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8400" windowHeight="17810" tabRatio="800" activeTab="2"/>
  </bookViews>
  <sheets>
    <sheet name="权重" sheetId="5" r:id="rId1"/>
    <sheet name="数据" sheetId="22" r:id="rId2"/>
    <sheet name="分数 " sheetId="23" r:id="rId3"/>
    <sheet name="来源1" sheetId="4" state="hidden" r:id="rId4"/>
    <sheet name="分数1 阿森纳" sheetId="6" state="hidden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9" i="23" l="1"/>
  <c r="B700" i="23"/>
  <c r="B701" i="23"/>
  <c r="B702" i="23"/>
  <c r="B703" i="23"/>
  <c r="B704" i="23"/>
  <c r="B698" i="23"/>
  <c r="B697" i="23"/>
  <c r="B696" i="23"/>
  <c r="B695" i="23"/>
  <c r="B694" i="23"/>
  <c r="B693" i="23"/>
  <c r="B692" i="23"/>
  <c r="B691" i="23"/>
  <c r="B690" i="23"/>
  <c r="B689" i="23"/>
  <c r="B688" i="23"/>
  <c r="B687" i="23"/>
  <c r="B686" i="23"/>
  <c r="B685" i="23"/>
  <c r="B684" i="23"/>
  <c r="B683" i="23"/>
  <c r="B682" i="23"/>
  <c r="B681" i="23"/>
  <c r="B680" i="23"/>
  <c r="L681" i="23"/>
  <c r="M681" i="23"/>
  <c r="N681" i="23"/>
  <c r="O681" i="23"/>
  <c r="P681" i="23"/>
  <c r="Q681" i="23"/>
  <c r="R681" i="23"/>
  <c r="S681" i="23"/>
  <c r="T681" i="23"/>
  <c r="U681" i="23"/>
  <c r="V681" i="23"/>
  <c r="W681" i="23"/>
  <c r="X681" i="23"/>
  <c r="Y681" i="23"/>
  <c r="Z681" i="23"/>
  <c r="AA681" i="23"/>
  <c r="AB681" i="23"/>
  <c r="AC681" i="23"/>
  <c r="AD681" i="23"/>
  <c r="AE681" i="23"/>
  <c r="AF681" i="23"/>
  <c r="AG681" i="23"/>
  <c r="AH681" i="23"/>
  <c r="AI681" i="23"/>
  <c r="AJ681" i="23"/>
  <c r="AK681" i="23"/>
  <c r="AL681" i="23"/>
  <c r="AM681" i="23"/>
  <c r="AN681" i="23"/>
  <c r="AO681" i="23"/>
  <c r="AP681" i="23"/>
  <c r="AQ681" i="23"/>
  <c r="AR681" i="23"/>
  <c r="AS681" i="23"/>
  <c r="AT681" i="23"/>
  <c r="AU681" i="23"/>
  <c r="AV681" i="23"/>
  <c r="AW681" i="23"/>
  <c r="AX681" i="23"/>
  <c r="L682" i="23"/>
  <c r="M682" i="23"/>
  <c r="N682" i="23"/>
  <c r="O682" i="23"/>
  <c r="P682" i="23"/>
  <c r="Q682" i="23"/>
  <c r="R682" i="23"/>
  <c r="S682" i="23"/>
  <c r="T682" i="23"/>
  <c r="U682" i="23"/>
  <c r="V682" i="23"/>
  <c r="W682" i="23"/>
  <c r="X682" i="23"/>
  <c r="Y682" i="23"/>
  <c r="Z682" i="23"/>
  <c r="AA682" i="23"/>
  <c r="AB682" i="23"/>
  <c r="AC682" i="23"/>
  <c r="AD682" i="23"/>
  <c r="AE682" i="23"/>
  <c r="AF682" i="23"/>
  <c r="AG682" i="23"/>
  <c r="AH682" i="23"/>
  <c r="AI682" i="23"/>
  <c r="AJ682" i="23"/>
  <c r="AK682" i="23"/>
  <c r="AL682" i="23"/>
  <c r="AM682" i="23"/>
  <c r="AN682" i="23"/>
  <c r="AO682" i="23"/>
  <c r="AP682" i="23"/>
  <c r="AQ682" i="23"/>
  <c r="AR682" i="23"/>
  <c r="AS682" i="23"/>
  <c r="AT682" i="23"/>
  <c r="AU682" i="23"/>
  <c r="AV682" i="23"/>
  <c r="AW682" i="23"/>
  <c r="AX682" i="23"/>
  <c r="L683" i="23"/>
  <c r="M683" i="23"/>
  <c r="N683" i="23"/>
  <c r="O683" i="23"/>
  <c r="P683" i="23"/>
  <c r="Q683" i="23"/>
  <c r="R683" i="23"/>
  <c r="S683" i="23"/>
  <c r="T683" i="23"/>
  <c r="U683" i="23"/>
  <c r="V683" i="23"/>
  <c r="W683" i="23"/>
  <c r="X683" i="23"/>
  <c r="Y683" i="23"/>
  <c r="Z683" i="23"/>
  <c r="AA683" i="23"/>
  <c r="AB683" i="23"/>
  <c r="AC683" i="23"/>
  <c r="AD683" i="23"/>
  <c r="AE683" i="23"/>
  <c r="AF683" i="23"/>
  <c r="AG683" i="23"/>
  <c r="AH683" i="23"/>
  <c r="AI683" i="23"/>
  <c r="AJ683" i="23"/>
  <c r="AK683" i="23"/>
  <c r="AL683" i="23"/>
  <c r="AM683" i="23"/>
  <c r="AN683" i="23"/>
  <c r="AO683" i="23"/>
  <c r="AP683" i="23"/>
  <c r="AQ683" i="23"/>
  <c r="AR683" i="23"/>
  <c r="AS683" i="23"/>
  <c r="AT683" i="23"/>
  <c r="AU683" i="23"/>
  <c r="AV683" i="23"/>
  <c r="AW683" i="23"/>
  <c r="AX683" i="23"/>
  <c r="L684" i="23"/>
  <c r="M684" i="23"/>
  <c r="N684" i="23"/>
  <c r="O684" i="23"/>
  <c r="P684" i="23"/>
  <c r="Q684" i="23"/>
  <c r="R684" i="23"/>
  <c r="S684" i="23"/>
  <c r="T684" i="23"/>
  <c r="U684" i="23"/>
  <c r="V684" i="23"/>
  <c r="W684" i="23"/>
  <c r="X684" i="23"/>
  <c r="Y684" i="23"/>
  <c r="Z684" i="23"/>
  <c r="AA684" i="23"/>
  <c r="AB684" i="23"/>
  <c r="AC684" i="23"/>
  <c r="AD684" i="23"/>
  <c r="AE684" i="23"/>
  <c r="AF684" i="23"/>
  <c r="AG684" i="23"/>
  <c r="AH684" i="23"/>
  <c r="AI684" i="23"/>
  <c r="AJ684" i="23"/>
  <c r="AK684" i="23"/>
  <c r="AL684" i="23"/>
  <c r="AM684" i="23"/>
  <c r="AN684" i="23"/>
  <c r="AO684" i="23"/>
  <c r="AP684" i="23"/>
  <c r="AQ684" i="23"/>
  <c r="AR684" i="23"/>
  <c r="AS684" i="23"/>
  <c r="AT684" i="23"/>
  <c r="AU684" i="23"/>
  <c r="AV684" i="23"/>
  <c r="AW684" i="23"/>
  <c r="AX684" i="23"/>
  <c r="L685" i="23"/>
  <c r="M685" i="23"/>
  <c r="N685" i="23"/>
  <c r="O685" i="23"/>
  <c r="P685" i="23"/>
  <c r="Q685" i="23"/>
  <c r="R685" i="23"/>
  <c r="S685" i="23"/>
  <c r="T685" i="23"/>
  <c r="U685" i="23"/>
  <c r="V685" i="23"/>
  <c r="W685" i="23"/>
  <c r="X685" i="23"/>
  <c r="Y685" i="23"/>
  <c r="Z685" i="23"/>
  <c r="AA685" i="23"/>
  <c r="AB685" i="23"/>
  <c r="AC685" i="23"/>
  <c r="AD685" i="23"/>
  <c r="AE685" i="23"/>
  <c r="AF685" i="23"/>
  <c r="AG685" i="23"/>
  <c r="AH685" i="23"/>
  <c r="AI685" i="23"/>
  <c r="AJ685" i="23"/>
  <c r="AK685" i="23"/>
  <c r="AL685" i="23"/>
  <c r="AM685" i="23"/>
  <c r="AN685" i="23"/>
  <c r="AO685" i="23"/>
  <c r="AP685" i="23"/>
  <c r="AQ685" i="23"/>
  <c r="AR685" i="23"/>
  <c r="AS685" i="23"/>
  <c r="AT685" i="23"/>
  <c r="AU685" i="23"/>
  <c r="AV685" i="23"/>
  <c r="AW685" i="23"/>
  <c r="AX685" i="23"/>
  <c r="L686" i="23"/>
  <c r="M686" i="23"/>
  <c r="N686" i="23"/>
  <c r="O686" i="23"/>
  <c r="P686" i="23"/>
  <c r="Q686" i="23"/>
  <c r="R686" i="23"/>
  <c r="S686" i="23"/>
  <c r="T686" i="23"/>
  <c r="U686" i="23"/>
  <c r="V686" i="23"/>
  <c r="W686" i="23"/>
  <c r="X686" i="23"/>
  <c r="Y686" i="23"/>
  <c r="Z686" i="23"/>
  <c r="AA686" i="23"/>
  <c r="AB686" i="23"/>
  <c r="AC686" i="23"/>
  <c r="AD686" i="23"/>
  <c r="AE686" i="23"/>
  <c r="AF686" i="23"/>
  <c r="AG686" i="23"/>
  <c r="AH686" i="23"/>
  <c r="AI686" i="23"/>
  <c r="AJ686" i="23"/>
  <c r="AK686" i="23"/>
  <c r="AL686" i="23"/>
  <c r="AM686" i="23"/>
  <c r="AN686" i="23"/>
  <c r="AO686" i="23"/>
  <c r="AP686" i="23"/>
  <c r="AQ686" i="23"/>
  <c r="AR686" i="23"/>
  <c r="AS686" i="23"/>
  <c r="AT686" i="23"/>
  <c r="AU686" i="23"/>
  <c r="AV686" i="23"/>
  <c r="AW686" i="23"/>
  <c r="AX686" i="23"/>
  <c r="L687" i="23"/>
  <c r="M687" i="23"/>
  <c r="N687" i="23"/>
  <c r="O687" i="23"/>
  <c r="P687" i="23"/>
  <c r="Q687" i="23"/>
  <c r="R687" i="23"/>
  <c r="S687" i="23"/>
  <c r="T687" i="23"/>
  <c r="U687" i="23"/>
  <c r="V687" i="23"/>
  <c r="W687" i="23"/>
  <c r="X687" i="23"/>
  <c r="Y687" i="23"/>
  <c r="Z687" i="23"/>
  <c r="AA687" i="23"/>
  <c r="AB687" i="23"/>
  <c r="AC687" i="23"/>
  <c r="AD687" i="23"/>
  <c r="AE687" i="23"/>
  <c r="AF687" i="23"/>
  <c r="AG687" i="23"/>
  <c r="AH687" i="23"/>
  <c r="AI687" i="23"/>
  <c r="AJ687" i="23"/>
  <c r="AK687" i="23"/>
  <c r="AL687" i="23"/>
  <c r="AM687" i="23"/>
  <c r="AN687" i="23"/>
  <c r="AO687" i="23"/>
  <c r="AP687" i="23"/>
  <c r="AQ687" i="23"/>
  <c r="AR687" i="23"/>
  <c r="AS687" i="23"/>
  <c r="AT687" i="23"/>
  <c r="AU687" i="23"/>
  <c r="AV687" i="23"/>
  <c r="AW687" i="23"/>
  <c r="AX687" i="23"/>
  <c r="L688" i="23"/>
  <c r="M688" i="23"/>
  <c r="N688" i="23"/>
  <c r="O688" i="23"/>
  <c r="P688" i="23"/>
  <c r="Q688" i="23"/>
  <c r="R688" i="23"/>
  <c r="S688" i="23"/>
  <c r="T688" i="23"/>
  <c r="U688" i="23"/>
  <c r="V688" i="23"/>
  <c r="W688" i="23"/>
  <c r="X688" i="23"/>
  <c r="Y688" i="23"/>
  <c r="Z688" i="23"/>
  <c r="AA688" i="23"/>
  <c r="AB688" i="23"/>
  <c r="AC688" i="23"/>
  <c r="AD688" i="23"/>
  <c r="AE688" i="23"/>
  <c r="AF688" i="23"/>
  <c r="AG688" i="23"/>
  <c r="AH688" i="23"/>
  <c r="AI688" i="23"/>
  <c r="AJ688" i="23"/>
  <c r="AK688" i="23"/>
  <c r="AL688" i="23"/>
  <c r="AM688" i="23"/>
  <c r="AN688" i="23"/>
  <c r="AO688" i="23"/>
  <c r="AP688" i="23"/>
  <c r="AQ688" i="23"/>
  <c r="AR688" i="23"/>
  <c r="AS688" i="23"/>
  <c r="AT688" i="23"/>
  <c r="AU688" i="23"/>
  <c r="AV688" i="23"/>
  <c r="AW688" i="23"/>
  <c r="AX688" i="23"/>
  <c r="L689" i="23"/>
  <c r="M689" i="23"/>
  <c r="N689" i="23"/>
  <c r="O689" i="23"/>
  <c r="P689" i="23"/>
  <c r="Q689" i="23"/>
  <c r="R689" i="23"/>
  <c r="S689" i="23"/>
  <c r="T689" i="23"/>
  <c r="U689" i="23"/>
  <c r="V689" i="23"/>
  <c r="W689" i="23"/>
  <c r="X689" i="23"/>
  <c r="Y689" i="23"/>
  <c r="Z689" i="23"/>
  <c r="AA689" i="23"/>
  <c r="AB689" i="23"/>
  <c r="AC689" i="23"/>
  <c r="AD689" i="23"/>
  <c r="AE689" i="23"/>
  <c r="AF689" i="23"/>
  <c r="AG689" i="23"/>
  <c r="AH689" i="23"/>
  <c r="AI689" i="23"/>
  <c r="AJ689" i="23"/>
  <c r="AK689" i="23"/>
  <c r="AL689" i="23"/>
  <c r="AM689" i="23"/>
  <c r="AN689" i="23"/>
  <c r="AO689" i="23"/>
  <c r="AP689" i="23"/>
  <c r="AQ689" i="23"/>
  <c r="AR689" i="23"/>
  <c r="AS689" i="23"/>
  <c r="AT689" i="23"/>
  <c r="AU689" i="23"/>
  <c r="AV689" i="23"/>
  <c r="AW689" i="23"/>
  <c r="AX689" i="23"/>
  <c r="L690" i="23"/>
  <c r="M690" i="23"/>
  <c r="N690" i="23"/>
  <c r="O690" i="23"/>
  <c r="P690" i="23"/>
  <c r="Q690" i="23"/>
  <c r="R690" i="23"/>
  <c r="S690" i="23"/>
  <c r="T690" i="23"/>
  <c r="U690" i="23"/>
  <c r="V690" i="23"/>
  <c r="W690" i="23"/>
  <c r="X690" i="23"/>
  <c r="Y690" i="23"/>
  <c r="Z690" i="23"/>
  <c r="AA690" i="23"/>
  <c r="AB690" i="23"/>
  <c r="AC690" i="23"/>
  <c r="AD690" i="23"/>
  <c r="AE690" i="23"/>
  <c r="AF690" i="23"/>
  <c r="AG690" i="23"/>
  <c r="AH690" i="23"/>
  <c r="AI690" i="23"/>
  <c r="AJ690" i="23"/>
  <c r="AK690" i="23"/>
  <c r="AL690" i="23"/>
  <c r="AM690" i="23"/>
  <c r="AN690" i="23"/>
  <c r="AO690" i="23"/>
  <c r="AP690" i="23"/>
  <c r="AQ690" i="23"/>
  <c r="AR690" i="23"/>
  <c r="AS690" i="23"/>
  <c r="AT690" i="23"/>
  <c r="AU690" i="23"/>
  <c r="AV690" i="23"/>
  <c r="AW690" i="23"/>
  <c r="AX690" i="23"/>
  <c r="L691" i="23"/>
  <c r="M691" i="23"/>
  <c r="N691" i="23"/>
  <c r="O691" i="23"/>
  <c r="P691" i="23"/>
  <c r="Q691" i="23"/>
  <c r="R691" i="23"/>
  <c r="S691" i="23"/>
  <c r="T691" i="23"/>
  <c r="U691" i="23"/>
  <c r="V691" i="23"/>
  <c r="W691" i="23"/>
  <c r="X691" i="23"/>
  <c r="Y691" i="23"/>
  <c r="Z691" i="23"/>
  <c r="AA691" i="23"/>
  <c r="AB691" i="23"/>
  <c r="AC691" i="23"/>
  <c r="AD691" i="23"/>
  <c r="AE691" i="23"/>
  <c r="AF691" i="23"/>
  <c r="AG691" i="23"/>
  <c r="AH691" i="23"/>
  <c r="AI691" i="23"/>
  <c r="AJ691" i="23"/>
  <c r="AK691" i="23"/>
  <c r="AL691" i="23"/>
  <c r="AM691" i="23"/>
  <c r="AN691" i="23"/>
  <c r="AO691" i="23"/>
  <c r="AP691" i="23"/>
  <c r="AQ691" i="23"/>
  <c r="AR691" i="23"/>
  <c r="AS691" i="23"/>
  <c r="AT691" i="23"/>
  <c r="AU691" i="23"/>
  <c r="AV691" i="23"/>
  <c r="AW691" i="23"/>
  <c r="AX691" i="23"/>
  <c r="L692" i="23"/>
  <c r="M692" i="23"/>
  <c r="N692" i="23"/>
  <c r="O692" i="23"/>
  <c r="P692" i="23"/>
  <c r="Q692" i="23"/>
  <c r="R692" i="23"/>
  <c r="S692" i="23"/>
  <c r="T692" i="23"/>
  <c r="U692" i="23"/>
  <c r="V692" i="23"/>
  <c r="W692" i="23"/>
  <c r="X692" i="23"/>
  <c r="Y692" i="23"/>
  <c r="Z692" i="23"/>
  <c r="AA692" i="23"/>
  <c r="AB692" i="23"/>
  <c r="AC692" i="23"/>
  <c r="AD692" i="23"/>
  <c r="AE692" i="23"/>
  <c r="AF692" i="23"/>
  <c r="AG692" i="23"/>
  <c r="AH692" i="23"/>
  <c r="AI692" i="23"/>
  <c r="AJ692" i="23"/>
  <c r="AK692" i="23"/>
  <c r="AL692" i="23"/>
  <c r="AM692" i="23"/>
  <c r="AN692" i="23"/>
  <c r="AO692" i="23"/>
  <c r="AP692" i="23"/>
  <c r="AQ692" i="23"/>
  <c r="AR692" i="23"/>
  <c r="AS692" i="23"/>
  <c r="AT692" i="23"/>
  <c r="AU692" i="23"/>
  <c r="AV692" i="23"/>
  <c r="AW692" i="23"/>
  <c r="AX692" i="23"/>
  <c r="L693" i="23"/>
  <c r="M693" i="23"/>
  <c r="N693" i="23"/>
  <c r="O693" i="23"/>
  <c r="P693" i="23"/>
  <c r="Q693" i="23"/>
  <c r="R693" i="23"/>
  <c r="S693" i="23"/>
  <c r="T693" i="23"/>
  <c r="U693" i="23"/>
  <c r="V693" i="23"/>
  <c r="W693" i="23"/>
  <c r="X693" i="23"/>
  <c r="Y693" i="23"/>
  <c r="Z693" i="23"/>
  <c r="AA693" i="23"/>
  <c r="AB693" i="23"/>
  <c r="AC693" i="23"/>
  <c r="AD693" i="23"/>
  <c r="AE693" i="23"/>
  <c r="AF693" i="23"/>
  <c r="AG693" i="23"/>
  <c r="AH693" i="23"/>
  <c r="AI693" i="23"/>
  <c r="AJ693" i="23"/>
  <c r="AK693" i="23"/>
  <c r="AL693" i="23"/>
  <c r="AM693" i="23"/>
  <c r="AN693" i="23"/>
  <c r="AO693" i="23"/>
  <c r="AP693" i="23"/>
  <c r="AQ693" i="23"/>
  <c r="AR693" i="23"/>
  <c r="AS693" i="23"/>
  <c r="AT693" i="23"/>
  <c r="AU693" i="23"/>
  <c r="AV693" i="23"/>
  <c r="AW693" i="23"/>
  <c r="AX693" i="23"/>
  <c r="L694" i="23"/>
  <c r="M694" i="23"/>
  <c r="N694" i="23"/>
  <c r="O694" i="23"/>
  <c r="P694" i="23"/>
  <c r="Q694" i="23"/>
  <c r="R694" i="23"/>
  <c r="S694" i="23"/>
  <c r="T694" i="23"/>
  <c r="U694" i="23"/>
  <c r="V694" i="23"/>
  <c r="W694" i="23"/>
  <c r="X694" i="23"/>
  <c r="Y694" i="23"/>
  <c r="Z694" i="23"/>
  <c r="AA694" i="23"/>
  <c r="AB694" i="23"/>
  <c r="AC694" i="23"/>
  <c r="AD694" i="23"/>
  <c r="AE694" i="23"/>
  <c r="AF694" i="23"/>
  <c r="AG694" i="23"/>
  <c r="AH694" i="23"/>
  <c r="AI694" i="23"/>
  <c r="AJ694" i="23"/>
  <c r="AK694" i="23"/>
  <c r="AL694" i="23"/>
  <c r="AM694" i="23"/>
  <c r="AN694" i="23"/>
  <c r="AO694" i="23"/>
  <c r="AP694" i="23"/>
  <c r="AQ694" i="23"/>
  <c r="AR694" i="23"/>
  <c r="AS694" i="23"/>
  <c r="AT694" i="23"/>
  <c r="AU694" i="23"/>
  <c r="AV694" i="23"/>
  <c r="AW694" i="23"/>
  <c r="AX694" i="23"/>
  <c r="L695" i="23"/>
  <c r="M695" i="23"/>
  <c r="N695" i="23"/>
  <c r="O695" i="23"/>
  <c r="P695" i="23"/>
  <c r="Q695" i="23"/>
  <c r="R695" i="23"/>
  <c r="S695" i="23"/>
  <c r="T695" i="23"/>
  <c r="U695" i="23"/>
  <c r="V695" i="23"/>
  <c r="W695" i="23"/>
  <c r="X695" i="23"/>
  <c r="Y695" i="23"/>
  <c r="Z695" i="23"/>
  <c r="AA695" i="23"/>
  <c r="AB695" i="23"/>
  <c r="AC695" i="23"/>
  <c r="AD695" i="23"/>
  <c r="AE695" i="23"/>
  <c r="AF695" i="23"/>
  <c r="AG695" i="23"/>
  <c r="AH695" i="23"/>
  <c r="AI695" i="23"/>
  <c r="AJ695" i="23"/>
  <c r="AK695" i="23"/>
  <c r="AL695" i="23"/>
  <c r="AM695" i="23"/>
  <c r="AN695" i="23"/>
  <c r="AO695" i="23"/>
  <c r="AP695" i="23"/>
  <c r="AQ695" i="23"/>
  <c r="AR695" i="23"/>
  <c r="AS695" i="23"/>
  <c r="AT695" i="23"/>
  <c r="AU695" i="23"/>
  <c r="AV695" i="23"/>
  <c r="AW695" i="23"/>
  <c r="AX695" i="23"/>
  <c r="L696" i="23"/>
  <c r="M696" i="23"/>
  <c r="N696" i="23"/>
  <c r="O696" i="23"/>
  <c r="P696" i="23"/>
  <c r="Q696" i="23"/>
  <c r="R696" i="23"/>
  <c r="S696" i="23"/>
  <c r="T696" i="23"/>
  <c r="U696" i="23"/>
  <c r="V696" i="23"/>
  <c r="W696" i="23"/>
  <c r="X696" i="23"/>
  <c r="Y696" i="23"/>
  <c r="Z696" i="23"/>
  <c r="AA696" i="23"/>
  <c r="AB696" i="23"/>
  <c r="AC696" i="23"/>
  <c r="AD696" i="23"/>
  <c r="AE696" i="23"/>
  <c r="AF696" i="23"/>
  <c r="AG696" i="23"/>
  <c r="AH696" i="23"/>
  <c r="AI696" i="23"/>
  <c r="AJ696" i="23"/>
  <c r="AK696" i="23"/>
  <c r="AL696" i="23"/>
  <c r="AM696" i="23"/>
  <c r="AN696" i="23"/>
  <c r="AO696" i="23"/>
  <c r="AP696" i="23"/>
  <c r="AQ696" i="23"/>
  <c r="AR696" i="23"/>
  <c r="AS696" i="23"/>
  <c r="AT696" i="23"/>
  <c r="AU696" i="23"/>
  <c r="AV696" i="23"/>
  <c r="AW696" i="23"/>
  <c r="AX696" i="23"/>
  <c r="L697" i="23"/>
  <c r="M697" i="23"/>
  <c r="N697" i="23"/>
  <c r="O697" i="23"/>
  <c r="P697" i="23"/>
  <c r="Q697" i="23"/>
  <c r="R697" i="23"/>
  <c r="S697" i="23"/>
  <c r="T697" i="23"/>
  <c r="U697" i="23"/>
  <c r="V697" i="23"/>
  <c r="W697" i="23"/>
  <c r="X697" i="23"/>
  <c r="Y697" i="23"/>
  <c r="Z697" i="23"/>
  <c r="AA697" i="23"/>
  <c r="AB697" i="23"/>
  <c r="AC697" i="23"/>
  <c r="AD697" i="23"/>
  <c r="AE697" i="23"/>
  <c r="AF697" i="23"/>
  <c r="AG697" i="23"/>
  <c r="AH697" i="23"/>
  <c r="AI697" i="23"/>
  <c r="AJ697" i="23"/>
  <c r="AK697" i="23"/>
  <c r="AL697" i="23"/>
  <c r="AM697" i="23"/>
  <c r="AN697" i="23"/>
  <c r="AO697" i="23"/>
  <c r="AP697" i="23"/>
  <c r="AQ697" i="23"/>
  <c r="AR697" i="23"/>
  <c r="AS697" i="23"/>
  <c r="AT697" i="23"/>
  <c r="AU697" i="23"/>
  <c r="AV697" i="23"/>
  <c r="AW697" i="23"/>
  <c r="AX697" i="23"/>
  <c r="L698" i="23"/>
  <c r="M698" i="23"/>
  <c r="N698" i="23"/>
  <c r="O698" i="23"/>
  <c r="P698" i="23"/>
  <c r="Q698" i="23"/>
  <c r="R698" i="23"/>
  <c r="S698" i="23"/>
  <c r="T698" i="23"/>
  <c r="U698" i="23"/>
  <c r="V698" i="23"/>
  <c r="W698" i="23"/>
  <c r="X698" i="23"/>
  <c r="Y698" i="23"/>
  <c r="Z698" i="23"/>
  <c r="AA698" i="23"/>
  <c r="AB698" i="23"/>
  <c r="AC698" i="23"/>
  <c r="AD698" i="23"/>
  <c r="AE698" i="23"/>
  <c r="AF698" i="23"/>
  <c r="AG698" i="23"/>
  <c r="AH698" i="23"/>
  <c r="AI698" i="23"/>
  <c r="AJ698" i="23"/>
  <c r="AK698" i="23"/>
  <c r="AL698" i="23"/>
  <c r="AM698" i="23"/>
  <c r="AN698" i="23"/>
  <c r="AO698" i="23"/>
  <c r="AP698" i="23"/>
  <c r="AQ698" i="23"/>
  <c r="AR698" i="23"/>
  <c r="AS698" i="23"/>
  <c r="AT698" i="23"/>
  <c r="AU698" i="23"/>
  <c r="AV698" i="23"/>
  <c r="AW698" i="23"/>
  <c r="AX698" i="23"/>
  <c r="L699" i="23"/>
  <c r="M699" i="23"/>
  <c r="N699" i="23"/>
  <c r="O699" i="23"/>
  <c r="P699" i="23"/>
  <c r="Q699" i="23"/>
  <c r="R699" i="23"/>
  <c r="S699" i="23"/>
  <c r="T699" i="23"/>
  <c r="U699" i="23"/>
  <c r="V699" i="23"/>
  <c r="W699" i="23"/>
  <c r="X699" i="23"/>
  <c r="Y699" i="23"/>
  <c r="Z699" i="23"/>
  <c r="AA699" i="23"/>
  <c r="AB699" i="23"/>
  <c r="AC699" i="23"/>
  <c r="AD699" i="23"/>
  <c r="AE699" i="23"/>
  <c r="AF699" i="23"/>
  <c r="AG699" i="23"/>
  <c r="AH699" i="23"/>
  <c r="AI699" i="23"/>
  <c r="AJ699" i="23"/>
  <c r="AK699" i="23"/>
  <c r="AL699" i="23"/>
  <c r="AM699" i="23"/>
  <c r="AN699" i="23"/>
  <c r="AO699" i="23"/>
  <c r="AP699" i="23"/>
  <c r="AQ699" i="23"/>
  <c r="AR699" i="23"/>
  <c r="AS699" i="23"/>
  <c r="AT699" i="23"/>
  <c r="AU699" i="23"/>
  <c r="AV699" i="23"/>
  <c r="AW699" i="23"/>
  <c r="AX699" i="23"/>
  <c r="L700" i="23"/>
  <c r="M700" i="23"/>
  <c r="N700" i="23"/>
  <c r="O700" i="23"/>
  <c r="P700" i="23"/>
  <c r="Q700" i="23"/>
  <c r="R700" i="23"/>
  <c r="S700" i="23"/>
  <c r="T700" i="23"/>
  <c r="U700" i="23"/>
  <c r="V700" i="23"/>
  <c r="W700" i="23"/>
  <c r="X700" i="23"/>
  <c r="Y700" i="23"/>
  <c r="Z700" i="23"/>
  <c r="AA700" i="23"/>
  <c r="AB700" i="23"/>
  <c r="AC700" i="23"/>
  <c r="AD700" i="23"/>
  <c r="AE700" i="23"/>
  <c r="AF700" i="23"/>
  <c r="AG700" i="23"/>
  <c r="AH700" i="23"/>
  <c r="AI700" i="23"/>
  <c r="AJ700" i="23"/>
  <c r="AK700" i="23"/>
  <c r="AL700" i="23"/>
  <c r="AM700" i="23"/>
  <c r="AN700" i="23"/>
  <c r="AO700" i="23"/>
  <c r="AP700" i="23"/>
  <c r="AQ700" i="23"/>
  <c r="AR700" i="23"/>
  <c r="AS700" i="23"/>
  <c r="AT700" i="23"/>
  <c r="AU700" i="23"/>
  <c r="AV700" i="23"/>
  <c r="AW700" i="23"/>
  <c r="AX700" i="23"/>
  <c r="L701" i="23"/>
  <c r="M701" i="23"/>
  <c r="N701" i="23"/>
  <c r="O701" i="23"/>
  <c r="P701" i="23"/>
  <c r="Q701" i="23"/>
  <c r="R701" i="23"/>
  <c r="S701" i="23"/>
  <c r="T701" i="23"/>
  <c r="U701" i="23"/>
  <c r="V701" i="23"/>
  <c r="W701" i="23"/>
  <c r="X701" i="23"/>
  <c r="Y701" i="23"/>
  <c r="Z701" i="23"/>
  <c r="AA701" i="23"/>
  <c r="AB701" i="23"/>
  <c r="AC701" i="23"/>
  <c r="AD701" i="23"/>
  <c r="AE701" i="23"/>
  <c r="AF701" i="23"/>
  <c r="AG701" i="23"/>
  <c r="AH701" i="23"/>
  <c r="AI701" i="23"/>
  <c r="AJ701" i="23"/>
  <c r="AK701" i="23"/>
  <c r="AL701" i="23"/>
  <c r="AM701" i="23"/>
  <c r="AN701" i="23"/>
  <c r="AO701" i="23"/>
  <c r="AP701" i="23"/>
  <c r="AQ701" i="23"/>
  <c r="AR701" i="23"/>
  <c r="AS701" i="23"/>
  <c r="AT701" i="23"/>
  <c r="AU701" i="23"/>
  <c r="AV701" i="23"/>
  <c r="AW701" i="23"/>
  <c r="AX701" i="23"/>
  <c r="L702" i="23"/>
  <c r="M702" i="23"/>
  <c r="N702" i="23"/>
  <c r="O702" i="23"/>
  <c r="P702" i="23"/>
  <c r="Q702" i="23"/>
  <c r="R702" i="23"/>
  <c r="S702" i="23"/>
  <c r="T702" i="23"/>
  <c r="U702" i="23"/>
  <c r="V702" i="23"/>
  <c r="W702" i="23"/>
  <c r="X702" i="23"/>
  <c r="Y702" i="23"/>
  <c r="Z702" i="23"/>
  <c r="AA702" i="23"/>
  <c r="AB702" i="23"/>
  <c r="AC702" i="23"/>
  <c r="AD702" i="23"/>
  <c r="AE702" i="23"/>
  <c r="AF702" i="23"/>
  <c r="AG702" i="23"/>
  <c r="AH702" i="23"/>
  <c r="AI702" i="23"/>
  <c r="AJ702" i="23"/>
  <c r="AK702" i="23"/>
  <c r="AL702" i="23"/>
  <c r="AM702" i="23"/>
  <c r="AN702" i="23"/>
  <c r="AO702" i="23"/>
  <c r="AP702" i="23"/>
  <c r="AQ702" i="23"/>
  <c r="AR702" i="23"/>
  <c r="AS702" i="23"/>
  <c r="AT702" i="23"/>
  <c r="AU702" i="23"/>
  <c r="AV702" i="23"/>
  <c r="AW702" i="23"/>
  <c r="AX702" i="23"/>
  <c r="L703" i="23"/>
  <c r="M703" i="23"/>
  <c r="N703" i="23"/>
  <c r="O703" i="23"/>
  <c r="P703" i="23"/>
  <c r="Q703" i="23"/>
  <c r="R703" i="23"/>
  <c r="S703" i="23"/>
  <c r="T703" i="23"/>
  <c r="U703" i="23"/>
  <c r="V703" i="23"/>
  <c r="W703" i="23"/>
  <c r="X703" i="23"/>
  <c r="Y703" i="23"/>
  <c r="Z703" i="23"/>
  <c r="AA703" i="23"/>
  <c r="AB703" i="23"/>
  <c r="AC703" i="23"/>
  <c r="AD703" i="23"/>
  <c r="AE703" i="23"/>
  <c r="AF703" i="23"/>
  <c r="AG703" i="23"/>
  <c r="AH703" i="23"/>
  <c r="AI703" i="23"/>
  <c r="AJ703" i="23"/>
  <c r="AK703" i="23"/>
  <c r="AL703" i="23"/>
  <c r="AM703" i="23"/>
  <c r="AN703" i="23"/>
  <c r="AO703" i="23"/>
  <c r="AP703" i="23"/>
  <c r="AQ703" i="23"/>
  <c r="AR703" i="23"/>
  <c r="AS703" i="23"/>
  <c r="AT703" i="23"/>
  <c r="AU703" i="23"/>
  <c r="AV703" i="23"/>
  <c r="AW703" i="23"/>
  <c r="AX703" i="23"/>
  <c r="L704" i="23"/>
  <c r="M704" i="23"/>
  <c r="N704" i="23"/>
  <c r="O704" i="23"/>
  <c r="P704" i="23"/>
  <c r="Q704" i="23"/>
  <c r="R704" i="23"/>
  <c r="S704" i="23"/>
  <c r="T704" i="23"/>
  <c r="U704" i="23"/>
  <c r="V704" i="23"/>
  <c r="W704" i="23"/>
  <c r="X704" i="23"/>
  <c r="Y704" i="23"/>
  <c r="Z704" i="23"/>
  <c r="AA704" i="23"/>
  <c r="AB704" i="23"/>
  <c r="AC704" i="23"/>
  <c r="AD704" i="23"/>
  <c r="AE704" i="23"/>
  <c r="AF704" i="23"/>
  <c r="AG704" i="23"/>
  <c r="AH704" i="23"/>
  <c r="AI704" i="23"/>
  <c r="AJ704" i="23"/>
  <c r="AK704" i="23"/>
  <c r="AL704" i="23"/>
  <c r="AM704" i="23"/>
  <c r="AN704" i="23"/>
  <c r="AO704" i="23"/>
  <c r="AP704" i="23"/>
  <c r="AQ704" i="23"/>
  <c r="AR704" i="23"/>
  <c r="AS704" i="23"/>
  <c r="AT704" i="23"/>
  <c r="AU704" i="23"/>
  <c r="AV704" i="23"/>
  <c r="AW704" i="23"/>
  <c r="AX704" i="23"/>
  <c r="AX680" i="23"/>
  <c r="AW680" i="23"/>
  <c r="AV680" i="23"/>
  <c r="AU680" i="23"/>
  <c r="AT680" i="23"/>
  <c r="AS680" i="23"/>
  <c r="AR680" i="23"/>
  <c r="AQ680" i="23"/>
  <c r="AP680" i="23"/>
  <c r="AO680" i="23"/>
  <c r="AN680" i="23"/>
  <c r="AM680" i="23"/>
  <c r="AL680" i="23"/>
  <c r="AK680" i="23"/>
  <c r="AJ680" i="23"/>
  <c r="AI680" i="23"/>
  <c r="AH680" i="23"/>
  <c r="AG680" i="23"/>
  <c r="AF680" i="23"/>
  <c r="AE680" i="23"/>
  <c r="AD680" i="23"/>
  <c r="AC680" i="23"/>
  <c r="AB680" i="23"/>
  <c r="AA680" i="23"/>
  <c r="Z680" i="23"/>
  <c r="Y680" i="23"/>
  <c r="X680" i="23"/>
  <c r="W680" i="23"/>
  <c r="V680" i="23"/>
  <c r="U680" i="23"/>
  <c r="T680" i="23"/>
  <c r="S680" i="23"/>
  <c r="R680" i="23"/>
  <c r="Q680" i="23"/>
  <c r="P680" i="23"/>
  <c r="O680" i="23"/>
  <c r="N680" i="23"/>
  <c r="M680" i="23"/>
  <c r="L680" i="23"/>
  <c r="B670" i="23"/>
  <c r="B671" i="23"/>
  <c r="B672" i="23"/>
  <c r="B673" i="23"/>
  <c r="B674" i="23"/>
  <c r="B675" i="23"/>
  <c r="B676" i="23"/>
  <c r="B677" i="23"/>
  <c r="B669" i="23"/>
  <c r="B668" i="23"/>
  <c r="B667" i="23"/>
  <c r="B666" i="23"/>
  <c r="B665" i="23"/>
  <c r="B664" i="23"/>
  <c r="B663" i="23"/>
  <c r="B662" i="23"/>
  <c r="B661" i="23"/>
  <c r="B660" i="23"/>
  <c r="B659" i="23"/>
  <c r="B658" i="23"/>
  <c r="B657" i="23"/>
  <c r="B656" i="23"/>
  <c r="B655" i="23"/>
  <c r="B654" i="23"/>
  <c r="L655" i="23"/>
  <c r="M655" i="23"/>
  <c r="N655" i="23"/>
  <c r="O655" i="23"/>
  <c r="P655" i="23"/>
  <c r="Q655" i="23"/>
  <c r="R655" i="23"/>
  <c r="S655" i="23"/>
  <c r="T655" i="23"/>
  <c r="U655" i="23"/>
  <c r="V655" i="23"/>
  <c r="W655" i="23"/>
  <c r="X655" i="23"/>
  <c r="Y655" i="23"/>
  <c r="Z655" i="23"/>
  <c r="AA655" i="23"/>
  <c r="AB655" i="23"/>
  <c r="AC655" i="23"/>
  <c r="AD655" i="23"/>
  <c r="AE655" i="23"/>
  <c r="AF655" i="23"/>
  <c r="AG655" i="23"/>
  <c r="AH655" i="23"/>
  <c r="AI655" i="23"/>
  <c r="AJ655" i="23"/>
  <c r="AK655" i="23"/>
  <c r="AL655" i="23"/>
  <c r="AM655" i="23"/>
  <c r="AN655" i="23"/>
  <c r="AO655" i="23"/>
  <c r="AP655" i="23"/>
  <c r="AQ655" i="23"/>
  <c r="AR655" i="23"/>
  <c r="AS655" i="23"/>
  <c r="AT655" i="23"/>
  <c r="AU655" i="23"/>
  <c r="AV655" i="23"/>
  <c r="AW655" i="23"/>
  <c r="AX655" i="23"/>
  <c r="L656" i="23"/>
  <c r="M656" i="23"/>
  <c r="N656" i="23"/>
  <c r="O656" i="23"/>
  <c r="P656" i="23"/>
  <c r="Q656" i="23"/>
  <c r="R656" i="23"/>
  <c r="S656" i="23"/>
  <c r="T656" i="23"/>
  <c r="U656" i="23"/>
  <c r="V656" i="23"/>
  <c r="W656" i="23"/>
  <c r="X656" i="23"/>
  <c r="Y656" i="23"/>
  <c r="Z656" i="23"/>
  <c r="AA656" i="23"/>
  <c r="AB656" i="23"/>
  <c r="AC656" i="23"/>
  <c r="AD656" i="23"/>
  <c r="AE656" i="23"/>
  <c r="AF656" i="23"/>
  <c r="AG656" i="23"/>
  <c r="AH656" i="23"/>
  <c r="AI656" i="23"/>
  <c r="AJ656" i="23"/>
  <c r="AK656" i="23"/>
  <c r="AL656" i="23"/>
  <c r="AM656" i="23"/>
  <c r="AN656" i="23"/>
  <c r="AO656" i="23"/>
  <c r="AP656" i="23"/>
  <c r="AQ656" i="23"/>
  <c r="AR656" i="23"/>
  <c r="AS656" i="23"/>
  <c r="AT656" i="23"/>
  <c r="AU656" i="23"/>
  <c r="AV656" i="23"/>
  <c r="AW656" i="23"/>
  <c r="AX656" i="23"/>
  <c r="L657" i="23"/>
  <c r="M657" i="23"/>
  <c r="N657" i="23"/>
  <c r="O657" i="23"/>
  <c r="P657" i="23"/>
  <c r="Q657" i="23"/>
  <c r="R657" i="23"/>
  <c r="S657" i="23"/>
  <c r="T657" i="23"/>
  <c r="U657" i="23"/>
  <c r="V657" i="23"/>
  <c r="W657" i="23"/>
  <c r="X657" i="23"/>
  <c r="Y657" i="23"/>
  <c r="Z657" i="23"/>
  <c r="AA657" i="23"/>
  <c r="AB657" i="23"/>
  <c r="AC657" i="23"/>
  <c r="AD657" i="23"/>
  <c r="AE657" i="23"/>
  <c r="AF657" i="23"/>
  <c r="AG657" i="23"/>
  <c r="AH657" i="23"/>
  <c r="AI657" i="23"/>
  <c r="AJ657" i="23"/>
  <c r="AK657" i="23"/>
  <c r="AL657" i="23"/>
  <c r="AM657" i="23"/>
  <c r="AN657" i="23"/>
  <c r="AO657" i="23"/>
  <c r="AP657" i="23"/>
  <c r="AQ657" i="23"/>
  <c r="AR657" i="23"/>
  <c r="AS657" i="23"/>
  <c r="AT657" i="23"/>
  <c r="AU657" i="23"/>
  <c r="AV657" i="23"/>
  <c r="AW657" i="23"/>
  <c r="AX657" i="23"/>
  <c r="L658" i="23"/>
  <c r="M658" i="23"/>
  <c r="N658" i="23"/>
  <c r="O658" i="23"/>
  <c r="P658" i="23"/>
  <c r="Q658" i="23"/>
  <c r="R658" i="23"/>
  <c r="S658" i="23"/>
  <c r="T658" i="23"/>
  <c r="U658" i="23"/>
  <c r="V658" i="23"/>
  <c r="W658" i="23"/>
  <c r="X658" i="23"/>
  <c r="Y658" i="23"/>
  <c r="Z658" i="23"/>
  <c r="AA658" i="23"/>
  <c r="AB658" i="23"/>
  <c r="AC658" i="23"/>
  <c r="AD658" i="23"/>
  <c r="AE658" i="23"/>
  <c r="AF658" i="23"/>
  <c r="AG658" i="23"/>
  <c r="AH658" i="23"/>
  <c r="AI658" i="23"/>
  <c r="AJ658" i="23"/>
  <c r="AK658" i="23"/>
  <c r="AL658" i="23"/>
  <c r="AM658" i="23"/>
  <c r="AN658" i="23"/>
  <c r="AO658" i="23"/>
  <c r="AP658" i="23"/>
  <c r="AQ658" i="23"/>
  <c r="AR658" i="23"/>
  <c r="AS658" i="23"/>
  <c r="AT658" i="23"/>
  <c r="AU658" i="23"/>
  <c r="AV658" i="23"/>
  <c r="AW658" i="23"/>
  <c r="AX658" i="23"/>
  <c r="L659" i="23"/>
  <c r="M659" i="23"/>
  <c r="N659" i="23"/>
  <c r="O659" i="23"/>
  <c r="P659" i="23"/>
  <c r="Q659" i="23"/>
  <c r="R659" i="23"/>
  <c r="S659" i="23"/>
  <c r="T659" i="23"/>
  <c r="U659" i="23"/>
  <c r="V659" i="23"/>
  <c r="W659" i="23"/>
  <c r="X659" i="23"/>
  <c r="Y659" i="23"/>
  <c r="Z659" i="23"/>
  <c r="AA659" i="23"/>
  <c r="AB659" i="23"/>
  <c r="AC659" i="23"/>
  <c r="AD659" i="23"/>
  <c r="AE659" i="23"/>
  <c r="AF659" i="23"/>
  <c r="AG659" i="23"/>
  <c r="AH659" i="23"/>
  <c r="AI659" i="23"/>
  <c r="AJ659" i="23"/>
  <c r="AK659" i="23"/>
  <c r="AL659" i="23"/>
  <c r="AM659" i="23"/>
  <c r="AN659" i="23"/>
  <c r="AO659" i="23"/>
  <c r="AP659" i="23"/>
  <c r="AQ659" i="23"/>
  <c r="AR659" i="23"/>
  <c r="AS659" i="23"/>
  <c r="AT659" i="23"/>
  <c r="AU659" i="23"/>
  <c r="AV659" i="23"/>
  <c r="AW659" i="23"/>
  <c r="AX659" i="23"/>
  <c r="L660" i="23"/>
  <c r="M660" i="23"/>
  <c r="N660" i="23"/>
  <c r="O660" i="23"/>
  <c r="P660" i="23"/>
  <c r="Q660" i="23"/>
  <c r="R660" i="23"/>
  <c r="S660" i="23"/>
  <c r="T660" i="23"/>
  <c r="U660" i="23"/>
  <c r="V660" i="23"/>
  <c r="W660" i="23"/>
  <c r="X660" i="23"/>
  <c r="Y660" i="23"/>
  <c r="Z660" i="23"/>
  <c r="AA660" i="23"/>
  <c r="AB660" i="23"/>
  <c r="AC660" i="23"/>
  <c r="AD660" i="23"/>
  <c r="AE660" i="23"/>
  <c r="AF660" i="23"/>
  <c r="AG660" i="23"/>
  <c r="AH660" i="23"/>
  <c r="AI660" i="23"/>
  <c r="AJ660" i="23"/>
  <c r="AK660" i="23"/>
  <c r="AL660" i="23"/>
  <c r="AM660" i="23"/>
  <c r="AN660" i="23"/>
  <c r="AO660" i="23"/>
  <c r="AP660" i="23"/>
  <c r="AQ660" i="23"/>
  <c r="AR660" i="23"/>
  <c r="AS660" i="23"/>
  <c r="AT660" i="23"/>
  <c r="AU660" i="23"/>
  <c r="AV660" i="23"/>
  <c r="AW660" i="23"/>
  <c r="AX660" i="23"/>
  <c r="L661" i="23"/>
  <c r="M661" i="23"/>
  <c r="N661" i="23"/>
  <c r="O661" i="23"/>
  <c r="P661" i="23"/>
  <c r="Q661" i="23"/>
  <c r="R661" i="23"/>
  <c r="S661" i="23"/>
  <c r="T661" i="23"/>
  <c r="U661" i="23"/>
  <c r="V661" i="23"/>
  <c r="W661" i="23"/>
  <c r="X661" i="23"/>
  <c r="Y661" i="23"/>
  <c r="Z661" i="23"/>
  <c r="AA661" i="23"/>
  <c r="AB661" i="23"/>
  <c r="AC661" i="23"/>
  <c r="AD661" i="23"/>
  <c r="AE661" i="23"/>
  <c r="AF661" i="23"/>
  <c r="AG661" i="23"/>
  <c r="AH661" i="23"/>
  <c r="AI661" i="23"/>
  <c r="AJ661" i="23"/>
  <c r="AK661" i="23"/>
  <c r="AL661" i="23"/>
  <c r="AM661" i="23"/>
  <c r="AN661" i="23"/>
  <c r="AO661" i="23"/>
  <c r="AP661" i="23"/>
  <c r="AQ661" i="23"/>
  <c r="AR661" i="23"/>
  <c r="AS661" i="23"/>
  <c r="AT661" i="23"/>
  <c r="AU661" i="23"/>
  <c r="AV661" i="23"/>
  <c r="AW661" i="23"/>
  <c r="AX661" i="23"/>
  <c r="L662" i="23"/>
  <c r="M662" i="23"/>
  <c r="N662" i="23"/>
  <c r="O662" i="23"/>
  <c r="P662" i="23"/>
  <c r="Q662" i="23"/>
  <c r="R662" i="23"/>
  <c r="S662" i="23"/>
  <c r="T662" i="23"/>
  <c r="U662" i="23"/>
  <c r="V662" i="23"/>
  <c r="W662" i="23"/>
  <c r="X662" i="23"/>
  <c r="Y662" i="23"/>
  <c r="Z662" i="23"/>
  <c r="AA662" i="23"/>
  <c r="AB662" i="23"/>
  <c r="AC662" i="23"/>
  <c r="AD662" i="23"/>
  <c r="AE662" i="23"/>
  <c r="AF662" i="23"/>
  <c r="AG662" i="23"/>
  <c r="AH662" i="23"/>
  <c r="AI662" i="23"/>
  <c r="AJ662" i="23"/>
  <c r="AK662" i="23"/>
  <c r="AL662" i="23"/>
  <c r="AM662" i="23"/>
  <c r="AN662" i="23"/>
  <c r="AO662" i="23"/>
  <c r="AP662" i="23"/>
  <c r="AQ662" i="23"/>
  <c r="AR662" i="23"/>
  <c r="AS662" i="23"/>
  <c r="AT662" i="23"/>
  <c r="AU662" i="23"/>
  <c r="AV662" i="23"/>
  <c r="AW662" i="23"/>
  <c r="AX662" i="23"/>
  <c r="L663" i="23"/>
  <c r="M663" i="23"/>
  <c r="N663" i="23"/>
  <c r="O663" i="23"/>
  <c r="P663" i="23"/>
  <c r="Q663" i="23"/>
  <c r="R663" i="23"/>
  <c r="S663" i="23"/>
  <c r="T663" i="23"/>
  <c r="U663" i="23"/>
  <c r="V663" i="23"/>
  <c r="W663" i="23"/>
  <c r="X663" i="23"/>
  <c r="Y663" i="23"/>
  <c r="Z663" i="23"/>
  <c r="AA663" i="23"/>
  <c r="AB663" i="23"/>
  <c r="AC663" i="23"/>
  <c r="AD663" i="23"/>
  <c r="AE663" i="23"/>
  <c r="AF663" i="23"/>
  <c r="AG663" i="23"/>
  <c r="AH663" i="23"/>
  <c r="AI663" i="23"/>
  <c r="AJ663" i="23"/>
  <c r="AK663" i="23"/>
  <c r="AL663" i="23"/>
  <c r="AM663" i="23"/>
  <c r="AN663" i="23"/>
  <c r="AO663" i="23"/>
  <c r="AP663" i="23"/>
  <c r="AQ663" i="23"/>
  <c r="AR663" i="23"/>
  <c r="AS663" i="23"/>
  <c r="AT663" i="23"/>
  <c r="AU663" i="23"/>
  <c r="AV663" i="23"/>
  <c r="AW663" i="23"/>
  <c r="AX663" i="23"/>
  <c r="L664" i="23"/>
  <c r="M664" i="23"/>
  <c r="N664" i="23"/>
  <c r="O664" i="23"/>
  <c r="P664" i="23"/>
  <c r="Q664" i="23"/>
  <c r="R664" i="23"/>
  <c r="S664" i="23"/>
  <c r="T664" i="23"/>
  <c r="U664" i="23"/>
  <c r="V664" i="23"/>
  <c r="W664" i="23"/>
  <c r="X664" i="23"/>
  <c r="Y664" i="23"/>
  <c r="Z664" i="23"/>
  <c r="AA664" i="23"/>
  <c r="AB664" i="23"/>
  <c r="AC664" i="23"/>
  <c r="AD664" i="23"/>
  <c r="AE664" i="23"/>
  <c r="AF664" i="23"/>
  <c r="AG664" i="23"/>
  <c r="AH664" i="23"/>
  <c r="AI664" i="23"/>
  <c r="AJ664" i="23"/>
  <c r="AK664" i="23"/>
  <c r="AL664" i="23"/>
  <c r="AM664" i="23"/>
  <c r="AN664" i="23"/>
  <c r="AO664" i="23"/>
  <c r="AP664" i="23"/>
  <c r="AQ664" i="23"/>
  <c r="AR664" i="23"/>
  <c r="AS664" i="23"/>
  <c r="AT664" i="23"/>
  <c r="AU664" i="23"/>
  <c r="AV664" i="23"/>
  <c r="AW664" i="23"/>
  <c r="AX664" i="23"/>
  <c r="L665" i="23"/>
  <c r="M665" i="23"/>
  <c r="N665" i="23"/>
  <c r="O665" i="23"/>
  <c r="P665" i="23"/>
  <c r="Q665" i="23"/>
  <c r="R665" i="23"/>
  <c r="S665" i="23"/>
  <c r="T665" i="23"/>
  <c r="U665" i="23"/>
  <c r="V665" i="23"/>
  <c r="W665" i="23"/>
  <c r="X665" i="23"/>
  <c r="Y665" i="23"/>
  <c r="Z665" i="23"/>
  <c r="AA665" i="23"/>
  <c r="AB665" i="23"/>
  <c r="AC665" i="23"/>
  <c r="AD665" i="23"/>
  <c r="AE665" i="23"/>
  <c r="AF665" i="23"/>
  <c r="AG665" i="23"/>
  <c r="AH665" i="23"/>
  <c r="AI665" i="23"/>
  <c r="AJ665" i="23"/>
  <c r="AK665" i="23"/>
  <c r="AL665" i="23"/>
  <c r="AM665" i="23"/>
  <c r="AN665" i="23"/>
  <c r="AO665" i="23"/>
  <c r="AP665" i="23"/>
  <c r="AQ665" i="23"/>
  <c r="AR665" i="23"/>
  <c r="AS665" i="23"/>
  <c r="AT665" i="23"/>
  <c r="AU665" i="23"/>
  <c r="AV665" i="23"/>
  <c r="AW665" i="23"/>
  <c r="AX665" i="23"/>
  <c r="L666" i="23"/>
  <c r="M666" i="23"/>
  <c r="N666" i="23"/>
  <c r="O666" i="23"/>
  <c r="P666" i="23"/>
  <c r="Q666" i="23"/>
  <c r="R666" i="23"/>
  <c r="S666" i="23"/>
  <c r="T666" i="23"/>
  <c r="U666" i="23"/>
  <c r="V666" i="23"/>
  <c r="W666" i="23"/>
  <c r="X666" i="23"/>
  <c r="Y666" i="23"/>
  <c r="Z666" i="23"/>
  <c r="AA666" i="23"/>
  <c r="AB666" i="23"/>
  <c r="AC666" i="23"/>
  <c r="AD666" i="23"/>
  <c r="AE666" i="23"/>
  <c r="AF666" i="23"/>
  <c r="AG666" i="23"/>
  <c r="AH666" i="23"/>
  <c r="AI666" i="23"/>
  <c r="AJ666" i="23"/>
  <c r="AK666" i="23"/>
  <c r="AL666" i="23"/>
  <c r="AM666" i="23"/>
  <c r="AN666" i="23"/>
  <c r="AO666" i="23"/>
  <c r="AP666" i="23"/>
  <c r="AQ666" i="23"/>
  <c r="AR666" i="23"/>
  <c r="AS666" i="23"/>
  <c r="AT666" i="23"/>
  <c r="AU666" i="23"/>
  <c r="AV666" i="23"/>
  <c r="AW666" i="23"/>
  <c r="AX666" i="23"/>
  <c r="L667" i="23"/>
  <c r="M667" i="23"/>
  <c r="N667" i="23"/>
  <c r="O667" i="23"/>
  <c r="P667" i="23"/>
  <c r="Q667" i="23"/>
  <c r="R667" i="23"/>
  <c r="S667" i="23"/>
  <c r="T667" i="23"/>
  <c r="U667" i="23"/>
  <c r="V667" i="23"/>
  <c r="W667" i="23"/>
  <c r="X667" i="23"/>
  <c r="Y667" i="23"/>
  <c r="Z667" i="23"/>
  <c r="AA667" i="23"/>
  <c r="AB667" i="23"/>
  <c r="AC667" i="23"/>
  <c r="AD667" i="23"/>
  <c r="AE667" i="23"/>
  <c r="AF667" i="23"/>
  <c r="AG667" i="23"/>
  <c r="AH667" i="23"/>
  <c r="AI667" i="23"/>
  <c r="AJ667" i="23"/>
  <c r="AK667" i="23"/>
  <c r="AL667" i="23"/>
  <c r="AM667" i="23"/>
  <c r="AN667" i="23"/>
  <c r="AO667" i="23"/>
  <c r="AP667" i="23"/>
  <c r="AQ667" i="23"/>
  <c r="AR667" i="23"/>
  <c r="AS667" i="23"/>
  <c r="AT667" i="23"/>
  <c r="AU667" i="23"/>
  <c r="AV667" i="23"/>
  <c r="AW667" i="23"/>
  <c r="AX667" i="23"/>
  <c r="L668" i="23"/>
  <c r="M668" i="23"/>
  <c r="N668" i="23"/>
  <c r="O668" i="23"/>
  <c r="P668" i="23"/>
  <c r="Q668" i="23"/>
  <c r="R668" i="23"/>
  <c r="S668" i="23"/>
  <c r="T668" i="23"/>
  <c r="U668" i="23"/>
  <c r="V668" i="23"/>
  <c r="W668" i="23"/>
  <c r="X668" i="23"/>
  <c r="Y668" i="23"/>
  <c r="Z668" i="23"/>
  <c r="AA668" i="23"/>
  <c r="AB668" i="23"/>
  <c r="AC668" i="23"/>
  <c r="AD668" i="23"/>
  <c r="AE668" i="23"/>
  <c r="AF668" i="23"/>
  <c r="AG668" i="23"/>
  <c r="AH668" i="23"/>
  <c r="AI668" i="23"/>
  <c r="AJ668" i="23"/>
  <c r="AK668" i="23"/>
  <c r="AL668" i="23"/>
  <c r="AM668" i="23"/>
  <c r="AN668" i="23"/>
  <c r="AO668" i="23"/>
  <c r="AP668" i="23"/>
  <c r="AQ668" i="23"/>
  <c r="AR668" i="23"/>
  <c r="AS668" i="23"/>
  <c r="AT668" i="23"/>
  <c r="AU668" i="23"/>
  <c r="AV668" i="23"/>
  <c r="AW668" i="23"/>
  <c r="AX668" i="23"/>
  <c r="L669" i="23"/>
  <c r="M669" i="23"/>
  <c r="N669" i="23"/>
  <c r="O669" i="23"/>
  <c r="P669" i="23"/>
  <c r="Q669" i="23"/>
  <c r="R669" i="23"/>
  <c r="S669" i="23"/>
  <c r="T669" i="23"/>
  <c r="U669" i="23"/>
  <c r="V669" i="23"/>
  <c r="W669" i="23"/>
  <c r="X669" i="23"/>
  <c r="Y669" i="23"/>
  <c r="Z669" i="23"/>
  <c r="AA669" i="23"/>
  <c r="AB669" i="23"/>
  <c r="AC669" i="23"/>
  <c r="AD669" i="23"/>
  <c r="AE669" i="23"/>
  <c r="AF669" i="23"/>
  <c r="AG669" i="23"/>
  <c r="AH669" i="23"/>
  <c r="AI669" i="23"/>
  <c r="AJ669" i="23"/>
  <c r="AK669" i="23"/>
  <c r="AL669" i="23"/>
  <c r="AM669" i="23"/>
  <c r="AN669" i="23"/>
  <c r="AO669" i="23"/>
  <c r="AP669" i="23"/>
  <c r="AQ669" i="23"/>
  <c r="AR669" i="23"/>
  <c r="AS669" i="23"/>
  <c r="AT669" i="23"/>
  <c r="AU669" i="23"/>
  <c r="AV669" i="23"/>
  <c r="AW669" i="23"/>
  <c r="AX669" i="23"/>
  <c r="L670" i="23"/>
  <c r="M670" i="23"/>
  <c r="N670" i="23"/>
  <c r="O670" i="23"/>
  <c r="P670" i="23"/>
  <c r="Q670" i="23"/>
  <c r="R670" i="23"/>
  <c r="S670" i="23"/>
  <c r="T670" i="23"/>
  <c r="U670" i="23"/>
  <c r="V670" i="23"/>
  <c r="W670" i="23"/>
  <c r="X670" i="23"/>
  <c r="Y670" i="23"/>
  <c r="Z670" i="23"/>
  <c r="AA670" i="23"/>
  <c r="AB670" i="23"/>
  <c r="AC670" i="23"/>
  <c r="AD670" i="23"/>
  <c r="AE670" i="23"/>
  <c r="AF670" i="23"/>
  <c r="AG670" i="23"/>
  <c r="AH670" i="23"/>
  <c r="AI670" i="23"/>
  <c r="AJ670" i="23"/>
  <c r="AK670" i="23"/>
  <c r="AL670" i="23"/>
  <c r="AM670" i="23"/>
  <c r="AN670" i="23"/>
  <c r="AO670" i="23"/>
  <c r="AP670" i="23"/>
  <c r="AQ670" i="23"/>
  <c r="AR670" i="23"/>
  <c r="AS670" i="23"/>
  <c r="AT670" i="23"/>
  <c r="AU670" i="23"/>
  <c r="AV670" i="23"/>
  <c r="AW670" i="23"/>
  <c r="AX670" i="23"/>
  <c r="L671" i="23"/>
  <c r="M671" i="23"/>
  <c r="N671" i="23"/>
  <c r="O671" i="23"/>
  <c r="P671" i="23"/>
  <c r="Q671" i="23"/>
  <c r="R671" i="23"/>
  <c r="S671" i="23"/>
  <c r="T671" i="23"/>
  <c r="U671" i="23"/>
  <c r="V671" i="23"/>
  <c r="W671" i="23"/>
  <c r="X671" i="23"/>
  <c r="Y671" i="23"/>
  <c r="Z671" i="23"/>
  <c r="AA671" i="23"/>
  <c r="AB671" i="23"/>
  <c r="AC671" i="23"/>
  <c r="AD671" i="23"/>
  <c r="AE671" i="23"/>
  <c r="AF671" i="23"/>
  <c r="AG671" i="23"/>
  <c r="AH671" i="23"/>
  <c r="AI671" i="23"/>
  <c r="AJ671" i="23"/>
  <c r="AK671" i="23"/>
  <c r="AL671" i="23"/>
  <c r="AM671" i="23"/>
  <c r="AN671" i="23"/>
  <c r="AO671" i="23"/>
  <c r="AP671" i="23"/>
  <c r="AQ671" i="23"/>
  <c r="AR671" i="23"/>
  <c r="AS671" i="23"/>
  <c r="AT671" i="23"/>
  <c r="AU671" i="23"/>
  <c r="AV671" i="23"/>
  <c r="AW671" i="23"/>
  <c r="AX671" i="23"/>
  <c r="L672" i="23"/>
  <c r="M672" i="23"/>
  <c r="N672" i="23"/>
  <c r="O672" i="23"/>
  <c r="P672" i="23"/>
  <c r="Q672" i="23"/>
  <c r="R672" i="23"/>
  <c r="S672" i="23"/>
  <c r="T672" i="23"/>
  <c r="U672" i="23"/>
  <c r="V672" i="23"/>
  <c r="W672" i="23"/>
  <c r="X672" i="23"/>
  <c r="Y672" i="23"/>
  <c r="Z672" i="23"/>
  <c r="AA672" i="23"/>
  <c r="AB672" i="23"/>
  <c r="AC672" i="23"/>
  <c r="AD672" i="23"/>
  <c r="AE672" i="23"/>
  <c r="AF672" i="23"/>
  <c r="AG672" i="23"/>
  <c r="AH672" i="23"/>
  <c r="AI672" i="23"/>
  <c r="AJ672" i="23"/>
  <c r="AK672" i="23"/>
  <c r="AL672" i="23"/>
  <c r="AM672" i="23"/>
  <c r="AN672" i="23"/>
  <c r="AO672" i="23"/>
  <c r="AP672" i="23"/>
  <c r="AQ672" i="23"/>
  <c r="AR672" i="23"/>
  <c r="AS672" i="23"/>
  <c r="AT672" i="23"/>
  <c r="AU672" i="23"/>
  <c r="AV672" i="23"/>
  <c r="AW672" i="23"/>
  <c r="AX672" i="23"/>
  <c r="L673" i="23"/>
  <c r="M673" i="23"/>
  <c r="N673" i="23"/>
  <c r="O673" i="23"/>
  <c r="P673" i="23"/>
  <c r="Q673" i="23"/>
  <c r="R673" i="23"/>
  <c r="S673" i="23"/>
  <c r="T673" i="23"/>
  <c r="U673" i="23"/>
  <c r="V673" i="23"/>
  <c r="W673" i="23"/>
  <c r="X673" i="23"/>
  <c r="Y673" i="23"/>
  <c r="Z673" i="23"/>
  <c r="AA673" i="23"/>
  <c r="AB673" i="23"/>
  <c r="AC673" i="23"/>
  <c r="AD673" i="23"/>
  <c r="AE673" i="23"/>
  <c r="AF673" i="23"/>
  <c r="AG673" i="23"/>
  <c r="AH673" i="23"/>
  <c r="AI673" i="23"/>
  <c r="AJ673" i="23"/>
  <c r="AK673" i="23"/>
  <c r="AL673" i="23"/>
  <c r="AM673" i="23"/>
  <c r="AN673" i="23"/>
  <c r="AO673" i="23"/>
  <c r="AP673" i="23"/>
  <c r="AQ673" i="23"/>
  <c r="AR673" i="23"/>
  <c r="AS673" i="23"/>
  <c r="AT673" i="23"/>
  <c r="AU673" i="23"/>
  <c r="AV673" i="23"/>
  <c r="AW673" i="23"/>
  <c r="AX673" i="23"/>
  <c r="L674" i="23"/>
  <c r="M674" i="23"/>
  <c r="N674" i="23"/>
  <c r="O674" i="23"/>
  <c r="P674" i="23"/>
  <c r="Q674" i="23"/>
  <c r="R674" i="23"/>
  <c r="S674" i="23"/>
  <c r="T674" i="23"/>
  <c r="U674" i="23"/>
  <c r="V674" i="23"/>
  <c r="W674" i="23"/>
  <c r="X674" i="23"/>
  <c r="Y674" i="23"/>
  <c r="Z674" i="23"/>
  <c r="AA674" i="23"/>
  <c r="AB674" i="23"/>
  <c r="AC674" i="23"/>
  <c r="AD674" i="23"/>
  <c r="AE674" i="23"/>
  <c r="AF674" i="23"/>
  <c r="AG674" i="23"/>
  <c r="AH674" i="23"/>
  <c r="AI674" i="23"/>
  <c r="AJ674" i="23"/>
  <c r="AK674" i="23"/>
  <c r="AL674" i="23"/>
  <c r="AM674" i="23"/>
  <c r="AN674" i="23"/>
  <c r="AO674" i="23"/>
  <c r="AP674" i="23"/>
  <c r="AQ674" i="23"/>
  <c r="AR674" i="23"/>
  <c r="AS674" i="23"/>
  <c r="AT674" i="23"/>
  <c r="AU674" i="23"/>
  <c r="AV674" i="23"/>
  <c r="AW674" i="23"/>
  <c r="AX674" i="23"/>
  <c r="L675" i="23"/>
  <c r="M675" i="23"/>
  <c r="N675" i="23"/>
  <c r="O675" i="23"/>
  <c r="P675" i="23"/>
  <c r="Q675" i="23"/>
  <c r="R675" i="23"/>
  <c r="S675" i="23"/>
  <c r="T675" i="23"/>
  <c r="U675" i="23"/>
  <c r="V675" i="23"/>
  <c r="W675" i="23"/>
  <c r="X675" i="23"/>
  <c r="Y675" i="23"/>
  <c r="Z675" i="23"/>
  <c r="AA675" i="23"/>
  <c r="AB675" i="23"/>
  <c r="AC675" i="23"/>
  <c r="AD675" i="23"/>
  <c r="AE675" i="23"/>
  <c r="AF675" i="23"/>
  <c r="AG675" i="23"/>
  <c r="AH675" i="23"/>
  <c r="AI675" i="23"/>
  <c r="AJ675" i="23"/>
  <c r="AK675" i="23"/>
  <c r="AL675" i="23"/>
  <c r="AM675" i="23"/>
  <c r="AN675" i="23"/>
  <c r="AO675" i="23"/>
  <c r="AP675" i="23"/>
  <c r="AQ675" i="23"/>
  <c r="AR675" i="23"/>
  <c r="AS675" i="23"/>
  <c r="AT675" i="23"/>
  <c r="AU675" i="23"/>
  <c r="AV675" i="23"/>
  <c r="AW675" i="23"/>
  <c r="AX675" i="23"/>
  <c r="L676" i="23"/>
  <c r="M676" i="23"/>
  <c r="N676" i="23"/>
  <c r="O676" i="23"/>
  <c r="P676" i="23"/>
  <c r="Q676" i="23"/>
  <c r="R676" i="23"/>
  <c r="S676" i="23"/>
  <c r="T676" i="23"/>
  <c r="U676" i="23"/>
  <c r="V676" i="23"/>
  <c r="W676" i="23"/>
  <c r="X676" i="23"/>
  <c r="Y676" i="23"/>
  <c r="Z676" i="23"/>
  <c r="AA676" i="23"/>
  <c r="AB676" i="23"/>
  <c r="AC676" i="23"/>
  <c r="AD676" i="23"/>
  <c r="AE676" i="23"/>
  <c r="AF676" i="23"/>
  <c r="AG676" i="23"/>
  <c r="AH676" i="23"/>
  <c r="AI676" i="23"/>
  <c r="AJ676" i="23"/>
  <c r="AK676" i="23"/>
  <c r="AL676" i="23"/>
  <c r="AM676" i="23"/>
  <c r="AN676" i="23"/>
  <c r="AO676" i="23"/>
  <c r="AP676" i="23"/>
  <c r="AQ676" i="23"/>
  <c r="AR676" i="23"/>
  <c r="AS676" i="23"/>
  <c r="AT676" i="23"/>
  <c r="AU676" i="23"/>
  <c r="AV676" i="23"/>
  <c r="AW676" i="23"/>
  <c r="AX676" i="23"/>
  <c r="L677" i="23"/>
  <c r="M677" i="23"/>
  <c r="N677" i="23"/>
  <c r="O677" i="23"/>
  <c r="P677" i="23"/>
  <c r="Q677" i="23"/>
  <c r="R677" i="23"/>
  <c r="S677" i="23"/>
  <c r="T677" i="23"/>
  <c r="U677" i="23"/>
  <c r="V677" i="23"/>
  <c r="W677" i="23"/>
  <c r="X677" i="23"/>
  <c r="Y677" i="23"/>
  <c r="Z677" i="23"/>
  <c r="AA677" i="23"/>
  <c r="AB677" i="23"/>
  <c r="AC677" i="23"/>
  <c r="AD677" i="23"/>
  <c r="AE677" i="23"/>
  <c r="AF677" i="23"/>
  <c r="AG677" i="23"/>
  <c r="AH677" i="23"/>
  <c r="AI677" i="23"/>
  <c r="AJ677" i="23"/>
  <c r="AK677" i="23"/>
  <c r="AL677" i="23"/>
  <c r="AM677" i="23"/>
  <c r="AN677" i="23"/>
  <c r="AO677" i="23"/>
  <c r="AP677" i="23"/>
  <c r="AQ677" i="23"/>
  <c r="AR677" i="23"/>
  <c r="AS677" i="23"/>
  <c r="AT677" i="23"/>
  <c r="AU677" i="23"/>
  <c r="AV677" i="23"/>
  <c r="AW677" i="23"/>
  <c r="AX677" i="23"/>
  <c r="AX654" i="23"/>
  <c r="AW654" i="23"/>
  <c r="AV654" i="23"/>
  <c r="AU654" i="23"/>
  <c r="AT654" i="23"/>
  <c r="AS654" i="23"/>
  <c r="AR654" i="23"/>
  <c r="AQ654" i="23"/>
  <c r="AP654" i="23"/>
  <c r="AO654" i="23"/>
  <c r="AN654" i="23"/>
  <c r="AM654" i="23"/>
  <c r="AL654" i="23"/>
  <c r="AK654" i="23"/>
  <c r="AJ654" i="23"/>
  <c r="AI654" i="23"/>
  <c r="AH654" i="23"/>
  <c r="AG654" i="23"/>
  <c r="AF654" i="23"/>
  <c r="AE654" i="23"/>
  <c r="AD654" i="23"/>
  <c r="AC654" i="23"/>
  <c r="AB654" i="23"/>
  <c r="AA654" i="23"/>
  <c r="Z654" i="23"/>
  <c r="Y654" i="23"/>
  <c r="X654" i="23"/>
  <c r="W654" i="23"/>
  <c r="V654" i="23"/>
  <c r="U654" i="23"/>
  <c r="T654" i="23"/>
  <c r="S654" i="23"/>
  <c r="R654" i="23"/>
  <c r="Q654" i="23"/>
  <c r="P654" i="23"/>
  <c r="O654" i="23"/>
  <c r="N654" i="23"/>
  <c r="M654" i="23"/>
  <c r="L654" i="23"/>
  <c r="B645" i="23"/>
  <c r="B646" i="23"/>
  <c r="B647" i="23"/>
  <c r="B648" i="23"/>
  <c r="B649" i="23"/>
  <c r="B650" i="23"/>
  <c r="B651" i="23"/>
  <c r="B644" i="23"/>
  <c r="B643" i="23"/>
  <c r="B642" i="23"/>
  <c r="B641" i="23"/>
  <c r="B640" i="23"/>
  <c r="B639" i="23"/>
  <c r="B638" i="23"/>
  <c r="B637" i="23"/>
  <c r="B636" i="23"/>
  <c r="B635" i="23"/>
  <c r="B634" i="23"/>
  <c r="B633" i="23"/>
  <c r="B632" i="23"/>
  <c r="B631" i="23"/>
  <c r="B630" i="23"/>
  <c r="B629" i="23"/>
  <c r="B628" i="23"/>
  <c r="B627" i="23"/>
  <c r="B626" i="23"/>
  <c r="B625" i="23"/>
  <c r="B624" i="23"/>
  <c r="L625" i="23"/>
  <c r="M625" i="23"/>
  <c r="N625" i="23"/>
  <c r="O625" i="23"/>
  <c r="P625" i="23"/>
  <c r="Q625" i="23"/>
  <c r="R625" i="23"/>
  <c r="S625" i="23"/>
  <c r="T625" i="23"/>
  <c r="U625" i="23"/>
  <c r="V625" i="23"/>
  <c r="W625" i="23"/>
  <c r="X625" i="23"/>
  <c r="Y625" i="23"/>
  <c r="Z625" i="23"/>
  <c r="AA625" i="23"/>
  <c r="AB625" i="23"/>
  <c r="AC625" i="23"/>
  <c r="AD625" i="23"/>
  <c r="AE625" i="23"/>
  <c r="AF625" i="23"/>
  <c r="AG625" i="23"/>
  <c r="AH625" i="23"/>
  <c r="AI625" i="23"/>
  <c r="AJ625" i="23"/>
  <c r="AK625" i="23"/>
  <c r="AL625" i="23"/>
  <c r="AM625" i="23"/>
  <c r="AN625" i="23"/>
  <c r="AO625" i="23"/>
  <c r="AP625" i="23"/>
  <c r="AQ625" i="23"/>
  <c r="AR625" i="23"/>
  <c r="AS625" i="23"/>
  <c r="AT625" i="23"/>
  <c r="AU625" i="23"/>
  <c r="AV625" i="23"/>
  <c r="AW625" i="23"/>
  <c r="AX625" i="23"/>
  <c r="L626" i="23"/>
  <c r="M626" i="23"/>
  <c r="N626" i="23"/>
  <c r="O626" i="23"/>
  <c r="P626" i="23"/>
  <c r="Q626" i="23"/>
  <c r="R626" i="23"/>
  <c r="S626" i="23"/>
  <c r="T626" i="23"/>
  <c r="U626" i="23"/>
  <c r="V626" i="23"/>
  <c r="W626" i="23"/>
  <c r="X626" i="23"/>
  <c r="Y626" i="23"/>
  <c r="Z626" i="23"/>
  <c r="AA626" i="23"/>
  <c r="AB626" i="23"/>
  <c r="AC626" i="23"/>
  <c r="AD626" i="23"/>
  <c r="AE626" i="23"/>
  <c r="AF626" i="23"/>
  <c r="AG626" i="23"/>
  <c r="AH626" i="23"/>
  <c r="AI626" i="23"/>
  <c r="AJ626" i="23"/>
  <c r="AK626" i="23"/>
  <c r="AL626" i="23"/>
  <c r="AM626" i="23"/>
  <c r="AN626" i="23"/>
  <c r="AO626" i="23"/>
  <c r="AP626" i="23"/>
  <c r="AQ626" i="23"/>
  <c r="AR626" i="23"/>
  <c r="AS626" i="23"/>
  <c r="AT626" i="23"/>
  <c r="AU626" i="23"/>
  <c r="AV626" i="23"/>
  <c r="AW626" i="23"/>
  <c r="AX626" i="23"/>
  <c r="L627" i="23"/>
  <c r="M627" i="23"/>
  <c r="N627" i="23"/>
  <c r="O627" i="23"/>
  <c r="P627" i="23"/>
  <c r="Q627" i="23"/>
  <c r="R627" i="23"/>
  <c r="S627" i="23"/>
  <c r="T627" i="23"/>
  <c r="U627" i="23"/>
  <c r="V627" i="23"/>
  <c r="W627" i="23"/>
  <c r="X627" i="23"/>
  <c r="Y627" i="23"/>
  <c r="Z627" i="23"/>
  <c r="AA627" i="23"/>
  <c r="AB627" i="23"/>
  <c r="AC627" i="23"/>
  <c r="AD627" i="23"/>
  <c r="AE627" i="23"/>
  <c r="AF627" i="23"/>
  <c r="AG627" i="23"/>
  <c r="AH627" i="23"/>
  <c r="AI627" i="23"/>
  <c r="AJ627" i="23"/>
  <c r="AK627" i="23"/>
  <c r="AL627" i="23"/>
  <c r="AM627" i="23"/>
  <c r="AN627" i="23"/>
  <c r="AO627" i="23"/>
  <c r="AP627" i="23"/>
  <c r="AQ627" i="23"/>
  <c r="AR627" i="23"/>
  <c r="AS627" i="23"/>
  <c r="AT627" i="23"/>
  <c r="AU627" i="23"/>
  <c r="AV627" i="23"/>
  <c r="AW627" i="23"/>
  <c r="AX627" i="23"/>
  <c r="L628" i="23"/>
  <c r="M628" i="23"/>
  <c r="N628" i="23"/>
  <c r="O628" i="23"/>
  <c r="P628" i="23"/>
  <c r="Q628" i="23"/>
  <c r="R628" i="23"/>
  <c r="S628" i="23"/>
  <c r="T628" i="23"/>
  <c r="U628" i="23"/>
  <c r="V628" i="23"/>
  <c r="W628" i="23"/>
  <c r="X628" i="23"/>
  <c r="Y628" i="23"/>
  <c r="Z628" i="23"/>
  <c r="AA628" i="23"/>
  <c r="AB628" i="23"/>
  <c r="AC628" i="23"/>
  <c r="AD628" i="23"/>
  <c r="AE628" i="23"/>
  <c r="AF628" i="23"/>
  <c r="AG628" i="23"/>
  <c r="AH628" i="23"/>
  <c r="AI628" i="23"/>
  <c r="AJ628" i="23"/>
  <c r="AK628" i="23"/>
  <c r="AL628" i="23"/>
  <c r="AM628" i="23"/>
  <c r="AN628" i="23"/>
  <c r="AO628" i="23"/>
  <c r="AP628" i="23"/>
  <c r="AQ628" i="23"/>
  <c r="AR628" i="23"/>
  <c r="AS628" i="23"/>
  <c r="AT628" i="23"/>
  <c r="AU628" i="23"/>
  <c r="AV628" i="23"/>
  <c r="AW628" i="23"/>
  <c r="AX628" i="23"/>
  <c r="L629" i="23"/>
  <c r="M629" i="23"/>
  <c r="N629" i="23"/>
  <c r="O629" i="23"/>
  <c r="P629" i="23"/>
  <c r="Q629" i="23"/>
  <c r="R629" i="23"/>
  <c r="S629" i="23"/>
  <c r="T629" i="23"/>
  <c r="U629" i="23"/>
  <c r="V629" i="23"/>
  <c r="W629" i="23"/>
  <c r="X629" i="23"/>
  <c r="Y629" i="23"/>
  <c r="Z629" i="23"/>
  <c r="AA629" i="23"/>
  <c r="AB629" i="23"/>
  <c r="AC629" i="23"/>
  <c r="AD629" i="23"/>
  <c r="AE629" i="23"/>
  <c r="AF629" i="23"/>
  <c r="AG629" i="23"/>
  <c r="AH629" i="23"/>
  <c r="AI629" i="23"/>
  <c r="AJ629" i="23"/>
  <c r="AK629" i="23"/>
  <c r="AL629" i="23"/>
  <c r="AM629" i="23"/>
  <c r="AN629" i="23"/>
  <c r="AO629" i="23"/>
  <c r="AP629" i="23"/>
  <c r="AQ629" i="23"/>
  <c r="AR629" i="23"/>
  <c r="AS629" i="23"/>
  <c r="AT629" i="23"/>
  <c r="AU629" i="23"/>
  <c r="AV629" i="23"/>
  <c r="AW629" i="23"/>
  <c r="AX629" i="23"/>
  <c r="L630" i="23"/>
  <c r="M630" i="23"/>
  <c r="N630" i="23"/>
  <c r="O630" i="23"/>
  <c r="P630" i="23"/>
  <c r="Q630" i="23"/>
  <c r="R630" i="23"/>
  <c r="S630" i="23"/>
  <c r="T630" i="23"/>
  <c r="U630" i="23"/>
  <c r="V630" i="23"/>
  <c r="W630" i="23"/>
  <c r="X630" i="23"/>
  <c r="Y630" i="23"/>
  <c r="Z630" i="23"/>
  <c r="AA630" i="23"/>
  <c r="AB630" i="23"/>
  <c r="AC630" i="23"/>
  <c r="AD630" i="23"/>
  <c r="AE630" i="23"/>
  <c r="AF630" i="23"/>
  <c r="AG630" i="23"/>
  <c r="AH630" i="23"/>
  <c r="AI630" i="23"/>
  <c r="AJ630" i="23"/>
  <c r="AK630" i="23"/>
  <c r="AL630" i="23"/>
  <c r="AM630" i="23"/>
  <c r="AN630" i="23"/>
  <c r="AO630" i="23"/>
  <c r="AP630" i="23"/>
  <c r="AQ630" i="23"/>
  <c r="AR630" i="23"/>
  <c r="AS630" i="23"/>
  <c r="AT630" i="23"/>
  <c r="AU630" i="23"/>
  <c r="AV630" i="23"/>
  <c r="AW630" i="23"/>
  <c r="AX630" i="23"/>
  <c r="L631" i="23"/>
  <c r="M631" i="23"/>
  <c r="N631" i="23"/>
  <c r="O631" i="23"/>
  <c r="P631" i="23"/>
  <c r="Q631" i="23"/>
  <c r="R631" i="23"/>
  <c r="S631" i="23"/>
  <c r="T631" i="23"/>
  <c r="U631" i="23"/>
  <c r="V631" i="23"/>
  <c r="W631" i="23"/>
  <c r="X631" i="23"/>
  <c r="Y631" i="23"/>
  <c r="Z631" i="23"/>
  <c r="AA631" i="23"/>
  <c r="AB631" i="23"/>
  <c r="AC631" i="23"/>
  <c r="AD631" i="23"/>
  <c r="AE631" i="23"/>
  <c r="AF631" i="23"/>
  <c r="AG631" i="23"/>
  <c r="AH631" i="23"/>
  <c r="AI631" i="23"/>
  <c r="AJ631" i="23"/>
  <c r="AK631" i="23"/>
  <c r="AL631" i="23"/>
  <c r="AM631" i="23"/>
  <c r="AN631" i="23"/>
  <c r="AO631" i="23"/>
  <c r="AP631" i="23"/>
  <c r="AQ631" i="23"/>
  <c r="AR631" i="23"/>
  <c r="AS631" i="23"/>
  <c r="AT631" i="23"/>
  <c r="AU631" i="23"/>
  <c r="AV631" i="23"/>
  <c r="AW631" i="23"/>
  <c r="AX631" i="23"/>
  <c r="L632" i="23"/>
  <c r="M632" i="23"/>
  <c r="N632" i="23"/>
  <c r="O632" i="23"/>
  <c r="P632" i="23"/>
  <c r="Q632" i="23"/>
  <c r="R632" i="23"/>
  <c r="S632" i="23"/>
  <c r="T632" i="23"/>
  <c r="U632" i="23"/>
  <c r="V632" i="23"/>
  <c r="W632" i="23"/>
  <c r="X632" i="23"/>
  <c r="Y632" i="23"/>
  <c r="Z632" i="23"/>
  <c r="AA632" i="23"/>
  <c r="AB632" i="23"/>
  <c r="AC632" i="23"/>
  <c r="AD632" i="23"/>
  <c r="AE632" i="23"/>
  <c r="AF632" i="23"/>
  <c r="AG632" i="23"/>
  <c r="AH632" i="23"/>
  <c r="AI632" i="23"/>
  <c r="AJ632" i="23"/>
  <c r="AK632" i="23"/>
  <c r="AL632" i="23"/>
  <c r="AM632" i="23"/>
  <c r="AN632" i="23"/>
  <c r="AO632" i="23"/>
  <c r="AP632" i="23"/>
  <c r="AQ632" i="23"/>
  <c r="AR632" i="23"/>
  <c r="AS632" i="23"/>
  <c r="AT632" i="23"/>
  <c r="AU632" i="23"/>
  <c r="AV632" i="23"/>
  <c r="AW632" i="23"/>
  <c r="AX632" i="23"/>
  <c r="L633" i="23"/>
  <c r="M633" i="23"/>
  <c r="N633" i="23"/>
  <c r="O633" i="23"/>
  <c r="P633" i="23"/>
  <c r="Q633" i="23"/>
  <c r="R633" i="23"/>
  <c r="S633" i="23"/>
  <c r="T633" i="23"/>
  <c r="U633" i="23"/>
  <c r="V633" i="23"/>
  <c r="W633" i="23"/>
  <c r="X633" i="23"/>
  <c r="Y633" i="23"/>
  <c r="Z633" i="23"/>
  <c r="AA633" i="23"/>
  <c r="AB633" i="23"/>
  <c r="AC633" i="23"/>
  <c r="AD633" i="23"/>
  <c r="AE633" i="23"/>
  <c r="AF633" i="23"/>
  <c r="AG633" i="23"/>
  <c r="AH633" i="23"/>
  <c r="AI633" i="23"/>
  <c r="AJ633" i="23"/>
  <c r="AK633" i="23"/>
  <c r="AL633" i="23"/>
  <c r="AM633" i="23"/>
  <c r="AN633" i="23"/>
  <c r="AO633" i="23"/>
  <c r="AP633" i="23"/>
  <c r="AQ633" i="23"/>
  <c r="AR633" i="23"/>
  <c r="AS633" i="23"/>
  <c r="AT633" i="23"/>
  <c r="AU633" i="23"/>
  <c r="AV633" i="23"/>
  <c r="AW633" i="23"/>
  <c r="AX633" i="23"/>
  <c r="L634" i="23"/>
  <c r="M634" i="23"/>
  <c r="N634" i="23"/>
  <c r="O634" i="23"/>
  <c r="P634" i="23"/>
  <c r="Q634" i="23"/>
  <c r="R634" i="23"/>
  <c r="S634" i="23"/>
  <c r="T634" i="23"/>
  <c r="U634" i="23"/>
  <c r="V634" i="23"/>
  <c r="W634" i="23"/>
  <c r="X634" i="23"/>
  <c r="Y634" i="23"/>
  <c r="Z634" i="23"/>
  <c r="AA634" i="23"/>
  <c r="AB634" i="23"/>
  <c r="AC634" i="23"/>
  <c r="AD634" i="23"/>
  <c r="AE634" i="23"/>
  <c r="AF634" i="23"/>
  <c r="AG634" i="23"/>
  <c r="AH634" i="23"/>
  <c r="AI634" i="23"/>
  <c r="AJ634" i="23"/>
  <c r="AK634" i="23"/>
  <c r="AL634" i="23"/>
  <c r="AM634" i="23"/>
  <c r="AN634" i="23"/>
  <c r="AO634" i="23"/>
  <c r="AP634" i="23"/>
  <c r="AQ634" i="23"/>
  <c r="AR634" i="23"/>
  <c r="AS634" i="23"/>
  <c r="AT634" i="23"/>
  <c r="AU634" i="23"/>
  <c r="AV634" i="23"/>
  <c r="AW634" i="23"/>
  <c r="AX634" i="23"/>
  <c r="L635" i="23"/>
  <c r="M635" i="23"/>
  <c r="N635" i="23"/>
  <c r="O635" i="23"/>
  <c r="P635" i="23"/>
  <c r="Q635" i="23"/>
  <c r="R635" i="23"/>
  <c r="S635" i="23"/>
  <c r="T635" i="23"/>
  <c r="U635" i="23"/>
  <c r="V635" i="23"/>
  <c r="W635" i="23"/>
  <c r="X635" i="23"/>
  <c r="Y635" i="23"/>
  <c r="Z635" i="23"/>
  <c r="AA635" i="23"/>
  <c r="AB635" i="23"/>
  <c r="AC635" i="23"/>
  <c r="AD635" i="23"/>
  <c r="AE635" i="23"/>
  <c r="AF635" i="23"/>
  <c r="AG635" i="23"/>
  <c r="AH635" i="23"/>
  <c r="AI635" i="23"/>
  <c r="AJ635" i="23"/>
  <c r="AK635" i="23"/>
  <c r="AL635" i="23"/>
  <c r="AM635" i="23"/>
  <c r="AN635" i="23"/>
  <c r="AO635" i="23"/>
  <c r="AP635" i="23"/>
  <c r="AQ635" i="23"/>
  <c r="AR635" i="23"/>
  <c r="AS635" i="23"/>
  <c r="AT635" i="23"/>
  <c r="AU635" i="23"/>
  <c r="AV635" i="23"/>
  <c r="AW635" i="23"/>
  <c r="AX635" i="23"/>
  <c r="L636" i="23"/>
  <c r="M636" i="23"/>
  <c r="N636" i="23"/>
  <c r="O636" i="23"/>
  <c r="P636" i="23"/>
  <c r="Q636" i="23"/>
  <c r="R636" i="23"/>
  <c r="S636" i="23"/>
  <c r="T636" i="23"/>
  <c r="U636" i="23"/>
  <c r="V636" i="23"/>
  <c r="W636" i="23"/>
  <c r="X636" i="23"/>
  <c r="Y636" i="23"/>
  <c r="Z636" i="23"/>
  <c r="AA636" i="23"/>
  <c r="AB636" i="23"/>
  <c r="AC636" i="23"/>
  <c r="AD636" i="23"/>
  <c r="AE636" i="23"/>
  <c r="AF636" i="23"/>
  <c r="AG636" i="23"/>
  <c r="AH636" i="23"/>
  <c r="AI636" i="23"/>
  <c r="AJ636" i="23"/>
  <c r="AK636" i="23"/>
  <c r="AL636" i="23"/>
  <c r="AM636" i="23"/>
  <c r="AN636" i="23"/>
  <c r="AO636" i="23"/>
  <c r="AP636" i="23"/>
  <c r="AQ636" i="23"/>
  <c r="AR636" i="23"/>
  <c r="AS636" i="23"/>
  <c r="AT636" i="23"/>
  <c r="AU636" i="23"/>
  <c r="AV636" i="23"/>
  <c r="AW636" i="23"/>
  <c r="AX636" i="23"/>
  <c r="L637" i="23"/>
  <c r="M637" i="23"/>
  <c r="N637" i="23"/>
  <c r="O637" i="23"/>
  <c r="P637" i="23"/>
  <c r="Q637" i="23"/>
  <c r="R637" i="23"/>
  <c r="S637" i="23"/>
  <c r="T637" i="23"/>
  <c r="U637" i="23"/>
  <c r="V637" i="23"/>
  <c r="W637" i="23"/>
  <c r="X637" i="23"/>
  <c r="Y637" i="23"/>
  <c r="Z637" i="23"/>
  <c r="AA637" i="23"/>
  <c r="AB637" i="23"/>
  <c r="AC637" i="23"/>
  <c r="AD637" i="23"/>
  <c r="AE637" i="23"/>
  <c r="AF637" i="23"/>
  <c r="AG637" i="23"/>
  <c r="AH637" i="23"/>
  <c r="AI637" i="23"/>
  <c r="AJ637" i="23"/>
  <c r="AK637" i="23"/>
  <c r="AL637" i="23"/>
  <c r="AM637" i="23"/>
  <c r="AN637" i="23"/>
  <c r="AO637" i="23"/>
  <c r="AP637" i="23"/>
  <c r="AQ637" i="23"/>
  <c r="AR637" i="23"/>
  <c r="AS637" i="23"/>
  <c r="AT637" i="23"/>
  <c r="AU637" i="23"/>
  <c r="AV637" i="23"/>
  <c r="AW637" i="23"/>
  <c r="AX637" i="23"/>
  <c r="L638" i="23"/>
  <c r="M638" i="23"/>
  <c r="N638" i="23"/>
  <c r="O638" i="23"/>
  <c r="P638" i="23"/>
  <c r="Q638" i="23"/>
  <c r="R638" i="23"/>
  <c r="S638" i="23"/>
  <c r="T638" i="23"/>
  <c r="U638" i="23"/>
  <c r="V638" i="23"/>
  <c r="W638" i="23"/>
  <c r="X638" i="23"/>
  <c r="Y638" i="23"/>
  <c r="Z638" i="23"/>
  <c r="AA638" i="23"/>
  <c r="AB638" i="23"/>
  <c r="AC638" i="23"/>
  <c r="AD638" i="23"/>
  <c r="AE638" i="23"/>
  <c r="AF638" i="23"/>
  <c r="AG638" i="23"/>
  <c r="AH638" i="23"/>
  <c r="AI638" i="23"/>
  <c r="AJ638" i="23"/>
  <c r="AK638" i="23"/>
  <c r="AL638" i="23"/>
  <c r="AM638" i="23"/>
  <c r="AN638" i="23"/>
  <c r="AO638" i="23"/>
  <c r="AP638" i="23"/>
  <c r="AQ638" i="23"/>
  <c r="AR638" i="23"/>
  <c r="AS638" i="23"/>
  <c r="AT638" i="23"/>
  <c r="AU638" i="23"/>
  <c r="AV638" i="23"/>
  <c r="AW638" i="23"/>
  <c r="AX638" i="23"/>
  <c r="L639" i="23"/>
  <c r="M639" i="23"/>
  <c r="N639" i="23"/>
  <c r="O639" i="23"/>
  <c r="P639" i="23"/>
  <c r="Q639" i="23"/>
  <c r="R639" i="23"/>
  <c r="S639" i="23"/>
  <c r="T639" i="23"/>
  <c r="U639" i="23"/>
  <c r="V639" i="23"/>
  <c r="W639" i="23"/>
  <c r="X639" i="23"/>
  <c r="Y639" i="23"/>
  <c r="Z639" i="23"/>
  <c r="AA639" i="23"/>
  <c r="AB639" i="23"/>
  <c r="AC639" i="23"/>
  <c r="AD639" i="23"/>
  <c r="AE639" i="23"/>
  <c r="AF639" i="23"/>
  <c r="AG639" i="23"/>
  <c r="AH639" i="23"/>
  <c r="AI639" i="23"/>
  <c r="AJ639" i="23"/>
  <c r="AK639" i="23"/>
  <c r="AL639" i="23"/>
  <c r="AM639" i="23"/>
  <c r="AN639" i="23"/>
  <c r="AO639" i="23"/>
  <c r="AP639" i="23"/>
  <c r="AQ639" i="23"/>
  <c r="AR639" i="23"/>
  <c r="AS639" i="23"/>
  <c r="AT639" i="23"/>
  <c r="AU639" i="23"/>
  <c r="AV639" i="23"/>
  <c r="AW639" i="23"/>
  <c r="AX639" i="23"/>
  <c r="L640" i="23"/>
  <c r="M640" i="23"/>
  <c r="N640" i="23"/>
  <c r="O640" i="23"/>
  <c r="P640" i="23"/>
  <c r="Q640" i="23"/>
  <c r="R640" i="23"/>
  <c r="S640" i="23"/>
  <c r="T640" i="23"/>
  <c r="U640" i="23"/>
  <c r="V640" i="23"/>
  <c r="W640" i="23"/>
  <c r="X640" i="23"/>
  <c r="Y640" i="23"/>
  <c r="Z640" i="23"/>
  <c r="AA640" i="23"/>
  <c r="AB640" i="23"/>
  <c r="AC640" i="23"/>
  <c r="AD640" i="23"/>
  <c r="AE640" i="23"/>
  <c r="AF640" i="23"/>
  <c r="AG640" i="23"/>
  <c r="AH640" i="23"/>
  <c r="AI640" i="23"/>
  <c r="AJ640" i="23"/>
  <c r="AK640" i="23"/>
  <c r="AL640" i="23"/>
  <c r="AM640" i="23"/>
  <c r="AN640" i="23"/>
  <c r="AO640" i="23"/>
  <c r="AP640" i="23"/>
  <c r="AQ640" i="23"/>
  <c r="AR640" i="23"/>
  <c r="AS640" i="23"/>
  <c r="AT640" i="23"/>
  <c r="AU640" i="23"/>
  <c r="AV640" i="23"/>
  <c r="AW640" i="23"/>
  <c r="AX640" i="23"/>
  <c r="L641" i="23"/>
  <c r="M641" i="23"/>
  <c r="N641" i="23"/>
  <c r="O641" i="23"/>
  <c r="P641" i="23"/>
  <c r="Q641" i="23"/>
  <c r="R641" i="23"/>
  <c r="S641" i="23"/>
  <c r="T641" i="23"/>
  <c r="U641" i="23"/>
  <c r="V641" i="23"/>
  <c r="W641" i="23"/>
  <c r="X641" i="23"/>
  <c r="Y641" i="23"/>
  <c r="Z641" i="23"/>
  <c r="AA641" i="23"/>
  <c r="AB641" i="23"/>
  <c r="AC641" i="23"/>
  <c r="AD641" i="23"/>
  <c r="AE641" i="23"/>
  <c r="AF641" i="23"/>
  <c r="AG641" i="23"/>
  <c r="AH641" i="23"/>
  <c r="AI641" i="23"/>
  <c r="AJ641" i="23"/>
  <c r="AK641" i="23"/>
  <c r="AL641" i="23"/>
  <c r="AM641" i="23"/>
  <c r="AN641" i="23"/>
  <c r="AO641" i="23"/>
  <c r="AP641" i="23"/>
  <c r="AQ641" i="23"/>
  <c r="AR641" i="23"/>
  <c r="AS641" i="23"/>
  <c r="AT641" i="23"/>
  <c r="AU641" i="23"/>
  <c r="AV641" i="23"/>
  <c r="AW641" i="23"/>
  <c r="AX641" i="23"/>
  <c r="L642" i="23"/>
  <c r="M642" i="23"/>
  <c r="N642" i="23"/>
  <c r="O642" i="23"/>
  <c r="P642" i="23"/>
  <c r="Q642" i="23"/>
  <c r="R642" i="23"/>
  <c r="S642" i="23"/>
  <c r="T642" i="23"/>
  <c r="U642" i="23"/>
  <c r="V642" i="23"/>
  <c r="W642" i="23"/>
  <c r="X642" i="23"/>
  <c r="Y642" i="23"/>
  <c r="Z642" i="23"/>
  <c r="AA642" i="23"/>
  <c r="AB642" i="23"/>
  <c r="AC642" i="23"/>
  <c r="AD642" i="23"/>
  <c r="AE642" i="23"/>
  <c r="AF642" i="23"/>
  <c r="AG642" i="23"/>
  <c r="AH642" i="23"/>
  <c r="AI642" i="23"/>
  <c r="AJ642" i="23"/>
  <c r="AK642" i="23"/>
  <c r="AL642" i="23"/>
  <c r="AM642" i="23"/>
  <c r="AN642" i="23"/>
  <c r="AO642" i="23"/>
  <c r="AP642" i="23"/>
  <c r="AQ642" i="23"/>
  <c r="AR642" i="23"/>
  <c r="AS642" i="23"/>
  <c r="AT642" i="23"/>
  <c r="AU642" i="23"/>
  <c r="AV642" i="23"/>
  <c r="AW642" i="23"/>
  <c r="AX642" i="23"/>
  <c r="L643" i="23"/>
  <c r="M643" i="23"/>
  <c r="N643" i="23"/>
  <c r="O643" i="23"/>
  <c r="P643" i="23"/>
  <c r="Q643" i="23"/>
  <c r="R643" i="23"/>
  <c r="S643" i="23"/>
  <c r="T643" i="23"/>
  <c r="U643" i="23"/>
  <c r="V643" i="23"/>
  <c r="W643" i="23"/>
  <c r="X643" i="23"/>
  <c r="Y643" i="23"/>
  <c r="Z643" i="23"/>
  <c r="AA643" i="23"/>
  <c r="AB643" i="23"/>
  <c r="AC643" i="23"/>
  <c r="AD643" i="23"/>
  <c r="AE643" i="23"/>
  <c r="AF643" i="23"/>
  <c r="AG643" i="23"/>
  <c r="AH643" i="23"/>
  <c r="AI643" i="23"/>
  <c r="AJ643" i="23"/>
  <c r="AK643" i="23"/>
  <c r="AL643" i="23"/>
  <c r="AM643" i="23"/>
  <c r="AN643" i="23"/>
  <c r="AO643" i="23"/>
  <c r="AP643" i="23"/>
  <c r="AQ643" i="23"/>
  <c r="AR643" i="23"/>
  <c r="AS643" i="23"/>
  <c r="AT643" i="23"/>
  <c r="AU643" i="23"/>
  <c r="AV643" i="23"/>
  <c r="AW643" i="23"/>
  <c r="AX643" i="23"/>
  <c r="L644" i="23"/>
  <c r="M644" i="23"/>
  <c r="N644" i="23"/>
  <c r="O644" i="23"/>
  <c r="P644" i="23"/>
  <c r="Q644" i="23"/>
  <c r="R644" i="23"/>
  <c r="S644" i="23"/>
  <c r="T644" i="23"/>
  <c r="U644" i="23"/>
  <c r="V644" i="23"/>
  <c r="W644" i="23"/>
  <c r="X644" i="23"/>
  <c r="Y644" i="23"/>
  <c r="Z644" i="23"/>
  <c r="AA644" i="23"/>
  <c r="AB644" i="23"/>
  <c r="AC644" i="23"/>
  <c r="AD644" i="23"/>
  <c r="AE644" i="23"/>
  <c r="AF644" i="23"/>
  <c r="AG644" i="23"/>
  <c r="AH644" i="23"/>
  <c r="AI644" i="23"/>
  <c r="AJ644" i="23"/>
  <c r="AK644" i="23"/>
  <c r="AL644" i="23"/>
  <c r="AM644" i="23"/>
  <c r="AN644" i="23"/>
  <c r="AO644" i="23"/>
  <c r="AP644" i="23"/>
  <c r="AQ644" i="23"/>
  <c r="AR644" i="23"/>
  <c r="AS644" i="23"/>
  <c r="AT644" i="23"/>
  <c r="AU644" i="23"/>
  <c r="AV644" i="23"/>
  <c r="AW644" i="23"/>
  <c r="AX644" i="23"/>
  <c r="L645" i="23"/>
  <c r="M645" i="23"/>
  <c r="N645" i="23"/>
  <c r="O645" i="23"/>
  <c r="P645" i="23"/>
  <c r="Q645" i="23"/>
  <c r="R645" i="23"/>
  <c r="S645" i="23"/>
  <c r="T645" i="23"/>
  <c r="U645" i="23"/>
  <c r="V645" i="23"/>
  <c r="W645" i="23"/>
  <c r="X645" i="23"/>
  <c r="Y645" i="23"/>
  <c r="Z645" i="23"/>
  <c r="AA645" i="23"/>
  <c r="AB645" i="23"/>
  <c r="AC645" i="23"/>
  <c r="AD645" i="23"/>
  <c r="AE645" i="23"/>
  <c r="AF645" i="23"/>
  <c r="AG645" i="23"/>
  <c r="AH645" i="23"/>
  <c r="AI645" i="23"/>
  <c r="AJ645" i="23"/>
  <c r="AK645" i="23"/>
  <c r="AL645" i="23"/>
  <c r="AM645" i="23"/>
  <c r="AN645" i="23"/>
  <c r="AO645" i="23"/>
  <c r="AP645" i="23"/>
  <c r="AQ645" i="23"/>
  <c r="AR645" i="23"/>
  <c r="AS645" i="23"/>
  <c r="AT645" i="23"/>
  <c r="AU645" i="23"/>
  <c r="AV645" i="23"/>
  <c r="AW645" i="23"/>
  <c r="AX645" i="23"/>
  <c r="L646" i="23"/>
  <c r="M646" i="23"/>
  <c r="N646" i="23"/>
  <c r="O646" i="23"/>
  <c r="P646" i="23"/>
  <c r="Q646" i="23"/>
  <c r="R646" i="23"/>
  <c r="S646" i="23"/>
  <c r="T646" i="23"/>
  <c r="U646" i="23"/>
  <c r="V646" i="23"/>
  <c r="W646" i="23"/>
  <c r="X646" i="23"/>
  <c r="Y646" i="23"/>
  <c r="Z646" i="23"/>
  <c r="AA646" i="23"/>
  <c r="AB646" i="23"/>
  <c r="AC646" i="23"/>
  <c r="AD646" i="23"/>
  <c r="AE646" i="23"/>
  <c r="AF646" i="23"/>
  <c r="AG646" i="23"/>
  <c r="AH646" i="23"/>
  <c r="AI646" i="23"/>
  <c r="AJ646" i="23"/>
  <c r="AK646" i="23"/>
  <c r="AL646" i="23"/>
  <c r="AM646" i="23"/>
  <c r="AN646" i="23"/>
  <c r="AO646" i="23"/>
  <c r="AP646" i="23"/>
  <c r="AQ646" i="23"/>
  <c r="AR646" i="23"/>
  <c r="AS646" i="23"/>
  <c r="AT646" i="23"/>
  <c r="AU646" i="23"/>
  <c r="AV646" i="23"/>
  <c r="AW646" i="23"/>
  <c r="AX646" i="23"/>
  <c r="L647" i="23"/>
  <c r="M647" i="23"/>
  <c r="N647" i="23"/>
  <c r="O647" i="23"/>
  <c r="P647" i="23"/>
  <c r="Q647" i="23"/>
  <c r="R647" i="23"/>
  <c r="S647" i="23"/>
  <c r="T647" i="23"/>
  <c r="U647" i="23"/>
  <c r="V647" i="23"/>
  <c r="W647" i="23"/>
  <c r="X647" i="23"/>
  <c r="Y647" i="23"/>
  <c r="Z647" i="23"/>
  <c r="AA647" i="23"/>
  <c r="AB647" i="23"/>
  <c r="AC647" i="23"/>
  <c r="AD647" i="23"/>
  <c r="AE647" i="23"/>
  <c r="AF647" i="23"/>
  <c r="AG647" i="23"/>
  <c r="AH647" i="23"/>
  <c r="AI647" i="23"/>
  <c r="AJ647" i="23"/>
  <c r="AK647" i="23"/>
  <c r="AL647" i="23"/>
  <c r="AM647" i="23"/>
  <c r="AN647" i="23"/>
  <c r="AO647" i="23"/>
  <c r="AP647" i="23"/>
  <c r="AQ647" i="23"/>
  <c r="AR647" i="23"/>
  <c r="AS647" i="23"/>
  <c r="AT647" i="23"/>
  <c r="AU647" i="23"/>
  <c r="AV647" i="23"/>
  <c r="AW647" i="23"/>
  <c r="AX647" i="23"/>
  <c r="L648" i="23"/>
  <c r="M648" i="23"/>
  <c r="N648" i="23"/>
  <c r="O648" i="23"/>
  <c r="P648" i="23"/>
  <c r="Q648" i="23"/>
  <c r="R648" i="23"/>
  <c r="S648" i="23"/>
  <c r="T648" i="23"/>
  <c r="U648" i="23"/>
  <c r="V648" i="23"/>
  <c r="W648" i="23"/>
  <c r="X648" i="23"/>
  <c r="Y648" i="23"/>
  <c r="Z648" i="23"/>
  <c r="AA648" i="23"/>
  <c r="AB648" i="23"/>
  <c r="AC648" i="23"/>
  <c r="AD648" i="23"/>
  <c r="AE648" i="23"/>
  <c r="AF648" i="23"/>
  <c r="AG648" i="23"/>
  <c r="AH648" i="23"/>
  <c r="AI648" i="23"/>
  <c r="AJ648" i="23"/>
  <c r="AK648" i="23"/>
  <c r="AL648" i="23"/>
  <c r="AM648" i="23"/>
  <c r="AN648" i="23"/>
  <c r="AO648" i="23"/>
  <c r="AP648" i="23"/>
  <c r="AQ648" i="23"/>
  <c r="AR648" i="23"/>
  <c r="AS648" i="23"/>
  <c r="AT648" i="23"/>
  <c r="AU648" i="23"/>
  <c r="AV648" i="23"/>
  <c r="AW648" i="23"/>
  <c r="AX648" i="23"/>
  <c r="L649" i="23"/>
  <c r="M649" i="23"/>
  <c r="N649" i="23"/>
  <c r="O649" i="23"/>
  <c r="P649" i="23"/>
  <c r="Q649" i="23"/>
  <c r="R649" i="23"/>
  <c r="S649" i="23"/>
  <c r="T649" i="23"/>
  <c r="U649" i="23"/>
  <c r="V649" i="23"/>
  <c r="W649" i="23"/>
  <c r="X649" i="23"/>
  <c r="Y649" i="23"/>
  <c r="Z649" i="23"/>
  <c r="AA649" i="23"/>
  <c r="AB649" i="23"/>
  <c r="AC649" i="23"/>
  <c r="AD649" i="23"/>
  <c r="AE649" i="23"/>
  <c r="AF649" i="23"/>
  <c r="AG649" i="23"/>
  <c r="AH649" i="23"/>
  <c r="AI649" i="23"/>
  <c r="AJ649" i="23"/>
  <c r="AK649" i="23"/>
  <c r="AL649" i="23"/>
  <c r="AM649" i="23"/>
  <c r="AN649" i="23"/>
  <c r="AO649" i="23"/>
  <c r="AP649" i="23"/>
  <c r="AQ649" i="23"/>
  <c r="AR649" i="23"/>
  <c r="AS649" i="23"/>
  <c r="AT649" i="23"/>
  <c r="AU649" i="23"/>
  <c r="AV649" i="23"/>
  <c r="AW649" i="23"/>
  <c r="AX649" i="23"/>
  <c r="L650" i="23"/>
  <c r="M650" i="23"/>
  <c r="N650" i="23"/>
  <c r="O650" i="23"/>
  <c r="P650" i="23"/>
  <c r="Q650" i="23"/>
  <c r="R650" i="23"/>
  <c r="S650" i="23"/>
  <c r="T650" i="23"/>
  <c r="U650" i="23"/>
  <c r="V650" i="23"/>
  <c r="W650" i="23"/>
  <c r="X650" i="23"/>
  <c r="Y650" i="23"/>
  <c r="Z650" i="23"/>
  <c r="AA650" i="23"/>
  <c r="AB650" i="23"/>
  <c r="AC650" i="23"/>
  <c r="AD650" i="23"/>
  <c r="AE650" i="23"/>
  <c r="AF650" i="23"/>
  <c r="AG650" i="23"/>
  <c r="AH650" i="23"/>
  <c r="AI650" i="23"/>
  <c r="AJ650" i="23"/>
  <c r="AK650" i="23"/>
  <c r="AL650" i="23"/>
  <c r="AM650" i="23"/>
  <c r="AN650" i="23"/>
  <c r="AO650" i="23"/>
  <c r="AP650" i="23"/>
  <c r="AQ650" i="23"/>
  <c r="AR650" i="23"/>
  <c r="AS650" i="23"/>
  <c r="AT650" i="23"/>
  <c r="AU650" i="23"/>
  <c r="AV650" i="23"/>
  <c r="AW650" i="23"/>
  <c r="AX650" i="23"/>
  <c r="L651" i="23"/>
  <c r="M651" i="23"/>
  <c r="N651" i="23"/>
  <c r="O651" i="23"/>
  <c r="P651" i="23"/>
  <c r="Q651" i="23"/>
  <c r="R651" i="23"/>
  <c r="S651" i="23"/>
  <c r="T651" i="23"/>
  <c r="U651" i="23"/>
  <c r="V651" i="23"/>
  <c r="W651" i="23"/>
  <c r="X651" i="23"/>
  <c r="Y651" i="23"/>
  <c r="Z651" i="23"/>
  <c r="AA651" i="23"/>
  <c r="AB651" i="23"/>
  <c r="AC651" i="23"/>
  <c r="AD651" i="23"/>
  <c r="AE651" i="23"/>
  <c r="AF651" i="23"/>
  <c r="AG651" i="23"/>
  <c r="AH651" i="23"/>
  <c r="AI651" i="23"/>
  <c r="AJ651" i="23"/>
  <c r="AK651" i="23"/>
  <c r="AL651" i="23"/>
  <c r="AM651" i="23"/>
  <c r="AN651" i="23"/>
  <c r="AO651" i="23"/>
  <c r="AP651" i="23"/>
  <c r="AQ651" i="23"/>
  <c r="AR651" i="23"/>
  <c r="AS651" i="23"/>
  <c r="AT651" i="23"/>
  <c r="AU651" i="23"/>
  <c r="AV651" i="23"/>
  <c r="AW651" i="23"/>
  <c r="AX651" i="23"/>
  <c r="AX624" i="23"/>
  <c r="AW624" i="23"/>
  <c r="AV624" i="23"/>
  <c r="AU624" i="23"/>
  <c r="AT624" i="23"/>
  <c r="AS624" i="23"/>
  <c r="AR624" i="23"/>
  <c r="AQ624" i="23"/>
  <c r="AP624" i="23"/>
  <c r="AO624" i="23"/>
  <c r="AN624" i="23"/>
  <c r="AM624" i="23"/>
  <c r="AL624" i="23"/>
  <c r="AK624" i="23"/>
  <c r="AJ624" i="23"/>
  <c r="AI624" i="23"/>
  <c r="AH624" i="23"/>
  <c r="AG624" i="23"/>
  <c r="AF624" i="23"/>
  <c r="AE624" i="23"/>
  <c r="AD624" i="23"/>
  <c r="AC624" i="23"/>
  <c r="AB624" i="23"/>
  <c r="AA624" i="23"/>
  <c r="Z624" i="23"/>
  <c r="Y624" i="23"/>
  <c r="X624" i="23"/>
  <c r="W624" i="23"/>
  <c r="V624" i="23"/>
  <c r="U624" i="23"/>
  <c r="T624" i="23"/>
  <c r="S624" i="23"/>
  <c r="R624" i="23"/>
  <c r="Q624" i="23"/>
  <c r="P624" i="23"/>
  <c r="O624" i="23"/>
  <c r="N624" i="23"/>
  <c r="M624" i="23"/>
  <c r="L624" i="23"/>
  <c r="B621" i="23"/>
  <c r="B620" i="23"/>
  <c r="B619" i="23"/>
  <c r="B618" i="23"/>
  <c r="B617" i="23"/>
  <c r="B616" i="23"/>
  <c r="B615" i="23"/>
  <c r="B614" i="23"/>
  <c r="B613" i="23"/>
  <c r="B612" i="23"/>
  <c r="B611" i="23"/>
  <c r="B610" i="23"/>
  <c r="B609" i="23"/>
  <c r="B608" i="23"/>
  <c r="B607" i="23"/>
  <c r="B606" i="23"/>
  <c r="B605" i="23"/>
  <c r="B604" i="23"/>
  <c r="B603" i="23"/>
  <c r="B602" i="23"/>
  <c r="B601" i="23"/>
  <c r="B600" i="23"/>
  <c r="B599" i="23"/>
  <c r="B598" i="23"/>
  <c r="L599" i="23"/>
  <c r="M599" i="23"/>
  <c r="N599" i="23"/>
  <c r="O599" i="23"/>
  <c r="P599" i="23"/>
  <c r="Q599" i="23"/>
  <c r="R599" i="23"/>
  <c r="S599" i="23"/>
  <c r="T599" i="23"/>
  <c r="U599" i="23"/>
  <c r="V599" i="23"/>
  <c r="W599" i="23"/>
  <c r="X599" i="23"/>
  <c r="Y599" i="23"/>
  <c r="Z599" i="23"/>
  <c r="AA599" i="23"/>
  <c r="AB599" i="23"/>
  <c r="AC599" i="23"/>
  <c r="AD599" i="23"/>
  <c r="AE599" i="23"/>
  <c r="AF599" i="23"/>
  <c r="AG599" i="23"/>
  <c r="AH599" i="23"/>
  <c r="AI599" i="23"/>
  <c r="AJ599" i="23"/>
  <c r="AK599" i="23"/>
  <c r="AL599" i="23"/>
  <c r="AM599" i="23"/>
  <c r="AN599" i="23"/>
  <c r="AO599" i="23"/>
  <c r="AP599" i="23"/>
  <c r="AQ599" i="23"/>
  <c r="AR599" i="23"/>
  <c r="AS599" i="23"/>
  <c r="AT599" i="23"/>
  <c r="AU599" i="23"/>
  <c r="AV599" i="23"/>
  <c r="AW599" i="23"/>
  <c r="AX599" i="23"/>
  <c r="L600" i="23"/>
  <c r="M600" i="23"/>
  <c r="N600" i="23"/>
  <c r="O600" i="23"/>
  <c r="P600" i="23"/>
  <c r="Q600" i="23"/>
  <c r="R600" i="23"/>
  <c r="S600" i="23"/>
  <c r="T600" i="23"/>
  <c r="U600" i="23"/>
  <c r="V600" i="23"/>
  <c r="W600" i="23"/>
  <c r="X600" i="23"/>
  <c r="Y600" i="23"/>
  <c r="Z600" i="23"/>
  <c r="AA600" i="23"/>
  <c r="AB600" i="23"/>
  <c r="AC600" i="23"/>
  <c r="AD600" i="23"/>
  <c r="AE600" i="23"/>
  <c r="AF600" i="23"/>
  <c r="AG600" i="23"/>
  <c r="AH600" i="23"/>
  <c r="AI600" i="23"/>
  <c r="AJ600" i="23"/>
  <c r="AK600" i="23"/>
  <c r="AL600" i="23"/>
  <c r="AM600" i="23"/>
  <c r="AN600" i="23"/>
  <c r="AO600" i="23"/>
  <c r="AP600" i="23"/>
  <c r="AQ600" i="23"/>
  <c r="AR600" i="23"/>
  <c r="AS600" i="23"/>
  <c r="AT600" i="23"/>
  <c r="AU600" i="23"/>
  <c r="AV600" i="23"/>
  <c r="AW600" i="23"/>
  <c r="AX600" i="23"/>
  <c r="L601" i="23"/>
  <c r="M601" i="23"/>
  <c r="N601" i="23"/>
  <c r="O601" i="23"/>
  <c r="P601" i="23"/>
  <c r="Q601" i="23"/>
  <c r="R601" i="23"/>
  <c r="S601" i="23"/>
  <c r="T601" i="23"/>
  <c r="U601" i="23"/>
  <c r="V601" i="23"/>
  <c r="W601" i="23"/>
  <c r="X601" i="23"/>
  <c r="Y601" i="23"/>
  <c r="Z601" i="23"/>
  <c r="AA601" i="23"/>
  <c r="AB601" i="23"/>
  <c r="AC601" i="23"/>
  <c r="AD601" i="23"/>
  <c r="AE601" i="23"/>
  <c r="AF601" i="23"/>
  <c r="AG601" i="23"/>
  <c r="AH601" i="23"/>
  <c r="AI601" i="23"/>
  <c r="AJ601" i="23"/>
  <c r="AK601" i="23"/>
  <c r="AL601" i="23"/>
  <c r="AM601" i="23"/>
  <c r="AN601" i="23"/>
  <c r="AO601" i="23"/>
  <c r="AP601" i="23"/>
  <c r="AQ601" i="23"/>
  <c r="AR601" i="23"/>
  <c r="AS601" i="23"/>
  <c r="AT601" i="23"/>
  <c r="AU601" i="23"/>
  <c r="AV601" i="23"/>
  <c r="AW601" i="23"/>
  <c r="AX601" i="23"/>
  <c r="L602" i="23"/>
  <c r="M602" i="23"/>
  <c r="N602" i="23"/>
  <c r="O602" i="23"/>
  <c r="P602" i="23"/>
  <c r="Q602" i="23"/>
  <c r="R602" i="23"/>
  <c r="S602" i="23"/>
  <c r="T602" i="23"/>
  <c r="U602" i="23"/>
  <c r="V602" i="23"/>
  <c r="W602" i="23"/>
  <c r="X602" i="23"/>
  <c r="Y602" i="23"/>
  <c r="Z602" i="23"/>
  <c r="AA602" i="23"/>
  <c r="AB602" i="23"/>
  <c r="AC602" i="23"/>
  <c r="AD602" i="23"/>
  <c r="AE602" i="23"/>
  <c r="AF602" i="23"/>
  <c r="AG602" i="23"/>
  <c r="AH602" i="23"/>
  <c r="AI602" i="23"/>
  <c r="AJ602" i="23"/>
  <c r="AK602" i="23"/>
  <c r="AL602" i="23"/>
  <c r="AM602" i="23"/>
  <c r="AN602" i="23"/>
  <c r="AO602" i="23"/>
  <c r="AP602" i="23"/>
  <c r="AQ602" i="23"/>
  <c r="AR602" i="23"/>
  <c r="AS602" i="23"/>
  <c r="AT602" i="23"/>
  <c r="AU602" i="23"/>
  <c r="AV602" i="23"/>
  <c r="AW602" i="23"/>
  <c r="AX602" i="23"/>
  <c r="L603" i="23"/>
  <c r="M603" i="23"/>
  <c r="N603" i="23"/>
  <c r="O603" i="23"/>
  <c r="P603" i="23"/>
  <c r="Q603" i="23"/>
  <c r="R603" i="23"/>
  <c r="S603" i="23"/>
  <c r="T603" i="23"/>
  <c r="U603" i="23"/>
  <c r="V603" i="23"/>
  <c r="W603" i="23"/>
  <c r="X603" i="23"/>
  <c r="Y603" i="23"/>
  <c r="Z603" i="23"/>
  <c r="AA603" i="23"/>
  <c r="AB603" i="23"/>
  <c r="AC603" i="23"/>
  <c r="AD603" i="23"/>
  <c r="AE603" i="23"/>
  <c r="AF603" i="23"/>
  <c r="AG603" i="23"/>
  <c r="AH603" i="23"/>
  <c r="AI603" i="23"/>
  <c r="AJ603" i="23"/>
  <c r="AK603" i="23"/>
  <c r="AL603" i="23"/>
  <c r="AM603" i="23"/>
  <c r="AN603" i="23"/>
  <c r="AO603" i="23"/>
  <c r="AP603" i="23"/>
  <c r="AQ603" i="23"/>
  <c r="AR603" i="23"/>
  <c r="AS603" i="23"/>
  <c r="AT603" i="23"/>
  <c r="AU603" i="23"/>
  <c r="AV603" i="23"/>
  <c r="AW603" i="23"/>
  <c r="AX603" i="23"/>
  <c r="L604" i="23"/>
  <c r="M604" i="23"/>
  <c r="N604" i="23"/>
  <c r="O604" i="23"/>
  <c r="P604" i="23"/>
  <c r="Q604" i="23"/>
  <c r="R604" i="23"/>
  <c r="S604" i="23"/>
  <c r="T604" i="23"/>
  <c r="U604" i="23"/>
  <c r="V604" i="23"/>
  <c r="W604" i="23"/>
  <c r="X604" i="23"/>
  <c r="Y604" i="23"/>
  <c r="Z604" i="23"/>
  <c r="AA604" i="23"/>
  <c r="AB604" i="23"/>
  <c r="AC604" i="23"/>
  <c r="AD604" i="23"/>
  <c r="AE604" i="23"/>
  <c r="AF604" i="23"/>
  <c r="AG604" i="23"/>
  <c r="AH604" i="23"/>
  <c r="AI604" i="23"/>
  <c r="AJ604" i="23"/>
  <c r="AK604" i="23"/>
  <c r="AL604" i="23"/>
  <c r="AM604" i="23"/>
  <c r="AN604" i="23"/>
  <c r="AO604" i="23"/>
  <c r="AP604" i="23"/>
  <c r="AQ604" i="23"/>
  <c r="AR604" i="23"/>
  <c r="AS604" i="23"/>
  <c r="AT604" i="23"/>
  <c r="AU604" i="23"/>
  <c r="AV604" i="23"/>
  <c r="AW604" i="23"/>
  <c r="AX604" i="23"/>
  <c r="L605" i="23"/>
  <c r="M605" i="23"/>
  <c r="N605" i="23"/>
  <c r="O605" i="23"/>
  <c r="P605" i="23"/>
  <c r="Q605" i="23"/>
  <c r="R605" i="23"/>
  <c r="S605" i="23"/>
  <c r="T605" i="23"/>
  <c r="U605" i="23"/>
  <c r="V605" i="23"/>
  <c r="W605" i="23"/>
  <c r="X605" i="23"/>
  <c r="Y605" i="23"/>
  <c r="Z605" i="23"/>
  <c r="AA605" i="23"/>
  <c r="AB605" i="23"/>
  <c r="AC605" i="23"/>
  <c r="AD605" i="23"/>
  <c r="AE605" i="23"/>
  <c r="AF605" i="23"/>
  <c r="AG605" i="23"/>
  <c r="AH605" i="23"/>
  <c r="AI605" i="23"/>
  <c r="AJ605" i="23"/>
  <c r="AK605" i="23"/>
  <c r="AL605" i="23"/>
  <c r="AM605" i="23"/>
  <c r="AN605" i="23"/>
  <c r="AO605" i="23"/>
  <c r="AP605" i="23"/>
  <c r="AQ605" i="23"/>
  <c r="AR605" i="23"/>
  <c r="AS605" i="23"/>
  <c r="AT605" i="23"/>
  <c r="AU605" i="23"/>
  <c r="AV605" i="23"/>
  <c r="AW605" i="23"/>
  <c r="AX605" i="23"/>
  <c r="L606" i="23"/>
  <c r="M606" i="23"/>
  <c r="N606" i="23"/>
  <c r="O606" i="23"/>
  <c r="P606" i="23"/>
  <c r="Q606" i="23"/>
  <c r="R606" i="23"/>
  <c r="S606" i="23"/>
  <c r="T606" i="23"/>
  <c r="U606" i="23"/>
  <c r="V606" i="23"/>
  <c r="W606" i="23"/>
  <c r="X606" i="23"/>
  <c r="Y606" i="23"/>
  <c r="Z606" i="23"/>
  <c r="AA606" i="23"/>
  <c r="AB606" i="23"/>
  <c r="AC606" i="23"/>
  <c r="AD606" i="23"/>
  <c r="AE606" i="23"/>
  <c r="AF606" i="23"/>
  <c r="AG606" i="23"/>
  <c r="AH606" i="23"/>
  <c r="AI606" i="23"/>
  <c r="AJ606" i="23"/>
  <c r="AK606" i="23"/>
  <c r="AL606" i="23"/>
  <c r="AM606" i="23"/>
  <c r="AN606" i="23"/>
  <c r="AO606" i="23"/>
  <c r="AP606" i="23"/>
  <c r="AQ606" i="23"/>
  <c r="AR606" i="23"/>
  <c r="AS606" i="23"/>
  <c r="AT606" i="23"/>
  <c r="AU606" i="23"/>
  <c r="AV606" i="23"/>
  <c r="AW606" i="23"/>
  <c r="AX606" i="23"/>
  <c r="L607" i="23"/>
  <c r="M607" i="23"/>
  <c r="N607" i="23"/>
  <c r="O607" i="23"/>
  <c r="P607" i="23"/>
  <c r="Q607" i="23"/>
  <c r="R607" i="23"/>
  <c r="S607" i="23"/>
  <c r="T607" i="23"/>
  <c r="U607" i="23"/>
  <c r="V607" i="23"/>
  <c r="W607" i="23"/>
  <c r="X607" i="23"/>
  <c r="Y607" i="23"/>
  <c r="Z607" i="23"/>
  <c r="AA607" i="23"/>
  <c r="AB607" i="23"/>
  <c r="AC607" i="23"/>
  <c r="AD607" i="23"/>
  <c r="AE607" i="23"/>
  <c r="AF607" i="23"/>
  <c r="AG607" i="23"/>
  <c r="AH607" i="23"/>
  <c r="AI607" i="23"/>
  <c r="AJ607" i="23"/>
  <c r="AK607" i="23"/>
  <c r="AL607" i="23"/>
  <c r="AM607" i="23"/>
  <c r="AN607" i="23"/>
  <c r="AO607" i="23"/>
  <c r="AP607" i="23"/>
  <c r="AQ607" i="23"/>
  <c r="AR607" i="23"/>
  <c r="AS607" i="23"/>
  <c r="AT607" i="23"/>
  <c r="AU607" i="23"/>
  <c r="AV607" i="23"/>
  <c r="AW607" i="23"/>
  <c r="AX607" i="23"/>
  <c r="L608" i="23"/>
  <c r="M608" i="23"/>
  <c r="N608" i="23"/>
  <c r="O608" i="23"/>
  <c r="P608" i="23"/>
  <c r="Q608" i="23"/>
  <c r="R608" i="23"/>
  <c r="S608" i="23"/>
  <c r="T608" i="23"/>
  <c r="U608" i="23"/>
  <c r="V608" i="23"/>
  <c r="W608" i="23"/>
  <c r="X608" i="23"/>
  <c r="Y608" i="23"/>
  <c r="Z608" i="23"/>
  <c r="AA608" i="23"/>
  <c r="AB608" i="23"/>
  <c r="AC608" i="23"/>
  <c r="AD608" i="23"/>
  <c r="AE608" i="23"/>
  <c r="AF608" i="23"/>
  <c r="AG608" i="23"/>
  <c r="AH608" i="23"/>
  <c r="AI608" i="23"/>
  <c r="AJ608" i="23"/>
  <c r="AK608" i="23"/>
  <c r="AL608" i="23"/>
  <c r="AM608" i="23"/>
  <c r="AN608" i="23"/>
  <c r="AO608" i="23"/>
  <c r="AP608" i="23"/>
  <c r="AQ608" i="23"/>
  <c r="AR608" i="23"/>
  <c r="AS608" i="23"/>
  <c r="AT608" i="23"/>
  <c r="AU608" i="23"/>
  <c r="AV608" i="23"/>
  <c r="AW608" i="23"/>
  <c r="AX608" i="23"/>
  <c r="L609" i="23"/>
  <c r="M609" i="23"/>
  <c r="N609" i="23"/>
  <c r="O609" i="23"/>
  <c r="P609" i="23"/>
  <c r="Q609" i="23"/>
  <c r="R609" i="23"/>
  <c r="S609" i="23"/>
  <c r="T609" i="23"/>
  <c r="U609" i="23"/>
  <c r="V609" i="23"/>
  <c r="W609" i="23"/>
  <c r="X609" i="23"/>
  <c r="Y609" i="23"/>
  <c r="Z609" i="23"/>
  <c r="AA609" i="23"/>
  <c r="AB609" i="23"/>
  <c r="AC609" i="23"/>
  <c r="AD609" i="23"/>
  <c r="AE609" i="23"/>
  <c r="AF609" i="23"/>
  <c r="AG609" i="23"/>
  <c r="AH609" i="23"/>
  <c r="AI609" i="23"/>
  <c r="AJ609" i="23"/>
  <c r="AK609" i="23"/>
  <c r="AL609" i="23"/>
  <c r="AM609" i="23"/>
  <c r="AN609" i="23"/>
  <c r="AO609" i="23"/>
  <c r="AP609" i="23"/>
  <c r="AQ609" i="23"/>
  <c r="AR609" i="23"/>
  <c r="AS609" i="23"/>
  <c r="AT609" i="23"/>
  <c r="AU609" i="23"/>
  <c r="AV609" i="23"/>
  <c r="AW609" i="23"/>
  <c r="AX609" i="23"/>
  <c r="L610" i="23"/>
  <c r="M610" i="23"/>
  <c r="N610" i="23"/>
  <c r="O610" i="23"/>
  <c r="P610" i="23"/>
  <c r="Q610" i="23"/>
  <c r="R610" i="23"/>
  <c r="S610" i="23"/>
  <c r="T610" i="23"/>
  <c r="U610" i="23"/>
  <c r="V610" i="23"/>
  <c r="W610" i="23"/>
  <c r="X610" i="23"/>
  <c r="Y610" i="23"/>
  <c r="Z610" i="23"/>
  <c r="AA610" i="23"/>
  <c r="AB610" i="23"/>
  <c r="AC610" i="23"/>
  <c r="AD610" i="23"/>
  <c r="AE610" i="23"/>
  <c r="AF610" i="23"/>
  <c r="AG610" i="23"/>
  <c r="AH610" i="23"/>
  <c r="AI610" i="23"/>
  <c r="AJ610" i="23"/>
  <c r="AK610" i="23"/>
  <c r="AL610" i="23"/>
  <c r="AM610" i="23"/>
  <c r="AN610" i="23"/>
  <c r="AO610" i="23"/>
  <c r="AP610" i="23"/>
  <c r="AQ610" i="23"/>
  <c r="AR610" i="23"/>
  <c r="AS610" i="23"/>
  <c r="AT610" i="23"/>
  <c r="AU610" i="23"/>
  <c r="AV610" i="23"/>
  <c r="AW610" i="23"/>
  <c r="AX610" i="23"/>
  <c r="L611" i="23"/>
  <c r="M611" i="23"/>
  <c r="N611" i="23"/>
  <c r="O611" i="23"/>
  <c r="P611" i="23"/>
  <c r="Q611" i="23"/>
  <c r="R611" i="23"/>
  <c r="S611" i="23"/>
  <c r="T611" i="23"/>
  <c r="U611" i="23"/>
  <c r="V611" i="23"/>
  <c r="W611" i="23"/>
  <c r="X611" i="23"/>
  <c r="Y611" i="23"/>
  <c r="Z611" i="23"/>
  <c r="AA611" i="23"/>
  <c r="AB611" i="23"/>
  <c r="AC611" i="23"/>
  <c r="AD611" i="23"/>
  <c r="AE611" i="23"/>
  <c r="AF611" i="23"/>
  <c r="AG611" i="23"/>
  <c r="AH611" i="23"/>
  <c r="AI611" i="23"/>
  <c r="AJ611" i="23"/>
  <c r="AK611" i="23"/>
  <c r="AL611" i="23"/>
  <c r="AM611" i="23"/>
  <c r="AN611" i="23"/>
  <c r="AO611" i="23"/>
  <c r="AP611" i="23"/>
  <c r="AQ611" i="23"/>
  <c r="AR611" i="23"/>
  <c r="AS611" i="23"/>
  <c r="AT611" i="23"/>
  <c r="AU611" i="23"/>
  <c r="AV611" i="23"/>
  <c r="AW611" i="23"/>
  <c r="AX611" i="23"/>
  <c r="L612" i="23"/>
  <c r="M612" i="23"/>
  <c r="N612" i="23"/>
  <c r="O612" i="23"/>
  <c r="P612" i="23"/>
  <c r="Q612" i="23"/>
  <c r="R612" i="23"/>
  <c r="S612" i="23"/>
  <c r="T612" i="23"/>
  <c r="U612" i="23"/>
  <c r="V612" i="23"/>
  <c r="W612" i="23"/>
  <c r="X612" i="23"/>
  <c r="Y612" i="23"/>
  <c r="Z612" i="23"/>
  <c r="AA612" i="23"/>
  <c r="AB612" i="23"/>
  <c r="AC612" i="23"/>
  <c r="AD612" i="23"/>
  <c r="AE612" i="23"/>
  <c r="AF612" i="23"/>
  <c r="AG612" i="23"/>
  <c r="AH612" i="23"/>
  <c r="AI612" i="23"/>
  <c r="AJ612" i="23"/>
  <c r="AK612" i="23"/>
  <c r="AL612" i="23"/>
  <c r="AM612" i="23"/>
  <c r="AN612" i="23"/>
  <c r="AO612" i="23"/>
  <c r="AP612" i="23"/>
  <c r="AQ612" i="23"/>
  <c r="AR612" i="23"/>
  <c r="AS612" i="23"/>
  <c r="AT612" i="23"/>
  <c r="AU612" i="23"/>
  <c r="AV612" i="23"/>
  <c r="AW612" i="23"/>
  <c r="AX612" i="23"/>
  <c r="L613" i="23"/>
  <c r="M613" i="23"/>
  <c r="N613" i="23"/>
  <c r="O613" i="23"/>
  <c r="P613" i="23"/>
  <c r="Q613" i="23"/>
  <c r="R613" i="23"/>
  <c r="S613" i="23"/>
  <c r="T613" i="23"/>
  <c r="U613" i="23"/>
  <c r="V613" i="23"/>
  <c r="W613" i="23"/>
  <c r="X613" i="23"/>
  <c r="Y613" i="23"/>
  <c r="Z613" i="23"/>
  <c r="AA613" i="23"/>
  <c r="AB613" i="23"/>
  <c r="AC613" i="23"/>
  <c r="AD613" i="23"/>
  <c r="AE613" i="23"/>
  <c r="AF613" i="23"/>
  <c r="AG613" i="23"/>
  <c r="AH613" i="23"/>
  <c r="AI613" i="23"/>
  <c r="AJ613" i="23"/>
  <c r="AK613" i="23"/>
  <c r="AL613" i="23"/>
  <c r="AM613" i="23"/>
  <c r="AN613" i="23"/>
  <c r="AO613" i="23"/>
  <c r="AP613" i="23"/>
  <c r="AQ613" i="23"/>
  <c r="AR613" i="23"/>
  <c r="AS613" i="23"/>
  <c r="AT613" i="23"/>
  <c r="AU613" i="23"/>
  <c r="AV613" i="23"/>
  <c r="AW613" i="23"/>
  <c r="AX613" i="23"/>
  <c r="L614" i="23"/>
  <c r="M614" i="23"/>
  <c r="N614" i="23"/>
  <c r="O614" i="23"/>
  <c r="P614" i="23"/>
  <c r="Q614" i="23"/>
  <c r="R614" i="23"/>
  <c r="S614" i="23"/>
  <c r="T614" i="23"/>
  <c r="U614" i="23"/>
  <c r="V614" i="23"/>
  <c r="W614" i="23"/>
  <c r="X614" i="23"/>
  <c r="Y614" i="23"/>
  <c r="Z614" i="23"/>
  <c r="AA614" i="23"/>
  <c r="AB614" i="23"/>
  <c r="AC614" i="23"/>
  <c r="AD614" i="23"/>
  <c r="AE614" i="23"/>
  <c r="AF614" i="23"/>
  <c r="AG614" i="23"/>
  <c r="AH614" i="23"/>
  <c r="AI614" i="23"/>
  <c r="AJ614" i="23"/>
  <c r="AK614" i="23"/>
  <c r="AL614" i="23"/>
  <c r="AM614" i="23"/>
  <c r="AN614" i="23"/>
  <c r="AO614" i="23"/>
  <c r="AP614" i="23"/>
  <c r="AQ614" i="23"/>
  <c r="AR614" i="23"/>
  <c r="AS614" i="23"/>
  <c r="AT614" i="23"/>
  <c r="AU614" i="23"/>
  <c r="AV614" i="23"/>
  <c r="AW614" i="23"/>
  <c r="AX614" i="23"/>
  <c r="L615" i="23"/>
  <c r="M615" i="23"/>
  <c r="N615" i="23"/>
  <c r="O615" i="23"/>
  <c r="P615" i="23"/>
  <c r="Q615" i="23"/>
  <c r="R615" i="23"/>
  <c r="S615" i="23"/>
  <c r="T615" i="23"/>
  <c r="U615" i="23"/>
  <c r="V615" i="23"/>
  <c r="W615" i="23"/>
  <c r="X615" i="23"/>
  <c r="Y615" i="23"/>
  <c r="Z615" i="23"/>
  <c r="AA615" i="23"/>
  <c r="AB615" i="23"/>
  <c r="AC615" i="23"/>
  <c r="AD615" i="23"/>
  <c r="AE615" i="23"/>
  <c r="AF615" i="23"/>
  <c r="AG615" i="23"/>
  <c r="AH615" i="23"/>
  <c r="AI615" i="23"/>
  <c r="AJ615" i="23"/>
  <c r="AK615" i="23"/>
  <c r="AL615" i="23"/>
  <c r="AM615" i="23"/>
  <c r="AN615" i="23"/>
  <c r="AO615" i="23"/>
  <c r="AP615" i="23"/>
  <c r="AQ615" i="23"/>
  <c r="AR615" i="23"/>
  <c r="AS615" i="23"/>
  <c r="AT615" i="23"/>
  <c r="AU615" i="23"/>
  <c r="AV615" i="23"/>
  <c r="AW615" i="23"/>
  <c r="AX615" i="23"/>
  <c r="L616" i="23"/>
  <c r="M616" i="23"/>
  <c r="N616" i="23"/>
  <c r="O616" i="23"/>
  <c r="P616" i="23"/>
  <c r="Q616" i="23"/>
  <c r="R616" i="23"/>
  <c r="S616" i="23"/>
  <c r="T616" i="23"/>
  <c r="U616" i="23"/>
  <c r="V616" i="23"/>
  <c r="W616" i="23"/>
  <c r="X616" i="23"/>
  <c r="Y616" i="23"/>
  <c r="Z616" i="23"/>
  <c r="AA616" i="23"/>
  <c r="AB616" i="23"/>
  <c r="AC616" i="23"/>
  <c r="AD616" i="23"/>
  <c r="AE616" i="23"/>
  <c r="AF616" i="23"/>
  <c r="AG616" i="23"/>
  <c r="AH616" i="23"/>
  <c r="AI616" i="23"/>
  <c r="AJ616" i="23"/>
  <c r="AK616" i="23"/>
  <c r="AL616" i="23"/>
  <c r="AM616" i="23"/>
  <c r="AN616" i="23"/>
  <c r="AO616" i="23"/>
  <c r="AP616" i="23"/>
  <c r="AQ616" i="23"/>
  <c r="AR616" i="23"/>
  <c r="AS616" i="23"/>
  <c r="AT616" i="23"/>
  <c r="AU616" i="23"/>
  <c r="AV616" i="23"/>
  <c r="AW616" i="23"/>
  <c r="AX616" i="23"/>
  <c r="L617" i="23"/>
  <c r="M617" i="23"/>
  <c r="N617" i="23"/>
  <c r="O617" i="23"/>
  <c r="P617" i="23"/>
  <c r="Q617" i="23"/>
  <c r="R617" i="23"/>
  <c r="S617" i="23"/>
  <c r="T617" i="23"/>
  <c r="U617" i="23"/>
  <c r="V617" i="23"/>
  <c r="W617" i="23"/>
  <c r="X617" i="23"/>
  <c r="Y617" i="23"/>
  <c r="Z617" i="23"/>
  <c r="AA617" i="23"/>
  <c r="AB617" i="23"/>
  <c r="AC617" i="23"/>
  <c r="AD617" i="23"/>
  <c r="AE617" i="23"/>
  <c r="AF617" i="23"/>
  <c r="AG617" i="23"/>
  <c r="AH617" i="23"/>
  <c r="AI617" i="23"/>
  <c r="AJ617" i="23"/>
  <c r="AK617" i="23"/>
  <c r="AL617" i="23"/>
  <c r="AM617" i="23"/>
  <c r="AN617" i="23"/>
  <c r="AO617" i="23"/>
  <c r="AP617" i="23"/>
  <c r="AQ617" i="23"/>
  <c r="AR617" i="23"/>
  <c r="AS617" i="23"/>
  <c r="AT617" i="23"/>
  <c r="AU617" i="23"/>
  <c r="AV617" i="23"/>
  <c r="AW617" i="23"/>
  <c r="AX617" i="23"/>
  <c r="L618" i="23"/>
  <c r="M618" i="23"/>
  <c r="N618" i="23"/>
  <c r="O618" i="23"/>
  <c r="P618" i="23"/>
  <c r="Q618" i="23"/>
  <c r="R618" i="23"/>
  <c r="S618" i="23"/>
  <c r="T618" i="23"/>
  <c r="U618" i="23"/>
  <c r="V618" i="23"/>
  <c r="W618" i="23"/>
  <c r="X618" i="23"/>
  <c r="Y618" i="23"/>
  <c r="Z618" i="23"/>
  <c r="AA618" i="23"/>
  <c r="AB618" i="23"/>
  <c r="AC618" i="23"/>
  <c r="AD618" i="23"/>
  <c r="AE618" i="23"/>
  <c r="AF618" i="23"/>
  <c r="AG618" i="23"/>
  <c r="AH618" i="23"/>
  <c r="AI618" i="23"/>
  <c r="AJ618" i="23"/>
  <c r="AK618" i="23"/>
  <c r="AL618" i="23"/>
  <c r="AM618" i="23"/>
  <c r="AN618" i="23"/>
  <c r="AO618" i="23"/>
  <c r="AP618" i="23"/>
  <c r="AQ618" i="23"/>
  <c r="AR618" i="23"/>
  <c r="AS618" i="23"/>
  <c r="AT618" i="23"/>
  <c r="AU618" i="23"/>
  <c r="AV618" i="23"/>
  <c r="AW618" i="23"/>
  <c r="AX618" i="23"/>
  <c r="L619" i="23"/>
  <c r="M619" i="23"/>
  <c r="N619" i="23"/>
  <c r="O619" i="23"/>
  <c r="P619" i="23"/>
  <c r="Q619" i="23"/>
  <c r="R619" i="23"/>
  <c r="S619" i="23"/>
  <c r="T619" i="23"/>
  <c r="U619" i="23"/>
  <c r="V619" i="23"/>
  <c r="W619" i="23"/>
  <c r="X619" i="23"/>
  <c r="Y619" i="23"/>
  <c r="Z619" i="23"/>
  <c r="AA619" i="23"/>
  <c r="AB619" i="23"/>
  <c r="AC619" i="23"/>
  <c r="AD619" i="23"/>
  <c r="AE619" i="23"/>
  <c r="AF619" i="23"/>
  <c r="AG619" i="23"/>
  <c r="AH619" i="23"/>
  <c r="AI619" i="23"/>
  <c r="AJ619" i="23"/>
  <c r="AK619" i="23"/>
  <c r="AL619" i="23"/>
  <c r="AM619" i="23"/>
  <c r="AN619" i="23"/>
  <c r="AO619" i="23"/>
  <c r="AP619" i="23"/>
  <c r="AQ619" i="23"/>
  <c r="AR619" i="23"/>
  <c r="AS619" i="23"/>
  <c r="AT619" i="23"/>
  <c r="AU619" i="23"/>
  <c r="AV619" i="23"/>
  <c r="AW619" i="23"/>
  <c r="AX619" i="23"/>
  <c r="L620" i="23"/>
  <c r="M620" i="23"/>
  <c r="N620" i="23"/>
  <c r="O620" i="23"/>
  <c r="P620" i="23"/>
  <c r="Q620" i="23"/>
  <c r="R620" i="23"/>
  <c r="S620" i="23"/>
  <c r="T620" i="23"/>
  <c r="U620" i="23"/>
  <c r="V620" i="23"/>
  <c r="W620" i="23"/>
  <c r="X620" i="23"/>
  <c r="Y620" i="23"/>
  <c r="Z620" i="23"/>
  <c r="AA620" i="23"/>
  <c r="AB620" i="23"/>
  <c r="AC620" i="23"/>
  <c r="AD620" i="23"/>
  <c r="AE620" i="23"/>
  <c r="AF620" i="23"/>
  <c r="AG620" i="23"/>
  <c r="AH620" i="23"/>
  <c r="AI620" i="23"/>
  <c r="AJ620" i="23"/>
  <c r="AK620" i="23"/>
  <c r="AL620" i="23"/>
  <c r="AM620" i="23"/>
  <c r="AN620" i="23"/>
  <c r="AO620" i="23"/>
  <c r="AP620" i="23"/>
  <c r="AQ620" i="23"/>
  <c r="AR620" i="23"/>
  <c r="AS620" i="23"/>
  <c r="AT620" i="23"/>
  <c r="AU620" i="23"/>
  <c r="AV620" i="23"/>
  <c r="AW620" i="23"/>
  <c r="AX620" i="23"/>
  <c r="L621" i="23"/>
  <c r="M621" i="23"/>
  <c r="N621" i="23"/>
  <c r="O621" i="23"/>
  <c r="P621" i="23"/>
  <c r="Q621" i="23"/>
  <c r="R621" i="23"/>
  <c r="S621" i="23"/>
  <c r="T621" i="23"/>
  <c r="U621" i="23"/>
  <c r="V621" i="23"/>
  <c r="W621" i="23"/>
  <c r="X621" i="23"/>
  <c r="Y621" i="23"/>
  <c r="Z621" i="23"/>
  <c r="AA621" i="23"/>
  <c r="AB621" i="23"/>
  <c r="AC621" i="23"/>
  <c r="AD621" i="23"/>
  <c r="AE621" i="23"/>
  <c r="AF621" i="23"/>
  <c r="AG621" i="23"/>
  <c r="AH621" i="23"/>
  <c r="AI621" i="23"/>
  <c r="AJ621" i="23"/>
  <c r="AK621" i="23"/>
  <c r="AL621" i="23"/>
  <c r="AM621" i="23"/>
  <c r="AN621" i="23"/>
  <c r="AO621" i="23"/>
  <c r="AP621" i="23"/>
  <c r="AQ621" i="23"/>
  <c r="AR621" i="23"/>
  <c r="AS621" i="23"/>
  <c r="AT621" i="23"/>
  <c r="AU621" i="23"/>
  <c r="AV621" i="23"/>
  <c r="AW621" i="23"/>
  <c r="AX621" i="23"/>
  <c r="AX598" i="23"/>
  <c r="AW598" i="23"/>
  <c r="AV598" i="23"/>
  <c r="AU598" i="23"/>
  <c r="AT598" i="23"/>
  <c r="AS598" i="23"/>
  <c r="AR598" i="23"/>
  <c r="AQ598" i="23"/>
  <c r="AP598" i="23"/>
  <c r="AO598" i="23"/>
  <c r="AN598" i="23"/>
  <c r="AM598" i="23"/>
  <c r="AL598" i="23"/>
  <c r="AK598" i="23"/>
  <c r="AJ598" i="23"/>
  <c r="AI598" i="23"/>
  <c r="AH598" i="23"/>
  <c r="AG598" i="23"/>
  <c r="AF598" i="23"/>
  <c r="AE598" i="23"/>
  <c r="AD598" i="23"/>
  <c r="AC598" i="23"/>
  <c r="AB598" i="23"/>
  <c r="AA598" i="23"/>
  <c r="Z598" i="23"/>
  <c r="Y598" i="23"/>
  <c r="X598" i="23"/>
  <c r="W598" i="23"/>
  <c r="V598" i="23"/>
  <c r="U598" i="23"/>
  <c r="T598" i="23"/>
  <c r="S598" i="23"/>
  <c r="R598" i="23"/>
  <c r="Q598" i="23"/>
  <c r="P598" i="23"/>
  <c r="O598" i="23"/>
  <c r="N598" i="23"/>
  <c r="M598" i="23"/>
  <c r="L598" i="23"/>
  <c r="B589" i="23"/>
  <c r="B590" i="23"/>
  <c r="B591" i="23"/>
  <c r="B592" i="23"/>
  <c r="B593" i="23"/>
  <c r="B594" i="23"/>
  <c r="B595" i="23"/>
  <c r="B588" i="23"/>
  <c r="B587" i="23"/>
  <c r="B586" i="23"/>
  <c r="B585" i="23"/>
  <c r="B584" i="23"/>
  <c r="B583" i="23"/>
  <c r="B582" i="23"/>
  <c r="B581" i="23"/>
  <c r="B580" i="23"/>
  <c r="B579" i="23"/>
  <c r="B578" i="23"/>
  <c r="B577" i="23"/>
  <c r="B576" i="23"/>
  <c r="B575" i="23"/>
  <c r="B574" i="23"/>
  <c r="B573" i="23"/>
  <c r="B572" i="23"/>
  <c r="B571" i="23"/>
  <c r="L572" i="23"/>
  <c r="M572" i="23"/>
  <c r="N572" i="23"/>
  <c r="O572" i="23"/>
  <c r="P572" i="23"/>
  <c r="Q572" i="23"/>
  <c r="R572" i="23"/>
  <c r="S572" i="23"/>
  <c r="T572" i="23"/>
  <c r="U572" i="23"/>
  <c r="V572" i="23"/>
  <c r="W572" i="23"/>
  <c r="X572" i="23"/>
  <c r="Y572" i="23"/>
  <c r="Z572" i="23"/>
  <c r="AA572" i="23"/>
  <c r="AB572" i="23"/>
  <c r="AC572" i="23"/>
  <c r="AD572" i="23"/>
  <c r="AE572" i="23"/>
  <c r="AF572" i="23"/>
  <c r="AG572" i="23"/>
  <c r="AH572" i="23"/>
  <c r="AI572" i="23"/>
  <c r="AJ572" i="23"/>
  <c r="AK572" i="23"/>
  <c r="AL572" i="23"/>
  <c r="AM572" i="23"/>
  <c r="AN572" i="23"/>
  <c r="AO572" i="23"/>
  <c r="AP572" i="23"/>
  <c r="AQ572" i="23"/>
  <c r="AR572" i="23"/>
  <c r="AS572" i="23"/>
  <c r="AT572" i="23"/>
  <c r="AU572" i="23"/>
  <c r="AV572" i="23"/>
  <c r="AW572" i="23"/>
  <c r="AX572" i="23"/>
  <c r="L573" i="23"/>
  <c r="M573" i="23"/>
  <c r="N573" i="23"/>
  <c r="O573" i="23"/>
  <c r="P573" i="23"/>
  <c r="Q573" i="23"/>
  <c r="R573" i="23"/>
  <c r="S573" i="23"/>
  <c r="T573" i="23"/>
  <c r="U573" i="23"/>
  <c r="V573" i="23"/>
  <c r="W573" i="23"/>
  <c r="X573" i="23"/>
  <c r="Y573" i="23"/>
  <c r="Z573" i="23"/>
  <c r="AA573" i="23"/>
  <c r="AB573" i="23"/>
  <c r="AC573" i="23"/>
  <c r="AD573" i="23"/>
  <c r="AE573" i="23"/>
  <c r="AF573" i="23"/>
  <c r="AG573" i="23"/>
  <c r="AH573" i="23"/>
  <c r="AI573" i="23"/>
  <c r="AJ573" i="23"/>
  <c r="AK573" i="23"/>
  <c r="AL573" i="23"/>
  <c r="AM573" i="23"/>
  <c r="AN573" i="23"/>
  <c r="AO573" i="23"/>
  <c r="AP573" i="23"/>
  <c r="AQ573" i="23"/>
  <c r="AR573" i="23"/>
  <c r="AS573" i="23"/>
  <c r="AT573" i="23"/>
  <c r="AU573" i="23"/>
  <c r="AV573" i="23"/>
  <c r="AW573" i="23"/>
  <c r="AX573" i="23"/>
  <c r="L574" i="23"/>
  <c r="M574" i="23"/>
  <c r="N574" i="23"/>
  <c r="O574" i="23"/>
  <c r="P574" i="23"/>
  <c r="Q574" i="23"/>
  <c r="R574" i="23"/>
  <c r="S574" i="23"/>
  <c r="T574" i="23"/>
  <c r="U574" i="23"/>
  <c r="V574" i="23"/>
  <c r="W574" i="23"/>
  <c r="X574" i="23"/>
  <c r="Y574" i="23"/>
  <c r="Z574" i="23"/>
  <c r="AA574" i="23"/>
  <c r="AB574" i="23"/>
  <c r="AC574" i="23"/>
  <c r="AD574" i="23"/>
  <c r="AE574" i="23"/>
  <c r="AF574" i="23"/>
  <c r="AG574" i="23"/>
  <c r="AH574" i="23"/>
  <c r="AI574" i="23"/>
  <c r="AJ574" i="23"/>
  <c r="AK574" i="23"/>
  <c r="AL574" i="23"/>
  <c r="AM574" i="23"/>
  <c r="AN574" i="23"/>
  <c r="AO574" i="23"/>
  <c r="AP574" i="23"/>
  <c r="AQ574" i="23"/>
  <c r="AR574" i="23"/>
  <c r="AS574" i="23"/>
  <c r="AT574" i="23"/>
  <c r="AU574" i="23"/>
  <c r="AV574" i="23"/>
  <c r="AW574" i="23"/>
  <c r="AX574" i="23"/>
  <c r="L575" i="23"/>
  <c r="M575" i="23"/>
  <c r="N575" i="23"/>
  <c r="O575" i="23"/>
  <c r="P575" i="23"/>
  <c r="Q575" i="23"/>
  <c r="R575" i="23"/>
  <c r="S575" i="23"/>
  <c r="T575" i="23"/>
  <c r="U575" i="23"/>
  <c r="V575" i="23"/>
  <c r="W575" i="23"/>
  <c r="X575" i="23"/>
  <c r="Y575" i="23"/>
  <c r="Z575" i="23"/>
  <c r="AA575" i="23"/>
  <c r="AB575" i="23"/>
  <c r="AC575" i="23"/>
  <c r="AD575" i="23"/>
  <c r="AE575" i="23"/>
  <c r="AF575" i="23"/>
  <c r="AG575" i="23"/>
  <c r="AH575" i="23"/>
  <c r="AI575" i="23"/>
  <c r="AJ575" i="23"/>
  <c r="AK575" i="23"/>
  <c r="AL575" i="23"/>
  <c r="AM575" i="23"/>
  <c r="AN575" i="23"/>
  <c r="AO575" i="23"/>
  <c r="AP575" i="23"/>
  <c r="AQ575" i="23"/>
  <c r="AR575" i="23"/>
  <c r="AS575" i="23"/>
  <c r="AT575" i="23"/>
  <c r="AU575" i="23"/>
  <c r="AV575" i="23"/>
  <c r="AW575" i="23"/>
  <c r="AX575" i="23"/>
  <c r="L576" i="23"/>
  <c r="M576" i="23"/>
  <c r="N576" i="23"/>
  <c r="O576" i="23"/>
  <c r="P576" i="23"/>
  <c r="Q576" i="23"/>
  <c r="R576" i="23"/>
  <c r="S576" i="23"/>
  <c r="T576" i="23"/>
  <c r="U576" i="23"/>
  <c r="V576" i="23"/>
  <c r="W576" i="23"/>
  <c r="X576" i="23"/>
  <c r="Y576" i="23"/>
  <c r="Z576" i="23"/>
  <c r="AA576" i="23"/>
  <c r="AB576" i="23"/>
  <c r="AC576" i="23"/>
  <c r="AD576" i="23"/>
  <c r="AE576" i="23"/>
  <c r="AF576" i="23"/>
  <c r="AG576" i="23"/>
  <c r="AH576" i="23"/>
  <c r="AI576" i="23"/>
  <c r="AJ576" i="23"/>
  <c r="AK576" i="23"/>
  <c r="AL576" i="23"/>
  <c r="AM576" i="23"/>
  <c r="AN576" i="23"/>
  <c r="AO576" i="23"/>
  <c r="AP576" i="23"/>
  <c r="AQ576" i="23"/>
  <c r="AR576" i="23"/>
  <c r="AS576" i="23"/>
  <c r="AT576" i="23"/>
  <c r="AU576" i="23"/>
  <c r="AV576" i="23"/>
  <c r="AW576" i="23"/>
  <c r="AX576" i="23"/>
  <c r="L577" i="23"/>
  <c r="M577" i="23"/>
  <c r="N577" i="23"/>
  <c r="O577" i="23"/>
  <c r="P577" i="23"/>
  <c r="Q577" i="23"/>
  <c r="R577" i="23"/>
  <c r="S577" i="23"/>
  <c r="T577" i="23"/>
  <c r="U577" i="23"/>
  <c r="V577" i="23"/>
  <c r="W577" i="23"/>
  <c r="X577" i="23"/>
  <c r="Y577" i="23"/>
  <c r="Z577" i="23"/>
  <c r="AA577" i="23"/>
  <c r="AB577" i="23"/>
  <c r="AC577" i="23"/>
  <c r="AD577" i="23"/>
  <c r="AE577" i="23"/>
  <c r="AF577" i="23"/>
  <c r="AG577" i="23"/>
  <c r="AH577" i="23"/>
  <c r="AI577" i="23"/>
  <c r="AJ577" i="23"/>
  <c r="AK577" i="23"/>
  <c r="AL577" i="23"/>
  <c r="AM577" i="23"/>
  <c r="AN577" i="23"/>
  <c r="AO577" i="23"/>
  <c r="AP577" i="23"/>
  <c r="AQ577" i="23"/>
  <c r="AR577" i="23"/>
  <c r="AS577" i="23"/>
  <c r="AT577" i="23"/>
  <c r="AU577" i="23"/>
  <c r="AV577" i="23"/>
  <c r="AW577" i="23"/>
  <c r="AX577" i="23"/>
  <c r="L578" i="23"/>
  <c r="M578" i="23"/>
  <c r="N578" i="23"/>
  <c r="O578" i="23"/>
  <c r="P578" i="23"/>
  <c r="Q578" i="23"/>
  <c r="R578" i="23"/>
  <c r="S578" i="23"/>
  <c r="T578" i="23"/>
  <c r="U578" i="23"/>
  <c r="V578" i="23"/>
  <c r="W578" i="23"/>
  <c r="X578" i="23"/>
  <c r="Y578" i="23"/>
  <c r="Z578" i="23"/>
  <c r="AA578" i="23"/>
  <c r="AB578" i="23"/>
  <c r="AC578" i="23"/>
  <c r="AD578" i="23"/>
  <c r="AE578" i="23"/>
  <c r="AF578" i="23"/>
  <c r="AG578" i="23"/>
  <c r="AH578" i="23"/>
  <c r="AI578" i="23"/>
  <c r="AJ578" i="23"/>
  <c r="AK578" i="23"/>
  <c r="AL578" i="23"/>
  <c r="AM578" i="23"/>
  <c r="AN578" i="23"/>
  <c r="AO578" i="23"/>
  <c r="AP578" i="23"/>
  <c r="AQ578" i="23"/>
  <c r="AR578" i="23"/>
  <c r="AS578" i="23"/>
  <c r="AT578" i="23"/>
  <c r="AU578" i="23"/>
  <c r="AV578" i="23"/>
  <c r="AW578" i="23"/>
  <c r="AX578" i="23"/>
  <c r="L579" i="23"/>
  <c r="M579" i="23"/>
  <c r="N579" i="23"/>
  <c r="O579" i="23"/>
  <c r="P579" i="23"/>
  <c r="Q579" i="23"/>
  <c r="R579" i="23"/>
  <c r="S579" i="23"/>
  <c r="T579" i="23"/>
  <c r="U579" i="23"/>
  <c r="V579" i="23"/>
  <c r="W579" i="23"/>
  <c r="X579" i="23"/>
  <c r="Y579" i="23"/>
  <c r="Z579" i="23"/>
  <c r="AA579" i="23"/>
  <c r="AB579" i="23"/>
  <c r="AC579" i="23"/>
  <c r="AD579" i="23"/>
  <c r="AE579" i="23"/>
  <c r="AF579" i="23"/>
  <c r="AG579" i="23"/>
  <c r="AH579" i="23"/>
  <c r="AI579" i="23"/>
  <c r="AJ579" i="23"/>
  <c r="AK579" i="23"/>
  <c r="AL579" i="23"/>
  <c r="AM579" i="23"/>
  <c r="AN579" i="23"/>
  <c r="AO579" i="23"/>
  <c r="AP579" i="23"/>
  <c r="AQ579" i="23"/>
  <c r="AR579" i="23"/>
  <c r="AS579" i="23"/>
  <c r="AT579" i="23"/>
  <c r="AU579" i="23"/>
  <c r="AV579" i="23"/>
  <c r="AW579" i="23"/>
  <c r="AX579" i="23"/>
  <c r="L580" i="23"/>
  <c r="M580" i="23"/>
  <c r="N580" i="23"/>
  <c r="O580" i="23"/>
  <c r="P580" i="23"/>
  <c r="Q580" i="23"/>
  <c r="R580" i="23"/>
  <c r="S580" i="23"/>
  <c r="T580" i="23"/>
  <c r="U580" i="23"/>
  <c r="V580" i="23"/>
  <c r="W580" i="23"/>
  <c r="X580" i="23"/>
  <c r="Y580" i="23"/>
  <c r="Z580" i="23"/>
  <c r="AA580" i="23"/>
  <c r="AB580" i="23"/>
  <c r="AC580" i="23"/>
  <c r="AD580" i="23"/>
  <c r="AE580" i="23"/>
  <c r="AF580" i="23"/>
  <c r="AG580" i="23"/>
  <c r="AH580" i="23"/>
  <c r="AI580" i="23"/>
  <c r="AJ580" i="23"/>
  <c r="AK580" i="23"/>
  <c r="AL580" i="23"/>
  <c r="AM580" i="23"/>
  <c r="AN580" i="23"/>
  <c r="AO580" i="23"/>
  <c r="AP580" i="23"/>
  <c r="AQ580" i="23"/>
  <c r="AR580" i="23"/>
  <c r="AS580" i="23"/>
  <c r="AT580" i="23"/>
  <c r="AU580" i="23"/>
  <c r="AV580" i="23"/>
  <c r="AW580" i="23"/>
  <c r="AX580" i="23"/>
  <c r="L581" i="23"/>
  <c r="M581" i="23"/>
  <c r="N581" i="23"/>
  <c r="O581" i="23"/>
  <c r="P581" i="23"/>
  <c r="Q581" i="23"/>
  <c r="R581" i="23"/>
  <c r="S581" i="23"/>
  <c r="T581" i="23"/>
  <c r="U581" i="23"/>
  <c r="V581" i="23"/>
  <c r="W581" i="23"/>
  <c r="X581" i="23"/>
  <c r="Y581" i="23"/>
  <c r="Z581" i="23"/>
  <c r="AA581" i="23"/>
  <c r="AB581" i="23"/>
  <c r="AC581" i="23"/>
  <c r="AD581" i="23"/>
  <c r="AE581" i="23"/>
  <c r="AF581" i="23"/>
  <c r="AG581" i="23"/>
  <c r="AH581" i="23"/>
  <c r="AI581" i="23"/>
  <c r="AJ581" i="23"/>
  <c r="AK581" i="23"/>
  <c r="AL581" i="23"/>
  <c r="AM581" i="23"/>
  <c r="AN581" i="23"/>
  <c r="AO581" i="23"/>
  <c r="AP581" i="23"/>
  <c r="AQ581" i="23"/>
  <c r="AR581" i="23"/>
  <c r="AS581" i="23"/>
  <c r="AT581" i="23"/>
  <c r="AU581" i="23"/>
  <c r="AV581" i="23"/>
  <c r="AW581" i="23"/>
  <c r="AX581" i="23"/>
  <c r="L582" i="23"/>
  <c r="M582" i="23"/>
  <c r="N582" i="23"/>
  <c r="O582" i="23"/>
  <c r="P582" i="23"/>
  <c r="Q582" i="23"/>
  <c r="R582" i="23"/>
  <c r="S582" i="23"/>
  <c r="T582" i="23"/>
  <c r="U582" i="23"/>
  <c r="V582" i="23"/>
  <c r="W582" i="23"/>
  <c r="X582" i="23"/>
  <c r="Y582" i="23"/>
  <c r="Z582" i="23"/>
  <c r="AA582" i="23"/>
  <c r="AB582" i="23"/>
  <c r="AC582" i="23"/>
  <c r="AD582" i="23"/>
  <c r="AE582" i="23"/>
  <c r="AF582" i="23"/>
  <c r="AG582" i="23"/>
  <c r="AH582" i="23"/>
  <c r="AI582" i="23"/>
  <c r="AJ582" i="23"/>
  <c r="AK582" i="23"/>
  <c r="AL582" i="23"/>
  <c r="AM582" i="23"/>
  <c r="AN582" i="23"/>
  <c r="AO582" i="23"/>
  <c r="AP582" i="23"/>
  <c r="AQ582" i="23"/>
  <c r="AR582" i="23"/>
  <c r="AS582" i="23"/>
  <c r="AT582" i="23"/>
  <c r="AU582" i="23"/>
  <c r="AV582" i="23"/>
  <c r="AW582" i="23"/>
  <c r="AX582" i="23"/>
  <c r="L583" i="23"/>
  <c r="M583" i="23"/>
  <c r="N583" i="23"/>
  <c r="O583" i="23"/>
  <c r="P583" i="23"/>
  <c r="Q583" i="23"/>
  <c r="R583" i="23"/>
  <c r="S583" i="23"/>
  <c r="T583" i="23"/>
  <c r="U583" i="23"/>
  <c r="V583" i="23"/>
  <c r="W583" i="23"/>
  <c r="X583" i="23"/>
  <c r="Y583" i="23"/>
  <c r="Z583" i="23"/>
  <c r="AA583" i="23"/>
  <c r="AB583" i="23"/>
  <c r="AC583" i="23"/>
  <c r="AD583" i="23"/>
  <c r="AE583" i="23"/>
  <c r="AF583" i="23"/>
  <c r="AG583" i="23"/>
  <c r="AH583" i="23"/>
  <c r="AI583" i="23"/>
  <c r="AJ583" i="23"/>
  <c r="AK583" i="23"/>
  <c r="AL583" i="23"/>
  <c r="AM583" i="23"/>
  <c r="AN583" i="23"/>
  <c r="AO583" i="23"/>
  <c r="AP583" i="23"/>
  <c r="AQ583" i="23"/>
  <c r="AR583" i="23"/>
  <c r="AS583" i="23"/>
  <c r="AT583" i="23"/>
  <c r="AU583" i="23"/>
  <c r="AV583" i="23"/>
  <c r="AW583" i="23"/>
  <c r="AX583" i="23"/>
  <c r="L584" i="23"/>
  <c r="M584" i="23"/>
  <c r="N584" i="23"/>
  <c r="O584" i="23"/>
  <c r="P584" i="23"/>
  <c r="Q584" i="23"/>
  <c r="R584" i="23"/>
  <c r="S584" i="23"/>
  <c r="T584" i="23"/>
  <c r="U584" i="23"/>
  <c r="V584" i="23"/>
  <c r="W584" i="23"/>
  <c r="X584" i="23"/>
  <c r="Y584" i="23"/>
  <c r="Z584" i="23"/>
  <c r="AA584" i="23"/>
  <c r="AB584" i="23"/>
  <c r="AC584" i="23"/>
  <c r="AD584" i="23"/>
  <c r="AE584" i="23"/>
  <c r="AF584" i="23"/>
  <c r="AG584" i="23"/>
  <c r="AH584" i="23"/>
  <c r="AI584" i="23"/>
  <c r="AJ584" i="23"/>
  <c r="AK584" i="23"/>
  <c r="AL584" i="23"/>
  <c r="AM584" i="23"/>
  <c r="AN584" i="23"/>
  <c r="AO584" i="23"/>
  <c r="AP584" i="23"/>
  <c r="AQ584" i="23"/>
  <c r="AR584" i="23"/>
  <c r="AS584" i="23"/>
  <c r="AT584" i="23"/>
  <c r="AU584" i="23"/>
  <c r="AV584" i="23"/>
  <c r="AW584" i="23"/>
  <c r="AX584" i="23"/>
  <c r="L585" i="23"/>
  <c r="M585" i="23"/>
  <c r="N585" i="23"/>
  <c r="O585" i="23"/>
  <c r="P585" i="23"/>
  <c r="Q585" i="23"/>
  <c r="R585" i="23"/>
  <c r="S585" i="23"/>
  <c r="T585" i="23"/>
  <c r="U585" i="23"/>
  <c r="V585" i="23"/>
  <c r="W585" i="23"/>
  <c r="X585" i="23"/>
  <c r="Y585" i="23"/>
  <c r="Z585" i="23"/>
  <c r="AA585" i="23"/>
  <c r="AB585" i="23"/>
  <c r="AC585" i="23"/>
  <c r="AD585" i="23"/>
  <c r="AE585" i="23"/>
  <c r="AF585" i="23"/>
  <c r="AG585" i="23"/>
  <c r="AH585" i="23"/>
  <c r="AI585" i="23"/>
  <c r="AJ585" i="23"/>
  <c r="AK585" i="23"/>
  <c r="AL585" i="23"/>
  <c r="AM585" i="23"/>
  <c r="AN585" i="23"/>
  <c r="AO585" i="23"/>
  <c r="AP585" i="23"/>
  <c r="AQ585" i="23"/>
  <c r="AR585" i="23"/>
  <c r="AS585" i="23"/>
  <c r="AT585" i="23"/>
  <c r="AU585" i="23"/>
  <c r="AV585" i="23"/>
  <c r="AW585" i="23"/>
  <c r="AX585" i="23"/>
  <c r="L586" i="23"/>
  <c r="M586" i="23"/>
  <c r="N586" i="23"/>
  <c r="O586" i="23"/>
  <c r="P586" i="23"/>
  <c r="Q586" i="23"/>
  <c r="R586" i="23"/>
  <c r="S586" i="23"/>
  <c r="T586" i="23"/>
  <c r="U586" i="23"/>
  <c r="V586" i="23"/>
  <c r="W586" i="23"/>
  <c r="X586" i="23"/>
  <c r="Y586" i="23"/>
  <c r="Z586" i="23"/>
  <c r="AA586" i="23"/>
  <c r="AB586" i="23"/>
  <c r="AC586" i="23"/>
  <c r="AD586" i="23"/>
  <c r="AE586" i="23"/>
  <c r="AF586" i="23"/>
  <c r="AG586" i="23"/>
  <c r="AH586" i="23"/>
  <c r="AI586" i="23"/>
  <c r="AJ586" i="23"/>
  <c r="AK586" i="23"/>
  <c r="AL586" i="23"/>
  <c r="AM586" i="23"/>
  <c r="AN586" i="23"/>
  <c r="AO586" i="23"/>
  <c r="AP586" i="23"/>
  <c r="AQ586" i="23"/>
  <c r="AR586" i="23"/>
  <c r="AS586" i="23"/>
  <c r="AT586" i="23"/>
  <c r="AU586" i="23"/>
  <c r="AV586" i="23"/>
  <c r="AW586" i="23"/>
  <c r="AX586" i="23"/>
  <c r="L587" i="23"/>
  <c r="M587" i="23"/>
  <c r="N587" i="23"/>
  <c r="O587" i="23"/>
  <c r="P587" i="23"/>
  <c r="Q587" i="23"/>
  <c r="R587" i="23"/>
  <c r="S587" i="23"/>
  <c r="T587" i="23"/>
  <c r="U587" i="23"/>
  <c r="V587" i="23"/>
  <c r="W587" i="23"/>
  <c r="X587" i="23"/>
  <c r="Y587" i="23"/>
  <c r="Z587" i="23"/>
  <c r="AA587" i="23"/>
  <c r="AB587" i="23"/>
  <c r="AC587" i="23"/>
  <c r="AD587" i="23"/>
  <c r="AE587" i="23"/>
  <c r="AF587" i="23"/>
  <c r="AG587" i="23"/>
  <c r="AH587" i="23"/>
  <c r="AI587" i="23"/>
  <c r="AJ587" i="23"/>
  <c r="AK587" i="23"/>
  <c r="AL587" i="23"/>
  <c r="AM587" i="23"/>
  <c r="AN587" i="23"/>
  <c r="AO587" i="23"/>
  <c r="AP587" i="23"/>
  <c r="AQ587" i="23"/>
  <c r="AR587" i="23"/>
  <c r="AS587" i="23"/>
  <c r="AT587" i="23"/>
  <c r="AU587" i="23"/>
  <c r="AV587" i="23"/>
  <c r="AW587" i="23"/>
  <c r="AX587" i="23"/>
  <c r="L588" i="23"/>
  <c r="M588" i="23"/>
  <c r="N588" i="23"/>
  <c r="O588" i="23"/>
  <c r="P588" i="23"/>
  <c r="Q588" i="23"/>
  <c r="R588" i="23"/>
  <c r="S588" i="23"/>
  <c r="T588" i="23"/>
  <c r="U588" i="23"/>
  <c r="V588" i="23"/>
  <c r="W588" i="23"/>
  <c r="X588" i="23"/>
  <c r="Y588" i="23"/>
  <c r="Z588" i="23"/>
  <c r="AA588" i="23"/>
  <c r="AB588" i="23"/>
  <c r="AC588" i="23"/>
  <c r="AD588" i="23"/>
  <c r="AE588" i="23"/>
  <c r="AF588" i="23"/>
  <c r="AG588" i="23"/>
  <c r="AH588" i="23"/>
  <c r="AI588" i="23"/>
  <c r="AJ588" i="23"/>
  <c r="AK588" i="23"/>
  <c r="AL588" i="23"/>
  <c r="AM588" i="23"/>
  <c r="AN588" i="23"/>
  <c r="AO588" i="23"/>
  <c r="AP588" i="23"/>
  <c r="AQ588" i="23"/>
  <c r="AR588" i="23"/>
  <c r="AS588" i="23"/>
  <c r="AT588" i="23"/>
  <c r="AU588" i="23"/>
  <c r="AV588" i="23"/>
  <c r="AW588" i="23"/>
  <c r="AX588" i="23"/>
  <c r="L589" i="23"/>
  <c r="M589" i="23"/>
  <c r="N589" i="23"/>
  <c r="O589" i="23"/>
  <c r="P589" i="23"/>
  <c r="Q589" i="23"/>
  <c r="R589" i="23"/>
  <c r="S589" i="23"/>
  <c r="T589" i="23"/>
  <c r="U589" i="23"/>
  <c r="V589" i="23"/>
  <c r="W589" i="23"/>
  <c r="X589" i="23"/>
  <c r="Y589" i="23"/>
  <c r="Z589" i="23"/>
  <c r="AA589" i="23"/>
  <c r="AB589" i="23"/>
  <c r="AC589" i="23"/>
  <c r="AD589" i="23"/>
  <c r="AE589" i="23"/>
  <c r="AF589" i="23"/>
  <c r="AG589" i="23"/>
  <c r="AH589" i="23"/>
  <c r="AI589" i="23"/>
  <c r="AJ589" i="23"/>
  <c r="AK589" i="23"/>
  <c r="AL589" i="23"/>
  <c r="AM589" i="23"/>
  <c r="AN589" i="23"/>
  <c r="AO589" i="23"/>
  <c r="AP589" i="23"/>
  <c r="AQ589" i="23"/>
  <c r="AR589" i="23"/>
  <c r="AS589" i="23"/>
  <c r="AT589" i="23"/>
  <c r="AU589" i="23"/>
  <c r="AV589" i="23"/>
  <c r="AW589" i="23"/>
  <c r="AX589" i="23"/>
  <c r="L590" i="23"/>
  <c r="M590" i="23"/>
  <c r="N590" i="23"/>
  <c r="O590" i="23"/>
  <c r="P590" i="23"/>
  <c r="Q590" i="23"/>
  <c r="R590" i="23"/>
  <c r="S590" i="23"/>
  <c r="T590" i="23"/>
  <c r="U590" i="23"/>
  <c r="V590" i="23"/>
  <c r="W590" i="23"/>
  <c r="X590" i="23"/>
  <c r="Y590" i="23"/>
  <c r="Z590" i="23"/>
  <c r="AA590" i="23"/>
  <c r="AB590" i="23"/>
  <c r="AC590" i="23"/>
  <c r="AD590" i="23"/>
  <c r="AE590" i="23"/>
  <c r="AF590" i="23"/>
  <c r="AG590" i="23"/>
  <c r="AH590" i="23"/>
  <c r="AI590" i="23"/>
  <c r="AJ590" i="23"/>
  <c r="AK590" i="23"/>
  <c r="AL590" i="23"/>
  <c r="AM590" i="23"/>
  <c r="AN590" i="23"/>
  <c r="AO590" i="23"/>
  <c r="AP590" i="23"/>
  <c r="AQ590" i="23"/>
  <c r="AR590" i="23"/>
  <c r="AS590" i="23"/>
  <c r="AT590" i="23"/>
  <c r="AU590" i="23"/>
  <c r="AV590" i="23"/>
  <c r="AW590" i="23"/>
  <c r="AX590" i="23"/>
  <c r="L591" i="23"/>
  <c r="M591" i="23"/>
  <c r="N591" i="23"/>
  <c r="O591" i="23"/>
  <c r="P591" i="23"/>
  <c r="Q591" i="23"/>
  <c r="R591" i="23"/>
  <c r="S591" i="23"/>
  <c r="T591" i="23"/>
  <c r="U591" i="23"/>
  <c r="V591" i="23"/>
  <c r="W591" i="23"/>
  <c r="X591" i="23"/>
  <c r="Y591" i="23"/>
  <c r="Z591" i="23"/>
  <c r="AA591" i="23"/>
  <c r="AB591" i="23"/>
  <c r="AC591" i="23"/>
  <c r="AD591" i="23"/>
  <c r="AE591" i="23"/>
  <c r="AF591" i="23"/>
  <c r="AG591" i="23"/>
  <c r="AH591" i="23"/>
  <c r="AI591" i="23"/>
  <c r="AJ591" i="23"/>
  <c r="AK591" i="23"/>
  <c r="AL591" i="23"/>
  <c r="AM591" i="23"/>
  <c r="AN591" i="23"/>
  <c r="AO591" i="23"/>
  <c r="AP591" i="23"/>
  <c r="AQ591" i="23"/>
  <c r="AR591" i="23"/>
  <c r="AS591" i="23"/>
  <c r="AT591" i="23"/>
  <c r="AU591" i="23"/>
  <c r="AV591" i="23"/>
  <c r="AW591" i="23"/>
  <c r="AX591" i="23"/>
  <c r="L592" i="23"/>
  <c r="M592" i="23"/>
  <c r="N592" i="23"/>
  <c r="O592" i="23"/>
  <c r="P592" i="23"/>
  <c r="Q592" i="23"/>
  <c r="R592" i="23"/>
  <c r="S592" i="23"/>
  <c r="T592" i="23"/>
  <c r="U592" i="23"/>
  <c r="V592" i="23"/>
  <c r="W592" i="23"/>
  <c r="X592" i="23"/>
  <c r="Y592" i="23"/>
  <c r="Z592" i="23"/>
  <c r="AA592" i="23"/>
  <c r="AB592" i="23"/>
  <c r="AC592" i="23"/>
  <c r="AD592" i="23"/>
  <c r="AE592" i="23"/>
  <c r="AF592" i="23"/>
  <c r="AG592" i="23"/>
  <c r="AH592" i="23"/>
  <c r="AI592" i="23"/>
  <c r="AJ592" i="23"/>
  <c r="AK592" i="23"/>
  <c r="AL592" i="23"/>
  <c r="AM592" i="23"/>
  <c r="AN592" i="23"/>
  <c r="AO592" i="23"/>
  <c r="AP592" i="23"/>
  <c r="AQ592" i="23"/>
  <c r="AR592" i="23"/>
  <c r="AS592" i="23"/>
  <c r="AT592" i="23"/>
  <c r="AU592" i="23"/>
  <c r="AV592" i="23"/>
  <c r="AW592" i="23"/>
  <c r="AX592" i="23"/>
  <c r="L593" i="23"/>
  <c r="M593" i="23"/>
  <c r="N593" i="23"/>
  <c r="O593" i="23"/>
  <c r="P593" i="23"/>
  <c r="Q593" i="23"/>
  <c r="R593" i="23"/>
  <c r="S593" i="23"/>
  <c r="T593" i="23"/>
  <c r="U593" i="23"/>
  <c r="V593" i="23"/>
  <c r="W593" i="23"/>
  <c r="X593" i="23"/>
  <c r="Y593" i="23"/>
  <c r="Z593" i="23"/>
  <c r="AA593" i="23"/>
  <c r="AB593" i="23"/>
  <c r="AC593" i="23"/>
  <c r="AD593" i="23"/>
  <c r="AE593" i="23"/>
  <c r="AF593" i="23"/>
  <c r="AG593" i="23"/>
  <c r="AH593" i="23"/>
  <c r="AI593" i="23"/>
  <c r="AJ593" i="23"/>
  <c r="AK593" i="23"/>
  <c r="AL593" i="23"/>
  <c r="AM593" i="23"/>
  <c r="AN593" i="23"/>
  <c r="AO593" i="23"/>
  <c r="AP593" i="23"/>
  <c r="AQ593" i="23"/>
  <c r="AR593" i="23"/>
  <c r="AS593" i="23"/>
  <c r="AT593" i="23"/>
  <c r="AU593" i="23"/>
  <c r="AV593" i="23"/>
  <c r="AW593" i="23"/>
  <c r="AX593" i="23"/>
  <c r="L594" i="23"/>
  <c r="M594" i="23"/>
  <c r="N594" i="23"/>
  <c r="O594" i="23"/>
  <c r="P594" i="23"/>
  <c r="Q594" i="23"/>
  <c r="R594" i="23"/>
  <c r="S594" i="23"/>
  <c r="T594" i="23"/>
  <c r="U594" i="23"/>
  <c r="V594" i="23"/>
  <c r="W594" i="23"/>
  <c r="X594" i="23"/>
  <c r="Y594" i="23"/>
  <c r="Z594" i="23"/>
  <c r="AA594" i="23"/>
  <c r="AB594" i="23"/>
  <c r="AC594" i="23"/>
  <c r="AD594" i="23"/>
  <c r="AE594" i="23"/>
  <c r="AF594" i="23"/>
  <c r="AG594" i="23"/>
  <c r="AH594" i="23"/>
  <c r="AI594" i="23"/>
  <c r="AJ594" i="23"/>
  <c r="AK594" i="23"/>
  <c r="AL594" i="23"/>
  <c r="AM594" i="23"/>
  <c r="AN594" i="23"/>
  <c r="AO594" i="23"/>
  <c r="AP594" i="23"/>
  <c r="AQ594" i="23"/>
  <c r="AR594" i="23"/>
  <c r="AS594" i="23"/>
  <c r="AT594" i="23"/>
  <c r="AU594" i="23"/>
  <c r="AV594" i="23"/>
  <c r="AW594" i="23"/>
  <c r="AX594" i="23"/>
  <c r="L595" i="23"/>
  <c r="M595" i="23"/>
  <c r="N595" i="23"/>
  <c r="O595" i="23"/>
  <c r="P595" i="23"/>
  <c r="Q595" i="23"/>
  <c r="R595" i="23"/>
  <c r="S595" i="23"/>
  <c r="T595" i="23"/>
  <c r="U595" i="23"/>
  <c r="V595" i="23"/>
  <c r="W595" i="23"/>
  <c r="X595" i="23"/>
  <c r="Y595" i="23"/>
  <c r="Z595" i="23"/>
  <c r="AA595" i="23"/>
  <c r="AB595" i="23"/>
  <c r="AC595" i="23"/>
  <c r="AD595" i="23"/>
  <c r="AE595" i="23"/>
  <c r="AF595" i="23"/>
  <c r="AG595" i="23"/>
  <c r="AH595" i="23"/>
  <c r="AI595" i="23"/>
  <c r="AJ595" i="23"/>
  <c r="AK595" i="23"/>
  <c r="AL595" i="23"/>
  <c r="AM595" i="23"/>
  <c r="AN595" i="23"/>
  <c r="AO595" i="23"/>
  <c r="AP595" i="23"/>
  <c r="AQ595" i="23"/>
  <c r="AR595" i="23"/>
  <c r="AS595" i="23"/>
  <c r="AT595" i="23"/>
  <c r="AU595" i="23"/>
  <c r="AV595" i="23"/>
  <c r="AW595" i="23"/>
  <c r="AX595" i="23"/>
  <c r="AX571" i="23"/>
  <c r="AW571" i="23"/>
  <c r="AV571" i="23"/>
  <c r="AU571" i="23"/>
  <c r="AT571" i="23"/>
  <c r="AS571" i="23"/>
  <c r="AR571" i="23"/>
  <c r="AQ571" i="23"/>
  <c r="AP571" i="23"/>
  <c r="AO571" i="23"/>
  <c r="AN571" i="23"/>
  <c r="AM571" i="23"/>
  <c r="AL571" i="23"/>
  <c r="AK571" i="23"/>
  <c r="AJ571" i="23"/>
  <c r="AI571" i="23"/>
  <c r="AH571" i="23"/>
  <c r="AG571" i="23"/>
  <c r="AF571" i="23"/>
  <c r="AE571" i="23"/>
  <c r="AD571" i="23"/>
  <c r="AC571" i="23"/>
  <c r="AB571" i="23"/>
  <c r="AA571" i="23"/>
  <c r="Z571" i="23"/>
  <c r="Y571" i="23"/>
  <c r="X571" i="23"/>
  <c r="W571" i="23"/>
  <c r="V571" i="23"/>
  <c r="U571" i="23"/>
  <c r="T571" i="23"/>
  <c r="S571" i="23"/>
  <c r="R571" i="23"/>
  <c r="Q571" i="23"/>
  <c r="P571" i="23"/>
  <c r="O571" i="23"/>
  <c r="N571" i="23"/>
  <c r="M571" i="23"/>
  <c r="L571" i="23"/>
  <c r="B564" i="23"/>
  <c r="B565" i="23"/>
  <c r="B566" i="23"/>
  <c r="B567" i="23"/>
  <c r="B568" i="23"/>
  <c r="B563" i="23"/>
  <c r="B562" i="23"/>
  <c r="B561" i="23"/>
  <c r="B560" i="23"/>
  <c r="B559" i="23"/>
  <c r="B558" i="23"/>
  <c r="B557" i="23"/>
  <c r="B556" i="23"/>
  <c r="B555" i="23"/>
  <c r="B554" i="23"/>
  <c r="B553" i="23"/>
  <c r="B552" i="23"/>
  <c r="B551" i="23"/>
  <c r="B550" i="23"/>
  <c r="B549" i="23"/>
  <c r="B548" i="23"/>
  <c r="B547" i="23"/>
  <c r="B546" i="23"/>
  <c r="B545" i="23"/>
  <c r="L546" i="23"/>
  <c r="M546" i="23"/>
  <c r="N546" i="23"/>
  <c r="O546" i="23"/>
  <c r="P546" i="23"/>
  <c r="Q546" i="23"/>
  <c r="R546" i="23"/>
  <c r="S546" i="23"/>
  <c r="T546" i="23"/>
  <c r="U546" i="23"/>
  <c r="V546" i="23"/>
  <c r="W546" i="23"/>
  <c r="X546" i="23"/>
  <c r="Y546" i="23"/>
  <c r="Z546" i="23"/>
  <c r="AA546" i="23"/>
  <c r="AB546" i="23"/>
  <c r="AC546" i="23"/>
  <c r="AD546" i="23"/>
  <c r="AE546" i="23"/>
  <c r="AF546" i="23"/>
  <c r="AG546" i="23"/>
  <c r="AH546" i="23"/>
  <c r="AI546" i="23"/>
  <c r="AJ546" i="23"/>
  <c r="AK546" i="23"/>
  <c r="AL546" i="23"/>
  <c r="AM546" i="23"/>
  <c r="AN546" i="23"/>
  <c r="AO546" i="23"/>
  <c r="AP546" i="23"/>
  <c r="AQ546" i="23"/>
  <c r="AR546" i="23"/>
  <c r="AS546" i="23"/>
  <c r="AT546" i="23"/>
  <c r="AU546" i="23"/>
  <c r="AV546" i="23"/>
  <c r="AW546" i="23"/>
  <c r="AX546" i="23"/>
  <c r="L547" i="23"/>
  <c r="M547" i="23"/>
  <c r="N547" i="23"/>
  <c r="O547" i="23"/>
  <c r="P547" i="23"/>
  <c r="Q547" i="23"/>
  <c r="R547" i="23"/>
  <c r="S547" i="23"/>
  <c r="T547" i="23"/>
  <c r="U547" i="23"/>
  <c r="V547" i="23"/>
  <c r="W547" i="23"/>
  <c r="X547" i="23"/>
  <c r="Y547" i="23"/>
  <c r="Z547" i="23"/>
  <c r="AA547" i="23"/>
  <c r="AB547" i="23"/>
  <c r="AC547" i="23"/>
  <c r="AD547" i="23"/>
  <c r="AE547" i="23"/>
  <c r="AF547" i="23"/>
  <c r="AG547" i="23"/>
  <c r="AH547" i="23"/>
  <c r="AI547" i="23"/>
  <c r="AJ547" i="23"/>
  <c r="AK547" i="23"/>
  <c r="AL547" i="23"/>
  <c r="AM547" i="23"/>
  <c r="AN547" i="23"/>
  <c r="AO547" i="23"/>
  <c r="AP547" i="23"/>
  <c r="AQ547" i="23"/>
  <c r="AR547" i="23"/>
  <c r="AS547" i="23"/>
  <c r="AT547" i="23"/>
  <c r="AU547" i="23"/>
  <c r="AV547" i="23"/>
  <c r="AW547" i="23"/>
  <c r="AX547" i="23"/>
  <c r="L548" i="23"/>
  <c r="M548" i="23"/>
  <c r="N548" i="23"/>
  <c r="O548" i="23"/>
  <c r="P548" i="23"/>
  <c r="Q548" i="23"/>
  <c r="R548" i="23"/>
  <c r="S548" i="23"/>
  <c r="T548" i="23"/>
  <c r="U548" i="23"/>
  <c r="V548" i="23"/>
  <c r="W548" i="23"/>
  <c r="X548" i="23"/>
  <c r="Y548" i="23"/>
  <c r="Z548" i="23"/>
  <c r="AA548" i="23"/>
  <c r="AB548" i="23"/>
  <c r="AC548" i="23"/>
  <c r="AD548" i="23"/>
  <c r="AE548" i="23"/>
  <c r="AF548" i="23"/>
  <c r="AG548" i="23"/>
  <c r="AH548" i="23"/>
  <c r="AI548" i="23"/>
  <c r="AJ548" i="23"/>
  <c r="AK548" i="23"/>
  <c r="AL548" i="23"/>
  <c r="AM548" i="23"/>
  <c r="AN548" i="23"/>
  <c r="AO548" i="23"/>
  <c r="AP548" i="23"/>
  <c r="AQ548" i="23"/>
  <c r="AR548" i="23"/>
  <c r="AS548" i="23"/>
  <c r="AT548" i="23"/>
  <c r="AU548" i="23"/>
  <c r="AV548" i="23"/>
  <c r="AW548" i="23"/>
  <c r="AX548" i="23"/>
  <c r="L549" i="23"/>
  <c r="M549" i="23"/>
  <c r="N549" i="23"/>
  <c r="O549" i="23"/>
  <c r="P549" i="23"/>
  <c r="Q549" i="23"/>
  <c r="R549" i="23"/>
  <c r="S549" i="23"/>
  <c r="T549" i="23"/>
  <c r="U549" i="23"/>
  <c r="V549" i="23"/>
  <c r="W549" i="23"/>
  <c r="X549" i="23"/>
  <c r="Y549" i="23"/>
  <c r="Z549" i="23"/>
  <c r="AA549" i="23"/>
  <c r="AB549" i="23"/>
  <c r="AC549" i="23"/>
  <c r="AD549" i="23"/>
  <c r="AE549" i="23"/>
  <c r="AF549" i="23"/>
  <c r="AG549" i="23"/>
  <c r="AH549" i="23"/>
  <c r="AI549" i="23"/>
  <c r="AJ549" i="23"/>
  <c r="AK549" i="23"/>
  <c r="AL549" i="23"/>
  <c r="AM549" i="23"/>
  <c r="AN549" i="23"/>
  <c r="AO549" i="23"/>
  <c r="AP549" i="23"/>
  <c r="AQ549" i="23"/>
  <c r="AR549" i="23"/>
  <c r="AS549" i="23"/>
  <c r="AT549" i="23"/>
  <c r="AU549" i="23"/>
  <c r="AV549" i="23"/>
  <c r="AW549" i="23"/>
  <c r="AX549" i="23"/>
  <c r="L550" i="23"/>
  <c r="M550" i="23"/>
  <c r="N550" i="23"/>
  <c r="O550" i="23"/>
  <c r="P550" i="23"/>
  <c r="Q550" i="23"/>
  <c r="R550" i="23"/>
  <c r="S550" i="23"/>
  <c r="T550" i="23"/>
  <c r="U550" i="23"/>
  <c r="V550" i="23"/>
  <c r="W550" i="23"/>
  <c r="X550" i="23"/>
  <c r="Y550" i="23"/>
  <c r="Z550" i="23"/>
  <c r="AA550" i="23"/>
  <c r="AB550" i="23"/>
  <c r="AC550" i="23"/>
  <c r="AD550" i="23"/>
  <c r="AE550" i="23"/>
  <c r="AF550" i="23"/>
  <c r="AG550" i="23"/>
  <c r="AH550" i="23"/>
  <c r="AI550" i="23"/>
  <c r="AJ550" i="23"/>
  <c r="AK550" i="23"/>
  <c r="AL550" i="23"/>
  <c r="AM550" i="23"/>
  <c r="AN550" i="23"/>
  <c r="AO550" i="23"/>
  <c r="AP550" i="23"/>
  <c r="AQ550" i="23"/>
  <c r="AR550" i="23"/>
  <c r="AS550" i="23"/>
  <c r="AT550" i="23"/>
  <c r="AU550" i="23"/>
  <c r="AV550" i="23"/>
  <c r="AW550" i="23"/>
  <c r="AX550" i="23"/>
  <c r="L551" i="23"/>
  <c r="M551" i="23"/>
  <c r="N551" i="23"/>
  <c r="O551" i="23"/>
  <c r="P551" i="23"/>
  <c r="Q551" i="23"/>
  <c r="R551" i="23"/>
  <c r="S551" i="23"/>
  <c r="T551" i="23"/>
  <c r="U551" i="23"/>
  <c r="V551" i="23"/>
  <c r="W551" i="23"/>
  <c r="X551" i="23"/>
  <c r="Y551" i="23"/>
  <c r="Z551" i="23"/>
  <c r="AA551" i="23"/>
  <c r="AB551" i="23"/>
  <c r="AC551" i="23"/>
  <c r="AD551" i="23"/>
  <c r="AE551" i="23"/>
  <c r="AF551" i="23"/>
  <c r="AG551" i="23"/>
  <c r="AH551" i="23"/>
  <c r="AI551" i="23"/>
  <c r="AJ551" i="23"/>
  <c r="AK551" i="23"/>
  <c r="AL551" i="23"/>
  <c r="AM551" i="23"/>
  <c r="AN551" i="23"/>
  <c r="AO551" i="23"/>
  <c r="AP551" i="23"/>
  <c r="AQ551" i="23"/>
  <c r="AR551" i="23"/>
  <c r="AS551" i="23"/>
  <c r="AT551" i="23"/>
  <c r="AU551" i="23"/>
  <c r="AV551" i="23"/>
  <c r="AW551" i="23"/>
  <c r="AX551" i="23"/>
  <c r="L552" i="23"/>
  <c r="M552" i="23"/>
  <c r="N552" i="23"/>
  <c r="O552" i="23"/>
  <c r="P552" i="23"/>
  <c r="Q552" i="23"/>
  <c r="R552" i="23"/>
  <c r="S552" i="23"/>
  <c r="T552" i="23"/>
  <c r="U552" i="23"/>
  <c r="V552" i="23"/>
  <c r="W552" i="23"/>
  <c r="X552" i="23"/>
  <c r="Y552" i="23"/>
  <c r="Z552" i="23"/>
  <c r="AA552" i="23"/>
  <c r="AB552" i="23"/>
  <c r="AC552" i="23"/>
  <c r="AD552" i="23"/>
  <c r="AE552" i="23"/>
  <c r="AF552" i="23"/>
  <c r="AG552" i="23"/>
  <c r="AH552" i="23"/>
  <c r="AI552" i="23"/>
  <c r="AJ552" i="23"/>
  <c r="AK552" i="23"/>
  <c r="AL552" i="23"/>
  <c r="AM552" i="23"/>
  <c r="AN552" i="23"/>
  <c r="AO552" i="23"/>
  <c r="AP552" i="23"/>
  <c r="AQ552" i="23"/>
  <c r="AR552" i="23"/>
  <c r="AS552" i="23"/>
  <c r="AT552" i="23"/>
  <c r="AU552" i="23"/>
  <c r="AV552" i="23"/>
  <c r="AW552" i="23"/>
  <c r="AX552" i="23"/>
  <c r="L553" i="23"/>
  <c r="M553" i="23"/>
  <c r="N553" i="23"/>
  <c r="O553" i="23"/>
  <c r="P553" i="23"/>
  <c r="Q553" i="23"/>
  <c r="R553" i="23"/>
  <c r="S553" i="23"/>
  <c r="T553" i="23"/>
  <c r="U553" i="23"/>
  <c r="V553" i="23"/>
  <c r="W553" i="23"/>
  <c r="X553" i="23"/>
  <c r="Y553" i="23"/>
  <c r="Z553" i="23"/>
  <c r="AA553" i="23"/>
  <c r="AB553" i="23"/>
  <c r="AC553" i="23"/>
  <c r="AD553" i="23"/>
  <c r="AE553" i="23"/>
  <c r="AF553" i="23"/>
  <c r="AG553" i="23"/>
  <c r="AH553" i="23"/>
  <c r="AI553" i="23"/>
  <c r="AJ553" i="23"/>
  <c r="AK553" i="23"/>
  <c r="AL553" i="23"/>
  <c r="AM553" i="23"/>
  <c r="AN553" i="23"/>
  <c r="AO553" i="23"/>
  <c r="AP553" i="23"/>
  <c r="AQ553" i="23"/>
  <c r="AR553" i="23"/>
  <c r="AS553" i="23"/>
  <c r="AT553" i="23"/>
  <c r="AU553" i="23"/>
  <c r="AV553" i="23"/>
  <c r="AW553" i="23"/>
  <c r="AX553" i="23"/>
  <c r="L554" i="23"/>
  <c r="M554" i="23"/>
  <c r="N554" i="23"/>
  <c r="O554" i="23"/>
  <c r="P554" i="23"/>
  <c r="Q554" i="23"/>
  <c r="R554" i="23"/>
  <c r="S554" i="23"/>
  <c r="T554" i="23"/>
  <c r="U554" i="23"/>
  <c r="V554" i="23"/>
  <c r="W554" i="23"/>
  <c r="X554" i="23"/>
  <c r="Y554" i="23"/>
  <c r="Z554" i="23"/>
  <c r="AA554" i="23"/>
  <c r="AB554" i="23"/>
  <c r="AC554" i="23"/>
  <c r="AD554" i="23"/>
  <c r="AE554" i="23"/>
  <c r="AF554" i="23"/>
  <c r="AG554" i="23"/>
  <c r="AH554" i="23"/>
  <c r="AI554" i="23"/>
  <c r="AJ554" i="23"/>
  <c r="AK554" i="23"/>
  <c r="AL554" i="23"/>
  <c r="AM554" i="23"/>
  <c r="AN554" i="23"/>
  <c r="AO554" i="23"/>
  <c r="AP554" i="23"/>
  <c r="AQ554" i="23"/>
  <c r="AR554" i="23"/>
  <c r="AS554" i="23"/>
  <c r="AT554" i="23"/>
  <c r="AU554" i="23"/>
  <c r="AV554" i="23"/>
  <c r="AW554" i="23"/>
  <c r="AX554" i="23"/>
  <c r="L555" i="23"/>
  <c r="M555" i="23"/>
  <c r="N555" i="23"/>
  <c r="O555" i="23"/>
  <c r="P555" i="23"/>
  <c r="Q555" i="23"/>
  <c r="R555" i="23"/>
  <c r="S555" i="23"/>
  <c r="T555" i="23"/>
  <c r="U555" i="23"/>
  <c r="V555" i="23"/>
  <c r="W555" i="23"/>
  <c r="X555" i="23"/>
  <c r="Y555" i="23"/>
  <c r="Z555" i="23"/>
  <c r="AA555" i="23"/>
  <c r="AB555" i="23"/>
  <c r="AC555" i="23"/>
  <c r="AD555" i="23"/>
  <c r="AE555" i="23"/>
  <c r="AF555" i="23"/>
  <c r="AG555" i="23"/>
  <c r="AH555" i="23"/>
  <c r="AI555" i="23"/>
  <c r="AJ555" i="23"/>
  <c r="AK555" i="23"/>
  <c r="AL555" i="23"/>
  <c r="AM555" i="23"/>
  <c r="AN555" i="23"/>
  <c r="AO555" i="23"/>
  <c r="AP555" i="23"/>
  <c r="AQ555" i="23"/>
  <c r="AR555" i="23"/>
  <c r="AS555" i="23"/>
  <c r="AT555" i="23"/>
  <c r="AU555" i="23"/>
  <c r="AV555" i="23"/>
  <c r="AW555" i="23"/>
  <c r="AX555" i="23"/>
  <c r="L556" i="23"/>
  <c r="M556" i="23"/>
  <c r="N556" i="23"/>
  <c r="O556" i="23"/>
  <c r="P556" i="23"/>
  <c r="Q556" i="23"/>
  <c r="R556" i="23"/>
  <c r="S556" i="23"/>
  <c r="T556" i="23"/>
  <c r="U556" i="23"/>
  <c r="V556" i="23"/>
  <c r="W556" i="23"/>
  <c r="X556" i="23"/>
  <c r="Y556" i="23"/>
  <c r="Z556" i="23"/>
  <c r="AA556" i="23"/>
  <c r="AB556" i="23"/>
  <c r="AC556" i="23"/>
  <c r="AD556" i="23"/>
  <c r="AE556" i="23"/>
  <c r="AF556" i="23"/>
  <c r="AG556" i="23"/>
  <c r="AH556" i="23"/>
  <c r="AI556" i="23"/>
  <c r="AJ556" i="23"/>
  <c r="AK556" i="23"/>
  <c r="AL556" i="23"/>
  <c r="AM556" i="23"/>
  <c r="AN556" i="23"/>
  <c r="AO556" i="23"/>
  <c r="AP556" i="23"/>
  <c r="AQ556" i="23"/>
  <c r="AR556" i="23"/>
  <c r="AS556" i="23"/>
  <c r="AT556" i="23"/>
  <c r="AU556" i="23"/>
  <c r="AV556" i="23"/>
  <c r="AW556" i="23"/>
  <c r="AX556" i="23"/>
  <c r="L557" i="23"/>
  <c r="M557" i="23"/>
  <c r="N557" i="23"/>
  <c r="O557" i="23"/>
  <c r="P557" i="23"/>
  <c r="Q557" i="23"/>
  <c r="R557" i="23"/>
  <c r="S557" i="23"/>
  <c r="T557" i="23"/>
  <c r="U557" i="23"/>
  <c r="V557" i="23"/>
  <c r="W557" i="23"/>
  <c r="X557" i="23"/>
  <c r="Y557" i="23"/>
  <c r="Z557" i="23"/>
  <c r="AA557" i="23"/>
  <c r="AB557" i="23"/>
  <c r="AC557" i="23"/>
  <c r="AD557" i="23"/>
  <c r="AE557" i="23"/>
  <c r="AF557" i="23"/>
  <c r="AG557" i="23"/>
  <c r="AH557" i="23"/>
  <c r="AI557" i="23"/>
  <c r="AJ557" i="23"/>
  <c r="AK557" i="23"/>
  <c r="AL557" i="23"/>
  <c r="AM557" i="23"/>
  <c r="AN557" i="23"/>
  <c r="AO557" i="23"/>
  <c r="AP557" i="23"/>
  <c r="AQ557" i="23"/>
  <c r="AR557" i="23"/>
  <c r="AS557" i="23"/>
  <c r="AT557" i="23"/>
  <c r="AU557" i="23"/>
  <c r="AV557" i="23"/>
  <c r="AW557" i="23"/>
  <c r="AX557" i="23"/>
  <c r="L558" i="23"/>
  <c r="M558" i="23"/>
  <c r="N558" i="23"/>
  <c r="O558" i="23"/>
  <c r="P558" i="23"/>
  <c r="Q558" i="23"/>
  <c r="R558" i="23"/>
  <c r="S558" i="23"/>
  <c r="T558" i="23"/>
  <c r="U558" i="23"/>
  <c r="V558" i="23"/>
  <c r="W558" i="23"/>
  <c r="X558" i="23"/>
  <c r="Y558" i="23"/>
  <c r="Z558" i="23"/>
  <c r="AA558" i="23"/>
  <c r="AB558" i="23"/>
  <c r="AC558" i="23"/>
  <c r="AD558" i="23"/>
  <c r="AE558" i="23"/>
  <c r="AF558" i="23"/>
  <c r="AG558" i="23"/>
  <c r="AH558" i="23"/>
  <c r="AI558" i="23"/>
  <c r="AJ558" i="23"/>
  <c r="AK558" i="23"/>
  <c r="AL558" i="23"/>
  <c r="AM558" i="23"/>
  <c r="AN558" i="23"/>
  <c r="AO558" i="23"/>
  <c r="AP558" i="23"/>
  <c r="AQ558" i="23"/>
  <c r="AR558" i="23"/>
  <c r="AS558" i="23"/>
  <c r="AT558" i="23"/>
  <c r="AU558" i="23"/>
  <c r="AV558" i="23"/>
  <c r="AW558" i="23"/>
  <c r="AX558" i="23"/>
  <c r="L559" i="23"/>
  <c r="M559" i="23"/>
  <c r="N559" i="23"/>
  <c r="O559" i="23"/>
  <c r="P559" i="23"/>
  <c r="Q559" i="23"/>
  <c r="R559" i="23"/>
  <c r="S559" i="23"/>
  <c r="T559" i="23"/>
  <c r="U559" i="23"/>
  <c r="V559" i="23"/>
  <c r="W559" i="23"/>
  <c r="X559" i="23"/>
  <c r="Y559" i="23"/>
  <c r="Z559" i="23"/>
  <c r="AA559" i="23"/>
  <c r="AB559" i="23"/>
  <c r="AC559" i="23"/>
  <c r="AD559" i="23"/>
  <c r="AE559" i="23"/>
  <c r="AF559" i="23"/>
  <c r="AG559" i="23"/>
  <c r="AH559" i="23"/>
  <c r="AI559" i="23"/>
  <c r="AJ559" i="23"/>
  <c r="AK559" i="23"/>
  <c r="AL559" i="23"/>
  <c r="AM559" i="23"/>
  <c r="AN559" i="23"/>
  <c r="AO559" i="23"/>
  <c r="AP559" i="23"/>
  <c r="AQ559" i="23"/>
  <c r="AR559" i="23"/>
  <c r="AS559" i="23"/>
  <c r="AT559" i="23"/>
  <c r="AU559" i="23"/>
  <c r="AV559" i="23"/>
  <c r="AW559" i="23"/>
  <c r="AX559" i="23"/>
  <c r="L560" i="23"/>
  <c r="M560" i="23"/>
  <c r="N560" i="23"/>
  <c r="O560" i="23"/>
  <c r="P560" i="23"/>
  <c r="Q560" i="23"/>
  <c r="R560" i="23"/>
  <c r="S560" i="23"/>
  <c r="T560" i="23"/>
  <c r="U560" i="23"/>
  <c r="V560" i="23"/>
  <c r="W560" i="23"/>
  <c r="X560" i="23"/>
  <c r="Y560" i="23"/>
  <c r="Z560" i="23"/>
  <c r="AA560" i="23"/>
  <c r="AB560" i="23"/>
  <c r="AC560" i="23"/>
  <c r="AD560" i="23"/>
  <c r="AE560" i="23"/>
  <c r="AF560" i="23"/>
  <c r="AG560" i="23"/>
  <c r="AH560" i="23"/>
  <c r="AI560" i="23"/>
  <c r="AJ560" i="23"/>
  <c r="AK560" i="23"/>
  <c r="AL560" i="23"/>
  <c r="AM560" i="23"/>
  <c r="AN560" i="23"/>
  <c r="AO560" i="23"/>
  <c r="AP560" i="23"/>
  <c r="AQ560" i="23"/>
  <c r="AR560" i="23"/>
  <c r="AS560" i="23"/>
  <c r="AT560" i="23"/>
  <c r="AU560" i="23"/>
  <c r="AV560" i="23"/>
  <c r="AW560" i="23"/>
  <c r="AX560" i="23"/>
  <c r="L561" i="23"/>
  <c r="M561" i="23"/>
  <c r="N561" i="23"/>
  <c r="O561" i="23"/>
  <c r="P561" i="23"/>
  <c r="Q561" i="23"/>
  <c r="R561" i="23"/>
  <c r="S561" i="23"/>
  <c r="T561" i="23"/>
  <c r="U561" i="23"/>
  <c r="V561" i="23"/>
  <c r="W561" i="23"/>
  <c r="X561" i="23"/>
  <c r="Y561" i="23"/>
  <c r="Z561" i="23"/>
  <c r="AA561" i="23"/>
  <c r="AB561" i="23"/>
  <c r="AC561" i="23"/>
  <c r="AD561" i="23"/>
  <c r="AE561" i="23"/>
  <c r="AF561" i="23"/>
  <c r="AG561" i="23"/>
  <c r="AH561" i="23"/>
  <c r="AI561" i="23"/>
  <c r="AJ561" i="23"/>
  <c r="AK561" i="23"/>
  <c r="AL561" i="23"/>
  <c r="AM561" i="23"/>
  <c r="AN561" i="23"/>
  <c r="AO561" i="23"/>
  <c r="AP561" i="23"/>
  <c r="AQ561" i="23"/>
  <c r="AR561" i="23"/>
  <c r="AS561" i="23"/>
  <c r="AT561" i="23"/>
  <c r="AU561" i="23"/>
  <c r="AV561" i="23"/>
  <c r="AW561" i="23"/>
  <c r="AX561" i="23"/>
  <c r="L562" i="23"/>
  <c r="M562" i="23"/>
  <c r="N562" i="23"/>
  <c r="O562" i="23"/>
  <c r="P562" i="23"/>
  <c r="Q562" i="23"/>
  <c r="R562" i="23"/>
  <c r="S562" i="23"/>
  <c r="T562" i="23"/>
  <c r="U562" i="23"/>
  <c r="V562" i="23"/>
  <c r="W562" i="23"/>
  <c r="X562" i="23"/>
  <c r="Y562" i="23"/>
  <c r="Z562" i="23"/>
  <c r="AA562" i="23"/>
  <c r="AB562" i="23"/>
  <c r="AC562" i="23"/>
  <c r="AD562" i="23"/>
  <c r="AE562" i="23"/>
  <c r="AF562" i="23"/>
  <c r="AG562" i="23"/>
  <c r="AH562" i="23"/>
  <c r="AI562" i="23"/>
  <c r="AJ562" i="23"/>
  <c r="AK562" i="23"/>
  <c r="AL562" i="23"/>
  <c r="AM562" i="23"/>
  <c r="AN562" i="23"/>
  <c r="AO562" i="23"/>
  <c r="AP562" i="23"/>
  <c r="AQ562" i="23"/>
  <c r="AR562" i="23"/>
  <c r="AS562" i="23"/>
  <c r="AT562" i="23"/>
  <c r="AU562" i="23"/>
  <c r="AV562" i="23"/>
  <c r="AW562" i="23"/>
  <c r="AX562" i="23"/>
  <c r="L563" i="23"/>
  <c r="M563" i="23"/>
  <c r="N563" i="23"/>
  <c r="O563" i="23"/>
  <c r="P563" i="23"/>
  <c r="Q563" i="23"/>
  <c r="R563" i="23"/>
  <c r="S563" i="23"/>
  <c r="T563" i="23"/>
  <c r="U563" i="23"/>
  <c r="V563" i="23"/>
  <c r="W563" i="23"/>
  <c r="X563" i="23"/>
  <c r="Y563" i="23"/>
  <c r="Z563" i="23"/>
  <c r="AA563" i="23"/>
  <c r="AB563" i="23"/>
  <c r="AC563" i="23"/>
  <c r="AD563" i="23"/>
  <c r="AE563" i="23"/>
  <c r="AF563" i="23"/>
  <c r="AG563" i="23"/>
  <c r="AH563" i="23"/>
  <c r="AI563" i="23"/>
  <c r="AJ563" i="23"/>
  <c r="AK563" i="23"/>
  <c r="AL563" i="23"/>
  <c r="AM563" i="23"/>
  <c r="AN563" i="23"/>
  <c r="AO563" i="23"/>
  <c r="AP563" i="23"/>
  <c r="AQ563" i="23"/>
  <c r="AR563" i="23"/>
  <c r="AS563" i="23"/>
  <c r="AT563" i="23"/>
  <c r="AU563" i="23"/>
  <c r="AV563" i="23"/>
  <c r="AW563" i="23"/>
  <c r="AX563" i="23"/>
  <c r="L564" i="23"/>
  <c r="M564" i="23"/>
  <c r="N564" i="23"/>
  <c r="O564" i="23"/>
  <c r="P564" i="23"/>
  <c r="Q564" i="23"/>
  <c r="R564" i="23"/>
  <c r="S564" i="23"/>
  <c r="T564" i="23"/>
  <c r="U564" i="23"/>
  <c r="V564" i="23"/>
  <c r="W564" i="23"/>
  <c r="X564" i="23"/>
  <c r="Y564" i="23"/>
  <c r="Z564" i="23"/>
  <c r="AA564" i="23"/>
  <c r="AB564" i="23"/>
  <c r="AC564" i="23"/>
  <c r="AD564" i="23"/>
  <c r="AE564" i="23"/>
  <c r="AF564" i="23"/>
  <c r="AG564" i="23"/>
  <c r="AH564" i="23"/>
  <c r="AI564" i="23"/>
  <c r="AJ564" i="23"/>
  <c r="AK564" i="23"/>
  <c r="AL564" i="23"/>
  <c r="AM564" i="23"/>
  <c r="AN564" i="23"/>
  <c r="AO564" i="23"/>
  <c r="AP564" i="23"/>
  <c r="AQ564" i="23"/>
  <c r="AR564" i="23"/>
  <c r="AS564" i="23"/>
  <c r="AT564" i="23"/>
  <c r="AU564" i="23"/>
  <c r="AV564" i="23"/>
  <c r="AW564" i="23"/>
  <c r="AX564" i="23"/>
  <c r="L565" i="23"/>
  <c r="M565" i="23"/>
  <c r="N565" i="23"/>
  <c r="O565" i="23"/>
  <c r="P565" i="23"/>
  <c r="Q565" i="23"/>
  <c r="R565" i="23"/>
  <c r="S565" i="23"/>
  <c r="T565" i="23"/>
  <c r="U565" i="23"/>
  <c r="V565" i="23"/>
  <c r="W565" i="23"/>
  <c r="X565" i="23"/>
  <c r="Y565" i="23"/>
  <c r="Z565" i="23"/>
  <c r="AA565" i="23"/>
  <c r="AB565" i="23"/>
  <c r="AC565" i="23"/>
  <c r="AD565" i="23"/>
  <c r="AE565" i="23"/>
  <c r="AF565" i="23"/>
  <c r="AG565" i="23"/>
  <c r="AH565" i="23"/>
  <c r="AI565" i="23"/>
  <c r="AJ565" i="23"/>
  <c r="AK565" i="23"/>
  <c r="AL565" i="23"/>
  <c r="AM565" i="23"/>
  <c r="AN565" i="23"/>
  <c r="AO565" i="23"/>
  <c r="AP565" i="23"/>
  <c r="AQ565" i="23"/>
  <c r="AR565" i="23"/>
  <c r="AS565" i="23"/>
  <c r="AT565" i="23"/>
  <c r="AU565" i="23"/>
  <c r="AV565" i="23"/>
  <c r="AW565" i="23"/>
  <c r="AX565" i="23"/>
  <c r="L566" i="23"/>
  <c r="M566" i="23"/>
  <c r="N566" i="23"/>
  <c r="O566" i="23"/>
  <c r="P566" i="23"/>
  <c r="Q566" i="23"/>
  <c r="R566" i="23"/>
  <c r="S566" i="23"/>
  <c r="T566" i="23"/>
  <c r="U566" i="23"/>
  <c r="V566" i="23"/>
  <c r="W566" i="23"/>
  <c r="X566" i="23"/>
  <c r="Y566" i="23"/>
  <c r="Z566" i="23"/>
  <c r="AA566" i="23"/>
  <c r="AB566" i="23"/>
  <c r="AC566" i="23"/>
  <c r="AD566" i="23"/>
  <c r="AE566" i="23"/>
  <c r="AF566" i="23"/>
  <c r="AG566" i="23"/>
  <c r="AH566" i="23"/>
  <c r="AI566" i="23"/>
  <c r="AJ566" i="23"/>
  <c r="AK566" i="23"/>
  <c r="AL566" i="23"/>
  <c r="AM566" i="23"/>
  <c r="AN566" i="23"/>
  <c r="AO566" i="23"/>
  <c r="AP566" i="23"/>
  <c r="AQ566" i="23"/>
  <c r="AR566" i="23"/>
  <c r="AS566" i="23"/>
  <c r="AT566" i="23"/>
  <c r="AU566" i="23"/>
  <c r="AV566" i="23"/>
  <c r="AW566" i="23"/>
  <c r="AX566" i="23"/>
  <c r="L567" i="23"/>
  <c r="M567" i="23"/>
  <c r="N567" i="23"/>
  <c r="O567" i="23"/>
  <c r="P567" i="23"/>
  <c r="Q567" i="23"/>
  <c r="R567" i="23"/>
  <c r="S567" i="23"/>
  <c r="T567" i="23"/>
  <c r="U567" i="23"/>
  <c r="V567" i="23"/>
  <c r="W567" i="23"/>
  <c r="X567" i="23"/>
  <c r="Y567" i="23"/>
  <c r="Z567" i="23"/>
  <c r="AA567" i="23"/>
  <c r="AB567" i="23"/>
  <c r="AC567" i="23"/>
  <c r="AD567" i="23"/>
  <c r="AE567" i="23"/>
  <c r="AF567" i="23"/>
  <c r="AG567" i="23"/>
  <c r="AH567" i="23"/>
  <c r="AI567" i="23"/>
  <c r="AJ567" i="23"/>
  <c r="AK567" i="23"/>
  <c r="AL567" i="23"/>
  <c r="AM567" i="23"/>
  <c r="AN567" i="23"/>
  <c r="AO567" i="23"/>
  <c r="AP567" i="23"/>
  <c r="AQ567" i="23"/>
  <c r="AR567" i="23"/>
  <c r="AS567" i="23"/>
  <c r="AT567" i="23"/>
  <c r="AU567" i="23"/>
  <c r="AV567" i="23"/>
  <c r="AW567" i="23"/>
  <c r="AX567" i="23"/>
  <c r="L568" i="23"/>
  <c r="M568" i="23"/>
  <c r="N568" i="23"/>
  <c r="O568" i="23"/>
  <c r="P568" i="23"/>
  <c r="Q568" i="23"/>
  <c r="R568" i="23"/>
  <c r="S568" i="23"/>
  <c r="T568" i="23"/>
  <c r="U568" i="23"/>
  <c r="V568" i="23"/>
  <c r="W568" i="23"/>
  <c r="X568" i="23"/>
  <c r="Y568" i="23"/>
  <c r="Z568" i="23"/>
  <c r="AA568" i="23"/>
  <c r="AB568" i="23"/>
  <c r="AC568" i="23"/>
  <c r="AD568" i="23"/>
  <c r="AE568" i="23"/>
  <c r="AF568" i="23"/>
  <c r="AG568" i="23"/>
  <c r="AH568" i="23"/>
  <c r="AI568" i="23"/>
  <c r="AJ568" i="23"/>
  <c r="AK568" i="23"/>
  <c r="AL568" i="23"/>
  <c r="AM568" i="23"/>
  <c r="AN568" i="23"/>
  <c r="AO568" i="23"/>
  <c r="AP568" i="23"/>
  <c r="AQ568" i="23"/>
  <c r="AR568" i="23"/>
  <c r="AS568" i="23"/>
  <c r="AT568" i="23"/>
  <c r="AU568" i="23"/>
  <c r="AV568" i="23"/>
  <c r="AW568" i="23"/>
  <c r="AX568" i="23"/>
  <c r="AX545" i="23"/>
  <c r="AW545" i="23"/>
  <c r="AV545" i="23"/>
  <c r="AU545" i="23"/>
  <c r="AT545" i="23"/>
  <c r="AS545" i="23"/>
  <c r="AR545" i="23"/>
  <c r="AQ545" i="23"/>
  <c r="AP545" i="23"/>
  <c r="AO545" i="23"/>
  <c r="AN545" i="23"/>
  <c r="AM545" i="23"/>
  <c r="AL545" i="23"/>
  <c r="AK545" i="23"/>
  <c r="AJ545" i="23"/>
  <c r="AI545" i="23"/>
  <c r="AH545" i="23"/>
  <c r="AG545" i="23"/>
  <c r="AF545" i="23"/>
  <c r="AE545" i="23"/>
  <c r="AD545" i="23"/>
  <c r="AC545" i="23"/>
  <c r="AB545" i="23"/>
  <c r="AA545" i="23"/>
  <c r="Z545" i="23"/>
  <c r="Y545" i="23"/>
  <c r="X545" i="23"/>
  <c r="W545" i="23"/>
  <c r="V545" i="23"/>
  <c r="U545" i="23"/>
  <c r="T545" i="23"/>
  <c r="S545" i="23"/>
  <c r="R545" i="23"/>
  <c r="Q545" i="23"/>
  <c r="P545" i="23"/>
  <c r="O545" i="23"/>
  <c r="N545" i="23"/>
  <c r="M545" i="23"/>
  <c r="L545" i="23"/>
  <c r="B538" i="23"/>
  <c r="B539" i="23"/>
  <c r="B540" i="23"/>
  <c r="B541" i="23"/>
  <c r="B542" i="23"/>
  <c r="B537" i="23"/>
  <c r="B536" i="23"/>
  <c r="B535" i="23"/>
  <c r="B534" i="23"/>
  <c r="B533" i="23"/>
  <c r="B532" i="23"/>
  <c r="B531" i="23"/>
  <c r="B530" i="23"/>
  <c r="B529" i="23"/>
  <c r="B528" i="23"/>
  <c r="B527" i="23"/>
  <c r="B526" i="23"/>
  <c r="B525" i="23"/>
  <c r="B524" i="23"/>
  <c r="B523" i="23"/>
  <c r="B522" i="23"/>
  <c r="B521" i="23"/>
  <c r="B520" i="23"/>
  <c r="L521" i="23"/>
  <c r="M521" i="23"/>
  <c r="N521" i="23"/>
  <c r="O521" i="23"/>
  <c r="P521" i="23"/>
  <c r="Q521" i="23"/>
  <c r="R521" i="23"/>
  <c r="S521" i="23"/>
  <c r="T521" i="23"/>
  <c r="U521" i="23"/>
  <c r="V521" i="23"/>
  <c r="W521" i="23"/>
  <c r="X521" i="23"/>
  <c r="Y521" i="23"/>
  <c r="Z521" i="23"/>
  <c r="AA521" i="23"/>
  <c r="AB521" i="23"/>
  <c r="AC521" i="23"/>
  <c r="AD521" i="23"/>
  <c r="AE521" i="23"/>
  <c r="AF521" i="23"/>
  <c r="AG521" i="23"/>
  <c r="AH521" i="23"/>
  <c r="AI521" i="23"/>
  <c r="AJ521" i="23"/>
  <c r="AK521" i="23"/>
  <c r="AL521" i="23"/>
  <c r="AM521" i="23"/>
  <c r="AN521" i="23"/>
  <c r="AO521" i="23"/>
  <c r="AP521" i="23"/>
  <c r="AQ521" i="23"/>
  <c r="AR521" i="23"/>
  <c r="AS521" i="23"/>
  <c r="AT521" i="23"/>
  <c r="AU521" i="23"/>
  <c r="AV521" i="23"/>
  <c r="AW521" i="23"/>
  <c r="AX521" i="23"/>
  <c r="L522" i="23"/>
  <c r="M522" i="23"/>
  <c r="N522" i="23"/>
  <c r="O522" i="23"/>
  <c r="P522" i="23"/>
  <c r="Q522" i="23"/>
  <c r="R522" i="23"/>
  <c r="S522" i="23"/>
  <c r="T522" i="23"/>
  <c r="U522" i="23"/>
  <c r="V522" i="23"/>
  <c r="W522" i="23"/>
  <c r="X522" i="23"/>
  <c r="Y522" i="23"/>
  <c r="Z522" i="23"/>
  <c r="AA522" i="23"/>
  <c r="AB522" i="23"/>
  <c r="AC522" i="23"/>
  <c r="AD522" i="23"/>
  <c r="AE522" i="23"/>
  <c r="AF522" i="23"/>
  <c r="AG522" i="23"/>
  <c r="AH522" i="23"/>
  <c r="AI522" i="23"/>
  <c r="AJ522" i="23"/>
  <c r="AK522" i="23"/>
  <c r="AL522" i="23"/>
  <c r="AM522" i="23"/>
  <c r="AN522" i="23"/>
  <c r="AO522" i="23"/>
  <c r="AP522" i="23"/>
  <c r="AQ522" i="23"/>
  <c r="AR522" i="23"/>
  <c r="AS522" i="23"/>
  <c r="AT522" i="23"/>
  <c r="AU522" i="23"/>
  <c r="AV522" i="23"/>
  <c r="AW522" i="23"/>
  <c r="AX522" i="23"/>
  <c r="L523" i="23"/>
  <c r="M523" i="23"/>
  <c r="N523" i="23"/>
  <c r="O523" i="23"/>
  <c r="P523" i="23"/>
  <c r="Q523" i="23"/>
  <c r="R523" i="23"/>
  <c r="S523" i="23"/>
  <c r="T523" i="23"/>
  <c r="U523" i="23"/>
  <c r="V523" i="23"/>
  <c r="W523" i="23"/>
  <c r="X523" i="23"/>
  <c r="Y523" i="23"/>
  <c r="Z523" i="23"/>
  <c r="AA523" i="23"/>
  <c r="AB523" i="23"/>
  <c r="AC523" i="23"/>
  <c r="AD523" i="23"/>
  <c r="AE523" i="23"/>
  <c r="AF523" i="23"/>
  <c r="AG523" i="23"/>
  <c r="AH523" i="23"/>
  <c r="AI523" i="23"/>
  <c r="AJ523" i="23"/>
  <c r="AK523" i="23"/>
  <c r="AL523" i="23"/>
  <c r="AM523" i="23"/>
  <c r="AN523" i="23"/>
  <c r="AO523" i="23"/>
  <c r="AP523" i="23"/>
  <c r="AQ523" i="23"/>
  <c r="AR523" i="23"/>
  <c r="AS523" i="23"/>
  <c r="AT523" i="23"/>
  <c r="AU523" i="23"/>
  <c r="AV523" i="23"/>
  <c r="AW523" i="23"/>
  <c r="AX523" i="23"/>
  <c r="L524" i="23"/>
  <c r="M524" i="23"/>
  <c r="N524" i="23"/>
  <c r="O524" i="23"/>
  <c r="P524" i="23"/>
  <c r="Q524" i="23"/>
  <c r="R524" i="23"/>
  <c r="S524" i="23"/>
  <c r="T524" i="23"/>
  <c r="U524" i="23"/>
  <c r="V524" i="23"/>
  <c r="W524" i="23"/>
  <c r="X524" i="23"/>
  <c r="Y524" i="23"/>
  <c r="Z524" i="23"/>
  <c r="AA524" i="23"/>
  <c r="AB524" i="23"/>
  <c r="AC524" i="23"/>
  <c r="AD524" i="23"/>
  <c r="AE524" i="23"/>
  <c r="AF524" i="23"/>
  <c r="AG524" i="23"/>
  <c r="AH524" i="23"/>
  <c r="AI524" i="23"/>
  <c r="AJ524" i="23"/>
  <c r="AK524" i="23"/>
  <c r="AL524" i="23"/>
  <c r="AM524" i="23"/>
  <c r="AN524" i="23"/>
  <c r="AO524" i="23"/>
  <c r="AP524" i="23"/>
  <c r="AQ524" i="23"/>
  <c r="AR524" i="23"/>
  <c r="AS524" i="23"/>
  <c r="AT524" i="23"/>
  <c r="AU524" i="23"/>
  <c r="AV524" i="23"/>
  <c r="AW524" i="23"/>
  <c r="AX524" i="23"/>
  <c r="L525" i="23"/>
  <c r="M525" i="23"/>
  <c r="N525" i="23"/>
  <c r="O525" i="23"/>
  <c r="P525" i="23"/>
  <c r="Q525" i="23"/>
  <c r="R525" i="23"/>
  <c r="S525" i="23"/>
  <c r="T525" i="23"/>
  <c r="U525" i="23"/>
  <c r="V525" i="23"/>
  <c r="W525" i="23"/>
  <c r="X525" i="23"/>
  <c r="Y525" i="23"/>
  <c r="Z525" i="23"/>
  <c r="AA525" i="23"/>
  <c r="AB525" i="23"/>
  <c r="AC525" i="23"/>
  <c r="AD525" i="23"/>
  <c r="AE525" i="23"/>
  <c r="AF525" i="23"/>
  <c r="AG525" i="23"/>
  <c r="AH525" i="23"/>
  <c r="AI525" i="23"/>
  <c r="AJ525" i="23"/>
  <c r="AK525" i="23"/>
  <c r="AL525" i="23"/>
  <c r="AM525" i="23"/>
  <c r="AN525" i="23"/>
  <c r="AO525" i="23"/>
  <c r="AP525" i="23"/>
  <c r="AQ525" i="23"/>
  <c r="AR525" i="23"/>
  <c r="AS525" i="23"/>
  <c r="AT525" i="23"/>
  <c r="AU525" i="23"/>
  <c r="AV525" i="23"/>
  <c r="AW525" i="23"/>
  <c r="AX525" i="23"/>
  <c r="L526" i="23"/>
  <c r="M526" i="23"/>
  <c r="N526" i="23"/>
  <c r="O526" i="23"/>
  <c r="P526" i="23"/>
  <c r="Q526" i="23"/>
  <c r="R526" i="23"/>
  <c r="S526" i="23"/>
  <c r="T526" i="23"/>
  <c r="U526" i="23"/>
  <c r="V526" i="23"/>
  <c r="W526" i="23"/>
  <c r="X526" i="23"/>
  <c r="Y526" i="23"/>
  <c r="Z526" i="23"/>
  <c r="AA526" i="23"/>
  <c r="AB526" i="23"/>
  <c r="AC526" i="23"/>
  <c r="AD526" i="23"/>
  <c r="AE526" i="23"/>
  <c r="AF526" i="23"/>
  <c r="AG526" i="23"/>
  <c r="AH526" i="23"/>
  <c r="AI526" i="23"/>
  <c r="AJ526" i="23"/>
  <c r="AK526" i="23"/>
  <c r="AL526" i="23"/>
  <c r="AM526" i="23"/>
  <c r="AN526" i="23"/>
  <c r="AO526" i="23"/>
  <c r="AP526" i="23"/>
  <c r="AQ526" i="23"/>
  <c r="AR526" i="23"/>
  <c r="AS526" i="23"/>
  <c r="AT526" i="23"/>
  <c r="AU526" i="23"/>
  <c r="AV526" i="23"/>
  <c r="AW526" i="23"/>
  <c r="AX526" i="23"/>
  <c r="L527" i="23"/>
  <c r="M527" i="23"/>
  <c r="N527" i="23"/>
  <c r="O527" i="23"/>
  <c r="P527" i="23"/>
  <c r="Q527" i="23"/>
  <c r="R527" i="23"/>
  <c r="S527" i="23"/>
  <c r="T527" i="23"/>
  <c r="U527" i="23"/>
  <c r="V527" i="23"/>
  <c r="W527" i="23"/>
  <c r="X527" i="23"/>
  <c r="Y527" i="23"/>
  <c r="Z527" i="23"/>
  <c r="AA527" i="23"/>
  <c r="AB527" i="23"/>
  <c r="AC527" i="23"/>
  <c r="AD527" i="23"/>
  <c r="AE527" i="23"/>
  <c r="AF527" i="23"/>
  <c r="AG527" i="23"/>
  <c r="AH527" i="23"/>
  <c r="AI527" i="23"/>
  <c r="AJ527" i="23"/>
  <c r="AK527" i="23"/>
  <c r="AL527" i="23"/>
  <c r="AM527" i="23"/>
  <c r="AN527" i="23"/>
  <c r="AO527" i="23"/>
  <c r="AP527" i="23"/>
  <c r="AQ527" i="23"/>
  <c r="AR527" i="23"/>
  <c r="AS527" i="23"/>
  <c r="AT527" i="23"/>
  <c r="AU527" i="23"/>
  <c r="AV527" i="23"/>
  <c r="AW527" i="23"/>
  <c r="AX527" i="23"/>
  <c r="L528" i="23"/>
  <c r="M528" i="23"/>
  <c r="N528" i="23"/>
  <c r="O528" i="23"/>
  <c r="P528" i="23"/>
  <c r="Q528" i="23"/>
  <c r="R528" i="23"/>
  <c r="S528" i="23"/>
  <c r="T528" i="23"/>
  <c r="U528" i="23"/>
  <c r="V528" i="23"/>
  <c r="W528" i="23"/>
  <c r="X528" i="23"/>
  <c r="Y528" i="23"/>
  <c r="Z528" i="23"/>
  <c r="AA528" i="23"/>
  <c r="AB528" i="23"/>
  <c r="AC528" i="23"/>
  <c r="AD528" i="23"/>
  <c r="AE528" i="23"/>
  <c r="AF528" i="23"/>
  <c r="AG528" i="23"/>
  <c r="AH528" i="23"/>
  <c r="AI528" i="23"/>
  <c r="AJ528" i="23"/>
  <c r="AK528" i="23"/>
  <c r="AL528" i="23"/>
  <c r="AM528" i="23"/>
  <c r="AN528" i="23"/>
  <c r="AO528" i="23"/>
  <c r="AP528" i="23"/>
  <c r="AQ528" i="23"/>
  <c r="AR528" i="23"/>
  <c r="AS528" i="23"/>
  <c r="AT528" i="23"/>
  <c r="AU528" i="23"/>
  <c r="AV528" i="23"/>
  <c r="AW528" i="23"/>
  <c r="AX528" i="23"/>
  <c r="L529" i="23"/>
  <c r="M529" i="23"/>
  <c r="N529" i="23"/>
  <c r="O529" i="23"/>
  <c r="P529" i="23"/>
  <c r="Q529" i="23"/>
  <c r="R529" i="23"/>
  <c r="S529" i="23"/>
  <c r="T529" i="23"/>
  <c r="U529" i="23"/>
  <c r="V529" i="23"/>
  <c r="W529" i="23"/>
  <c r="X529" i="23"/>
  <c r="Y529" i="23"/>
  <c r="Z529" i="23"/>
  <c r="AA529" i="23"/>
  <c r="AB529" i="23"/>
  <c r="AC529" i="23"/>
  <c r="AD529" i="23"/>
  <c r="AE529" i="23"/>
  <c r="AF529" i="23"/>
  <c r="AG529" i="23"/>
  <c r="AH529" i="23"/>
  <c r="AI529" i="23"/>
  <c r="AJ529" i="23"/>
  <c r="AK529" i="23"/>
  <c r="AL529" i="23"/>
  <c r="AM529" i="23"/>
  <c r="AN529" i="23"/>
  <c r="AO529" i="23"/>
  <c r="AP529" i="23"/>
  <c r="AQ529" i="23"/>
  <c r="AR529" i="23"/>
  <c r="AS529" i="23"/>
  <c r="AT529" i="23"/>
  <c r="AU529" i="23"/>
  <c r="AV529" i="23"/>
  <c r="AW529" i="23"/>
  <c r="AX529" i="23"/>
  <c r="L530" i="23"/>
  <c r="M530" i="23"/>
  <c r="N530" i="23"/>
  <c r="O530" i="23"/>
  <c r="P530" i="23"/>
  <c r="Q530" i="23"/>
  <c r="R530" i="23"/>
  <c r="S530" i="23"/>
  <c r="T530" i="23"/>
  <c r="U530" i="23"/>
  <c r="V530" i="23"/>
  <c r="W530" i="23"/>
  <c r="X530" i="23"/>
  <c r="Y530" i="23"/>
  <c r="Z530" i="23"/>
  <c r="AA530" i="23"/>
  <c r="AB530" i="23"/>
  <c r="AC530" i="23"/>
  <c r="AD530" i="23"/>
  <c r="AE530" i="23"/>
  <c r="AF530" i="23"/>
  <c r="AG530" i="23"/>
  <c r="AH530" i="23"/>
  <c r="AI530" i="23"/>
  <c r="AJ530" i="23"/>
  <c r="AK530" i="23"/>
  <c r="AL530" i="23"/>
  <c r="AM530" i="23"/>
  <c r="AN530" i="23"/>
  <c r="AO530" i="23"/>
  <c r="AP530" i="23"/>
  <c r="AQ530" i="23"/>
  <c r="AR530" i="23"/>
  <c r="AS530" i="23"/>
  <c r="AT530" i="23"/>
  <c r="AU530" i="23"/>
  <c r="AV530" i="23"/>
  <c r="AW530" i="23"/>
  <c r="AX530" i="23"/>
  <c r="L531" i="23"/>
  <c r="M531" i="23"/>
  <c r="N531" i="23"/>
  <c r="O531" i="23"/>
  <c r="P531" i="23"/>
  <c r="Q531" i="23"/>
  <c r="R531" i="23"/>
  <c r="S531" i="23"/>
  <c r="T531" i="23"/>
  <c r="U531" i="23"/>
  <c r="V531" i="23"/>
  <c r="W531" i="23"/>
  <c r="X531" i="23"/>
  <c r="Y531" i="23"/>
  <c r="Z531" i="23"/>
  <c r="AA531" i="23"/>
  <c r="AB531" i="23"/>
  <c r="AC531" i="23"/>
  <c r="AD531" i="23"/>
  <c r="AE531" i="23"/>
  <c r="AF531" i="23"/>
  <c r="AG531" i="23"/>
  <c r="AH531" i="23"/>
  <c r="AI531" i="23"/>
  <c r="AJ531" i="23"/>
  <c r="AK531" i="23"/>
  <c r="AL531" i="23"/>
  <c r="AM531" i="23"/>
  <c r="AN531" i="23"/>
  <c r="AO531" i="23"/>
  <c r="AP531" i="23"/>
  <c r="AQ531" i="23"/>
  <c r="AR531" i="23"/>
  <c r="AS531" i="23"/>
  <c r="AT531" i="23"/>
  <c r="AU531" i="23"/>
  <c r="AV531" i="23"/>
  <c r="AW531" i="23"/>
  <c r="AX531" i="23"/>
  <c r="L532" i="23"/>
  <c r="M532" i="23"/>
  <c r="N532" i="23"/>
  <c r="O532" i="23"/>
  <c r="P532" i="23"/>
  <c r="Q532" i="23"/>
  <c r="R532" i="23"/>
  <c r="S532" i="23"/>
  <c r="T532" i="23"/>
  <c r="U532" i="23"/>
  <c r="V532" i="23"/>
  <c r="W532" i="23"/>
  <c r="X532" i="23"/>
  <c r="Y532" i="23"/>
  <c r="Z532" i="23"/>
  <c r="AA532" i="23"/>
  <c r="AB532" i="23"/>
  <c r="AC532" i="23"/>
  <c r="AD532" i="23"/>
  <c r="AE532" i="23"/>
  <c r="AF532" i="23"/>
  <c r="AG532" i="23"/>
  <c r="AH532" i="23"/>
  <c r="AI532" i="23"/>
  <c r="AJ532" i="23"/>
  <c r="AK532" i="23"/>
  <c r="AL532" i="23"/>
  <c r="AM532" i="23"/>
  <c r="AN532" i="23"/>
  <c r="AO532" i="23"/>
  <c r="AP532" i="23"/>
  <c r="AQ532" i="23"/>
  <c r="AR532" i="23"/>
  <c r="AS532" i="23"/>
  <c r="AT532" i="23"/>
  <c r="AU532" i="23"/>
  <c r="AV532" i="23"/>
  <c r="AW532" i="23"/>
  <c r="AX532" i="23"/>
  <c r="L533" i="23"/>
  <c r="M533" i="23"/>
  <c r="N533" i="23"/>
  <c r="O533" i="23"/>
  <c r="P533" i="23"/>
  <c r="Q533" i="23"/>
  <c r="R533" i="23"/>
  <c r="S533" i="23"/>
  <c r="T533" i="23"/>
  <c r="U533" i="23"/>
  <c r="V533" i="23"/>
  <c r="W533" i="23"/>
  <c r="X533" i="23"/>
  <c r="Y533" i="23"/>
  <c r="Z533" i="23"/>
  <c r="AA533" i="23"/>
  <c r="AB533" i="23"/>
  <c r="AC533" i="23"/>
  <c r="AD533" i="23"/>
  <c r="AE533" i="23"/>
  <c r="AF533" i="23"/>
  <c r="AG533" i="23"/>
  <c r="AH533" i="23"/>
  <c r="AI533" i="23"/>
  <c r="AJ533" i="23"/>
  <c r="AK533" i="23"/>
  <c r="AL533" i="23"/>
  <c r="AM533" i="23"/>
  <c r="AN533" i="23"/>
  <c r="AO533" i="23"/>
  <c r="AP533" i="23"/>
  <c r="AQ533" i="23"/>
  <c r="AR533" i="23"/>
  <c r="AS533" i="23"/>
  <c r="AT533" i="23"/>
  <c r="AU533" i="23"/>
  <c r="AV533" i="23"/>
  <c r="AW533" i="23"/>
  <c r="AX533" i="23"/>
  <c r="L534" i="23"/>
  <c r="M534" i="23"/>
  <c r="N534" i="23"/>
  <c r="O534" i="23"/>
  <c r="P534" i="23"/>
  <c r="Q534" i="23"/>
  <c r="R534" i="23"/>
  <c r="S534" i="23"/>
  <c r="T534" i="23"/>
  <c r="U534" i="23"/>
  <c r="V534" i="23"/>
  <c r="W534" i="23"/>
  <c r="X534" i="23"/>
  <c r="Y534" i="23"/>
  <c r="Z534" i="23"/>
  <c r="AA534" i="23"/>
  <c r="AB534" i="23"/>
  <c r="AC534" i="23"/>
  <c r="AD534" i="23"/>
  <c r="AE534" i="23"/>
  <c r="AF534" i="23"/>
  <c r="AG534" i="23"/>
  <c r="AH534" i="23"/>
  <c r="AI534" i="23"/>
  <c r="AJ534" i="23"/>
  <c r="AK534" i="23"/>
  <c r="AL534" i="23"/>
  <c r="AM534" i="23"/>
  <c r="AN534" i="23"/>
  <c r="AO534" i="23"/>
  <c r="AP534" i="23"/>
  <c r="AQ534" i="23"/>
  <c r="AR534" i="23"/>
  <c r="AS534" i="23"/>
  <c r="AT534" i="23"/>
  <c r="AU534" i="23"/>
  <c r="AV534" i="23"/>
  <c r="AW534" i="23"/>
  <c r="AX534" i="23"/>
  <c r="L535" i="23"/>
  <c r="M535" i="23"/>
  <c r="N535" i="23"/>
  <c r="O535" i="23"/>
  <c r="P535" i="23"/>
  <c r="Q535" i="23"/>
  <c r="R535" i="23"/>
  <c r="S535" i="23"/>
  <c r="T535" i="23"/>
  <c r="U535" i="23"/>
  <c r="V535" i="23"/>
  <c r="W535" i="23"/>
  <c r="X535" i="23"/>
  <c r="Y535" i="23"/>
  <c r="Z535" i="23"/>
  <c r="AA535" i="23"/>
  <c r="AB535" i="23"/>
  <c r="AC535" i="23"/>
  <c r="AD535" i="23"/>
  <c r="AE535" i="23"/>
  <c r="AF535" i="23"/>
  <c r="AG535" i="23"/>
  <c r="AH535" i="23"/>
  <c r="AI535" i="23"/>
  <c r="AJ535" i="23"/>
  <c r="AK535" i="23"/>
  <c r="AL535" i="23"/>
  <c r="AM535" i="23"/>
  <c r="AN535" i="23"/>
  <c r="AO535" i="23"/>
  <c r="AP535" i="23"/>
  <c r="AQ535" i="23"/>
  <c r="AR535" i="23"/>
  <c r="AS535" i="23"/>
  <c r="AT535" i="23"/>
  <c r="AU535" i="23"/>
  <c r="AV535" i="23"/>
  <c r="AW535" i="23"/>
  <c r="AX535" i="23"/>
  <c r="L536" i="23"/>
  <c r="M536" i="23"/>
  <c r="N536" i="23"/>
  <c r="O536" i="23"/>
  <c r="P536" i="23"/>
  <c r="Q536" i="23"/>
  <c r="R536" i="23"/>
  <c r="S536" i="23"/>
  <c r="T536" i="23"/>
  <c r="U536" i="23"/>
  <c r="V536" i="23"/>
  <c r="W536" i="23"/>
  <c r="X536" i="23"/>
  <c r="Y536" i="23"/>
  <c r="Z536" i="23"/>
  <c r="AA536" i="23"/>
  <c r="AB536" i="23"/>
  <c r="AC536" i="23"/>
  <c r="AD536" i="23"/>
  <c r="AE536" i="23"/>
  <c r="AF536" i="23"/>
  <c r="AG536" i="23"/>
  <c r="AH536" i="23"/>
  <c r="AI536" i="23"/>
  <c r="AJ536" i="23"/>
  <c r="AK536" i="23"/>
  <c r="AL536" i="23"/>
  <c r="AM536" i="23"/>
  <c r="AN536" i="23"/>
  <c r="AO536" i="23"/>
  <c r="AP536" i="23"/>
  <c r="AQ536" i="23"/>
  <c r="AR536" i="23"/>
  <c r="AS536" i="23"/>
  <c r="AT536" i="23"/>
  <c r="AU536" i="23"/>
  <c r="AV536" i="23"/>
  <c r="AW536" i="23"/>
  <c r="AX536" i="23"/>
  <c r="L537" i="23"/>
  <c r="M537" i="23"/>
  <c r="N537" i="23"/>
  <c r="O537" i="23"/>
  <c r="P537" i="23"/>
  <c r="Q537" i="23"/>
  <c r="R537" i="23"/>
  <c r="S537" i="23"/>
  <c r="T537" i="23"/>
  <c r="U537" i="23"/>
  <c r="V537" i="23"/>
  <c r="W537" i="23"/>
  <c r="X537" i="23"/>
  <c r="Y537" i="23"/>
  <c r="Z537" i="23"/>
  <c r="AA537" i="23"/>
  <c r="AB537" i="23"/>
  <c r="AC537" i="23"/>
  <c r="AD537" i="23"/>
  <c r="AE537" i="23"/>
  <c r="AF537" i="23"/>
  <c r="AG537" i="23"/>
  <c r="AH537" i="23"/>
  <c r="AI537" i="23"/>
  <c r="AJ537" i="23"/>
  <c r="AK537" i="23"/>
  <c r="AL537" i="23"/>
  <c r="AM537" i="23"/>
  <c r="AN537" i="23"/>
  <c r="AO537" i="23"/>
  <c r="AP537" i="23"/>
  <c r="AQ537" i="23"/>
  <c r="AR537" i="23"/>
  <c r="AS537" i="23"/>
  <c r="AT537" i="23"/>
  <c r="AU537" i="23"/>
  <c r="AV537" i="23"/>
  <c r="AW537" i="23"/>
  <c r="AX537" i="23"/>
  <c r="L538" i="23"/>
  <c r="M538" i="23"/>
  <c r="N538" i="23"/>
  <c r="O538" i="23"/>
  <c r="P538" i="23"/>
  <c r="Q538" i="23"/>
  <c r="R538" i="23"/>
  <c r="S538" i="23"/>
  <c r="T538" i="23"/>
  <c r="U538" i="23"/>
  <c r="V538" i="23"/>
  <c r="W538" i="23"/>
  <c r="X538" i="23"/>
  <c r="Y538" i="23"/>
  <c r="Z538" i="23"/>
  <c r="AA538" i="23"/>
  <c r="AB538" i="23"/>
  <c r="AC538" i="23"/>
  <c r="AD538" i="23"/>
  <c r="AE538" i="23"/>
  <c r="AF538" i="23"/>
  <c r="AG538" i="23"/>
  <c r="AH538" i="23"/>
  <c r="AI538" i="23"/>
  <c r="AJ538" i="23"/>
  <c r="AK538" i="23"/>
  <c r="AL538" i="23"/>
  <c r="AM538" i="23"/>
  <c r="AN538" i="23"/>
  <c r="AO538" i="23"/>
  <c r="AP538" i="23"/>
  <c r="AQ538" i="23"/>
  <c r="AR538" i="23"/>
  <c r="AS538" i="23"/>
  <c r="AT538" i="23"/>
  <c r="AU538" i="23"/>
  <c r="AV538" i="23"/>
  <c r="AW538" i="23"/>
  <c r="AX538" i="23"/>
  <c r="L539" i="23"/>
  <c r="M539" i="23"/>
  <c r="N539" i="23"/>
  <c r="O539" i="23"/>
  <c r="P539" i="23"/>
  <c r="Q539" i="23"/>
  <c r="R539" i="23"/>
  <c r="S539" i="23"/>
  <c r="T539" i="23"/>
  <c r="U539" i="23"/>
  <c r="V539" i="23"/>
  <c r="W539" i="23"/>
  <c r="X539" i="23"/>
  <c r="Y539" i="23"/>
  <c r="Z539" i="23"/>
  <c r="AA539" i="23"/>
  <c r="AB539" i="23"/>
  <c r="AC539" i="23"/>
  <c r="AD539" i="23"/>
  <c r="AE539" i="23"/>
  <c r="AF539" i="23"/>
  <c r="AG539" i="23"/>
  <c r="AH539" i="23"/>
  <c r="AI539" i="23"/>
  <c r="AJ539" i="23"/>
  <c r="AK539" i="23"/>
  <c r="AL539" i="23"/>
  <c r="AM539" i="23"/>
  <c r="AN539" i="23"/>
  <c r="AO539" i="23"/>
  <c r="AP539" i="23"/>
  <c r="AQ539" i="23"/>
  <c r="AR539" i="23"/>
  <c r="AS539" i="23"/>
  <c r="AT539" i="23"/>
  <c r="AU539" i="23"/>
  <c r="AV539" i="23"/>
  <c r="AW539" i="23"/>
  <c r="AX539" i="23"/>
  <c r="L540" i="23"/>
  <c r="M540" i="23"/>
  <c r="N540" i="23"/>
  <c r="O540" i="23"/>
  <c r="P540" i="23"/>
  <c r="Q540" i="23"/>
  <c r="R540" i="23"/>
  <c r="S540" i="23"/>
  <c r="T540" i="23"/>
  <c r="U540" i="23"/>
  <c r="V540" i="23"/>
  <c r="W540" i="23"/>
  <c r="X540" i="23"/>
  <c r="Y540" i="23"/>
  <c r="Z540" i="23"/>
  <c r="AA540" i="23"/>
  <c r="AB540" i="23"/>
  <c r="AC540" i="23"/>
  <c r="AD540" i="23"/>
  <c r="AE540" i="23"/>
  <c r="AF540" i="23"/>
  <c r="AG540" i="23"/>
  <c r="AH540" i="23"/>
  <c r="AI540" i="23"/>
  <c r="AJ540" i="23"/>
  <c r="AK540" i="23"/>
  <c r="AL540" i="23"/>
  <c r="AM540" i="23"/>
  <c r="AN540" i="23"/>
  <c r="AO540" i="23"/>
  <c r="AP540" i="23"/>
  <c r="AQ540" i="23"/>
  <c r="AR540" i="23"/>
  <c r="AS540" i="23"/>
  <c r="AT540" i="23"/>
  <c r="AU540" i="23"/>
  <c r="AV540" i="23"/>
  <c r="AW540" i="23"/>
  <c r="AX540" i="23"/>
  <c r="L541" i="23"/>
  <c r="M541" i="23"/>
  <c r="N541" i="23"/>
  <c r="O541" i="23"/>
  <c r="P541" i="23"/>
  <c r="Q541" i="23"/>
  <c r="R541" i="23"/>
  <c r="S541" i="23"/>
  <c r="T541" i="23"/>
  <c r="U541" i="23"/>
  <c r="V541" i="23"/>
  <c r="W541" i="23"/>
  <c r="X541" i="23"/>
  <c r="Y541" i="23"/>
  <c r="Z541" i="23"/>
  <c r="AA541" i="23"/>
  <c r="AB541" i="23"/>
  <c r="AC541" i="23"/>
  <c r="AD541" i="23"/>
  <c r="AE541" i="23"/>
  <c r="AF541" i="23"/>
  <c r="AG541" i="23"/>
  <c r="AH541" i="23"/>
  <c r="AI541" i="23"/>
  <c r="AJ541" i="23"/>
  <c r="AK541" i="23"/>
  <c r="AL541" i="23"/>
  <c r="AM541" i="23"/>
  <c r="AN541" i="23"/>
  <c r="AO541" i="23"/>
  <c r="AP541" i="23"/>
  <c r="AQ541" i="23"/>
  <c r="AR541" i="23"/>
  <c r="AS541" i="23"/>
  <c r="AT541" i="23"/>
  <c r="AU541" i="23"/>
  <c r="AV541" i="23"/>
  <c r="AW541" i="23"/>
  <c r="AX541" i="23"/>
  <c r="L542" i="23"/>
  <c r="M542" i="23"/>
  <c r="N542" i="23"/>
  <c r="O542" i="23"/>
  <c r="P542" i="23"/>
  <c r="Q542" i="23"/>
  <c r="R542" i="23"/>
  <c r="S542" i="23"/>
  <c r="T542" i="23"/>
  <c r="U542" i="23"/>
  <c r="V542" i="23"/>
  <c r="W542" i="23"/>
  <c r="X542" i="23"/>
  <c r="Y542" i="23"/>
  <c r="Z542" i="23"/>
  <c r="AA542" i="23"/>
  <c r="AB542" i="23"/>
  <c r="AC542" i="23"/>
  <c r="AD542" i="23"/>
  <c r="AE542" i="23"/>
  <c r="AF542" i="23"/>
  <c r="AG542" i="23"/>
  <c r="AH542" i="23"/>
  <c r="AI542" i="23"/>
  <c r="AJ542" i="23"/>
  <c r="AK542" i="23"/>
  <c r="AL542" i="23"/>
  <c r="AM542" i="23"/>
  <c r="AN542" i="23"/>
  <c r="AO542" i="23"/>
  <c r="AP542" i="23"/>
  <c r="AQ542" i="23"/>
  <c r="AR542" i="23"/>
  <c r="AS542" i="23"/>
  <c r="AT542" i="23"/>
  <c r="AU542" i="23"/>
  <c r="AV542" i="23"/>
  <c r="AW542" i="23"/>
  <c r="AX542" i="23"/>
  <c r="AX520" i="23"/>
  <c r="AW520" i="23"/>
  <c r="AV520" i="23"/>
  <c r="AU520" i="23"/>
  <c r="AT520" i="23"/>
  <c r="AS520" i="23"/>
  <c r="AR520" i="23"/>
  <c r="AQ520" i="23"/>
  <c r="AP520" i="23"/>
  <c r="AO520" i="23"/>
  <c r="AN520" i="23"/>
  <c r="AM520" i="23"/>
  <c r="AL520" i="23"/>
  <c r="AK520" i="23"/>
  <c r="AJ520" i="23"/>
  <c r="AI520" i="23"/>
  <c r="AH520" i="23"/>
  <c r="AG520" i="23"/>
  <c r="AF520" i="23"/>
  <c r="AE520" i="23"/>
  <c r="AD520" i="23"/>
  <c r="AC520" i="23"/>
  <c r="AB520" i="23"/>
  <c r="AA520" i="23"/>
  <c r="Z520" i="23"/>
  <c r="Y520" i="23"/>
  <c r="X520" i="23"/>
  <c r="W520" i="23"/>
  <c r="V520" i="23"/>
  <c r="U520" i="23"/>
  <c r="T520" i="23"/>
  <c r="S520" i="23"/>
  <c r="R520" i="23"/>
  <c r="Q520" i="23"/>
  <c r="P520" i="23"/>
  <c r="O520" i="23"/>
  <c r="N520" i="23"/>
  <c r="M520" i="23"/>
  <c r="L520" i="23"/>
  <c r="B516" i="23"/>
  <c r="B517" i="23"/>
  <c r="B515" i="23"/>
  <c r="B514" i="23"/>
  <c r="B513" i="23"/>
  <c r="B512" i="23"/>
  <c r="B511" i="23"/>
  <c r="B510" i="23"/>
  <c r="B509" i="23"/>
  <c r="B508" i="23"/>
  <c r="B507" i="23"/>
  <c r="B506" i="23"/>
  <c r="B505" i="23"/>
  <c r="B504" i="23"/>
  <c r="B503" i="23"/>
  <c r="B502" i="23"/>
  <c r="B501" i="23"/>
  <c r="B500" i="23"/>
  <c r="B499" i="23"/>
  <c r="B498" i="23"/>
  <c r="B497" i="23"/>
  <c r="L517" i="23"/>
  <c r="M517" i="23"/>
  <c r="N517" i="23"/>
  <c r="O517" i="23"/>
  <c r="P517" i="23"/>
  <c r="Q517" i="23"/>
  <c r="R517" i="23"/>
  <c r="S517" i="23"/>
  <c r="T517" i="23"/>
  <c r="U517" i="23"/>
  <c r="V517" i="23"/>
  <c r="W517" i="23"/>
  <c r="X517" i="23"/>
  <c r="Y517" i="23"/>
  <c r="Z517" i="23"/>
  <c r="AA517" i="23"/>
  <c r="AB517" i="23"/>
  <c r="AC517" i="23"/>
  <c r="AD517" i="23"/>
  <c r="AE517" i="23"/>
  <c r="AF517" i="23"/>
  <c r="AG517" i="23"/>
  <c r="AH517" i="23"/>
  <c r="AI517" i="23"/>
  <c r="AJ517" i="23"/>
  <c r="AK517" i="23"/>
  <c r="AL517" i="23"/>
  <c r="AM517" i="23"/>
  <c r="AN517" i="23"/>
  <c r="AO517" i="23"/>
  <c r="AP517" i="23"/>
  <c r="AQ517" i="23"/>
  <c r="AR517" i="23"/>
  <c r="AS517" i="23"/>
  <c r="AT517" i="23"/>
  <c r="AU517" i="23"/>
  <c r="AV517" i="23"/>
  <c r="AW517" i="23"/>
  <c r="AX517" i="23"/>
  <c r="L498" i="23"/>
  <c r="M498" i="23"/>
  <c r="N498" i="23"/>
  <c r="O498" i="23"/>
  <c r="P498" i="23"/>
  <c r="Q498" i="23"/>
  <c r="R498" i="23"/>
  <c r="S498" i="23"/>
  <c r="T498" i="23"/>
  <c r="U498" i="23"/>
  <c r="V498" i="23"/>
  <c r="W498" i="23"/>
  <c r="X498" i="23"/>
  <c r="Y498" i="23"/>
  <c r="Z498" i="23"/>
  <c r="AA498" i="23"/>
  <c r="AB498" i="23"/>
  <c r="AC498" i="23"/>
  <c r="AD498" i="23"/>
  <c r="AE498" i="23"/>
  <c r="AF498" i="23"/>
  <c r="AG498" i="23"/>
  <c r="AH498" i="23"/>
  <c r="AI498" i="23"/>
  <c r="AJ498" i="23"/>
  <c r="AK498" i="23"/>
  <c r="AL498" i="23"/>
  <c r="AM498" i="23"/>
  <c r="AN498" i="23"/>
  <c r="AO498" i="23"/>
  <c r="AP498" i="23"/>
  <c r="AQ498" i="23"/>
  <c r="AR498" i="23"/>
  <c r="AS498" i="23"/>
  <c r="AT498" i="23"/>
  <c r="AU498" i="23"/>
  <c r="AV498" i="23"/>
  <c r="AW498" i="23"/>
  <c r="AX498" i="23"/>
  <c r="L499" i="23"/>
  <c r="M499" i="23"/>
  <c r="N499" i="23"/>
  <c r="O499" i="23"/>
  <c r="P499" i="23"/>
  <c r="Q499" i="23"/>
  <c r="R499" i="23"/>
  <c r="S499" i="23"/>
  <c r="T499" i="23"/>
  <c r="U499" i="23"/>
  <c r="V499" i="23"/>
  <c r="W499" i="23"/>
  <c r="X499" i="23"/>
  <c r="Y499" i="23"/>
  <c r="Z499" i="23"/>
  <c r="AA499" i="23"/>
  <c r="AB499" i="23"/>
  <c r="AC499" i="23"/>
  <c r="AD499" i="23"/>
  <c r="AE499" i="23"/>
  <c r="AF499" i="23"/>
  <c r="AG499" i="23"/>
  <c r="AH499" i="23"/>
  <c r="AI499" i="23"/>
  <c r="AJ499" i="23"/>
  <c r="AK499" i="23"/>
  <c r="AL499" i="23"/>
  <c r="AM499" i="23"/>
  <c r="AN499" i="23"/>
  <c r="AO499" i="23"/>
  <c r="AP499" i="23"/>
  <c r="AQ499" i="23"/>
  <c r="AR499" i="23"/>
  <c r="AS499" i="23"/>
  <c r="AT499" i="23"/>
  <c r="AU499" i="23"/>
  <c r="AV499" i="23"/>
  <c r="AW499" i="23"/>
  <c r="AX499" i="23"/>
  <c r="L500" i="23"/>
  <c r="M500" i="23"/>
  <c r="N500" i="23"/>
  <c r="O500" i="23"/>
  <c r="P500" i="23"/>
  <c r="Q500" i="23"/>
  <c r="R500" i="23"/>
  <c r="S500" i="23"/>
  <c r="T500" i="23"/>
  <c r="U500" i="23"/>
  <c r="V500" i="23"/>
  <c r="W500" i="23"/>
  <c r="X500" i="23"/>
  <c r="Y500" i="23"/>
  <c r="Z500" i="23"/>
  <c r="AA500" i="23"/>
  <c r="AB500" i="23"/>
  <c r="AC500" i="23"/>
  <c r="AD500" i="23"/>
  <c r="AE500" i="23"/>
  <c r="AF500" i="23"/>
  <c r="AG500" i="23"/>
  <c r="AH500" i="23"/>
  <c r="AI500" i="23"/>
  <c r="AJ500" i="23"/>
  <c r="AK500" i="23"/>
  <c r="AL500" i="23"/>
  <c r="AM500" i="23"/>
  <c r="AN500" i="23"/>
  <c r="AO500" i="23"/>
  <c r="AP500" i="23"/>
  <c r="AQ500" i="23"/>
  <c r="AR500" i="23"/>
  <c r="AS500" i="23"/>
  <c r="AT500" i="23"/>
  <c r="AU500" i="23"/>
  <c r="AV500" i="23"/>
  <c r="AW500" i="23"/>
  <c r="AX500" i="23"/>
  <c r="L501" i="23"/>
  <c r="M501" i="23"/>
  <c r="N501" i="23"/>
  <c r="O501" i="23"/>
  <c r="P501" i="23"/>
  <c r="Q501" i="23"/>
  <c r="R501" i="23"/>
  <c r="S501" i="23"/>
  <c r="T501" i="23"/>
  <c r="U501" i="23"/>
  <c r="V501" i="23"/>
  <c r="W501" i="23"/>
  <c r="X501" i="23"/>
  <c r="Y501" i="23"/>
  <c r="Z501" i="23"/>
  <c r="AA501" i="23"/>
  <c r="AB501" i="23"/>
  <c r="AC501" i="23"/>
  <c r="AD501" i="23"/>
  <c r="AE501" i="23"/>
  <c r="AF501" i="23"/>
  <c r="AG501" i="23"/>
  <c r="AH501" i="23"/>
  <c r="AI501" i="23"/>
  <c r="AJ501" i="23"/>
  <c r="AK501" i="23"/>
  <c r="AL501" i="23"/>
  <c r="AM501" i="23"/>
  <c r="AN501" i="23"/>
  <c r="AO501" i="23"/>
  <c r="AP501" i="23"/>
  <c r="AQ501" i="23"/>
  <c r="AR501" i="23"/>
  <c r="AS501" i="23"/>
  <c r="AT501" i="23"/>
  <c r="AU501" i="23"/>
  <c r="AV501" i="23"/>
  <c r="AW501" i="23"/>
  <c r="AX501" i="23"/>
  <c r="L502" i="23"/>
  <c r="M502" i="23"/>
  <c r="N502" i="23"/>
  <c r="O502" i="23"/>
  <c r="P502" i="23"/>
  <c r="Q502" i="23"/>
  <c r="R502" i="23"/>
  <c r="S502" i="23"/>
  <c r="T502" i="23"/>
  <c r="U502" i="23"/>
  <c r="V502" i="23"/>
  <c r="W502" i="23"/>
  <c r="X502" i="23"/>
  <c r="Y502" i="23"/>
  <c r="Z502" i="23"/>
  <c r="AA502" i="23"/>
  <c r="AB502" i="23"/>
  <c r="AC502" i="23"/>
  <c r="AD502" i="23"/>
  <c r="AE502" i="23"/>
  <c r="AF502" i="23"/>
  <c r="AG502" i="23"/>
  <c r="AH502" i="23"/>
  <c r="AI502" i="23"/>
  <c r="AJ502" i="23"/>
  <c r="AK502" i="23"/>
  <c r="AL502" i="23"/>
  <c r="AM502" i="23"/>
  <c r="AN502" i="23"/>
  <c r="AO502" i="23"/>
  <c r="AP502" i="23"/>
  <c r="AQ502" i="23"/>
  <c r="AR502" i="23"/>
  <c r="AS502" i="23"/>
  <c r="AT502" i="23"/>
  <c r="AU502" i="23"/>
  <c r="AV502" i="23"/>
  <c r="AW502" i="23"/>
  <c r="AX502" i="23"/>
  <c r="L503" i="23"/>
  <c r="M503" i="23"/>
  <c r="N503" i="23"/>
  <c r="O503" i="23"/>
  <c r="P503" i="23"/>
  <c r="Q503" i="23"/>
  <c r="R503" i="23"/>
  <c r="S503" i="23"/>
  <c r="T503" i="23"/>
  <c r="U503" i="23"/>
  <c r="V503" i="23"/>
  <c r="W503" i="23"/>
  <c r="X503" i="23"/>
  <c r="Y503" i="23"/>
  <c r="Z503" i="23"/>
  <c r="AA503" i="23"/>
  <c r="AB503" i="23"/>
  <c r="AC503" i="23"/>
  <c r="AD503" i="23"/>
  <c r="AE503" i="23"/>
  <c r="AF503" i="23"/>
  <c r="AG503" i="23"/>
  <c r="AH503" i="23"/>
  <c r="AI503" i="23"/>
  <c r="AJ503" i="23"/>
  <c r="AK503" i="23"/>
  <c r="AL503" i="23"/>
  <c r="AM503" i="23"/>
  <c r="AN503" i="23"/>
  <c r="AO503" i="23"/>
  <c r="AP503" i="23"/>
  <c r="AQ503" i="23"/>
  <c r="AR503" i="23"/>
  <c r="AS503" i="23"/>
  <c r="AT503" i="23"/>
  <c r="AU503" i="23"/>
  <c r="AV503" i="23"/>
  <c r="AW503" i="23"/>
  <c r="AX503" i="23"/>
  <c r="L504" i="23"/>
  <c r="M504" i="23"/>
  <c r="N504" i="23"/>
  <c r="O504" i="23"/>
  <c r="P504" i="23"/>
  <c r="Q504" i="23"/>
  <c r="R504" i="23"/>
  <c r="S504" i="23"/>
  <c r="T504" i="23"/>
  <c r="U504" i="23"/>
  <c r="V504" i="23"/>
  <c r="W504" i="23"/>
  <c r="X504" i="23"/>
  <c r="Y504" i="23"/>
  <c r="Z504" i="23"/>
  <c r="AA504" i="23"/>
  <c r="AB504" i="23"/>
  <c r="AC504" i="23"/>
  <c r="AD504" i="23"/>
  <c r="AE504" i="23"/>
  <c r="AF504" i="23"/>
  <c r="AG504" i="23"/>
  <c r="AH504" i="23"/>
  <c r="AI504" i="23"/>
  <c r="AJ504" i="23"/>
  <c r="AK504" i="23"/>
  <c r="AL504" i="23"/>
  <c r="AM504" i="23"/>
  <c r="AN504" i="23"/>
  <c r="AO504" i="23"/>
  <c r="AP504" i="23"/>
  <c r="AQ504" i="23"/>
  <c r="AR504" i="23"/>
  <c r="AS504" i="23"/>
  <c r="AT504" i="23"/>
  <c r="AU504" i="23"/>
  <c r="AV504" i="23"/>
  <c r="AW504" i="23"/>
  <c r="AX504" i="23"/>
  <c r="L505" i="23"/>
  <c r="M505" i="23"/>
  <c r="N505" i="23"/>
  <c r="O505" i="23"/>
  <c r="P505" i="23"/>
  <c r="Q505" i="23"/>
  <c r="R505" i="23"/>
  <c r="S505" i="23"/>
  <c r="T505" i="23"/>
  <c r="U505" i="23"/>
  <c r="V505" i="23"/>
  <c r="W505" i="23"/>
  <c r="X505" i="23"/>
  <c r="Y505" i="23"/>
  <c r="Z505" i="23"/>
  <c r="AA505" i="23"/>
  <c r="AB505" i="23"/>
  <c r="AC505" i="23"/>
  <c r="AD505" i="23"/>
  <c r="AE505" i="23"/>
  <c r="AF505" i="23"/>
  <c r="AG505" i="23"/>
  <c r="AH505" i="23"/>
  <c r="AI505" i="23"/>
  <c r="AJ505" i="23"/>
  <c r="AK505" i="23"/>
  <c r="AL505" i="23"/>
  <c r="AM505" i="23"/>
  <c r="AN505" i="23"/>
  <c r="AO505" i="23"/>
  <c r="AP505" i="23"/>
  <c r="AQ505" i="23"/>
  <c r="AR505" i="23"/>
  <c r="AS505" i="23"/>
  <c r="AT505" i="23"/>
  <c r="AU505" i="23"/>
  <c r="AV505" i="23"/>
  <c r="AW505" i="23"/>
  <c r="AX505" i="23"/>
  <c r="L506" i="23"/>
  <c r="M506" i="23"/>
  <c r="N506" i="23"/>
  <c r="O506" i="23"/>
  <c r="P506" i="23"/>
  <c r="Q506" i="23"/>
  <c r="R506" i="23"/>
  <c r="S506" i="23"/>
  <c r="T506" i="23"/>
  <c r="U506" i="23"/>
  <c r="V506" i="23"/>
  <c r="W506" i="23"/>
  <c r="X506" i="23"/>
  <c r="Y506" i="23"/>
  <c r="Z506" i="23"/>
  <c r="AA506" i="23"/>
  <c r="AB506" i="23"/>
  <c r="AC506" i="23"/>
  <c r="AD506" i="23"/>
  <c r="AE506" i="23"/>
  <c r="AF506" i="23"/>
  <c r="AG506" i="23"/>
  <c r="AH506" i="23"/>
  <c r="AI506" i="23"/>
  <c r="AJ506" i="23"/>
  <c r="AK506" i="23"/>
  <c r="AL506" i="23"/>
  <c r="AM506" i="23"/>
  <c r="AN506" i="23"/>
  <c r="AO506" i="23"/>
  <c r="AP506" i="23"/>
  <c r="AQ506" i="23"/>
  <c r="AR506" i="23"/>
  <c r="AS506" i="23"/>
  <c r="AT506" i="23"/>
  <c r="AU506" i="23"/>
  <c r="AV506" i="23"/>
  <c r="AW506" i="23"/>
  <c r="AX506" i="23"/>
  <c r="L507" i="23"/>
  <c r="M507" i="23"/>
  <c r="N507" i="23"/>
  <c r="O507" i="23"/>
  <c r="P507" i="23"/>
  <c r="Q507" i="23"/>
  <c r="R507" i="23"/>
  <c r="S507" i="23"/>
  <c r="T507" i="23"/>
  <c r="U507" i="23"/>
  <c r="V507" i="23"/>
  <c r="W507" i="23"/>
  <c r="X507" i="23"/>
  <c r="Y507" i="23"/>
  <c r="Z507" i="23"/>
  <c r="AA507" i="23"/>
  <c r="AB507" i="23"/>
  <c r="AC507" i="23"/>
  <c r="AD507" i="23"/>
  <c r="AE507" i="23"/>
  <c r="AF507" i="23"/>
  <c r="AG507" i="23"/>
  <c r="AH507" i="23"/>
  <c r="AI507" i="23"/>
  <c r="AJ507" i="23"/>
  <c r="AK507" i="23"/>
  <c r="AL507" i="23"/>
  <c r="AM507" i="23"/>
  <c r="AN507" i="23"/>
  <c r="AO507" i="23"/>
  <c r="AP507" i="23"/>
  <c r="AQ507" i="23"/>
  <c r="AR507" i="23"/>
  <c r="AS507" i="23"/>
  <c r="AT507" i="23"/>
  <c r="AU507" i="23"/>
  <c r="AV507" i="23"/>
  <c r="AW507" i="23"/>
  <c r="AX507" i="23"/>
  <c r="L508" i="23"/>
  <c r="M508" i="23"/>
  <c r="N508" i="23"/>
  <c r="O508" i="23"/>
  <c r="P508" i="23"/>
  <c r="Q508" i="23"/>
  <c r="R508" i="23"/>
  <c r="S508" i="23"/>
  <c r="T508" i="23"/>
  <c r="U508" i="23"/>
  <c r="V508" i="23"/>
  <c r="W508" i="23"/>
  <c r="X508" i="23"/>
  <c r="Y508" i="23"/>
  <c r="Z508" i="23"/>
  <c r="AA508" i="23"/>
  <c r="AB508" i="23"/>
  <c r="AC508" i="23"/>
  <c r="AD508" i="23"/>
  <c r="AE508" i="23"/>
  <c r="AF508" i="23"/>
  <c r="AG508" i="23"/>
  <c r="AH508" i="23"/>
  <c r="AI508" i="23"/>
  <c r="AJ508" i="23"/>
  <c r="AK508" i="23"/>
  <c r="AL508" i="23"/>
  <c r="AM508" i="23"/>
  <c r="AN508" i="23"/>
  <c r="AO508" i="23"/>
  <c r="AP508" i="23"/>
  <c r="AQ508" i="23"/>
  <c r="AR508" i="23"/>
  <c r="AS508" i="23"/>
  <c r="AT508" i="23"/>
  <c r="AU508" i="23"/>
  <c r="AV508" i="23"/>
  <c r="AW508" i="23"/>
  <c r="AX508" i="23"/>
  <c r="L509" i="23"/>
  <c r="M509" i="23"/>
  <c r="N509" i="23"/>
  <c r="O509" i="23"/>
  <c r="P509" i="23"/>
  <c r="Q509" i="23"/>
  <c r="R509" i="23"/>
  <c r="S509" i="23"/>
  <c r="T509" i="23"/>
  <c r="U509" i="23"/>
  <c r="V509" i="23"/>
  <c r="W509" i="23"/>
  <c r="X509" i="23"/>
  <c r="Y509" i="23"/>
  <c r="Z509" i="23"/>
  <c r="AA509" i="23"/>
  <c r="AB509" i="23"/>
  <c r="AC509" i="23"/>
  <c r="AD509" i="23"/>
  <c r="AE509" i="23"/>
  <c r="AF509" i="23"/>
  <c r="AG509" i="23"/>
  <c r="AH509" i="23"/>
  <c r="AI509" i="23"/>
  <c r="AJ509" i="23"/>
  <c r="AK509" i="23"/>
  <c r="AL509" i="23"/>
  <c r="AM509" i="23"/>
  <c r="AN509" i="23"/>
  <c r="AO509" i="23"/>
  <c r="AP509" i="23"/>
  <c r="AQ509" i="23"/>
  <c r="AR509" i="23"/>
  <c r="AS509" i="23"/>
  <c r="AT509" i="23"/>
  <c r="AU509" i="23"/>
  <c r="AV509" i="23"/>
  <c r="AW509" i="23"/>
  <c r="AX509" i="23"/>
  <c r="L510" i="23"/>
  <c r="M510" i="23"/>
  <c r="N510" i="23"/>
  <c r="O510" i="23"/>
  <c r="P510" i="23"/>
  <c r="Q510" i="23"/>
  <c r="R510" i="23"/>
  <c r="S510" i="23"/>
  <c r="T510" i="23"/>
  <c r="U510" i="23"/>
  <c r="V510" i="23"/>
  <c r="W510" i="23"/>
  <c r="X510" i="23"/>
  <c r="Y510" i="23"/>
  <c r="Z510" i="23"/>
  <c r="AA510" i="23"/>
  <c r="AB510" i="23"/>
  <c r="AC510" i="23"/>
  <c r="AD510" i="23"/>
  <c r="AE510" i="23"/>
  <c r="AF510" i="23"/>
  <c r="AG510" i="23"/>
  <c r="AH510" i="23"/>
  <c r="AI510" i="23"/>
  <c r="AJ510" i="23"/>
  <c r="AK510" i="23"/>
  <c r="AL510" i="23"/>
  <c r="AM510" i="23"/>
  <c r="AN510" i="23"/>
  <c r="AO510" i="23"/>
  <c r="AP510" i="23"/>
  <c r="AQ510" i="23"/>
  <c r="AR510" i="23"/>
  <c r="AS510" i="23"/>
  <c r="AT510" i="23"/>
  <c r="AU510" i="23"/>
  <c r="AV510" i="23"/>
  <c r="AW510" i="23"/>
  <c r="AX510" i="23"/>
  <c r="L511" i="23"/>
  <c r="M511" i="23"/>
  <c r="N511" i="23"/>
  <c r="O511" i="23"/>
  <c r="P511" i="23"/>
  <c r="Q511" i="23"/>
  <c r="R511" i="23"/>
  <c r="S511" i="23"/>
  <c r="T511" i="23"/>
  <c r="U511" i="23"/>
  <c r="V511" i="23"/>
  <c r="W511" i="23"/>
  <c r="X511" i="23"/>
  <c r="Y511" i="23"/>
  <c r="Z511" i="23"/>
  <c r="AA511" i="23"/>
  <c r="AB511" i="23"/>
  <c r="AC511" i="23"/>
  <c r="AD511" i="23"/>
  <c r="AE511" i="23"/>
  <c r="AF511" i="23"/>
  <c r="AG511" i="23"/>
  <c r="AH511" i="23"/>
  <c r="AI511" i="23"/>
  <c r="AJ511" i="23"/>
  <c r="AK511" i="23"/>
  <c r="AL511" i="23"/>
  <c r="AM511" i="23"/>
  <c r="AN511" i="23"/>
  <c r="AO511" i="23"/>
  <c r="AP511" i="23"/>
  <c r="AQ511" i="23"/>
  <c r="AR511" i="23"/>
  <c r="AS511" i="23"/>
  <c r="AT511" i="23"/>
  <c r="AU511" i="23"/>
  <c r="AV511" i="23"/>
  <c r="AW511" i="23"/>
  <c r="AX511" i="23"/>
  <c r="L512" i="23"/>
  <c r="M512" i="23"/>
  <c r="N512" i="23"/>
  <c r="O512" i="23"/>
  <c r="P512" i="23"/>
  <c r="Q512" i="23"/>
  <c r="R512" i="23"/>
  <c r="S512" i="23"/>
  <c r="T512" i="23"/>
  <c r="U512" i="23"/>
  <c r="V512" i="23"/>
  <c r="W512" i="23"/>
  <c r="X512" i="23"/>
  <c r="Y512" i="23"/>
  <c r="Z512" i="23"/>
  <c r="AA512" i="23"/>
  <c r="AB512" i="23"/>
  <c r="AC512" i="23"/>
  <c r="AD512" i="23"/>
  <c r="AE512" i="23"/>
  <c r="AF512" i="23"/>
  <c r="AG512" i="23"/>
  <c r="AH512" i="23"/>
  <c r="AI512" i="23"/>
  <c r="AJ512" i="23"/>
  <c r="AK512" i="23"/>
  <c r="AL512" i="23"/>
  <c r="AM512" i="23"/>
  <c r="AN512" i="23"/>
  <c r="AO512" i="23"/>
  <c r="AP512" i="23"/>
  <c r="AQ512" i="23"/>
  <c r="AR512" i="23"/>
  <c r="AS512" i="23"/>
  <c r="AT512" i="23"/>
  <c r="AU512" i="23"/>
  <c r="AV512" i="23"/>
  <c r="AW512" i="23"/>
  <c r="AX512" i="23"/>
  <c r="L513" i="23"/>
  <c r="M513" i="23"/>
  <c r="N513" i="23"/>
  <c r="O513" i="23"/>
  <c r="P513" i="23"/>
  <c r="Q513" i="23"/>
  <c r="R513" i="23"/>
  <c r="S513" i="23"/>
  <c r="T513" i="23"/>
  <c r="U513" i="23"/>
  <c r="V513" i="23"/>
  <c r="W513" i="23"/>
  <c r="X513" i="23"/>
  <c r="Y513" i="23"/>
  <c r="Z513" i="23"/>
  <c r="AA513" i="23"/>
  <c r="AB513" i="23"/>
  <c r="AC513" i="23"/>
  <c r="AD513" i="23"/>
  <c r="AE513" i="23"/>
  <c r="AF513" i="23"/>
  <c r="AG513" i="23"/>
  <c r="AH513" i="23"/>
  <c r="AI513" i="23"/>
  <c r="AJ513" i="23"/>
  <c r="AK513" i="23"/>
  <c r="AL513" i="23"/>
  <c r="AM513" i="23"/>
  <c r="AN513" i="23"/>
  <c r="AO513" i="23"/>
  <c r="AP513" i="23"/>
  <c r="AQ513" i="23"/>
  <c r="AR513" i="23"/>
  <c r="AS513" i="23"/>
  <c r="AT513" i="23"/>
  <c r="AU513" i="23"/>
  <c r="AV513" i="23"/>
  <c r="AW513" i="23"/>
  <c r="AX513" i="23"/>
  <c r="L514" i="23"/>
  <c r="M514" i="23"/>
  <c r="N514" i="23"/>
  <c r="O514" i="23"/>
  <c r="P514" i="23"/>
  <c r="Q514" i="23"/>
  <c r="R514" i="23"/>
  <c r="S514" i="23"/>
  <c r="T514" i="23"/>
  <c r="U514" i="23"/>
  <c r="V514" i="23"/>
  <c r="W514" i="23"/>
  <c r="X514" i="23"/>
  <c r="Y514" i="23"/>
  <c r="Z514" i="23"/>
  <c r="AA514" i="23"/>
  <c r="AB514" i="23"/>
  <c r="AC514" i="23"/>
  <c r="AD514" i="23"/>
  <c r="AE514" i="23"/>
  <c r="AF514" i="23"/>
  <c r="AG514" i="23"/>
  <c r="AH514" i="23"/>
  <c r="AI514" i="23"/>
  <c r="AJ514" i="23"/>
  <c r="AK514" i="23"/>
  <c r="AL514" i="23"/>
  <c r="AM514" i="23"/>
  <c r="AN514" i="23"/>
  <c r="AO514" i="23"/>
  <c r="AP514" i="23"/>
  <c r="AQ514" i="23"/>
  <c r="AR514" i="23"/>
  <c r="AS514" i="23"/>
  <c r="AT514" i="23"/>
  <c r="AU514" i="23"/>
  <c r="AV514" i="23"/>
  <c r="AW514" i="23"/>
  <c r="AX514" i="23"/>
  <c r="L515" i="23"/>
  <c r="M515" i="23"/>
  <c r="N515" i="23"/>
  <c r="O515" i="23"/>
  <c r="P515" i="23"/>
  <c r="Q515" i="23"/>
  <c r="R515" i="23"/>
  <c r="S515" i="23"/>
  <c r="T515" i="23"/>
  <c r="U515" i="23"/>
  <c r="V515" i="23"/>
  <c r="W515" i="23"/>
  <c r="X515" i="23"/>
  <c r="Y515" i="23"/>
  <c r="Z515" i="23"/>
  <c r="AA515" i="23"/>
  <c r="AB515" i="23"/>
  <c r="AC515" i="23"/>
  <c r="AD515" i="23"/>
  <c r="AE515" i="23"/>
  <c r="AF515" i="23"/>
  <c r="AG515" i="23"/>
  <c r="AH515" i="23"/>
  <c r="AI515" i="23"/>
  <c r="AJ515" i="23"/>
  <c r="AK515" i="23"/>
  <c r="AL515" i="23"/>
  <c r="AM515" i="23"/>
  <c r="AN515" i="23"/>
  <c r="AO515" i="23"/>
  <c r="AP515" i="23"/>
  <c r="AQ515" i="23"/>
  <c r="AR515" i="23"/>
  <c r="AS515" i="23"/>
  <c r="AT515" i="23"/>
  <c r="AU515" i="23"/>
  <c r="AV515" i="23"/>
  <c r="AW515" i="23"/>
  <c r="AX515" i="23"/>
  <c r="L516" i="23"/>
  <c r="M516" i="23"/>
  <c r="N516" i="23"/>
  <c r="O516" i="23"/>
  <c r="P516" i="23"/>
  <c r="Q516" i="23"/>
  <c r="R516" i="23"/>
  <c r="S516" i="23"/>
  <c r="T516" i="23"/>
  <c r="U516" i="23"/>
  <c r="V516" i="23"/>
  <c r="W516" i="23"/>
  <c r="X516" i="23"/>
  <c r="Y516" i="23"/>
  <c r="Z516" i="23"/>
  <c r="AA516" i="23"/>
  <c r="AB516" i="23"/>
  <c r="AC516" i="23"/>
  <c r="AD516" i="23"/>
  <c r="AE516" i="23"/>
  <c r="AF516" i="23"/>
  <c r="AG516" i="23"/>
  <c r="AH516" i="23"/>
  <c r="AI516" i="23"/>
  <c r="AJ516" i="23"/>
  <c r="AK516" i="23"/>
  <c r="AL516" i="23"/>
  <c r="AM516" i="23"/>
  <c r="AN516" i="23"/>
  <c r="AO516" i="23"/>
  <c r="AP516" i="23"/>
  <c r="AQ516" i="23"/>
  <c r="AR516" i="23"/>
  <c r="AS516" i="23"/>
  <c r="AT516" i="23"/>
  <c r="AU516" i="23"/>
  <c r="AV516" i="23"/>
  <c r="AW516" i="23"/>
  <c r="AX516" i="23"/>
  <c r="AX497" i="23"/>
  <c r="AW497" i="23"/>
  <c r="AV497" i="23"/>
  <c r="AU497" i="23"/>
  <c r="AT497" i="23"/>
  <c r="AS497" i="23"/>
  <c r="AR497" i="23"/>
  <c r="AQ497" i="23"/>
  <c r="AP497" i="23"/>
  <c r="AO497" i="23"/>
  <c r="AN497" i="23"/>
  <c r="AM497" i="23"/>
  <c r="AL497" i="23"/>
  <c r="AK497" i="23"/>
  <c r="AJ497" i="23"/>
  <c r="AI497" i="23"/>
  <c r="AH497" i="23"/>
  <c r="AG497" i="23"/>
  <c r="AF497" i="23"/>
  <c r="AE497" i="23"/>
  <c r="AD497" i="23"/>
  <c r="AC497" i="23"/>
  <c r="AB497" i="23"/>
  <c r="AA497" i="23"/>
  <c r="Z497" i="23"/>
  <c r="Y497" i="23"/>
  <c r="X497" i="23"/>
  <c r="W497" i="23"/>
  <c r="V497" i="23"/>
  <c r="U497" i="23"/>
  <c r="T497" i="23"/>
  <c r="S497" i="23"/>
  <c r="R497" i="23"/>
  <c r="Q497" i="23"/>
  <c r="P497" i="23"/>
  <c r="O497" i="23"/>
  <c r="N497" i="23"/>
  <c r="M497" i="23"/>
  <c r="L497" i="23"/>
  <c r="B485" i="23"/>
  <c r="B486" i="23"/>
  <c r="B487" i="23"/>
  <c r="B488" i="23"/>
  <c r="B489" i="23"/>
  <c r="B490" i="23"/>
  <c r="B491" i="23"/>
  <c r="B492" i="23"/>
  <c r="B493" i="23"/>
  <c r="B494" i="23"/>
  <c r="B484" i="23"/>
  <c r="B483" i="23"/>
  <c r="B482" i="23"/>
  <c r="B481" i="23"/>
  <c r="B480" i="23"/>
  <c r="B479" i="23"/>
  <c r="B478" i="23"/>
  <c r="B477" i="23"/>
  <c r="B476" i="23"/>
  <c r="B475" i="23"/>
  <c r="B474" i="23"/>
  <c r="B473" i="23"/>
  <c r="B472" i="23"/>
  <c r="B471" i="23"/>
  <c r="B470" i="23"/>
  <c r="B469" i="23"/>
  <c r="L470" i="23"/>
  <c r="M470" i="23"/>
  <c r="N470" i="23"/>
  <c r="O470" i="23"/>
  <c r="P470" i="23"/>
  <c r="Q470" i="23"/>
  <c r="R470" i="23"/>
  <c r="S470" i="23"/>
  <c r="T470" i="23"/>
  <c r="U470" i="23"/>
  <c r="V470" i="23"/>
  <c r="W470" i="23"/>
  <c r="X470" i="23"/>
  <c r="Y470" i="23"/>
  <c r="Z470" i="23"/>
  <c r="AA470" i="23"/>
  <c r="AB470" i="23"/>
  <c r="AC470" i="23"/>
  <c r="AD470" i="23"/>
  <c r="AE470" i="23"/>
  <c r="AF470" i="23"/>
  <c r="AG470" i="23"/>
  <c r="AH470" i="23"/>
  <c r="AI470" i="23"/>
  <c r="AJ470" i="23"/>
  <c r="AK470" i="23"/>
  <c r="AL470" i="23"/>
  <c r="AM470" i="23"/>
  <c r="AN470" i="23"/>
  <c r="AO470" i="23"/>
  <c r="AP470" i="23"/>
  <c r="AQ470" i="23"/>
  <c r="AR470" i="23"/>
  <c r="AS470" i="23"/>
  <c r="AT470" i="23"/>
  <c r="AU470" i="23"/>
  <c r="AV470" i="23"/>
  <c r="AW470" i="23"/>
  <c r="AX470" i="23"/>
  <c r="L471" i="23"/>
  <c r="M471" i="23"/>
  <c r="N471" i="23"/>
  <c r="O471" i="23"/>
  <c r="P471" i="23"/>
  <c r="Q471" i="23"/>
  <c r="R471" i="23"/>
  <c r="S471" i="23"/>
  <c r="T471" i="23"/>
  <c r="U471" i="23"/>
  <c r="V471" i="23"/>
  <c r="W471" i="23"/>
  <c r="X471" i="23"/>
  <c r="Y471" i="23"/>
  <c r="Z471" i="23"/>
  <c r="AA471" i="23"/>
  <c r="AB471" i="23"/>
  <c r="AC471" i="23"/>
  <c r="AD471" i="23"/>
  <c r="AE471" i="23"/>
  <c r="AF471" i="23"/>
  <c r="AG471" i="23"/>
  <c r="AH471" i="23"/>
  <c r="AI471" i="23"/>
  <c r="AJ471" i="23"/>
  <c r="AK471" i="23"/>
  <c r="AL471" i="23"/>
  <c r="AM471" i="23"/>
  <c r="AN471" i="23"/>
  <c r="AO471" i="23"/>
  <c r="AP471" i="23"/>
  <c r="AQ471" i="23"/>
  <c r="AR471" i="23"/>
  <c r="AS471" i="23"/>
  <c r="AT471" i="23"/>
  <c r="AU471" i="23"/>
  <c r="AV471" i="23"/>
  <c r="AW471" i="23"/>
  <c r="AX471" i="23"/>
  <c r="L472" i="23"/>
  <c r="M472" i="23"/>
  <c r="N472" i="23"/>
  <c r="O472" i="23"/>
  <c r="P472" i="23"/>
  <c r="Q472" i="23"/>
  <c r="R472" i="23"/>
  <c r="S472" i="23"/>
  <c r="T472" i="23"/>
  <c r="U472" i="23"/>
  <c r="V472" i="23"/>
  <c r="W472" i="23"/>
  <c r="X472" i="23"/>
  <c r="Y472" i="23"/>
  <c r="Z472" i="23"/>
  <c r="AA472" i="23"/>
  <c r="AB472" i="23"/>
  <c r="AC472" i="23"/>
  <c r="AD472" i="23"/>
  <c r="AE472" i="23"/>
  <c r="AF472" i="23"/>
  <c r="AG472" i="23"/>
  <c r="AH472" i="23"/>
  <c r="AI472" i="23"/>
  <c r="AJ472" i="23"/>
  <c r="AK472" i="23"/>
  <c r="AL472" i="23"/>
  <c r="AM472" i="23"/>
  <c r="AN472" i="23"/>
  <c r="AO472" i="23"/>
  <c r="AP472" i="23"/>
  <c r="AQ472" i="23"/>
  <c r="AR472" i="23"/>
  <c r="AS472" i="23"/>
  <c r="AT472" i="23"/>
  <c r="AU472" i="23"/>
  <c r="AV472" i="23"/>
  <c r="AW472" i="23"/>
  <c r="AX472" i="23"/>
  <c r="L473" i="23"/>
  <c r="M473" i="23"/>
  <c r="N473" i="23"/>
  <c r="O473" i="23"/>
  <c r="P473" i="23"/>
  <c r="Q473" i="23"/>
  <c r="R473" i="23"/>
  <c r="S473" i="23"/>
  <c r="T473" i="23"/>
  <c r="U473" i="23"/>
  <c r="V473" i="23"/>
  <c r="W473" i="23"/>
  <c r="X473" i="23"/>
  <c r="Y473" i="23"/>
  <c r="Z473" i="23"/>
  <c r="AA473" i="23"/>
  <c r="AB473" i="23"/>
  <c r="AC473" i="23"/>
  <c r="AD473" i="23"/>
  <c r="AE473" i="23"/>
  <c r="AF473" i="23"/>
  <c r="AG473" i="23"/>
  <c r="AH473" i="23"/>
  <c r="AI473" i="23"/>
  <c r="AJ473" i="23"/>
  <c r="AK473" i="23"/>
  <c r="AL473" i="23"/>
  <c r="AM473" i="23"/>
  <c r="AN473" i="23"/>
  <c r="AO473" i="23"/>
  <c r="AP473" i="23"/>
  <c r="AQ473" i="23"/>
  <c r="AR473" i="23"/>
  <c r="AS473" i="23"/>
  <c r="AT473" i="23"/>
  <c r="AU473" i="23"/>
  <c r="AV473" i="23"/>
  <c r="AW473" i="23"/>
  <c r="AX473" i="23"/>
  <c r="L474" i="23"/>
  <c r="M474" i="23"/>
  <c r="N474" i="23"/>
  <c r="O474" i="23"/>
  <c r="P474" i="23"/>
  <c r="Q474" i="23"/>
  <c r="R474" i="23"/>
  <c r="S474" i="23"/>
  <c r="T474" i="23"/>
  <c r="U474" i="23"/>
  <c r="V474" i="23"/>
  <c r="W474" i="23"/>
  <c r="X474" i="23"/>
  <c r="Y474" i="23"/>
  <c r="Z474" i="23"/>
  <c r="AA474" i="23"/>
  <c r="AB474" i="23"/>
  <c r="AC474" i="23"/>
  <c r="AD474" i="23"/>
  <c r="AE474" i="23"/>
  <c r="AF474" i="23"/>
  <c r="AG474" i="23"/>
  <c r="AH474" i="23"/>
  <c r="AI474" i="23"/>
  <c r="AJ474" i="23"/>
  <c r="AK474" i="23"/>
  <c r="AL474" i="23"/>
  <c r="AM474" i="23"/>
  <c r="AN474" i="23"/>
  <c r="AO474" i="23"/>
  <c r="AP474" i="23"/>
  <c r="AQ474" i="23"/>
  <c r="AR474" i="23"/>
  <c r="AS474" i="23"/>
  <c r="AT474" i="23"/>
  <c r="AU474" i="23"/>
  <c r="AV474" i="23"/>
  <c r="AW474" i="23"/>
  <c r="AX474" i="23"/>
  <c r="L475" i="23"/>
  <c r="M475" i="23"/>
  <c r="N475" i="23"/>
  <c r="O475" i="23"/>
  <c r="P475" i="23"/>
  <c r="Q475" i="23"/>
  <c r="R475" i="23"/>
  <c r="S475" i="23"/>
  <c r="T475" i="23"/>
  <c r="U475" i="23"/>
  <c r="V475" i="23"/>
  <c r="W475" i="23"/>
  <c r="X475" i="23"/>
  <c r="Y475" i="23"/>
  <c r="Z475" i="23"/>
  <c r="AA475" i="23"/>
  <c r="AB475" i="23"/>
  <c r="AC475" i="23"/>
  <c r="AD475" i="23"/>
  <c r="AE475" i="23"/>
  <c r="AF475" i="23"/>
  <c r="AG475" i="23"/>
  <c r="AH475" i="23"/>
  <c r="AI475" i="23"/>
  <c r="AJ475" i="23"/>
  <c r="AK475" i="23"/>
  <c r="AL475" i="23"/>
  <c r="AM475" i="23"/>
  <c r="AN475" i="23"/>
  <c r="AO475" i="23"/>
  <c r="AP475" i="23"/>
  <c r="AQ475" i="23"/>
  <c r="AR475" i="23"/>
  <c r="AS475" i="23"/>
  <c r="AT475" i="23"/>
  <c r="AU475" i="23"/>
  <c r="AV475" i="23"/>
  <c r="AW475" i="23"/>
  <c r="AX475" i="23"/>
  <c r="L476" i="23"/>
  <c r="M476" i="23"/>
  <c r="N476" i="23"/>
  <c r="O476" i="23"/>
  <c r="P476" i="23"/>
  <c r="Q476" i="23"/>
  <c r="R476" i="23"/>
  <c r="S476" i="23"/>
  <c r="T476" i="23"/>
  <c r="U476" i="23"/>
  <c r="V476" i="23"/>
  <c r="W476" i="23"/>
  <c r="X476" i="23"/>
  <c r="Y476" i="23"/>
  <c r="Z476" i="23"/>
  <c r="AA476" i="23"/>
  <c r="AB476" i="23"/>
  <c r="AC476" i="23"/>
  <c r="AD476" i="23"/>
  <c r="AE476" i="23"/>
  <c r="AF476" i="23"/>
  <c r="AG476" i="23"/>
  <c r="AH476" i="23"/>
  <c r="AI476" i="23"/>
  <c r="AJ476" i="23"/>
  <c r="AK476" i="23"/>
  <c r="AL476" i="23"/>
  <c r="AM476" i="23"/>
  <c r="AN476" i="23"/>
  <c r="AO476" i="23"/>
  <c r="AP476" i="23"/>
  <c r="AQ476" i="23"/>
  <c r="AR476" i="23"/>
  <c r="AS476" i="23"/>
  <c r="AT476" i="23"/>
  <c r="AU476" i="23"/>
  <c r="AV476" i="23"/>
  <c r="AW476" i="23"/>
  <c r="AX476" i="23"/>
  <c r="L477" i="23"/>
  <c r="M477" i="23"/>
  <c r="N477" i="23"/>
  <c r="O477" i="23"/>
  <c r="P477" i="23"/>
  <c r="Q477" i="23"/>
  <c r="R477" i="23"/>
  <c r="S477" i="23"/>
  <c r="T477" i="23"/>
  <c r="U477" i="23"/>
  <c r="V477" i="23"/>
  <c r="W477" i="23"/>
  <c r="X477" i="23"/>
  <c r="Y477" i="23"/>
  <c r="Z477" i="23"/>
  <c r="AA477" i="23"/>
  <c r="AB477" i="23"/>
  <c r="AC477" i="23"/>
  <c r="AD477" i="23"/>
  <c r="AE477" i="23"/>
  <c r="AF477" i="23"/>
  <c r="AG477" i="23"/>
  <c r="AH477" i="23"/>
  <c r="AI477" i="23"/>
  <c r="AJ477" i="23"/>
  <c r="AK477" i="23"/>
  <c r="AL477" i="23"/>
  <c r="AM477" i="23"/>
  <c r="AN477" i="23"/>
  <c r="AO477" i="23"/>
  <c r="AP477" i="23"/>
  <c r="AQ477" i="23"/>
  <c r="AR477" i="23"/>
  <c r="AS477" i="23"/>
  <c r="AT477" i="23"/>
  <c r="AU477" i="23"/>
  <c r="AV477" i="23"/>
  <c r="AW477" i="23"/>
  <c r="AX477" i="23"/>
  <c r="L478" i="23"/>
  <c r="M478" i="23"/>
  <c r="N478" i="23"/>
  <c r="O478" i="23"/>
  <c r="P478" i="23"/>
  <c r="Q478" i="23"/>
  <c r="R478" i="23"/>
  <c r="S478" i="23"/>
  <c r="T478" i="23"/>
  <c r="U478" i="23"/>
  <c r="V478" i="23"/>
  <c r="W478" i="23"/>
  <c r="X478" i="23"/>
  <c r="Y478" i="23"/>
  <c r="Z478" i="23"/>
  <c r="AA478" i="23"/>
  <c r="AB478" i="23"/>
  <c r="AC478" i="23"/>
  <c r="AD478" i="23"/>
  <c r="AE478" i="23"/>
  <c r="AF478" i="23"/>
  <c r="AG478" i="23"/>
  <c r="AH478" i="23"/>
  <c r="AI478" i="23"/>
  <c r="AJ478" i="23"/>
  <c r="AK478" i="23"/>
  <c r="AL478" i="23"/>
  <c r="AM478" i="23"/>
  <c r="AN478" i="23"/>
  <c r="AO478" i="23"/>
  <c r="AP478" i="23"/>
  <c r="AQ478" i="23"/>
  <c r="AR478" i="23"/>
  <c r="AS478" i="23"/>
  <c r="AT478" i="23"/>
  <c r="AU478" i="23"/>
  <c r="AV478" i="23"/>
  <c r="AW478" i="23"/>
  <c r="AX478" i="23"/>
  <c r="L479" i="23"/>
  <c r="M479" i="23"/>
  <c r="N479" i="23"/>
  <c r="O479" i="23"/>
  <c r="P479" i="23"/>
  <c r="Q479" i="23"/>
  <c r="R479" i="23"/>
  <c r="S479" i="23"/>
  <c r="T479" i="23"/>
  <c r="U479" i="23"/>
  <c r="V479" i="23"/>
  <c r="W479" i="23"/>
  <c r="X479" i="23"/>
  <c r="Y479" i="23"/>
  <c r="Z479" i="23"/>
  <c r="AA479" i="23"/>
  <c r="AB479" i="23"/>
  <c r="AC479" i="23"/>
  <c r="AD479" i="23"/>
  <c r="AE479" i="23"/>
  <c r="AF479" i="23"/>
  <c r="AG479" i="23"/>
  <c r="AH479" i="23"/>
  <c r="AI479" i="23"/>
  <c r="AJ479" i="23"/>
  <c r="AK479" i="23"/>
  <c r="AL479" i="23"/>
  <c r="AM479" i="23"/>
  <c r="AN479" i="23"/>
  <c r="AO479" i="23"/>
  <c r="AP479" i="23"/>
  <c r="AQ479" i="23"/>
  <c r="AR479" i="23"/>
  <c r="AS479" i="23"/>
  <c r="AT479" i="23"/>
  <c r="AU479" i="23"/>
  <c r="AV479" i="23"/>
  <c r="AW479" i="23"/>
  <c r="AX479" i="23"/>
  <c r="L480" i="23"/>
  <c r="M480" i="23"/>
  <c r="N480" i="23"/>
  <c r="O480" i="23"/>
  <c r="P480" i="23"/>
  <c r="Q480" i="23"/>
  <c r="R480" i="23"/>
  <c r="S480" i="23"/>
  <c r="T480" i="23"/>
  <c r="U480" i="23"/>
  <c r="V480" i="23"/>
  <c r="W480" i="23"/>
  <c r="X480" i="23"/>
  <c r="Y480" i="23"/>
  <c r="Z480" i="23"/>
  <c r="AA480" i="23"/>
  <c r="AB480" i="23"/>
  <c r="AC480" i="23"/>
  <c r="AD480" i="23"/>
  <c r="AE480" i="23"/>
  <c r="AF480" i="23"/>
  <c r="AG480" i="23"/>
  <c r="AH480" i="23"/>
  <c r="AI480" i="23"/>
  <c r="AJ480" i="23"/>
  <c r="AK480" i="23"/>
  <c r="AL480" i="23"/>
  <c r="AM480" i="23"/>
  <c r="AN480" i="23"/>
  <c r="AO480" i="23"/>
  <c r="AP480" i="23"/>
  <c r="AQ480" i="23"/>
  <c r="AR480" i="23"/>
  <c r="AS480" i="23"/>
  <c r="AT480" i="23"/>
  <c r="AU480" i="23"/>
  <c r="AV480" i="23"/>
  <c r="AW480" i="23"/>
  <c r="AX480" i="23"/>
  <c r="L481" i="23"/>
  <c r="M481" i="23"/>
  <c r="N481" i="23"/>
  <c r="O481" i="23"/>
  <c r="P481" i="23"/>
  <c r="Q481" i="23"/>
  <c r="R481" i="23"/>
  <c r="S481" i="23"/>
  <c r="T481" i="23"/>
  <c r="U481" i="23"/>
  <c r="V481" i="23"/>
  <c r="W481" i="23"/>
  <c r="X481" i="23"/>
  <c r="Y481" i="23"/>
  <c r="Z481" i="23"/>
  <c r="AA481" i="23"/>
  <c r="AB481" i="23"/>
  <c r="AC481" i="23"/>
  <c r="AD481" i="23"/>
  <c r="AE481" i="23"/>
  <c r="AF481" i="23"/>
  <c r="AG481" i="23"/>
  <c r="AH481" i="23"/>
  <c r="AI481" i="23"/>
  <c r="AJ481" i="23"/>
  <c r="AK481" i="23"/>
  <c r="AL481" i="23"/>
  <c r="AM481" i="23"/>
  <c r="AN481" i="23"/>
  <c r="AO481" i="23"/>
  <c r="AP481" i="23"/>
  <c r="AQ481" i="23"/>
  <c r="AR481" i="23"/>
  <c r="AS481" i="23"/>
  <c r="AT481" i="23"/>
  <c r="AU481" i="23"/>
  <c r="AV481" i="23"/>
  <c r="AW481" i="23"/>
  <c r="AX481" i="23"/>
  <c r="L482" i="23"/>
  <c r="M482" i="23"/>
  <c r="N482" i="23"/>
  <c r="O482" i="23"/>
  <c r="P482" i="23"/>
  <c r="Q482" i="23"/>
  <c r="R482" i="23"/>
  <c r="S482" i="23"/>
  <c r="T482" i="23"/>
  <c r="U482" i="23"/>
  <c r="V482" i="23"/>
  <c r="W482" i="23"/>
  <c r="X482" i="23"/>
  <c r="Y482" i="23"/>
  <c r="Z482" i="23"/>
  <c r="AA482" i="23"/>
  <c r="AB482" i="23"/>
  <c r="AC482" i="23"/>
  <c r="AD482" i="23"/>
  <c r="AE482" i="23"/>
  <c r="AF482" i="23"/>
  <c r="AG482" i="23"/>
  <c r="AH482" i="23"/>
  <c r="AI482" i="23"/>
  <c r="AJ482" i="23"/>
  <c r="AK482" i="23"/>
  <c r="AL482" i="23"/>
  <c r="AM482" i="23"/>
  <c r="AN482" i="23"/>
  <c r="AO482" i="23"/>
  <c r="AP482" i="23"/>
  <c r="AQ482" i="23"/>
  <c r="AR482" i="23"/>
  <c r="AS482" i="23"/>
  <c r="AT482" i="23"/>
  <c r="AU482" i="23"/>
  <c r="AV482" i="23"/>
  <c r="AW482" i="23"/>
  <c r="AX482" i="23"/>
  <c r="L483" i="23"/>
  <c r="M483" i="23"/>
  <c r="N483" i="23"/>
  <c r="O483" i="23"/>
  <c r="P483" i="23"/>
  <c r="Q483" i="23"/>
  <c r="R483" i="23"/>
  <c r="S483" i="23"/>
  <c r="T483" i="23"/>
  <c r="U483" i="23"/>
  <c r="V483" i="23"/>
  <c r="W483" i="23"/>
  <c r="X483" i="23"/>
  <c r="Y483" i="23"/>
  <c r="Z483" i="23"/>
  <c r="AA483" i="23"/>
  <c r="AB483" i="23"/>
  <c r="AC483" i="23"/>
  <c r="AD483" i="23"/>
  <c r="AE483" i="23"/>
  <c r="AF483" i="23"/>
  <c r="AG483" i="23"/>
  <c r="AH483" i="23"/>
  <c r="AI483" i="23"/>
  <c r="AJ483" i="23"/>
  <c r="AK483" i="23"/>
  <c r="AL483" i="23"/>
  <c r="AM483" i="23"/>
  <c r="AN483" i="23"/>
  <c r="AO483" i="23"/>
  <c r="AP483" i="23"/>
  <c r="AQ483" i="23"/>
  <c r="AR483" i="23"/>
  <c r="AS483" i="23"/>
  <c r="AT483" i="23"/>
  <c r="AU483" i="23"/>
  <c r="AV483" i="23"/>
  <c r="AW483" i="23"/>
  <c r="AX483" i="23"/>
  <c r="L484" i="23"/>
  <c r="M484" i="23"/>
  <c r="N484" i="23"/>
  <c r="O484" i="23"/>
  <c r="P484" i="23"/>
  <c r="Q484" i="23"/>
  <c r="R484" i="23"/>
  <c r="S484" i="23"/>
  <c r="T484" i="23"/>
  <c r="U484" i="23"/>
  <c r="V484" i="23"/>
  <c r="W484" i="23"/>
  <c r="X484" i="23"/>
  <c r="Y484" i="23"/>
  <c r="Z484" i="23"/>
  <c r="AA484" i="23"/>
  <c r="AB484" i="23"/>
  <c r="AC484" i="23"/>
  <c r="AD484" i="23"/>
  <c r="AE484" i="23"/>
  <c r="AF484" i="23"/>
  <c r="AG484" i="23"/>
  <c r="AH484" i="23"/>
  <c r="AI484" i="23"/>
  <c r="AJ484" i="23"/>
  <c r="AK484" i="23"/>
  <c r="AL484" i="23"/>
  <c r="AM484" i="23"/>
  <c r="AN484" i="23"/>
  <c r="AO484" i="23"/>
  <c r="AP484" i="23"/>
  <c r="AQ484" i="23"/>
  <c r="AR484" i="23"/>
  <c r="AS484" i="23"/>
  <c r="AT484" i="23"/>
  <c r="AU484" i="23"/>
  <c r="AV484" i="23"/>
  <c r="AW484" i="23"/>
  <c r="AX484" i="23"/>
  <c r="L485" i="23"/>
  <c r="M485" i="23"/>
  <c r="N485" i="23"/>
  <c r="O485" i="23"/>
  <c r="P485" i="23"/>
  <c r="Q485" i="23"/>
  <c r="R485" i="23"/>
  <c r="S485" i="23"/>
  <c r="T485" i="23"/>
  <c r="U485" i="23"/>
  <c r="V485" i="23"/>
  <c r="W485" i="23"/>
  <c r="X485" i="23"/>
  <c r="Y485" i="23"/>
  <c r="Z485" i="23"/>
  <c r="AA485" i="23"/>
  <c r="AB485" i="23"/>
  <c r="AC485" i="23"/>
  <c r="AD485" i="23"/>
  <c r="AE485" i="23"/>
  <c r="AF485" i="23"/>
  <c r="AG485" i="23"/>
  <c r="AH485" i="23"/>
  <c r="AI485" i="23"/>
  <c r="AJ485" i="23"/>
  <c r="AK485" i="23"/>
  <c r="AL485" i="23"/>
  <c r="AM485" i="23"/>
  <c r="AN485" i="23"/>
  <c r="AO485" i="23"/>
  <c r="AP485" i="23"/>
  <c r="AQ485" i="23"/>
  <c r="AR485" i="23"/>
  <c r="AS485" i="23"/>
  <c r="AT485" i="23"/>
  <c r="AU485" i="23"/>
  <c r="AV485" i="23"/>
  <c r="AW485" i="23"/>
  <c r="AX485" i="23"/>
  <c r="L486" i="23"/>
  <c r="M486" i="23"/>
  <c r="N486" i="23"/>
  <c r="O486" i="23"/>
  <c r="P486" i="23"/>
  <c r="Q486" i="23"/>
  <c r="R486" i="23"/>
  <c r="S486" i="23"/>
  <c r="T486" i="23"/>
  <c r="U486" i="23"/>
  <c r="V486" i="23"/>
  <c r="W486" i="23"/>
  <c r="X486" i="23"/>
  <c r="Y486" i="23"/>
  <c r="Z486" i="23"/>
  <c r="AA486" i="23"/>
  <c r="AB486" i="23"/>
  <c r="AC486" i="23"/>
  <c r="AD486" i="23"/>
  <c r="AE486" i="23"/>
  <c r="AF486" i="23"/>
  <c r="AG486" i="23"/>
  <c r="AH486" i="23"/>
  <c r="AI486" i="23"/>
  <c r="AJ486" i="23"/>
  <c r="AK486" i="23"/>
  <c r="AL486" i="23"/>
  <c r="AM486" i="23"/>
  <c r="AN486" i="23"/>
  <c r="AO486" i="23"/>
  <c r="AP486" i="23"/>
  <c r="AQ486" i="23"/>
  <c r="AR486" i="23"/>
  <c r="AS486" i="23"/>
  <c r="AT486" i="23"/>
  <c r="AU486" i="23"/>
  <c r="AV486" i="23"/>
  <c r="AW486" i="23"/>
  <c r="AX486" i="23"/>
  <c r="L487" i="23"/>
  <c r="M487" i="23"/>
  <c r="N487" i="23"/>
  <c r="O487" i="23"/>
  <c r="P487" i="23"/>
  <c r="Q487" i="23"/>
  <c r="R487" i="23"/>
  <c r="S487" i="23"/>
  <c r="T487" i="23"/>
  <c r="U487" i="23"/>
  <c r="V487" i="23"/>
  <c r="W487" i="23"/>
  <c r="X487" i="23"/>
  <c r="Y487" i="23"/>
  <c r="Z487" i="23"/>
  <c r="AA487" i="23"/>
  <c r="AB487" i="23"/>
  <c r="AC487" i="23"/>
  <c r="AD487" i="23"/>
  <c r="AE487" i="23"/>
  <c r="AF487" i="23"/>
  <c r="AG487" i="23"/>
  <c r="AH487" i="23"/>
  <c r="AI487" i="23"/>
  <c r="AJ487" i="23"/>
  <c r="AK487" i="23"/>
  <c r="AL487" i="23"/>
  <c r="AM487" i="23"/>
  <c r="AN487" i="23"/>
  <c r="AO487" i="23"/>
  <c r="AP487" i="23"/>
  <c r="AQ487" i="23"/>
  <c r="AR487" i="23"/>
  <c r="AS487" i="23"/>
  <c r="AT487" i="23"/>
  <c r="AU487" i="23"/>
  <c r="AV487" i="23"/>
  <c r="AW487" i="23"/>
  <c r="AX487" i="23"/>
  <c r="L488" i="23"/>
  <c r="M488" i="23"/>
  <c r="N488" i="23"/>
  <c r="O488" i="23"/>
  <c r="P488" i="23"/>
  <c r="Q488" i="23"/>
  <c r="R488" i="23"/>
  <c r="S488" i="23"/>
  <c r="T488" i="23"/>
  <c r="U488" i="23"/>
  <c r="V488" i="23"/>
  <c r="W488" i="23"/>
  <c r="X488" i="23"/>
  <c r="Y488" i="23"/>
  <c r="Z488" i="23"/>
  <c r="AA488" i="23"/>
  <c r="AB488" i="23"/>
  <c r="AC488" i="23"/>
  <c r="AD488" i="23"/>
  <c r="AE488" i="23"/>
  <c r="AF488" i="23"/>
  <c r="AG488" i="23"/>
  <c r="AH488" i="23"/>
  <c r="AI488" i="23"/>
  <c r="AJ488" i="23"/>
  <c r="AK488" i="23"/>
  <c r="AL488" i="23"/>
  <c r="AM488" i="23"/>
  <c r="AN488" i="23"/>
  <c r="AO488" i="23"/>
  <c r="AP488" i="23"/>
  <c r="AQ488" i="23"/>
  <c r="AR488" i="23"/>
  <c r="AS488" i="23"/>
  <c r="AT488" i="23"/>
  <c r="AU488" i="23"/>
  <c r="AV488" i="23"/>
  <c r="AW488" i="23"/>
  <c r="AX488" i="23"/>
  <c r="L489" i="23"/>
  <c r="M489" i="23"/>
  <c r="N489" i="23"/>
  <c r="O489" i="23"/>
  <c r="P489" i="23"/>
  <c r="Q489" i="23"/>
  <c r="R489" i="23"/>
  <c r="S489" i="23"/>
  <c r="T489" i="23"/>
  <c r="U489" i="23"/>
  <c r="V489" i="23"/>
  <c r="W489" i="23"/>
  <c r="X489" i="23"/>
  <c r="Y489" i="23"/>
  <c r="Z489" i="23"/>
  <c r="AA489" i="23"/>
  <c r="AB489" i="23"/>
  <c r="AC489" i="23"/>
  <c r="AD489" i="23"/>
  <c r="AE489" i="23"/>
  <c r="AF489" i="23"/>
  <c r="AG489" i="23"/>
  <c r="AH489" i="23"/>
  <c r="AI489" i="23"/>
  <c r="AJ489" i="23"/>
  <c r="AK489" i="23"/>
  <c r="AL489" i="23"/>
  <c r="AM489" i="23"/>
  <c r="AN489" i="23"/>
  <c r="AO489" i="23"/>
  <c r="AP489" i="23"/>
  <c r="AQ489" i="23"/>
  <c r="AR489" i="23"/>
  <c r="AS489" i="23"/>
  <c r="AT489" i="23"/>
  <c r="AU489" i="23"/>
  <c r="AV489" i="23"/>
  <c r="AW489" i="23"/>
  <c r="AX489" i="23"/>
  <c r="L490" i="23"/>
  <c r="M490" i="23"/>
  <c r="N490" i="23"/>
  <c r="O490" i="23"/>
  <c r="P490" i="23"/>
  <c r="Q490" i="23"/>
  <c r="R490" i="23"/>
  <c r="S490" i="23"/>
  <c r="T490" i="23"/>
  <c r="U490" i="23"/>
  <c r="V490" i="23"/>
  <c r="W490" i="23"/>
  <c r="X490" i="23"/>
  <c r="Y490" i="23"/>
  <c r="Z490" i="23"/>
  <c r="AA490" i="23"/>
  <c r="AB490" i="23"/>
  <c r="AC490" i="23"/>
  <c r="AD490" i="23"/>
  <c r="AE490" i="23"/>
  <c r="AF490" i="23"/>
  <c r="AG490" i="23"/>
  <c r="AH490" i="23"/>
  <c r="AI490" i="23"/>
  <c r="AJ490" i="23"/>
  <c r="AK490" i="23"/>
  <c r="AL490" i="23"/>
  <c r="AM490" i="23"/>
  <c r="AN490" i="23"/>
  <c r="AO490" i="23"/>
  <c r="AP490" i="23"/>
  <c r="AQ490" i="23"/>
  <c r="AR490" i="23"/>
  <c r="AS490" i="23"/>
  <c r="AT490" i="23"/>
  <c r="AU490" i="23"/>
  <c r="AV490" i="23"/>
  <c r="AW490" i="23"/>
  <c r="AX490" i="23"/>
  <c r="L491" i="23"/>
  <c r="M491" i="23"/>
  <c r="N491" i="23"/>
  <c r="O491" i="23"/>
  <c r="P491" i="23"/>
  <c r="Q491" i="23"/>
  <c r="R491" i="23"/>
  <c r="S491" i="23"/>
  <c r="T491" i="23"/>
  <c r="U491" i="23"/>
  <c r="V491" i="23"/>
  <c r="W491" i="23"/>
  <c r="X491" i="23"/>
  <c r="Y491" i="23"/>
  <c r="Z491" i="23"/>
  <c r="AA491" i="23"/>
  <c r="AB491" i="23"/>
  <c r="AC491" i="23"/>
  <c r="AD491" i="23"/>
  <c r="AE491" i="23"/>
  <c r="AF491" i="23"/>
  <c r="AG491" i="23"/>
  <c r="AH491" i="23"/>
  <c r="AI491" i="23"/>
  <c r="AJ491" i="23"/>
  <c r="AK491" i="23"/>
  <c r="AL491" i="23"/>
  <c r="AM491" i="23"/>
  <c r="AN491" i="23"/>
  <c r="AO491" i="23"/>
  <c r="AP491" i="23"/>
  <c r="AQ491" i="23"/>
  <c r="AR491" i="23"/>
  <c r="AS491" i="23"/>
  <c r="AT491" i="23"/>
  <c r="AU491" i="23"/>
  <c r="AV491" i="23"/>
  <c r="AW491" i="23"/>
  <c r="AX491" i="23"/>
  <c r="L492" i="23"/>
  <c r="M492" i="23"/>
  <c r="N492" i="23"/>
  <c r="O492" i="23"/>
  <c r="P492" i="23"/>
  <c r="Q492" i="23"/>
  <c r="R492" i="23"/>
  <c r="S492" i="23"/>
  <c r="T492" i="23"/>
  <c r="U492" i="23"/>
  <c r="V492" i="23"/>
  <c r="W492" i="23"/>
  <c r="X492" i="23"/>
  <c r="Y492" i="23"/>
  <c r="Z492" i="23"/>
  <c r="AA492" i="23"/>
  <c r="AB492" i="23"/>
  <c r="AC492" i="23"/>
  <c r="AD492" i="23"/>
  <c r="AE492" i="23"/>
  <c r="AF492" i="23"/>
  <c r="AG492" i="23"/>
  <c r="AH492" i="23"/>
  <c r="AI492" i="23"/>
  <c r="AJ492" i="23"/>
  <c r="AK492" i="23"/>
  <c r="AL492" i="23"/>
  <c r="AM492" i="23"/>
  <c r="AN492" i="23"/>
  <c r="AO492" i="23"/>
  <c r="AP492" i="23"/>
  <c r="AQ492" i="23"/>
  <c r="AR492" i="23"/>
  <c r="AS492" i="23"/>
  <c r="AT492" i="23"/>
  <c r="AU492" i="23"/>
  <c r="AV492" i="23"/>
  <c r="AW492" i="23"/>
  <c r="AX492" i="23"/>
  <c r="L493" i="23"/>
  <c r="M493" i="23"/>
  <c r="N493" i="23"/>
  <c r="O493" i="23"/>
  <c r="P493" i="23"/>
  <c r="Q493" i="23"/>
  <c r="R493" i="23"/>
  <c r="S493" i="23"/>
  <c r="T493" i="23"/>
  <c r="U493" i="23"/>
  <c r="V493" i="23"/>
  <c r="W493" i="23"/>
  <c r="X493" i="23"/>
  <c r="Y493" i="23"/>
  <c r="Z493" i="23"/>
  <c r="AA493" i="23"/>
  <c r="AB493" i="23"/>
  <c r="AC493" i="23"/>
  <c r="AD493" i="23"/>
  <c r="AE493" i="23"/>
  <c r="AF493" i="23"/>
  <c r="AG493" i="23"/>
  <c r="AH493" i="23"/>
  <c r="AI493" i="23"/>
  <c r="AJ493" i="23"/>
  <c r="AK493" i="23"/>
  <c r="AL493" i="23"/>
  <c r="AM493" i="23"/>
  <c r="AN493" i="23"/>
  <c r="AO493" i="23"/>
  <c r="AP493" i="23"/>
  <c r="AQ493" i="23"/>
  <c r="AR493" i="23"/>
  <c r="AS493" i="23"/>
  <c r="AT493" i="23"/>
  <c r="AU493" i="23"/>
  <c r="AV493" i="23"/>
  <c r="AW493" i="23"/>
  <c r="AX493" i="23"/>
  <c r="L494" i="23"/>
  <c r="M494" i="23"/>
  <c r="N494" i="23"/>
  <c r="O494" i="23"/>
  <c r="P494" i="23"/>
  <c r="Q494" i="23"/>
  <c r="R494" i="23"/>
  <c r="S494" i="23"/>
  <c r="T494" i="23"/>
  <c r="U494" i="23"/>
  <c r="V494" i="23"/>
  <c r="W494" i="23"/>
  <c r="X494" i="23"/>
  <c r="Y494" i="23"/>
  <c r="Z494" i="23"/>
  <c r="AA494" i="23"/>
  <c r="AB494" i="23"/>
  <c r="AC494" i="23"/>
  <c r="AD494" i="23"/>
  <c r="AE494" i="23"/>
  <c r="AF494" i="23"/>
  <c r="AG494" i="23"/>
  <c r="AH494" i="23"/>
  <c r="AI494" i="23"/>
  <c r="AJ494" i="23"/>
  <c r="AK494" i="23"/>
  <c r="AL494" i="23"/>
  <c r="AM494" i="23"/>
  <c r="AN494" i="23"/>
  <c r="AO494" i="23"/>
  <c r="AP494" i="23"/>
  <c r="AQ494" i="23"/>
  <c r="AR494" i="23"/>
  <c r="AS494" i="23"/>
  <c r="AT494" i="23"/>
  <c r="AU494" i="23"/>
  <c r="AV494" i="23"/>
  <c r="AW494" i="23"/>
  <c r="AX494" i="23"/>
  <c r="AX469" i="23"/>
  <c r="AW469" i="23"/>
  <c r="AV469" i="23"/>
  <c r="AU469" i="23"/>
  <c r="AT469" i="23"/>
  <c r="AS469" i="23"/>
  <c r="AR469" i="23"/>
  <c r="AQ469" i="23"/>
  <c r="AP469" i="23"/>
  <c r="AO469" i="23"/>
  <c r="AN469" i="23"/>
  <c r="AM469" i="23"/>
  <c r="AL469" i="23"/>
  <c r="AK469" i="23"/>
  <c r="AJ469" i="23"/>
  <c r="AI469" i="23"/>
  <c r="AH469" i="23"/>
  <c r="AG469" i="23"/>
  <c r="AF469" i="23"/>
  <c r="AE469" i="23"/>
  <c r="AD469" i="23"/>
  <c r="AC469" i="23"/>
  <c r="AB469" i="23"/>
  <c r="AA469" i="23"/>
  <c r="Z469" i="23"/>
  <c r="Y469" i="23"/>
  <c r="X469" i="23"/>
  <c r="W469" i="23"/>
  <c r="V469" i="23"/>
  <c r="U469" i="23"/>
  <c r="T469" i="23"/>
  <c r="S469" i="23"/>
  <c r="R469" i="23"/>
  <c r="Q469" i="23"/>
  <c r="P469" i="23"/>
  <c r="O469" i="23"/>
  <c r="N469" i="23"/>
  <c r="M469" i="23"/>
  <c r="L469" i="23"/>
  <c r="B453" i="23"/>
  <c r="B454" i="23"/>
  <c r="B455" i="23"/>
  <c r="B456" i="23"/>
  <c r="B457" i="23"/>
  <c r="B458" i="23"/>
  <c r="B459" i="23"/>
  <c r="B460" i="23"/>
  <c r="B461" i="23"/>
  <c r="B462" i="23"/>
  <c r="B463" i="23"/>
  <c r="B464" i="23"/>
  <c r="B465" i="23"/>
  <c r="B466" i="23"/>
  <c r="B452" i="23"/>
  <c r="B451" i="23"/>
  <c r="B450" i="23"/>
  <c r="B449" i="23"/>
  <c r="B448" i="23"/>
  <c r="B447" i="23"/>
  <c r="B446" i="23"/>
  <c r="B445" i="23"/>
  <c r="B444" i="23"/>
  <c r="B443" i="23"/>
  <c r="B442" i="23"/>
  <c r="B441" i="23"/>
  <c r="B440" i="23"/>
  <c r="L441" i="23"/>
  <c r="M441" i="23"/>
  <c r="N441" i="23"/>
  <c r="O441" i="23"/>
  <c r="P441" i="23"/>
  <c r="Q441" i="23"/>
  <c r="R441" i="23"/>
  <c r="S441" i="23"/>
  <c r="T441" i="23"/>
  <c r="U441" i="23"/>
  <c r="V441" i="23"/>
  <c r="W441" i="23"/>
  <c r="X441" i="23"/>
  <c r="Y441" i="23"/>
  <c r="Z441" i="23"/>
  <c r="AA441" i="23"/>
  <c r="AB441" i="23"/>
  <c r="AC441" i="23"/>
  <c r="AD441" i="23"/>
  <c r="AE441" i="23"/>
  <c r="AF441" i="23"/>
  <c r="AG441" i="23"/>
  <c r="AH441" i="23"/>
  <c r="AI441" i="23"/>
  <c r="AJ441" i="23"/>
  <c r="AK441" i="23"/>
  <c r="AL441" i="23"/>
  <c r="AM441" i="23"/>
  <c r="AN441" i="23"/>
  <c r="AO441" i="23"/>
  <c r="AP441" i="23"/>
  <c r="AQ441" i="23"/>
  <c r="AR441" i="23"/>
  <c r="AS441" i="23"/>
  <c r="AT441" i="23"/>
  <c r="AU441" i="23"/>
  <c r="AV441" i="23"/>
  <c r="AW441" i="23"/>
  <c r="AX441" i="23"/>
  <c r="L442" i="23"/>
  <c r="M442" i="23"/>
  <c r="N442" i="23"/>
  <c r="O442" i="23"/>
  <c r="P442" i="23"/>
  <c r="Q442" i="23"/>
  <c r="R442" i="23"/>
  <c r="S442" i="23"/>
  <c r="T442" i="23"/>
  <c r="U442" i="23"/>
  <c r="V442" i="23"/>
  <c r="W442" i="23"/>
  <c r="X442" i="23"/>
  <c r="Y442" i="23"/>
  <c r="Z442" i="23"/>
  <c r="AA442" i="23"/>
  <c r="AB442" i="23"/>
  <c r="AC442" i="23"/>
  <c r="AD442" i="23"/>
  <c r="AE442" i="23"/>
  <c r="AF442" i="23"/>
  <c r="AG442" i="23"/>
  <c r="AH442" i="23"/>
  <c r="AI442" i="23"/>
  <c r="AJ442" i="23"/>
  <c r="AK442" i="23"/>
  <c r="AL442" i="23"/>
  <c r="AM442" i="23"/>
  <c r="AN442" i="23"/>
  <c r="AO442" i="23"/>
  <c r="AP442" i="23"/>
  <c r="AQ442" i="23"/>
  <c r="AR442" i="23"/>
  <c r="AS442" i="23"/>
  <c r="AT442" i="23"/>
  <c r="AU442" i="23"/>
  <c r="AV442" i="23"/>
  <c r="AW442" i="23"/>
  <c r="AX442" i="23"/>
  <c r="L443" i="23"/>
  <c r="M443" i="23"/>
  <c r="N443" i="23"/>
  <c r="O443" i="23"/>
  <c r="P443" i="23"/>
  <c r="Q443" i="23"/>
  <c r="R443" i="23"/>
  <c r="S443" i="23"/>
  <c r="T443" i="23"/>
  <c r="U443" i="23"/>
  <c r="V443" i="23"/>
  <c r="W443" i="23"/>
  <c r="X443" i="23"/>
  <c r="Y443" i="23"/>
  <c r="Z443" i="23"/>
  <c r="AA443" i="23"/>
  <c r="AB443" i="23"/>
  <c r="AC443" i="23"/>
  <c r="AD443" i="23"/>
  <c r="AE443" i="23"/>
  <c r="AF443" i="23"/>
  <c r="AG443" i="23"/>
  <c r="AH443" i="23"/>
  <c r="AI443" i="23"/>
  <c r="AJ443" i="23"/>
  <c r="AK443" i="23"/>
  <c r="AL443" i="23"/>
  <c r="AM443" i="23"/>
  <c r="AN443" i="23"/>
  <c r="AO443" i="23"/>
  <c r="AP443" i="23"/>
  <c r="AQ443" i="23"/>
  <c r="AR443" i="23"/>
  <c r="AS443" i="23"/>
  <c r="AT443" i="23"/>
  <c r="AU443" i="23"/>
  <c r="AV443" i="23"/>
  <c r="AW443" i="23"/>
  <c r="AX443" i="23"/>
  <c r="L444" i="23"/>
  <c r="M444" i="23"/>
  <c r="N444" i="23"/>
  <c r="O444" i="23"/>
  <c r="P444" i="23"/>
  <c r="Q444" i="23"/>
  <c r="R444" i="23"/>
  <c r="S444" i="23"/>
  <c r="T444" i="23"/>
  <c r="U444" i="23"/>
  <c r="V444" i="23"/>
  <c r="W444" i="23"/>
  <c r="X444" i="23"/>
  <c r="Y444" i="23"/>
  <c r="Z444" i="23"/>
  <c r="AA444" i="23"/>
  <c r="AB444" i="23"/>
  <c r="AC444" i="23"/>
  <c r="AD444" i="23"/>
  <c r="AE444" i="23"/>
  <c r="AF444" i="23"/>
  <c r="AG444" i="23"/>
  <c r="AH444" i="23"/>
  <c r="AI444" i="23"/>
  <c r="AJ444" i="23"/>
  <c r="AK444" i="23"/>
  <c r="AL444" i="23"/>
  <c r="AM444" i="23"/>
  <c r="AN444" i="23"/>
  <c r="AO444" i="23"/>
  <c r="AP444" i="23"/>
  <c r="AQ444" i="23"/>
  <c r="AR444" i="23"/>
  <c r="AS444" i="23"/>
  <c r="AT444" i="23"/>
  <c r="AU444" i="23"/>
  <c r="AV444" i="23"/>
  <c r="AW444" i="23"/>
  <c r="AX444" i="23"/>
  <c r="L445" i="23"/>
  <c r="M445" i="23"/>
  <c r="N445" i="23"/>
  <c r="O445" i="23"/>
  <c r="P445" i="23"/>
  <c r="Q445" i="23"/>
  <c r="R445" i="23"/>
  <c r="S445" i="23"/>
  <c r="T445" i="23"/>
  <c r="U445" i="23"/>
  <c r="V445" i="23"/>
  <c r="W445" i="23"/>
  <c r="X445" i="23"/>
  <c r="Y445" i="23"/>
  <c r="Z445" i="23"/>
  <c r="AA445" i="23"/>
  <c r="AB445" i="23"/>
  <c r="AC445" i="23"/>
  <c r="AD445" i="23"/>
  <c r="AE445" i="23"/>
  <c r="AF445" i="23"/>
  <c r="AG445" i="23"/>
  <c r="AH445" i="23"/>
  <c r="AI445" i="23"/>
  <c r="AJ445" i="23"/>
  <c r="AK445" i="23"/>
  <c r="AL445" i="23"/>
  <c r="AM445" i="23"/>
  <c r="AN445" i="23"/>
  <c r="AO445" i="23"/>
  <c r="AP445" i="23"/>
  <c r="AQ445" i="23"/>
  <c r="AR445" i="23"/>
  <c r="AS445" i="23"/>
  <c r="AT445" i="23"/>
  <c r="AU445" i="23"/>
  <c r="AV445" i="23"/>
  <c r="AW445" i="23"/>
  <c r="AX445" i="23"/>
  <c r="L446" i="23"/>
  <c r="M446" i="23"/>
  <c r="N446" i="23"/>
  <c r="O446" i="23"/>
  <c r="P446" i="23"/>
  <c r="Q446" i="23"/>
  <c r="R446" i="23"/>
  <c r="S446" i="23"/>
  <c r="T446" i="23"/>
  <c r="U446" i="23"/>
  <c r="V446" i="23"/>
  <c r="W446" i="23"/>
  <c r="X446" i="23"/>
  <c r="Y446" i="23"/>
  <c r="Z446" i="23"/>
  <c r="AA446" i="23"/>
  <c r="AB446" i="23"/>
  <c r="AC446" i="23"/>
  <c r="AD446" i="23"/>
  <c r="AE446" i="23"/>
  <c r="AF446" i="23"/>
  <c r="AG446" i="23"/>
  <c r="AH446" i="23"/>
  <c r="AI446" i="23"/>
  <c r="AJ446" i="23"/>
  <c r="AK446" i="23"/>
  <c r="AL446" i="23"/>
  <c r="AM446" i="23"/>
  <c r="AN446" i="23"/>
  <c r="AO446" i="23"/>
  <c r="AP446" i="23"/>
  <c r="AQ446" i="23"/>
  <c r="AR446" i="23"/>
  <c r="AS446" i="23"/>
  <c r="AT446" i="23"/>
  <c r="AU446" i="23"/>
  <c r="AV446" i="23"/>
  <c r="AW446" i="23"/>
  <c r="AX446" i="23"/>
  <c r="L447" i="23"/>
  <c r="M447" i="23"/>
  <c r="N447" i="23"/>
  <c r="O447" i="23"/>
  <c r="P447" i="23"/>
  <c r="Q447" i="23"/>
  <c r="R447" i="23"/>
  <c r="S447" i="23"/>
  <c r="T447" i="23"/>
  <c r="U447" i="23"/>
  <c r="V447" i="23"/>
  <c r="W447" i="23"/>
  <c r="X447" i="23"/>
  <c r="Y447" i="23"/>
  <c r="Z447" i="23"/>
  <c r="AA447" i="23"/>
  <c r="AB447" i="23"/>
  <c r="AC447" i="23"/>
  <c r="AD447" i="23"/>
  <c r="AE447" i="23"/>
  <c r="AF447" i="23"/>
  <c r="AG447" i="23"/>
  <c r="AH447" i="23"/>
  <c r="AI447" i="23"/>
  <c r="AJ447" i="23"/>
  <c r="AK447" i="23"/>
  <c r="AL447" i="23"/>
  <c r="AM447" i="23"/>
  <c r="AN447" i="23"/>
  <c r="AO447" i="23"/>
  <c r="AP447" i="23"/>
  <c r="AQ447" i="23"/>
  <c r="AR447" i="23"/>
  <c r="AS447" i="23"/>
  <c r="AT447" i="23"/>
  <c r="AU447" i="23"/>
  <c r="AV447" i="23"/>
  <c r="AW447" i="23"/>
  <c r="AX447" i="23"/>
  <c r="L448" i="23"/>
  <c r="M448" i="23"/>
  <c r="N448" i="23"/>
  <c r="O448" i="23"/>
  <c r="P448" i="23"/>
  <c r="Q448" i="23"/>
  <c r="R448" i="23"/>
  <c r="S448" i="23"/>
  <c r="T448" i="23"/>
  <c r="U448" i="23"/>
  <c r="V448" i="23"/>
  <c r="W448" i="23"/>
  <c r="X448" i="23"/>
  <c r="Y448" i="23"/>
  <c r="Z448" i="23"/>
  <c r="AA448" i="23"/>
  <c r="AB448" i="23"/>
  <c r="AC448" i="23"/>
  <c r="AD448" i="23"/>
  <c r="AE448" i="23"/>
  <c r="AF448" i="23"/>
  <c r="AG448" i="23"/>
  <c r="AH448" i="23"/>
  <c r="AI448" i="23"/>
  <c r="AJ448" i="23"/>
  <c r="AK448" i="23"/>
  <c r="AL448" i="23"/>
  <c r="AM448" i="23"/>
  <c r="AN448" i="23"/>
  <c r="AO448" i="23"/>
  <c r="AP448" i="23"/>
  <c r="AQ448" i="23"/>
  <c r="AR448" i="23"/>
  <c r="AS448" i="23"/>
  <c r="AT448" i="23"/>
  <c r="AU448" i="23"/>
  <c r="AV448" i="23"/>
  <c r="AW448" i="23"/>
  <c r="AX448" i="23"/>
  <c r="L449" i="23"/>
  <c r="M449" i="23"/>
  <c r="N449" i="23"/>
  <c r="O449" i="23"/>
  <c r="P449" i="23"/>
  <c r="Q449" i="23"/>
  <c r="R449" i="23"/>
  <c r="S449" i="23"/>
  <c r="T449" i="23"/>
  <c r="U449" i="23"/>
  <c r="V449" i="23"/>
  <c r="W449" i="23"/>
  <c r="X449" i="23"/>
  <c r="Y449" i="23"/>
  <c r="Z449" i="23"/>
  <c r="AA449" i="23"/>
  <c r="AB449" i="23"/>
  <c r="AC449" i="23"/>
  <c r="AD449" i="23"/>
  <c r="AE449" i="23"/>
  <c r="AF449" i="23"/>
  <c r="AG449" i="23"/>
  <c r="AH449" i="23"/>
  <c r="AI449" i="23"/>
  <c r="AJ449" i="23"/>
  <c r="AK449" i="23"/>
  <c r="AL449" i="23"/>
  <c r="AM449" i="23"/>
  <c r="AN449" i="23"/>
  <c r="AO449" i="23"/>
  <c r="AP449" i="23"/>
  <c r="AQ449" i="23"/>
  <c r="AR449" i="23"/>
  <c r="AS449" i="23"/>
  <c r="AT449" i="23"/>
  <c r="AU449" i="23"/>
  <c r="AV449" i="23"/>
  <c r="AW449" i="23"/>
  <c r="AX449" i="23"/>
  <c r="L450" i="23"/>
  <c r="M450" i="23"/>
  <c r="N450" i="23"/>
  <c r="O450" i="23"/>
  <c r="P450" i="23"/>
  <c r="Q450" i="23"/>
  <c r="R450" i="23"/>
  <c r="S450" i="23"/>
  <c r="T450" i="23"/>
  <c r="U450" i="23"/>
  <c r="V450" i="23"/>
  <c r="W450" i="23"/>
  <c r="X450" i="23"/>
  <c r="Y450" i="23"/>
  <c r="Z450" i="23"/>
  <c r="AA450" i="23"/>
  <c r="AB450" i="23"/>
  <c r="AC450" i="23"/>
  <c r="AD450" i="23"/>
  <c r="AE450" i="23"/>
  <c r="AF450" i="23"/>
  <c r="AG450" i="23"/>
  <c r="AH450" i="23"/>
  <c r="AI450" i="23"/>
  <c r="AJ450" i="23"/>
  <c r="AK450" i="23"/>
  <c r="AL450" i="23"/>
  <c r="AM450" i="23"/>
  <c r="AN450" i="23"/>
  <c r="AO450" i="23"/>
  <c r="AP450" i="23"/>
  <c r="AQ450" i="23"/>
  <c r="AR450" i="23"/>
  <c r="AS450" i="23"/>
  <c r="AT450" i="23"/>
  <c r="AU450" i="23"/>
  <c r="AV450" i="23"/>
  <c r="AW450" i="23"/>
  <c r="AX450" i="23"/>
  <c r="L451" i="23"/>
  <c r="M451" i="23"/>
  <c r="N451" i="23"/>
  <c r="O451" i="23"/>
  <c r="P451" i="23"/>
  <c r="Q451" i="23"/>
  <c r="R451" i="23"/>
  <c r="S451" i="23"/>
  <c r="T451" i="23"/>
  <c r="U451" i="23"/>
  <c r="V451" i="23"/>
  <c r="W451" i="23"/>
  <c r="X451" i="23"/>
  <c r="Y451" i="23"/>
  <c r="Z451" i="23"/>
  <c r="AA451" i="23"/>
  <c r="AB451" i="23"/>
  <c r="AC451" i="23"/>
  <c r="AD451" i="23"/>
  <c r="AE451" i="23"/>
  <c r="AF451" i="23"/>
  <c r="AG451" i="23"/>
  <c r="AH451" i="23"/>
  <c r="AI451" i="23"/>
  <c r="AJ451" i="23"/>
  <c r="AK451" i="23"/>
  <c r="AL451" i="23"/>
  <c r="AM451" i="23"/>
  <c r="AN451" i="23"/>
  <c r="AO451" i="23"/>
  <c r="AP451" i="23"/>
  <c r="AQ451" i="23"/>
  <c r="AR451" i="23"/>
  <c r="AS451" i="23"/>
  <c r="AT451" i="23"/>
  <c r="AU451" i="23"/>
  <c r="AV451" i="23"/>
  <c r="AW451" i="23"/>
  <c r="AX451" i="23"/>
  <c r="L452" i="23"/>
  <c r="M452" i="23"/>
  <c r="N452" i="23"/>
  <c r="O452" i="23"/>
  <c r="P452" i="23"/>
  <c r="Q452" i="23"/>
  <c r="R452" i="23"/>
  <c r="S452" i="23"/>
  <c r="T452" i="23"/>
  <c r="U452" i="23"/>
  <c r="V452" i="23"/>
  <c r="W452" i="23"/>
  <c r="X452" i="23"/>
  <c r="Y452" i="23"/>
  <c r="Z452" i="23"/>
  <c r="AA452" i="23"/>
  <c r="AB452" i="23"/>
  <c r="AC452" i="23"/>
  <c r="AD452" i="23"/>
  <c r="AE452" i="23"/>
  <c r="AF452" i="23"/>
  <c r="AG452" i="23"/>
  <c r="AH452" i="23"/>
  <c r="AI452" i="23"/>
  <c r="AJ452" i="23"/>
  <c r="AK452" i="23"/>
  <c r="AL452" i="23"/>
  <c r="AM452" i="23"/>
  <c r="AN452" i="23"/>
  <c r="AO452" i="23"/>
  <c r="AP452" i="23"/>
  <c r="AQ452" i="23"/>
  <c r="AR452" i="23"/>
  <c r="AS452" i="23"/>
  <c r="AT452" i="23"/>
  <c r="AU452" i="23"/>
  <c r="AV452" i="23"/>
  <c r="AW452" i="23"/>
  <c r="AX452" i="23"/>
  <c r="L453" i="23"/>
  <c r="M453" i="23"/>
  <c r="N453" i="23"/>
  <c r="O453" i="23"/>
  <c r="P453" i="23"/>
  <c r="Q453" i="23"/>
  <c r="R453" i="23"/>
  <c r="S453" i="23"/>
  <c r="T453" i="23"/>
  <c r="U453" i="23"/>
  <c r="V453" i="23"/>
  <c r="W453" i="23"/>
  <c r="X453" i="23"/>
  <c r="Y453" i="23"/>
  <c r="Z453" i="23"/>
  <c r="AA453" i="23"/>
  <c r="AB453" i="23"/>
  <c r="AC453" i="23"/>
  <c r="AD453" i="23"/>
  <c r="AE453" i="23"/>
  <c r="AF453" i="23"/>
  <c r="AG453" i="23"/>
  <c r="AH453" i="23"/>
  <c r="AI453" i="23"/>
  <c r="AJ453" i="23"/>
  <c r="AK453" i="23"/>
  <c r="AL453" i="23"/>
  <c r="AM453" i="23"/>
  <c r="AN453" i="23"/>
  <c r="AO453" i="23"/>
  <c r="AP453" i="23"/>
  <c r="AQ453" i="23"/>
  <c r="AR453" i="23"/>
  <c r="AS453" i="23"/>
  <c r="AT453" i="23"/>
  <c r="AU453" i="23"/>
  <c r="AV453" i="23"/>
  <c r="AW453" i="23"/>
  <c r="AX453" i="23"/>
  <c r="L454" i="23"/>
  <c r="M454" i="23"/>
  <c r="N454" i="23"/>
  <c r="O454" i="23"/>
  <c r="P454" i="23"/>
  <c r="Q454" i="23"/>
  <c r="R454" i="23"/>
  <c r="S454" i="23"/>
  <c r="T454" i="23"/>
  <c r="U454" i="23"/>
  <c r="V454" i="23"/>
  <c r="W454" i="23"/>
  <c r="X454" i="23"/>
  <c r="Y454" i="23"/>
  <c r="Z454" i="23"/>
  <c r="AA454" i="23"/>
  <c r="AB454" i="23"/>
  <c r="AC454" i="23"/>
  <c r="AD454" i="23"/>
  <c r="AE454" i="23"/>
  <c r="AF454" i="23"/>
  <c r="AG454" i="23"/>
  <c r="AH454" i="23"/>
  <c r="AI454" i="23"/>
  <c r="AJ454" i="23"/>
  <c r="AK454" i="23"/>
  <c r="AL454" i="23"/>
  <c r="AM454" i="23"/>
  <c r="AN454" i="23"/>
  <c r="AO454" i="23"/>
  <c r="AP454" i="23"/>
  <c r="AQ454" i="23"/>
  <c r="AR454" i="23"/>
  <c r="AS454" i="23"/>
  <c r="AT454" i="23"/>
  <c r="AU454" i="23"/>
  <c r="AV454" i="23"/>
  <c r="AW454" i="23"/>
  <c r="AX454" i="23"/>
  <c r="L455" i="23"/>
  <c r="M455" i="23"/>
  <c r="N455" i="23"/>
  <c r="O455" i="23"/>
  <c r="P455" i="23"/>
  <c r="Q455" i="23"/>
  <c r="R455" i="23"/>
  <c r="S455" i="23"/>
  <c r="T455" i="23"/>
  <c r="U455" i="23"/>
  <c r="V455" i="23"/>
  <c r="W455" i="23"/>
  <c r="X455" i="23"/>
  <c r="Y455" i="23"/>
  <c r="Z455" i="23"/>
  <c r="AA455" i="23"/>
  <c r="AB455" i="23"/>
  <c r="AC455" i="23"/>
  <c r="AD455" i="23"/>
  <c r="AE455" i="23"/>
  <c r="AF455" i="23"/>
  <c r="AG455" i="23"/>
  <c r="AH455" i="23"/>
  <c r="AI455" i="23"/>
  <c r="AJ455" i="23"/>
  <c r="AK455" i="23"/>
  <c r="AL455" i="23"/>
  <c r="AM455" i="23"/>
  <c r="AN455" i="23"/>
  <c r="AO455" i="23"/>
  <c r="AP455" i="23"/>
  <c r="AQ455" i="23"/>
  <c r="AR455" i="23"/>
  <c r="AS455" i="23"/>
  <c r="AT455" i="23"/>
  <c r="AU455" i="23"/>
  <c r="AV455" i="23"/>
  <c r="AW455" i="23"/>
  <c r="AX455" i="23"/>
  <c r="L456" i="23"/>
  <c r="M456" i="23"/>
  <c r="N456" i="23"/>
  <c r="O456" i="23"/>
  <c r="P456" i="23"/>
  <c r="Q456" i="23"/>
  <c r="R456" i="23"/>
  <c r="S456" i="23"/>
  <c r="T456" i="23"/>
  <c r="U456" i="23"/>
  <c r="V456" i="23"/>
  <c r="W456" i="23"/>
  <c r="X456" i="23"/>
  <c r="Y456" i="23"/>
  <c r="Z456" i="23"/>
  <c r="AA456" i="23"/>
  <c r="AB456" i="23"/>
  <c r="AC456" i="23"/>
  <c r="AD456" i="23"/>
  <c r="AE456" i="23"/>
  <c r="AF456" i="23"/>
  <c r="AG456" i="23"/>
  <c r="AH456" i="23"/>
  <c r="AI456" i="23"/>
  <c r="AJ456" i="23"/>
  <c r="AK456" i="23"/>
  <c r="AL456" i="23"/>
  <c r="AM456" i="23"/>
  <c r="AN456" i="23"/>
  <c r="AO456" i="23"/>
  <c r="AP456" i="23"/>
  <c r="AQ456" i="23"/>
  <c r="AR456" i="23"/>
  <c r="AS456" i="23"/>
  <c r="AT456" i="23"/>
  <c r="AU456" i="23"/>
  <c r="AV456" i="23"/>
  <c r="AW456" i="23"/>
  <c r="AX456" i="23"/>
  <c r="L457" i="23"/>
  <c r="M457" i="23"/>
  <c r="N457" i="23"/>
  <c r="O457" i="23"/>
  <c r="P457" i="23"/>
  <c r="Q457" i="23"/>
  <c r="R457" i="23"/>
  <c r="S457" i="23"/>
  <c r="T457" i="23"/>
  <c r="U457" i="23"/>
  <c r="V457" i="23"/>
  <c r="W457" i="23"/>
  <c r="X457" i="23"/>
  <c r="Y457" i="23"/>
  <c r="Z457" i="23"/>
  <c r="AA457" i="23"/>
  <c r="AB457" i="23"/>
  <c r="AC457" i="23"/>
  <c r="AD457" i="23"/>
  <c r="AE457" i="23"/>
  <c r="AF457" i="23"/>
  <c r="AG457" i="23"/>
  <c r="AH457" i="23"/>
  <c r="AI457" i="23"/>
  <c r="AJ457" i="23"/>
  <c r="AK457" i="23"/>
  <c r="AL457" i="23"/>
  <c r="AM457" i="23"/>
  <c r="AN457" i="23"/>
  <c r="AO457" i="23"/>
  <c r="AP457" i="23"/>
  <c r="AQ457" i="23"/>
  <c r="AR457" i="23"/>
  <c r="AS457" i="23"/>
  <c r="AT457" i="23"/>
  <c r="AU457" i="23"/>
  <c r="AV457" i="23"/>
  <c r="AW457" i="23"/>
  <c r="AX457" i="23"/>
  <c r="L458" i="23"/>
  <c r="M458" i="23"/>
  <c r="N458" i="23"/>
  <c r="O458" i="23"/>
  <c r="P458" i="23"/>
  <c r="Q458" i="23"/>
  <c r="R458" i="23"/>
  <c r="S458" i="23"/>
  <c r="T458" i="23"/>
  <c r="U458" i="23"/>
  <c r="V458" i="23"/>
  <c r="W458" i="23"/>
  <c r="X458" i="23"/>
  <c r="Y458" i="23"/>
  <c r="Z458" i="23"/>
  <c r="AA458" i="23"/>
  <c r="AB458" i="23"/>
  <c r="AC458" i="23"/>
  <c r="AD458" i="23"/>
  <c r="AE458" i="23"/>
  <c r="AF458" i="23"/>
  <c r="AG458" i="23"/>
  <c r="AH458" i="23"/>
  <c r="AI458" i="23"/>
  <c r="AJ458" i="23"/>
  <c r="AK458" i="23"/>
  <c r="AL458" i="23"/>
  <c r="AM458" i="23"/>
  <c r="AN458" i="23"/>
  <c r="AO458" i="23"/>
  <c r="AP458" i="23"/>
  <c r="AQ458" i="23"/>
  <c r="AR458" i="23"/>
  <c r="AS458" i="23"/>
  <c r="AT458" i="23"/>
  <c r="AU458" i="23"/>
  <c r="AV458" i="23"/>
  <c r="AW458" i="23"/>
  <c r="AX458" i="23"/>
  <c r="L459" i="23"/>
  <c r="M459" i="23"/>
  <c r="N459" i="23"/>
  <c r="O459" i="23"/>
  <c r="P459" i="23"/>
  <c r="Q459" i="23"/>
  <c r="R459" i="23"/>
  <c r="S459" i="23"/>
  <c r="T459" i="23"/>
  <c r="U459" i="23"/>
  <c r="V459" i="23"/>
  <c r="W459" i="23"/>
  <c r="X459" i="23"/>
  <c r="Y459" i="23"/>
  <c r="Z459" i="23"/>
  <c r="AA459" i="23"/>
  <c r="AB459" i="23"/>
  <c r="AC459" i="23"/>
  <c r="AD459" i="23"/>
  <c r="AE459" i="23"/>
  <c r="AF459" i="23"/>
  <c r="AG459" i="23"/>
  <c r="AH459" i="23"/>
  <c r="AI459" i="23"/>
  <c r="AJ459" i="23"/>
  <c r="AK459" i="23"/>
  <c r="AL459" i="23"/>
  <c r="AM459" i="23"/>
  <c r="AN459" i="23"/>
  <c r="AO459" i="23"/>
  <c r="AP459" i="23"/>
  <c r="AQ459" i="23"/>
  <c r="AR459" i="23"/>
  <c r="AS459" i="23"/>
  <c r="AT459" i="23"/>
  <c r="AU459" i="23"/>
  <c r="AV459" i="23"/>
  <c r="AW459" i="23"/>
  <c r="AX459" i="23"/>
  <c r="L460" i="23"/>
  <c r="M460" i="23"/>
  <c r="N460" i="23"/>
  <c r="O460" i="23"/>
  <c r="P460" i="23"/>
  <c r="Q460" i="23"/>
  <c r="R460" i="23"/>
  <c r="S460" i="23"/>
  <c r="T460" i="23"/>
  <c r="U460" i="23"/>
  <c r="V460" i="23"/>
  <c r="W460" i="23"/>
  <c r="X460" i="23"/>
  <c r="Y460" i="23"/>
  <c r="Z460" i="23"/>
  <c r="AA460" i="23"/>
  <c r="AB460" i="23"/>
  <c r="AC460" i="23"/>
  <c r="AD460" i="23"/>
  <c r="AE460" i="23"/>
  <c r="AF460" i="23"/>
  <c r="AG460" i="23"/>
  <c r="AH460" i="23"/>
  <c r="AI460" i="23"/>
  <c r="AJ460" i="23"/>
  <c r="AK460" i="23"/>
  <c r="AL460" i="23"/>
  <c r="AM460" i="23"/>
  <c r="AN460" i="23"/>
  <c r="AO460" i="23"/>
  <c r="AP460" i="23"/>
  <c r="AQ460" i="23"/>
  <c r="AR460" i="23"/>
  <c r="AS460" i="23"/>
  <c r="AT460" i="23"/>
  <c r="AU460" i="23"/>
  <c r="AV460" i="23"/>
  <c r="AW460" i="23"/>
  <c r="AX460" i="23"/>
  <c r="L461" i="23"/>
  <c r="M461" i="23"/>
  <c r="N461" i="23"/>
  <c r="O461" i="23"/>
  <c r="P461" i="23"/>
  <c r="Q461" i="23"/>
  <c r="R461" i="23"/>
  <c r="S461" i="23"/>
  <c r="T461" i="23"/>
  <c r="U461" i="23"/>
  <c r="V461" i="23"/>
  <c r="W461" i="23"/>
  <c r="X461" i="23"/>
  <c r="Y461" i="23"/>
  <c r="Z461" i="23"/>
  <c r="AA461" i="23"/>
  <c r="AB461" i="23"/>
  <c r="AC461" i="23"/>
  <c r="AD461" i="23"/>
  <c r="AE461" i="23"/>
  <c r="AF461" i="23"/>
  <c r="AG461" i="23"/>
  <c r="AH461" i="23"/>
  <c r="AI461" i="23"/>
  <c r="AJ461" i="23"/>
  <c r="AK461" i="23"/>
  <c r="AL461" i="23"/>
  <c r="AM461" i="23"/>
  <c r="AN461" i="23"/>
  <c r="AO461" i="23"/>
  <c r="AP461" i="23"/>
  <c r="AQ461" i="23"/>
  <c r="AR461" i="23"/>
  <c r="AS461" i="23"/>
  <c r="AT461" i="23"/>
  <c r="AU461" i="23"/>
  <c r="AV461" i="23"/>
  <c r="AW461" i="23"/>
  <c r="AX461" i="23"/>
  <c r="L462" i="23"/>
  <c r="M462" i="23"/>
  <c r="N462" i="23"/>
  <c r="O462" i="23"/>
  <c r="P462" i="23"/>
  <c r="Q462" i="23"/>
  <c r="R462" i="23"/>
  <c r="S462" i="23"/>
  <c r="T462" i="23"/>
  <c r="U462" i="23"/>
  <c r="V462" i="23"/>
  <c r="W462" i="23"/>
  <c r="X462" i="23"/>
  <c r="Y462" i="23"/>
  <c r="Z462" i="23"/>
  <c r="AA462" i="23"/>
  <c r="AB462" i="23"/>
  <c r="AC462" i="23"/>
  <c r="AD462" i="23"/>
  <c r="AE462" i="23"/>
  <c r="AF462" i="23"/>
  <c r="AG462" i="23"/>
  <c r="AH462" i="23"/>
  <c r="AI462" i="23"/>
  <c r="AJ462" i="23"/>
  <c r="AK462" i="23"/>
  <c r="AL462" i="23"/>
  <c r="AM462" i="23"/>
  <c r="AN462" i="23"/>
  <c r="AO462" i="23"/>
  <c r="AP462" i="23"/>
  <c r="AQ462" i="23"/>
  <c r="AR462" i="23"/>
  <c r="AS462" i="23"/>
  <c r="AT462" i="23"/>
  <c r="AU462" i="23"/>
  <c r="AV462" i="23"/>
  <c r="AW462" i="23"/>
  <c r="AX462" i="23"/>
  <c r="L463" i="23"/>
  <c r="M463" i="23"/>
  <c r="N463" i="23"/>
  <c r="O463" i="23"/>
  <c r="P463" i="23"/>
  <c r="Q463" i="23"/>
  <c r="R463" i="23"/>
  <c r="S463" i="23"/>
  <c r="T463" i="23"/>
  <c r="U463" i="23"/>
  <c r="V463" i="23"/>
  <c r="W463" i="23"/>
  <c r="X463" i="23"/>
  <c r="Y463" i="23"/>
  <c r="Z463" i="23"/>
  <c r="AA463" i="23"/>
  <c r="AB463" i="23"/>
  <c r="AC463" i="23"/>
  <c r="AD463" i="23"/>
  <c r="AE463" i="23"/>
  <c r="AF463" i="23"/>
  <c r="AG463" i="23"/>
  <c r="AH463" i="23"/>
  <c r="AI463" i="23"/>
  <c r="AJ463" i="23"/>
  <c r="AK463" i="23"/>
  <c r="AL463" i="23"/>
  <c r="AM463" i="23"/>
  <c r="AN463" i="23"/>
  <c r="AO463" i="23"/>
  <c r="AP463" i="23"/>
  <c r="AQ463" i="23"/>
  <c r="AR463" i="23"/>
  <c r="AS463" i="23"/>
  <c r="AT463" i="23"/>
  <c r="AU463" i="23"/>
  <c r="AV463" i="23"/>
  <c r="AW463" i="23"/>
  <c r="AX463" i="23"/>
  <c r="L464" i="23"/>
  <c r="M464" i="23"/>
  <c r="N464" i="23"/>
  <c r="O464" i="23"/>
  <c r="P464" i="23"/>
  <c r="Q464" i="23"/>
  <c r="R464" i="23"/>
  <c r="S464" i="23"/>
  <c r="T464" i="23"/>
  <c r="U464" i="23"/>
  <c r="V464" i="23"/>
  <c r="W464" i="23"/>
  <c r="X464" i="23"/>
  <c r="Y464" i="23"/>
  <c r="Z464" i="23"/>
  <c r="AA464" i="23"/>
  <c r="AB464" i="23"/>
  <c r="AC464" i="23"/>
  <c r="AD464" i="23"/>
  <c r="AE464" i="23"/>
  <c r="AF464" i="23"/>
  <c r="AG464" i="23"/>
  <c r="AH464" i="23"/>
  <c r="AI464" i="23"/>
  <c r="AJ464" i="23"/>
  <c r="AK464" i="23"/>
  <c r="AL464" i="23"/>
  <c r="AM464" i="23"/>
  <c r="AN464" i="23"/>
  <c r="AO464" i="23"/>
  <c r="AP464" i="23"/>
  <c r="AQ464" i="23"/>
  <c r="AR464" i="23"/>
  <c r="AS464" i="23"/>
  <c r="AT464" i="23"/>
  <c r="AU464" i="23"/>
  <c r="AV464" i="23"/>
  <c r="AW464" i="23"/>
  <c r="AX464" i="23"/>
  <c r="L465" i="23"/>
  <c r="M465" i="23"/>
  <c r="N465" i="23"/>
  <c r="O465" i="23"/>
  <c r="P465" i="23"/>
  <c r="Q465" i="23"/>
  <c r="R465" i="23"/>
  <c r="S465" i="23"/>
  <c r="T465" i="23"/>
  <c r="U465" i="23"/>
  <c r="V465" i="23"/>
  <c r="W465" i="23"/>
  <c r="X465" i="23"/>
  <c r="Y465" i="23"/>
  <c r="Z465" i="23"/>
  <c r="AA465" i="23"/>
  <c r="AB465" i="23"/>
  <c r="AC465" i="23"/>
  <c r="AD465" i="23"/>
  <c r="AE465" i="23"/>
  <c r="AF465" i="23"/>
  <c r="AG465" i="23"/>
  <c r="AH465" i="23"/>
  <c r="AI465" i="23"/>
  <c r="AJ465" i="23"/>
  <c r="AK465" i="23"/>
  <c r="AL465" i="23"/>
  <c r="AM465" i="23"/>
  <c r="AN465" i="23"/>
  <c r="AO465" i="23"/>
  <c r="AP465" i="23"/>
  <c r="AQ465" i="23"/>
  <c r="AR465" i="23"/>
  <c r="AS465" i="23"/>
  <c r="AT465" i="23"/>
  <c r="AU465" i="23"/>
  <c r="AV465" i="23"/>
  <c r="AW465" i="23"/>
  <c r="AX465" i="23"/>
  <c r="L466" i="23"/>
  <c r="M466" i="23"/>
  <c r="N466" i="23"/>
  <c r="O466" i="23"/>
  <c r="P466" i="23"/>
  <c r="Q466" i="23"/>
  <c r="R466" i="23"/>
  <c r="S466" i="23"/>
  <c r="T466" i="23"/>
  <c r="U466" i="23"/>
  <c r="V466" i="23"/>
  <c r="W466" i="23"/>
  <c r="X466" i="23"/>
  <c r="Y466" i="23"/>
  <c r="Z466" i="23"/>
  <c r="AA466" i="23"/>
  <c r="AB466" i="23"/>
  <c r="AC466" i="23"/>
  <c r="AD466" i="23"/>
  <c r="AE466" i="23"/>
  <c r="AF466" i="23"/>
  <c r="AG466" i="23"/>
  <c r="AH466" i="23"/>
  <c r="AI466" i="23"/>
  <c r="AJ466" i="23"/>
  <c r="AK466" i="23"/>
  <c r="AL466" i="23"/>
  <c r="AM466" i="23"/>
  <c r="AN466" i="23"/>
  <c r="AO466" i="23"/>
  <c r="AP466" i="23"/>
  <c r="AQ466" i="23"/>
  <c r="AR466" i="23"/>
  <c r="AS466" i="23"/>
  <c r="AT466" i="23"/>
  <c r="AU466" i="23"/>
  <c r="AV466" i="23"/>
  <c r="AW466" i="23"/>
  <c r="AX466" i="23"/>
  <c r="AX440" i="23"/>
  <c r="AW440" i="23"/>
  <c r="AV440" i="23"/>
  <c r="AU440" i="23"/>
  <c r="AT440" i="23"/>
  <c r="AS440" i="23"/>
  <c r="AR440" i="23"/>
  <c r="AQ440" i="23"/>
  <c r="AP440" i="23"/>
  <c r="AO440" i="23"/>
  <c r="AN440" i="23"/>
  <c r="AM440" i="23"/>
  <c r="AL440" i="23"/>
  <c r="AK440" i="23"/>
  <c r="AJ440" i="23"/>
  <c r="AI440" i="23"/>
  <c r="AH440" i="23"/>
  <c r="AG440" i="23"/>
  <c r="AF440" i="23"/>
  <c r="AE440" i="23"/>
  <c r="AD440" i="23"/>
  <c r="AC440" i="23"/>
  <c r="AB440" i="23"/>
  <c r="AA440" i="23"/>
  <c r="Z440" i="23"/>
  <c r="Y440" i="23"/>
  <c r="X440" i="23"/>
  <c r="W440" i="23"/>
  <c r="V440" i="23"/>
  <c r="U440" i="23"/>
  <c r="T440" i="23"/>
  <c r="S440" i="23"/>
  <c r="R440" i="23"/>
  <c r="Q440" i="23"/>
  <c r="P440" i="23"/>
  <c r="O440" i="23"/>
  <c r="N440" i="23"/>
  <c r="M440" i="23"/>
  <c r="L440" i="23"/>
  <c r="B433" i="23"/>
  <c r="B434" i="23"/>
  <c r="B435" i="23"/>
  <c r="B436" i="23"/>
  <c r="B437" i="23"/>
  <c r="B432" i="23"/>
  <c r="B431" i="23"/>
  <c r="B430" i="23"/>
  <c r="B429" i="23"/>
  <c r="B428" i="23"/>
  <c r="B427" i="23"/>
  <c r="B426" i="23"/>
  <c r="B425" i="23"/>
  <c r="B424" i="23"/>
  <c r="B423" i="23"/>
  <c r="B422" i="23"/>
  <c r="B421" i="23"/>
  <c r="B420" i="23"/>
  <c r="B419" i="23"/>
  <c r="B418" i="23"/>
  <c r="B417" i="23"/>
  <c r="B416" i="23"/>
  <c r="B415" i="23"/>
  <c r="B414" i="23"/>
  <c r="B413" i="23"/>
  <c r="L414" i="23"/>
  <c r="M414" i="23"/>
  <c r="N414" i="23"/>
  <c r="O414" i="23"/>
  <c r="P414" i="23"/>
  <c r="Q414" i="23"/>
  <c r="R414" i="23"/>
  <c r="S414" i="23"/>
  <c r="T414" i="23"/>
  <c r="U414" i="23"/>
  <c r="V414" i="23"/>
  <c r="W414" i="23"/>
  <c r="X414" i="23"/>
  <c r="Y414" i="23"/>
  <c r="Z414" i="23"/>
  <c r="AA414" i="23"/>
  <c r="AB414" i="23"/>
  <c r="AC414" i="23"/>
  <c r="AD414" i="23"/>
  <c r="AE414" i="23"/>
  <c r="AF414" i="23"/>
  <c r="AG414" i="23"/>
  <c r="AH414" i="23"/>
  <c r="AI414" i="23"/>
  <c r="AJ414" i="23"/>
  <c r="AK414" i="23"/>
  <c r="AL414" i="23"/>
  <c r="AM414" i="23"/>
  <c r="AN414" i="23"/>
  <c r="AO414" i="23"/>
  <c r="AP414" i="23"/>
  <c r="AQ414" i="23"/>
  <c r="AR414" i="23"/>
  <c r="AS414" i="23"/>
  <c r="AT414" i="23"/>
  <c r="AU414" i="23"/>
  <c r="AV414" i="23"/>
  <c r="AW414" i="23"/>
  <c r="AX414" i="23"/>
  <c r="L415" i="23"/>
  <c r="M415" i="23"/>
  <c r="N415" i="23"/>
  <c r="O415" i="23"/>
  <c r="P415" i="23"/>
  <c r="Q415" i="23"/>
  <c r="R415" i="23"/>
  <c r="S415" i="23"/>
  <c r="T415" i="23"/>
  <c r="U415" i="23"/>
  <c r="V415" i="23"/>
  <c r="W415" i="23"/>
  <c r="X415" i="23"/>
  <c r="Y415" i="23"/>
  <c r="Z415" i="23"/>
  <c r="AA415" i="23"/>
  <c r="AB415" i="23"/>
  <c r="AC415" i="23"/>
  <c r="AD415" i="23"/>
  <c r="AE415" i="23"/>
  <c r="AF415" i="23"/>
  <c r="AG415" i="23"/>
  <c r="AH415" i="23"/>
  <c r="AI415" i="23"/>
  <c r="AJ415" i="23"/>
  <c r="AK415" i="23"/>
  <c r="AL415" i="23"/>
  <c r="AM415" i="23"/>
  <c r="AN415" i="23"/>
  <c r="AO415" i="23"/>
  <c r="AP415" i="23"/>
  <c r="AQ415" i="23"/>
  <c r="AR415" i="23"/>
  <c r="AS415" i="23"/>
  <c r="AT415" i="23"/>
  <c r="AU415" i="23"/>
  <c r="AV415" i="23"/>
  <c r="AW415" i="23"/>
  <c r="AX415" i="23"/>
  <c r="L416" i="23"/>
  <c r="M416" i="23"/>
  <c r="N416" i="23"/>
  <c r="O416" i="23"/>
  <c r="P416" i="23"/>
  <c r="Q416" i="23"/>
  <c r="R416" i="23"/>
  <c r="S416" i="23"/>
  <c r="T416" i="23"/>
  <c r="U416" i="23"/>
  <c r="V416" i="23"/>
  <c r="W416" i="23"/>
  <c r="X416" i="23"/>
  <c r="Y416" i="23"/>
  <c r="Z416" i="23"/>
  <c r="AA416" i="23"/>
  <c r="AB416" i="23"/>
  <c r="AC416" i="23"/>
  <c r="AD416" i="23"/>
  <c r="AE416" i="23"/>
  <c r="AF416" i="23"/>
  <c r="AG416" i="23"/>
  <c r="AH416" i="23"/>
  <c r="AI416" i="23"/>
  <c r="AJ416" i="23"/>
  <c r="AK416" i="23"/>
  <c r="AL416" i="23"/>
  <c r="AM416" i="23"/>
  <c r="AN416" i="23"/>
  <c r="AO416" i="23"/>
  <c r="AP416" i="23"/>
  <c r="AQ416" i="23"/>
  <c r="AR416" i="23"/>
  <c r="AS416" i="23"/>
  <c r="AT416" i="23"/>
  <c r="AU416" i="23"/>
  <c r="AV416" i="23"/>
  <c r="AW416" i="23"/>
  <c r="AX416" i="23"/>
  <c r="L417" i="23"/>
  <c r="M417" i="23"/>
  <c r="N417" i="23"/>
  <c r="O417" i="23"/>
  <c r="P417" i="23"/>
  <c r="Q417" i="23"/>
  <c r="R417" i="23"/>
  <c r="S417" i="23"/>
  <c r="T417" i="23"/>
  <c r="U417" i="23"/>
  <c r="V417" i="23"/>
  <c r="W417" i="23"/>
  <c r="X417" i="23"/>
  <c r="Y417" i="23"/>
  <c r="Z417" i="23"/>
  <c r="AA417" i="23"/>
  <c r="AB417" i="23"/>
  <c r="AC417" i="23"/>
  <c r="AD417" i="23"/>
  <c r="AE417" i="23"/>
  <c r="AF417" i="23"/>
  <c r="AG417" i="23"/>
  <c r="AH417" i="23"/>
  <c r="AI417" i="23"/>
  <c r="AJ417" i="23"/>
  <c r="AK417" i="23"/>
  <c r="AL417" i="23"/>
  <c r="AM417" i="23"/>
  <c r="AN417" i="23"/>
  <c r="AO417" i="23"/>
  <c r="AP417" i="23"/>
  <c r="AQ417" i="23"/>
  <c r="AR417" i="23"/>
  <c r="AS417" i="23"/>
  <c r="AT417" i="23"/>
  <c r="AU417" i="23"/>
  <c r="AV417" i="23"/>
  <c r="AW417" i="23"/>
  <c r="AX417" i="23"/>
  <c r="L418" i="23"/>
  <c r="M418" i="23"/>
  <c r="N418" i="23"/>
  <c r="O418" i="23"/>
  <c r="P418" i="23"/>
  <c r="Q418" i="23"/>
  <c r="R418" i="23"/>
  <c r="S418" i="23"/>
  <c r="T418" i="23"/>
  <c r="U418" i="23"/>
  <c r="V418" i="23"/>
  <c r="W418" i="23"/>
  <c r="X418" i="23"/>
  <c r="Y418" i="23"/>
  <c r="Z418" i="23"/>
  <c r="AA418" i="23"/>
  <c r="AB418" i="23"/>
  <c r="AC418" i="23"/>
  <c r="AD418" i="23"/>
  <c r="AE418" i="23"/>
  <c r="AF418" i="23"/>
  <c r="AG418" i="23"/>
  <c r="AH418" i="23"/>
  <c r="AI418" i="23"/>
  <c r="AJ418" i="23"/>
  <c r="AK418" i="23"/>
  <c r="AL418" i="23"/>
  <c r="AM418" i="23"/>
  <c r="AN418" i="23"/>
  <c r="AO418" i="23"/>
  <c r="AP418" i="23"/>
  <c r="AQ418" i="23"/>
  <c r="AR418" i="23"/>
  <c r="AS418" i="23"/>
  <c r="AT418" i="23"/>
  <c r="AU418" i="23"/>
  <c r="AV418" i="23"/>
  <c r="AW418" i="23"/>
  <c r="AX418" i="23"/>
  <c r="L419" i="23"/>
  <c r="M419" i="23"/>
  <c r="N419" i="23"/>
  <c r="O419" i="23"/>
  <c r="P419" i="23"/>
  <c r="Q419" i="23"/>
  <c r="R419" i="23"/>
  <c r="S419" i="23"/>
  <c r="T419" i="23"/>
  <c r="U419" i="23"/>
  <c r="V419" i="23"/>
  <c r="W419" i="23"/>
  <c r="X419" i="23"/>
  <c r="Y419" i="23"/>
  <c r="Z419" i="23"/>
  <c r="AA419" i="23"/>
  <c r="AB419" i="23"/>
  <c r="AC419" i="23"/>
  <c r="AD419" i="23"/>
  <c r="AE419" i="23"/>
  <c r="AF419" i="23"/>
  <c r="AG419" i="23"/>
  <c r="AH419" i="23"/>
  <c r="AI419" i="23"/>
  <c r="AJ419" i="23"/>
  <c r="AK419" i="23"/>
  <c r="AL419" i="23"/>
  <c r="AM419" i="23"/>
  <c r="AN419" i="23"/>
  <c r="AO419" i="23"/>
  <c r="AP419" i="23"/>
  <c r="AQ419" i="23"/>
  <c r="AR419" i="23"/>
  <c r="AS419" i="23"/>
  <c r="AT419" i="23"/>
  <c r="AU419" i="23"/>
  <c r="AV419" i="23"/>
  <c r="AW419" i="23"/>
  <c r="AX419" i="23"/>
  <c r="L420" i="23"/>
  <c r="M420" i="23"/>
  <c r="N420" i="23"/>
  <c r="O420" i="23"/>
  <c r="P420" i="23"/>
  <c r="Q420" i="23"/>
  <c r="R420" i="23"/>
  <c r="S420" i="23"/>
  <c r="T420" i="23"/>
  <c r="U420" i="23"/>
  <c r="V420" i="23"/>
  <c r="W420" i="23"/>
  <c r="X420" i="23"/>
  <c r="Y420" i="23"/>
  <c r="Z420" i="23"/>
  <c r="AA420" i="23"/>
  <c r="AB420" i="23"/>
  <c r="AC420" i="23"/>
  <c r="AD420" i="23"/>
  <c r="AE420" i="23"/>
  <c r="AF420" i="23"/>
  <c r="AG420" i="23"/>
  <c r="AH420" i="23"/>
  <c r="AI420" i="23"/>
  <c r="AJ420" i="23"/>
  <c r="AK420" i="23"/>
  <c r="AL420" i="23"/>
  <c r="AM420" i="23"/>
  <c r="AN420" i="23"/>
  <c r="AO420" i="23"/>
  <c r="AP420" i="23"/>
  <c r="AQ420" i="23"/>
  <c r="AR420" i="23"/>
  <c r="AS420" i="23"/>
  <c r="AT420" i="23"/>
  <c r="AU420" i="23"/>
  <c r="AV420" i="23"/>
  <c r="AW420" i="23"/>
  <c r="AX420" i="23"/>
  <c r="L421" i="23"/>
  <c r="M421" i="23"/>
  <c r="N421" i="23"/>
  <c r="O421" i="23"/>
  <c r="P421" i="23"/>
  <c r="Q421" i="23"/>
  <c r="R421" i="23"/>
  <c r="S421" i="23"/>
  <c r="T421" i="23"/>
  <c r="U421" i="23"/>
  <c r="V421" i="23"/>
  <c r="W421" i="23"/>
  <c r="X421" i="23"/>
  <c r="Y421" i="23"/>
  <c r="Z421" i="23"/>
  <c r="AA421" i="23"/>
  <c r="AB421" i="23"/>
  <c r="AC421" i="23"/>
  <c r="AD421" i="23"/>
  <c r="AE421" i="23"/>
  <c r="AF421" i="23"/>
  <c r="AG421" i="23"/>
  <c r="AH421" i="23"/>
  <c r="AI421" i="23"/>
  <c r="AJ421" i="23"/>
  <c r="AK421" i="23"/>
  <c r="AL421" i="23"/>
  <c r="AM421" i="23"/>
  <c r="AN421" i="23"/>
  <c r="AO421" i="23"/>
  <c r="AP421" i="23"/>
  <c r="AQ421" i="23"/>
  <c r="AR421" i="23"/>
  <c r="AS421" i="23"/>
  <c r="AT421" i="23"/>
  <c r="AU421" i="23"/>
  <c r="AV421" i="23"/>
  <c r="AW421" i="23"/>
  <c r="AX421" i="23"/>
  <c r="L422" i="23"/>
  <c r="M422" i="23"/>
  <c r="N422" i="23"/>
  <c r="O422" i="23"/>
  <c r="P422" i="23"/>
  <c r="Q422" i="23"/>
  <c r="R422" i="23"/>
  <c r="S422" i="23"/>
  <c r="T422" i="23"/>
  <c r="U422" i="23"/>
  <c r="V422" i="23"/>
  <c r="W422" i="23"/>
  <c r="X422" i="23"/>
  <c r="Y422" i="23"/>
  <c r="Z422" i="23"/>
  <c r="AA422" i="23"/>
  <c r="AB422" i="23"/>
  <c r="AC422" i="23"/>
  <c r="AD422" i="23"/>
  <c r="AE422" i="23"/>
  <c r="AF422" i="23"/>
  <c r="AG422" i="23"/>
  <c r="AH422" i="23"/>
  <c r="AI422" i="23"/>
  <c r="AJ422" i="23"/>
  <c r="AK422" i="23"/>
  <c r="AL422" i="23"/>
  <c r="AM422" i="23"/>
  <c r="AN422" i="23"/>
  <c r="AO422" i="23"/>
  <c r="AP422" i="23"/>
  <c r="AQ422" i="23"/>
  <c r="AR422" i="23"/>
  <c r="AS422" i="23"/>
  <c r="AT422" i="23"/>
  <c r="AU422" i="23"/>
  <c r="AV422" i="23"/>
  <c r="AW422" i="23"/>
  <c r="AX422" i="23"/>
  <c r="L423" i="23"/>
  <c r="M423" i="23"/>
  <c r="N423" i="23"/>
  <c r="O423" i="23"/>
  <c r="P423" i="23"/>
  <c r="Q423" i="23"/>
  <c r="R423" i="23"/>
  <c r="S423" i="23"/>
  <c r="T423" i="23"/>
  <c r="U423" i="23"/>
  <c r="V423" i="23"/>
  <c r="W423" i="23"/>
  <c r="X423" i="23"/>
  <c r="Y423" i="23"/>
  <c r="Z423" i="23"/>
  <c r="AA423" i="23"/>
  <c r="AB423" i="23"/>
  <c r="AC423" i="23"/>
  <c r="AD423" i="23"/>
  <c r="AE423" i="23"/>
  <c r="AF423" i="23"/>
  <c r="AG423" i="23"/>
  <c r="AH423" i="23"/>
  <c r="AI423" i="23"/>
  <c r="AJ423" i="23"/>
  <c r="AK423" i="23"/>
  <c r="AL423" i="23"/>
  <c r="AM423" i="23"/>
  <c r="AN423" i="23"/>
  <c r="AO423" i="23"/>
  <c r="AP423" i="23"/>
  <c r="AQ423" i="23"/>
  <c r="AR423" i="23"/>
  <c r="AS423" i="23"/>
  <c r="AT423" i="23"/>
  <c r="AU423" i="23"/>
  <c r="AV423" i="23"/>
  <c r="AW423" i="23"/>
  <c r="AX423" i="23"/>
  <c r="L424" i="23"/>
  <c r="M424" i="23"/>
  <c r="N424" i="23"/>
  <c r="O424" i="23"/>
  <c r="P424" i="23"/>
  <c r="Q424" i="23"/>
  <c r="R424" i="23"/>
  <c r="S424" i="23"/>
  <c r="T424" i="23"/>
  <c r="U424" i="23"/>
  <c r="V424" i="23"/>
  <c r="W424" i="23"/>
  <c r="X424" i="23"/>
  <c r="Y424" i="23"/>
  <c r="Z424" i="23"/>
  <c r="AA424" i="23"/>
  <c r="AB424" i="23"/>
  <c r="AC424" i="23"/>
  <c r="AD424" i="23"/>
  <c r="AE424" i="23"/>
  <c r="AF424" i="23"/>
  <c r="AG424" i="23"/>
  <c r="AH424" i="23"/>
  <c r="AI424" i="23"/>
  <c r="AJ424" i="23"/>
  <c r="AK424" i="23"/>
  <c r="AL424" i="23"/>
  <c r="AM424" i="23"/>
  <c r="AN424" i="23"/>
  <c r="AO424" i="23"/>
  <c r="AP424" i="23"/>
  <c r="AQ424" i="23"/>
  <c r="AR424" i="23"/>
  <c r="AS424" i="23"/>
  <c r="AT424" i="23"/>
  <c r="AU424" i="23"/>
  <c r="AV424" i="23"/>
  <c r="AW424" i="23"/>
  <c r="AX424" i="23"/>
  <c r="L425" i="23"/>
  <c r="M425" i="23"/>
  <c r="N425" i="23"/>
  <c r="O425" i="23"/>
  <c r="P425" i="23"/>
  <c r="Q425" i="23"/>
  <c r="R425" i="23"/>
  <c r="S425" i="23"/>
  <c r="T425" i="23"/>
  <c r="U425" i="23"/>
  <c r="V425" i="23"/>
  <c r="W425" i="23"/>
  <c r="X425" i="23"/>
  <c r="Y425" i="23"/>
  <c r="Z425" i="23"/>
  <c r="AA425" i="23"/>
  <c r="AB425" i="23"/>
  <c r="AC425" i="23"/>
  <c r="AD425" i="23"/>
  <c r="AE425" i="23"/>
  <c r="AF425" i="23"/>
  <c r="AG425" i="23"/>
  <c r="AH425" i="23"/>
  <c r="AI425" i="23"/>
  <c r="AJ425" i="23"/>
  <c r="AK425" i="23"/>
  <c r="AL425" i="23"/>
  <c r="AM425" i="23"/>
  <c r="AN425" i="23"/>
  <c r="AO425" i="23"/>
  <c r="AP425" i="23"/>
  <c r="AQ425" i="23"/>
  <c r="AR425" i="23"/>
  <c r="AS425" i="23"/>
  <c r="AT425" i="23"/>
  <c r="AU425" i="23"/>
  <c r="AV425" i="23"/>
  <c r="AW425" i="23"/>
  <c r="AX425" i="23"/>
  <c r="L426" i="23"/>
  <c r="M426" i="23"/>
  <c r="N426" i="23"/>
  <c r="O426" i="23"/>
  <c r="P426" i="23"/>
  <c r="Q426" i="23"/>
  <c r="R426" i="23"/>
  <c r="S426" i="23"/>
  <c r="T426" i="23"/>
  <c r="U426" i="23"/>
  <c r="V426" i="23"/>
  <c r="W426" i="23"/>
  <c r="X426" i="23"/>
  <c r="Y426" i="23"/>
  <c r="Z426" i="23"/>
  <c r="AA426" i="23"/>
  <c r="AB426" i="23"/>
  <c r="AC426" i="23"/>
  <c r="AD426" i="23"/>
  <c r="AE426" i="23"/>
  <c r="AF426" i="23"/>
  <c r="AG426" i="23"/>
  <c r="AH426" i="23"/>
  <c r="AI426" i="23"/>
  <c r="AJ426" i="23"/>
  <c r="AK426" i="23"/>
  <c r="AL426" i="23"/>
  <c r="AM426" i="23"/>
  <c r="AN426" i="23"/>
  <c r="AO426" i="23"/>
  <c r="AP426" i="23"/>
  <c r="AQ426" i="23"/>
  <c r="AR426" i="23"/>
  <c r="AS426" i="23"/>
  <c r="AT426" i="23"/>
  <c r="AU426" i="23"/>
  <c r="AV426" i="23"/>
  <c r="AW426" i="23"/>
  <c r="AX426" i="23"/>
  <c r="L427" i="23"/>
  <c r="M427" i="23"/>
  <c r="N427" i="23"/>
  <c r="O427" i="23"/>
  <c r="P427" i="23"/>
  <c r="Q427" i="23"/>
  <c r="R427" i="23"/>
  <c r="S427" i="23"/>
  <c r="T427" i="23"/>
  <c r="U427" i="23"/>
  <c r="V427" i="23"/>
  <c r="W427" i="23"/>
  <c r="X427" i="23"/>
  <c r="Y427" i="23"/>
  <c r="Z427" i="23"/>
  <c r="AA427" i="23"/>
  <c r="AB427" i="23"/>
  <c r="AC427" i="23"/>
  <c r="AD427" i="23"/>
  <c r="AE427" i="23"/>
  <c r="AF427" i="23"/>
  <c r="AG427" i="23"/>
  <c r="AH427" i="23"/>
  <c r="AI427" i="23"/>
  <c r="AJ427" i="23"/>
  <c r="AK427" i="23"/>
  <c r="AL427" i="23"/>
  <c r="AM427" i="23"/>
  <c r="AN427" i="23"/>
  <c r="AO427" i="23"/>
  <c r="AP427" i="23"/>
  <c r="AQ427" i="23"/>
  <c r="AR427" i="23"/>
  <c r="AS427" i="23"/>
  <c r="AT427" i="23"/>
  <c r="AU427" i="23"/>
  <c r="AV427" i="23"/>
  <c r="AW427" i="23"/>
  <c r="AX427" i="23"/>
  <c r="L428" i="23"/>
  <c r="M428" i="23"/>
  <c r="N428" i="23"/>
  <c r="O428" i="23"/>
  <c r="P428" i="23"/>
  <c r="Q428" i="23"/>
  <c r="R428" i="23"/>
  <c r="S428" i="23"/>
  <c r="T428" i="23"/>
  <c r="U428" i="23"/>
  <c r="V428" i="23"/>
  <c r="W428" i="23"/>
  <c r="X428" i="23"/>
  <c r="Y428" i="23"/>
  <c r="Z428" i="23"/>
  <c r="AA428" i="23"/>
  <c r="AB428" i="23"/>
  <c r="AC428" i="23"/>
  <c r="AD428" i="23"/>
  <c r="AE428" i="23"/>
  <c r="AF428" i="23"/>
  <c r="AG428" i="23"/>
  <c r="AH428" i="23"/>
  <c r="AI428" i="23"/>
  <c r="AJ428" i="23"/>
  <c r="AK428" i="23"/>
  <c r="AL428" i="23"/>
  <c r="AM428" i="23"/>
  <c r="AN428" i="23"/>
  <c r="AO428" i="23"/>
  <c r="AP428" i="23"/>
  <c r="AQ428" i="23"/>
  <c r="AR428" i="23"/>
  <c r="AS428" i="23"/>
  <c r="AT428" i="23"/>
  <c r="AU428" i="23"/>
  <c r="AV428" i="23"/>
  <c r="AW428" i="23"/>
  <c r="AX428" i="23"/>
  <c r="L429" i="23"/>
  <c r="M429" i="23"/>
  <c r="N429" i="23"/>
  <c r="O429" i="23"/>
  <c r="P429" i="23"/>
  <c r="Q429" i="23"/>
  <c r="R429" i="23"/>
  <c r="S429" i="23"/>
  <c r="T429" i="23"/>
  <c r="U429" i="23"/>
  <c r="V429" i="23"/>
  <c r="W429" i="23"/>
  <c r="X429" i="23"/>
  <c r="Y429" i="23"/>
  <c r="Z429" i="23"/>
  <c r="AA429" i="23"/>
  <c r="AB429" i="23"/>
  <c r="AC429" i="23"/>
  <c r="AD429" i="23"/>
  <c r="AE429" i="23"/>
  <c r="AF429" i="23"/>
  <c r="AG429" i="23"/>
  <c r="AH429" i="23"/>
  <c r="AI429" i="23"/>
  <c r="AJ429" i="23"/>
  <c r="AK429" i="23"/>
  <c r="AL429" i="23"/>
  <c r="AM429" i="23"/>
  <c r="AN429" i="23"/>
  <c r="AO429" i="23"/>
  <c r="AP429" i="23"/>
  <c r="AQ429" i="23"/>
  <c r="AR429" i="23"/>
  <c r="AS429" i="23"/>
  <c r="AT429" i="23"/>
  <c r="AU429" i="23"/>
  <c r="AV429" i="23"/>
  <c r="AW429" i="23"/>
  <c r="AX429" i="23"/>
  <c r="L430" i="23"/>
  <c r="M430" i="23"/>
  <c r="N430" i="23"/>
  <c r="O430" i="23"/>
  <c r="P430" i="23"/>
  <c r="Q430" i="23"/>
  <c r="R430" i="23"/>
  <c r="S430" i="23"/>
  <c r="T430" i="23"/>
  <c r="U430" i="23"/>
  <c r="V430" i="23"/>
  <c r="W430" i="23"/>
  <c r="X430" i="23"/>
  <c r="Y430" i="23"/>
  <c r="Z430" i="23"/>
  <c r="AA430" i="23"/>
  <c r="AB430" i="23"/>
  <c r="AC430" i="23"/>
  <c r="AD430" i="23"/>
  <c r="AE430" i="23"/>
  <c r="AF430" i="23"/>
  <c r="AG430" i="23"/>
  <c r="AH430" i="23"/>
  <c r="AI430" i="23"/>
  <c r="AJ430" i="23"/>
  <c r="AK430" i="23"/>
  <c r="AL430" i="23"/>
  <c r="AM430" i="23"/>
  <c r="AN430" i="23"/>
  <c r="AO430" i="23"/>
  <c r="AP430" i="23"/>
  <c r="AQ430" i="23"/>
  <c r="AR430" i="23"/>
  <c r="AS430" i="23"/>
  <c r="AT430" i="23"/>
  <c r="AU430" i="23"/>
  <c r="AV430" i="23"/>
  <c r="AW430" i="23"/>
  <c r="AX430" i="23"/>
  <c r="L431" i="23"/>
  <c r="M431" i="23"/>
  <c r="N431" i="23"/>
  <c r="O431" i="23"/>
  <c r="P431" i="23"/>
  <c r="Q431" i="23"/>
  <c r="R431" i="23"/>
  <c r="S431" i="23"/>
  <c r="T431" i="23"/>
  <c r="U431" i="23"/>
  <c r="V431" i="23"/>
  <c r="W431" i="23"/>
  <c r="X431" i="23"/>
  <c r="Y431" i="23"/>
  <c r="Z431" i="23"/>
  <c r="AA431" i="23"/>
  <c r="AB431" i="23"/>
  <c r="AC431" i="23"/>
  <c r="AD431" i="23"/>
  <c r="AE431" i="23"/>
  <c r="AF431" i="23"/>
  <c r="AG431" i="23"/>
  <c r="AH431" i="23"/>
  <c r="AI431" i="23"/>
  <c r="AJ431" i="23"/>
  <c r="AK431" i="23"/>
  <c r="AL431" i="23"/>
  <c r="AM431" i="23"/>
  <c r="AN431" i="23"/>
  <c r="AO431" i="23"/>
  <c r="AP431" i="23"/>
  <c r="AQ431" i="23"/>
  <c r="AR431" i="23"/>
  <c r="AS431" i="23"/>
  <c r="AT431" i="23"/>
  <c r="AU431" i="23"/>
  <c r="AV431" i="23"/>
  <c r="AW431" i="23"/>
  <c r="AX431" i="23"/>
  <c r="L432" i="23"/>
  <c r="M432" i="23"/>
  <c r="N432" i="23"/>
  <c r="O432" i="23"/>
  <c r="P432" i="23"/>
  <c r="Q432" i="23"/>
  <c r="R432" i="23"/>
  <c r="S432" i="23"/>
  <c r="T432" i="23"/>
  <c r="U432" i="23"/>
  <c r="V432" i="23"/>
  <c r="W432" i="23"/>
  <c r="X432" i="23"/>
  <c r="Y432" i="23"/>
  <c r="Z432" i="23"/>
  <c r="AA432" i="23"/>
  <c r="AB432" i="23"/>
  <c r="AC432" i="23"/>
  <c r="AD432" i="23"/>
  <c r="AE432" i="23"/>
  <c r="AF432" i="23"/>
  <c r="AG432" i="23"/>
  <c r="AH432" i="23"/>
  <c r="AI432" i="23"/>
  <c r="AJ432" i="23"/>
  <c r="AK432" i="23"/>
  <c r="AL432" i="23"/>
  <c r="AM432" i="23"/>
  <c r="AN432" i="23"/>
  <c r="AO432" i="23"/>
  <c r="AP432" i="23"/>
  <c r="AQ432" i="23"/>
  <c r="AR432" i="23"/>
  <c r="AS432" i="23"/>
  <c r="AT432" i="23"/>
  <c r="AU432" i="23"/>
  <c r="AV432" i="23"/>
  <c r="AW432" i="23"/>
  <c r="AX432" i="23"/>
  <c r="L433" i="23"/>
  <c r="M433" i="23"/>
  <c r="N433" i="23"/>
  <c r="O433" i="23"/>
  <c r="P433" i="23"/>
  <c r="Q433" i="23"/>
  <c r="R433" i="23"/>
  <c r="S433" i="23"/>
  <c r="T433" i="23"/>
  <c r="U433" i="23"/>
  <c r="V433" i="23"/>
  <c r="W433" i="23"/>
  <c r="X433" i="23"/>
  <c r="Y433" i="23"/>
  <c r="Z433" i="23"/>
  <c r="AA433" i="23"/>
  <c r="AB433" i="23"/>
  <c r="AC433" i="23"/>
  <c r="AD433" i="23"/>
  <c r="AE433" i="23"/>
  <c r="AF433" i="23"/>
  <c r="AG433" i="23"/>
  <c r="AH433" i="23"/>
  <c r="AI433" i="23"/>
  <c r="AJ433" i="23"/>
  <c r="AK433" i="23"/>
  <c r="AL433" i="23"/>
  <c r="AM433" i="23"/>
  <c r="AN433" i="23"/>
  <c r="AO433" i="23"/>
  <c r="AP433" i="23"/>
  <c r="AQ433" i="23"/>
  <c r="AR433" i="23"/>
  <c r="AS433" i="23"/>
  <c r="AT433" i="23"/>
  <c r="AU433" i="23"/>
  <c r="AV433" i="23"/>
  <c r="AW433" i="23"/>
  <c r="AX433" i="23"/>
  <c r="L434" i="23"/>
  <c r="M434" i="23"/>
  <c r="N434" i="23"/>
  <c r="O434" i="23"/>
  <c r="P434" i="23"/>
  <c r="Q434" i="23"/>
  <c r="R434" i="23"/>
  <c r="S434" i="23"/>
  <c r="T434" i="23"/>
  <c r="U434" i="23"/>
  <c r="V434" i="23"/>
  <c r="W434" i="23"/>
  <c r="X434" i="23"/>
  <c r="Y434" i="23"/>
  <c r="Z434" i="23"/>
  <c r="AA434" i="23"/>
  <c r="AB434" i="23"/>
  <c r="AC434" i="23"/>
  <c r="AD434" i="23"/>
  <c r="AE434" i="23"/>
  <c r="AF434" i="23"/>
  <c r="AG434" i="23"/>
  <c r="AH434" i="23"/>
  <c r="AI434" i="23"/>
  <c r="AJ434" i="23"/>
  <c r="AK434" i="23"/>
  <c r="AL434" i="23"/>
  <c r="AM434" i="23"/>
  <c r="AN434" i="23"/>
  <c r="AO434" i="23"/>
  <c r="AP434" i="23"/>
  <c r="AQ434" i="23"/>
  <c r="AR434" i="23"/>
  <c r="AS434" i="23"/>
  <c r="AT434" i="23"/>
  <c r="AU434" i="23"/>
  <c r="AV434" i="23"/>
  <c r="AW434" i="23"/>
  <c r="AX434" i="23"/>
  <c r="L435" i="23"/>
  <c r="M435" i="23"/>
  <c r="N435" i="23"/>
  <c r="O435" i="23"/>
  <c r="P435" i="23"/>
  <c r="Q435" i="23"/>
  <c r="R435" i="23"/>
  <c r="S435" i="23"/>
  <c r="T435" i="23"/>
  <c r="U435" i="23"/>
  <c r="V435" i="23"/>
  <c r="W435" i="23"/>
  <c r="X435" i="23"/>
  <c r="Y435" i="23"/>
  <c r="Z435" i="23"/>
  <c r="AA435" i="23"/>
  <c r="AB435" i="23"/>
  <c r="AC435" i="23"/>
  <c r="AD435" i="23"/>
  <c r="AE435" i="23"/>
  <c r="AF435" i="23"/>
  <c r="AG435" i="23"/>
  <c r="AH435" i="23"/>
  <c r="AI435" i="23"/>
  <c r="AJ435" i="23"/>
  <c r="AK435" i="23"/>
  <c r="AL435" i="23"/>
  <c r="AM435" i="23"/>
  <c r="AN435" i="23"/>
  <c r="AO435" i="23"/>
  <c r="AP435" i="23"/>
  <c r="AQ435" i="23"/>
  <c r="AR435" i="23"/>
  <c r="AS435" i="23"/>
  <c r="AT435" i="23"/>
  <c r="AU435" i="23"/>
  <c r="AV435" i="23"/>
  <c r="AW435" i="23"/>
  <c r="AX435" i="23"/>
  <c r="L436" i="23"/>
  <c r="M436" i="23"/>
  <c r="N436" i="23"/>
  <c r="O436" i="23"/>
  <c r="P436" i="23"/>
  <c r="Q436" i="23"/>
  <c r="R436" i="23"/>
  <c r="S436" i="23"/>
  <c r="T436" i="23"/>
  <c r="U436" i="23"/>
  <c r="V436" i="23"/>
  <c r="W436" i="23"/>
  <c r="X436" i="23"/>
  <c r="Y436" i="23"/>
  <c r="Z436" i="23"/>
  <c r="AA436" i="23"/>
  <c r="AB436" i="23"/>
  <c r="AC436" i="23"/>
  <c r="AD436" i="23"/>
  <c r="AE436" i="23"/>
  <c r="AF436" i="23"/>
  <c r="AG436" i="23"/>
  <c r="AH436" i="23"/>
  <c r="AI436" i="23"/>
  <c r="AJ436" i="23"/>
  <c r="AK436" i="23"/>
  <c r="AL436" i="23"/>
  <c r="AM436" i="23"/>
  <c r="AN436" i="23"/>
  <c r="AO436" i="23"/>
  <c r="AP436" i="23"/>
  <c r="AQ436" i="23"/>
  <c r="AR436" i="23"/>
  <c r="AS436" i="23"/>
  <c r="AT436" i="23"/>
  <c r="AU436" i="23"/>
  <c r="AV436" i="23"/>
  <c r="AW436" i="23"/>
  <c r="AX436" i="23"/>
  <c r="L437" i="23"/>
  <c r="M437" i="23"/>
  <c r="N437" i="23"/>
  <c r="O437" i="23"/>
  <c r="P437" i="23"/>
  <c r="Q437" i="23"/>
  <c r="R437" i="23"/>
  <c r="S437" i="23"/>
  <c r="T437" i="23"/>
  <c r="U437" i="23"/>
  <c r="V437" i="23"/>
  <c r="W437" i="23"/>
  <c r="X437" i="23"/>
  <c r="Y437" i="23"/>
  <c r="Z437" i="23"/>
  <c r="AA437" i="23"/>
  <c r="AB437" i="23"/>
  <c r="AC437" i="23"/>
  <c r="AD437" i="23"/>
  <c r="AE437" i="23"/>
  <c r="AF437" i="23"/>
  <c r="AG437" i="23"/>
  <c r="AH437" i="23"/>
  <c r="AI437" i="23"/>
  <c r="AJ437" i="23"/>
  <c r="AK437" i="23"/>
  <c r="AL437" i="23"/>
  <c r="AM437" i="23"/>
  <c r="AN437" i="23"/>
  <c r="AO437" i="23"/>
  <c r="AP437" i="23"/>
  <c r="AQ437" i="23"/>
  <c r="AR437" i="23"/>
  <c r="AS437" i="23"/>
  <c r="AT437" i="23"/>
  <c r="AU437" i="23"/>
  <c r="AV437" i="23"/>
  <c r="AW437" i="23"/>
  <c r="AX437" i="23"/>
  <c r="AX413" i="23"/>
  <c r="AW413" i="23"/>
  <c r="AV413" i="23"/>
  <c r="AU413" i="23"/>
  <c r="AT413" i="23"/>
  <c r="AS413" i="23"/>
  <c r="AR413" i="23"/>
  <c r="AQ413" i="23"/>
  <c r="AP413" i="23"/>
  <c r="AO413" i="23"/>
  <c r="AN413" i="23"/>
  <c r="AM413" i="23"/>
  <c r="AL413" i="23"/>
  <c r="AK413" i="23"/>
  <c r="AJ413" i="23"/>
  <c r="AI413" i="23"/>
  <c r="AH413" i="23"/>
  <c r="AG413" i="23"/>
  <c r="AF413" i="23"/>
  <c r="AE413" i="23"/>
  <c r="AD413" i="23"/>
  <c r="AC413" i="23"/>
  <c r="AB413" i="23"/>
  <c r="AA413" i="23"/>
  <c r="Z413" i="23"/>
  <c r="Y413" i="23"/>
  <c r="X413" i="23"/>
  <c r="W413" i="23"/>
  <c r="V413" i="23"/>
  <c r="U413" i="23"/>
  <c r="T413" i="23"/>
  <c r="S413" i="23"/>
  <c r="R413" i="23"/>
  <c r="Q413" i="23"/>
  <c r="P413" i="23"/>
  <c r="O413" i="23"/>
  <c r="N413" i="23"/>
  <c r="M413" i="23"/>
  <c r="L413" i="23"/>
  <c r="B404" i="23"/>
  <c r="B405" i="23"/>
  <c r="B406" i="23"/>
  <c r="B407" i="23"/>
  <c r="B408" i="23"/>
  <c r="B409" i="23"/>
  <c r="B410" i="23"/>
  <c r="B403" i="23"/>
  <c r="B402" i="23"/>
  <c r="B401" i="23"/>
  <c r="B400" i="23"/>
  <c r="B399" i="23"/>
  <c r="B398" i="23"/>
  <c r="B397" i="23"/>
  <c r="B396" i="23"/>
  <c r="B395" i="23"/>
  <c r="B394" i="23"/>
  <c r="B393" i="23"/>
  <c r="B392" i="23"/>
  <c r="B391" i="23"/>
  <c r="B390" i="23"/>
  <c r="B389" i="23"/>
  <c r="B388" i="23"/>
  <c r="B387" i="23"/>
  <c r="B386" i="23"/>
  <c r="L387" i="23"/>
  <c r="M387" i="23"/>
  <c r="N387" i="23"/>
  <c r="O387" i="23"/>
  <c r="P387" i="23"/>
  <c r="Q387" i="23"/>
  <c r="R387" i="23"/>
  <c r="S387" i="23"/>
  <c r="T387" i="23"/>
  <c r="U387" i="23"/>
  <c r="V387" i="23"/>
  <c r="W387" i="23"/>
  <c r="X387" i="23"/>
  <c r="Y387" i="23"/>
  <c r="Z387" i="23"/>
  <c r="AA387" i="23"/>
  <c r="AB387" i="23"/>
  <c r="AC387" i="23"/>
  <c r="AD387" i="23"/>
  <c r="AE387" i="23"/>
  <c r="AF387" i="23"/>
  <c r="AG387" i="23"/>
  <c r="AH387" i="23"/>
  <c r="AI387" i="23"/>
  <c r="AJ387" i="23"/>
  <c r="AK387" i="23"/>
  <c r="AL387" i="23"/>
  <c r="AM387" i="23"/>
  <c r="AN387" i="23"/>
  <c r="AO387" i="23"/>
  <c r="AP387" i="23"/>
  <c r="AQ387" i="23"/>
  <c r="AR387" i="23"/>
  <c r="AS387" i="23"/>
  <c r="AT387" i="23"/>
  <c r="AU387" i="23"/>
  <c r="AV387" i="23"/>
  <c r="AW387" i="23"/>
  <c r="AX387" i="23"/>
  <c r="L388" i="23"/>
  <c r="M388" i="23"/>
  <c r="N388" i="23"/>
  <c r="O388" i="23"/>
  <c r="P388" i="23"/>
  <c r="Q388" i="23"/>
  <c r="R388" i="23"/>
  <c r="S388" i="23"/>
  <c r="T388" i="23"/>
  <c r="U388" i="23"/>
  <c r="V388" i="23"/>
  <c r="W388" i="23"/>
  <c r="X388" i="23"/>
  <c r="Y388" i="23"/>
  <c r="Z388" i="23"/>
  <c r="AA388" i="23"/>
  <c r="AB388" i="23"/>
  <c r="AC388" i="23"/>
  <c r="AD388" i="23"/>
  <c r="AE388" i="23"/>
  <c r="AF388" i="23"/>
  <c r="AG388" i="23"/>
  <c r="AH388" i="23"/>
  <c r="AI388" i="23"/>
  <c r="AJ388" i="23"/>
  <c r="AK388" i="23"/>
  <c r="AL388" i="23"/>
  <c r="AM388" i="23"/>
  <c r="AN388" i="23"/>
  <c r="AO388" i="23"/>
  <c r="AP388" i="23"/>
  <c r="AQ388" i="23"/>
  <c r="AR388" i="23"/>
  <c r="AS388" i="23"/>
  <c r="AT388" i="23"/>
  <c r="AU388" i="23"/>
  <c r="AV388" i="23"/>
  <c r="AW388" i="23"/>
  <c r="AX388" i="23"/>
  <c r="L389" i="23"/>
  <c r="M389" i="23"/>
  <c r="N389" i="23"/>
  <c r="O389" i="23"/>
  <c r="P389" i="23"/>
  <c r="Q389" i="23"/>
  <c r="R389" i="23"/>
  <c r="S389" i="23"/>
  <c r="T389" i="23"/>
  <c r="U389" i="23"/>
  <c r="V389" i="23"/>
  <c r="W389" i="23"/>
  <c r="X389" i="23"/>
  <c r="Y389" i="23"/>
  <c r="Z389" i="23"/>
  <c r="AA389" i="23"/>
  <c r="AB389" i="23"/>
  <c r="AC389" i="23"/>
  <c r="AD389" i="23"/>
  <c r="AE389" i="23"/>
  <c r="AF389" i="23"/>
  <c r="AG389" i="23"/>
  <c r="AH389" i="23"/>
  <c r="AI389" i="23"/>
  <c r="AJ389" i="23"/>
  <c r="AK389" i="23"/>
  <c r="AL389" i="23"/>
  <c r="AM389" i="23"/>
  <c r="AN389" i="23"/>
  <c r="AO389" i="23"/>
  <c r="AP389" i="23"/>
  <c r="AQ389" i="23"/>
  <c r="AR389" i="23"/>
  <c r="AS389" i="23"/>
  <c r="AT389" i="23"/>
  <c r="AU389" i="23"/>
  <c r="AV389" i="23"/>
  <c r="AW389" i="23"/>
  <c r="AX389" i="23"/>
  <c r="L390" i="23"/>
  <c r="M390" i="23"/>
  <c r="N390" i="23"/>
  <c r="O390" i="23"/>
  <c r="P390" i="23"/>
  <c r="Q390" i="23"/>
  <c r="R390" i="23"/>
  <c r="S390" i="23"/>
  <c r="T390" i="23"/>
  <c r="U390" i="23"/>
  <c r="V390" i="23"/>
  <c r="W390" i="23"/>
  <c r="X390" i="23"/>
  <c r="Y390" i="23"/>
  <c r="Z390" i="23"/>
  <c r="AA390" i="23"/>
  <c r="AB390" i="23"/>
  <c r="AC390" i="23"/>
  <c r="AD390" i="23"/>
  <c r="AE390" i="23"/>
  <c r="AF390" i="23"/>
  <c r="AG390" i="23"/>
  <c r="AH390" i="23"/>
  <c r="AI390" i="23"/>
  <c r="AJ390" i="23"/>
  <c r="AK390" i="23"/>
  <c r="AL390" i="23"/>
  <c r="AM390" i="23"/>
  <c r="AN390" i="23"/>
  <c r="AO390" i="23"/>
  <c r="AP390" i="23"/>
  <c r="AQ390" i="23"/>
  <c r="AR390" i="23"/>
  <c r="AS390" i="23"/>
  <c r="AT390" i="23"/>
  <c r="AU390" i="23"/>
  <c r="AV390" i="23"/>
  <c r="AW390" i="23"/>
  <c r="AX390" i="23"/>
  <c r="L391" i="23"/>
  <c r="M391" i="23"/>
  <c r="N391" i="23"/>
  <c r="O391" i="23"/>
  <c r="P391" i="23"/>
  <c r="Q391" i="23"/>
  <c r="R391" i="23"/>
  <c r="S391" i="23"/>
  <c r="T391" i="23"/>
  <c r="U391" i="23"/>
  <c r="V391" i="23"/>
  <c r="W391" i="23"/>
  <c r="X391" i="23"/>
  <c r="Y391" i="23"/>
  <c r="Z391" i="23"/>
  <c r="AA391" i="23"/>
  <c r="AB391" i="23"/>
  <c r="AC391" i="23"/>
  <c r="AD391" i="23"/>
  <c r="AE391" i="23"/>
  <c r="AF391" i="23"/>
  <c r="AG391" i="23"/>
  <c r="AH391" i="23"/>
  <c r="AI391" i="23"/>
  <c r="AJ391" i="23"/>
  <c r="AK391" i="23"/>
  <c r="AL391" i="23"/>
  <c r="AM391" i="23"/>
  <c r="AN391" i="23"/>
  <c r="AO391" i="23"/>
  <c r="AP391" i="23"/>
  <c r="AQ391" i="23"/>
  <c r="AR391" i="23"/>
  <c r="AS391" i="23"/>
  <c r="AT391" i="23"/>
  <c r="AU391" i="23"/>
  <c r="AV391" i="23"/>
  <c r="AW391" i="23"/>
  <c r="AX391" i="23"/>
  <c r="L392" i="23"/>
  <c r="M392" i="23"/>
  <c r="N392" i="23"/>
  <c r="O392" i="23"/>
  <c r="P392" i="23"/>
  <c r="Q392" i="23"/>
  <c r="R392" i="23"/>
  <c r="S392" i="23"/>
  <c r="T392" i="23"/>
  <c r="U392" i="23"/>
  <c r="V392" i="23"/>
  <c r="W392" i="23"/>
  <c r="X392" i="23"/>
  <c r="Y392" i="23"/>
  <c r="Z392" i="23"/>
  <c r="AA392" i="23"/>
  <c r="AB392" i="23"/>
  <c r="AC392" i="23"/>
  <c r="AD392" i="23"/>
  <c r="AE392" i="23"/>
  <c r="AF392" i="23"/>
  <c r="AG392" i="23"/>
  <c r="AH392" i="23"/>
  <c r="AI392" i="23"/>
  <c r="AJ392" i="23"/>
  <c r="AK392" i="23"/>
  <c r="AL392" i="23"/>
  <c r="AM392" i="23"/>
  <c r="AN392" i="23"/>
  <c r="AO392" i="23"/>
  <c r="AP392" i="23"/>
  <c r="AQ392" i="23"/>
  <c r="AR392" i="23"/>
  <c r="AS392" i="23"/>
  <c r="AT392" i="23"/>
  <c r="AU392" i="23"/>
  <c r="AV392" i="23"/>
  <c r="AW392" i="23"/>
  <c r="AX392" i="23"/>
  <c r="L393" i="23"/>
  <c r="M393" i="23"/>
  <c r="N393" i="23"/>
  <c r="O393" i="23"/>
  <c r="P393" i="23"/>
  <c r="Q393" i="23"/>
  <c r="R393" i="23"/>
  <c r="S393" i="23"/>
  <c r="T393" i="23"/>
  <c r="U393" i="23"/>
  <c r="V393" i="23"/>
  <c r="W393" i="23"/>
  <c r="X393" i="23"/>
  <c r="Y393" i="23"/>
  <c r="Z393" i="23"/>
  <c r="AA393" i="23"/>
  <c r="AB393" i="23"/>
  <c r="AC393" i="23"/>
  <c r="AD393" i="23"/>
  <c r="AE393" i="23"/>
  <c r="AF393" i="23"/>
  <c r="AG393" i="23"/>
  <c r="AH393" i="23"/>
  <c r="AI393" i="23"/>
  <c r="AJ393" i="23"/>
  <c r="AK393" i="23"/>
  <c r="AL393" i="23"/>
  <c r="AM393" i="23"/>
  <c r="AN393" i="23"/>
  <c r="AO393" i="23"/>
  <c r="AP393" i="23"/>
  <c r="AQ393" i="23"/>
  <c r="AR393" i="23"/>
  <c r="AS393" i="23"/>
  <c r="AT393" i="23"/>
  <c r="AU393" i="23"/>
  <c r="AV393" i="23"/>
  <c r="AW393" i="23"/>
  <c r="AX393" i="23"/>
  <c r="L394" i="23"/>
  <c r="M394" i="23"/>
  <c r="N394" i="23"/>
  <c r="O394" i="23"/>
  <c r="P394" i="23"/>
  <c r="Q394" i="23"/>
  <c r="R394" i="23"/>
  <c r="S394" i="23"/>
  <c r="T394" i="23"/>
  <c r="U394" i="23"/>
  <c r="V394" i="23"/>
  <c r="W394" i="23"/>
  <c r="X394" i="23"/>
  <c r="Y394" i="23"/>
  <c r="Z394" i="23"/>
  <c r="AA394" i="23"/>
  <c r="AB394" i="23"/>
  <c r="AC394" i="23"/>
  <c r="AD394" i="23"/>
  <c r="AE394" i="23"/>
  <c r="AF394" i="23"/>
  <c r="AG394" i="23"/>
  <c r="AH394" i="23"/>
  <c r="AI394" i="23"/>
  <c r="AJ394" i="23"/>
  <c r="AK394" i="23"/>
  <c r="AL394" i="23"/>
  <c r="AM394" i="23"/>
  <c r="AN394" i="23"/>
  <c r="AO394" i="23"/>
  <c r="AP394" i="23"/>
  <c r="AQ394" i="23"/>
  <c r="AR394" i="23"/>
  <c r="AS394" i="23"/>
  <c r="AT394" i="23"/>
  <c r="AU394" i="23"/>
  <c r="AV394" i="23"/>
  <c r="AW394" i="23"/>
  <c r="AX394" i="23"/>
  <c r="L395" i="23"/>
  <c r="M395" i="23"/>
  <c r="N395" i="23"/>
  <c r="O395" i="23"/>
  <c r="P395" i="23"/>
  <c r="Q395" i="23"/>
  <c r="R395" i="23"/>
  <c r="S395" i="23"/>
  <c r="T395" i="23"/>
  <c r="U395" i="23"/>
  <c r="V395" i="23"/>
  <c r="W395" i="23"/>
  <c r="X395" i="23"/>
  <c r="Y395" i="23"/>
  <c r="Z395" i="23"/>
  <c r="AA395" i="23"/>
  <c r="AB395" i="23"/>
  <c r="AC395" i="23"/>
  <c r="AD395" i="23"/>
  <c r="AE395" i="23"/>
  <c r="AF395" i="23"/>
  <c r="AG395" i="23"/>
  <c r="AH395" i="23"/>
  <c r="AI395" i="23"/>
  <c r="AJ395" i="23"/>
  <c r="AK395" i="23"/>
  <c r="AL395" i="23"/>
  <c r="AM395" i="23"/>
  <c r="AN395" i="23"/>
  <c r="AO395" i="23"/>
  <c r="AP395" i="23"/>
  <c r="AQ395" i="23"/>
  <c r="AR395" i="23"/>
  <c r="AS395" i="23"/>
  <c r="AT395" i="23"/>
  <c r="AU395" i="23"/>
  <c r="AV395" i="23"/>
  <c r="AW395" i="23"/>
  <c r="AX395" i="23"/>
  <c r="L396" i="23"/>
  <c r="M396" i="23"/>
  <c r="N396" i="23"/>
  <c r="O396" i="23"/>
  <c r="P396" i="23"/>
  <c r="Q396" i="23"/>
  <c r="R396" i="23"/>
  <c r="S396" i="23"/>
  <c r="T396" i="23"/>
  <c r="U396" i="23"/>
  <c r="V396" i="23"/>
  <c r="W396" i="23"/>
  <c r="X396" i="23"/>
  <c r="Y396" i="23"/>
  <c r="Z396" i="23"/>
  <c r="AA396" i="23"/>
  <c r="AB396" i="23"/>
  <c r="AC396" i="23"/>
  <c r="AD396" i="23"/>
  <c r="AE396" i="23"/>
  <c r="AF396" i="23"/>
  <c r="AG396" i="23"/>
  <c r="AH396" i="23"/>
  <c r="AI396" i="23"/>
  <c r="AJ396" i="23"/>
  <c r="AK396" i="23"/>
  <c r="AL396" i="23"/>
  <c r="AM396" i="23"/>
  <c r="AN396" i="23"/>
  <c r="AO396" i="23"/>
  <c r="AP396" i="23"/>
  <c r="AQ396" i="23"/>
  <c r="AR396" i="23"/>
  <c r="AS396" i="23"/>
  <c r="AT396" i="23"/>
  <c r="AU396" i="23"/>
  <c r="AV396" i="23"/>
  <c r="AW396" i="23"/>
  <c r="AX396" i="23"/>
  <c r="L397" i="23"/>
  <c r="M397" i="23"/>
  <c r="N397" i="23"/>
  <c r="O397" i="23"/>
  <c r="P397" i="23"/>
  <c r="Q397" i="23"/>
  <c r="R397" i="23"/>
  <c r="S397" i="23"/>
  <c r="T397" i="23"/>
  <c r="U397" i="23"/>
  <c r="V397" i="23"/>
  <c r="W397" i="23"/>
  <c r="X397" i="23"/>
  <c r="Y397" i="23"/>
  <c r="Z397" i="23"/>
  <c r="AA397" i="23"/>
  <c r="AB397" i="23"/>
  <c r="AC397" i="23"/>
  <c r="AD397" i="23"/>
  <c r="AE397" i="23"/>
  <c r="AF397" i="23"/>
  <c r="AG397" i="23"/>
  <c r="AH397" i="23"/>
  <c r="AI397" i="23"/>
  <c r="AJ397" i="23"/>
  <c r="AK397" i="23"/>
  <c r="AL397" i="23"/>
  <c r="AM397" i="23"/>
  <c r="AN397" i="23"/>
  <c r="AO397" i="23"/>
  <c r="AP397" i="23"/>
  <c r="AQ397" i="23"/>
  <c r="AR397" i="23"/>
  <c r="AS397" i="23"/>
  <c r="AT397" i="23"/>
  <c r="AU397" i="23"/>
  <c r="AV397" i="23"/>
  <c r="AW397" i="23"/>
  <c r="AX397" i="23"/>
  <c r="L398" i="23"/>
  <c r="M398" i="23"/>
  <c r="N398" i="23"/>
  <c r="O398" i="23"/>
  <c r="P398" i="23"/>
  <c r="Q398" i="23"/>
  <c r="R398" i="23"/>
  <c r="S398" i="23"/>
  <c r="T398" i="23"/>
  <c r="U398" i="23"/>
  <c r="V398" i="23"/>
  <c r="W398" i="23"/>
  <c r="X398" i="23"/>
  <c r="Y398" i="23"/>
  <c r="Z398" i="23"/>
  <c r="AA398" i="23"/>
  <c r="AB398" i="23"/>
  <c r="AC398" i="23"/>
  <c r="AD398" i="23"/>
  <c r="AE398" i="23"/>
  <c r="AF398" i="23"/>
  <c r="AG398" i="23"/>
  <c r="AH398" i="23"/>
  <c r="AI398" i="23"/>
  <c r="AJ398" i="23"/>
  <c r="AK398" i="23"/>
  <c r="AL398" i="23"/>
  <c r="AM398" i="23"/>
  <c r="AN398" i="23"/>
  <c r="AO398" i="23"/>
  <c r="AP398" i="23"/>
  <c r="AQ398" i="23"/>
  <c r="AR398" i="23"/>
  <c r="AS398" i="23"/>
  <c r="AT398" i="23"/>
  <c r="AU398" i="23"/>
  <c r="AV398" i="23"/>
  <c r="AW398" i="23"/>
  <c r="AX398" i="23"/>
  <c r="L399" i="23"/>
  <c r="M399" i="23"/>
  <c r="N399" i="23"/>
  <c r="O399" i="23"/>
  <c r="P399" i="23"/>
  <c r="Q399" i="23"/>
  <c r="R399" i="23"/>
  <c r="S399" i="23"/>
  <c r="T399" i="23"/>
  <c r="U399" i="23"/>
  <c r="V399" i="23"/>
  <c r="W399" i="23"/>
  <c r="X399" i="23"/>
  <c r="Y399" i="23"/>
  <c r="Z399" i="23"/>
  <c r="AA399" i="23"/>
  <c r="AB399" i="23"/>
  <c r="AC399" i="23"/>
  <c r="AD399" i="23"/>
  <c r="AE399" i="23"/>
  <c r="AF399" i="23"/>
  <c r="AG399" i="23"/>
  <c r="AH399" i="23"/>
  <c r="AI399" i="23"/>
  <c r="AJ399" i="23"/>
  <c r="AK399" i="23"/>
  <c r="AL399" i="23"/>
  <c r="AM399" i="23"/>
  <c r="AN399" i="23"/>
  <c r="AO399" i="23"/>
  <c r="AP399" i="23"/>
  <c r="AQ399" i="23"/>
  <c r="AR399" i="23"/>
  <c r="AS399" i="23"/>
  <c r="AT399" i="23"/>
  <c r="AU399" i="23"/>
  <c r="AV399" i="23"/>
  <c r="AW399" i="23"/>
  <c r="AX399" i="23"/>
  <c r="L400" i="23"/>
  <c r="M400" i="23"/>
  <c r="N400" i="23"/>
  <c r="O400" i="23"/>
  <c r="P400" i="23"/>
  <c r="Q400" i="23"/>
  <c r="R400" i="23"/>
  <c r="S400" i="23"/>
  <c r="T400" i="23"/>
  <c r="U400" i="23"/>
  <c r="V400" i="23"/>
  <c r="W400" i="23"/>
  <c r="X400" i="23"/>
  <c r="Y400" i="23"/>
  <c r="Z400" i="23"/>
  <c r="AA400" i="23"/>
  <c r="AB400" i="23"/>
  <c r="AC400" i="23"/>
  <c r="AD400" i="23"/>
  <c r="AE400" i="23"/>
  <c r="AF400" i="23"/>
  <c r="AG400" i="23"/>
  <c r="AH400" i="23"/>
  <c r="AI400" i="23"/>
  <c r="AJ400" i="23"/>
  <c r="AK400" i="23"/>
  <c r="AL400" i="23"/>
  <c r="AM400" i="23"/>
  <c r="AN400" i="23"/>
  <c r="AO400" i="23"/>
  <c r="AP400" i="23"/>
  <c r="AQ400" i="23"/>
  <c r="AR400" i="23"/>
  <c r="AS400" i="23"/>
  <c r="AT400" i="23"/>
  <c r="AU400" i="23"/>
  <c r="AV400" i="23"/>
  <c r="AW400" i="23"/>
  <c r="AX400" i="23"/>
  <c r="L401" i="23"/>
  <c r="M401" i="23"/>
  <c r="N401" i="23"/>
  <c r="O401" i="23"/>
  <c r="P401" i="23"/>
  <c r="Q401" i="23"/>
  <c r="R401" i="23"/>
  <c r="S401" i="23"/>
  <c r="T401" i="23"/>
  <c r="U401" i="23"/>
  <c r="V401" i="23"/>
  <c r="W401" i="23"/>
  <c r="X401" i="23"/>
  <c r="Y401" i="23"/>
  <c r="Z401" i="23"/>
  <c r="AA401" i="23"/>
  <c r="AB401" i="23"/>
  <c r="AC401" i="23"/>
  <c r="AD401" i="23"/>
  <c r="AE401" i="23"/>
  <c r="AF401" i="23"/>
  <c r="AG401" i="23"/>
  <c r="AH401" i="23"/>
  <c r="AI401" i="23"/>
  <c r="AJ401" i="23"/>
  <c r="AK401" i="23"/>
  <c r="AL401" i="23"/>
  <c r="AM401" i="23"/>
  <c r="AN401" i="23"/>
  <c r="AO401" i="23"/>
  <c r="AP401" i="23"/>
  <c r="AQ401" i="23"/>
  <c r="AR401" i="23"/>
  <c r="AS401" i="23"/>
  <c r="AT401" i="23"/>
  <c r="AU401" i="23"/>
  <c r="AV401" i="23"/>
  <c r="AW401" i="23"/>
  <c r="AX401" i="23"/>
  <c r="L402" i="23"/>
  <c r="M402" i="23"/>
  <c r="N402" i="23"/>
  <c r="O402" i="23"/>
  <c r="P402" i="23"/>
  <c r="Q402" i="23"/>
  <c r="R402" i="23"/>
  <c r="S402" i="23"/>
  <c r="T402" i="23"/>
  <c r="U402" i="23"/>
  <c r="V402" i="23"/>
  <c r="W402" i="23"/>
  <c r="X402" i="23"/>
  <c r="Y402" i="23"/>
  <c r="Z402" i="23"/>
  <c r="AA402" i="23"/>
  <c r="AB402" i="23"/>
  <c r="AC402" i="23"/>
  <c r="AD402" i="23"/>
  <c r="AE402" i="23"/>
  <c r="AF402" i="23"/>
  <c r="AG402" i="23"/>
  <c r="AH402" i="23"/>
  <c r="AI402" i="23"/>
  <c r="AJ402" i="23"/>
  <c r="AK402" i="23"/>
  <c r="AL402" i="23"/>
  <c r="AM402" i="23"/>
  <c r="AN402" i="23"/>
  <c r="AO402" i="23"/>
  <c r="AP402" i="23"/>
  <c r="AQ402" i="23"/>
  <c r="AR402" i="23"/>
  <c r="AS402" i="23"/>
  <c r="AT402" i="23"/>
  <c r="AU402" i="23"/>
  <c r="AV402" i="23"/>
  <c r="AW402" i="23"/>
  <c r="AX402" i="23"/>
  <c r="L403" i="23"/>
  <c r="M403" i="23"/>
  <c r="N403" i="23"/>
  <c r="O403" i="23"/>
  <c r="P403" i="23"/>
  <c r="Q403" i="23"/>
  <c r="R403" i="23"/>
  <c r="S403" i="23"/>
  <c r="T403" i="23"/>
  <c r="U403" i="23"/>
  <c r="V403" i="23"/>
  <c r="W403" i="23"/>
  <c r="X403" i="23"/>
  <c r="Y403" i="23"/>
  <c r="Z403" i="23"/>
  <c r="AA403" i="23"/>
  <c r="AB403" i="23"/>
  <c r="AC403" i="23"/>
  <c r="AD403" i="23"/>
  <c r="AE403" i="23"/>
  <c r="AF403" i="23"/>
  <c r="AG403" i="23"/>
  <c r="AH403" i="23"/>
  <c r="AI403" i="23"/>
  <c r="AJ403" i="23"/>
  <c r="AK403" i="23"/>
  <c r="AL403" i="23"/>
  <c r="AM403" i="23"/>
  <c r="AN403" i="23"/>
  <c r="AO403" i="23"/>
  <c r="AP403" i="23"/>
  <c r="AQ403" i="23"/>
  <c r="AR403" i="23"/>
  <c r="AS403" i="23"/>
  <c r="AT403" i="23"/>
  <c r="AU403" i="23"/>
  <c r="AV403" i="23"/>
  <c r="AW403" i="23"/>
  <c r="AX403" i="23"/>
  <c r="L404" i="23"/>
  <c r="M404" i="23"/>
  <c r="N404" i="23"/>
  <c r="O404" i="23"/>
  <c r="P404" i="23"/>
  <c r="Q404" i="23"/>
  <c r="R404" i="23"/>
  <c r="S404" i="23"/>
  <c r="T404" i="23"/>
  <c r="U404" i="23"/>
  <c r="V404" i="23"/>
  <c r="W404" i="23"/>
  <c r="X404" i="23"/>
  <c r="Y404" i="23"/>
  <c r="Z404" i="23"/>
  <c r="AA404" i="23"/>
  <c r="AB404" i="23"/>
  <c r="AC404" i="23"/>
  <c r="AD404" i="23"/>
  <c r="AE404" i="23"/>
  <c r="AF404" i="23"/>
  <c r="AG404" i="23"/>
  <c r="AH404" i="23"/>
  <c r="AI404" i="23"/>
  <c r="AJ404" i="23"/>
  <c r="AK404" i="23"/>
  <c r="AL404" i="23"/>
  <c r="AM404" i="23"/>
  <c r="AN404" i="23"/>
  <c r="AO404" i="23"/>
  <c r="AP404" i="23"/>
  <c r="AQ404" i="23"/>
  <c r="AR404" i="23"/>
  <c r="AS404" i="23"/>
  <c r="AT404" i="23"/>
  <c r="AU404" i="23"/>
  <c r="AV404" i="23"/>
  <c r="AW404" i="23"/>
  <c r="AX404" i="23"/>
  <c r="L405" i="23"/>
  <c r="M405" i="23"/>
  <c r="N405" i="23"/>
  <c r="O405" i="23"/>
  <c r="P405" i="23"/>
  <c r="Q405" i="23"/>
  <c r="R405" i="23"/>
  <c r="S405" i="23"/>
  <c r="T405" i="23"/>
  <c r="U405" i="23"/>
  <c r="V405" i="23"/>
  <c r="W405" i="23"/>
  <c r="X405" i="23"/>
  <c r="Y405" i="23"/>
  <c r="Z405" i="23"/>
  <c r="AA405" i="23"/>
  <c r="AB405" i="23"/>
  <c r="AC405" i="23"/>
  <c r="AD405" i="23"/>
  <c r="AE405" i="23"/>
  <c r="AF405" i="23"/>
  <c r="AG405" i="23"/>
  <c r="AH405" i="23"/>
  <c r="AI405" i="23"/>
  <c r="AJ405" i="23"/>
  <c r="AK405" i="23"/>
  <c r="AL405" i="23"/>
  <c r="AM405" i="23"/>
  <c r="AN405" i="23"/>
  <c r="AO405" i="23"/>
  <c r="AP405" i="23"/>
  <c r="AQ405" i="23"/>
  <c r="AR405" i="23"/>
  <c r="AS405" i="23"/>
  <c r="AT405" i="23"/>
  <c r="AU405" i="23"/>
  <c r="AV405" i="23"/>
  <c r="AW405" i="23"/>
  <c r="AX405" i="23"/>
  <c r="L406" i="23"/>
  <c r="M406" i="23"/>
  <c r="N406" i="23"/>
  <c r="O406" i="23"/>
  <c r="P406" i="23"/>
  <c r="Q406" i="23"/>
  <c r="R406" i="23"/>
  <c r="S406" i="23"/>
  <c r="T406" i="23"/>
  <c r="U406" i="23"/>
  <c r="V406" i="23"/>
  <c r="W406" i="23"/>
  <c r="X406" i="23"/>
  <c r="Y406" i="23"/>
  <c r="Z406" i="23"/>
  <c r="AA406" i="23"/>
  <c r="AB406" i="23"/>
  <c r="AC406" i="23"/>
  <c r="AD406" i="23"/>
  <c r="AE406" i="23"/>
  <c r="AF406" i="23"/>
  <c r="AG406" i="23"/>
  <c r="AH406" i="23"/>
  <c r="AI406" i="23"/>
  <c r="AJ406" i="23"/>
  <c r="AK406" i="23"/>
  <c r="AL406" i="23"/>
  <c r="AM406" i="23"/>
  <c r="AN406" i="23"/>
  <c r="AO406" i="23"/>
  <c r="AP406" i="23"/>
  <c r="AQ406" i="23"/>
  <c r="AR406" i="23"/>
  <c r="AS406" i="23"/>
  <c r="AT406" i="23"/>
  <c r="AU406" i="23"/>
  <c r="AV406" i="23"/>
  <c r="AW406" i="23"/>
  <c r="AX406" i="23"/>
  <c r="L407" i="23"/>
  <c r="M407" i="23"/>
  <c r="N407" i="23"/>
  <c r="O407" i="23"/>
  <c r="P407" i="23"/>
  <c r="Q407" i="23"/>
  <c r="R407" i="23"/>
  <c r="S407" i="23"/>
  <c r="T407" i="23"/>
  <c r="U407" i="23"/>
  <c r="V407" i="23"/>
  <c r="W407" i="23"/>
  <c r="X407" i="23"/>
  <c r="Y407" i="23"/>
  <c r="Z407" i="23"/>
  <c r="AA407" i="23"/>
  <c r="AB407" i="23"/>
  <c r="AC407" i="23"/>
  <c r="AD407" i="23"/>
  <c r="AE407" i="23"/>
  <c r="AF407" i="23"/>
  <c r="AG407" i="23"/>
  <c r="AH407" i="23"/>
  <c r="AI407" i="23"/>
  <c r="AJ407" i="23"/>
  <c r="AK407" i="23"/>
  <c r="AL407" i="23"/>
  <c r="AM407" i="23"/>
  <c r="AN407" i="23"/>
  <c r="AO407" i="23"/>
  <c r="AP407" i="23"/>
  <c r="AQ407" i="23"/>
  <c r="AR407" i="23"/>
  <c r="AS407" i="23"/>
  <c r="AT407" i="23"/>
  <c r="AU407" i="23"/>
  <c r="AV407" i="23"/>
  <c r="AW407" i="23"/>
  <c r="AX407" i="23"/>
  <c r="L408" i="23"/>
  <c r="M408" i="23"/>
  <c r="N408" i="23"/>
  <c r="O408" i="23"/>
  <c r="P408" i="23"/>
  <c r="Q408" i="23"/>
  <c r="R408" i="23"/>
  <c r="S408" i="23"/>
  <c r="T408" i="23"/>
  <c r="U408" i="23"/>
  <c r="V408" i="23"/>
  <c r="W408" i="23"/>
  <c r="X408" i="23"/>
  <c r="Y408" i="23"/>
  <c r="Z408" i="23"/>
  <c r="AA408" i="23"/>
  <c r="AB408" i="23"/>
  <c r="AC408" i="23"/>
  <c r="AD408" i="23"/>
  <c r="AE408" i="23"/>
  <c r="AF408" i="23"/>
  <c r="AG408" i="23"/>
  <c r="AH408" i="23"/>
  <c r="AI408" i="23"/>
  <c r="AJ408" i="23"/>
  <c r="AK408" i="23"/>
  <c r="AL408" i="23"/>
  <c r="AM408" i="23"/>
  <c r="AN408" i="23"/>
  <c r="AO408" i="23"/>
  <c r="AP408" i="23"/>
  <c r="AQ408" i="23"/>
  <c r="AR408" i="23"/>
  <c r="AS408" i="23"/>
  <c r="AT408" i="23"/>
  <c r="AU408" i="23"/>
  <c r="AV408" i="23"/>
  <c r="AW408" i="23"/>
  <c r="AX408" i="23"/>
  <c r="L409" i="23"/>
  <c r="M409" i="23"/>
  <c r="N409" i="23"/>
  <c r="O409" i="23"/>
  <c r="P409" i="23"/>
  <c r="Q409" i="23"/>
  <c r="R409" i="23"/>
  <c r="S409" i="23"/>
  <c r="T409" i="23"/>
  <c r="U409" i="23"/>
  <c r="V409" i="23"/>
  <c r="W409" i="23"/>
  <c r="X409" i="23"/>
  <c r="Y409" i="23"/>
  <c r="Z409" i="23"/>
  <c r="AA409" i="23"/>
  <c r="AB409" i="23"/>
  <c r="AC409" i="23"/>
  <c r="AD409" i="23"/>
  <c r="AE409" i="23"/>
  <c r="AF409" i="23"/>
  <c r="AG409" i="23"/>
  <c r="AH409" i="23"/>
  <c r="AI409" i="23"/>
  <c r="AJ409" i="23"/>
  <c r="AK409" i="23"/>
  <c r="AL409" i="23"/>
  <c r="AM409" i="23"/>
  <c r="AN409" i="23"/>
  <c r="AO409" i="23"/>
  <c r="AP409" i="23"/>
  <c r="AQ409" i="23"/>
  <c r="AR409" i="23"/>
  <c r="AS409" i="23"/>
  <c r="AT409" i="23"/>
  <c r="AU409" i="23"/>
  <c r="AV409" i="23"/>
  <c r="AW409" i="23"/>
  <c r="AX409" i="23"/>
  <c r="L410" i="23"/>
  <c r="M410" i="23"/>
  <c r="N410" i="23"/>
  <c r="O410" i="23"/>
  <c r="P410" i="23"/>
  <c r="Q410" i="23"/>
  <c r="R410" i="23"/>
  <c r="S410" i="23"/>
  <c r="T410" i="23"/>
  <c r="U410" i="23"/>
  <c r="V410" i="23"/>
  <c r="W410" i="23"/>
  <c r="X410" i="23"/>
  <c r="Y410" i="23"/>
  <c r="Z410" i="23"/>
  <c r="AA410" i="23"/>
  <c r="AB410" i="23"/>
  <c r="AC410" i="23"/>
  <c r="AD410" i="23"/>
  <c r="AE410" i="23"/>
  <c r="AF410" i="23"/>
  <c r="AG410" i="23"/>
  <c r="AH410" i="23"/>
  <c r="AI410" i="23"/>
  <c r="AJ410" i="23"/>
  <c r="AK410" i="23"/>
  <c r="AL410" i="23"/>
  <c r="AM410" i="23"/>
  <c r="AN410" i="23"/>
  <c r="AO410" i="23"/>
  <c r="AP410" i="23"/>
  <c r="AQ410" i="23"/>
  <c r="AR410" i="23"/>
  <c r="AS410" i="23"/>
  <c r="AT410" i="23"/>
  <c r="AU410" i="23"/>
  <c r="AV410" i="23"/>
  <c r="AW410" i="23"/>
  <c r="AX410" i="23"/>
  <c r="AX386" i="23"/>
  <c r="AW386" i="23"/>
  <c r="AV386" i="23"/>
  <c r="AU386" i="23"/>
  <c r="AT386" i="23"/>
  <c r="AS386" i="23"/>
  <c r="AR386" i="23"/>
  <c r="AQ386" i="23"/>
  <c r="AP386" i="23"/>
  <c r="AO386" i="23"/>
  <c r="AN386" i="23"/>
  <c r="AM386" i="23"/>
  <c r="AL386" i="23"/>
  <c r="AK386" i="23"/>
  <c r="AJ386" i="23"/>
  <c r="AI386" i="23"/>
  <c r="AH386" i="23"/>
  <c r="AG386" i="23"/>
  <c r="AF386" i="23"/>
  <c r="AE386" i="23"/>
  <c r="AD386" i="23"/>
  <c r="AC386" i="23"/>
  <c r="AB386" i="23"/>
  <c r="AA386" i="23"/>
  <c r="Z386" i="23"/>
  <c r="Y386" i="23"/>
  <c r="X386" i="23"/>
  <c r="W386" i="23"/>
  <c r="V386" i="23"/>
  <c r="U386" i="23"/>
  <c r="T386" i="23"/>
  <c r="S386" i="23"/>
  <c r="R386" i="23"/>
  <c r="Q386" i="23"/>
  <c r="P386" i="23"/>
  <c r="O386" i="23"/>
  <c r="N386" i="23"/>
  <c r="M386" i="23"/>
  <c r="L386" i="23"/>
  <c r="B376" i="23"/>
  <c r="B377" i="23"/>
  <c r="B378" i="23"/>
  <c r="B379" i="23"/>
  <c r="B380" i="23"/>
  <c r="B381" i="23"/>
  <c r="B382" i="23"/>
  <c r="B383" i="23"/>
  <c r="B375" i="23"/>
  <c r="B374" i="23"/>
  <c r="B373" i="23"/>
  <c r="B372" i="23"/>
  <c r="B371" i="23"/>
  <c r="B370" i="23"/>
  <c r="B369" i="23"/>
  <c r="B368" i="23"/>
  <c r="B367" i="23"/>
  <c r="B366" i="23"/>
  <c r="B365" i="23"/>
  <c r="B364" i="23"/>
  <c r="B363" i="23"/>
  <c r="B362" i="23"/>
  <c r="B361" i="23"/>
  <c r="L362" i="23"/>
  <c r="M362" i="23"/>
  <c r="N362" i="23"/>
  <c r="O362" i="23"/>
  <c r="P362" i="23"/>
  <c r="Q362" i="23"/>
  <c r="R362" i="23"/>
  <c r="S362" i="23"/>
  <c r="T362" i="23"/>
  <c r="U362" i="23"/>
  <c r="V362" i="23"/>
  <c r="W362" i="23"/>
  <c r="X362" i="23"/>
  <c r="Y362" i="23"/>
  <c r="Z362" i="23"/>
  <c r="AA362" i="23"/>
  <c r="AB362" i="23"/>
  <c r="AC362" i="23"/>
  <c r="AD362" i="23"/>
  <c r="AE362" i="23"/>
  <c r="AF362" i="23"/>
  <c r="AG362" i="23"/>
  <c r="AH362" i="23"/>
  <c r="AI362" i="23"/>
  <c r="AJ362" i="23"/>
  <c r="AK362" i="23"/>
  <c r="AL362" i="23"/>
  <c r="AM362" i="23"/>
  <c r="AN362" i="23"/>
  <c r="AO362" i="23"/>
  <c r="AP362" i="23"/>
  <c r="AQ362" i="23"/>
  <c r="AR362" i="23"/>
  <c r="AS362" i="23"/>
  <c r="AT362" i="23"/>
  <c r="AU362" i="23"/>
  <c r="AV362" i="23"/>
  <c r="AW362" i="23"/>
  <c r="AX362" i="23"/>
  <c r="L363" i="23"/>
  <c r="M363" i="23"/>
  <c r="N363" i="23"/>
  <c r="O363" i="23"/>
  <c r="P363" i="23"/>
  <c r="Q363" i="23"/>
  <c r="R363" i="23"/>
  <c r="S363" i="23"/>
  <c r="T363" i="23"/>
  <c r="U363" i="23"/>
  <c r="V363" i="23"/>
  <c r="W363" i="23"/>
  <c r="X363" i="23"/>
  <c r="Y363" i="23"/>
  <c r="Z363" i="23"/>
  <c r="AA363" i="23"/>
  <c r="AB363" i="23"/>
  <c r="AC363" i="23"/>
  <c r="AD363" i="23"/>
  <c r="AE363" i="23"/>
  <c r="AF363" i="23"/>
  <c r="AG363" i="23"/>
  <c r="AH363" i="23"/>
  <c r="AI363" i="23"/>
  <c r="AJ363" i="23"/>
  <c r="AK363" i="23"/>
  <c r="AL363" i="23"/>
  <c r="AM363" i="23"/>
  <c r="AN363" i="23"/>
  <c r="AO363" i="23"/>
  <c r="AP363" i="23"/>
  <c r="AQ363" i="23"/>
  <c r="AR363" i="23"/>
  <c r="AS363" i="23"/>
  <c r="AT363" i="23"/>
  <c r="AU363" i="23"/>
  <c r="AV363" i="23"/>
  <c r="AW363" i="23"/>
  <c r="AX363" i="23"/>
  <c r="L364" i="23"/>
  <c r="M364" i="23"/>
  <c r="N364" i="23"/>
  <c r="O364" i="23"/>
  <c r="P364" i="23"/>
  <c r="Q364" i="23"/>
  <c r="R364" i="23"/>
  <c r="S364" i="23"/>
  <c r="T364" i="23"/>
  <c r="U364" i="23"/>
  <c r="V364" i="23"/>
  <c r="W364" i="23"/>
  <c r="X364" i="23"/>
  <c r="Y364" i="23"/>
  <c r="Z364" i="23"/>
  <c r="AA364" i="23"/>
  <c r="AB364" i="23"/>
  <c r="AC364" i="23"/>
  <c r="AD364" i="23"/>
  <c r="AE364" i="23"/>
  <c r="AF364" i="23"/>
  <c r="AG364" i="23"/>
  <c r="AH364" i="23"/>
  <c r="AI364" i="23"/>
  <c r="AJ364" i="23"/>
  <c r="AK364" i="23"/>
  <c r="AL364" i="23"/>
  <c r="AM364" i="23"/>
  <c r="AN364" i="23"/>
  <c r="AO364" i="23"/>
  <c r="AP364" i="23"/>
  <c r="AQ364" i="23"/>
  <c r="AR364" i="23"/>
  <c r="AS364" i="23"/>
  <c r="AT364" i="23"/>
  <c r="AU364" i="23"/>
  <c r="AV364" i="23"/>
  <c r="AW364" i="23"/>
  <c r="AX364" i="23"/>
  <c r="L365" i="23"/>
  <c r="M365" i="23"/>
  <c r="N365" i="23"/>
  <c r="O365" i="23"/>
  <c r="P365" i="23"/>
  <c r="Q365" i="23"/>
  <c r="R365" i="23"/>
  <c r="S365" i="23"/>
  <c r="T365" i="23"/>
  <c r="U365" i="23"/>
  <c r="V365" i="23"/>
  <c r="W365" i="23"/>
  <c r="X365" i="23"/>
  <c r="Y365" i="23"/>
  <c r="Z365" i="23"/>
  <c r="AA365" i="23"/>
  <c r="AB365" i="23"/>
  <c r="AC365" i="23"/>
  <c r="AD365" i="23"/>
  <c r="AE365" i="23"/>
  <c r="AF365" i="23"/>
  <c r="AG365" i="23"/>
  <c r="AH365" i="23"/>
  <c r="AI365" i="23"/>
  <c r="AJ365" i="23"/>
  <c r="AK365" i="23"/>
  <c r="AL365" i="23"/>
  <c r="AM365" i="23"/>
  <c r="AN365" i="23"/>
  <c r="AO365" i="23"/>
  <c r="AP365" i="23"/>
  <c r="AQ365" i="23"/>
  <c r="AR365" i="23"/>
  <c r="AS365" i="23"/>
  <c r="AT365" i="23"/>
  <c r="AU365" i="23"/>
  <c r="AV365" i="23"/>
  <c r="AW365" i="23"/>
  <c r="AX365" i="23"/>
  <c r="L366" i="23"/>
  <c r="M366" i="23"/>
  <c r="N366" i="23"/>
  <c r="O366" i="23"/>
  <c r="P366" i="23"/>
  <c r="Q366" i="23"/>
  <c r="R366" i="23"/>
  <c r="S366" i="23"/>
  <c r="T366" i="23"/>
  <c r="U366" i="23"/>
  <c r="V366" i="23"/>
  <c r="W366" i="23"/>
  <c r="X366" i="23"/>
  <c r="Y366" i="23"/>
  <c r="Z366" i="23"/>
  <c r="AA366" i="23"/>
  <c r="AB366" i="23"/>
  <c r="AC366" i="23"/>
  <c r="AD366" i="23"/>
  <c r="AE366" i="23"/>
  <c r="AF366" i="23"/>
  <c r="AG366" i="23"/>
  <c r="AH366" i="23"/>
  <c r="AI366" i="23"/>
  <c r="AJ366" i="23"/>
  <c r="AK366" i="23"/>
  <c r="AL366" i="23"/>
  <c r="AM366" i="23"/>
  <c r="AN366" i="23"/>
  <c r="AO366" i="23"/>
  <c r="AP366" i="23"/>
  <c r="AQ366" i="23"/>
  <c r="AR366" i="23"/>
  <c r="AS366" i="23"/>
  <c r="AT366" i="23"/>
  <c r="AU366" i="23"/>
  <c r="AV366" i="23"/>
  <c r="AW366" i="23"/>
  <c r="AX366" i="23"/>
  <c r="L367" i="23"/>
  <c r="M367" i="23"/>
  <c r="N367" i="23"/>
  <c r="O367" i="23"/>
  <c r="P367" i="23"/>
  <c r="Q367" i="23"/>
  <c r="R367" i="23"/>
  <c r="S367" i="23"/>
  <c r="T367" i="23"/>
  <c r="U367" i="23"/>
  <c r="V367" i="23"/>
  <c r="W367" i="23"/>
  <c r="X367" i="23"/>
  <c r="Y367" i="23"/>
  <c r="Z367" i="23"/>
  <c r="AA367" i="23"/>
  <c r="AB367" i="23"/>
  <c r="AC367" i="23"/>
  <c r="AD367" i="23"/>
  <c r="AE367" i="23"/>
  <c r="AF367" i="23"/>
  <c r="AG367" i="23"/>
  <c r="AH367" i="23"/>
  <c r="AI367" i="23"/>
  <c r="AJ367" i="23"/>
  <c r="AK367" i="23"/>
  <c r="AL367" i="23"/>
  <c r="AM367" i="23"/>
  <c r="AN367" i="23"/>
  <c r="AO367" i="23"/>
  <c r="AP367" i="23"/>
  <c r="AQ367" i="23"/>
  <c r="AR367" i="23"/>
  <c r="AS367" i="23"/>
  <c r="AT367" i="23"/>
  <c r="AU367" i="23"/>
  <c r="AV367" i="23"/>
  <c r="AW367" i="23"/>
  <c r="AX367" i="23"/>
  <c r="L368" i="23"/>
  <c r="M368" i="23"/>
  <c r="N368" i="23"/>
  <c r="O368" i="23"/>
  <c r="P368" i="23"/>
  <c r="Q368" i="23"/>
  <c r="R368" i="23"/>
  <c r="S368" i="23"/>
  <c r="T368" i="23"/>
  <c r="U368" i="23"/>
  <c r="V368" i="23"/>
  <c r="W368" i="23"/>
  <c r="X368" i="23"/>
  <c r="Y368" i="23"/>
  <c r="Z368" i="23"/>
  <c r="AA368" i="23"/>
  <c r="AB368" i="23"/>
  <c r="AC368" i="23"/>
  <c r="AD368" i="23"/>
  <c r="AE368" i="23"/>
  <c r="AF368" i="23"/>
  <c r="AG368" i="23"/>
  <c r="AH368" i="23"/>
  <c r="AI368" i="23"/>
  <c r="AJ368" i="23"/>
  <c r="AK368" i="23"/>
  <c r="AL368" i="23"/>
  <c r="AM368" i="23"/>
  <c r="AN368" i="23"/>
  <c r="AO368" i="23"/>
  <c r="AP368" i="23"/>
  <c r="AQ368" i="23"/>
  <c r="AR368" i="23"/>
  <c r="AS368" i="23"/>
  <c r="AT368" i="23"/>
  <c r="AU368" i="23"/>
  <c r="AV368" i="23"/>
  <c r="AW368" i="23"/>
  <c r="AX368" i="23"/>
  <c r="L369" i="23"/>
  <c r="M369" i="23"/>
  <c r="N369" i="23"/>
  <c r="O369" i="23"/>
  <c r="P369" i="23"/>
  <c r="Q369" i="23"/>
  <c r="R369" i="23"/>
  <c r="S369" i="23"/>
  <c r="T369" i="23"/>
  <c r="U369" i="23"/>
  <c r="V369" i="23"/>
  <c r="W369" i="23"/>
  <c r="X369" i="23"/>
  <c r="Y369" i="23"/>
  <c r="Z369" i="23"/>
  <c r="AA369" i="23"/>
  <c r="AB369" i="23"/>
  <c r="AC369" i="23"/>
  <c r="AD369" i="23"/>
  <c r="AE369" i="23"/>
  <c r="AF369" i="23"/>
  <c r="AG369" i="23"/>
  <c r="AH369" i="23"/>
  <c r="AI369" i="23"/>
  <c r="AJ369" i="23"/>
  <c r="AK369" i="23"/>
  <c r="AL369" i="23"/>
  <c r="AM369" i="23"/>
  <c r="AN369" i="23"/>
  <c r="AO369" i="23"/>
  <c r="AP369" i="23"/>
  <c r="AQ369" i="23"/>
  <c r="AR369" i="23"/>
  <c r="AS369" i="23"/>
  <c r="AT369" i="23"/>
  <c r="AU369" i="23"/>
  <c r="AV369" i="23"/>
  <c r="AW369" i="23"/>
  <c r="AX369" i="23"/>
  <c r="L370" i="23"/>
  <c r="M370" i="23"/>
  <c r="N370" i="23"/>
  <c r="O370" i="23"/>
  <c r="P370" i="23"/>
  <c r="Q370" i="23"/>
  <c r="R370" i="23"/>
  <c r="S370" i="23"/>
  <c r="T370" i="23"/>
  <c r="U370" i="23"/>
  <c r="V370" i="23"/>
  <c r="W370" i="23"/>
  <c r="X370" i="23"/>
  <c r="Y370" i="23"/>
  <c r="Z370" i="23"/>
  <c r="AA370" i="23"/>
  <c r="AB370" i="23"/>
  <c r="AC370" i="23"/>
  <c r="AD370" i="23"/>
  <c r="AE370" i="23"/>
  <c r="AF370" i="23"/>
  <c r="AG370" i="23"/>
  <c r="AH370" i="23"/>
  <c r="AI370" i="23"/>
  <c r="AJ370" i="23"/>
  <c r="AK370" i="23"/>
  <c r="AL370" i="23"/>
  <c r="AM370" i="23"/>
  <c r="AN370" i="23"/>
  <c r="AO370" i="23"/>
  <c r="AP370" i="23"/>
  <c r="AQ370" i="23"/>
  <c r="AR370" i="23"/>
  <c r="AS370" i="23"/>
  <c r="AT370" i="23"/>
  <c r="AU370" i="23"/>
  <c r="AV370" i="23"/>
  <c r="AW370" i="23"/>
  <c r="AX370" i="23"/>
  <c r="L371" i="23"/>
  <c r="M371" i="23"/>
  <c r="N371" i="23"/>
  <c r="O371" i="23"/>
  <c r="P371" i="23"/>
  <c r="Q371" i="23"/>
  <c r="R371" i="23"/>
  <c r="S371" i="23"/>
  <c r="T371" i="23"/>
  <c r="U371" i="23"/>
  <c r="V371" i="23"/>
  <c r="W371" i="23"/>
  <c r="X371" i="23"/>
  <c r="Y371" i="23"/>
  <c r="Z371" i="23"/>
  <c r="AA371" i="23"/>
  <c r="AB371" i="23"/>
  <c r="AC371" i="23"/>
  <c r="AD371" i="23"/>
  <c r="AE371" i="23"/>
  <c r="AF371" i="23"/>
  <c r="AG371" i="23"/>
  <c r="AH371" i="23"/>
  <c r="AI371" i="23"/>
  <c r="AJ371" i="23"/>
  <c r="AK371" i="23"/>
  <c r="AL371" i="23"/>
  <c r="AM371" i="23"/>
  <c r="AN371" i="23"/>
  <c r="AO371" i="23"/>
  <c r="AP371" i="23"/>
  <c r="AQ371" i="23"/>
  <c r="AR371" i="23"/>
  <c r="AS371" i="23"/>
  <c r="AT371" i="23"/>
  <c r="AU371" i="23"/>
  <c r="AV371" i="23"/>
  <c r="AW371" i="23"/>
  <c r="AX371" i="23"/>
  <c r="L372" i="23"/>
  <c r="M372" i="23"/>
  <c r="N372" i="23"/>
  <c r="O372" i="23"/>
  <c r="P372" i="23"/>
  <c r="Q372" i="23"/>
  <c r="R372" i="23"/>
  <c r="S372" i="23"/>
  <c r="T372" i="23"/>
  <c r="U372" i="23"/>
  <c r="V372" i="23"/>
  <c r="W372" i="23"/>
  <c r="X372" i="23"/>
  <c r="Y372" i="23"/>
  <c r="Z372" i="23"/>
  <c r="AA372" i="23"/>
  <c r="AB372" i="23"/>
  <c r="AC372" i="23"/>
  <c r="AD372" i="23"/>
  <c r="AE372" i="23"/>
  <c r="AF372" i="23"/>
  <c r="AG372" i="23"/>
  <c r="AH372" i="23"/>
  <c r="AI372" i="23"/>
  <c r="AJ372" i="23"/>
  <c r="AK372" i="23"/>
  <c r="AL372" i="23"/>
  <c r="AM372" i="23"/>
  <c r="AN372" i="23"/>
  <c r="AO372" i="23"/>
  <c r="AP372" i="23"/>
  <c r="AQ372" i="23"/>
  <c r="AR372" i="23"/>
  <c r="AS372" i="23"/>
  <c r="AT372" i="23"/>
  <c r="AU372" i="23"/>
  <c r="AV372" i="23"/>
  <c r="AW372" i="23"/>
  <c r="AX372" i="23"/>
  <c r="L373" i="23"/>
  <c r="M373" i="23"/>
  <c r="N373" i="23"/>
  <c r="O373" i="23"/>
  <c r="P373" i="23"/>
  <c r="Q373" i="23"/>
  <c r="R373" i="23"/>
  <c r="S373" i="23"/>
  <c r="T373" i="23"/>
  <c r="U373" i="23"/>
  <c r="V373" i="23"/>
  <c r="W373" i="23"/>
  <c r="X373" i="23"/>
  <c r="Y373" i="23"/>
  <c r="Z373" i="23"/>
  <c r="AA373" i="23"/>
  <c r="AB373" i="23"/>
  <c r="AC373" i="23"/>
  <c r="AD373" i="23"/>
  <c r="AE373" i="23"/>
  <c r="AF373" i="23"/>
  <c r="AG373" i="23"/>
  <c r="AH373" i="23"/>
  <c r="AI373" i="23"/>
  <c r="AJ373" i="23"/>
  <c r="AK373" i="23"/>
  <c r="AL373" i="23"/>
  <c r="AM373" i="23"/>
  <c r="AN373" i="23"/>
  <c r="AO373" i="23"/>
  <c r="AP373" i="23"/>
  <c r="AQ373" i="23"/>
  <c r="AR373" i="23"/>
  <c r="AS373" i="23"/>
  <c r="AT373" i="23"/>
  <c r="AU373" i="23"/>
  <c r="AV373" i="23"/>
  <c r="AW373" i="23"/>
  <c r="AX373" i="23"/>
  <c r="L374" i="23"/>
  <c r="M374" i="23"/>
  <c r="N374" i="23"/>
  <c r="O374" i="23"/>
  <c r="P374" i="23"/>
  <c r="Q374" i="23"/>
  <c r="R374" i="23"/>
  <c r="S374" i="23"/>
  <c r="T374" i="23"/>
  <c r="U374" i="23"/>
  <c r="V374" i="23"/>
  <c r="W374" i="23"/>
  <c r="X374" i="23"/>
  <c r="Y374" i="23"/>
  <c r="Z374" i="23"/>
  <c r="AA374" i="23"/>
  <c r="AB374" i="23"/>
  <c r="AC374" i="23"/>
  <c r="AD374" i="23"/>
  <c r="AE374" i="23"/>
  <c r="AF374" i="23"/>
  <c r="AG374" i="23"/>
  <c r="AH374" i="23"/>
  <c r="AI374" i="23"/>
  <c r="AJ374" i="23"/>
  <c r="AK374" i="23"/>
  <c r="AL374" i="23"/>
  <c r="AM374" i="23"/>
  <c r="AN374" i="23"/>
  <c r="AO374" i="23"/>
  <c r="AP374" i="23"/>
  <c r="AQ374" i="23"/>
  <c r="AR374" i="23"/>
  <c r="AS374" i="23"/>
  <c r="AT374" i="23"/>
  <c r="AU374" i="23"/>
  <c r="AV374" i="23"/>
  <c r="AW374" i="23"/>
  <c r="AX374" i="23"/>
  <c r="L375" i="23"/>
  <c r="M375" i="23"/>
  <c r="N375" i="23"/>
  <c r="O375" i="23"/>
  <c r="P375" i="23"/>
  <c r="Q375" i="23"/>
  <c r="R375" i="23"/>
  <c r="S375" i="23"/>
  <c r="T375" i="23"/>
  <c r="U375" i="23"/>
  <c r="V375" i="23"/>
  <c r="W375" i="23"/>
  <c r="X375" i="23"/>
  <c r="Y375" i="23"/>
  <c r="Z375" i="23"/>
  <c r="AA375" i="23"/>
  <c r="AB375" i="23"/>
  <c r="AC375" i="23"/>
  <c r="AD375" i="23"/>
  <c r="AE375" i="23"/>
  <c r="AF375" i="23"/>
  <c r="AG375" i="23"/>
  <c r="AH375" i="23"/>
  <c r="AI375" i="23"/>
  <c r="AJ375" i="23"/>
  <c r="AK375" i="23"/>
  <c r="AL375" i="23"/>
  <c r="AM375" i="23"/>
  <c r="AN375" i="23"/>
  <c r="AO375" i="23"/>
  <c r="AP375" i="23"/>
  <c r="AQ375" i="23"/>
  <c r="AR375" i="23"/>
  <c r="AS375" i="23"/>
  <c r="AT375" i="23"/>
  <c r="AU375" i="23"/>
  <c r="AV375" i="23"/>
  <c r="AW375" i="23"/>
  <c r="AX375" i="23"/>
  <c r="L376" i="23"/>
  <c r="M376" i="23"/>
  <c r="N376" i="23"/>
  <c r="O376" i="23"/>
  <c r="P376" i="23"/>
  <c r="Q376" i="23"/>
  <c r="R376" i="23"/>
  <c r="S376" i="23"/>
  <c r="T376" i="23"/>
  <c r="U376" i="23"/>
  <c r="V376" i="23"/>
  <c r="W376" i="23"/>
  <c r="X376" i="23"/>
  <c r="Y376" i="23"/>
  <c r="Z376" i="23"/>
  <c r="AA376" i="23"/>
  <c r="AB376" i="23"/>
  <c r="AC376" i="23"/>
  <c r="AD376" i="23"/>
  <c r="AE376" i="23"/>
  <c r="AF376" i="23"/>
  <c r="AG376" i="23"/>
  <c r="AH376" i="23"/>
  <c r="AI376" i="23"/>
  <c r="AJ376" i="23"/>
  <c r="AK376" i="23"/>
  <c r="AL376" i="23"/>
  <c r="AM376" i="23"/>
  <c r="AN376" i="23"/>
  <c r="AO376" i="23"/>
  <c r="AP376" i="23"/>
  <c r="AQ376" i="23"/>
  <c r="AR376" i="23"/>
  <c r="AS376" i="23"/>
  <c r="AT376" i="23"/>
  <c r="AU376" i="23"/>
  <c r="AV376" i="23"/>
  <c r="AW376" i="23"/>
  <c r="AX376" i="23"/>
  <c r="L377" i="23"/>
  <c r="M377" i="23"/>
  <c r="N377" i="23"/>
  <c r="O377" i="23"/>
  <c r="P377" i="23"/>
  <c r="Q377" i="23"/>
  <c r="R377" i="23"/>
  <c r="S377" i="23"/>
  <c r="T377" i="23"/>
  <c r="U377" i="23"/>
  <c r="V377" i="23"/>
  <c r="W377" i="23"/>
  <c r="X377" i="23"/>
  <c r="Y377" i="23"/>
  <c r="Z377" i="23"/>
  <c r="AA377" i="23"/>
  <c r="AB377" i="23"/>
  <c r="AC377" i="23"/>
  <c r="AD377" i="23"/>
  <c r="AE377" i="23"/>
  <c r="AF377" i="23"/>
  <c r="AG377" i="23"/>
  <c r="AH377" i="23"/>
  <c r="AI377" i="23"/>
  <c r="AJ377" i="23"/>
  <c r="AK377" i="23"/>
  <c r="AL377" i="23"/>
  <c r="AM377" i="23"/>
  <c r="AN377" i="23"/>
  <c r="AO377" i="23"/>
  <c r="AP377" i="23"/>
  <c r="AQ377" i="23"/>
  <c r="AR377" i="23"/>
  <c r="AS377" i="23"/>
  <c r="AT377" i="23"/>
  <c r="AU377" i="23"/>
  <c r="AV377" i="23"/>
  <c r="AW377" i="23"/>
  <c r="AX377" i="23"/>
  <c r="L378" i="23"/>
  <c r="M378" i="23"/>
  <c r="N378" i="23"/>
  <c r="O378" i="23"/>
  <c r="P378" i="23"/>
  <c r="Q378" i="23"/>
  <c r="R378" i="23"/>
  <c r="S378" i="23"/>
  <c r="T378" i="23"/>
  <c r="U378" i="23"/>
  <c r="V378" i="23"/>
  <c r="W378" i="23"/>
  <c r="X378" i="23"/>
  <c r="Y378" i="23"/>
  <c r="Z378" i="23"/>
  <c r="AA378" i="23"/>
  <c r="AB378" i="23"/>
  <c r="AC378" i="23"/>
  <c r="AD378" i="23"/>
  <c r="AE378" i="23"/>
  <c r="AF378" i="23"/>
  <c r="AG378" i="23"/>
  <c r="AH378" i="23"/>
  <c r="AI378" i="23"/>
  <c r="AJ378" i="23"/>
  <c r="AK378" i="23"/>
  <c r="AL378" i="23"/>
  <c r="AM378" i="23"/>
  <c r="AN378" i="23"/>
  <c r="AO378" i="23"/>
  <c r="AP378" i="23"/>
  <c r="AQ378" i="23"/>
  <c r="AR378" i="23"/>
  <c r="AS378" i="23"/>
  <c r="AT378" i="23"/>
  <c r="AU378" i="23"/>
  <c r="AV378" i="23"/>
  <c r="AW378" i="23"/>
  <c r="AX378" i="23"/>
  <c r="L379" i="23"/>
  <c r="M379" i="23"/>
  <c r="N379" i="23"/>
  <c r="O379" i="23"/>
  <c r="P379" i="23"/>
  <c r="Q379" i="23"/>
  <c r="R379" i="23"/>
  <c r="S379" i="23"/>
  <c r="T379" i="23"/>
  <c r="U379" i="23"/>
  <c r="V379" i="23"/>
  <c r="W379" i="23"/>
  <c r="X379" i="23"/>
  <c r="Y379" i="23"/>
  <c r="Z379" i="23"/>
  <c r="AA379" i="23"/>
  <c r="AB379" i="23"/>
  <c r="AC379" i="23"/>
  <c r="AD379" i="23"/>
  <c r="AE379" i="23"/>
  <c r="AF379" i="23"/>
  <c r="AG379" i="23"/>
  <c r="AH379" i="23"/>
  <c r="AI379" i="23"/>
  <c r="AJ379" i="23"/>
  <c r="AK379" i="23"/>
  <c r="AL379" i="23"/>
  <c r="AM379" i="23"/>
  <c r="AN379" i="23"/>
  <c r="AO379" i="23"/>
  <c r="AP379" i="23"/>
  <c r="AQ379" i="23"/>
  <c r="AR379" i="23"/>
  <c r="AS379" i="23"/>
  <c r="AT379" i="23"/>
  <c r="AU379" i="23"/>
  <c r="AV379" i="23"/>
  <c r="AW379" i="23"/>
  <c r="AX379" i="23"/>
  <c r="L380" i="23"/>
  <c r="M380" i="23"/>
  <c r="N380" i="23"/>
  <c r="O380" i="23"/>
  <c r="P380" i="23"/>
  <c r="Q380" i="23"/>
  <c r="R380" i="23"/>
  <c r="S380" i="23"/>
  <c r="T380" i="23"/>
  <c r="U380" i="23"/>
  <c r="V380" i="23"/>
  <c r="W380" i="23"/>
  <c r="X380" i="23"/>
  <c r="Y380" i="23"/>
  <c r="Z380" i="23"/>
  <c r="AA380" i="23"/>
  <c r="AB380" i="23"/>
  <c r="AC380" i="23"/>
  <c r="AD380" i="23"/>
  <c r="AE380" i="23"/>
  <c r="AF380" i="23"/>
  <c r="AG380" i="23"/>
  <c r="AH380" i="23"/>
  <c r="AI380" i="23"/>
  <c r="AJ380" i="23"/>
  <c r="AK380" i="23"/>
  <c r="AL380" i="23"/>
  <c r="AM380" i="23"/>
  <c r="AN380" i="23"/>
  <c r="AO380" i="23"/>
  <c r="AP380" i="23"/>
  <c r="AQ380" i="23"/>
  <c r="AR380" i="23"/>
  <c r="AS380" i="23"/>
  <c r="AT380" i="23"/>
  <c r="AU380" i="23"/>
  <c r="AV380" i="23"/>
  <c r="AW380" i="23"/>
  <c r="AX380" i="23"/>
  <c r="L381" i="23"/>
  <c r="M381" i="23"/>
  <c r="N381" i="23"/>
  <c r="O381" i="23"/>
  <c r="P381" i="23"/>
  <c r="Q381" i="23"/>
  <c r="R381" i="23"/>
  <c r="S381" i="23"/>
  <c r="T381" i="23"/>
  <c r="U381" i="23"/>
  <c r="V381" i="23"/>
  <c r="W381" i="23"/>
  <c r="X381" i="23"/>
  <c r="Y381" i="23"/>
  <c r="Z381" i="23"/>
  <c r="AA381" i="23"/>
  <c r="AB381" i="23"/>
  <c r="AC381" i="23"/>
  <c r="AD381" i="23"/>
  <c r="AE381" i="23"/>
  <c r="AF381" i="23"/>
  <c r="AG381" i="23"/>
  <c r="AH381" i="23"/>
  <c r="AI381" i="23"/>
  <c r="AJ381" i="23"/>
  <c r="AK381" i="23"/>
  <c r="AL381" i="23"/>
  <c r="AM381" i="23"/>
  <c r="AN381" i="23"/>
  <c r="AO381" i="23"/>
  <c r="AP381" i="23"/>
  <c r="AQ381" i="23"/>
  <c r="AR381" i="23"/>
  <c r="AS381" i="23"/>
  <c r="AT381" i="23"/>
  <c r="AU381" i="23"/>
  <c r="AV381" i="23"/>
  <c r="AW381" i="23"/>
  <c r="AX381" i="23"/>
  <c r="L382" i="23"/>
  <c r="M382" i="23"/>
  <c r="N382" i="23"/>
  <c r="O382" i="23"/>
  <c r="P382" i="23"/>
  <c r="Q382" i="23"/>
  <c r="R382" i="23"/>
  <c r="S382" i="23"/>
  <c r="T382" i="23"/>
  <c r="U382" i="23"/>
  <c r="V382" i="23"/>
  <c r="W382" i="23"/>
  <c r="X382" i="23"/>
  <c r="Y382" i="23"/>
  <c r="Z382" i="23"/>
  <c r="AA382" i="23"/>
  <c r="AB382" i="23"/>
  <c r="AC382" i="23"/>
  <c r="AD382" i="23"/>
  <c r="AE382" i="23"/>
  <c r="AF382" i="23"/>
  <c r="AG382" i="23"/>
  <c r="AH382" i="23"/>
  <c r="AI382" i="23"/>
  <c r="AJ382" i="23"/>
  <c r="AK382" i="23"/>
  <c r="AL382" i="23"/>
  <c r="AM382" i="23"/>
  <c r="AN382" i="23"/>
  <c r="AO382" i="23"/>
  <c r="AP382" i="23"/>
  <c r="AQ382" i="23"/>
  <c r="AR382" i="23"/>
  <c r="AS382" i="23"/>
  <c r="AT382" i="23"/>
  <c r="AU382" i="23"/>
  <c r="AV382" i="23"/>
  <c r="AW382" i="23"/>
  <c r="AX382" i="23"/>
  <c r="L383" i="23"/>
  <c r="M383" i="23"/>
  <c r="N383" i="23"/>
  <c r="O383" i="23"/>
  <c r="P383" i="23"/>
  <c r="Q383" i="23"/>
  <c r="R383" i="23"/>
  <c r="S383" i="23"/>
  <c r="T383" i="23"/>
  <c r="U383" i="23"/>
  <c r="V383" i="23"/>
  <c r="W383" i="23"/>
  <c r="X383" i="23"/>
  <c r="Y383" i="23"/>
  <c r="Z383" i="23"/>
  <c r="AA383" i="23"/>
  <c r="AB383" i="23"/>
  <c r="AC383" i="23"/>
  <c r="AD383" i="23"/>
  <c r="AE383" i="23"/>
  <c r="AF383" i="23"/>
  <c r="AG383" i="23"/>
  <c r="AH383" i="23"/>
  <c r="AI383" i="23"/>
  <c r="AJ383" i="23"/>
  <c r="AK383" i="23"/>
  <c r="AL383" i="23"/>
  <c r="AM383" i="23"/>
  <c r="AN383" i="23"/>
  <c r="AO383" i="23"/>
  <c r="AP383" i="23"/>
  <c r="AQ383" i="23"/>
  <c r="AR383" i="23"/>
  <c r="AS383" i="23"/>
  <c r="AT383" i="23"/>
  <c r="AU383" i="23"/>
  <c r="AV383" i="23"/>
  <c r="AW383" i="23"/>
  <c r="AX383" i="23"/>
  <c r="AX361" i="23"/>
  <c r="AW361" i="23"/>
  <c r="AV361" i="23"/>
  <c r="AU361" i="23"/>
  <c r="AT361" i="23"/>
  <c r="AS361" i="23"/>
  <c r="AR361" i="23"/>
  <c r="AQ361" i="23"/>
  <c r="AP361" i="23"/>
  <c r="AO361" i="23"/>
  <c r="AN361" i="23"/>
  <c r="AM361" i="23"/>
  <c r="AL361" i="23"/>
  <c r="AK361" i="23"/>
  <c r="AJ361" i="23"/>
  <c r="AI361" i="23"/>
  <c r="AH361" i="23"/>
  <c r="AG361" i="23"/>
  <c r="AF361" i="23"/>
  <c r="AE361" i="23"/>
  <c r="AD361" i="23"/>
  <c r="AC361" i="23"/>
  <c r="AB361" i="23"/>
  <c r="AA361" i="23"/>
  <c r="Z361" i="23"/>
  <c r="Y361" i="23"/>
  <c r="X361" i="23"/>
  <c r="W361" i="23"/>
  <c r="V361" i="23"/>
  <c r="U361" i="23"/>
  <c r="T361" i="23"/>
  <c r="S361" i="23"/>
  <c r="R361" i="23"/>
  <c r="Q361" i="23"/>
  <c r="P361" i="23"/>
  <c r="O361" i="23"/>
  <c r="N361" i="23"/>
  <c r="M361" i="23"/>
  <c r="L361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46" i="23"/>
  <c r="B345" i="23"/>
  <c r="B344" i="23"/>
  <c r="B343" i="23"/>
  <c r="B342" i="23"/>
  <c r="B341" i="23"/>
  <c r="B340" i="23"/>
  <c r="B339" i="23"/>
  <c r="B338" i="23"/>
  <c r="B337" i="23"/>
  <c r="B336" i="23"/>
  <c r="B335" i="23"/>
  <c r="B334" i="23"/>
  <c r="B333" i="23"/>
  <c r="L334" i="23"/>
  <c r="M334" i="23"/>
  <c r="N334" i="23"/>
  <c r="O334" i="23"/>
  <c r="P334" i="23"/>
  <c r="Q334" i="23"/>
  <c r="R334" i="23"/>
  <c r="S334" i="23"/>
  <c r="T334" i="23"/>
  <c r="U334" i="23"/>
  <c r="V334" i="23"/>
  <c r="W334" i="23"/>
  <c r="X334" i="23"/>
  <c r="Y334" i="23"/>
  <c r="Z334" i="23"/>
  <c r="AA334" i="23"/>
  <c r="AB334" i="23"/>
  <c r="AC334" i="23"/>
  <c r="AD334" i="23"/>
  <c r="AE334" i="23"/>
  <c r="AF334" i="23"/>
  <c r="AG334" i="23"/>
  <c r="AH334" i="23"/>
  <c r="AI334" i="23"/>
  <c r="AJ334" i="23"/>
  <c r="AK334" i="23"/>
  <c r="AL334" i="23"/>
  <c r="AM334" i="23"/>
  <c r="AN334" i="23"/>
  <c r="AO334" i="23"/>
  <c r="AP334" i="23"/>
  <c r="AQ334" i="23"/>
  <c r="AR334" i="23"/>
  <c r="AS334" i="23"/>
  <c r="AT334" i="23"/>
  <c r="AU334" i="23"/>
  <c r="AV334" i="23"/>
  <c r="AW334" i="23"/>
  <c r="AX334" i="23"/>
  <c r="L335" i="23"/>
  <c r="M335" i="23"/>
  <c r="N335" i="23"/>
  <c r="O335" i="23"/>
  <c r="P335" i="23"/>
  <c r="Q335" i="23"/>
  <c r="R335" i="23"/>
  <c r="S335" i="23"/>
  <c r="T335" i="23"/>
  <c r="U335" i="23"/>
  <c r="V335" i="23"/>
  <c r="W335" i="23"/>
  <c r="X335" i="23"/>
  <c r="Y335" i="23"/>
  <c r="Z335" i="23"/>
  <c r="AA335" i="23"/>
  <c r="AB335" i="23"/>
  <c r="AC335" i="23"/>
  <c r="AD335" i="23"/>
  <c r="AE335" i="23"/>
  <c r="AF335" i="23"/>
  <c r="AG335" i="23"/>
  <c r="AH335" i="23"/>
  <c r="AI335" i="23"/>
  <c r="AJ335" i="23"/>
  <c r="AK335" i="23"/>
  <c r="AL335" i="23"/>
  <c r="AM335" i="23"/>
  <c r="AN335" i="23"/>
  <c r="AO335" i="23"/>
  <c r="AP335" i="23"/>
  <c r="AQ335" i="23"/>
  <c r="AR335" i="23"/>
  <c r="AS335" i="23"/>
  <c r="AT335" i="23"/>
  <c r="AU335" i="23"/>
  <c r="AV335" i="23"/>
  <c r="AW335" i="23"/>
  <c r="AX335" i="23"/>
  <c r="L336" i="23"/>
  <c r="M336" i="23"/>
  <c r="N336" i="23"/>
  <c r="O336" i="23"/>
  <c r="P336" i="23"/>
  <c r="Q336" i="23"/>
  <c r="R336" i="23"/>
  <c r="S336" i="23"/>
  <c r="T336" i="23"/>
  <c r="U336" i="23"/>
  <c r="V336" i="23"/>
  <c r="W336" i="23"/>
  <c r="X336" i="23"/>
  <c r="Y336" i="23"/>
  <c r="Z336" i="23"/>
  <c r="AA336" i="23"/>
  <c r="AB336" i="23"/>
  <c r="AC336" i="23"/>
  <c r="AD336" i="23"/>
  <c r="AE336" i="23"/>
  <c r="AF336" i="23"/>
  <c r="AG336" i="23"/>
  <c r="AH336" i="23"/>
  <c r="AI336" i="23"/>
  <c r="AJ336" i="23"/>
  <c r="AK336" i="23"/>
  <c r="AL336" i="23"/>
  <c r="AM336" i="23"/>
  <c r="AN336" i="23"/>
  <c r="AO336" i="23"/>
  <c r="AP336" i="23"/>
  <c r="AQ336" i="23"/>
  <c r="AR336" i="23"/>
  <c r="AS336" i="23"/>
  <c r="AT336" i="23"/>
  <c r="AU336" i="23"/>
  <c r="AV336" i="23"/>
  <c r="AW336" i="23"/>
  <c r="AX336" i="23"/>
  <c r="L337" i="23"/>
  <c r="M337" i="23"/>
  <c r="N337" i="23"/>
  <c r="O337" i="23"/>
  <c r="P337" i="23"/>
  <c r="Q337" i="23"/>
  <c r="R337" i="23"/>
  <c r="S337" i="23"/>
  <c r="T337" i="23"/>
  <c r="U337" i="23"/>
  <c r="V337" i="23"/>
  <c r="W337" i="23"/>
  <c r="X337" i="23"/>
  <c r="Y337" i="23"/>
  <c r="Z337" i="23"/>
  <c r="AA337" i="23"/>
  <c r="AB337" i="23"/>
  <c r="AC337" i="23"/>
  <c r="AD337" i="23"/>
  <c r="AE337" i="23"/>
  <c r="AF337" i="23"/>
  <c r="AG337" i="23"/>
  <c r="AH337" i="23"/>
  <c r="AI337" i="23"/>
  <c r="AJ337" i="23"/>
  <c r="AK337" i="23"/>
  <c r="AL337" i="23"/>
  <c r="AM337" i="23"/>
  <c r="AN337" i="23"/>
  <c r="AO337" i="23"/>
  <c r="AP337" i="23"/>
  <c r="AQ337" i="23"/>
  <c r="AR337" i="23"/>
  <c r="AS337" i="23"/>
  <c r="AT337" i="23"/>
  <c r="AU337" i="23"/>
  <c r="AV337" i="23"/>
  <c r="AW337" i="23"/>
  <c r="AX337" i="23"/>
  <c r="L338" i="23"/>
  <c r="M338" i="23"/>
  <c r="N338" i="23"/>
  <c r="O338" i="23"/>
  <c r="P338" i="23"/>
  <c r="Q338" i="23"/>
  <c r="R338" i="23"/>
  <c r="S338" i="23"/>
  <c r="T338" i="23"/>
  <c r="U338" i="23"/>
  <c r="V338" i="23"/>
  <c r="W338" i="23"/>
  <c r="X338" i="23"/>
  <c r="Y338" i="23"/>
  <c r="Z338" i="23"/>
  <c r="AA338" i="23"/>
  <c r="AB338" i="23"/>
  <c r="AC338" i="23"/>
  <c r="AD338" i="23"/>
  <c r="AE338" i="23"/>
  <c r="AF338" i="23"/>
  <c r="AG338" i="23"/>
  <c r="AH338" i="23"/>
  <c r="AI338" i="23"/>
  <c r="AJ338" i="23"/>
  <c r="AK338" i="23"/>
  <c r="AL338" i="23"/>
  <c r="AM338" i="23"/>
  <c r="AN338" i="23"/>
  <c r="AO338" i="23"/>
  <c r="AP338" i="23"/>
  <c r="AQ338" i="23"/>
  <c r="AR338" i="23"/>
  <c r="AS338" i="23"/>
  <c r="AT338" i="23"/>
  <c r="AU338" i="23"/>
  <c r="AV338" i="23"/>
  <c r="AW338" i="23"/>
  <c r="AX338" i="23"/>
  <c r="L339" i="23"/>
  <c r="M339" i="23"/>
  <c r="N339" i="23"/>
  <c r="O339" i="23"/>
  <c r="P339" i="23"/>
  <c r="Q339" i="23"/>
  <c r="R339" i="23"/>
  <c r="S339" i="23"/>
  <c r="T339" i="23"/>
  <c r="U339" i="23"/>
  <c r="V339" i="23"/>
  <c r="W339" i="23"/>
  <c r="X339" i="23"/>
  <c r="Y339" i="23"/>
  <c r="Z339" i="23"/>
  <c r="AA339" i="23"/>
  <c r="AB339" i="23"/>
  <c r="AC339" i="23"/>
  <c r="AD339" i="23"/>
  <c r="AE339" i="23"/>
  <c r="AF339" i="23"/>
  <c r="AG339" i="23"/>
  <c r="AH339" i="23"/>
  <c r="AI339" i="23"/>
  <c r="AJ339" i="23"/>
  <c r="AK339" i="23"/>
  <c r="AL339" i="23"/>
  <c r="AM339" i="23"/>
  <c r="AN339" i="23"/>
  <c r="AO339" i="23"/>
  <c r="AP339" i="23"/>
  <c r="AQ339" i="23"/>
  <c r="AR339" i="23"/>
  <c r="AS339" i="23"/>
  <c r="AT339" i="23"/>
  <c r="AU339" i="23"/>
  <c r="AV339" i="23"/>
  <c r="AW339" i="23"/>
  <c r="AX339" i="23"/>
  <c r="L340" i="23"/>
  <c r="M340" i="23"/>
  <c r="N340" i="23"/>
  <c r="O340" i="23"/>
  <c r="P340" i="23"/>
  <c r="Q340" i="23"/>
  <c r="R340" i="23"/>
  <c r="S340" i="23"/>
  <c r="T340" i="23"/>
  <c r="U340" i="23"/>
  <c r="V340" i="23"/>
  <c r="W340" i="23"/>
  <c r="X340" i="23"/>
  <c r="Y340" i="23"/>
  <c r="Z340" i="23"/>
  <c r="AA340" i="23"/>
  <c r="AB340" i="23"/>
  <c r="AC340" i="23"/>
  <c r="AD340" i="23"/>
  <c r="AE340" i="23"/>
  <c r="AF340" i="23"/>
  <c r="AG340" i="23"/>
  <c r="AH340" i="23"/>
  <c r="AI340" i="23"/>
  <c r="AJ340" i="23"/>
  <c r="AK340" i="23"/>
  <c r="AL340" i="23"/>
  <c r="AM340" i="23"/>
  <c r="AN340" i="23"/>
  <c r="AO340" i="23"/>
  <c r="AP340" i="23"/>
  <c r="AQ340" i="23"/>
  <c r="AR340" i="23"/>
  <c r="AS340" i="23"/>
  <c r="AT340" i="23"/>
  <c r="AU340" i="23"/>
  <c r="AV340" i="23"/>
  <c r="AW340" i="23"/>
  <c r="AX340" i="23"/>
  <c r="L341" i="23"/>
  <c r="M341" i="23"/>
  <c r="N341" i="23"/>
  <c r="O341" i="23"/>
  <c r="P341" i="23"/>
  <c r="Q341" i="23"/>
  <c r="R341" i="23"/>
  <c r="S341" i="23"/>
  <c r="T341" i="23"/>
  <c r="U341" i="23"/>
  <c r="V341" i="23"/>
  <c r="W341" i="23"/>
  <c r="X341" i="23"/>
  <c r="Y341" i="23"/>
  <c r="Z341" i="23"/>
  <c r="AA341" i="23"/>
  <c r="AB341" i="23"/>
  <c r="AC341" i="23"/>
  <c r="AD341" i="23"/>
  <c r="AE341" i="23"/>
  <c r="AF341" i="23"/>
  <c r="AG341" i="23"/>
  <c r="AH341" i="23"/>
  <c r="AI341" i="23"/>
  <c r="AJ341" i="23"/>
  <c r="AK341" i="23"/>
  <c r="AL341" i="23"/>
  <c r="AM341" i="23"/>
  <c r="AN341" i="23"/>
  <c r="AO341" i="23"/>
  <c r="AP341" i="23"/>
  <c r="AQ341" i="23"/>
  <c r="AR341" i="23"/>
  <c r="AS341" i="23"/>
  <c r="AT341" i="23"/>
  <c r="AU341" i="23"/>
  <c r="AV341" i="23"/>
  <c r="AW341" i="23"/>
  <c r="AX341" i="23"/>
  <c r="L342" i="23"/>
  <c r="M342" i="23"/>
  <c r="N342" i="23"/>
  <c r="O342" i="23"/>
  <c r="P342" i="23"/>
  <c r="Q342" i="23"/>
  <c r="R342" i="23"/>
  <c r="S342" i="23"/>
  <c r="T342" i="23"/>
  <c r="U342" i="23"/>
  <c r="V342" i="23"/>
  <c r="W342" i="23"/>
  <c r="X342" i="23"/>
  <c r="Y342" i="23"/>
  <c r="Z342" i="23"/>
  <c r="AA342" i="23"/>
  <c r="AB342" i="23"/>
  <c r="AC342" i="23"/>
  <c r="AD342" i="23"/>
  <c r="AE342" i="23"/>
  <c r="AF342" i="23"/>
  <c r="AG342" i="23"/>
  <c r="AH342" i="23"/>
  <c r="AI342" i="23"/>
  <c r="AJ342" i="23"/>
  <c r="AK342" i="23"/>
  <c r="AL342" i="23"/>
  <c r="AM342" i="23"/>
  <c r="AN342" i="23"/>
  <c r="AO342" i="23"/>
  <c r="AP342" i="23"/>
  <c r="AQ342" i="23"/>
  <c r="AR342" i="23"/>
  <c r="AS342" i="23"/>
  <c r="AT342" i="23"/>
  <c r="AU342" i="23"/>
  <c r="AV342" i="23"/>
  <c r="AW342" i="23"/>
  <c r="AX342" i="23"/>
  <c r="L343" i="23"/>
  <c r="M343" i="23"/>
  <c r="N343" i="23"/>
  <c r="O343" i="23"/>
  <c r="P343" i="23"/>
  <c r="Q343" i="23"/>
  <c r="R343" i="23"/>
  <c r="S343" i="23"/>
  <c r="T343" i="23"/>
  <c r="U343" i="23"/>
  <c r="V343" i="23"/>
  <c r="W343" i="23"/>
  <c r="X343" i="23"/>
  <c r="Y343" i="23"/>
  <c r="Z343" i="23"/>
  <c r="AA343" i="23"/>
  <c r="AB343" i="23"/>
  <c r="AC343" i="23"/>
  <c r="AD343" i="23"/>
  <c r="AE343" i="23"/>
  <c r="AF343" i="23"/>
  <c r="AG343" i="23"/>
  <c r="AH343" i="23"/>
  <c r="AI343" i="23"/>
  <c r="AJ343" i="23"/>
  <c r="AK343" i="23"/>
  <c r="AL343" i="23"/>
  <c r="AM343" i="23"/>
  <c r="AN343" i="23"/>
  <c r="AO343" i="23"/>
  <c r="AP343" i="23"/>
  <c r="AQ343" i="23"/>
  <c r="AR343" i="23"/>
  <c r="AS343" i="23"/>
  <c r="AT343" i="23"/>
  <c r="AU343" i="23"/>
  <c r="AV343" i="23"/>
  <c r="AW343" i="23"/>
  <c r="AX343" i="23"/>
  <c r="L344" i="23"/>
  <c r="M344" i="23"/>
  <c r="N344" i="23"/>
  <c r="O344" i="23"/>
  <c r="P344" i="23"/>
  <c r="Q344" i="23"/>
  <c r="R344" i="23"/>
  <c r="S344" i="23"/>
  <c r="T344" i="23"/>
  <c r="U344" i="23"/>
  <c r="V344" i="23"/>
  <c r="W344" i="23"/>
  <c r="X344" i="23"/>
  <c r="Y344" i="23"/>
  <c r="Z344" i="23"/>
  <c r="AA344" i="23"/>
  <c r="AB344" i="23"/>
  <c r="AC344" i="23"/>
  <c r="AD344" i="23"/>
  <c r="AE344" i="23"/>
  <c r="AF344" i="23"/>
  <c r="AG344" i="23"/>
  <c r="AH344" i="23"/>
  <c r="AI344" i="23"/>
  <c r="AJ344" i="23"/>
  <c r="AK344" i="23"/>
  <c r="AL344" i="23"/>
  <c r="AM344" i="23"/>
  <c r="AN344" i="23"/>
  <c r="AO344" i="23"/>
  <c r="AP344" i="23"/>
  <c r="AQ344" i="23"/>
  <c r="AR344" i="23"/>
  <c r="AS344" i="23"/>
  <c r="AT344" i="23"/>
  <c r="AU344" i="23"/>
  <c r="AV344" i="23"/>
  <c r="AW344" i="23"/>
  <c r="AX344" i="23"/>
  <c r="L345" i="23"/>
  <c r="M345" i="23"/>
  <c r="N345" i="23"/>
  <c r="O345" i="23"/>
  <c r="P345" i="23"/>
  <c r="Q345" i="23"/>
  <c r="R345" i="23"/>
  <c r="S345" i="23"/>
  <c r="T345" i="23"/>
  <c r="U345" i="23"/>
  <c r="V345" i="23"/>
  <c r="W345" i="23"/>
  <c r="X345" i="23"/>
  <c r="Y345" i="23"/>
  <c r="Z345" i="23"/>
  <c r="AA345" i="23"/>
  <c r="AB345" i="23"/>
  <c r="AC345" i="23"/>
  <c r="AD345" i="23"/>
  <c r="AE345" i="23"/>
  <c r="AF345" i="23"/>
  <c r="AG345" i="23"/>
  <c r="AH345" i="23"/>
  <c r="AI345" i="23"/>
  <c r="AJ345" i="23"/>
  <c r="AK345" i="23"/>
  <c r="AL345" i="23"/>
  <c r="AM345" i="23"/>
  <c r="AN345" i="23"/>
  <c r="AO345" i="23"/>
  <c r="AP345" i="23"/>
  <c r="AQ345" i="23"/>
  <c r="AR345" i="23"/>
  <c r="AS345" i="23"/>
  <c r="AT345" i="23"/>
  <c r="AU345" i="23"/>
  <c r="AV345" i="23"/>
  <c r="AW345" i="23"/>
  <c r="AX345" i="23"/>
  <c r="L346" i="23"/>
  <c r="M346" i="23"/>
  <c r="N346" i="23"/>
  <c r="O346" i="23"/>
  <c r="P346" i="23"/>
  <c r="Q346" i="23"/>
  <c r="R346" i="23"/>
  <c r="S346" i="23"/>
  <c r="T346" i="23"/>
  <c r="U346" i="23"/>
  <c r="V346" i="23"/>
  <c r="W346" i="23"/>
  <c r="X346" i="23"/>
  <c r="Y346" i="23"/>
  <c r="Z346" i="23"/>
  <c r="AA346" i="23"/>
  <c r="AB346" i="23"/>
  <c r="AC346" i="23"/>
  <c r="AD346" i="23"/>
  <c r="AE346" i="23"/>
  <c r="AF346" i="23"/>
  <c r="AG346" i="23"/>
  <c r="AH346" i="23"/>
  <c r="AI346" i="23"/>
  <c r="AJ346" i="23"/>
  <c r="AK346" i="23"/>
  <c r="AL346" i="23"/>
  <c r="AM346" i="23"/>
  <c r="AN346" i="23"/>
  <c r="AO346" i="23"/>
  <c r="AP346" i="23"/>
  <c r="AQ346" i="23"/>
  <c r="AR346" i="23"/>
  <c r="AS346" i="23"/>
  <c r="AT346" i="23"/>
  <c r="AU346" i="23"/>
  <c r="AV346" i="23"/>
  <c r="AW346" i="23"/>
  <c r="AX346" i="23"/>
  <c r="L347" i="23"/>
  <c r="M347" i="23"/>
  <c r="N347" i="23"/>
  <c r="O347" i="23"/>
  <c r="P347" i="23"/>
  <c r="Q347" i="23"/>
  <c r="R347" i="23"/>
  <c r="S347" i="23"/>
  <c r="T347" i="23"/>
  <c r="U347" i="23"/>
  <c r="V347" i="23"/>
  <c r="W347" i="23"/>
  <c r="X347" i="23"/>
  <c r="Y347" i="23"/>
  <c r="Z347" i="23"/>
  <c r="AA347" i="23"/>
  <c r="AB347" i="23"/>
  <c r="AC347" i="23"/>
  <c r="AD347" i="23"/>
  <c r="AE347" i="23"/>
  <c r="AF347" i="23"/>
  <c r="AG347" i="23"/>
  <c r="AH347" i="23"/>
  <c r="AI347" i="23"/>
  <c r="AJ347" i="23"/>
  <c r="AK347" i="23"/>
  <c r="AL347" i="23"/>
  <c r="AM347" i="23"/>
  <c r="AN347" i="23"/>
  <c r="AO347" i="23"/>
  <c r="AP347" i="23"/>
  <c r="AQ347" i="23"/>
  <c r="AR347" i="23"/>
  <c r="AS347" i="23"/>
  <c r="AT347" i="23"/>
  <c r="AU347" i="23"/>
  <c r="AV347" i="23"/>
  <c r="AW347" i="23"/>
  <c r="AX347" i="23"/>
  <c r="L348" i="23"/>
  <c r="M348" i="23"/>
  <c r="N348" i="23"/>
  <c r="O348" i="23"/>
  <c r="P348" i="23"/>
  <c r="Q348" i="23"/>
  <c r="R348" i="23"/>
  <c r="S348" i="23"/>
  <c r="T348" i="23"/>
  <c r="U348" i="23"/>
  <c r="V348" i="23"/>
  <c r="W348" i="23"/>
  <c r="X348" i="23"/>
  <c r="Y348" i="23"/>
  <c r="Z348" i="23"/>
  <c r="AA348" i="23"/>
  <c r="AB348" i="23"/>
  <c r="AC348" i="23"/>
  <c r="AD348" i="23"/>
  <c r="AE348" i="23"/>
  <c r="AF348" i="23"/>
  <c r="AG348" i="23"/>
  <c r="AH348" i="23"/>
  <c r="AI348" i="23"/>
  <c r="AJ348" i="23"/>
  <c r="AK348" i="23"/>
  <c r="AL348" i="23"/>
  <c r="AM348" i="23"/>
  <c r="AN348" i="23"/>
  <c r="AO348" i="23"/>
  <c r="AP348" i="23"/>
  <c r="AQ348" i="23"/>
  <c r="AR348" i="23"/>
  <c r="AS348" i="23"/>
  <c r="AT348" i="23"/>
  <c r="AU348" i="23"/>
  <c r="AV348" i="23"/>
  <c r="AW348" i="23"/>
  <c r="AX348" i="23"/>
  <c r="L349" i="23"/>
  <c r="M349" i="23"/>
  <c r="N349" i="23"/>
  <c r="O349" i="23"/>
  <c r="P349" i="23"/>
  <c r="Q349" i="23"/>
  <c r="R349" i="23"/>
  <c r="S349" i="23"/>
  <c r="T349" i="23"/>
  <c r="U349" i="23"/>
  <c r="V349" i="23"/>
  <c r="W349" i="23"/>
  <c r="X349" i="23"/>
  <c r="Y349" i="23"/>
  <c r="Z349" i="23"/>
  <c r="AA349" i="23"/>
  <c r="AB349" i="23"/>
  <c r="AC349" i="23"/>
  <c r="AD349" i="23"/>
  <c r="AE349" i="23"/>
  <c r="AF349" i="23"/>
  <c r="AG349" i="23"/>
  <c r="AH349" i="23"/>
  <c r="AI349" i="23"/>
  <c r="AJ349" i="23"/>
  <c r="AK349" i="23"/>
  <c r="AL349" i="23"/>
  <c r="AM349" i="23"/>
  <c r="AN349" i="23"/>
  <c r="AO349" i="23"/>
  <c r="AP349" i="23"/>
  <c r="AQ349" i="23"/>
  <c r="AR349" i="23"/>
  <c r="AS349" i="23"/>
  <c r="AT349" i="23"/>
  <c r="AU349" i="23"/>
  <c r="AV349" i="23"/>
  <c r="AW349" i="23"/>
  <c r="AX349" i="23"/>
  <c r="L350" i="23"/>
  <c r="M350" i="23"/>
  <c r="N350" i="23"/>
  <c r="O350" i="23"/>
  <c r="P350" i="23"/>
  <c r="Q350" i="23"/>
  <c r="R350" i="23"/>
  <c r="S350" i="23"/>
  <c r="T350" i="23"/>
  <c r="U350" i="23"/>
  <c r="V350" i="23"/>
  <c r="W350" i="23"/>
  <c r="X350" i="23"/>
  <c r="Y350" i="23"/>
  <c r="Z350" i="23"/>
  <c r="AA350" i="23"/>
  <c r="AB350" i="23"/>
  <c r="AC350" i="23"/>
  <c r="AD350" i="23"/>
  <c r="AE350" i="23"/>
  <c r="AF350" i="23"/>
  <c r="AG350" i="23"/>
  <c r="AH350" i="23"/>
  <c r="AI350" i="23"/>
  <c r="AJ350" i="23"/>
  <c r="AK350" i="23"/>
  <c r="AL350" i="23"/>
  <c r="AM350" i="23"/>
  <c r="AN350" i="23"/>
  <c r="AO350" i="23"/>
  <c r="AP350" i="23"/>
  <c r="AQ350" i="23"/>
  <c r="AR350" i="23"/>
  <c r="AS350" i="23"/>
  <c r="AT350" i="23"/>
  <c r="AU350" i="23"/>
  <c r="AV350" i="23"/>
  <c r="AW350" i="23"/>
  <c r="AX350" i="23"/>
  <c r="L351" i="23"/>
  <c r="M351" i="23"/>
  <c r="N351" i="23"/>
  <c r="O351" i="23"/>
  <c r="P351" i="23"/>
  <c r="Q351" i="23"/>
  <c r="R351" i="23"/>
  <c r="S351" i="23"/>
  <c r="T351" i="23"/>
  <c r="U351" i="23"/>
  <c r="V351" i="23"/>
  <c r="W351" i="23"/>
  <c r="X351" i="23"/>
  <c r="Y351" i="23"/>
  <c r="Z351" i="23"/>
  <c r="AA351" i="23"/>
  <c r="AB351" i="23"/>
  <c r="AC351" i="23"/>
  <c r="AD351" i="23"/>
  <c r="AE351" i="23"/>
  <c r="AF351" i="23"/>
  <c r="AG351" i="23"/>
  <c r="AH351" i="23"/>
  <c r="AI351" i="23"/>
  <c r="AJ351" i="23"/>
  <c r="AK351" i="23"/>
  <c r="AL351" i="23"/>
  <c r="AM351" i="23"/>
  <c r="AN351" i="23"/>
  <c r="AO351" i="23"/>
  <c r="AP351" i="23"/>
  <c r="AQ351" i="23"/>
  <c r="AR351" i="23"/>
  <c r="AS351" i="23"/>
  <c r="AT351" i="23"/>
  <c r="AU351" i="23"/>
  <c r="AV351" i="23"/>
  <c r="AW351" i="23"/>
  <c r="AX351" i="23"/>
  <c r="L352" i="23"/>
  <c r="M352" i="23"/>
  <c r="N352" i="23"/>
  <c r="O352" i="23"/>
  <c r="P352" i="23"/>
  <c r="Q352" i="23"/>
  <c r="R352" i="23"/>
  <c r="S352" i="23"/>
  <c r="T352" i="23"/>
  <c r="U352" i="23"/>
  <c r="V352" i="23"/>
  <c r="W352" i="23"/>
  <c r="X352" i="23"/>
  <c r="Y352" i="23"/>
  <c r="Z352" i="23"/>
  <c r="AA352" i="23"/>
  <c r="AB352" i="23"/>
  <c r="AC352" i="23"/>
  <c r="AD352" i="23"/>
  <c r="AE352" i="23"/>
  <c r="AF352" i="23"/>
  <c r="AG352" i="23"/>
  <c r="AH352" i="23"/>
  <c r="AI352" i="23"/>
  <c r="AJ352" i="23"/>
  <c r="AK352" i="23"/>
  <c r="AL352" i="23"/>
  <c r="AM352" i="23"/>
  <c r="AN352" i="23"/>
  <c r="AO352" i="23"/>
  <c r="AP352" i="23"/>
  <c r="AQ352" i="23"/>
  <c r="AR352" i="23"/>
  <c r="AS352" i="23"/>
  <c r="AT352" i="23"/>
  <c r="AU352" i="23"/>
  <c r="AV352" i="23"/>
  <c r="AW352" i="23"/>
  <c r="AX352" i="23"/>
  <c r="L353" i="23"/>
  <c r="M353" i="23"/>
  <c r="N353" i="23"/>
  <c r="O353" i="23"/>
  <c r="P353" i="23"/>
  <c r="Q353" i="23"/>
  <c r="R353" i="23"/>
  <c r="S353" i="23"/>
  <c r="T353" i="23"/>
  <c r="U353" i="23"/>
  <c r="V353" i="23"/>
  <c r="W353" i="23"/>
  <c r="X353" i="23"/>
  <c r="Y353" i="23"/>
  <c r="Z353" i="23"/>
  <c r="AA353" i="23"/>
  <c r="AB353" i="23"/>
  <c r="AC353" i="23"/>
  <c r="AD353" i="23"/>
  <c r="AE353" i="23"/>
  <c r="AF353" i="23"/>
  <c r="AG353" i="23"/>
  <c r="AH353" i="23"/>
  <c r="AI353" i="23"/>
  <c r="AJ353" i="23"/>
  <c r="AK353" i="23"/>
  <c r="AL353" i="23"/>
  <c r="AM353" i="23"/>
  <c r="AN353" i="23"/>
  <c r="AO353" i="23"/>
  <c r="AP353" i="23"/>
  <c r="AQ353" i="23"/>
  <c r="AR353" i="23"/>
  <c r="AS353" i="23"/>
  <c r="AT353" i="23"/>
  <c r="AU353" i="23"/>
  <c r="AV353" i="23"/>
  <c r="AW353" i="23"/>
  <c r="AX353" i="23"/>
  <c r="L354" i="23"/>
  <c r="M354" i="23"/>
  <c r="N354" i="23"/>
  <c r="O354" i="23"/>
  <c r="P354" i="23"/>
  <c r="Q354" i="23"/>
  <c r="R354" i="23"/>
  <c r="S354" i="23"/>
  <c r="T354" i="23"/>
  <c r="U354" i="23"/>
  <c r="V354" i="23"/>
  <c r="W354" i="23"/>
  <c r="X354" i="23"/>
  <c r="Y354" i="23"/>
  <c r="Z354" i="23"/>
  <c r="AA354" i="23"/>
  <c r="AB354" i="23"/>
  <c r="AC354" i="23"/>
  <c r="AD354" i="23"/>
  <c r="AE354" i="23"/>
  <c r="AF354" i="23"/>
  <c r="AG354" i="23"/>
  <c r="AH354" i="23"/>
  <c r="AI354" i="23"/>
  <c r="AJ354" i="23"/>
  <c r="AK354" i="23"/>
  <c r="AL354" i="23"/>
  <c r="AM354" i="23"/>
  <c r="AN354" i="23"/>
  <c r="AO354" i="23"/>
  <c r="AP354" i="23"/>
  <c r="AQ354" i="23"/>
  <c r="AR354" i="23"/>
  <c r="AS354" i="23"/>
  <c r="AT354" i="23"/>
  <c r="AU354" i="23"/>
  <c r="AV354" i="23"/>
  <c r="AW354" i="23"/>
  <c r="AX354" i="23"/>
  <c r="L355" i="23"/>
  <c r="M355" i="23"/>
  <c r="N355" i="23"/>
  <c r="O355" i="23"/>
  <c r="P355" i="23"/>
  <c r="Q355" i="23"/>
  <c r="R355" i="23"/>
  <c r="S355" i="23"/>
  <c r="T355" i="23"/>
  <c r="U355" i="23"/>
  <c r="V355" i="23"/>
  <c r="W355" i="23"/>
  <c r="X355" i="23"/>
  <c r="Y355" i="23"/>
  <c r="Z355" i="23"/>
  <c r="AA355" i="23"/>
  <c r="AB355" i="23"/>
  <c r="AC355" i="23"/>
  <c r="AD355" i="23"/>
  <c r="AE355" i="23"/>
  <c r="AF355" i="23"/>
  <c r="AG355" i="23"/>
  <c r="AH355" i="23"/>
  <c r="AI355" i="23"/>
  <c r="AJ355" i="23"/>
  <c r="AK355" i="23"/>
  <c r="AL355" i="23"/>
  <c r="AM355" i="23"/>
  <c r="AN355" i="23"/>
  <c r="AO355" i="23"/>
  <c r="AP355" i="23"/>
  <c r="AQ355" i="23"/>
  <c r="AR355" i="23"/>
  <c r="AS355" i="23"/>
  <c r="AT355" i="23"/>
  <c r="AU355" i="23"/>
  <c r="AV355" i="23"/>
  <c r="AW355" i="23"/>
  <c r="AX355" i="23"/>
  <c r="L356" i="23"/>
  <c r="M356" i="23"/>
  <c r="N356" i="23"/>
  <c r="O356" i="23"/>
  <c r="P356" i="23"/>
  <c r="Q356" i="23"/>
  <c r="R356" i="23"/>
  <c r="S356" i="23"/>
  <c r="T356" i="23"/>
  <c r="U356" i="23"/>
  <c r="V356" i="23"/>
  <c r="W356" i="23"/>
  <c r="X356" i="23"/>
  <c r="Y356" i="23"/>
  <c r="Z356" i="23"/>
  <c r="AA356" i="23"/>
  <c r="AB356" i="23"/>
  <c r="AC356" i="23"/>
  <c r="AD356" i="23"/>
  <c r="AE356" i="23"/>
  <c r="AF356" i="23"/>
  <c r="AG356" i="23"/>
  <c r="AH356" i="23"/>
  <c r="AI356" i="23"/>
  <c r="AJ356" i="23"/>
  <c r="AK356" i="23"/>
  <c r="AL356" i="23"/>
  <c r="AM356" i="23"/>
  <c r="AN356" i="23"/>
  <c r="AO356" i="23"/>
  <c r="AP356" i="23"/>
  <c r="AQ356" i="23"/>
  <c r="AR356" i="23"/>
  <c r="AS356" i="23"/>
  <c r="AT356" i="23"/>
  <c r="AU356" i="23"/>
  <c r="AV356" i="23"/>
  <c r="AW356" i="23"/>
  <c r="AX356" i="23"/>
  <c r="L357" i="23"/>
  <c r="M357" i="23"/>
  <c r="N357" i="23"/>
  <c r="O357" i="23"/>
  <c r="P357" i="23"/>
  <c r="Q357" i="23"/>
  <c r="R357" i="23"/>
  <c r="S357" i="23"/>
  <c r="T357" i="23"/>
  <c r="U357" i="23"/>
  <c r="V357" i="23"/>
  <c r="W357" i="23"/>
  <c r="X357" i="23"/>
  <c r="Y357" i="23"/>
  <c r="Z357" i="23"/>
  <c r="AA357" i="23"/>
  <c r="AB357" i="23"/>
  <c r="AC357" i="23"/>
  <c r="AD357" i="23"/>
  <c r="AE357" i="23"/>
  <c r="AF357" i="23"/>
  <c r="AG357" i="23"/>
  <c r="AH357" i="23"/>
  <c r="AI357" i="23"/>
  <c r="AJ357" i="23"/>
  <c r="AK357" i="23"/>
  <c r="AL357" i="23"/>
  <c r="AM357" i="23"/>
  <c r="AN357" i="23"/>
  <c r="AO357" i="23"/>
  <c r="AP357" i="23"/>
  <c r="AQ357" i="23"/>
  <c r="AR357" i="23"/>
  <c r="AS357" i="23"/>
  <c r="AT357" i="23"/>
  <c r="AU357" i="23"/>
  <c r="AV357" i="23"/>
  <c r="AW357" i="23"/>
  <c r="AX357" i="23"/>
  <c r="L358" i="23"/>
  <c r="M358" i="23"/>
  <c r="N358" i="23"/>
  <c r="O358" i="23"/>
  <c r="P358" i="23"/>
  <c r="Q358" i="23"/>
  <c r="R358" i="23"/>
  <c r="S358" i="23"/>
  <c r="T358" i="23"/>
  <c r="U358" i="23"/>
  <c r="V358" i="23"/>
  <c r="W358" i="23"/>
  <c r="X358" i="23"/>
  <c r="Y358" i="23"/>
  <c r="Z358" i="23"/>
  <c r="AA358" i="23"/>
  <c r="AB358" i="23"/>
  <c r="AC358" i="23"/>
  <c r="AD358" i="23"/>
  <c r="AE358" i="23"/>
  <c r="AF358" i="23"/>
  <c r="AG358" i="23"/>
  <c r="AH358" i="23"/>
  <c r="AI358" i="23"/>
  <c r="AJ358" i="23"/>
  <c r="AK358" i="23"/>
  <c r="AL358" i="23"/>
  <c r="AM358" i="23"/>
  <c r="AN358" i="23"/>
  <c r="AO358" i="23"/>
  <c r="AP358" i="23"/>
  <c r="AQ358" i="23"/>
  <c r="AR358" i="23"/>
  <c r="AS358" i="23"/>
  <c r="AT358" i="23"/>
  <c r="AU358" i="23"/>
  <c r="AV358" i="23"/>
  <c r="AW358" i="23"/>
  <c r="AX358" i="23"/>
  <c r="AX333" i="23"/>
  <c r="AW333" i="23"/>
  <c r="AV333" i="23"/>
  <c r="AU333" i="23"/>
  <c r="AT333" i="23"/>
  <c r="AS333" i="23"/>
  <c r="AR333" i="23"/>
  <c r="AQ333" i="23"/>
  <c r="AP333" i="23"/>
  <c r="AO333" i="23"/>
  <c r="AN333" i="23"/>
  <c r="AM333" i="23"/>
  <c r="AL333" i="23"/>
  <c r="AK333" i="23"/>
  <c r="AJ333" i="23"/>
  <c r="AI333" i="23"/>
  <c r="AH333" i="23"/>
  <c r="AG333" i="23"/>
  <c r="AF333" i="23"/>
  <c r="AE333" i="23"/>
  <c r="AD333" i="23"/>
  <c r="AC333" i="23"/>
  <c r="AB333" i="23"/>
  <c r="AA333" i="23"/>
  <c r="Z333" i="23"/>
  <c r="Y333" i="23"/>
  <c r="X333" i="23"/>
  <c r="W333" i="23"/>
  <c r="V333" i="23"/>
  <c r="U333" i="23"/>
  <c r="T333" i="23"/>
  <c r="S333" i="23"/>
  <c r="R333" i="23"/>
  <c r="Q333" i="23"/>
  <c r="P333" i="23"/>
  <c r="O333" i="23"/>
  <c r="N333" i="23"/>
  <c r="M333" i="23"/>
  <c r="L333" i="23"/>
  <c r="B328" i="23"/>
  <c r="B329" i="23"/>
  <c r="B330" i="23"/>
  <c r="B327" i="23"/>
  <c r="B326" i="23"/>
  <c r="B325" i="23"/>
  <c r="B324" i="23"/>
  <c r="B323" i="23"/>
  <c r="B322" i="23"/>
  <c r="B321" i="23"/>
  <c r="B320" i="23"/>
  <c r="B319" i="23"/>
  <c r="B318" i="23"/>
  <c r="B317" i="23"/>
  <c r="B316" i="23"/>
  <c r="B315" i="23"/>
  <c r="B314" i="23"/>
  <c r="B313" i="23"/>
  <c r="B312" i="23"/>
  <c r="B311" i="23"/>
  <c r="B310" i="23"/>
  <c r="B309" i="23"/>
  <c r="B308" i="23"/>
  <c r="B307" i="23"/>
  <c r="B306" i="23"/>
  <c r="L307" i="23"/>
  <c r="M307" i="23"/>
  <c r="N307" i="23"/>
  <c r="O307" i="23"/>
  <c r="P307" i="23"/>
  <c r="Q307" i="23"/>
  <c r="R307" i="23"/>
  <c r="S307" i="23"/>
  <c r="T307" i="23"/>
  <c r="U307" i="23"/>
  <c r="V307" i="23"/>
  <c r="W307" i="23"/>
  <c r="X307" i="23"/>
  <c r="Y307" i="23"/>
  <c r="Z307" i="23"/>
  <c r="AA307" i="23"/>
  <c r="AB307" i="23"/>
  <c r="AC307" i="23"/>
  <c r="AD307" i="23"/>
  <c r="AE307" i="23"/>
  <c r="AF307" i="23"/>
  <c r="AG307" i="23"/>
  <c r="AH307" i="23"/>
  <c r="AI307" i="23"/>
  <c r="AJ307" i="23"/>
  <c r="AK307" i="23"/>
  <c r="AL307" i="23"/>
  <c r="AM307" i="23"/>
  <c r="AN307" i="23"/>
  <c r="AO307" i="23"/>
  <c r="AP307" i="23"/>
  <c r="AQ307" i="23"/>
  <c r="AR307" i="23"/>
  <c r="AS307" i="23"/>
  <c r="AT307" i="23"/>
  <c r="AU307" i="23"/>
  <c r="AV307" i="23"/>
  <c r="AW307" i="23"/>
  <c r="AX307" i="23"/>
  <c r="L308" i="23"/>
  <c r="M308" i="23"/>
  <c r="N308" i="23"/>
  <c r="O308" i="23"/>
  <c r="P308" i="23"/>
  <c r="Q308" i="23"/>
  <c r="R308" i="23"/>
  <c r="S308" i="23"/>
  <c r="T308" i="23"/>
  <c r="U308" i="23"/>
  <c r="V308" i="23"/>
  <c r="W308" i="23"/>
  <c r="X308" i="23"/>
  <c r="Y308" i="23"/>
  <c r="Z308" i="23"/>
  <c r="AA308" i="23"/>
  <c r="AB308" i="23"/>
  <c r="AC308" i="23"/>
  <c r="AD308" i="23"/>
  <c r="AE308" i="23"/>
  <c r="AF308" i="23"/>
  <c r="AG308" i="23"/>
  <c r="AH308" i="23"/>
  <c r="AI308" i="23"/>
  <c r="AJ308" i="23"/>
  <c r="AK308" i="23"/>
  <c r="AL308" i="23"/>
  <c r="AM308" i="23"/>
  <c r="AN308" i="23"/>
  <c r="AO308" i="23"/>
  <c r="AP308" i="23"/>
  <c r="AQ308" i="23"/>
  <c r="AR308" i="23"/>
  <c r="AS308" i="23"/>
  <c r="AT308" i="23"/>
  <c r="AU308" i="23"/>
  <c r="AV308" i="23"/>
  <c r="AW308" i="23"/>
  <c r="AX308" i="23"/>
  <c r="L309" i="23"/>
  <c r="M309" i="23"/>
  <c r="N309" i="23"/>
  <c r="O309" i="23"/>
  <c r="P309" i="23"/>
  <c r="Q309" i="23"/>
  <c r="R309" i="23"/>
  <c r="S309" i="23"/>
  <c r="T309" i="23"/>
  <c r="U309" i="23"/>
  <c r="V309" i="23"/>
  <c r="W309" i="23"/>
  <c r="X309" i="23"/>
  <c r="Y309" i="23"/>
  <c r="Z309" i="23"/>
  <c r="AA309" i="23"/>
  <c r="AB309" i="23"/>
  <c r="AC309" i="23"/>
  <c r="AD309" i="23"/>
  <c r="AE309" i="23"/>
  <c r="AF309" i="23"/>
  <c r="AG309" i="23"/>
  <c r="AH309" i="23"/>
  <c r="AI309" i="23"/>
  <c r="AJ309" i="23"/>
  <c r="AK309" i="23"/>
  <c r="AL309" i="23"/>
  <c r="AM309" i="23"/>
  <c r="AN309" i="23"/>
  <c r="AO309" i="23"/>
  <c r="AP309" i="23"/>
  <c r="AQ309" i="23"/>
  <c r="AR309" i="23"/>
  <c r="AS309" i="23"/>
  <c r="AT309" i="23"/>
  <c r="AU309" i="23"/>
  <c r="AV309" i="23"/>
  <c r="AW309" i="23"/>
  <c r="AX309" i="23"/>
  <c r="L310" i="23"/>
  <c r="M310" i="23"/>
  <c r="N310" i="23"/>
  <c r="O310" i="23"/>
  <c r="P310" i="23"/>
  <c r="Q310" i="23"/>
  <c r="R310" i="23"/>
  <c r="S310" i="23"/>
  <c r="T310" i="23"/>
  <c r="U310" i="23"/>
  <c r="V310" i="23"/>
  <c r="W310" i="23"/>
  <c r="X310" i="23"/>
  <c r="Y310" i="23"/>
  <c r="Z310" i="23"/>
  <c r="AA310" i="23"/>
  <c r="AB310" i="23"/>
  <c r="AC310" i="23"/>
  <c r="AD310" i="23"/>
  <c r="AE310" i="23"/>
  <c r="AF310" i="23"/>
  <c r="AG310" i="23"/>
  <c r="AH310" i="23"/>
  <c r="AI310" i="23"/>
  <c r="AJ310" i="23"/>
  <c r="AK310" i="23"/>
  <c r="AL310" i="23"/>
  <c r="AM310" i="23"/>
  <c r="AN310" i="23"/>
  <c r="AO310" i="23"/>
  <c r="AP310" i="23"/>
  <c r="AQ310" i="23"/>
  <c r="AR310" i="23"/>
  <c r="AS310" i="23"/>
  <c r="AT310" i="23"/>
  <c r="AU310" i="23"/>
  <c r="AV310" i="23"/>
  <c r="AW310" i="23"/>
  <c r="AX310" i="23"/>
  <c r="L311" i="23"/>
  <c r="M311" i="23"/>
  <c r="N311" i="23"/>
  <c r="O311" i="23"/>
  <c r="P311" i="23"/>
  <c r="Q311" i="23"/>
  <c r="R311" i="23"/>
  <c r="S311" i="23"/>
  <c r="T311" i="23"/>
  <c r="U311" i="23"/>
  <c r="V311" i="23"/>
  <c r="W311" i="23"/>
  <c r="X311" i="23"/>
  <c r="Y311" i="23"/>
  <c r="Z311" i="23"/>
  <c r="AA311" i="23"/>
  <c r="AB311" i="23"/>
  <c r="AC311" i="23"/>
  <c r="AD311" i="23"/>
  <c r="AE311" i="23"/>
  <c r="AF311" i="23"/>
  <c r="AG311" i="23"/>
  <c r="AH311" i="23"/>
  <c r="AI311" i="23"/>
  <c r="AJ311" i="23"/>
  <c r="AK311" i="23"/>
  <c r="AL311" i="23"/>
  <c r="AM311" i="23"/>
  <c r="AN311" i="23"/>
  <c r="AO311" i="23"/>
  <c r="AP311" i="23"/>
  <c r="AQ311" i="23"/>
  <c r="AR311" i="23"/>
  <c r="AS311" i="23"/>
  <c r="AT311" i="23"/>
  <c r="AU311" i="23"/>
  <c r="AV311" i="23"/>
  <c r="AW311" i="23"/>
  <c r="AX311" i="23"/>
  <c r="L312" i="23"/>
  <c r="M312" i="23"/>
  <c r="N312" i="23"/>
  <c r="O312" i="23"/>
  <c r="P312" i="23"/>
  <c r="Q312" i="23"/>
  <c r="R312" i="23"/>
  <c r="S312" i="23"/>
  <c r="T312" i="23"/>
  <c r="U312" i="23"/>
  <c r="V312" i="23"/>
  <c r="W312" i="23"/>
  <c r="X312" i="23"/>
  <c r="Y312" i="23"/>
  <c r="Z312" i="23"/>
  <c r="AA312" i="23"/>
  <c r="AB312" i="23"/>
  <c r="AC312" i="23"/>
  <c r="AD312" i="23"/>
  <c r="AE312" i="23"/>
  <c r="AF312" i="23"/>
  <c r="AG312" i="23"/>
  <c r="AH312" i="23"/>
  <c r="AI312" i="23"/>
  <c r="AJ312" i="23"/>
  <c r="AK312" i="23"/>
  <c r="AL312" i="23"/>
  <c r="AM312" i="23"/>
  <c r="AN312" i="23"/>
  <c r="AO312" i="23"/>
  <c r="AP312" i="23"/>
  <c r="AQ312" i="23"/>
  <c r="AR312" i="23"/>
  <c r="AS312" i="23"/>
  <c r="AT312" i="23"/>
  <c r="AU312" i="23"/>
  <c r="AV312" i="23"/>
  <c r="AW312" i="23"/>
  <c r="AX312" i="23"/>
  <c r="L313" i="23"/>
  <c r="M313" i="23"/>
  <c r="N313" i="23"/>
  <c r="O313" i="23"/>
  <c r="P313" i="23"/>
  <c r="Q313" i="23"/>
  <c r="R313" i="23"/>
  <c r="S313" i="23"/>
  <c r="T313" i="23"/>
  <c r="U313" i="23"/>
  <c r="V313" i="23"/>
  <c r="W313" i="23"/>
  <c r="X313" i="23"/>
  <c r="Y313" i="23"/>
  <c r="Z313" i="23"/>
  <c r="AA313" i="23"/>
  <c r="AB313" i="23"/>
  <c r="AC313" i="23"/>
  <c r="AD313" i="23"/>
  <c r="AE313" i="23"/>
  <c r="AF313" i="23"/>
  <c r="AG313" i="23"/>
  <c r="AH313" i="23"/>
  <c r="AI313" i="23"/>
  <c r="AJ313" i="23"/>
  <c r="AK313" i="23"/>
  <c r="AL313" i="23"/>
  <c r="AM313" i="23"/>
  <c r="AN313" i="23"/>
  <c r="AO313" i="23"/>
  <c r="AP313" i="23"/>
  <c r="AQ313" i="23"/>
  <c r="AR313" i="23"/>
  <c r="AS313" i="23"/>
  <c r="AT313" i="23"/>
  <c r="AU313" i="23"/>
  <c r="AV313" i="23"/>
  <c r="AW313" i="23"/>
  <c r="AX313" i="23"/>
  <c r="L314" i="23"/>
  <c r="M314" i="23"/>
  <c r="N314" i="23"/>
  <c r="O314" i="23"/>
  <c r="P314" i="23"/>
  <c r="Q314" i="23"/>
  <c r="R314" i="23"/>
  <c r="S314" i="23"/>
  <c r="T314" i="23"/>
  <c r="U314" i="23"/>
  <c r="V314" i="23"/>
  <c r="W314" i="23"/>
  <c r="X314" i="23"/>
  <c r="Y314" i="23"/>
  <c r="Z314" i="23"/>
  <c r="AA314" i="23"/>
  <c r="AB314" i="23"/>
  <c r="AC314" i="23"/>
  <c r="AD314" i="23"/>
  <c r="AE314" i="23"/>
  <c r="AF314" i="23"/>
  <c r="AG314" i="23"/>
  <c r="AH314" i="23"/>
  <c r="AI314" i="23"/>
  <c r="AJ314" i="23"/>
  <c r="AK314" i="23"/>
  <c r="AL314" i="23"/>
  <c r="AM314" i="23"/>
  <c r="AN314" i="23"/>
  <c r="AO314" i="23"/>
  <c r="AP314" i="23"/>
  <c r="AQ314" i="23"/>
  <c r="AR314" i="23"/>
  <c r="AS314" i="23"/>
  <c r="AT314" i="23"/>
  <c r="AU314" i="23"/>
  <c r="AV314" i="23"/>
  <c r="AW314" i="23"/>
  <c r="AX314" i="23"/>
  <c r="L315" i="23"/>
  <c r="M315" i="23"/>
  <c r="N315" i="23"/>
  <c r="O315" i="23"/>
  <c r="P315" i="23"/>
  <c r="Q315" i="23"/>
  <c r="R315" i="23"/>
  <c r="S315" i="23"/>
  <c r="T315" i="23"/>
  <c r="U315" i="23"/>
  <c r="V315" i="23"/>
  <c r="W315" i="23"/>
  <c r="X315" i="23"/>
  <c r="Y315" i="23"/>
  <c r="Z315" i="23"/>
  <c r="AA315" i="23"/>
  <c r="AB315" i="23"/>
  <c r="AC315" i="23"/>
  <c r="AD315" i="23"/>
  <c r="AE315" i="23"/>
  <c r="AF315" i="23"/>
  <c r="AG315" i="23"/>
  <c r="AH315" i="23"/>
  <c r="AI315" i="23"/>
  <c r="AJ315" i="23"/>
  <c r="AK315" i="23"/>
  <c r="AL315" i="23"/>
  <c r="AM315" i="23"/>
  <c r="AN315" i="23"/>
  <c r="AO315" i="23"/>
  <c r="AP315" i="23"/>
  <c r="AQ315" i="23"/>
  <c r="AR315" i="23"/>
  <c r="AS315" i="23"/>
  <c r="AT315" i="23"/>
  <c r="AU315" i="23"/>
  <c r="AV315" i="23"/>
  <c r="AW315" i="23"/>
  <c r="AX315" i="23"/>
  <c r="L316" i="23"/>
  <c r="M316" i="23"/>
  <c r="N316" i="23"/>
  <c r="O316" i="23"/>
  <c r="P316" i="23"/>
  <c r="Q316" i="23"/>
  <c r="R316" i="23"/>
  <c r="S316" i="23"/>
  <c r="T316" i="23"/>
  <c r="U316" i="23"/>
  <c r="V316" i="23"/>
  <c r="W316" i="23"/>
  <c r="X316" i="23"/>
  <c r="Y316" i="23"/>
  <c r="Z316" i="23"/>
  <c r="AA316" i="23"/>
  <c r="AB316" i="23"/>
  <c r="AC316" i="23"/>
  <c r="AD316" i="23"/>
  <c r="AE316" i="23"/>
  <c r="AF316" i="23"/>
  <c r="AG316" i="23"/>
  <c r="AH316" i="23"/>
  <c r="AI316" i="23"/>
  <c r="AJ316" i="23"/>
  <c r="AK316" i="23"/>
  <c r="AL316" i="23"/>
  <c r="AM316" i="23"/>
  <c r="AN316" i="23"/>
  <c r="AO316" i="23"/>
  <c r="AP316" i="23"/>
  <c r="AQ316" i="23"/>
  <c r="AR316" i="23"/>
  <c r="AS316" i="23"/>
  <c r="AT316" i="23"/>
  <c r="AU316" i="23"/>
  <c r="AV316" i="23"/>
  <c r="AW316" i="23"/>
  <c r="AX316" i="23"/>
  <c r="L317" i="23"/>
  <c r="M317" i="23"/>
  <c r="N317" i="23"/>
  <c r="O317" i="23"/>
  <c r="P317" i="23"/>
  <c r="Q317" i="23"/>
  <c r="R317" i="23"/>
  <c r="S317" i="23"/>
  <c r="T317" i="23"/>
  <c r="U317" i="23"/>
  <c r="V317" i="23"/>
  <c r="W317" i="23"/>
  <c r="X317" i="23"/>
  <c r="Y317" i="23"/>
  <c r="Z317" i="23"/>
  <c r="AA317" i="23"/>
  <c r="AB317" i="23"/>
  <c r="AC317" i="23"/>
  <c r="AD317" i="23"/>
  <c r="AE317" i="23"/>
  <c r="AF317" i="23"/>
  <c r="AG317" i="23"/>
  <c r="AH317" i="23"/>
  <c r="AI317" i="23"/>
  <c r="AJ317" i="23"/>
  <c r="AK317" i="23"/>
  <c r="AL317" i="23"/>
  <c r="AM317" i="23"/>
  <c r="AN317" i="23"/>
  <c r="AO317" i="23"/>
  <c r="AP317" i="23"/>
  <c r="AQ317" i="23"/>
  <c r="AR317" i="23"/>
  <c r="AS317" i="23"/>
  <c r="AT317" i="23"/>
  <c r="AU317" i="23"/>
  <c r="AV317" i="23"/>
  <c r="AW317" i="23"/>
  <c r="AX317" i="23"/>
  <c r="L318" i="23"/>
  <c r="M318" i="23"/>
  <c r="N318" i="23"/>
  <c r="O318" i="23"/>
  <c r="P318" i="23"/>
  <c r="Q318" i="23"/>
  <c r="R318" i="23"/>
  <c r="S318" i="23"/>
  <c r="T318" i="23"/>
  <c r="U318" i="23"/>
  <c r="V318" i="23"/>
  <c r="W318" i="23"/>
  <c r="X318" i="23"/>
  <c r="Y318" i="23"/>
  <c r="Z318" i="23"/>
  <c r="AA318" i="23"/>
  <c r="AB318" i="23"/>
  <c r="AC318" i="23"/>
  <c r="AD318" i="23"/>
  <c r="AE318" i="23"/>
  <c r="AF318" i="23"/>
  <c r="AG318" i="23"/>
  <c r="AH318" i="23"/>
  <c r="AI318" i="23"/>
  <c r="AJ318" i="23"/>
  <c r="AK318" i="23"/>
  <c r="AL318" i="23"/>
  <c r="AM318" i="23"/>
  <c r="AN318" i="23"/>
  <c r="AO318" i="23"/>
  <c r="AP318" i="23"/>
  <c r="AQ318" i="23"/>
  <c r="AR318" i="23"/>
  <c r="AS318" i="23"/>
  <c r="AT318" i="23"/>
  <c r="AU318" i="23"/>
  <c r="AV318" i="23"/>
  <c r="AW318" i="23"/>
  <c r="AX318" i="23"/>
  <c r="L319" i="23"/>
  <c r="M319" i="23"/>
  <c r="N319" i="23"/>
  <c r="O319" i="23"/>
  <c r="P319" i="23"/>
  <c r="Q319" i="23"/>
  <c r="R319" i="23"/>
  <c r="S319" i="23"/>
  <c r="T319" i="23"/>
  <c r="U319" i="23"/>
  <c r="V319" i="23"/>
  <c r="W319" i="23"/>
  <c r="X319" i="23"/>
  <c r="Y319" i="23"/>
  <c r="Z319" i="23"/>
  <c r="AA319" i="23"/>
  <c r="AB319" i="23"/>
  <c r="AC319" i="23"/>
  <c r="AD319" i="23"/>
  <c r="AE319" i="23"/>
  <c r="AF319" i="23"/>
  <c r="AG319" i="23"/>
  <c r="AH319" i="23"/>
  <c r="AI319" i="23"/>
  <c r="AJ319" i="23"/>
  <c r="AK319" i="23"/>
  <c r="AL319" i="23"/>
  <c r="AM319" i="23"/>
  <c r="AN319" i="23"/>
  <c r="AO319" i="23"/>
  <c r="AP319" i="23"/>
  <c r="AQ319" i="23"/>
  <c r="AR319" i="23"/>
  <c r="AS319" i="23"/>
  <c r="AT319" i="23"/>
  <c r="AU319" i="23"/>
  <c r="AV319" i="23"/>
  <c r="AW319" i="23"/>
  <c r="AX319" i="23"/>
  <c r="L320" i="23"/>
  <c r="M320" i="23"/>
  <c r="N320" i="23"/>
  <c r="O320" i="23"/>
  <c r="P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C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P320" i="23"/>
  <c r="AQ320" i="23"/>
  <c r="AR320" i="23"/>
  <c r="AS320" i="23"/>
  <c r="AT320" i="23"/>
  <c r="AU320" i="23"/>
  <c r="AV320" i="23"/>
  <c r="AW320" i="23"/>
  <c r="AX320" i="23"/>
  <c r="L321" i="23"/>
  <c r="M321" i="23"/>
  <c r="N321" i="23"/>
  <c r="O321" i="23"/>
  <c r="P321" i="23"/>
  <c r="Q321" i="23"/>
  <c r="R321" i="23"/>
  <c r="S321" i="23"/>
  <c r="T321" i="23"/>
  <c r="U321" i="23"/>
  <c r="V321" i="23"/>
  <c r="W321" i="23"/>
  <c r="X321" i="23"/>
  <c r="Y321" i="23"/>
  <c r="Z321" i="23"/>
  <c r="AA321" i="23"/>
  <c r="AB321" i="23"/>
  <c r="AC321" i="23"/>
  <c r="AD321" i="23"/>
  <c r="AE321" i="23"/>
  <c r="AF321" i="23"/>
  <c r="AG321" i="23"/>
  <c r="AH321" i="23"/>
  <c r="AI321" i="23"/>
  <c r="AJ321" i="23"/>
  <c r="AK321" i="23"/>
  <c r="AL321" i="23"/>
  <c r="AM321" i="23"/>
  <c r="AN321" i="23"/>
  <c r="AO321" i="23"/>
  <c r="AP321" i="23"/>
  <c r="AQ321" i="23"/>
  <c r="AR321" i="23"/>
  <c r="AS321" i="23"/>
  <c r="AT321" i="23"/>
  <c r="AU321" i="23"/>
  <c r="AV321" i="23"/>
  <c r="AW321" i="23"/>
  <c r="AX321" i="23"/>
  <c r="L322" i="23"/>
  <c r="M322" i="23"/>
  <c r="N322" i="23"/>
  <c r="O322" i="23"/>
  <c r="P322" i="23"/>
  <c r="Q322" i="23"/>
  <c r="R322" i="23"/>
  <c r="S322" i="23"/>
  <c r="T322" i="23"/>
  <c r="U322" i="23"/>
  <c r="V322" i="23"/>
  <c r="W322" i="23"/>
  <c r="X322" i="23"/>
  <c r="Y322" i="23"/>
  <c r="Z322" i="23"/>
  <c r="AA322" i="23"/>
  <c r="AB322" i="23"/>
  <c r="AC322" i="23"/>
  <c r="AD322" i="23"/>
  <c r="AE322" i="23"/>
  <c r="AF322" i="23"/>
  <c r="AG322" i="23"/>
  <c r="AH322" i="23"/>
  <c r="AI322" i="23"/>
  <c r="AJ322" i="23"/>
  <c r="AK322" i="23"/>
  <c r="AL322" i="23"/>
  <c r="AM322" i="23"/>
  <c r="AN322" i="23"/>
  <c r="AO322" i="23"/>
  <c r="AP322" i="23"/>
  <c r="AQ322" i="23"/>
  <c r="AR322" i="23"/>
  <c r="AS322" i="23"/>
  <c r="AT322" i="23"/>
  <c r="AU322" i="23"/>
  <c r="AV322" i="23"/>
  <c r="AW322" i="23"/>
  <c r="AX322" i="23"/>
  <c r="L323" i="23"/>
  <c r="M323" i="23"/>
  <c r="N323" i="23"/>
  <c r="O323" i="23"/>
  <c r="P323" i="23"/>
  <c r="Q323" i="23"/>
  <c r="R323" i="23"/>
  <c r="S323" i="23"/>
  <c r="T323" i="23"/>
  <c r="U323" i="23"/>
  <c r="V323" i="23"/>
  <c r="W323" i="23"/>
  <c r="X323" i="23"/>
  <c r="Y323" i="23"/>
  <c r="Z323" i="23"/>
  <c r="AA323" i="23"/>
  <c r="AB323" i="23"/>
  <c r="AC323" i="23"/>
  <c r="AD323" i="23"/>
  <c r="AE323" i="23"/>
  <c r="AF323" i="23"/>
  <c r="AG323" i="23"/>
  <c r="AH323" i="23"/>
  <c r="AI323" i="23"/>
  <c r="AJ323" i="23"/>
  <c r="AK323" i="23"/>
  <c r="AL323" i="23"/>
  <c r="AM323" i="23"/>
  <c r="AN323" i="23"/>
  <c r="AO323" i="23"/>
  <c r="AP323" i="23"/>
  <c r="AQ323" i="23"/>
  <c r="AR323" i="23"/>
  <c r="AS323" i="23"/>
  <c r="AT323" i="23"/>
  <c r="AU323" i="23"/>
  <c r="AV323" i="23"/>
  <c r="AW323" i="23"/>
  <c r="AX323" i="23"/>
  <c r="L324" i="23"/>
  <c r="M324" i="23"/>
  <c r="N324" i="23"/>
  <c r="O324" i="23"/>
  <c r="P324" i="23"/>
  <c r="Q324" i="23"/>
  <c r="R324" i="23"/>
  <c r="S324" i="23"/>
  <c r="T324" i="23"/>
  <c r="U324" i="23"/>
  <c r="V324" i="23"/>
  <c r="W324" i="23"/>
  <c r="X324" i="23"/>
  <c r="Y324" i="23"/>
  <c r="Z324" i="23"/>
  <c r="AA324" i="23"/>
  <c r="AB324" i="23"/>
  <c r="AC324" i="23"/>
  <c r="AD324" i="23"/>
  <c r="AE324" i="23"/>
  <c r="AF324" i="23"/>
  <c r="AG324" i="23"/>
  <c r="AH324" i="23"/>
  <c r="AI324" i="23"/>
  <c r="AJ324" i="23"/>
  <c r="AK324" i="23"/>
  <c r="AL324" i="23"/>
  <c r="AM324" i="23"/>
  <c r="AN324" i="23"/>
  <c r="AO324" i="23"/>
  <c r="AP324" i="23"/>
  <c r="AQ324" i="23"/>
  <c r="AR324" i="23"/>
  <c r="AS324" i="23"/>
  <c r="AT324" i="23"/>
  <c r="AU324" i="23"/>
  <c r="AV324" i="23"/>
  <c r="AW324" i="23"/>
  <c r="AX324" i="23"/>
  <c r="L325" i="23"/>
  <c r="M325" i="23"/>
  <c r="N325" i="23"/>
  <c r="O325" i="23"/>
  <c r="P325" i="23"/>
  <c r="Q325" i="23"/>
  <c r="R325" i="23"/>
  <c r="S325" i="23"/>
  <c r="T325" i="23"/>
  <c r="U325" i="23"/>
  <c r="V325" i="23"/>
  <c r="W325" i="23"/>
  <c r="X325" i="23"/>
  <c r="Y325" i="23"/>
  <c r="Z325" i="23"/>
  <c r="AA325" i="23"/>
  <c r="AB325" i="23"/>
  <c r="AC325" i="23"/>
  <c r="AD325" i="23"/>
  <c r="AE325" i="23"/>
  <c r="AF325" i="23"/>
  <c r="AG325" i="23"/>
  <c r="AH325" i="23"/>
  <c r="AI325" i="23"/>
  <c r="AJ325" i="23"/>
  <c r="AK325" i="23"/>
  <c r="AL325" i="23"/>
  <c r="AM325" i="23"/>
  <c r="AN325" i="23"/>
  <c r="AO325" i="23"/>
  <c r="AP325" i="23"/>
  <c r="AQ325" i="23"/>
  <c r="AR325" i="23"/>
  <c r="AS325" i="23"/>
  <c r="AT325" i="23"/>
  <c r="AU325" i="23"/>
  <c r="AV325" i="23"/>
  <c r="AW325" i="23"/>
  <c r="AX325" i="23"/>
  <c r="L326" i="23"/>
  <c r="M326" i="23"/>
  <c r="N326" i="23"/>
  <c r="O326" i="23"/>
  <c r="P326" i="23"/>
  <c r="Q326" i="23"/>
  <c r="R326" i="23"/>
  <c r="S326" i="23"/>
  <c r="T326" i="23"/>
  <c r="U326" i="23"/>
  <c r="V326" i="23"/>
  <c r="W326" i="23"/>
  <c r="X326" i="23"/>
  <c r="Y326" i="23"/>
  <c r="Z326" i="23"/>
  <c r="AA326" i="23"/>
  <c r="AB326" i="23"/>
  <c r="AC326" i="23"/>
  <c r="AD326" i="23"/>
  <c r="AE326" i="23"/>
  <c r="AF326" i="23"/>
  <c r="AG326" i="23"/>
  <c r="AH326" i="23"/>
  <c r="AI326" i="23"/>
  <c r="AJ326" i="23"/>
  <c r="AK326" i="23"/>
  <c r="AL326" i="23"/>
  <c r="AM326" i="23"/>
  <c r="AN326" i="23"/>
  <c r="AO326" i="23"/>
  <c r="AP326" i="23"/>
  <c r="AQ326" i="23"/>
  <c r="AR326" i="23"/>
  <c r="AS326" i="23"/>
  <c r="AT326" i="23"/>
  <c r="AU326" i="23"/>
  <c r="AV326" i="23"/>
  <c r="AW326" i="23"/>
  <c r="AX326" i="23"/>
  <c r="L327" i="23"/>
  <c r="M327" i="23"/>
  <c r="N327" i="23"/>
  <c r="O327" i="23"/>
  <c r="P327" i="23"/>
  <c r="Q327" i="23"/>
  <c r="R327" i="23"/>
  <c r="S327" i="23"/>
  <c r="T327" i="23"/>
  <c r="U327" i="23"/>
  <c r="V327" i="23"/>
  <c r="W327" i="23"/>
  <c r="X327" i="23"/>
  <c r="Y327" i="23"/>
  <c r="Z327" i="23"/>
  <c r="AA327" i="23"/>
  <c r="AB327" i="23"/>
  <c r="AC327" i="23"/>
  <c r="AD327" i="23"/>
  <c r="AE327" i="23"/>
  <c r="AF327" i="23"/>
  <c r="AG327" i="23"/>
  <c r="AH327" i="23"/>
  <c r="AI327" i="23"/>
  <c r="AJ327" i="23"/>
  <c r="AK327" i="23"/>
  <c r="AL327" i="23"/>
  <c r="AM327" i="23"/>
  <c r="AN327" i="23"/>
  <c r="AO327" i="23"/>
  <c r="AP327" i="23"/>
  <c r="AQ327" i="23"/>
  <c r="AR327" i="23"/>
  <c r="AS327" i="23"/>
  <c r="AT327" i="23"/>
  <c r="AU327" i="23"/>
  <c r="AV327" i="23"/>
  <c r="AW327" i="23"/>
  <c r="AX327" i="23"/>
  <c r="L328" i="23"/>
  <c r="M328" i="23"/>
  <c r="N328" i="23"/>
  <c r="O328" i="23"/>
  <c r="P328" i="23"/>
  <c r="Q328" i="23"/>
  <c r="R328" i="23"/>
  <c r="S328" i="23"/>
  <c r="T328" i="23"/>
  <c r="U328" i="23"/>
  <c r="V328" i="23"/>
  <c r="W328" i="23"/>
  <c r="X328" i="23"/>
  <c r="Y328" i="23"/>
  <c r="Z328" i="23"/>
  <c r="AA328" i="23"/>
  <c r="AB328" i="23"/>
  <c r="AC328" i="23"/>
  <c r="AD328" i="23"/>
  <c r="AE328" i="23"/>
  <c r="AF328" i="23"/>
  <c r="AG328" i="23"/>
  <c r="AH328" i="23"/>
  <c r="AI328" i="23"/>
  <c r="AJ328" i="23"/>
  <c r="AK328" i="23"/>
  <c r="AL328" i="23"/>
  <c r="AM328" i="23"/>
  <c r="AN328" i="23"/>
  <c r="AO328" i="23"/>
  <c r="AP328" i="23"/>
  <c r="AQ328" i="23"/>
  <c r="AR328" i="23"/>
  <c r="AS328" i="23"/>
  <c r="AT328" i="23"/>
  <c r="AU328" i="23"/>
  <c r="AV328" i="23"/>
  <c r="AW328" i="23"/>
  <c r="AX328" i="23"/>
  <c r="L329" i="23"/>
  <c r="M329" i="23"/>
  <c r="N329" i="23"/>
  <c r="O329" i="23"/>
  <c r="P329" i="23"/>
  <c r="Q329" i="23"/>
  <c r="R329" i="23"/>
  <c r="S329" i="23"/>
  <c r="T329" i="23"/>
  <c r="U329" i="23"/>
  <c r="V329" i="23"/>
  <c r="W329" i="23"/>
  <c r="X329" i="23"/>
  <c r="Y329" i="23"/>
  <c r="Z329" i="23"/>
  <c r="AA329" i="23"/>
  <c r="AB329" i="23"/>
  <c r="AC329" i="23"/>
  <c r="AD329" i="23"/>
  <c r="AE329" i="23"/>
  <c r="AF329" i="23"/>
  <c r="AG329" i="23"/>
  <c r="AH329" i="23"/>
  <c r="AI329" i="23"/>
  <c r="AJ329" i="23"/>
  <c r="AK329" i="23"/>
  <c r="AL329" i="23"/>
  <c r="AM329" i="23"/>
  <c r="AN329" i="23"/>
  <c r="AO329" i="23"/>
  <c r="AP329" i="23"/>
  <c r="AQ329" i="23"/>
  <c r="AR329" i="23"/>
  <c r="AS329" i="23"/>
  <c r="AT329" i="23"/>
  <c r="AU329" i="23"/>
  <c r="AV329" i="23"/>
  <c r="AW329" i="23"/>
  <c r="AX329" i="23"/>
  <c r="L330" i="23"/>
  <c r="M330" i="23"/>
  <c r="N330" i="23"/>
  <c r="O330" i="23"/>
  <c r="P330" i="23"/>
  <c r="Q330" i="23"/>
  <c r="R330" i="23"/>
  <c r="S330" i="23"/>
  <c r="T330" i="23"/>
  <c r="U330" i="23"/>
  <c r="V330" i="23"/>
  <c r="W330" i="23"/>
  <c r="X330" i="23"/>
  <c r="Y330" i="23"/>
  <c r="Z330" i="23"/>
  <c r="AA330" i="23"/>
  <c r="AB330" i="23"/>
  <c r="AC330" i="23"/>
  <c r="AD330" i="23"/>
  <c r="AE330" i="23"/>
  <c r="AF330" i="23"/>
  <c r="AG330" i="23"/>
  <c r="AH330" i="23"/>
  <c r="AI330" i="23"/>
  <c r="AJ330" i="23"/>
  <c r="AK330" i="23"/>
  <c r="AL330" i="23"/>
  <c r="AM330" i="23"/>
  <c r="AN330" i="23"/>
  <c r="AO330" i="23"/>
  <c r="AP330" i="23"/>
  <c r="AQ330" i="23"/>
  <c r="AR330" i="23"/>
  <c r="AS330" i="23"/>
  <c r="AT330" i="23"/>
  <c r="AU330" i="23"/>
  <c r="AV330" i="23"/>
  <c r="AW330" i="23"/>
  <c r="AX330" i="23"/>
  <c r="AX306" i="23"/>
  <c r="AW306" i="23"/>
  <c r="AV306" i="23"/>
  <c r="AU306" i="23"/>
  <c r="AT306" i="23"/>
  <c r="AS306" i="23"/>
  <c r="AR306" i="23"/>
  <c r="AQ306" i="23"/>
  <c r="AP306" i="23"/>
  <c r="AO306" i="23"/>
  <c r="AN306" i="23"/>
  <c r="AM306" i="23"/>
  <c r="AL306" i="23"/>
  <c r="AK306" i="23"/>
  <c r="AJ306" i="23"/>
  <c r="AI306" i="23"/>
  <c r="AH306" i="23"/>
  <c r="AG306" i="23"/>
  <c r="AF306" i="23"/>
  <c r="AE306" i="23"/>
  <c r="AD306" i="23"/>
  <c r="AC306" i="23"/>
  <c r="AB306" i="23"/>
  <c r="AA306" i="23"/>
  <c r="Z306" i="23"/>
  <c r="Y306" i="23"/>
  <c r="X306" i="23"/>
  <c r="W306" i="23"/>
  <c r="V306" i="23"/>
  <c r="U306" i="23"/>
  <c r="T306" i="23"/>
  <c r="S306" i="23"/>
  <c r="R306" i="23"/>
  <c r="Q306" i="23"/>
  <c r="P306" i="23"/>
  <c r="O306" i="23"/>
  <c r="N306" i="23"/>
  <c r="M306" i="23"/>
  <c r="L306" i="23"/>
  <c r="B296" i="23"/>
  <c r="B297" i="23"/>
  <c r="B298" i="23"/>
  <c r="B299" i="23"/>
  <c r="B300" i="23"/>
  <c r="B301" i="23"/>
  <c r="B302" i="23"/>
  <c r="B303" i="23"/>
  <c r="B295" i="23"/>
  <c r="B294" i="23"/>
  <c r="B293" i="23"/>
  <c r="B292" i="23"/>
  <c r="B291" i="23"/>
  <c r="B290" i="23"/>
  <c r="B289" i="23"/>
  <c r="B288" i="23"/>
  <c r="B287" i="23"/>
  <c r="B286" i="23"/>
  <c r="B285" i="23"/>
  <c r="B284" i="23"/>
  <c r="B283" i="23"/>
  <c r="B282" i="23"/>
  <c r="B281" i="23"/>
  <c r="L282" i="23"/>
  <c r="M282" i="23"/>
  <c r="N282" i="23"/>
  <c r="O282" i="23"/>
  <c r="P282" i="23"/>
  <c r="Q282" i="23"/>
  <c r="R282" i="23"/>
  <c r="S282" i="23"/>
  <c r="T282" i="23"/>
  <c r="U282" i="23"/>
  <c r="V282" i="23"/>
  <c r="W282" i="23"/>
  <c r="X282" i="23"/>
  <c r="Y282" i="23"/>
  <c r="Z282" i="23"/>
  <c r="AA282" i="23"/>
  <c r="AB282" i="23"/>
  <c r="AC282" i="23"/>
  <c r="AD282" i="23"/>
  <c r="AE282" i="23"/>
  <c r="AF282" i="23"/>
  <c r="AG282" i="23"/>
  <c r="AH282" i="23"/>
  <c r="AI282" i="23"/>
  <c r="AJ282" i="23"/>
  <c r="AK282" i="23"/>
  <c r="AL282" i="23"/>
  <c r="AM282" i="23"/>
  <c r="AN282" i="23"/>
  <c r="AO282" i="23"/>
  <c r="AP282" i="23"/>
  <c r="AQ282" i="23"/>
  <c r="AR282" i="23"/>
  <c r="AS282" i="23"/>
  <c r="AT282" i="23"/>
  <c r="AU282" i="23"/>
  <c r="AV282" i="23"/>
  <c r="AW282" i="23"/>
  <c r="AX282" i="23"/>
  <c r="L283" i="23"/>
  <c r="M283" i="23"/>
  <c r="N283" i="23"/>
  <c r="O283" i="23"/>
  <c r="P283" i="23"/>
  <c r="Q283" i="23"/>
  <c r="R283" i="23"/>
  <c r="S283" i="23"/>
  <c r="T283" i="23"/>
  <c r="U283" i="23"/>
  <c r="V283" i="23"/>
  <c r="W283" i="23"/>
  <c r="X283" i="23"/>
  <c r="Y283" i="23"/>
  <c r="Z283" i="23"/>
  <c r="AA283" i="23"/>
  <c r="AB283" i="23"/>
  <c r="AC283" i="23"/>
  <c r="AD283" i="23"/>
  <c r="AE283" i="23"/>
  <c r="AF283" i="23"/>
  <c r="AG283" i="23"/>
  <c r="AH283" i="23"/>
  <c r="AI283" i="23"/>
  <c r="AJ283" i="23"/>
  <c r="AK283" i="23"/>
  <c r="AL283" i="23"/>
  <c r="AM283" i="23"/>
  <c r="AN283" i="23"/>
  <c r="AO283" i="23"/>
  <c r="AP283" i="23"/>
  <c r="AQ283" i="23"/>
  <c r="AR283" i="23"/>
  <c r="AS283" i="23"/>
  <c r="AT283" i="23"/>
  <c r="AU283" i="23"/>
  <c r="AV283" i="23"/>
  <c r="AW283" i="23"/>
  <c r="AX283" i="23"/>
  <c r="L284" i="23"/>
  <c r="M284" i="23"/>
  <c r="N284" i="23"/>
  <c r="O284" i="23"/>
  <c r="P284" i="23"/>
  <c r="Q284" i="23"/>
  <c r="R284" i="23"/>
  <c r="S284" i="23"/>
  <c r="T284" i="23"/>
  <c r="U284" i="23"/>
  <c r="V284" i="23"/>
  <c r="W284" i="23"/>
  <c r="X284" i="23"/>
  <c r="Y284" i="23"/>
  <c r="Z284" i="23"/>
  <c r="AA284" i="23"/>
  <c r="AB284" i="23"/>
  <c r="AC284" i="23"/>
  <c r="AD284" i="23"/>
  <c r="AE284" i="23"/>
  <c r="AF284" i="23"/>
  <c r="AG284" i="23"/>
  <c r="AH284" i="23"/>
  <c r="AI284" i="23"/>
  <c r="AJ284" i="23"/>
  <c r="AK284" i="23"/>
  <c r="AL284" i="23"/>
  <c r="AM284" i="23"/>
  <c r="AN284" i="23"/>
  <c r="AO284" i="23"/>
  <c r="AP284" i="23"/>
  <c r="AQ284" i="23"/>
  <c r="AR284" i="23"/>
  <c r="AS284" i="23"/>
  <c r="AT284" i="23"/>
  <c r="AU284" i="23"/>
  <c r="AV284" i="23"/>
  <c r="AW284" i="23"/>
  <c r="AX284" i="23"/>
  <c r="L285" i="23"/>
  <c r="M285" i="23"/>
  <c r="N285" i="23"/>
  <c r="O285" i="23"/>
  <c r="P285" i="23"/>
  <c r="Q285" i="23"/>
  <c r="R285" i="23"/>
  <c r="S285" i="23"/>
  <c r="T285" i="23"/>
  <c r="U285" i="23"/>
  <c r="V285" i="23"/>
  <c r="W285" i="23"/>
  <c r="X285" i="23"/>
  <c r="Y285" i="23"/>
  <c r="Z285" i="23"/>
  <c r="AA285" i="23"/>
  <c r="AB285" i="23"/>
  <c r="AC285" i="23"/>
  <c r="AD285" i="23"/>
  <c r="AE285" i="23"/>
  <c r="AF285" i="23"/>
  <c r="AG285" i="23"/>
  <c r="AH285" i="23"/>
  <c r="AI285" i="23"/>
  <c r="AJ285" i="23"/>
  <c r="AK285" i="23"/>
  <c r="AL285" i="23"/>
  <c r="AM285" i="23"/>
  <c r="AN285" i="23"/>
  <c r="AO285" i="23"/>
  <c r="AP285" i="23"/>
  <c r="AQ285" i="23"/>
  <c r="AR285" i="23"/>
  <c r="AS285" i="23"/>
  <c r="AT285" i="23"/>
  <c r="AU285" i="23"/>
  <c r="AV285" i="23"/>
  <c r="AW285" i="23"/>
  <c r="AX285" i="23"/>
  <c r="L286" i="23"/>
  <c r="M286" i="23"/>
  <c r="N286" i="23"/>
  <c r="O286" i="23"/>
  <c r="P286" i="23"/>
  <c r="Q286" i="23"/>
  <c r="R286" i="23"/>
  <c r="S286" i="23"/>
  <c r="T286" i="23"/>
  <c r="U286" i="23"/>
  <c r="V286" i="23"/>
  <c r="W286" i="23"/>
  <c r="X286" i="23"/>
  <c r="Y286" i="23"/>
  <c r="Z286" i="23"/>
  <c r="AA286" i="23"/>
  <c r="AB286" i="23"/>
  <c r="AC286" i="23"/>
  <c r="AD286" i="23"/>
  <c r="AE286" i="23"/>
  <c r="AF286" i="23"/>
  <c r="AG286" i="23"/>
  <c r="AH286" i="23"/>
  <c r="AI286" i="23"/>
  <c r="AJ286" i="23"/>
  <c r="AK286" i="23"/>
  <c r="AL286" i="23"/>
  <c r="AM286" i="23"/>
  <c r="AN286" i="23"/>
  <c r="AO286" i="23"/>
  <c r="AP286" i="23"/>
  <c r="AQ286" i="23"/>
  <c r="AR286" i="23"/>
  <c r="AS286" i="23"/>
  <c r="AT286" i="23"/>
  <c r="AU286" i="23"/>
  <c r="AV286" i="23"/>
  <c r="AW286" i="23"/>
  <c r="AX286" i="23"/>
  <c r="L287" i="23"/>
  <c r="M287" i="23"/>
  <c r="N287" i="23"/>
  <c r="O287" i="23"/>
  <c r="P287" i="23"/>
  <c r="Q287" i="23"/>
  <c r="R287" i="23"/>
  <c r="S287" i="23"/>
  <c r="T287" i="23"/>
  <c r="U287" i="23"/>
  <c r="V287" i="23"/>
  <c r="W287" i="23"/>
  <c r="X287" i="23"/>
  <c r="Y287" i="23"/>
  <c r="Z287" i="23"/>
  <c r="AA287" i="23"/>
  <c r="AB287" i="23"/>
  <c r="AC287" i="23"/>
  <c r="AD287" i="23"/>
  <c r="AE287" i="23"/>
  <c r="AF287" i="23"/>
  <c r="AG287" i="23"/>
  <c r="AH287" i="23"/>
  <c r="AI287" i="23"/>
  <c r="AJ287" i="23"/>
  <c r="AK287" i="23"/>
  <c r="AL287" i="23"/>
  <c r="AM287" i="23"/>
  <c r="AN287" i="23"/>
  <c r="AO287" i="23"/>
  <c r="AP287" i="23"/>
  <c r="AQ287" i="23"/>
  <c r="AR287" i="23"/>
  <c r="AS287" i="23"/>
  <c r="AT287" i="23"/>
  <c r="AU287" i="23"/>
  <c r="AV287" i="23"/>
  <c r="AW287" i="23"/>
  <c r="AX287" i="23"/>
  <c r="L288" i="23"/>
  <c r="M288" i="23"/>
  <c r="N288" i="23"/>
  <c r="O288" i="23"/>
  <c r="P288" i="23"/>
  <c r="Q288" i="23"/>
  <c r="R288" i="23"/>
  <c r="S288" i="23"/>
  <c r="T288" i="23"/>
  <c r="U288" i="23"/>
  <c r="V288" i="23"/>
  <c r="W288" i="23"/>
  <c r="X288" i="23"/>
  <c r="Y288" i="23"/>
  <c r="Z288" i="23"/>
  <c r="AA288" i="23"/>
  <c r="AB288" i="23"/>
  <c r="AC288" i="23"/>
  <c r="AD288" i="23"/>
  <c r="AE288" i="23"/>
  <c r="AF288" i="23"/>
  <c r="AG288" i="23"/>
  <c r="AH288" i="23"/>
  <c r="AI288" i="23"/>
  <c r="AJ288" i="23"/>
  <c r="AK288" i="23"/>
  <c r="AL288" i="23"/>
  <c r="AM288" i="23"/>
  <c r="AN288" i="23"/>
  <c r="AO288" i="23"/>
  <c r="AP288" i="23"/>
  <c r="AQ288" i="23"/>
  <c r="AR288" i="23"/>
  <c r="AS288" i="23"/>
  <c r="AT288" i="23"/>
  <c r="AU288" i="23"/>
  <c r="AV288" i="23"/>
  <c r="AW288" i="23"/>
  <c r="AX288" i="23"/>
  <c r="L289" i="23"/>
  <c r="M289" i="23"/>
  <c r="N289" i="23"/>
  <c r="O289" i="23"/>
  <c r="P289" i="23"/>
  <c r="Q289" i="23"/>
  <c r="R289" i="23"/>
  <c r="S289" i="23"/>
  <c r="T289" i="23"/>
  <c r="U289" i="23"/>
  <c r="V289" i="23"/>
  <c r="W289" i="23"/>
  <c r="X289" i="23"/>
  <c r="Y289" i="23"/>
  <c r="Z289" i="23"/>
  <c r="AA289" i="23"/>
  <c r="AB289" i="23"/>
  <c r="AC289" i="23"/>
  <c r="AD289" i="23"/>
  <c r="AE289" i="23"/>
  <c r="AF289" i="23"/>
  <c r="AG289" i="23"/>
  <c r="AH289" i="23"/>
  <c r="AI289" i="23"/>
  <c r="AJ289" i="23"/>
  <c r="AK289" i="23"/>
  <c r="AL289" i="23"/>
  <c r="AM289" i="23"/>
  <c r="AN289" i="23"/>
  <c r="AO289" i="23"/>
  <c r="AP289" i="23"/>
  <c r="AQ289" i="23"/>
  <c r="AR289" i="23"/>
  <c r="AS289" i="23"/>
  <c r="AT289" i="23"/>
  <c r="AU289" i="23"/>
  <c r="AV289" i="23"/>
  <c r="AW289" i="23"/>
  <c r="AX289" i="23"/>
  <c r="L290" i="23"/>
  <c r="M290" i="23"/>
  <c r="N290" i="23"/>
  <c r="O290" i="23"/>
  <c r="P290" i="23"/>
  <c r="Q290" i="23"/>
  <c r="R290" i="23"/>
  <c r="S290" i="23"/>
  <c r="T290" i="23"/>
  <c r="U290" i="23"/>
  <c r="V290" i="23"/>
  <c r="W290" i="23"/>
  <c r="X290" i="23"/>
  <c r="Y290" i="23"/>
  <c r="Z290" i="23"/>
  <c r="AA290" i="23"/>
  <c r="AB290" i="23"/>
  <c r="AC290" i="23"/>
  <c r="AD290" i="23"/>
  <c r="AE290" i="23"/>
  <c r="AF290" i="23"/>
  <c r="AG290" i="23"/>
  <c r="AH290" i="23"/>
  <c r="AI290" i="23"/>
  <c r="AJ290" i="23"/>
  <c r="AK290" i="23"/>
  <c r="AL290" i="23"/>
  <c r="AM290" i="23"/>
  <c r="AN290" i="23"/>
  <c r="AO290" i="23"/>
  <c r="AP290" i="23"/>
  <c r="AQ290" i="23"/>
  <c r="AR290" i="23"/>
  <c r="AS290" i="23"/>
  <c r="AT290" i="23"/>
  <c r="AU290" i="23"/>
  <c r="AV290" i="23"/>
  <c r="AW290" i="23"/>
  <c r="AX290" i="23"/>
  <c r="L291" i="23"/>
  <c r="M291" i="23"/>
  <c r="N291" i="23"/>
  <c r="O291" i="23"/>
  <c r="P291" i="23"/>
  <c r="Q291" i="23"/>
  <c r="R291" i="23"/>
  <c r="S291" i="23"/>
  <c r="T291" i="23"/>
  <c r="U291" i="23"/>
  <c r="V291" i="23"/>
  <c r="W291" i="23"/>
  <c r="X291" i="23"/>
  <c r="Y291" i="23"/>
  <c r="Z291" i="23"/>
  <c r="AA291" i="23"/>
  <c r="AB291" i="23"/>
  <c r="AC291" i="23"/>
  <c r="AD291" i="23"/>
  <c r="AE291" i="23"/>
  <c r="AF291" i="23"/>
  <c r="AG291" i="23"/>
  <c r="AH291" i="23"/>
  <c r="AI291" i="23"/>
  <c r="AJ291" i="23"/>
  <c r="AK291" i="23"/>
  <c r="AL291" i="23"/>
  <c r="AM291" i="23"/>
  <c r="AN291" i="23"/>
  <c r="AO291" i="23"/>
  <c r="AP291" i="23"/>
  <c r="AQ291" i="23"/>
  <c r="AR291" i="23"/>
  <c r="AS291" i="23"/>
  <c r="AT291" i="23"/>
  <c r="AU291" i="23"/>
  <c r="AV291" i="23"/>
  <c r="AW291" i="23"/>
  <c r="AX291" i="23"/>
  <c r="L292" i="23"/>
  <c r="M292" i="23"/>
  <c r="N292" i="23"/>
  <c r="O292" i="23"/>
  <c r="P292" i="23"/>
  <c r="Q292" i="23"/>
  <c r="R292" i="23"/>
  <c r="S292" i="23"/>
  <c r="T292" i="23"/>
  <c r="U292" i="23"/>
  <c r="V292" i="23"/>
  <c r="W292" i="23"/>
  <c r="X292" i="23"/>
  <c r="Y292" i="23"/>
  <c r="Z292" i="23"/>
  <c r="AA292" i="23"/>
  <c r="AB292" i="23"/>
  <c r="AC292" i="23"/>
  <c r="AD292" i="23"/>
  <c r="AE292" i="23"/>
  <c r="AF292" i="23"/>
  <c r="AG292" i="23"/>
  <c r="AH292" i="23"/>
  <c r="AI292" i="23"/>
  <c r="AJ292" i="23"/>
  <c r="AK292" i="23"/>
  <c r="AL292" i="23"/>
  <c r="AM292" i="23"/>
  <c r="AN292" i="23"/>
  <c r="AO292" i="23"/>
  <c r="AP292" i="23"/>
  <c r="AQ292" i="23"/>
  <c r="AR292" i="23"/>
  <c r="AS292" i="23"/>
  <c r="AT292" i="23"/>
  <c r="AU292" i="23"/>
  <c r="AV292" i="23"/>
  <c r="AW292" i="23"/>
  <c r="AX292" i="23"/>
  <c r="L293" i="23"/>
  <c r="M293" i="23"/>
  <c r="N293" i="23"/>
  <c r="O293" i="23"/>
  <c r="P293" i="23"/>
  <c r="Q293" i="23"/>
  <c r="R293" i="23"/>
  <c r="S293" i="23"/>
  <c r="T293" i="23"/>
  <c r="U293" i="23"/>
  <c r="V293" i="23"/>
  <c r="W293" i="23"/>
  <c r="X293" i="23"/>
  <c r="Y293" i="23"/>
  <c r="Z293" i="23"/>
  <c r="AA293" i="23"/>
  <c r="AB293" i="23"/>
  <c r="AC293" i="23"/>
  <c r="AD293" i="23"/>
  <c r="AE293" i="23"/>
  <c r="AF293" i="23"/>
  <c r="AG293" i="23"/>
  <c r="AH293" i="23"/>
  <c r="AI293" i="23"/>
  <c r="AJ293" i="23"/>
  <c r="AK293" i="23"/>
  <c r="AL293" i="23"/>
  <c r="AM293" i="23"/>
  <c r="AN293" i="23"/>
  <c r="AO293" i="23"/>
  <c r="AP293" i="23"/>
  <c r="AQ293" i="23"/>
  <c r="AR293" i="23"/>
  <c r="AS293" i="23"/>
  <c r="AT293" i="23"/>
  <c r="AU293" i="23"/>
  <c r="AV293" i="23"/>
  <c r="AW293" i="23"/>
  <c r="AX293" i="23"/>
  <c r="L294" i="23"/>
  <c r="M294" i="23"/>
  <c r="N294" i="23"/>
  <c r="O294" i="23"/>
  <c r="P294" i="23"/>
  <c r="Q294" i="23"/>
  <c r="R294" i="23"/>
  <c r="S294" i="23"/>
  <c r="T294" i="23"/>
  <c r="U294" i="23"/>
  <c r="V294" i="23"/>
  <c r="W294" i="23"/>
  <c r="X294" i="23"/>
  <c r="Y294" i="23"/>
  <c r="Z294" i="23"/>
  <c r="AA294" i="23"/>
  <c r="AB294" i="23"/>
  <c r="AC294" i="23"/>
  <c r="AD294" i="23"/>
  <c r="AE294" i="23"/>
  <c r="AF294" i="23"/>
  <c r="AG294" i="23"/>
  <c r="AH294" i="23"/>
  <c r="AI294" i="23"/>
  <c r="AJ294" i="23"/>
  <c r="AK294" i="23"/>
  <c r="AL294" i="23"/>
  <c r="AM294" i="23"/>
  <c r="AN294" i="23"/>
  <c r="AO294" i="23"/>
  <c r="AP294" i="23"/>
  <c r="AQ294" i="23"/>
  <c r="AR294" i="23"/>
  <c r="AS294" i="23"/>
  <c r="AT294" i="23"/>
  <c r="AU294" i="23"/>
  <c r="AV294" i="23"/>
  <c r="AW294" i="23"/>
  <c r="AX294" i="23"/>
  <c r="L295" i="23"/>
  <c r="M295" i="23"/>
  <c r="N295" i="23"/>
  <c r="O295" i="23"/>
  <c r="P295" i="23"/>
  <c r="Q295" i="23"/>
  <c r="R295" i="23"/>
  <c r="S295" i="23"/>
  <c r="T295" i="23"/>
  <c r="U295" i="23"/>
  <c r="V295" i="23"/>
  <c r="W295" i="23"/>
  <c r="X295" i="23"/>
  <c r="Y295" i="23"/>
  <c r="Z295" i="23"/>
  <c r="AA295" i="23"/>
  <c r="AB295" i="23"/>
  <c r="AC295" i="23"/>
  <c r="AD295" i="23"/>
  <c r="AE295" i="23"/>
  <c r="AF295" i="23"/>
  <c r="AG295" i="23"/>
  <c r="AH295" i="23"/>
  <c r="AI295" i="23"/>
  <c r="AJ295" i="23"/>
  <c r="AK295" i="23"/>
  <c r="AL295" i="23"/>
  <c r="AM295" i="23"/>
  <c r="AN295" i="23"/>
  <c r="AO295" i="23"/>
  <c r="AP295" i="23"/>
  <c r="AQ295" i="23"/>
  <c r="AR295" i="23"/>
  <c r="AS295" i="23"/>
  <c r="AT295" i="23"/>
  <c r="AU295" i="23"/>
  <c r="AV295" i="23"/>
  <c r="AW295" i="23"/>
  <c r="AX295" i="23"/>
  <c r="L296" i="23"/>
  <c r="M296" i="23"/>
  <c r="N296" i="23"/>
  <c r="O296" i="23"/>
  <c r="P296" i="23"/>
  <c r="Q296" i="23"/>
  <c r="R296" i="23"/>
  <c r="S296" i="23"/>
  <c r="T296" i="23"/>
  <c r="U296" i="23"/>
  <c r="V296" i="23"/>
  <c r="W296" i="23"/>
  <c r="X296" i="23"/>
  <c r="Y296" i="23"/>
  <c r="Z296" i="23"/>
  <c r="AA296" i="23"/>
  <c r="AB296" i="23"/>
  <c r="AC296" i="23"/>
  <c r="AD296" i="23"/>
  <c r="AE296" i="23"/>
  <c r="AF296" i="23"/>
  <c r="AG296" i="23"/>
  <c r="AH296" i="23"/>
  <c r="AI296" i="23"/>
  <c r="AJ296" i="23"/>
  <c r="AK296" i="23"/>
  <c r="AL296" i="23"/>
  <c r="AM296" i="23"/>
  <c r="AN296" i="23"/>
  <c r="AO296" i="23"/>
  <c r="AP296" i="23"/>
  <c r="AQ296" i="23"/>
  <c r="AR296" i="23"/>
  <c r="AS296" i="23"/>
  <c r="AT296" i="23"/>
  <c r="AU296" i="23"/>
  <c r="AV296" i="23"/>
  <c r="AW296" i="23"/>
  <c r="AX296" i="23"/>
  <c r="L297" i="23"/>
  <c r="M297" i="23"/>
  <c r="N297" i="23"/>
  <c r="O297" i="23"/>
  <c r="P297" i="23"/>
  <c r="Q297" i="23"/>
  <c r="R297" i="23"/>
  <c r="S297" i="23"/>
  <c r="T297" i="23"/>
  <c r="U297" i="23"/>
  <c r="V297" i="23"/>
  <c r="W297" i="23"/>
  <c r="X297" i="23"/>
  <c r="Y297" i="23"/>
  <c r="Z297" i="23"/>
  <c r="AA297" i="23"/>
  <c r="AB297" i="23"/>
  <c r="AC297" i="23"/>
  <c r="AD297" i="23"/>
  <c r="AE297" i="23"/>
  <c r="AF297" i="23"/>
  <c r="AG297" i="23"/>
  <c r="AH297" i="23"/>
  <c r="AI297" i="23"/>
  <c r="AJ297" i="23"/>
  <c r="AK297" i="23"/>
  <c r="AL297" i="23"/>
  <c r="AM297" i="23"/>
  <c r="AN297" i="23"/>
  <c r="AO297" i="23"/>
  <c r="AP297" i="23"/>
  <c r="AQ297" i="23"/>
  <c r="AR297" i="23"/>
  <c r="AS297" i="23"/>
  <c r="AT297" i="23"/>
  <c r="AU297" i="23"/>
  <c r="AV297" i="23"/>
  <c r="AW297" i="23"/>
  <c r="AX297" i="23"/>
  <c r="L298" i="23"/>
  <c r="M298" i="23"/>
  <c r="N298" i="23"/>
  <c r="O298" i="23"/>
  <c r="P298" i="23"/>
  <c r="Q298" i="23"/>
  <c r="R298" i="23"/>
  <c r="S298" i="23"/>
  <c r="T298" i="23"/>
  <c r="U298" i="23"/>
  <c r="V298" i="23"/>
  <c r="W298" i="23"/>
  <c r="X298" i="23"/>
  <c r="Y298" i="23"/>
  <c r="Z298" i="23"/>
  <c r="AA298" i="23"/>
  <c r="AB298" i="23"/>
  <c r="AC298" i="23"/>
  <c r="AD298" i="23"/>
  <c r="AE298" i="23"/>
  <c r="AF298" i="23"/>
  <c r="AG298" i="23"/>
  <c r="AH298" i="23"/>
  <c r="AI298" i="23"/>
  <c r="AJ298" i="23"/>
  <c r="AK298" i="23"/>
  <c r="AL298" i="23"/>
  <c r="AM298" i="23"/>
  <c r="AN298" i="23"/>
  <c r="AO298" i="23"/>
  <c r="AP298" i="23"/>
  <c r="AQ298" i="23"/>
  <c r="AR298" i="23"/>
  <c r="AS298" i="23"/>
  <c r="AT298" i="23"/>
  <c r="AU298" i="23"/>
  <c r="AV298" i="23"/>
  <c r="AW298" i="23"/>
  <c r="AX298" i="23"/>
  <c r="L299" i="23"/>
  <c r="M299" i="23"/>
  <c r="N299" i="23"/>
  <c r="O299" i="23"/>
  <c r="P299" i="23"/>
  <c r="Q299" i="23"/>
  <c r="R299" i="23"/>
  <c r="S299" i="23"/>
  <c r="T299" i="23"/>
  <c r="U299" i="23"/>
  <c r="V299" i="23"/>
  <c r="W299" i="23"/>
  <c r="X299" i="23"/>
  <c r="Y299" i="23"/>
  <c r="Z299" i="23"/>
  <c r="AA299" i="23"/>
  <c r="AB299" i="23"/>
  <c r="AC299" i="23"/>
  <c r="AD299" i="23"/>
  <c r="AE299" i="23"/>
  <c r="AF299" i="23"/>
  <c r="AG299" i="23"/>
  <c r="AH299" i="23"/>
  <c r="AI299" i="23"/>
  <c r="AJ299" i="23"/>
  <c r="AK299" i="23"/>
  <c r="AL299" i="23"/>
  <c r="AM299" i="23"/>
  <c r="AN299" i="23"/>
  <c r="AO299" i="23"/>
  <c r="AP299" i="23"/>
  <c r="AQ299" i="23"/>
  <c r="AR299" i="23"/>
  <c r="AS299" i="23"/>
  <c r="AT299" i="23"/>
  <c r="AU299" i="23"/>
  <c r="AV299" i="23"/>
  <c r="AW299" i="23"/>
  <c r="AX299" i="23"/>
  <c r="L300" i="23"/>
  <c r="M300" i="23"/>
  <c r="N300" i="23"/>
  <c r="O300" i="23"/>
  <c r="P300" i="23"/>
  <c r="Q300" i="23"/>
  <c r="R300" i="23"/>
  <c r="S300" i="23"/>
  <c r="T300" i="23"/>
  <c r="U300" i="23"/>
  <c r="V300" i="23"/>
  <c r="W300" i="23"/>
  <c r="X300" i="23"/>
  <c r="Y300" i="23"/>
  <c r="Z300" i="23"/>
  <c r="AA300" i="23"/>
  <c r="AB300" i="23"/>
  <c r="AC300" i="23"/>
  <c r="AD300" i="23"/>
  <c r="AE300" i="23"/>
  <c r="AF300" i="23"/>
  <c r="AG300" i="23"/>
  <c r="AH300" i="23"/>
  <c r="AI300" i="23"/>
  <c r="AJ300" i="23"/>
  <c r="AK300" i="23"/>
  <c r="AL300" i="23"/>
  <c r="AM300" i="23"/>
  <c r="AN300" i="23"/>
  <c r="AO300" i="23"/>
  <c r="AP300" i="23"/>
  <c r="AQ300" i="23"/>
  <c r="AR300" i="23"/>
  <c r="AS300" i="23"/>
  <c r="AT300" i="23"/>
  <c r="AU300" i="23"/>
  <c r="AV300" i="23"/>
  <c r="AW300" i="23"/>
  <c r="AX300" i="23"/>
  <c r="L301" i="23"/>
  <c r="M301" i="23"/>
  <c r="N301" i="23"/>
  <c r="O301" i="23"/>
  <c r="P301" i="23"/>
  <c r="Q301" i="23"/>
  <c r="R301" i="23"/>
  <c r="S301" i="23"/>
  <c r="T301" i="23"/>
  <c r="U301" i="23"/>
  <c r="V301" i="23"/>
  <c r="W301" i="23"/>
  <c r="X301" i="23"/>
  <c r="Y301" i="23"/>
  <c r="Z301" i="23"/>
  <c r="AA301" i="23"/>
  <c r="AB301" i="23"/>
  <c r="AC301" i="23"/>
  <c r="AD301" i="23"/>
  <c r="AE301" i="23"/>
  <c r="AF301" i="23"/>
  <c r="AG301" i="23"/>
  <c r="AH301" i="23"/>
  <c r="AI301" i="23"/>
  <c r="AJ301" i="23"/>
  <c r="AK301" i="23"/>
  <c r="AL301" i="23"/>
  <c r="AM301" i="23"/>
  <c r="AN301" i="23"/>
  <c r="AO301" i="23"/>
  <c r="AP301" i="23"/>
  <c r="AQ301" i="23"/>
  <c r="AR301" i="23"/>
  <c r="AS301" i="23"/>
  <c r="AT301" i="23"/>
  <c r="AU301" i="23"/>
  <c r="AV301" i="23"/>
  <c r="AW301" i="23"/>
  <c r="AX301" i="23"/>
  <c r="L302" i="23"/>
  <c r="M302" i="23"/>
  <c r="N302" i="23"/>
  <c r="O302" i="23"/>
  <c r="P302" i="23"/>
  <c r="Q302" i="23"/>
  <c r="R302" i="23"/>
  <c r="S302" i="23"/>
  <c r="T302" i="23"/>
  <c r="U302" i="23"/>
  <c r="V302" i="23"/>
  <c r="W302" i="23"/>
  <c r="X302" i="23"/>
  <c r="Y302" i="23"/>
  <c r="Z302" i="23"/>
  <c r="AA302" i="23"/>
  <c r="AB302" i="23"/>
  <c r="AC302" i="23"/>
  <c r="AD302" i="23"/>
  <c r="AE302" i="23"/>
  <c r="AF302" i="23"/>
  <c r="AG302" i="23"/>
  <c r="AH302" i="23"/>
  <c r="AI302" i="23"/>
  <c r="AJ302" i="23"/>
  <c r="AK302" i="23"/>
  <c r="AL302" i="23"/>
  <c r="AM302" i="23"/>
  <c r="AN302" i="23"/>
  <c r="AO302" i="23"/>
  <c r="AP302" i="23"/>
  <c r="AQ302" i="23"/>
  <c r="AR302" i="23"/>
  <c r="AS302" i="23"/>
  <c r="AT302" i="23"/>
  <c r="AU302" i="23"/>
  <c r="AV302" i="23"/>
  <c r="AW302" i="23"/>
  <c r="AX302" i="23"/>
  <c r="L303" i="23"/>
  <c r="M303" i="23"/>
  <c r="N303" i="23"/>
  <c r="O303" i="23"/>
  <c r="P303" i="23"/>
  <c r="Q303" i="23"/>
  <c r="R303" i="23"/>
  <c r="S303" i="23"/>
  <c r="T303" i="23"/>
  <c r="U303" i="23"/>
  <c r="V303" i="23"/>
  <c r="W303" i="23"/>
  <c r="X303" i="23"/>
  <c r="Y303" i="23"/>
  <c r="Z303" i="23"/>
  <c r="AA303" i="23"/>
  <c r="AB303" i="23"/>
  <c r="AC303" i="23"/>
  <c r="AD303" i="23"/>
  <c r="AE303" i="23"/>
  <c r="AF303" i="23"/>
  <c r="AG303" i="23"/>
  <c r="AH303" i="23"/>
  <c r="AI303" i="23"/>
  <c r="AJ303" i="23"/>
  <c r="AK303" i="23"/>
  <c r="AL303" i="23"/>
  <c r="AM303" i="23"/>
  <c r="AN303" i="23"/>
  <c r="AO303" i="23"/>
  <c r="AP303" i="23"/>
  <c r="AQ303" i="23"/>
  <c r="AR303" i="23"/>
  <c r="AS303" i="23"/>
  <c r="AT303" i="23"/>
  <c r="AU303" i="23"/>
  <c r="AV303" i="23"/>
  <c r="AW303" i="23"/>
  <c r="AX303" i="23"/>
  <c r="AX281" i="23"/>
  <c r="AW281" i="23"/>
  <c r="AV281" i="23"/>
  <c r="AU281" i="23"/>
  <c r="AT281" i="23"/>
  <c r="AS281" i="23"/>
  <c r="AR281" i="23"/>
  <c r="AQ281" i="23"/>
  <c r="AP281" i="23"/>
  <c r="AO281" i="23"/>
  <c r="AN281" i="23"/>
  <c r="AM281" i="23"/>
  <c r="AL281" i="23"/>
  <c r="AK281" i="23"/>
  <c r="AJ281" i="23"/>
  <c r="AI281" i="23"/>
  <c r="AH281" i="23"/>
  <c r="AG281" i="23"/>
  <c r="AF281" i="23"/>
  <c r="AE281" i="23"/>
  <c r="AD281" i="23"/>
  <c r="AC281" i="23"/>
  <c r="AB281" i="23"/>
  <c r="AA281" i="23"/>
  <c r="Z281" i="23"/>
  <c r="Y281" i="23"/>
  <c r="X281" i="23"/>
  <c r="W281" i="23"/>
  <c r="V281" i="23"/>
  <c r="U281" i="23"/>
  <c r="T281" i="23"/>
  <c r="S281" i="23"/>
  <c r="R281" i="23"/>
  <c r="Q281" i="23"/>
  <c r="P281" i="23"/>
  <c r="O281" i="23"/>
  <c r="N281" i="23"/>
  <c r="M281" i="23"/>
  <c r="L281" i="23"/>
  <c r="B272" i="23"/>
  <c r="B273" i="23"/>
  <c r="B274" i="23"/>
  <c r="B275" i="23"/>
  <c r="B276" i="23"/>
  <c r="B277" i="23"/>
  <c r="B278" i="23"/>
  <c r="B271" i="23"/>
  <c r="B270" i="23"/>
  <c r="B269" i="23"/>
  <c r="B268" i="23"/>
  <c r="B267" i="23"/>
  <c r="B266" i="23"/>
  <c r="B265" i="23"/>
  <c r="B264" i="23"/>
  <c r="B263" i="23"/>
  <c r="B262" i="23"/>
  <c r="B261" i="23"/>
  <c r="B260" i="23"/>
  <c r="B259" i="23"/>
  <c r="B258" i="23"/>
  <c r="B257" i="23"/>
  <c r="B256" i="23"/>
  <c r="B255" i="23"/>
  <c r="L256" i="23"/>
  <c r="M256" i="23"/>
  <c r="N256" i="23"/>
  <c r="O256" i="23"/>
  <c r="P256" i="23"/>
  <c r="Q256" i="23"/>
  <c r="R256" i="23"/>
  <c r="S256" i="23"/>
  <c r="T256" i="23"/>
  <c r="U256" i="23"/>
  <c r="V256" i="23"/>
  <c r="W256" i="23"/>
  <c r="X256" i="23"/>
  <c r="Y256" i="23"/>
  <c r="Z256" i="23"/>
  <c r="AA256" i="23"/>
  <c r="AB256" i="23"/>
  <c r="AC256" i="23"/>
  <c r="AD256" i="23"/>
  <c r="AE256" i="23"/>
  <c r="AF256" i="23"/>
  <c r="AG256" i="23"/>
  <c r="AH256" i="23"/>
  <c r="AI256" i="23"/>
  <c r="AJ256" i="23"/>
  <c r="AK256" i="23"/>
  <c r="AL256" i="23"/>
  <c r="AM256" i="23"/>
  <c r="AN256" i="23"/>
  <c r="AO256" i="23"/>
  <c r="AP256" i="23"/>
  <c r="AQ256" i="23"/>
  <c r="AR256" i="23"/>
  <c r="AS256" i="23"/>
  <c r="AT256" i="23"/>
  <c r="AU256" i="23"/>
  <c r="AV256" i="23"/>
  <c r="AW256" i="23"/>
  <c r="AX256" i="23"/>
  <c r="L257" i="23"/>
  <c r="M257" i="23"/>
  <c r="N257" i="23"/>
  <c r="O257" i="23"/>
  <c r="P257" i="23"/>
  <c r="Q257" i="23"/>
  <c r="R257" i="23"/>
  <c r="S257" i="23"/>
  <c r="T257" i="23"/>
  <c r="U257" i="23"/>
  <c r="V257" i="23"/>
  <c r="W257" i="23"/>
  <c r="X257" i="23"/>
  <c r="Y257" i="23"/>
  <c r="Z257" i="23"/>
  <c r="AA257" i="23"/>
  <c r="AB257" i="23"/>
  <c r="AC257" i="23"/>
  <c r="AD257" i="23"/>
  <c r="AE257" i="23"/>
  <c r="AF257" i="23"/>
  <c r="AG257" i="23"/>
  <c r="AH257" i="23"/>
  <c r="AI257" i="23"/>
  <c r="AJ257" i="23"/>
  <c r="AK257" i="23"/>
  <c r="AL257" i="23"/>
  <c r="AM257" i="23"/>
  <c r="AN257" i="23"/>
  <c r="AO257" i="23"/>
  <c r="AP257" i="23"/>
  <c r="AQ257" i="23"/>
  <c r="AR257" i="23"/>
  <c r="AS257" i="23"/>
  <c r="AT257" i="23"/>
  <c r="AU257" i="23"/>
  <c r="AV257" i="23"/>
  <c r="AW257" i="23"/>
  <c r="AX257" i="23"/>
  <c r="L258" i="23"/>
  <c r="M258" i="23"/>
  <c r="N258" i="23"/>
  <c r="O258" i="23"/>
  <c r="P258" i="23"/>
  <c r="Q258" i="23"/>
  <c r="R258" i="23"/>
  <c r="S258" i="23"/>
  <c r="T258" i="23"/>
  <c r="U258" i="23"/>
  <c r="V258" i="23"/>
  <c r="W258" i="23"/>
  <c r="X258" i="23"/>
  <c r="Y258" i="23"/>
  <c r="Z258" i="23"/>
  <c r="AA258" i="23"/>
  <c r="AB258" i="23"/>
  <c r="AC258" i="23"/>
  <c r="AD258" i="23"/>
  <c r="AE258" i="23"/>
  <c r="AF258" i="23"/>
  <c r="AG258" i="23"/>
  <c r="AH258" i="23"/>
  <c r="AI258" i="23"/>
  <c r="AJ258" i="23"/>
  <c r="AK258" i="23"/>
  <c r="AL258" i="23"/>
  <c r="AM258" i="23"/>
  <c r="AN258" i="23"/>
  <c r="AO258" i="23"/>
  <c r="AP258" i="23"/>
  <c r="AQ258" i="23"/>
  <c r="AR258" i="23"/>
  <c r="AS258" i="23"/>
  <c r="AT258" i="23"/>
  <c r="AU258" i="23"/>
  <c r="AV258" i="23"/>
  <c r="AW258" i="23"/>
  <c r="AX258" i="23"/>
  <c r="L259" i="23"/>
  <c r="M259" i="23"/>
  <c r="N259" i="23"/>
  <c r="O259" i="23"/>
  <c r="P259" i="23"/>
  <c r="Q259" i="23"/>
  <c r="R259" i="23"/>
  <c r="S259" i="23"/>
  <c r="T259" i="23"/>
  <c r="U259" i="23"/>
  <c r="V259" i="23"/>
  <c r="W259" i="23"/>
  <c r="X259" i="23"/>
  <c r="Y259" i="23"/>
  <c r="Z259" i="23"/>
  <c r="AA259" i="23"/>
  <c r="AB259" i="23"/>
  <c r="AC259" i="23"/>
  <c r="AD259" i="23"/>
  <c r="AE259" i="23"/>
  <c r="AF259" i="23"/>
  <c r="AG259" i="23"/>
  <c r="AH259" i="23"/>
  <c r="AI259" i="23"/>
  <c r="AJ259" i="23"/>
  <c r="AK259" i="23"/>
  <c r="AL259" i="23"/>
  <c r="AM259" i="23"/>
  <c r="AN259" i="23"/>
  <c r="AO259" i="23"/>
  <c r="AP259" i="23"/>
  <c r="AQ259" i="23"/>
  <c r="AR259" i="23"/>
  <c r="AS259" i="23"/>
  <c r="AT259" i="23"/>
  <c r="AU259" i="23"/>
  <c r="AV259" i="23"/>
  <c r="AW259" i="23"/>
  <c r="AX259" i="23"/>
  <c r="L260" i="23"/>
  <c r="M260" i="23"/>
  <c r="N260" i="23"/>
  <c r="O260" i="23"/>
  <c r="P260" i="23"/>
  <c r="Q260" i="23"/>
  <c r="R260" i="23"/>
  <c r="S260" i="23"/>
  <c r="T260" i="23"/>
  <c r="U260" i="23"/>
  <c r="V260" i="23"/>
  <c r="W260" i="23"/>
  <c r="X260" i="23"/>
  <c r="Y260" i="23"/>
  <c r="Z260" i="23"/>
  <c r="AA260" i="23"/>
  <c r="AB260" i="23"/>
  <c r="AC260" i="23"/>
  <c r="AD260" i="23"/>
  <c r="AE260" i="23"/>
  <c r="AF260" i="23"/>
  <c r="AG260" i="23"/>
  <c r="AH260" i="23"/>
  <c r="AI260" i="23"/>
  <c r="AJ260" i="23"/>
  <c r="AK260" i="23"/>
  <c r="AL260" i="23"/>
  <c r="AM260" i="23"/>
  <c r="AN260" i="23"/>
  <c r="AO260" i="23"/>
  <c r="AP260" i="23"/>
  <c r="AQ260" i="23"/>
  <c r="AR260" i="23"/>
  <c r="AS260" i="23"/>
  <c r="AT260" i="23"/>
  <c r="AU260" i="23"/>
  <c r="AV260" i="23"/>
  <c r="AW260" i="23"/>
  <c r="AX260" i="23"/>
  <c r="L261" i="23"/>
  <c r="M261" i="23"/>
  <c r="N261" i="23"/>
  <c r="O261" i="23"/>
  <c r="P261" i="23"/>
  <c r="Q261" i="23"/>
  <c r="R261" i="23"/>
  <c r="S261" i="23"/>
  <c r="T261" i="23"/>
  <c r="U261" i="23"/>
  <c r="V261" i="23"/>
  <c r="W261" i="23"/>
  <c r="X261" i="23"/>
  <c r="Y261" i="23"/>
  <c r="Z261" i="23"/>
  <c r="AA261" i="23"/>
  <c r="AB261" i="23"/>
  <c r="AC261" i="23"/>
  <c r="AD261" i="23"/>
  <c r="AE261" i="23"/>
  <c r="AF261" i="23"/>
  <c r="AG261" i="23"/>
  <c r="AH261" i="23"/>
  <c r="AI261" i="23"/>
  <c r="AJ261" i="23"/>
  <c r="AK261" i="23"/>
  <c r="AL261" i="23"/>
  <c r="AM261" i="23"/>
  <c r="AN261" i="23"/>
  <c r="AO261" i="23"/>
  <c r="AP261" i="23"/>
  <c r="AQ261" i="23"/>
  <c r="AR261" i="23"/>
  <c r="AS261" i="23"/>
  <c r="AT261" i="23"/>
  <c r="AU261" i="23"/>
  <c r="AV261" i="23"/>
  <c r="AW261" i="23"/>
  <c r="AX261" i="23"/>
  <c r="L262" i="23"/>
  <c r="M262" i="23"/>
  <c r="N262" i="23"/>
  <c r="O262" i="23"/>
  <c r="P262" i="23"/>
  <c r="Q262" i="23"/>
  <c r="R262" i="23"/>
  <c r="S262" i="23"/>
  <c r="T262" i="23"/>
  <c r="U262" i="23"/>
  <c r="V262" i="23"/>
  <c r="W262" i="23"/>
  <c r="X262" i="23"/>
  <c r="Y262" i="23"/>
  <c r="Z262" i="23"/>
  <c r="AA262" i="23"/>
  <c r="AB262" i="23"/>
  <c r="AC262" i="23"/>
  <c r="AD262" i="23"/>
  <c r="AE262" i="23"/>
  <c r="AF262" i="23"/>
  <c r="AG262" i="23"/>
  <c r="AH262" i="23"/>
  <c r="AI262" i="23"/>
  <c r="AJ262" i="23"/>
  <c r="AK262" i="23"/>
  <c r="AL262" i="23"/>
  <c r="AM262" i="23"/>
  <c r="AN262" i="23"/>
  <c r="AO262" i="23"/>
  <c r="AP262" i="23"/>
  <c r="AQ262" i="23"/>
  <c r="AR262" i="23"/>
  <c r="AS262" i="23"/>
  <c r="AT262" i="23"/>
  <c r="AU262" i="23"/>
  <c r="AV262" i="23"/>
  <c r="AW262" i="23"/>
  <c r="AX262" i="23"/>
  <c r="L263" i="23"/>
  <c r="M263" i="23"/>
  <c r="N263" i="23"/>
  <c r="O263" i="23"/>
  <c r="P263" i="23"/>
  <c r="Q263" i="23"/>
  <c r="R263" i="23"/>
  <c r="S263" i="23"/>
  <c r="T263" i="23"/>
  <c r="U263" i="23"/>
  <c r="V263" i="23"/>
  <c r="W263" i="23"/>
  <c r="X263" i="23"/>
  <c r="Y263" i="23"/>
  <c r="Z263" i="23"/>
  <c r="AA263" i="23"/>
  <c r="AB263" i="23"/>
  <c r="AC263" i="23"/>
  <c r="AD263" i="23"/>
  <c r="AE263" i="23"/>
  <c r="AF263" i="23"/>
  <c r="AG263" i="23"/>
  <c r="AH263" i="23"/>
  <c r="AI263" i="23"/>
  <c r="AJ263" i="23"/>
  <c r="AK263" i="23"/>
  <c r="AL263" i="23"/>
  <c r="AM263" i="23"/>
  <c r="AN263" i="23"/>
  <c r="AO263" i="23"/>
  <c r="AP263" i="23"/>
  <c r="AQ263" i="23"/>
  <c r="AR263" i="23"/>
  <c r="AS263" i="23"/>
  <c r="AT263" i="23"/>
  <c r="AU263" i="23"/>
  <c r="AV263" i="23"/>
  <c r="AW263" i="23"/>
  <c r="AX263" i="23"/>
  <c r="L264" i="23"/>
  <c r="M264" i="23"/>
  <c r="N264" i="23"/>
  <c r="O264" i="23"/>
  <c r="P264" i="23"/>
  <c r="Q264" i="23"/>
  <c r="R264" i="23"/>
  <c r="S264" i="23"/>
  <c r="T264" i="23"/>
  <c r="U264" i="23"/>
  <c r="V264" i="23"/>
  <c r="W264" i="23"/>
  <c r="X264" i="23"/>
  <c r="Y264" i="23"/>
  <c r="Z264" i="23"/>
  <c r="AA264" i="23"/>
  <c r="AB264" i="23"/>
  <c r="AC264" i="23"/>
  <c r="AD264" i="23"/>
  <c r="AE264" i="23"/>
  <c r="AF264" i="23"/>
  <c r="AG264" i="23"/>
  <c r="AH264" i="23"/>
  <c r="AI264" i="23"/>
  <c r="AJ264" i="23"/>
  <c r="AK264" i="23"/>
  <c r="AL264" i="23"/>
  <c r="AM264" i="23"/>
  <c r="AN264" i="23"/>
  <c r="AO264" i="23"/>
  <c r="AP264" i="23"/>
  <c r="AQ264" i="23"/>
  <c r="AR264" i="23"/>
  <c r="AS264" i="23"/>
  <c r="AT264" i="23"/>
  <c r="AU264" i="23"/>
  <c r="AV264" i="23"/>
  <c r="AW264" i="23"/>
  <c r="AX264" i="23"/>
  <c r="L265" i="23"/>
  <c r="M265" i="23"/>
  <c r="N265" i="23"/>
  <c r="O265" i="23"/>
  <c r="P265" i="23"/>
  <c r="Q265" i="23"/>
  <c r="R265" i="23"/>
  <c r="S265" i="23"/>
  <c r="T265" i="23"/>
  <c r="U265" i="23"/>
  <c r="V265" i="23"/>
  <c r="W265" i="23"/>
  <c r="X265" i="23"/>
  <c r="Y265" i="23"/>
  <c r="Z265" i="23"/>
  <c r="AA265" i="23"/>
  <c r="AB265" i="23"/>
  <c r="AC265" i="23"/>
  <c r="AD265" i="23"/>
  <c r="AE265" i="23"/>
  <c r="AF265" i="23"/>
  <c r="AG265" i="23"/>
  <c r="AH265" i="23"/>
  <c r="AI265" i="23"/>
  <c r="AJ265" i="23"/>
  <c r="AK265" i="23"/>
  <c r="AL265" i="23"/>
  <c r="AM265" i="23"/>
  <c r="AN265" i="23"/>
  <c r="AO265" i="23"/>
  <c r="AP265" i="23"/>
  <c r="AQ265" i="23"/>
  <c r="AR265" i="23"/>
  <c r="AS265" i="23"/>
  <c r="AT265" i="23"/>
  <c r="AU265" i="23"/>
  <c r="AV265" i="23"/>
  <c r="AW265" i="23"/>
  <c r="AX265" i="23"/>
  <c r="L266" i="23"/>
  <c r="M266" i="23"/>
  <c r="N266" i="23"/>
  <c r="O266" i="23"/>
  <c r="P266" i="23"/>
  <c r="Q266" i="23"/>
  <c r="R266" i="23"/>
  <c r="S266" i="23"/>
  <c r="T266" i="23"/>
  <c r="U266" i="23"/>
  <c r="V266" i="23"/>
  <c r="W266" i="23"/>
  <c r="X266" i="23"/>
  <c r="Y266" i="23"/>
  <c r="Z266" i="23"/>
  <c r="AA266" i="23"/>
  <c r="AB266" i="23"/>
  <c r="AC266" i="23"/>
  <c r="AD266" i="23"/>
  <c r="AE266" i="23"/>
  <c r="AF266" i="23"/>
  <c r="AG266" i="23"/>
  <c r="AH266" i="23"/>
  <c r="AI266" i="23"/>
  <c r="AJ266" i="23"/>
  <c r="AK266" i="23"/>
  <c r="AL266" i="23"/>
  <c r="AM266" i="23"/>
  <c r="AN266" i="23"/>
  <c r="AO266" i="23"/>
  <c r="AP266" i="23"/>
  <c r="AQ266" i="23"/>
  <c r="AR266" i="23"/>
  <c r="AS266" i="23"/>
  <c r="AT266" i="23"/>
  <c r="AU266" i="23"/>
  <c r="AV266" i="23"/>
  <c r="AW266" i="23"/>
  <c r="AX266" i="23"/>
  <c r="L267" i="23"/>
  <c r="M267" i="23"/>
  <c r="N267" i="23"/>
  <c r="O267" i="23"/>
  <c r="P267" i="23"/>
  <c r="Q267" i="23"/>
  <c r="R267" i="23"/>
  <c r="S267" i="23"/>
  <c r="T267" i="23"/>
  <c r="U267" i="23"/>
  <c r="V267" i="23"/>
  <c r="W267" i="23"/>
  <c r="X267" i="23"/>
  <c r="Y267" i="23"/>
  <c r="Z267" i="23"/>
  <c r="AA267" i="23"/>
  <c r="AB267" i="23"/>
  <c r="AC267" i="23"/>
  <c r="AD267" i="23"/>
  <c r="AE267" i="23"/>
  <c r="AF267" i="23"/>
  <c r="AG267" i="23"/>
  <c r="AH267" i="23"/>
  <c r="AI267" i="23"/>
  <c r="AJ267" i="23"/>
  <c r="AK267" i="23"/>
  <c r="AL267" i="23"/>
  <c r="AM267" i="23"/>
  <c r="AN267" i="23"/>
  <c r="AO267" i="23"/>
  <c r="AP267" i="23"/>
  <c r="AQ267" i="23"/>
  <c r="AR267" i="23"/>
  <c r="AS267" i="23"/>
  <c r="AT267" i="23"/>
  <c r="AU267" i="23"/>
  <c r="AV267" i="23"/>
  <c r="AW267" i="23"/>
  <c r="AX267" i="23"/>
  <c r="L268" i="23"/>
  <c r="M268" i="23"/>
  <c r="N268" i="23"/>
  <c r="O268" i="23"/>
  <c r="P268" i="23"/>
  <c r="Q268" i="23"/>
  <c r="R268" i="23"/>
  <c r="S268" i="23"/>
  <c r="T268" i="23"/>
  <c r="U268" i="23"/>
  <c r="V268" i="23"/>
  <c r="W268" i="23"/>
  <c r="X268" i="23"/>
  <c r="Y268" i="23"/>
  <c r="Z268" i="23"/>
  <c r="AA268" i="23"/>
  <c r="AB268" i="23"/>
  <c r="AC268" i="23"/>
  <c r="AD268" i="23"/>
  <c r="AE268" i="23"/>
  <c r="AF268" i="23"/>
  <c r="AG268" i="23"/>
  <c r="AH268" i="23"/>
  <c r="AI268" i="23"/>
  <c r="AJ268" i="23"/>
  <c r="AK268" i="23"/>
  <c r="AL268" i="23"/>
  <c r="AM268" i="23"/>
  <c r="AN268" i="23"/>
  <c r="AO268" i="23"/>
  <c r="AP268" i="23"/>
  <c r="AQ268" i="23"/>
  <c r="AR268" i="23"/>
  <c r="AS268" i="23"/>
  <c r="AT268" i="23"/>
  <c r="AU268" i="23"/>
  <c r="AV268" i="23"/>
  <c r="AW268" i="23"/>
  <c r="AX268" i="23"/>
  <c r="L269" i="23"/>
  <c r="M269" i="23"/>
  <c r="N269" i="23"/>
  <c r="O269" i="23"/>
  <c r="P269" i="23"/>
  <c r="Q269" i="23"/>
  <c r="R269" i="23"/>
  <c r="S269" i="23"/>
  <c r="T269" i="23"/>
  <c r="U269" i="23"/>
  <c r="V269" i="23"/>
  <c r="W269" i="23"/>
  <c r="X269" i="23"/>
  <c r="Y269" i="23"/>
  <c r="Z269" i="23"/>
  <c r="AA269" i="23"/>
  <c r="AB269" i="23"/>
  <c r="AC269" i="23"/>
  <c r="AD269" i="23"/>
  <c r="AE269" i="23"/>
  <c r="AF269" i="23"/>
  <c r="AG269" i="23"/>
  <c r="AH269" i="23"/>
  <c r="AI269" i="23"/>
  <c r="AJ269" i="23"/>
  <c r="AK269" i="23"/>
  <c r="AL269" i="23"/>
  <c r="AM269" i="23"/>
  <c r="AN269" i="23"/>
  <c r="AO269" i="23"/>
  <c r="AP269" i="23"/>
  <c r="AQ269" i="23"/>
  <c r="AR269" i="23"/>
  <c r="AS269" i="23"/>
  <c r="AT269" i="23"/>
  <c r="AU269" i="23"/>
  <c r="AV269" i="23"/>
  <c r="AW269" i="23"/>
  <c r="AX269" i="23"/>
  <c r="L270" i="23"/>
  <c r="M270" i="23"/>
  <c r="N270" i="23"/>
  <c r="O270" i="23"/>
  <c r="P270" i="23"/>
  <c r="Q270" i="23"/>
  <c r="R270" i="23"/>
  <c r="S270" i="23"/>
  <c r="T270" i="23"/>
  <c r="U270" i="23"/>
  <c r="V270" i="23"/>
  <c r="W270" i="23"/>
  <c r="X270" i="23"/>
  <c r="Y270" i="23"/>
  <c r="Z270" i="23"/>
  <c r="AA270" i="23"/>
  <c r="AB270" i="23"/>
  <c r="AC270" i="23"/>
  <c r="AD270" i="23"/>
  <c r="AE270" i="23"/>
  <c r="AF270" i="23"/>
  <c r="AG270" i="23"/>
  <c r="AH270" i="23"/>
  <c r="AI270" i="23"/>
  <c r="AJ270" i="23"/>
  <c r="AK270" i="23"/>
  <c r="AL270" i="23"/>
  <c r="AM270" i="23"/>
  <c r="AN270" i="23"/>
  <c r="AO270" i="23"/>
  <c r="AP270" i="23"/>
  <c r="AQ270" i="23"/>
  <c r="AR270" i="23"/>
  <c r="AS270" i="23"/>
  <c r="AT270" i="23"/>
  <c r="AU270" i="23"/>
  <c r="AV270" i="23"/>
  <c r="AW270" i="23"/>
  <c r="AX270" i="23"/>
  <c r="L271" i="23"/>
  <c r="M271" i="23"/>
  <c r="N271" i="23"/>
  <c r="O271" i="23"/>
  <c r="P271" i="23"/>
  <c r="Q271" i="23"/>
  <c r="R271" i="23"/>
  <c r="S271" i="23"/>
  <c r="T271" i="23"/>
  <c r="U271" i="23"/>
  <c r="V271" i="23"/>
  <c r="W271" i="23"/>
  <c r="X271" i="23"/>
  <c r="Y271" i="23"/>
  <c r="Z271" i="23"/>
  <c r="AA271" i="23"/>
  <c r="AB271" i="23"/>
  <c r="AC271" i="23"/>
  <c r="AD271" i="23"/>
  <c r="AE271" i="23"/>
  <c r="AF271" i="23"/>
  <c r="AG271" i="23"/>
  <c r="AH271" i="23"/>
  <c r="AI271" i="23"/>
  <c r="AJ271" i="23"/>
  <c r="AK271" i="23"/>
  <c r="AL271" i="23"/>
  <c r="AM271" i="23"/>
  <c r="AN271" i="23"/>
  <c r="AO271" i="23"/>
  <c r="AP271" i="23"/>
  <c r="AQ271" i="23"/>
  <c r="AR271" i="23"/>
  <c r="AS271" i="23"/>
  <c r="AT271" i="23"/>
  <c r="AU271" i="23"/>
  <c r="AV271" i="23"/>
  <c r="AW271" i="23"/>
  <c r="AX271" i="23"/>
  <c r="L272" i="23"/>
  <c r="M272" i="23"/>
  <c r="N272" i="23"/>
  <c r="O272" i="23"/>
  <c r="P272" i="23"/>
  <c r="Q272" i="23"/>
  <c r="R272" i="23"/>
  <c r="S272" i="23"/>
  <c r="T272" i="23"/>
  <c r="U272" i="23"/>
  <c r="V272" i="23"/>
  <c r="W272" i="23"/>
  <c r="X272" i="23"/>
  <c r="Y272" i="23"/>
  <c r="Z272" i="23"/>
  <c r="AA272" i="23"/>
  <c r="AB272" i="23"/>
  <c r="AC272" i="23"/>
  <c r="AD272" i="23"/>
  <c r="AE272" i="23"/>
  <c r="AF272" i="23"/>
  <c r="AG272" i="23"/>
  <c r="AH272" i="23"/>
  <c r="AI272" i="23"/>
  <c r="AJ272" i="23"/>
  <c r="AK272" i="23"/>
  <c r="AL272" i="23"/>
  <c r="AM272" i="23"/>
  <c r="AN272" i="23"/>
  <c r="AO272" i="23"/>
  <c r="AP272" i="23"/>
  <c r="AQ272" i="23"/>
  <c r="AR272" i="23"/>
  <c r="AS272" i="23"/>
  <c r="AT272" i="23"/>
  <c r="AU272" i="23"/>
  <c r="AV272" i="23"/>
  <c r="AW272" i="23"/>
  <c r="AX272" i="23"/>
  <c r="L273" i="23"/>
  <c r="M273" i="23"/>
  <c r="N273" i="23"/>
  <c r="O273" i="23"/>
  <c r="P273" i="23"/>
  <c r="Q273" i="23"/>
  <c r="R273" i="23"/>
  <c r="S273" i="23"/>
  <c r="T273" i="23"/>
  <c r="U273" i="23"/>
  <c r="V273" i="23"/>
  <c r="W273" i="23"/>
  <c r="X273" i="23"/>
  <c r="Y273" i="23"/>
  <c r="Z273" i="23"/>
  <c r="AA273" i="23"/>
  <c r="AB273" i="23"/>
  <c r="AC273" i="23"/>
  <c r="AD273" i="23"/>
  <c r="AE273" i="23"/>
  <c r="AF273" i="23"/>
  <c r="AG273" i="23"/>
  <c r="AH273" i="23"/>
  <c r="AI273" i="23"/>
  <c r="AJ273" i="23"/>
  <c r="AK273" i="23"/>
  <c r="AL273" i="23"/>
  <c r="AM273" i="23"/>
  <c r="AN273" i="23"/>
  <c r="AO273" i="23"/>
  <c r="AP273" i="23"/>
  <c r="AQ273" i="23"/>
  <c r="AR273" i="23"/>
  <c r="AS273" i="23"/>
  <c r="AT273" i="23"/>
  <c r="AU273" i="23"/>
  <c r="AV273" i="23"/>
  <c r="AW273" i="23"/>
  <c r="AX273" i="23"/>
  <c r="L274" i="23"/>
  <c r="M274" i="23"/>
  <c r="N274" i="23"/>
  <c r="O274" i="23"/>
  <c r="P274" i="23"/>
  <c r="Q274" i="23"/>
  <c r="R274" i="23"/>
  <c r="S274" i="23"/>
  <c r="T274" i="23"/>
  <c r="U274" i="23"/>
  <c r="V274" i="23"/>
  <c r="W274" i="23"/>
  <c r="X274" i="23"/>
  <c r="Y274" i="23"/>
  <c r="Z274" i="23"/>
  <c r="AA274" i="23"/>
  <c r="AB274" i="23"/>
  <c r="AC274" i="23"/>
  <c r="AD274" i="23"/>
  <c r="AE274" i="23"/>
  <c r="AF274" i="23"/>
  <c r="AG274" i="23"/>
  <c r="AH274" i="23"/>
  <c r="AI274" i="23"/>
  <c r="AJ274" i="23"/>
  <c r="AK274" i="23"/>
  <c r="AL274" i="23"/>
  <c r="AM274" i="23"/>
  <c r="AN274" i="23"/>
  <c r="AO274" i="23"/>
  <c r="AP274" i="23"/>
  <c r="AQ274" i="23"/>
  <c r="AR274" i="23"/>
  <c r="AS274" i="23"/>
  <c r="AT274" i="23"/>
  <c r="AU274" i="23"/>
  <c r="AV274" i="23"/>
  <c r="AW274" i="23"/>
  <c r="AX274" i="23"/>
  <c r="L275" i="23"/>
  <c r="M275" i="23"/>
  <c r="N275" i="23"/>
  <c r="O275" i="23"/>
  <c r="P275" i="23"/>
  <c r="Q275" i="23"/>
  <c r="R275" i="23"/>
  <c r="S275" i="23"/>
  <c r="T275" i="23"/>
  <c r="U275" i="23"/>
  <c r="V275" i="23"/>
  <c r="W275" i="23"/>
  <c r="X275" i="23"/>
  <c r="Y275" i="23"/>
  <c r="Z275" i="23"/>
  <c r="AA275" i="23"/>
  <c r="AB275" i="23"/>
  <c r="AC275" i="23"/>
  <c r="AD275" i="23"/>
  <c r="AE275" i="23"/>
  <c r="AF275" i="23"/>
  <c r="AG275" i="23"/>
  <c r="AH275" i="23"/>
  <c r="AI275" i="23"/>
  <c r="AJ275" i="23"/>
  <c r="AK275" i="23"/>
  <c r="AL275" i="23"/>
  <c r="AM275" i="23"/>
  <c r="AN275" i="23"/>
  <c r="AO275" i="23"/>
  <c r="AP275" i="23"/>
  <c r="AQ275" i="23"/>
  <c r="AR275" i="23"/>
  <c r="AS275" i="23"/>
  <c r="AT275" i="23"/>
  <c r="AU275" i="23"/>
  <c r="AV275" i="23"/>
  <c r="AW275" i="23"/>
  <c r="AX275" i="23"/>
  <c r="L276" i="23"/>
  <c r="M276" i="23"/>
  <c r="N276" i="23"/>
  <c r="O276" i="23"/>
  <c r="P276" i="23"/>
  <c r="Q276" i="23"/>
  <c r="R276" i="23"/>
  <c r="S276" i="23"/>
  <c r="T276" i="23"/>
  <c r="U276" i="23"/>
  <c r="V276" i="23"/>
  <c r="W276" i="23"/>
  <c r="X276" i="23"/>
  <c r="Y276" i="23"/>
  <c r="Z276" i="23"/>
  <c r="AA276" i="23"/>
  <c r="AB276" i="23"/>
  <c r="AC276" i="23"/>
  <c r="AD276" i="23"/>
  <c r="AE276" i="23"/>
  <c r="AF276" i="23"/>
  <c r="AG276" i="23"/>
  <c r="AH276" i="23"/>
  <c r="AI276" i="23"/>
  <c r="AJ276" i="23"/>
  <c r="AK276" i="23"/>
  <c r="AL276" i="23"/>
  <c r="AM276" i="23"/>
  <c r="AN276" i="23"/>
  <c r="AO276" i="23"/>
  <c r="AP276" i="23"/>
  <c r="AQ276" i="23"/>
  <c r="AR276" i="23"/>
  <c r="AS276" i="23"/>
  <c r="AT276" i="23"/>
  <c r="AU276" i="23"/>
  <c r="AV276" i="23"/>
  <c r="AW276" i="23"/>
  <c r="AX276" i="23"/>
  <c r="L277" i="23"/>
  <c r="M277" i="23"/>
  <c r="N277" i="23"/>
  <c r="O277" i="23"/>
  <c r="P277" i="23"/>
  <c r="Q277" i="23"/>
  <c r="R277" i="23"/>
  <c r="S277" i="23"/>
  <c r="T277" i="23"/>
  <c r="U277" i="23"/>
  <c r="V277" i="23"/>
  <c r="W277" i="23"/>
  <c r="X277" i="23"/>
  <c r="Y277" i="23"/>
  <c r="Z277" i="23"/>
  <c r="AA277" i="23"/>
  <c r="AB277" i="23"/>
  <c r="AC277" i="23"/>
  <c r="AD277" i="23"/>
  <c r="AE277" i="23"/>
  <c r="AF277" i="23"/>
  <c r="AG277" i="23"/>
  <c r="AH277" i="23"/>
  <c r="AI277" i="23"/>
  <c r="AJ277" i="23"/>
  <c r="AK277" i="23"/>
  <c r="AL277" i="23"/>
  <c r="AM277" i="23"/>
  <c r="AN277" i="23"/>
  <c r="AO277" i="23"/>
  <c r="AP277" i="23"/>
  <c r="AQ277" i="23"/>
  <c r="AR277" i="23"/>
  <c r="AS277" i="23"/>
  <c r="AT277" i="23"/>
  <c r="AU277" i="23"/>
  <c r="AV277" i="23"/>
  <c r="AW277" i="23"/>
  <c r="AX277" i="23"/>
  <c r="L278" i="23"/>
  <c r="M278" i="23"/>
  <c r="N278" i="23"/>
  <c r="O278" i="23"/>
  <c r="P278" i="23"/>
  <c r="Q278" i="23"/>
  <c r="R278" i="23"/>
  <c r="S278" i="23"/>
  <c r="T278" i="23"/>
  <c r="U278" i="23"/>
  <c r="V278" i="23"/>
  <c r="W278" i="23"/>
  <c r="X278" i="23"/>
  <c r="Y278" i="23"/>
  <c r="Z278" i="23"/>
  <c r="AA278" i="23"/>
  <c r="AB278" i="23"/>
  <c r="AC278" i="23"/>
  <c r="AD278" i="23"/>
  <c r="AE278" i="23"/>
  <c r="AF278" i="23"/>
  <c r="AG278" i="23"/>
  <c r="AH278" i="23"/>
  <c r="AI278" i="23"/>
  <c r="AJ278" i="23"/>
  <c r="AK278" i="23"/>
  <c r="AL278" i="23"/>
  <c r="AM278" i="23"/>
  <c r="AN278" i="23"/>
  <c r="AO278" i="23"/>
  <c r="AP278" i="23"/>
  <c r="AQ278" i="23"/>
  <c r="AR278" i="23"/>
  <c r="AS278" i="23"/>
  <c r="AT278" i="23"/>
  <c r="AU278" i="23"/>
  <c r="AV278" i="23"/>
  <c r="AW278" i="23"/>
  <c r="AX278" i="23"/>
  <c r="AX255" i="23"/>
  <c r="AW255" i="23"/>
  <c r="AV255" i="23"/>
  <c r="AU255" i="23"/>
  <c r="AT255" i="23"/>
  <c r="AS255" i="23"/>
  <c r="AR255" i="23"/>
  <c r="AQ255" i="23"/>
  <c r="AP255" i="23"/>
  <c r="AO255" i="23"/>
  <c r="AN255" i="23"/>
  <c r="AM255" i="23"/>
  <c r="AL255" i="23"/>
  <c r="AK255" i="23"/>
  <c r="AJ255" i="23"/>
  <c r="AI255" i="23"/>
  <c r="AH255" i="23"/>
  <c r="AG255" i="23"/>
  <c r="AF255" i="23"/>
  <c r="AE255" i="23"/>
  <c r="AD255" i="23"/>
  <c r="AC255" i="23"/>
  <c r="AB255" i="23"/>
  <c r="AA255" i="23"/>
  <c r="Z255" i="23"/>
  <c r="Y255" i="23"/>
  <c r="X255" i="23"/>
  <c r="W255" i="23"/>
  <c r="V255" i="23"/>
  <c r="U255" i="23"/>
  <c r="T255" i="23"/>
  <c r="S255" i="23"/>
  <c r="R255" i="23"/>
  <c r="Q255" i="23"/>
  <c r="P255" i="23"/>
  <c r="O255" i="23"/>
  <c r="N255" i="23"/>
  <c r="M255" i="23"/>
  <c r="L255" i="23"/>
  <c r="B250" i="23"/>
  <c r="B251" i="23"/>
  <c r="B252" i="23"/>
  <c r="B249" i="23"/>
  <c r="B248" i="23"/>
  <c r="B247" i="23"/>
  <c r="B246" i="23"/>
  <c r="B245" i="23"/>
  <c r="B244" i="23"/>
  <c r="B243" i="23"/>
  <c r="B242" i="23"/>
  <c r="B241" i="23"/>
  <c r="B240" i="23"/>
  <c r="B239" i="23"/>
  <c r="B238" i="23"/>
  <c r="B237" i="23"/>
  <c r="B236" i="23"/>
  <c r="B235" i="23"/>
  <c r="B234" i="23"/>
  <c r="B233" i="23"/>
  <c r="B232" i="23"/>
  <c r="B231" i="23"/>
  <c r="B230" i="23"/>
  <c r="L231" i="23"/>
  <c r="M231" i="23"/>
  <c r="N231" i="23"/>
  <c r="O231" i="23"/>
  <c r="P231" i="23"/>
  <c r="Q231" i="23"/>
  <c r="R231" i="23"/>
  <c r="S231" i="23"/>
  <c r="T231" i="23"/>
  <c r="U231" i="23"/>
  <c r="V231" i="23"/>
  <c r="W231" i="23"/>
  <c r="X231" i="23"/>
  <c r="Y231" i="23"/>
  <c r="Z231" i="23"/>
  <c r="AA231" i="23"/>
  <c r="AB231" i="23"/>
  <c r="AC231" i="23"/>
  <c r="AD231" i="23"/>
  <c r="AE231" i="23"/>
  <c r="AF231" i="23"/>
  <c r="AG231" i="23"/>
  <c r="AH231" i="23"/>
  <c r="AI231" i="23"/>
  <c r="AJ231" i="23"/>
  <c r="AK231" i="23"/>
  <c r="AL231" i="23"/>
  <c r="AM231" i="23"/>
  <c r="AN231" i="23"/>
  <c r="AO231" i="23"/>
  <c r="AP231" i="23"/>
  <c r="AQ231" i="23"/>
  <c r="AR231" i="23"/>
  <c r="AS231" i="23"/>
  <c r="AT231" i="23"/>
  <c r="AU231" i="23"/>
  <c r="AV231" i="23"/>
  <c r="AW231" i="23"/>
  <c r="AX231" i="23"/>
  <c r="L232" i="23"/>
  <c r="M232" i="23"/>
  <c r="N232" i="23"/>
  <c r="O232" i="23"/>
  <c r="P232" i="23"/>
  <c r="Q232" i="23"/>
  <c r="R232" i="23"/>
  <c r="S232" i="23"/>
  <c r="T232" i="23"/>
  <c r="U232" i="23"/>
  <c r="V232" i="23"/>
  <c r="W232" i="23"/>
  <c r="X232" i="23"/>
  <c r="Y232" i="23"/>
  <c r="Z232" i="23"/>
  <c r="AA232" i="23"/>
  <c r="AB232" i="23"/>
  <c r="AC232" i="23"/>
  <c r="AD232" i="23"/>
  <c r="AE232" i="23"/>
  <c r="AF232" i="23"/>
  <c r="AG232" i="23"/>
  <c r="AH232" i="23"/>
  <c r="AI232" i="23"/>
  <c r="AJ232" i="23"/>
  <c r="AK232" i="23"/>
  <c r="AL232" i="23"/>
  <c r="AM232" i="23"/>
  <c r="AN232" i="23"/>
  <c r="AO232" i="23"/>
  <c r="AP232" i="23"/>
  <c r="AQ232" i="23"/>
  <c r="AR232" i="23"/>
  <c r="AS232" i="23"/>
  <c r="AT232" i="23"/>
  <c r="AU232" i="23"/>
  <c r="AV232" i="23"/>
  <c r="AW232" i="23"/>
  <c r="AX232" i="23"/>
  <c r="L233" i="23"/>
  <c r="M233" i="23"/>
  <c r="N233" i="23"/>
  <c r="O233" i="23"/>
  <c r="P233" i="23"/>
  <c r="Q233" i="23"/>
  <c r="R233" i="23"/>
  <c r="S233" i="23"/>
  <c r="T233" i="23"/>
  <c r="U233" i="23"/>
  <c r="V233" i="23"/>
  <c r="W233" i="23"/>
  <c r="X233" i="23"/>
  <c r="Y233" i="23"/>
  <c r="Z233" i="23"/>
  <c r="AA233" i="23"/>
  <c r="AB233" i="23"/>
  <c r="AC233" i="23"/>
  <c r="AD233" i="23"/>
  <c r="AE233" i="23"/>
  <c r="AF233" i="23"/>
  <c r="AG233" i="23"/>
  <c r="AH233" i="23"/>
  <c r="AI233" i="23"/>
  <c r="AJ233" i="23"/>
  <c r="AK233" i="23"/>
  <c r="AL233" i="23"/>
  <c r="AM233" i="23"/>
  <c r="AN233" i="23"/>
  <c r="AO233" i="23"/>
  <c r="AP233" i="23"/>
  <c r="AQ233" i="23"/>
  <c r="AR233" i="23"/>
  <c r="AS233" i="23"/>
  <c r="AT233" i="23"/>
  <c r="AU233" i="23"/>
  <c r="AV233" i="23"/>
  <c r="AW233" i="23"/>
  <c r="AX233" i="23"/>
  <c r="L234" i="23"/>
  <c r="M234" i="23"/>
  <c r="N234" i="23"/>
  <c r="O234" i="23"/>
  <c r="P234" i="23"/>
  <c r="Q234" i="23"/>
  <c r="R234" i="23"/>
  <c r="S234" i="23"/>
  <c r="T234" i="23"/>
  <c r="U234" i="23"/>
  <c r="V234" i="23"/>
  <c r="W234" i="23"/>
  <c r="X234" i="23"/>
  <c r="Y234" i="23"/>
  <c r="Z234" i="23"/>
  <c r="AA234" i="23"/>
  <c r="AB234" i="23"/>
  <c r="AC234" i="23"/>
  <c r="AD234" i="23"/>
  <c r="AE234" i="23"/>
  <c r="AF234" i="23"/>
  <c r="AG234" i="23"/>
  <c r="AH234" i="23"/>
  <c r="AI234" i="23"/>
  <c r="AJ234" i="23"/>
  <c r="AK234" i="23"/>
  <c r="AL234" i="23"/>
  <c r="AM234" i="23"/>
  <c r="AN234" i="23"/>
  <c r="AO234" i="23"/>
  <c r="AP234" i="23"/>
  <c r="AQ234" i="23"/>
  <c r="AR234" i="23"/>
  <c r="AS234" i="23"/>
  <c r="AT234" i="23"/>
  <c r="AU234" i="23"/>
  <c r="AV234" i="23"/>
  <c r="AW234" i="23"/>
  <c r="AX234" i="23"/>
  <c r="L235" i="23"/>
  <c r="M235" i="23"/>
  <c r="N235" i="23"/>
  <c r="O235" i="23"/>
  <c r="P235" i="23"/>
  <c r="Q235" i="23"/>
  <c r="R235" i="23"/>
  <c r="S235" i="23"/>
  <c r="T235" i="23"/>
  <c r="U235" i="23"/>
  <c r="V235" i="23"/>
  <c r="W235" i="23"/>
  <c r="X235" i="23"/>
  <c r="Y235" i="23"/>
  <c r="Z235" i="23"/>
  <c r="AA235" i="23"/>
  <c r="AB235" i="23"/>
  <c r="AC235" i="23"/>
  <c r="AD235" i="23"/>
  <c r="AE235" i="23"/>
  <c r="AF235" i="23"/>
  <c r="AG235" i="23"/>
  <c r="AH235" i="23"/>
  <c r="AI235" i="23"/>
  <c r="AJ235" i="23"/>
  <c r="AK235" i="23"/>
  <c r="AL235" i="23"/>
  <c r="AM235" i="23"/>
  <c r="AN235" i="23"/>
  <c r="AO235" i="23"/>
  <c r="AP235" i="23"/>
  <c r="AQ235" i="23"/>
  <c r="AR235" i="23"/>
  <c r="AS235" i="23"/>
  <c r="AT235" i="23"/>
  <c r="AU235" i="23"/>
  <c r="AV235" i="23"/>
  <c r="AW235" i="23"/>
  <c r="AX235" i="23"/>
  <c r="L236" i="23"/>
  <c r="M236" i="23"/>
  <c r="N236" i="23"/>
  <c r="O236" i="23"/>
  <c r="P236" i="23"/>
  <c r="Q236" i="23"/>
  <c r="R236" i="23"/>
  <c r="S236" i="23"/>
  <c r="T236" i="23"/>
  <c r="U236" i="23"/>
  <c r="V236" i="23"/>
  <c r="W236" i="23"/>
  <c r="X236" i="23"/>
  <c r="Y236" i="23"/>
  <c r="Z236" i="23"/>
  <c r="AA236" i="23"/>
  <c r="AB236" i="23"/>
  <c r="AC236" i="23"/>
  <c r="AD236" i="23"/>
  <c r="AE236" i="23"/>
  <c r="AF236" i="23"/>
  <c r="AG236" i="23"/>
  <c r="AH236" i="23"/>
  <c r="AI236" i="23"/>
  <c r="AJ236" i="23"/>
  <c r="AK236" i="23"/>
  <c r="AL236" i="23"/>
  <c r="AM236" i="23"/>
  <c r="AN236" i="23"/>
  <c r="AO236" i="23"/>
  <c r="AP236" i="23"/>
  <c r="AQ236" i="23"/>
  <c r="AR236" i="23"/>
  <c r="AS236" i="23"/>
  <c r="AT236" i="23"/>
  <c r="AU236" i="23"/>
  <c r="AV236" i="23"/>
  <c r="AW236" i="23"/>
  <c r="AX236" i="23"/>
  <c r="L237" i="23"/>
  <c r="M237" i="23"/>
  <c r="N237" i="23"/>
  <c r="O237" i="23"/>
  <c r="P237" i="23"/>
  <c r="Q237" i="23"/>
  <c r="R237" i="23"/>
  <c r="S237" i="23"/>
  <c r="T237" i="23"/>
  <c r="U237" i="23"/>
  <c r="V237" i="23"/>
  <c r="W237" i="23"/>
  <c r="X237" i="23"/>
  <c r="Y237" i="23"/>
  <c r="Z237" i="23"/>
  <c r="AA237" i="23"/>
  <c r="AB237" i="23"/>
  <c r="AC237" i="23"/>
  <c r="AD237" i="23"/>
  <c r="AE237" i="23"/>
  <c r="AF237" i="23"/>
  <c r="AG237" i="23"/>
  <c r="AH237" i="23"/>
  <c r="AI237" i="23"/>
  <c r="AJ237" i="23"/>
  <c r="AK237" i="23"/>
  <c r="AL237" i="23"/>
  <c r="AM237" i="23"/>
  <c r="AN237" i="23"/>
  <c r="AO237" i="23"/>
  <c r="AP237" i="23"/>
  <c r="AQ237" i="23"/>
  <c r="AR237" i="23"/>
  <c r="AS237" i="23"/>
  <c r="AT237" i="23"/>
  <c r="AU237" i="23"/>
  <c r="AV237" i="23"/>
  <c r="AW237" i="23"/>
  <c r="AX237" i="23"/>
  <c r="L238" i="23"/>
  <c r="M238" i="23"/>
  <c r="N238" i="23"/>
  <c r="O238" i="23"/>
  <c r="P238" i="23"/>
  <c r="Q238" i="23"/>
  <c r="R238" i="23"/>
  <c r="S238" i="23"/>
  <c r="T238" i="23"/>
  <c r="U238" i="23"/>
  <c r="V238" i="23"/>
  <c r="W238" i="23"/>
  <c r="X238" i="23"/>
  <c r="Y238" i="23"/>
  <c r="Z238" i="23"/>
  <c r="AA238" i="23"/>
  <c r="AB238" i="23"/>
  <c r="AC238" i="23"/>
  <c r="AD238" i="23"/>
  <c r="AE238" i="23"/>
  <c r="AF238" i="23"/>
  <c r="AG238" i="23"/>
  <c r="AH238" i="23"/>
  <c r="AI238" i="23"/>
  <c r="AJ238" i="23"/>
  <c r="AK238" i="23"/>
  <c r="AL238" i="23"/>
  <c r="AM238" i="23"/>
  <c r="AN238" i="23"/>
  <c r="AO238" i="23"/>
  <c r="AP238" i="23"/>
  <c r="AQ238" i="23"/>
  <c r="AR238" i="23"/>
  <c r="AS238" i="23"/>
  <c r="AT238" i="23"/>
  <c r="AU238" i="23"/>
  <c r="AV238" i="23"/>
  <c r="AW238" i="23"/>
  <c r="AX238" i="23"/>
  <c r="L239" i="23"/>
  <c r="M239" i="23"/>
  <c r="N239" i="23"/>
  <c r="O239" i="23"/>
  <c r="P239" i="23"/>
  <c r="Q239" i="23"/>
  <c r="R239" i="23"/>
  <c r="S239" i="23"/>
  <c r="T239" i="23"/>
  <c r="U239" i="23"/>
  <c r="V239" i="23"/>
  <c r="W239" i="23"/>
  <c r="X239" i="23"/>
  <c r="Y239" i="23"/>
  <c r="Z239" i="23"/>
  <c r="AA239" i="23"/>
  <c r="AB239" i="23"/>
  <c r="AC239" i="23"/>
  <c r="AD239" i="23"/>
  <c r="AE239" i="23"/>
  <c r="AF239" i="23"/>
  <c r="AG239" i="23"/>
  <c r="AH239" i="23"/>
  <c r="AI239" i="23"/>
  <c r="AJ239" i="23"/>
  <c r="AK239" i="23"/>
  <c r="AL239" i="23"/>
  <c r="AM239" i="23"/>
  <c r="AN239" i="23"/>
  <c r="AO239" i="23"/>
  <c r="AP239" i="23"/>
  <c r="AQ239" i="23"/>
  <c r="AR239" i="23"/>
  <c r="AS239" i="23"/>
  <c r="AT239" i="23"/>
  <c r="AU239" i="23"/>
  <c r="AV239" i="23"/>
  <c r="AW239" i="23"/>
  <c r="AX239" i="23"/>
  <c r="L240" i="23"/>
  <c r="M240" i="23"/>
  <c r="N240" i="23"/>
  <c r="O240" i="23"/>
  <c r="P240" i="23"/>
  <c r="Q240" i="23"/>
  <c r="R240" i="23"/>
  <c r="S240" i="23"/>
  <c r="T240" i="23"/>
  <c r="U240" i="23"/>
  <c r="V240" i="23"/>
  <c r="W240" i="23"/>
  <c r="X240" i="23"/>
  <c r="Y240" i="23"/>
  <c r="Z240" i="23"/>
  <c r="AA240" i="23"/>
  <c r="AB240" i="23"/>
  <c r="AC240" i="23"/>
  <c r="AD240" i="23"/>
  <c r="AE240" i="23"/>
  <c r="AF240" i="23"/>
  <c r="AG240" i="23"/>
  <c r="AH240" i="23"/>
  <c r="AI240" i="23"/>
  <c r="AJ240" i="23"/>
  <c r="AK240" i="23"/>
  <c r="AL240" i="23"/>
  <c r="AM240" i="23"/>
  <c r="AN240" i="23"/>
  <c r="AO240" i="23"/>
  <c r="AP240" i="23"/>
  <c r="AQ240" i="23"/>
  <c r="AR240" i="23"/>
  <c r="AS240" i="23"/>
  <c r="AT240" i="23"/>
  <c r="AU240" i="23"/>
  <c r="AV240" i="23"/>
  <c r="AW240" i="23"/>
  <c r="AX240" i="23"/>
  <c r="L241" i="23"/>
  <c r="M241" i="23"/>
  <c r="N241" i="23"/>
  <c r="O241" i="23"/>
  <c r="P241" i="23"/>
  <c r="Q241" i="23"/>
  <c r="R241" i="23"/>
  <c r="S241" i="23"/>
  <c r="T241" i="23"/>
  <c r="U241" i="23"/>
  <c r="V241" i="23"/>
  <c r="W241" i="23"/>
  <c r="X241" i="23"/>
  <c r="Y241" i="23"/>
  <c r="Z241" i="23"/>
  <c r="AA241" i="23"/>
  <c r="AB241" i="23"/>
  <c r="AC241" i="23"/>
  <c r="AD241" i="23"/>
  <c r="AE241" i="23"/>
  <c r="AF241" i="23"/>
  <c r="AG241" i="23"/>
  <c r="AH241" i="23"/>
  <c r="AI241" i="23"/>
  <c r="AJ241" i="23"/>
  <c r="AK241" i="23"/>
  <c r="AL241" i="23"/>
  <c r="AM241" i="23"/>
  <c r="AN241" i="23"/>
  <c r="AO241" i="23"/>
  <c r="AP241" i="23"/>
  <c r="AQ241" i="23"/>
  <c r="AR241" i="23"/>
  <c r="AS241" i="23"/>
  <c r="AT241" i="23"/>
  <c r="AU241" i="23"/>
  <c r="AV241" i="23"/>
  <c r="AW241" i="23"/>
  <c r="AX241" i="23"/>
  <c r="L242" i="23"/>
  <c r="M242" i="23"/>
  <c r="N242" i="23"/>
  <c r="O242" i="23"/>
  <c r="P242" i="23"/>
  <c r="Q242" i="23"/>
  <c r="R242" i="23"/>
  <c r="S242" i="23"/>
  <c r="T242" i="23"/>
  <c r="U242" i="23"/>
  <c r="V242" i="23"/>
  <c r="W242" i="23"/>
  <c r="X242" i="23"/>
  <c r="Y242" i="23"/>
  <c r="Z242" i="23"/>
  <c r="AA242" i="23"/>
  <c r="AB242" i="23"/>
  <c r="AC242" i="23"/>
  <c r="AD242" i="23"/>
  <c r="AE242" i="23"/>
  <c r="AF242" i="23"/>
  <c r="AG242" i="23"/>
  <c r="AH242" i="23"/>
  <c r="AI242" i="23"/>
  <c r="AJ242" i="23"/>
  <c r="AK242" i="23"/>
  <c r="AL242" i="23"/>
  <c r="AM242" i="23"/>
  <c r="AN242" i="23"/>
  <c r="AO242" i="23"/>
  <c r="AP242" i="23"/>
  <c r="AQ242" i="23"/>
  <c r="AR242" i="23"/>
  <c r="AS242" i="23"/>
  <c r="AT242" i="23"/>
  <c r="AU242" i="23"/>
  <c r="AV242" i="23"/>
  <c r="AW242" i="23"/>
  <c r="AX242" i="23"/>
  <c r="L243" i="23"/>
  <c r="M243" i="23"/>
  <c r="N243" i="23"/>
  <c r="O243" i="23"/>
  <c r="P243" i="23"/>
  <c r="Q243" i="23"/>
  <c r="R243" i="23"/>
  <c r="S243" i="23"/>
  <c r="T243" i="23"/>
  <c r="U243" i="23"/>
  <c r="V243" i="23"/>
  <c r="W243" i="23"/>
  <c r="X243" i="23"/>
  <c r="Y243" i="23"/>
  <c r="Z243" i="23"/>
  <c r="AA243" i="23"/>
  <c r="AB243" i="23"/>
  <c r="AC243" i="23"/>
  <c r="AD243" i="23"/>
  <c r="AE243" i="23"/>
  <c r="AF243" i="23"/>
  <c r="AG243" i="23"/>
  <c r="AH243" i="23"/>
  <c r="AI243" i="23"/>
  <c r="AJ243" i="23"/>
  <c r="AK243" i="23"/>
  <c r="AL243" i="23"/>
  <c r="AM243" i="23"/>
  <c r="AN243" i="23"/>
  <c r="AO243" i="23"/>
  <c r="AP243" i="23"/>
  <c r="AQ243" i="23"/>
  <c r="AR243" i="23"/>
  <c r="AS243" i="23"/>
  <c r="AT243" i="23"/>
  <c r="AU243" i="23"/>
  <c r="AV243" i="23"/>
  <c r="AW243" i="23"/>
  <c r="AX243" i="23"/>
  <c r="L244" i="23"/>
  <c r="M244" i="23"/>
  <c r="N244" i="23"/>
  <c r="O244" i="23"/>
  <c r="P244" i="23"/>
  <c r="Q244" i="23"/>
  <c r="R244" i="23"/>
  <c r="S244" i="23"/>
  <c r="T244" i="23"/>
  <c r="U244" i="23"/>
  <c r="V244" i="23"/>
  <c r="W244" i="23"/>
  <c r="X244" i="23"/>
  <c r="Y244" i="23"/>
  <c r="Z244" i="23"/>
  <c r="AA244" i="23"/>
  <c r="AB244" i="23"/>
  <c r="AC244" i="23"/>
  <c r="AD244" i="23"/>
  <c r="AE244" i="23"/>
  <c r="AF244" i="23"/>
  <c r="AG244" i="23"/>
  <c r="AH244" i="23"/>
  <c r="AI244" i="23"/>
  <c r="AJ244" i="23"/>
  <c r="AK244" i="23"/>
  <c r="AL244" i="23"/>
  <c r="AM244" i="23"/>
  <c r="AN244" i="23"/>
  <c r="AO244" i="23"/>
  <c r="AP244" i="23"/>
  <c r="AQ244" i="23"/>
  <c r="AR244" i="23"/>
  <c r="AS244" i="23"/>
  <c r="AT244" i="23"/>
  <c r="AU244" i="23"/>
  <c r="AV244" i="23"/>
  <c r="AW244" i="23"/>
  <c r="AX244" i="23"/>
  <c r="L245" i="23"/>
  <c r="M245" i="23"/>
  <c r="N245" i="23"/>
  <c r="O245" i="23"/>
  <c r="P245" i="23"/>
  <c r="Q245" i="23"/>
  <c r="R245" i="23"/>
  <c r="S245" i="23"/>
  <c r="T245" i="23"/>
  <c r="U245" i="23"/>
  <c r="V245" i="23"/>
  <c r="W245" i="23"/>
  <c r="X245" i="23"/>
  <c r="Y245" i="23"/>
  <c r="Z245" i="23"/>
  <c r="AA245" i="23"/>
  <c r="AB245" i="23"/>
  <c r="AC245" i="23"/>
  <c r="AD245" i="23"/>
  <c r="AE245" i="23"/>
  <c r="AF245" i="23"/>
  <c r="AG245" i="23"/>
  <c r="AH245" i="23"/>
  <c r="AI245" i="23"/>
  <c r="AJ245" i="23"/>
  <c r="AK245" i="23"/>
  <c r="AL245" i="23"/>
  <c r="AM245" i="23"/>
  <c r="AN245" i="23"/>
  <c r="AO245" i="23"/>
  <c r="AP245" i="23"/>
  <c r="AQ245" i="23"/>
  <c r="AR245" i="23"/>
  <c r="AS245" i="23"/>
  <c r="AT245" i="23"/>
  <c r="AU245" i="23"/>
  <c r="AV245" i="23"/>
  <c r="AW245" i="23"/>
  <c r="AX245" i="23"/>
  <c r="L246" i="23"/>
  <c r="M246" i="23"/>
  <c r="N246" i="23"/>
  <c r="O246" i="23"/>
  <c r="P246" i="23"/>
  <c r="Q246" i="23"/>
  <c r="R246" i="23"/>
  <c r="S246" i="23"/>
  <c r="T246" i="23"/>
  <c r="U246" i="23"/>
  <c r="V246" i="23"/>
  <c r="W246" i="23"/>
  <c r="X246" i="23"/>
  <c r="Y246" i="23"/>
  <c r="Z246" i="23"/>
  <c r="AA246" i="23"/>
  <c r="AB246" i="23"/>
  <c r="AC246" i="23"/>
  <c r="AD246" i="23"/>
  <c r="AE246" i="23"/>
  <c r="AF246" i="23"/>
  <c r="AG246" i="23"/>
  <c r="AH246" i="23"/>
  <c r="AI246" i="23"/>
  <c r="AJ246" i="23"/>
  <c r="AK246" i="23"/>
  <c r="AL246" i="23"/>
  <c r="AM246" i="23"/>
  <c r="AN246" i="23"/>
  <c r="AO246" i="23"/>
  <c r="AP246" i="23"/>
  <c r="AQ246" i="23"/>
  <c r="AR246" i="23"/>
  <c r="AS246" i="23"/>
  <c r="AT246" i="23"/>
  <c r="AU246" i="23"/>
  <c r="AV246" i="23"/>
  <c r="AW246" i="23"/>
  <c r="AX246" i="23"/>
  <c r="L247" i="23"/>
  <c r="M247" i="23"/>
  <c r="N247" i="23"/>
  <c r="O247" i="23"/>
  <c r="P247" i="23"/>
  <c r="Q247" i="23"/>
  <c r="R247" i="23"/>
  <c r="S247" i="23"/>
  <c r="T247" i="23"/>
  <c r="U247" i="23"/>
  <c r="V247" i="23"/>
  <c r="W247" i="23"/>
  <c r="X247" i="23"/>
  <c r="Y247" i="23"/>
  <c r="Z247" i="23"/>
  <c r="AA247" i="23"/>
  <c r="AB247" i="23"/>
  <c r="AC247" i="23"/>
  <c r="AD247" i="23"/>
  <c r="AE247" i="23"/>
  <c r="AF247" i="23"/>
  <c r="AG247" i="23"/>
  <c r="AH247" i="23"/>
  <c r="AI247" i="23"/>
  <c r="AJ247" i="23"/>
  <c r="AK247" i="23"/>
  <c r="AL247" i="23"/>
  <c r="AM247" i="23"/>
  <c r="AN247" i="23"/>
  <c r="AO247" i="23"/>
  <c r="AP247" i="23"/>
  <c r="AQ247" i="23"/>
  <c r="AR247" i="23"/>
  <c r="AS247" i="23"/>
  <c r="AT247" i="23"/>
  <c r="AU247" i="23"/>
  <c r="AV247" i="23"/>
  <c r="AW247" i="23"/>
  <c r="AX247" i="23"/>
  <c r="L248" i="23"/>
  <c r="M248" i="23"/>
  <c r="N248" i="23"/>
  <c r="O248" i="23"/>
  <c r="P248" i="23"/>
  <c r="Q248" i="23"/>
  <c r="R248" i="23"/>
  <c r="S248" i="23"/>
  <c r="T248" i="23"/>
  <c r="U248" i="23"/>
  <c r="V248" i="23"/>
  <c r="W248" i="23"/>
  <c r="X248" i="23"/>
  <c r="Y248" i="23"/>
  <c r="Z248" i="23"/>
  <c r="AA248" i="23"/>
  <c r="AB248" i="23"/>
  <c r="AC248" i="23"/>
  <c r="AD248" i="23"/>
  <c r="AE248" i="23"/>
  <c r="AF248" i="23"/>
  <c r="AG248" i="23"/>
  <c r="AH248" i="23"/>
  <c r="AI248" i="23"/>
  <c r="AJ248" i="23"/>
  <c r="AK248" i="23"/>
  <c r="AL248" i="23"/>
  <c r="AM248" i="23"/>
  <c r="AN248" i="23"/>
  <c r="AO248" i="23"/>
  <c r="AP248" i="23"/>
  <c r="AQ248" i="23"/>
  <c r="AR248" i="23"/>
  <c r="AS248" i="23"/>
  <c r="AT248" i="23"/>
  <c r="AU248" i="23"/>
  <c r="AV248" i="23"/>
  <c r="AW248" i="23"/>
  <c r="AX248" i="23"/>
  <c r="L249" i="23"/>
  <c r="M249" i="23"/>
  <c r="N249" i="23"/>
  <c r="O249" i="23"/>
  <c r="P249" i="23"/>
  <c r="Q249" i="23"/>
  <c r="R249" i="23"/>
  <c r="S249" i="23"/>
  <c r="T249" i="23"/>
  <c r="U249" i="23"/>
  <c r="V249" i="23"/>
  <c r="W249" i="23"/>
  <c r="X249" i="23"/>
  <c r="Y249" i="23"/>
  <c r="Z249" i="23"/>
  <c r="AA249" i="23"/>
  <c r="AB249" i="23"/>
  <c r="AC249" i="23"/>
  <c r="AD249" i="23"/>
  <c r="AE249" i="23"/>
  <c r="AF249" i="23"/>
  <c r="AG249" i="23"/>
  <c r="AH249" i="23"/>
  <c r="AI249" i="23"/>
  <c r="AJ249" i="23"/>
  <c r="AK249" i="23"/>
  <c r="AL249" i="23"/>
  <c r="AM249" i="23"/>
  <c r="AN249" i="23"/>
  <c r="AO249" i="23"/>
  <c r="AP249" i="23"/>
  <c r="AQ249" i="23"/>
  <c r="AR249" i="23"/>
  <c r="AS249" i="23"/>
  <c r="AT249" i="23"/>
  <c r="AU249" i="23"/>
  <c r="AV249" i="23"/>
  <c r="AW249" i="23"/>
  <c r="AX249" i="23"/>
  <c r="L250" i="23"/>
  <c r="M250" i="23"/>
  <c r="N250" i="23"/>
  <c r="O250" i="23"/>
  <c r="P250" i="23"/>
  <c r="Q250" i="23"/>
  <c r="R250" i="23"/>
  <c r="S250" i="23"/>
  <c r="T250" i="23"/>
  <c r="U250" i="23"/>
  <c r="V250" i="23"/>
  <c r="W250" i="23"/>
  <c r="X250" i="23"/>
  <c r="Y250" i="23"/>
  <c r="Z250" i="23"/>
  <c r="AA250" i="23"/>
  <c r="AB250" i="23"/>
  <c r="AC250" i="23"/>
  <c r="AD250" i="23"/>
  <c r="AE250" i="23"/>
  <c r="AF250" i="23"/>
  <c r="AG250" i="23"/>
  <c r="AH250" i="23"/>
  <c r="AI250" i="23"/>
  <c r="AJ250" i="23"/>
  <c r="AK250" i="23"/>
  <c r="AL250" i="23"/>
  <c r="AM250" i="23"/>
  <c r="AN250" i="23"/>
  <c r="AO250" i="23"/>
  <c r="AP250" i="23"/>
  <c r="AQ250" i="23"/>
  <c r="AR250" i="23"/>
  <c r="AS250" i="23"/>
  <c r="AT250" i="23"/>
  <c r="AU250" i="23"/>
  <c r="AV250" i="23"/>
  <c r="AW250" i="23"/>
  <c r="AX250" i="23"/>
  <c r="L251" i="23"/>
  <c r="M251" i="23"/>
  <c r="N251" i="23"/>
  <c r="O251" i="23"/>
  <c r="P251" i="23"/>
  <c r="Q251" i="23"/>
  <c r="R251" i="23"/>
  <c r="S251" i="23"/>
  <c r="T251" i="23"/>
  <c r="U251" i="23"/>
  <c r="V251" i="23"/>
  <c r="W251" i="23"/>
  <c r="X251" i="23"/>
  <c r="Y251" i="23"/>
  <c r="Z251" i="23"/>
  <c r="AA251" i="23"/>
  <c r="AB251" i="23"/>
  <c r="AC251" i="23"/>
  <c r="AD251" i="23"/>
  <c r="AE251" i="23"/>
  <c r="AF251" i="23"/>
  <c r="AG251" i="23"/>
  <c r="AH251" i="23"/>
  <c r="AI251" i="23"/>
  <c r="AJ251" i="23"/>
  <c r="AK251" i="23"/>
  <c r="AL251" i="23"/>
  <c r="AM251" i="23"/>
  <c r="AN251" i="23"/>
  <c r="AO251" i="23"/>
  <c r="AP251" i="23"/>
  <c r="AQ251" i="23"/>
  <c r="AR251" i="23"/>
  <c r="AS251" i="23"/>
  <c r="AT251" i="23"/>
  <c r="AU251" i="23"/>
  <c r="AV251" i="23"/>
  <c r="AW251" i="23"/>
  <c r="AX251" i="23"/>
  <c r="L252" i="23"/>
  <c r="M252" i="23"/>
  <c r="N252" i="23"/>
  <c r="O252" i="23"/>
  <c r="P252" i="23"/>
  <c r="Q252" i="23"/>
  <c r="R252" i="23"/>
  <c r="S252" i="23"/>
  <c r="T252" i="23"/>
  <c r="U252" i="23"/>
  <c r="V252" i="23"/>
  <c r="W252" i="23"/>
  <c r="X252" i="23"/>
  <c r="Y252" i="23"/>
  <c r="Z252" i="23"/>
  <c r="AA252" i="23"/>
  <c r="AB252" i="23"/>
  <c r="AC252" i="23"/>
  <c r="AD252" i="23"/>
  <c r="AE252" i="23"/>
  <c r="AF252" i="23"/>
  <c r="AG252" i="23"/>
  <c r="AH252" i="23"/>
  <c r="AI252" i="23"/>
  <c r="AJ252" i="23"/>
  <c r="AK252" i="23"/>
  <c r="AL252" i="23"/>
  <c r="AM252" i="23"/>
  <c r="AN252" i="23"/>
  <c r="AO252" i="23"/>
  <c r="AP252" i="23"/>
  <c r="AQ252" i="23"/>
  <c r="AR252" i="23"/>
  <c r="AS252" i="23"/>
  <c r="AT252" i="23"/>
  <c r="AU252" i="23"/>
  <c r="AV252" i="23"/>
  <c r="AW252" i="23"/>
  <c r="AX252" i="23"/>
  <c r="AX230" i="23"/>
  <c r="AW230" i="23"/>
  <c r="AV230" i="23"/>
  <c r="AU230" i="23"/>
  <c r="AT230" i="23"/>
  <c r="AS230" i="23"/>
  <c r="AR230" i="23"/>
  <c r="AQ230" i="23"/>
  <c r="AP230" i="23"/>
  <c r="AO230" i="23"/>
  <c r="AN230" i="23"/>
  <c r="AM230" i="23"/>
  <c r="AL230" i="23"/>
  <c r="AK230" i="23"/>
  <c r="AJ230" i="23"/>
  <c r="AI230" i="23"/>
  <c r="AH230" i="23"/>
  <c r="AG230" i="23"/>
  <c r="AF230" i="23"/>
  <c r="AE230" i="23"/>
  <c r="AD230" i="23"/>
  <c r="AC230" i="23"/>
  <c r="AB230" i="23"/>
  <c r="AA230" i="23"/>
  <c r="Z230" i="23"/>
  <c r="Y230" i="23"/>
  <c r="X230" i="23"/>
  <c r="W230" i="23"/>
  <c r="V230" i="23"/>
  <c r="U230" i="23"/>
  <c r="T230" i="23"/>
  <c r="S230" i="23"/>
  <c r="R230" i="23"/>
  <c r="Q230" i="23"/>
  <c r="P230" i="23"/>
  <c r="O230" i="23"/>
  <c r="N230" i="23"/>
  <c r="M230" i="23"/>
  <c r="L230" i="23"/>
  <c r="B224" i="23"/>
  <c r="B225" i="23"/>
  <c r="B226" i="23"/>
  <c r="B227" i="23"/>
  <c r="B223" i="23"/>
  <c r="B222" i="23"/>
  <c r="B221" i="23"/>
  <c r="B220" i="23"/>
  <c r="B219" i="23"/>
  <c r="B218" i="23"/>
  <c r="B217" i="23"/>
  <c r="B216" i="23"/>
  <c r="B215" i="23"/>
  <c r="B214" i="23"/>
  <c r="B213" i="23"/>
  <c r="B212" i="23"/>
  <c r="B211" i="23"/>
  <c r="B210" i="23"/>
  <c r="B209" i="23"/>
  <c r="B208" i="23"/>
  <c r="B207" i="23"/>
  <c r="B206" i="23"/>
  <c r="B205" i="23"/>
  <c r="L206" i="23"/>
  <c r="M206" i="23"/>
  <c r="N206" i="23"/>
  <c r="O206" i="23"/>
  <c r="P206" i="23"/>
  <c r="Q206" i="23"/>
  <c r="R206" i="23"/>
  <c r="S206" i="23"/>
  <c r="T206" i="23"/>
  <c r="U206" i="23"/>
  <c r="V206" i="23"/>
  <c r="W206" i="23"/>
  <c r="X206" i="23"/>
  <c r="Y206" i="23"/>
  <c r="Z206" i="23"/>
  <c r="AA206" i="23"/>
  <c r="AB206" i="23"/>
  <c r="AC206" i="23"/>
  <c r="AD206" i="23"/>
  <c r="AE206" i="23"/>
  <c r="AF206" i="23"/>
  <c r="AG206" i="23"/>
  <c r="AH206" i="23"/>
  <c r="AI206" i="23"/>
  <c r="AJ206" i="23"/>
  <c r="AK206" i="23"/>
  <c r="AL206" i="23"/>
  <c r="AM206" i="23"/>
  <c r="AN206" i="23"/>
  <c r="AO206" i="23"/>
  <c r="AP206" i="23"/>
  <c r="AQ206" i="23"/>
  <c r="AR206" i="23"/>
  <c r="AS206" i="23"/>
  <c r="AT206" i="23"/>
  <c r="AU206" i="23"/>
  <c r="AV206" i="23"/>
  <c r="AW206" i="23"/>
  <c r="AX206" i="23"/>
  <c r="L207" i="23"/>
  <c r="M207" i="23"/>
  <c r="N207" i="23"/>
  <c r="O207" i="23"/>
  <c r="P207" i="23"/>
  <c r="Q207" i="23"/>
  <c r="R207" i="23"/>
  <c r="S207" i="23"/>
  <c r="T207" i="23"/>
  <c r="U207" i="23"/>
  <c r="V207" i="23"/>
  <c r="W207" i="23"/>
  <c r="X207" i="23"/>
  <c r="Y207" i="23"/>
  <c r="Z207" i="23"/>
  <c r="AA207" i="23"/>
  <c r="AB207" i="23"/>
  <c r="AC207" i="23"/>
  <c r="AD207" i="23"/>
  <c r="AE207" i="23"/>
  <c r="AF207" i="23"/>
  <c r="AG207" i="23"/>
  <c r="AH207" i="23"/>
  <c r="AI207" i="23"/>
  <c r="AJ207" i="23"/>
  <c r="AK207" i="23"/>
  <c r="AL207" i="23"/>
  <c r="AM207" i="23"/>
  <c r="AN207" i="23"/>
  <c r="AO207" i="23"/>
  <c r="AP207" i="23"/>
  <c r="AQ207" i="23"/>
  <c r="AR207" i="23"/>
  <c r="AS207" i="23"/>
  <c r="AT207" i="23"/>
  <c r="AU207" i="23"/>
  <c r="AV207" i="23"/>
  <c r="AW207" i="23"/>
  <c r="AX207" i="23"/>
  <c r="L208" i="23"/>
  <c r="M208" i="23"/>
  <c r="N208" i="23"/>
  <c r="O208" i="23"/>
  <c r="P208" i="23"/>
  <c r="Q208" i="23"/>
  <c r="R208" i="23"/>
  <c r="S208" i="23"/>
  <c r="T208" i="23"/>
  <c r="U208" i="23"/>
  <c r="V208" i="23"/>
  <c r="W208" i="23"/>
  <c r="X208" i="23"/>
  <c r="Y208" i="23"/>
  <c r="Z208" i="23"/>
  <c r="AA208" i="23"/>
  <c r="AB208" i="23"/>
  <c r="AC208" i="23"/>
  <c r="AD208" i="23"/>
  <c r="AE208" i="23"/>
  <c r="AF208" i="23"/>
  <c r="AG208" i="23"/>
  <c r="AH208" i="23"/>
  <c r="AI208" i="23"/>
  <c r="AJ208" i="23"/>
  <c r="AK208" i="23"/>
  <c r="AL208" i="23"/>
  <c r="AM208" i="23"/>
  <c r="AN208" i="23"/>
  <c r="AO208" i="23"/>
  <c r="AP208" i="23"/>
  <c r="AQ208" i="23"/>
  <c r="AR208" i="23"/>
  <c r="AS208" i="23"/>
  <c r="AT208" i="23"/>
  <c r="AU208" i="23"/>
  <c r="AV208" i="23"/>
  <c r="AW208" i="23"/>
  <c r="AX208" i="23"/>
  <c r="L209" i="23"/>
  <c r="M209" i="23"/>
  <c r="N209" i="23"/>
  <c r="O209" i="23"/>
  <c r="P209" i="23"/>
  <c r="Q209" i="23"/>
  <c r="R209" i="23"/>
  <c r="S209" i="23"/>
  <c r="T209" i="23"/>
  <c r="U209" i="23"/>
  <c r="V209" i="23"/>
  <c r="W209" i="23"/>
  <c r="X209" i="23"/>
  <c r="Y209" i="23"/>
  <c r="Z209" i="23"/>
  <c r="AA209" i="23"/>
  <c r="AB209" i="23"/>
  <c r="AC209" i="23"/>
  <c r="AD209" i="23"/>
  <c r="AE209" i="23"/>
  <c r="AF209" i="23"/>
  <c r="AG209" i="23"/>
  <c r="AH209" i="23"/>
  <c r="AI209" i="23"/>
  <c r="AJ209" i="23"/>
  <c r="AK209" i="23"/>
  <c r="AL209" i="23"/>
  <c r="AM209" i="23"/>
  <c r="AN209" i="23"/>
  <c r="AO209" i="23"/>
  <c r="AP209" i="23"/>
  <c r="AQ209" i="23"/>
  <c r="AR209" i="23"/>
  <c r="AS209" i="23"/>
  <c r="AT209" i="23"/>
  <c r="AU209" i="23"/>
  <c r="AV209" i="23"/>
  <c r="AW209" i="23"/>
  <c r="AX209" i="23"/>
  <c r="L210" i="23"/>
  <c r="M210" i="23"/>
  <c r="N210" i="23"/>
  <c r="O210" i="23"/>
  <c r="P210" i="23"/>
  <c r="Q210" i="23"/>
  <c r="R210" i="23"/>
  <c r="S210" i="23"/>
  <c r="T210" i="23"/>
  <c r="U210" i="23"/>
  <c r="V210" i="23"/>
  <c r="W210" i="23"/>
  <c r="X210" i="23"/>
  <c r="Y210" i="23"/>
  <c r="Z210" i="23"/>
  <c r="AA210" i="23"/>
  <c r="AB210" i="23"/>
  <c r="AC210" i="23"/>
  <c r="AD210" i="23"/>
  <c r="AE210" i="23"/>
  <c r="AF210" i="23"/>
  <c r="AG210" i="23"/>
  <c r="AH210" i="23"/>
  <c r="AI210" i="23"/>
  <c r="AJ210" i="23"/>
  <c r="AK210" i="23"/>
  <c r="AL210" i="23"/>
  <c r="AM210" i="23"/>
  <c r="AN210" i="23"/>
  <c r="AO210" i="23"/>
  <c r="AP210" i="23"/>
  <c r="AQ210" i="23"/>
  <c r="AR210" i="23"/>
  <c r="AS210" i="23"/>
  <c r="AT210" i="23"/>
  <c r="AU210" i="23"/>
  <c r="AV210" i="23"/>
  <c r="AW210" i="23"/>
  <c r="AX210" i="23"/>
  <c r="L211" i="23"/>
  <c r="M211" i="23"/>
  <c r="N211" i="23"/>
  <c r="O211" i="23"/>
  <c r="P211" i="23"/>
  <c r="Q211" i="23"/>
  <c r="R211" i="23"/>
  <c r="S211" i="23"/>
  <c r="T211" i="23"/>
  <c r="U211" i="23"/>
  <c r="V211" i="23"/>
  <c r="W211" i="23"/>
  <c r="X211" i="23"/>
  <c r="Y211" i="23"/>
  <c r="Z211" i="23"/>
  <c r="AA211" i="23"/>
  <c r="AB211" i="23"/>
  <c r="AC211" i="23"/>
  <c r="AD211" i="23"/>
  <c r="AE211" i="23"/>
  <c r="AF211" i="23"/>
  <c r="AG211" i="23"/>
  <c r="AH211" i="23"/>
  <c r="AI211" i="23"/>
  <c r="AJ211" i="23"/>
  <c r="AK211" i="23"/>
  <c r="AL211" i="23"/>
  <c r="AM211" i="23"/>
  <c r="AN211" i="23"/>
  <c r="AO211" i="23"/>
  <c r="AP211" i="23"/>
  <c r="AQ211" i="23"/>
  <c r="AR211" i="23"/>
  <c r="AS211" i="23"/>
  <c r="AT211" i="23"/>
  <c r="AU211" i="23"/>
  <c r="AV211" i="23"/>
  <c r="AW211" i="23"/>
  <c r="AX211" i="23"/>
  <c r="L212" i="23"/>
  <c r="M212" i="23"/>
  <c r="N212" i="23"/>
  <c r="O212" i="23"/>
  <c r="P212" i="23"/>
  <c r="Q212" i="23"/>
  <c r="R212" i="23"/>
  <c r="S212" i="23"/>
  <c r="T212" i="23"/>
  <c r="U212" i="23"/>
  <c r="V212" i="23"/>
  <c r="W212" i="23"/>
  <c r="X212" i="23"/>
  <c r="Y212" i="23"/>
  <c r="Z212" i="23"/>
  <c r="AA212" i="23"/>
  <c r="AB212" i="23"/>
  <c r="AC212" i="23"/>
  <c r="AD212" i="23"/>
  <c r="AE212" i="23"/>
  <c r="AF212" i="23"/>
  <c r="AG212" i="23"/>
  <c r="AH212" i="23"/>
  <c r="AI212" i="23"/>
  <c r="AJ212" i="23"/>
  <c r="AK212" i="23"/>
  <c r="AL212" i="23"/>
  <c r="AM212" i="23"/>
  <c r="AN212" i="23"/>
  <c r="AO212" i="23"/>
  <c r="AP212" i="23"/>
  <c r="AQ212" i="23"/>
  <c r="AR212" i="23"/>
  <c r="AS212" i="23"/>
  <c r="AT212" i="23"/>
  <c r="AU212" i="23"/>
  <c r="AV212" i="23"/>
  <c r="AW212" i="23"/>
  <c r="AX212" i="23"/>
  <c r="L213" i="23"/>
  <c r="M213" i="23"/>
  <c r="N213" i="23"/>
  <c r="O213" i="23"/>
  <c r="P213" i="23"/>
  <c r="Q213" i="23"/>
  <c r="R213" i="23"/>
  <c r="S213" i="23"/>
  <c r="T213" i="23"/>
  <c r="U213" i="23"/>
  <c r="V213" i="23"/>
  <c r="W213" i="23"/>
  <c r="X213" i="23"/>
  <c r="Y213" i="23"/>
  <c r="Z213" i="23"/>
  <c r="AA213" i="23"/>
  <c r="AB213" i="23"/>
  <c r="AC213" i="23"/>
  <c r="AD213" i="23"/>
  <c r="AE213" i="23"/>
  <c r="AF213" i="23"/>
  <c r="AG213" i="23"/>
  <c r="AH213" i="23"/>
  <c r="AI213" i="23"/>
  <c r="AJ213" i="23"/>
  <c r="AK213" i="23"/>
  <c r="AL213" i="23"/>
  <c r="AM213" i="23"/>
  <c r="AN213" i="23"/>
  <c r="AO213" i="23"/>
  <c r="AP213" i="23"/>
  <c r="AQ213" i="23"/>
  <c r="AR213" i="23"/>
  <c r="AS213" i="23"/>
  <c r="AT213" i="23"/>
  <c r="AU213" i="23"/>
  <c r="AV213" i="23"/>
  <c r="AW213" i="23"/>
  <c r="AX213" i="23"/>
  <c r="L214" i="23"/>
  <c r="M214" i="23"/>
  <c r="N214" i="23"/>
  <c r="O214" i="23"/>
  <c r="P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C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P214" i="23"/>
  <c r="AQ214" i="23"/>
  <c r="AR214" i="23"/>
  <c r="AS214" i="23"/>
  <c r="AT214" i="23"/>
  <c r="AU214" i="23"/>
  <c r="AV214" i="23"/>
  <c r="AW214" i="23"/>
  <c r="AX214" i="23"/>
  <c r="L215" i="23"/>
  <c r="M215" i="23"/>
  <c r="N215" i="23"/>
  <c r="O215" i="23"/>
  <c r="P215" i="23"/>
  <c r="Q215" i="23"/>
  <c r="R215" i="23"/>
  <c r="S215" i="23"/>
  <c r="T215" i="23"/>
  <c r="U215" i="23"/>
  <c r="V215" i="23"/>
  <c r="W215" i="23"/>
  <c r="X215" i="23"/>
  <c r="Y215" i="23"/>
  <c r="Z215" i="23"/>
  <c r="AA215" i="23"/>
  <c r="AB215" i="23"/>
  <c r="AC215" i="23"/>
  <c r="AD215" i="23"/>
  <c r="AE215" i="23"/>
  <c r="AF215" i="23"/>
  <c r="AG215" i="23"/>
  <c r="AH215" i="23"/>
  <c r="AI215" i="23"/>
  <c r="AJ215" i="23"/>
  <c r="AK215" i="23"/>
  <c r="AL215" i="23"/>
  <c r="AM215" i="23"/>
  <c r="AN215" i="23"/>
  <c r="AO215" i="23"/>
  <c r="AP215" i="23"/>
  <c r="AQ215" i="23"/>
  <c r="AR215" i="23"/>
  <c r="AS215" i="23"/>
  <c r="AT215" i="23"/>
  <c r="AU215" i="23"/>
  <c r="AV215" i="23"/>
  <c r="AW215" i="23"/>
  <c r="AX215" i="23"/>
  <c r="L216" i="23"/>
  <c r="M216" i="23"/>
  <c r="N216" i="23"/>
  <c r="O216" i="23"/>
  <c r="P216" i="23"/>
  <c r="Q216" i="23"/>
  <c r="R216" i="23"/>
  <c r="S216" i="23"/>
  <c r="T216" i="23"/>
  <c r="U216" i="23"/>
  <c r="V216" i="23"/>
  <c r="W216" i="23"/>
  <c r="X216" i="23"/>
  <c r="Y216" i="23"/>
  <c r="Z216" i="23"/>
  <c r="AA216" i="23"/>
  <c r="AB216" i="23"/>
  <c r="AC216" i="23"/>
  <c r="AD216" i="23"/>
  <c r="AE216" i="23"/>
  <c r="AF216" i="23"/>
  <c r="AG216" i="23"/>
  <c r="AH216" i="23"/>
  <c r="AI216" i="23"/>
  <c r="AJ216" i="23"/>
  <c r="AK216" i="23"/>
  <c r="AL216" i="23"/>
  <c r="AM216" i="23"/>
  <c r="AN216" i="23"/>
  <c r="AO216" i="23"/>
  <c r="AP216" i="23"/>
  <c r="AQ216" i="23"/>
  <c r="AR216" i="23"/>
  <c r="AS216" i="23"/>
  <c r="AT216" i="23"/>
  <c r="AU216" i="23"/>
  <c r="AV216" i="23"/>
  <c r="AW216" i="23"/>
  <c r="AX216" i="23"/>
  <c r="L217" i="23"/>
  <c r="M217" i="23"/>
  <c r="N217" i="23"/>
  <c r="O217" i="23"/>
  <c r="P217" i="23"/>
  <c r="Q217" i="23"/>
  <c r="R217" i="23"/>
  <c r="S217" i="23"/>
  <c r="T217" i="23"/>
  <c r="U217" i="23"/>
  <c r="V217" i="23"/>
  <c r="W217" i="23"/>
  <c r="X217" i="23"/>
  <c r="Y217" i="23"/>
  <c r="Z217" i="23"/>
  <c r="AA217" i="23"/>
  <c r="AB217" i="23"/>
  <c r="AC217" i="23"/>
  <c r="AD217" i="23"/>
  <c r="AE217" i="23"/>
  <c r="AF217" i="23"/>
  <c r="AG217" i="23"/>
  <c r="AH217" i="23"/>
  <c r="AI217" i="23"/>
  <c r="AJ217" i="23"/>
  <c r="AK217" i="23"/>
  <c r="AL217" i="23"/>
  <c r="AM217" i="23"/>
  <c r="AN217" i="23"/>
  <c r="AO217" i="23"/>
  <c r="AP217" i="23"/>
  <c r="AQ217" i="23"/>
  <c r="AR217" i="23"/>
  <c r="AS217" i="23"/>
  <c r="AT217" i="23"/>
  <c r="AU217" i="23"/>
  <c r="AV217" i="23"/>
  <c r="AW217" i="23"/>
  <c r="AX217" i="23"/>
  <c r="L218" i="23"/>
  <c r="M218" i="23"/>
  <c r="N218" i="23"/>
  <c r="O218" i="23"/>
  <c r="P218" i="23"/>
  <c r="Q218" i="23"/>
  <c r="R218" i="23"/>
  <c r="S218" i="23"/>
  <c r="T218" i="23"/>
  <c r="U218" i="23"/>
  <c r="V218" i="23"/>
  <c r="W218" i="23"/>
  <c r="X218" i="23"/>
  <c r="Y218" i="23"/>
  <c r="Z218" i="23"/>
  <c r="AA218" i="23"/>
  <c r="AB218" i="23"/>
  <c r="AC218" i="23"/>
  <c r="AD218" i="23"/>
  <c r="AE218" i="23"/>
  <c r="AF218" i="23"/>
  <c r="AG218" i="23"/>
  <c r="AH218" i="23"/>
  <c r="AI218" i="23"/>
  <c r="AJ218" i="23"/>
  <c r="AK218" i="23"/>
  <c r="AL218" i="23"/>
  <c r="AM218" i="23"/>
  <c r="AN218" i="23"/>
  <c r="AO218" i="23"/>
  <c r="AP218" i="23"/>
  <c r="AQ218" i="23"/>
  <c r="AR218" i="23"/>
  <c r="AS218" i="23"/>
  <c r="AT218" i="23"/>
  <c r="AU218" i="23"/>
  <c r="AV218" i="23"/>
  <c r="AW218" i="23"/>
  <c r="AX218" i="23"/>
  <c r="L219" i="23"/>
  <c r="M219" i="23"/>
  <c r="N219" i="23"/>
  <c r="O219" i="23"/>
  <c r="P219" i="23"/>
  <c r="Q219" i="23"/>
  <c r="R219" i="23"/>
  <c r="S219" i="23"/>
  <c r="T219" i="23"/>
  <c r="U219" i="23"/>
  <c r="V219" i="23"/>
  <c r="W219" i="23"/>
  <c r="X219" i="23"/>
  <c r="Y219" i="23"/>
  <c r="Z219" i="23"/>
  <c r="AA219" i="23"/>
  <c r="AB219" i="23"/>
  <c r="AC219" i="23"/>
  <c r="AD219" i="23"/>
  <c r="AE219" i="23"/>
  <c r="AF219" i="23"/>
  <c r="AG219" i="23"/>
  <c r="AH219" i="23"/>
  <c r="AI219" i="23"/>
  <c r="AJ219" i="23"/>
  <c r="AK219" i="23"/>
  <c r="AL219" i="23"/>
  <c r="AM219" i="23"/>
  <c r="AN219" i="23"/>
  <c r="AO219" i="23"/>
  <c r="AP219" i="23"/>
  <c r="AQ219" i="23"/>
  <c r="AR219" i="23"/>
  <c r="AS219" i="23"/>
  <c r="AT219" i="23"/>
  <c r="AU219" i="23"/>
  <c r="AV219" i="23"/>
  <c r="AW219" i="23"/>
  <c r="AX219" i="23"/>
  <c r="L220" i="23"/>
  <c r="M220" i="23"/>
  <c r="N220" i="23"/>
  <c r="O220" i="23"/>
  <c r="P220" i="23"/>
  <c r="Q220" i="23"/>
  <c r="R220" i="23"/>
  <c r="S220" i="23"/>
  <c r="T220" i="23"/>
  <c r="U220" i="23"/>
  <c r="V220" i="23"/>
  <c r="W220" i="23"/>
  <c r="X220" i="23"/>
  <c r="Y220" i="23"/>
  <c r="Z220" i="23"/>
  <c r="AA220" i="23"/>
  <c r="AB220" i="23"/>
  <c r="AC220" i="23"/>
  <c r="AD220" i="23"/>
  <c r="AE220" i="23"/>
  <c r="AF220" i="23"/>
  <c r="AG220" i="23"/>
  <c r="AH220" i="23"/>
  <c r="AI220" i="23"/>
  <c r="AJ220" i="23"/>
  <c r="AK220" i="23"/>
  <c r="AL220" i="23"/>
  <c r="AM220" i="23"/>
  <c r="AN220" i="23"/>
  <c r="AO220" i="23"/>
  <c r="AP220" i="23"/>
  <c r="AQ220" i="23"/>
  <c r="AR220" i="23"/>
  <c r="AS220" i="23"/>
  <c r="AT220" i="23"/>
  <c r="AU220" i="23"/>
  <c r="AV220" i="23"/>
  <c r="AW220" i="23"/>
  <c r="AX220" i="23"/>
  <c r="L221" i="23"/>
  <c r="M221" i="23"/>
  <c r="N221" i="23"/>
  <c r="O221" i="23"/>
  <c r="P221" i="23"/>
  <c r="Q221" i="23"/>
  <c r="R221" i="23"/>
  <c r="S221" i="23"/>
  <c r="T221" i="23"/>
  <c r="U221" i="23"/>
  <c r="V221" i="23"/>
  <c r="W221" i="23"/>
  <c r="X221" i="23"/>
  <c r="Y221" i="23"/>
  <c r="Z221" i="23"/>
  <c r="AA221" i="23"/>
  <c r="AB221" i="23"/>
  <c r="AC221" i="23"/>
  <c r="AD221" i="23"/>
  <c r="AE221" i="23"/>
  <c r="AF221" i="23"/>
  <c r="AG221" i="23"/>
  <c r="AH221" i="23"/>
  <c r="AI221" i="23"/>
  <c r="AJ221" i="23"/>
  <c r="AK221" i="23"/>
  <c r="AL221" i="23"/>
  <c r="AM221" i="23"/>
  <c r="AN221" i="23"/>
  <c r="AO221" i="23"/>
  <c r="AP221" i="23"/>
  <c r="AQ221" i="23"/>
  <c r="AR221" i="23"/>
  <c r="AS221" i="23"/>
  <c r="AT221" i="23"/>
  <c r="AU221" i="23"/>
  <c r="AV221" i="23"/>
  <c r="AW221" i="23"/>
  <c r="AX221" i="23"/>
  <c r="L222" i="23"/>
  <c r="M222" i="23"/>
  <c r="N222" i="23"/>
  <c r="O222" i="23"/>
  <c r="P222" i="23"/>
  <c r="Q222" i="23"/>
  <c r="R222" i="23"/>
  <c r="S222" i="23"/>
  <c r="T222" i="23"/>
  <c r="U222" i="23"/>
  <c r="V222" i="23"/>
  <c r="W222" i="23"/>
  <c r="X222" i="23"/>
  <c r="Y222" i="23"/>
  <c r="Z222" i="23"/>
  <c r="AA222" i="23"/>
  <c r="AB222" i="23"/>
  <c r="AC222" i="23"/>
  <c r="AD222" i="23"/>
  <c r="AE222" i="23"/>
  <c r="AF222" i="23"/>
  <c r="AG222" i="23"/>
  <c r="AH222" i="23"/>
  <c r="AI222" i="23"/>
  <c r="AJ222" i="23"/>
  <c r="AK222" i="23"/>
  <c r="AL222" i="23"/>
  <c r="AM222" i="23"/>
  <c r="AN222" i="23"/>
  <c r="AO222" i="23"/>
  <c r="AP222" i="23"/>
  <c r="AQ222" i="23"/>
  <c r="AR222" i="23"/>
  <c r="AS222" i="23"/>
  <c r="AT222" i="23"/>
  <c r="AU222" i="23"/>
  <c r="AV222" i="23"/>
  <c r="AW222" i="23"/>
  <c r="AX222" i="23"/>
  <c r="L223" i="23"/>
  <c r="M223" i="23"/>
  <c r="N223" i="23"/>
  <c r="O223" i="23"/>
  <c r="P223" i="23"/>
  <c r="Q223" i="23"/>
  <c r="R223" i="23"/>
  <c r="S223" i="23"/>
  <c r="T223" i="23"/>
  <c r="U223" i="23"/>
  <c r="V223" i="23"/>
  <c r="W223" i="23"/>
  <c r="X223" i="23"/>
  <c r="Y223" i="23"/>
  <c r="Z223" i="23"/>
  <c r="AA223" i="23"/>
  <c r="AB223" i="23"/>
  <c r="AC223" i="23"/>
  <c r="AD223" i="23"/>
  <c r="AE223" i="23"/>
  <c r="AF223" i="23"/>
  <c r="AG223" i="23"/>
  <c r="AH223" i="23"/>
  <c r="AI223" i="23"/>
  <c r="AJ223" i="23"/>
  <c r="AK223" i="23"/>
  <c r="AL223" i="23"/>
  <c r="AM223" i="23"/>
  <c r="AN223" i="23"/>
  <c r="AO223" i="23"/>
  <c r="AP223" i="23"/>
  <c r="AQ223" i="23"/>
  <c r="AR223" i="23"/>
  <c r="AS223" i="23"/>
  <c r="AT223" i="23"/>
  <c r="AU223" i="23"/>
  <c r="AV223" i="23"/>
  <c r="AW223" i="23"/>
  <c r="AX223" i="23"/>
  <c r="L224" i="23"/>
  <c r="M224" i="23"/>
  <c r="N224" i="23"/>
  <c r="O224" i="23"/>
  <c r="P224" i="23"/>
  <c r="Q224" i="23"/>
  <c r="R224" i="23"/>
  <c r="S224" i="23"/>
  <c r="T224" i="23"/>
  <c r="U224" i="23"/>
  <c r="V224" i="23"/>
  <c r="W224" i="23"/>
  <c r="X224" i="23"/>
  <c r="Y224" i="23"/>
  <c r="Z224" i="23"/>
  <c r="AA224" i="23"/>
  <c r="AB224" i="23"/>
  <c r="AC224" i="23"/>
  <c r="AD224" i="23"/>
  <c r="AE224" i="23"/>
  <c r="AF224" i="23"/>
  <c r="AG224" i="23"/>
  <c r="AH224" i="23"/>
  <c r="AI224" i="23"/>
  <c r="AJ224" i="23"/>
  <c r="AK224" i="23"/>
  <c r="AL224" i="23"/>
  <c r="AM224" i="23"/>
  <c r="AN224" i="23"/>
  <c r="AO224" i="23"/>
  <c r="AP224" i="23"/>
  <c r="AQ224" i="23"/>
  <c r="AR224" i="23"/>
  <c r="AS224" i="23"/>
  <c r="AT224" i="23"/>
  <c r="AU224" i="23"/>
  <c r="AV224" i="23"/>
  <c r="AW224" i="23"/>
  <c r="AX224" i="23"/>
  <c r="L225" i="23"/>
  <c r="M225" i="23"/>
  <c r="N225" i="23"/>
  <c r="O225" i="23"/>
  <c r="P225" i="23"/>
  <c r="Q225" i="23"/>
  <c r="R225" i="23"/>
  <c r="S225" i="23"/>
  <c r="T225" i="23"/>
  <c r="U225" i="23"/>
  <c r="V225" i="23"/>
  <c r="W225" i="23"/>
  <c r="X225" i="23"/>
  <c r="Y225" i="23"/>
  <c r="Z225" i="23"/>
  <c r="AA225" i="23"/>
  <c r="AB225" i="23"/>
  <c r="AC225" i="23"/>
  <c r="AD225" i="23"/>
  <c r="AE225" i="23"/>
  <c r="AF225" i="23"/>
  <c r="AG225" i="23"/>
  <c r="AH225" i="23"/>
  <c r="AI225" i="23"/>
  <c r="AJ225" i="23"/>
  <c r="AK225" i="23"/>
  <c r="AL225" i="23"/>
  <c r="AM225" i="23"/>
  <c r="AN225" i="23"/>
  <c r="AO225" i="23"/>
  <c r="AP225" i="23"/>
  <c r="AQ225" i="23"/>
  <c r="AR225" i="23"/>
  <c r="AS225" i="23"/>
  <c r="AT225" i="23"/>
  <c r="AU225" i="23"/>
  <c r="AV225" i="23"/>
  <c r="AW225" i="23"/>
  <c r="AX225" i="23"/>
  <c r="L226" i="23"/>
  <c r="M226" i="23"/>
  <c r="N226" i="23"/>
  <c r="O226" i="23"/>
  <c r="P226" i="23"/>
  <c r="Q226" i="23"/>
  <c r="R226" i="23"/>
  <c r="S226" i="23"/>
  <c r="T226" i="23"/>
  <c r="U226" i="23"/>
  <c r="V226" i="23"/>
  <c r="W226" i="23"/>
  <c r="X226" i="23"/>
  <c r="Y226" i="23"/>
  <c r="Z226" i="23"/>
  <c r="AA226" i="23"/>
  <c r="AB226" i="23"/>
  <c r="AC226" i="23"/>
  <c r="AD226" i="23"/>
  <c r="AE226" i="23"/>
  <c r="AF226" i="23"/>
  <c r="AG226" i="23"/>
  <c r="AH226" i="23"/>
  <c r="AI226" i="23"/>
  <c r="AJ226" i="23"/>
  <c r="AK226" i="23"/>
  <c r="AL226" i="23"/>
  <c r="AM226" i="23"/>
  <c r="AN226" i="23"/>
  <c r="AO226" i="23"/>
  <c r="AP226" i="23"/>
  <c r="AQ226" i="23"/>
  <c r="AR226" i="23"/>
  <c r="AS226" i="23"/>
  <c r="AT226" i="23"/>
  <c r="AU226" i="23"/>
  <c r="AV226" i="23"/>
  <c r="AW226" i="23"/>
  <c r="AX226" i="23"/>
  <c r="L227" i="23"/>
  <c r="M227" i="23"/>
  <c r="N227" i="23"/>
  <c r="O227" i="23"/>
  <c r="P227" i="23"/>
  <c r="Q227" i="23"/>
  <c r="R227" i="23"/>
  <c r="S227" i="23"/>
  <c r="T227" i="23"/>
  <c r="U227" i="23"/>
  <c r="V227" i="23"/>
  <c r="W227" i="23"/>
  <c r="X227" i="23"/>
  <c r="Y227" i="23"/>
  <c r="Z227" i="23"/>
  <c r="AA227" i="23"/>
  <c r="AB227" i="23"/>
  <c r="AC227" i="23"/>
  <c r="AD227" i="23"/>
  <c r="AE227" i="23"/>
  <c r="AF227" i="23"/>
  <c r="AG227" i="23"/>
  <c r="AH227" i="23"/>
  <c r="AI227" i="23"/>
  <c r="AJ227" i="23"/>
  <c r="AK227" i="23"/>
  <c r="AL227" i="23"/>
  <c r="AM227" i="23"/>
  <c r="AN227" i="23"/>
  <c r="AO227" i="23"/>
  <c r="AP227" i="23"/>
  <c r="AQ227" i="23"/>
  <c r="AR227" i="23"/>
  <c r="AS227" i="23"/>
  <c r="AT227" i="23"/>
  <c r="AU227" i="23"/>
  <c r="AV227" i="23"/>
  <c r="AW227" i="23"/>
  <c r="AX227" i="23"/>
  <c r="AX205" i="23"/>
  <c r="AW205" i="23"/>
  <c r="AV205" i="23"/>
  <c r="AU205" i="23"/>
  <c r="AT205" i="23"/>
  <c r="AS205" i="23"/>
  <c r="AR205" i="23"/>
  <c r="AQ205" i="23"/>
  <c r="AP205" i="23"/>
  <c r="AO205" i="23"/>
  <c r="AN205" i="23"/>
  <c r="AM205" i="23"/>
  <c r="AL205" i="23"/>
  <c r="AK205" i="23"/>
  <c r="AJ205" i="23"/>
  <c r="AI205" i="23"/>
  <c r="AH205" i="23"/>
  <c r="AG205" i="23"/>
  <c r="AF205" i="23"/>
  <c r="AE205" i="23"/>
  <c r="AD205" i="23"/>
  <c r="AC205" i="23"/>
  <c r="AB205" i="23"/>
  <c r="AA205" i="23"/>
  <c r="Z205" i="23"/>
  <c r="Y205" i="23"/>
  <c r="X205" i="23"/>
  <c r="W205" i="23"/>
  <c r="V205" i="23"/>
  <c r="U205" i="23"/>
  <c r="T205" i="23"/>
  <c r="S205" i="23"/>
  <c r="R205" i="23"/>
  <c r="Q205" i="23"/>
  <c r="P205" i="23"/>
  <c r="O205" i="23"/>
  <c r="N205" i="23"/>
  <c r="M205" i="23"/>
  <c r="L205" i="23"/>
  <c r="B199" i="23"/>
  <c r="B200" i="23"/>
  <c r="B201" i="23"/>
  <c r="B202" i="23"/>
  <c r="B198" i="23"/>
  <c r="B197" i="23"/>
  <c r="B196" i="23"/>
  <c r="B195" i="23"/>
  <c r="B194" i="23"/>
  <c r="B193" i="23"/>
  <c r="B192" i="23"/>
  <c r="B191" i="23"/>
  <c r="B190" i="23"/>
  <c r="B189" i="23"/>
  <c r="B188" i="23"/>
  <c r="B187" i="23"/>
  <c r="B186" i="23"/>
  <c r="B185" i="23"/>
  <c r="B184" i="23"/>
  <c r="B183" i="23"/>
  <c r="B182" i="23"/>
  <c r="B181" i="23"/>
  <c r="B180" i="23"/>
  <c r="L181" i="23"/>
  <c r="M181" i="23"/>
  <c r="N181" i="23"/>
  <c r="O181" i="23"/>
  <c r="P181" i="23"/>
  <c r="Q181" i="23"/>
  <c r="R181" i="23"/>
  <c r="S181" i="23"/>
  <c r="T181" i="23"/>
  <c r="U181" i="23"/>
  <c r="V181" i="23"/>
  <c r="W181" i="23"/>
  <c r="X181" i="23"/>
  <c r="Y181" i="23"/>
  <c r="Z181" i="23"/>
  <c r="AA181" i="23"/>
  <c r="AB181" i="23"/>
  <c r="AC181" i="23"/>
  <c r="AD181" i="23"/>
  <c r="AE181" i="23"/>
  <c r="AF181" i="23"/>
  <c r="AG181" i="23"/>
  <c r="AH181" i="23"/>
  <c r="AI181" i="23"/>
  <c r="AJ181" i="23"/>
  <c r="AK181" i="23"/>
  <c r="AL181" i="23"/>
  <c r="AM181" i="23"/>
  <c r="AN181" i="23"/>
  <c r="AO181" i="23"/>
  <c r="AP181" i="23"/>
  <c r="AQ181" i="23"/>
  <c r="AR181" i="23"/>
  <c r="AS181" i="23"/>
  <c r="AT181" i="23"/>
  <c r="AU181" i="23"/>
  <c r="AV181" i="23"/>
  <c r="AW181" i="23"/>
  <c r="AX181" i="23"/>
  <c r="L182" i="23"/>
  <c r="M182" i="23"/>
  <c r="N182" i="23"/>
  <c r="O182" i="23"/>
  <c r="P182" i="23"/>
  <c r="Q182" i="23"/>
  <c r="R182" i="23"/>
  <c r="S182" i="23"/>
  <c r="T182" i="23"/>
  <c r="U182" i="23"/>
  <c r="V182" i="23"/>
  <c r="W182" i="23"/>
  <c r="X182" i="23"/>
  <c r="Y182" i="23"/>
  <c r="Z182" i="23"/>
  <c r="AA182" i="23"/>
  <c r="AB182" i="23"/>
  <c r="AC182" i="23"/>
  <c r="AD182" i="23"/>
  <c r="AE182" i="23"/>
  <c r="AF182" i="23"/>
  <c r="AG182" i="23"/>
  <c r="AH182" i="23"/>
  <c r="AI182" i="23"/>
  <c r="AJ182" i="23"/>
  <c r="AK182" i="23"/>
  <c r="AL182" i="23"/>
  <c r="AM182" i="23"/>
  <c r="AN182" i="23"/>
  <c r="AO182" i="23"/>
  <c r="AP182" i="23"/>
  <c r="AQ182" i="23"/>
  <c r="AR182" i="23"/>
  <c r="AS182" i="23"/>
  <c r="AT182" i="23"/>
  <c r="AU182" i="23"/>
  <c r="AV182" i="23"/>
  <c r="AW182" i="23"/>
  <c r="AX182" i="23"/>
  <c r="L183" i="23"/>
  <c r="M183" i="23"/>
  <c r="N183" i="23"/>
  <c r="O183" i="23"/>
  <c r="P183" i="23"/>
  <c r="Q183" i="23"/>
  <c r="R183" i="23"/>
  <c r="S183" i="23"/>
  <c r="T183" i="23"/>
  <c r="U183" i="23"/>
  <c r="V183" i="23"/>
  <c r="W183" i="23"/>
  <c r="X183" i="23"/>
  <c r="Y183" i="23"/>
  <c r="Z183" i="23"/>
  <c r="AA183" i="23"/>
  <c r="AB183" i="23"/>
  <c r="AC183" i="23"/>
  <c r="AD183" i="23"/>
  <c r="AE183" i="23"/>
  <c r="AF183" i="23"/>
  <c r="AG183" i="23"/>
  <c r="AH183" i="23"/>
  <c r="AI183" i="23"/>
  <c r="AJ183" i="23"/>
  <c r="AK183" i="23"/>
  <c r="AL183" i="23"/>
  <c r="AM183" i="23"/>
  <c r="AN183" i="23"/>
  <c r="AO183" i="23"/>
  <c r="AP183" i="23"/>
  <c r="AQ183" i="23"/>
  <c r="AR183" i="23"/>
  <c r="AS183" i="23"/>
  <c r="AT183" i="23"/>
  <c r="AU183" i="23"/>
  <c r="AV183" i="23"/>
  <c r="AW183" i="23"/>
  <c r="AX183" i="23"/>
  <c r="L184" i="23"/>
  <c r="M184" i="23"/>
  <c r="N184" i="23"/>
  <c r="O184" i="23"/>
  <c r="P184" i="23"/>
  <c r="Q184" i="23"/>
  <c r="R184" i="23"/>
  <c r="S184" i="23"/>
  <c r="T184" i="23"/>
  <c r="U184" i="23"/>
  <c r="V184" i="23"/>
  <c r="W184" i="23"/>
  <c r="X184" i="23"/>
  <c r="Y184" i="23"/>
  <c r="Z184" i="23"/>
  <c r="AA184" i="23"/>
  <c r="AB184" i="23"/>
  <c r="AC184" i="23"/>
  <c r="AD184" i="23"/>
  <c r="AE184" i="23"/>
  <c r="AF184" i="23"/>
  <c r="AG184" i="23"/>
  <c r="AH184" i="23"/>
  <c r="AI184" i="23"/>
  <c r="AJ184" i="23"/>
  <c r="AK184" i="23"/>
  <c r="AL184" i="23"/>
  <c r="AM184" i="23"/>
  <c r="AN184" i="23"/>
  <c r="AO184" i="23"/>
  <c r="AP184" i="23"/>
  <c r="AQ184" i="23"/>
  <c r="AR184" i="23"/>
  <c r="AS184" i="23"/>
  <c r="AT184" i="23"/>
  <c r="AU184" i="23"/>
  <c r="AV184" i="23"/>
  <c r="AW184" i="23"/>
  <c r="AX184" i="23"/>
  <c r="L185" i="23"/>
  <c r="M185" i="23"/>
  <c r="N185" i="23"/>
  <c r="O185" i="23"/>
  <c r="P185" i="23"/>
  <c r="Q185" i="23"/>
  <c r="R185" i="23"/>
  <c r="S185" i="23"/>
  <c r="T185" i="23"/>
  <c r="U185" i="23"/>
  <c r="V185" i="23"/>
  <c r="W185" i="23"/>
  <c r="X185" i="23"/>
  <c r="Y185" i="23"/>
  <c r="Z185" i="23"/>
  <c r="AA185" i="23"/>
  <c r="AB185" i="23"/>
  <c r="AC185" i="23"/>
  <c r="AD185" i="23"/>
  <c r="AE185" i="23"/>
  <c r="AF185" i="23"/>
  <c r="AG185" i="23"/>
  <c r="AH185" i="23"/>
  <c r="AI185" i="23"/>
  <c r="AJ185" i="23"/>
  <c r="AK185" i="23"/>
  <c r="AL185" i="23"/>
  <c r="AM185" i="23"/>
  <c r="AN185" i="23"/>
  <c r="AO185" i="23"/>
  <c r="AP185" i="23"/>
  <c r="AQ185" i="23"/>
  <c r="AR185" i="23"/>
  <c r="AS185" i="23"/>
  <c r="AT185" i="23"/>
  <c r="AU185" i="23"/>
  <c r="AV185" i="23"/>
  <c r="AW185" i="23"/>
  <c r="AX185" i="23"/>
  <c r="L186" i="23"/>
  <c r="M186" i="23"/>
  <c r="N186" i="23"/>
  <c r="O186" i="23"/>
  <c r="P186" i="23"/>
  <c r="Q186" i="23"/>
  <c r="R186" i="23"/>
  <c r="S186" i="23"/>
  <c r="T186" i="23"/>
  <c r="U186" i="23"/>
  <c r="V186" i="23"/>
  <c r="W186" i="23"/>
  <c r="X186" i="23"/>
  <c r="Y186" i="23"/>
  <c r="Z186" i="23"/>
  <c r="AA186" i="23"/>
  <c r="AB186" i="23"/>
  <c r="AC186" i="23"/>
  <c r="AD186" i="23"/>
  <c r="AE186" i="23"/>
  <c r="AF186" i="23"/>
  <c r="AG186" i="23"/>
  <c r="AH186" i="23"/>
  <c r="AI186" i="23"/>
  <c r="AJ186" i="23"/>
  <c r="AK186" i="23"/>
  <c r="AL186" i="23"/>
  <c r="AM186" i="23"/>
  <c r="AN186" i="23"/>
  <c r="AO186" i="23"/>
  <c r="AP186" i="23"/>
  <c r="AQ186" i="23"/>
  <c r="AR186" i="23"/>
  <c r="AS186" i="23"/>
  <c r="AT186" i="23"/>
  <c r="AU186" i="23"/>
  <c r="AV186" i="23"/>
  <c r="AW186" i="23"/>
  <c r="AX186" i="23"/>
  <c r="L187" i="23"/>
  <c r="M187" i="23"/>
  <c r="N187" i="23"/>
  <c r="O187" i="23"/>
  <c r="P187" i="23"/>
  <c r="Q187" i="23"/>
  <c r="R187" i="23"/>
  <c r="S187" i="23"/>
  <c r="T187" i="23"/>
  <c r="U187" i="23"/>
  <c r="V187" i="23"/>
  <c r="W187" i="23"/>
  <c r="X187" i="23"/>
  <c r="Y187" i="23"/>
  <c r="Z187" i="23"/>
  <c r="AA187" i="23"/>
  <c r="AB187" i="23"/>
  <c r="AC187" i="23"/>
  <c r="AD187" i="23"/>
  <c r="AE187" i="23"/>
  <c r="AF187" i="23"/>
  <c r="AG187" i="23"/>
  <c r="AH187" i="23"/>
  <c r="AI187" i="23"/>
  <c r="AJ187" i="23"/>
  <c r="AK187" i="23"/>
  <c r="AL187" i="23"/>
  <c r="AM187" i="23"/>
  <c r="AN187" i="23"/>
  <c r="AO187" i="23"/>
  <c r="AP187" i="23"/>
  <c r="AQ187" i="23"/>
  <c r="AR187" i="23"/>
  <c r="AS187" i="23"/>
  <c r="AT187" i="23"/>
  <c r="AU187" i="23"/>
  <c r="AV187" i="23"/>
  <c r="AW187" i="23"/>
  <c r="AX187" i="23"/>
  <c r="L188" i="23"/>
  <c r="M188" i="23"/>
  <c r="N188" i="23"/>
  <c r="O188" i="23"/>
  <c r="P188" i="23"/>
  <c r="Q188" i="23"/>
  <c r="R188" i="23"/>
  <c r="S188" i="23"/>
  <c r="T188" i="23"/>
  <c r="U188" i="23"/>
  <c r="V188" i="23"/>
  <c r="W188" i="23"/>
  <c r="X188" i="23"/>
  <c r="Y188" i="23"/>
  <c r="Z188" i="23"/>
  <c r="AA188" i="23"/>
  <c r="AB188" i="23"/>
  <c r="AC188" i="23"/>
  <c r="AD188" i="23"/>
  <c r="AE188" i="23"/>
  <c r="AF188" i="23"/>
  <c r="AG188" i="23"/>
  <c r="AH188" i="23"/>
  <c r="AI188" i="23"/>
  <c r="AJ188" i="23"/>
  <c r="AK188" i="23"/>
  <c r="AL188" i="23"/>
  <c r="AM188" i="23"/>
  <c r="AN188" i="23"/>
  <c r="AO188" i="23"/>
  <c r="AP188" i="23"/>
  <c r="AQ188" i="23"/>
  <c r="AR188" i="23"/>
  <c r="AS188" i="23"/>
  <c r="AT188" i="23"/>
  <c r="AU188" i="23"/>
  <c r="AV188" i="23"/>
  <c r="AW188" i="23"/>
  <c r="AX188" i="23"/>
  <c r="L189" i="23"/>
  <c r="M189" i="23"/>
  <c r="N189" i="23"/>
  <c r="O189" i="23"/>
  <c r="P189" i="23"/>
  <c r="Q189" i="23"/>
  <c r="R189" i="23"/>
  <c r="S189" i="23"/>
  <c r="T189" i="23"/>
  <c r="U189" i="23"/>
  <c r="V189" i="23"/>
  <c r="W189" i="23"/>
  <c r="X189" i="23"/>
  <c r="Y189" i="23"/>
  <c r="Z189" i="23"/>
  <c r="AA189" i="23"/>
  <c r="AB189" i="23"/>
  <c r="AC189" i="23"/>
  <c r="AD189" i="23"/>
  <c r="AE189" i="23"/>
  <c r="AF189" i="23"/>
  <c r="AG189" i="23"/>
  <c r="AH189" i="23"/>
  <c r="AI189" i="23"/>
  <c r="AJ189" i="23"/>
  <c r="AK189" i="23"/>
  <c r="AL189" i="23"/>
  <c r="AM189" i="23"/>
  <c r="AN189" i="23"/>
  <c r="AO189" i="23"/>
  <c r="AP189" i="23"/>
  <c r="AQ189" i="23"/>
  <c r="AR189" i="23"/>
  <c r="AS189" i="23"/>
  <c r="AT189" i="23"/>
  <c r="AU189" i="23"/>
  <c r="AV189" i="23"/>
  <c r="AW189" i="23"/>
  <c r="AX189" i="23"/>
  <c r="L190" i="23"/>
  <c r="M190" i="23"/>
  <c r="N190" i="23"/>
  <c r="O190" i="23"/>
  <c r="P190" i="23"/>
  <c r="Q190" i="23"/>
  <c r="R190" i="23"/>
  <c r="S190" i="23"/>
  <c r="T190" i="23"/>
  <c r="U190" i="23"/>
  <c r="V190" i="23"/>
  <c r="W190" i="23"/>
  <c r="X190" i="23"/>
  <c r="Y190" i="23"/>
  <c r="Z190" i="23"/>
  <c r="AA190" i="23"/>
  <c r="AB190" i="23"/>
  <c r="AC190" i="23"/>
  <c r="AD190" i="23"/>
  <c r="AE190" i="23"/>
  <c r="AF190" i="23"/>
  <c r="AG190" i="23"/>
  <c r="AH190" i="23"/>
  <c r="AI190" i="23"/>
  <c r="AJ190" i="23"/>
  <c r="AK190" i="23"/>
  <c r="AL190" i="23"/>
  <c r="AM190" i="23"/>
  <c r="AN190" i="23"/>
  <c r="AO190" i="23"/>
  <c r="AP190" i="23"/>
  <c r="AQ190" i="23"/>
  <c r="AR190" i="23"/>
  <c r="AS190" i="23"/>
  <c r="AT190" i="23"/>
  <c r="AU190" i="23"/>
  <c r="AV190" i="23"/>
  <c r="AW190" i="23"/>
  <c r="AX190" i="23"/>
  <c r="L191" i="23"/>
  <c r="M191" i="23"/>
  <c r="N191" i="23"/>
  <c r="O191" i="23"/>
  <c r="P191" i="23"/>
  <c r="Q191" i="23"/>
  <c r="R191" i="23"/>
  <c r="S191" i="23"/>
  <c r="T191" i="23"/>
  <c r="U191" i="23"/>
  <c r="V191" i="23"/>
  <c r="W191" i="23"/>
  <c r="X191" i="23"/>
  <c r="Y191" i="23"/>
  <c r="Z191" i="23"/>
  <c r="AA191" i="23"/>
  <c r="AB191" i="23"/>
  <c r="AC191" i="23"/>
  <c r="AD191" i="23"/>
  <c r="AE191" i="23"/>
  <c r="AF191" i="23"/>
  <c r="AG191" i="23"/>
  <c r="AH191" i="23"/>
  <c r="AI191" i="23"/>
  <c r="AJ191" i="23"/>
  <c r="AK191" i="23"/>
  <c r="AL191" i="23"/>
  <c r="AM191" i="23"/>
  <c r="AN191" i="23"/>
  <c r="AO191" i="23"/>
  <c r="AP191" i="23"/>
  <c r="AQ191" i="23"/>
  <c r="AR191" i="23"/>
  <c r="AS191" i="23"/>
  <c r="AT191" i="23"/>
  <c r="AU191" i="23"/>
  <c r="AV191" i="23"/>
  <c r="AW191" i="23"/>
  <c r="AX191" i="23"/>
  <c r="L192" i="23"/>
  <c r="M192" i="23"/>
  <c r="N192" i="23"/>
  <c r="O192" i="23"/>
  <c r="P192" i="23"/>
  <c r="Q192" i="23"/>
  <c r="R192" i="23"/>
  <c r="S192" i="23"/>
  <c r="T192" i="23"/>
  <c r="U192" i="23"/>
  <c r="V192" i="23"/>
  <c r="W192" i="23"/>
  <c r="X192" i="23"/>
  <c r="Y192" i="23"/>
  <c r="Z192" i="23"/>
  <c r="AA192" i="23"/>
  <c r="AB192" i="23"/>
  <c r="AC192" i="23"/>
  <c r="AD192" i="23"/>
  <c r="AE192" i="23"/>
  <c r="AF192" i="23"/>
  <c r="AG192" i="23"/>
  <c r="AH192" i="23"/>
  <c r="AI192" i="23"/>
  <c r="AJ192" i="23"/>
  <c r="AK192" i="23"/>
  <c r="AL192" i="23"/>
  <c r="AM192" i="23"/>
  <c r="AN192" i="23"/>
  <c r="AO192" i="23"/>
  <c r="AP192" i="23"/>
  <c r="AQ192" i="23"/>
  <c r="AR192" i="23"/>
  <c r="AS192" i="23"/>
  <c r="AT192" i="23"/>
  <c r="AU192" i="23"/>
  <c r="AV192" i="23"/>
  <c r="AW192" i="23"/>
  <c r="AX192" i="23"/>
  <c r="L193" i="23"/>
  <c r="M193" i="23"/>
  <c r="N193" i="23"/>
  <c r="O193" i="23"/>
  <c r="P193" i="23"/>
  <c r="Q193" i="23"/>
  <c r="R193" i="23"/>
  <c r="S193" i="23"/>
  <c r="T193" i="23"/>
  <c r="U193" i="23"/>
  <c r="V193" i="23"/>
  <c r="W193" i="23"/>
  <c r="X193" i="23"/>
  <c r="Y193" i="23"/>
  <c r="Z193" i="23"/>
  <c r="AA193" i="23"/>
  <c r="AB193" i="23"/>
  <c r="AC193" i="23"/>
  <c r="AD193" i="23"/>
  <c r="AE193" i="23"/>
  <c r="AF193" i="23"/>
  <c r="AG193" i="23"/>
  <c r="AH193" i="23"/>
  <c r="AI193" i="23"/>
  <c r="AJ193" i="23"/>
  <c r="AK193" i="23"/>
  <c r="AL193" i="23"/>
  <c r="AM193" i="23"/>
  <c r="AN193" i="23"/>
  <c r="AO193" i="23"/>
  <c r="AP193" i="23"/>
  <c r="AQ193" i="23"/>
  <c r="AR193" i="23"/>
  <c r="AS193" i="23"/>
  <c r="AT193" i="23"/>
  <c r="AU193" i="23"/>
  <c r="AV193" i="23"/>
  <c r="AW193" i="23"/>
  <c r="AX193" i="23"/>
  <c r="L194" i="23"/>
  <c r="M194" i="23"/>
  <c r="N194" i="23"/>
  <c r="O194" i="23"/>
  <c r="P194" i="23"/>
  <c r="Q194" i="23"/>
  <c r="R194" i="23"/>
  <c r="S194" i="23"/>
  <c r="T194" i="23"/>
  <c r="U194" i="23"/>
  <c r="V194" i="23"/>
  <c r="W194" i="23"/>
  <c r="X194" i="23"/>
  <c r="Y194" i="23"/>
  <c r="Z194" i="23"/>
  <c r="AA194" i="23"/>
  <c r="AB194" i="23"/>
  <c r="AC194" i="23"/>
  <c r="AD194" i="23"/>
  <c r="AE194" i="23"/>
  <c r="AF194" i="23"/>
  <c r="AG194" i="23"/>
  <c r="AH194" i="23"/>
  <c r="AI194" i="23"/>
  <c r="AJ194" i="23"/>
  <c r="AK194" i="23"/>
  <c r="AL194" i="23"/>
  <c r="AM194" i="23"/>
  <c r="AN194" i="23"/>
  <c r="AO194" i="23"/>
  <c r="AP194" i="23"/>
  <c r="AQ194" i="23"/>
  <c r="AR194" i="23"/>
  <c r="AS194" i="23"/>
  <c r="AT194" i="23"/>
  <c r="AU194" i="23"/>
  <c r="AV194" i="23"/>
  <c r="AW194" i="23"/>
  <c r="AX194" i="23"/>
  <c r="L195" i="23"/>
  <c r="M195" i="23"/>
  <c r="N195" i="23"/>
  <c r="O195" i="23"/>
  <c r="P195" i="23"/>
  <c r="Q195" i="23"/>
  <c r="R195" i="23"/>
  <c r="S195" i="23"/>
  <c r="T195" i="23"/>
  <c r="U195" i="23"/>
  <c r="V195" i="23"/>
  <c r="W195" i="23"/>
  <c r="X195" i="23"/>
  <c r="Y195" i="23"/>
  <c r="Z195" i="23"/>
  <c r="AA195" i="23"/>
  <c r="AB195" i="23"/>
  <c r="AC195" i="23"/>
  <c r="AD195" i="23"/>
  <c r="AE195" i="23"/>
  <c r="AF195" i="23"/>
  <c r="AG195" i="23"/>
  <c r="AH195" i="23"/>
  <c r="AI195" i="23"/>
  <c r="AJ195" i="23"/>
  <c r="AK195" i="23"/>
  <c r="AL195" i="23"/>
  <c r="AM195" i="23"/>
  <c r="AN195" i="23"/>
  <c r="AO195" i="23"/>
  <c r="AP195" i="23"/>
  <c r="AQ195" i="23"/>
  <c r="AR195" i="23"/>
  <c r="AS195" i="23"/>
  <c r="AT195" i="23"/>
  <c r="AU195" i="23"/>
  <c r="AV195" i="23"/>
  <c r="AW195" i="23"/>
  <c r="AX195" i="23"/>
  <c r="L196" i="23"/>
  <c r="M196" i="23"/>
  <c r="N196" i="23"/>
  <c r="O196" i="23"/>
  <c r="P196" i="23"/>
  <c r="Q196" i="23"/>
  <c r="R196" i="23"/>
  <c r="S196" i="23"/>
  <c r="T196" i="23"/>
  <c r="U196" i="23"/>
  <c r="V196" i="23"/>
  <c r="W196" i="23"/>
  <c r="X196" i="23"/>
  <c r="Y196" i="23"/>
  <c r="Z196" i="23"/>
  <c r="AA196" i="23"/>
  <c r="AB196" i="23"/>
  <c r="AC196" i="23"/>
  <c r="AD196" i="23"/>
  <c r="AE196" i="23"/>
  <c r="AF196" i="23"/>
  <c r="AG196" i="23"/>
  <c r="AH196" i="23"/>
  <c r="AI196" i="23"/>
  <c r="AJ196" i="23"/>
  <c r="AK196" i="23"/>
  <c r="AL196" i="23"/>
  <c r="AM196" i="23"/>
  <c r="AN196" i="23"/>
  <c r="AO196" i="23"/>
  <c r="AP196" i="23"/>
  <c r="AQ196" i="23"/>
  <c r="AR196" i="23"/>
  <c r="AS196" i="23"/>
  <c r="AT196" i="23"/>
  <c r="AU196" i="23"/>
  <c r="AV196" i="23"/>
  <c r="AW196" i="23"/>
  <c r="AX196" i="23"/>
  <c r="L197" i="23"/>
  <c r="M197" i="23"/>
  <c r="N197" i="23"/>
  <c r="O197" i="23"/>
  <c r="P197" i="23"/>
  <c r="Q197" i="23"/>
  <c r="R197" i="23"/>
  <c r="S197" i="23"/>
  <c r="T197" i="23"/>
  <c r="U197" i="23"/>
  <c r="V197" i="23"/>
  <c r="W197" i="23"/>
  <c r="X197" i="23"/>
  <c r="Y197" i="23"/>
  <c r="Z197" i="23"/>
  <c r="AA197" i="23"/>
  <c r="AB197" i="23"/>
  <c r="AC197" i="23"/>
  <c r="AD197" i="23"/>
  <c r="AE197" i="23"/>
  <c r="AF197" i="23"/>
  <c r="AG197" i="23"/>
  <c r="AH197" i="23"/>
  <c r="AI197" i="23"/>
  <c r="AJ197" i="23"/>
  <c r="AK197" i="23"/>
  <c r="AL197" i="23"/>
  <c r="AM197" i="23"/>
  <c r="AN197" i="23"/>
  <c r="AO197" i="23"/>
  <c r="AP197" i="23"/>
  <c r="AQ197" i="23"/>
  <c r="AR197" i="23"/>
  <c r="AS197" i="23"/>
  <c r="AT197" i="23"/>
  <c r="AU197" i="23"/>
  <c r="AV197" i="23"/>
  <c r="AW197" i="23"/>
  <c r="AX197" i="23"/>
  <c r="L198" i="23"/>
  <c r="M198" i="23"/>
  <c r="N198" i="23"/>
  <c r="O198" i="23"/>
  <c r="P198" i="23"/>
  <c r="Q198" i="23"/>
  <c r="R198" i="23"/>
  <c r="S198" i="23"/>
  <c r="T198" i="23"/>
  <c r="U198" i="23"/>
  <c r="V198" i="23"/>
  <c r="W198" i="23"/>
  <c r="X198" i="23"/>
  <c r="Y198" i="23"/>
  <c r="Z198" i="23"/>
  <c r="AA198" i="23"/>
  <c r="AB198" i="23"/>
  <c r="AC198" i="23"/>
  <c r="AD198" i="23"/>
  <c r="AE198" i="23"/>
  <c r="AF198" i="23"/>
  <c r="AG198" i="23"/>
  <c r="AH198" i="23"/>
  <c r="AI198" i="23"/>
  <c r="AJ198" i="23"/>
  <c r="AK198" i="23"/>
  <c r="AL198" i="23"/>
  <c r="AM198" i="23"/>
  <c r="AN198" i="23"/>
  <c r="AO198" i="23"/>
  <c r="AP198" i="23"/>
  <c r="AQ198" i="23"/>
  <c r="AR198" i="23"/>
  <c r="AS198" i="23"/>
  <c r="AT198" i="23"/>
  <c r="AU198" i="23"/>
  <c r="AV198" i="23"/>
  <c r="AW198" i="23"/>
  <c r="AX198" i="23"/>
  <c r="L199" i="23"/>
  <c r="M199" i="23"/>
  <c r="N199" i="23"/>
  <c r="O199" i="23"/>
  <c r="P199" i="23"/>
  <c r="Q199" i="23"/>
  <c r="R199" i="23"/>
  <c r="S199" i="23"/>
  <c r="T199" i="23"/>
  <c r="U199" i="23"/>
  <c r="V199" i="23"/>
  <c r="W199" i="23"/>
  <c r="X199" i="23"/>
  <c r="Y199" i="23"/>
  <c r="Z199" i="23"/>
  <c r="AA199" i="23"/>
  <c r="AB199" i="23"/>
  <c r="AC199" i="23"/>
  <c r="AD199" i="23"/>
  <c r="AE199" i="23"/>
  <c r="AF199" i="23"/>
  <c r="AG199" i="23"/>
  <c r="AH199" i="23"/>
  <c r="AI199" i="23"/>
  <c r="AJ199" i="23"/>
  <c r="AK199" i="23"/>
  <c r="AL199" i="23"/>
  <c r="AM199" i="23"/>
  <c r="AN199" i="23"/>
  <c r="AO199" i="23"/>
  <c r="AP199" i="23"/>
  <c r="AQ199" i="23"/>
  <c r="AR199" i="23"/>
  <c r="AS199" i="23"/>
  <c r="AT199" i="23"/>
  <c r="AU199" i="23"/>
  <c r="AV199" i="23"/>
  <c r="AW199" i="23"/>
  <c r="AX199" i="23"/>
  <c r="L200" i="23"/>
  <c r="M200" i="23"/>
  <c r="N200" i="23"/>
  <c r="O200" i="23"/>
  <c r="P200" i="23"/>
  <c r="Q200" i="23"/>
  <c r="R200" i="23"/>
  <c r="S200" i="23"/>
  <c r="T200" i="23"/>
  <c r="U200" i="23"/>
  <c r="V200" i="23"/>
  <c r="W200" i="23"/>
  <c r="X200" i="23"/>
  <c r="Y200" i="23"/>
  <c r="Z200" i="23"/>
  <c r="AA200" i="23"/>
  <c r="AB200" i="23"/>
  <c r="AC200" i="23"/>
  <c r="AD200" i="23"/>
  <c r="AE200" i="23"/>
  <c r="AF200" i="23"/>
  <c r="AG200" i="23"/>
  <c r="AH200" i="23"/>
  <c r="AI200" i="23"/>
  <c r="AJ200" i="23"/>
  <c r="AK200" i="23"/>
  <c r="AL200" i="23"/>
  <c r="AM200" i="23"/>
  <c r="AN200" i="23"/>
  <c r="AO200" i="23"/>
  <c r="AP200" i="23"/>
  <c r="AQ200" i="23"/>
  <c r="AR200" i="23"/>
  <c r="AS200" i="23"/>
  <c r="AT200" i="23"/>
  <c r="AU200" i="23"/>
  <c r="AV200" i="23"/>
  <c r="AW200" i="23"/>
  <c r="AX200" i="23"/>
  <c r="L201" i="23"/>
  <c r="M201" i="23"/>
  <c r="N201" i="23"/>
  <c r="O201" i="23"/>
  <c r="P201" i="23"/>
  <c r="Q201" i="23"/>
  <c r="R201" i="23"/>
  <c r="S201" i="23"/>
  <c r="T201" i="23"/>
  <c r="U201" i="23"/>
  <c r="V201" i="23"/>
  <c r="W201" i="23"/>
  <c r="X201" i="23"/>
  <c r="Y201" i="23"/>
  <c r="Z201" i="23"/>
  <c r="AA201" i="23"/>
  <c r="AB201" i="23"/>
  <c r="AC201" i="23"/>
  <c r="AD201" i="23"/>
  <c r="AE201" i="23"/>
  <c r="AF201" i="23"/>
  <c r="AG201" i="23"/>
  <c r="AH201" i="23"/>
  <c r="AI201" i="23"/>
  <c r="AJ201" i="23"/>
  <c r="AK201" i="23"/>
  <c r="AL201" i="23"/>
  <c r="AM201" i="23"/>
  <c r="AN201" i="23"/>
  <c r="AO201" i="23"/>
  <c r="AP201" i="23"/>
  <c r="AQ201" i="23"/>
  <c r="AR201" i="23"/>
  <c r="AS201" i="23"/>
  <c r="AT201" i="23"/>
  <c r="AU201" i="23"/>
  <c r="AV201" i="23"/>
  <c r="AW201" i="23"/>
  <c r="AX201" i="23"/>
  <c r="L202" i="23"/>
  <c r="M202" i="23"/>
  <c r="N202" i="23"/>
  <c r="O202" i="23"/>
  <c r="P202" i="23"/>
  <c r="Q202" i="23"/>
  <c r="R202" i="23"/>
  <c r="S202" i="23"/>
  <c r="T202" i="23"/>
  <c r="U202" i="23"/>
  <c r="V202" i="23"/>
  <c r="W202" i="23"/>
  <c r="X202" i="23"/>
  <c r="Y202" i="23"/>
  <c r="Z202" i="23"/>
  <c r="AA202" i="23"/>
  <c r="AB202" i="23"/>
  <c r="AC202" i="23"/>
  <c r="AD202" i="23"/>
  <c r="AE202" i="23"/>
  <c r="AF202" i="23"/>
  <c r="AG202" i="23"/>
  <c r="AH202" i="23"/>
  <c r="AI202" i="23"/>
  <c r="AJ202" i="23"/>
  <c r="AK202" i="23"/>
  <c r="AL202" i="23"/>
  <c r="AM202" i="23"/>
  <c r="AN202" i="23"/>
  <c r="AO202" i="23"/>
  <c r="AP202" i="23"/>
  <c r="AQ202" i="23"/>
  <c r="AR202" i="23"/>
  <c r="AS202" i="23"/>
  <c r="AT202" i="23"/>
  <c r="AU202" i="23"/>
  <c r="AV202" i="23"/>
  <c r="AW202" i="23"/>
  <c r="AX202" i="23"/>
  <c r="AX180" i="23"/>
  <c r="AW180" i="23"/>
  <c r="AV180" i="23"/>
  <c r="AU180" i="23"/>
  <c r="AT180" i="23"/>
  <c r="AS180" i="23"/>
  <c r="AR180" i="23"/>
  <c r="AQ180" i="23"/>
  <c r="AP180" i="23"/>
  <c r="AO180" i="23"/>
  <c r="AN180" i="23"/>
  <c r="AM180" i="23"/>
  <c r="AL180" i="23"/>
  <c r="AK180" i="23"/>
  <c r="AJ180" i="23"/>
  <c r="AI180" i="23"/>
  <c r="AH180" i="23"/>
  <c r="AG180" i="23"/>
  <c r="AF180" i="23"/>
  <c r="AE180" i="23"/>
  <c r="AD180" i="23"/>
  <c r="AC180" i="23"/>
  <c r="AB180" i="23"/>
  <c r="AA180" i="23"/>
  <c r="Z180" i="23"/>
  <c r="Y180" i="23"/>
  <c r="X180" i="23"/>
  <c r="W180" i="23"/>
  <c r="V180" i="23"/>
  <c r="U180" i="23"/>
  <c r="T180" i="23"/>
  <c r="S180" i="23"/>
  <c r="R180" i="23"/>
  <c r="Q180" i="23"/>
  <c r="P180" i="23"/>
  <c r="O180" i="23"/>
  <c r="N180" i="23"/>
  <c r="M180" i="23"/>
  <c r="L180" i="23"/>
  <c r="B177" i="23"/>
  <c r="B176" i="23"/>
  <c r="B175" i="23"/>
  <c r="B174" i="23"/>
  <c r="B173" i="23"/>
  <c r="B172" i="23"/>
  <c r="B171" i="23"/>
  <c r="B170" i="23"/>
  <c r="B169" i="23"/>
  <c r="B168" i="23"/>
  <c r="B167" i="23"/>
  <c r="B166" i="23"/>
  <c r="B165" i="23"/>
  <c r="B164" i="23"/>
  <c r="B163" i="23"/>
  <c r="B162" i="23"/>
  <c r="B161" i="23"/>
  <c r="B160" i="23"/>
  <c r="B159" i="23"/>
  <c r="B158" i="23"/>
  <c r="B157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58" i="23"/>
  <c r="AL158" i="23"/>
  <c r="AM158" i="23"/>
  <c r="AN158" i="23"/>
  <c r="AO158" i="23"/>
  <c r="AP158" i="23"/>
  <c r="AQ158" i="23"/>
  <c r="AR158" i="23"/>
  <c r="AS158" i="23"/>
  <c r="AT158" i="23"/>
  <c r="AU158" i="23"/>
  <c r="AV158" i="23"/>
  <c r="AW158" i="23"/>
  <c r="AX158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59" i="23"/>
  <c r="AL159" i="23"/>
  <c r="AM159" i="23"/>
  <c r="AN159" i="23"/>
  <c r="AO159" i="23"/>
  <c r="AP159" i="23"/>
  <c r="AQ159" i="23"/>
  <c r="AR159" i="23"/>
  <c r="AS159" i="23"/>
  <c r="AT159" i="23"/>
  <c r="AU159" i="23"/>
  <c r="AV159" i="23"/>
  <c r="AW159" i="23"/>
  <c r="AX159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60" i="23"/>
  <c r="AL160" i="23"/>
  <c r="AM160" i="23"/>
  <c r="AN160" i="23"/>
  <c r="AO160" i="23"/>
  <c r="AP160" i="23"/>
  <c r="AQ160" i="23"/>
  <c r="AR160" i="23"/>
  <c r="AS160" i="23"/>
  <c r="AT160" i="23"/>
  <c r="AU160" i="23"/>
  <c r="AV160" i="23"/>
  <c r="AW160" i="23"/>
  <c r="AX160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61" i="23"/>
  <c r="AL161" i="23"/>
  <c r="AM161" i="23"/>
  <c r="AN161" i="23"/>
  <c r="AO161" i="23"/>
  <c r="AP161" i="23"/>
  <c r="AQ161" i="23"/>
  <c r="AR161" i="23"/>
  <c r="AS161" i="23"/>
  <c r="AT161" i="23"/>
  <c r="AU161" i="23"/>
  <c r="AV161" i="23"/>
  <c r="AW161" i="23"/>
  <c r="AX161" i="23"/>
  <c r="L162" i="23"/>
  <c r="M162" i="23"/>
  <c r="N162" i="23"/>
  <c r="O162" i="23"/>
  <c r="P162" i="23"/>
  <c r="Q162" i="23"/>
  <c r="R162" i="23"/>
  <c r="S162" i="23"/>
  <c r="T162" i="23"/>
  <c r="U162" i="23"/>
  <c r="V162" i="23"/>
  <c r="W162" i="23"/>
  <c r="X162" i="23"/>
  <c r="Y162" i="23"/>
  <c r="Z162" i="23"/>
  <c r="AA162" i="23"/>
  <c r="AB162" i="23"/>
  <c r="AC162" i="23"/>
  <c r="AD162" i="23"/>
  <c r="AE162" i="23"/>
  <c r="AF162" i="23"/>
  <c r="AG162" i="23"/>
  <c r="AH162" i="23"/>
  <c r="AI162" i="23"/>
  <c r="AJ162" i="23"/>
  <c r="AK162" i="23"/>
  <c r="AL162" i="23"/>
  <c r="AM162" i="23"/>
  <c r="AN162" i="23"/>
  <c r="AO162" i="23"/>
  <c r="AP162" i="23"/>
  <c r="AQ162" i="23"/>
  <c r="AR162" i="23"/>
  <c r="AS162" i="23"/>
  <c r="AT162" i="23"/>
  <c r="AU162" i="23"/>
  <c r="AV162" i="23"/>
  <c r="AW162" i="23"/>
  <c r="AX162" i="23"/>
  <c r="L163" i="23"/>
  <c r="M163" i="23"/>
  <c r="N163" i="23"/>
  <c r="O163" i="23"/>
  <c r="P163" i="23"/>
  <c r="Q163" i="23"/>
  <c r="R163" i="23"/>
  <c r="S163" i="23"/>
  <c r="T163" i="23"/>
  <c r="U163" i="23"/>
  <c r="V163" i="23"/>
  <c r="W163" i="23"/>
  <c r="X163" i="23"/>
  <c r="Y163" i="23"/>
  <c r="Z163" i="23"/>
  <c r="AA163" i="23"/>
  <c r="AB163" i="23"/>
  <c r="AC163" i="23"/>
  <c r="AD163" i="23"/>
  <c r="AE163" i="23"/>
  <c r="AF163" i="23"/>
  <c r="AG163" i="23"/>
  <c r="AH163" i="23"/>
  <c r="AI163" i="23"/>
  <c r="AJ163" i="23"/>
  <c r="AK163" i="23"/>
  <c r="AL163" i="23"/>
  <c r="AM163" i="23"/>
  <c r="AN163" i="23"/>
  <c r="AO163" i="23"/>
  <c r="AP163" i="23"/>
  <c r="AQ163" i="23"/>
  <c r="AR163" i="23"/>
  <c r="AS163" i="23"/>
  <c r="AT163" i="23"/>
  <c r="AU163" i="23"/>
  <c r="AV163" i="23"/>
  <c r="AW163" i="23"/>
  <c r="AX163" i="23"/>
  <c r="L164" i="23"/>
  <c r="M164" i="23"/>
  <c r="N164" i="23"/>
  <c r="O164" i="23"/>
  <c r="P164" i="23"/>
  <c r="Q164" i="23"/>
  <c r="R164" i="23"/>
  <c r="S164" i="23"/>
  <c r="T164" i="23"/>
  <c r="U164" i="23"/>
  <c r="V164" i="23"/>
  <c r="W164" i="23"/>
  <c r="X164" i="23"/>
  <c r="Y164" i="23"/>
  <c r="Z164" i="23"/>
  <c r="AA164" i="23"/>
  <c r="AB164" i="23"/>
  <c r="AC164" i="23"/>
  <c r="AD164" i="23"/>
  <c r="AE164" i="23"/>
  <c r="AF164" i="23"/>
  <c r="AG164" i="23"/>
  <c r="AH164" i="23"/>
  <c r="AI164" i="23"/>
  <c r="AJ164" i="23"/>
  <c r="AK164" i="23"/>
  <c r="AL164" i="23"/>
  <c r="AM164" i="23"/>
  <c r="AN164" i="23"/>
  <c r="AO164" i="23"/>
  <c r="AP164" i="23"/>
  <c r="AQ164" i="23"/>
  <c r="AR164" i="23"/>
  <c r="AS164" i="23"/>
  <c r="AT164" i="23"/>
  <c r="AU164" i="23"/>
  <c r="AV164" i="23"/>
  <c r="AW164" i="23"/>
  <c r="AX164" i="23"/>
  <c r="L165" i="23"/>
  <c r="M165" i="23"/>
  <c r="N165" i="23"/>
  <c r="O165" i="23"/>
  <c r="P165" i="23"/>
  <c r="Q165" i="23"/>
  <c r="R165" i="23"/>
  <c r="S165" i="23"/>
  <c r="T165" i="23"/>
  <c r="U165" i="23"/>
  <c r="V165" i="23"/>
  <c r="W165" i="23"/>
  <c r="X165" i="23"/>
  <c r="Y165" i="23"/>
  <c r="Z165" i="23"/>
  <c r="AA165" i="23"/>
  <c r="AB165" i="23"/>
  <c r="AC165" i="23"/>
  <c r="AD165" i="23"/>
  <c r="AE165" i="23"/>
  <c r="AF165" i="23"/>
  <c r="AG165" i="23"/>
  <c r="AH165" i="23"/>
  <c r="AI165" i="23"/>
  <c r="AJ165" i="23"/>
  <c r="AK165" i="23"/>
  <c r="AL165" i="23"/>
  <c r="AM165" i="23"/>
  <c r="AN165" i="23"/>
  <c r="AO165" i="23"/>
  <c r="AP165" i="23"/>
  <c r="AQ165" i="23"/>
  <c r="AR165" i="23"/>
  <c r="AS165" i="23"/>
  <c r="AT165" i="23"/>
  <c r="AU165" i="23"/>
  <c r="AV165" i="23"/>
  <c r="AW165" i="23"/>
  <c r="AX165" i="23"/>
  <c r="L166" i="23"/>
  <c r="M166" i="23"/>
  <c r="N166" i="23"/>
  <c r="O166" i="23"/>
  <c r="P166" i="23"/>
  <c r="Q166" i="23"/>
  <c r="R166" i="23"/>
  <c r="S166" i="23"/>
  <c r="T166" i="23"/>
  <c r="U166" i="23"/>
  <c r="V166" i="23"/>
  <c r="W166" i="23"/>
  <c r="X166" i="23"/>
  <c r="Y166" i="23"/>
  <c r="Z166" i="23"/>
  <c r="AA166" i="23"/>
  <c r="AB166" i="23"/>
  <c r="AC166" i="23"/>
  <c r="AD166" i="23"/>
  <c r="AE166" i="23"/>
  <c r="AF166" i="23"/>
  <c r="AG166" i="23"/>
  <c r="AH166" i="23"/>
  <c r="AI166" i="23"/>
  <c r="AJ166" i="23"/>
  <c r="AK166" i="23"/>
  <c r="AL166" i="23"/>
  <c r="AM166" i="23"/>
  <c r="AN166" i="23"/>
  <c r="AO166" i="23"/>
  <c r="AP166" i="23"/>
  <c r="AQ166" i="23"/>
  <c r="AR166" i="23"/>
  <c r="AS166" i="23"/>
  <c r="AT166" i="23"/>
  <c r="AU166" i="23"/>
  <c r="AV166" i="23"/>
  <c r="AW166" i="23"/>
  <c r="AX166" i="23"/>
  <c r="L167" i="23"/>
  <c r="M167" i="23"/>
  <c r="N167" i="23"/>
  <c r="O167" i="23"/>
  <c r="P167" i="23"/>
  <c r="Q167" i="23"/>
  <c r="R167" i="23"/>
  <c r="S167" i="23"/>
  <c r="T167" i="23"/>
  <c r="U167" i="23"/>
  <c r="V167" i="23"/>
  <c r="W167" i="23"/>
  <c r="X167" i="23"/>
  <c r="Y167" i="23"/>
  <c r="Z167" i="23"/>
  <c r="AA167" i="23"/>
  <c r="AB167" i="23"/>
  <c r="AC167" i="23"/>
  <c r="AD167" i="23"/>
  <c r="AE167" i="23"/>
  <c r="AF167" i="23"/>
  <c r="AG167" i="23"/>
  <c r="AH167" i="23"/>
  <c r="AI167" i="23"/>
  <c r="AJ167" i="23"/>
  <c r="AK167" i="23"/>
  <c r="AL167" i="23"/>
  <c r="AM167" i="23"/>
  <c r="AN167" i="23"/>
  <c r="AO167" i="23"/>
  <c r="AP167" i="23"/>
  <c r="AQ167" i="23"/>
  <c r="AR167" i="23"/>
  <c r="AS167" i="23"/>
  <c r="AT167" i="23"/>
  <c r="AU167" i="23"/>
  <c r="AV167" i="23"/>
  <c r="AW167" i="23"/>
  <c r="AX167" i="23"/>
  <c r="L168" i="23"/>
  <c r="M168" i="23"/>
  <c r="N168" i="23"/>
  <c r="O168" i="23"/>
  <c r="P168" i="23"/>
  <c r="Q168" i="23"/>
  <c r="R168" i="23"/>
  <c r="S168" i="23"/>
  <c r="T168" i="23"/>
  <c r="U168" i="23"/>
  <c r="V168" i="23"/>
  <c r="W168" i="23"/>
  <c r="X168" i="23"/>
  <c r="Y168" i="23"/>
  <c r="Z168" i="23"/>
  <c r="AA168" i="23"/>
  <c r="AB168" i="23"/>
  <c r="AC168" i="23"/>
  <c r="AD168" i="23"/>
  <c r="AE168" i="23"/>
  <c r="AF168" i="23"/>
  <c r="AG168" i="23"/>
  <c r="AH168" i="23"/>
  <c r="AI168" i="23"/>
  <c r="AJ168" i="23"/>
  <c r="AK168" i="23"/>
  <c r="AL168" i="23"/>
  <c r="AM168" i="23"/>
  <c r="AN168" i="23"/>
  <c r="AO168" i="23"/>
  <c r="AP168" i="23"/>
  <c r="AQ168" i="23"/>
  <c r="AR168" i="23"/>
  <c r="AS168" i="23"/>
  <c r="AT168" i="23"/>
  <c r="AU168" i="23"/>
  <c r="AV168" i="23"/>
  <c r="AW168" i="23"/>
  <c r="AX168" i="23"/>
  <c r="L169" i="23"/>
  <c r="M169" i="23"/>
  <c r="N169" i="23"/>
  <c r="O169" i="23"/>
  <c r="P169" i="23"/>
  <c r="Q169" i="23"/>
  <c r="R169" i="23"/>
  <c r="S169" i="23"/>
  <c r="T169" i="23"/>
  <c r="U169" i="23"/>
  <c r="V169" i="23"/>
  <c r="W169" i="23"/>
  <c r="X169" i="23"/>
  <c r="Y169" i="23"/>
  <c r="Z169" i="23"/>
  <c r="AA169" i="23"/>
  <c r="AB169" i="23"/>
  <c r="AC169" i="23"/>
  <c r="AD169" i="23"/>
  <c r="AE169" i="23"/>
  <c r="AF169" i="23"/>
  <c r="AG169" i="23"/>
  <c r="AH169" i="23"/>
  <c r="AI169" i="23"/>
  <c r="AJ169" i="23"/>
  <c r="AK169" i="23"/>
  <c r="AL169" i="23"/>
  <c r="AM169" i="23"/>
  <c r="AN169" i="23"/>
  <c r="AO169" i="23"/>
  <c r="AP169" i="23"/>
  <c r="AQ169" i="23"/>
  <c r="AR169" i="23"/>
  <c r="AS169" i="23"/>
  <c r="AT169" i="23"/>
  <c r="AU169" i="23"/>
  <c r="AV169" i="23"/>
  <c r="AW169" i="23"/>
  <c r="AX169" i="23"/>
  <c r="L170" i="23"/>
  <c r="M170" i="23"/>
  <c r="N170" i="23"/>
  <c r="O170" i="23"/>
  <c r="P170" i="23"/>
  <c r="Q170" i="23"/>
  <c r="R170" i="23"/>
  <c r="S170" i="23"/>
  <c r="T170" i="23"/>
  <c r="U170" i="23"/>
  <c r="V170" i="23"/>
  <c r="W170" i="23"/>
  <c r="X170" i="23"/>
  <c r="Y170" i="23"/>
  <c r="Z170" i="23"/>
  <c r="AA170" i="23"/>
  <c r="AB170" i="23"/>
  <c r="AC170" i="23"/>
  <c r="AD170" i="23"/>
  <c r="AE170" i="23"/>
  <c r="AF170" i="23"/>
  <c r="AG170" i="23"/>
  <c r="AH170" i="23"/>
  <c r="AI170" i="23"/>
  <c r="AJ170" i="23"/>
  <c r="AK170" i="23"/>
  <c r="AL170" i="23"/>
  <c r="AM170" i="23"/>
  <c r="AN170" i="23"/>
  <c r="AO170" i="23"/>
  <c r="AP170" i="23"/>
  <c r="AQ170" i="23"/>
  <c r="AR170" i="23"/>
  <c r="AS170" i="23"/>
  <c r="AT170" i="23"/>
  <c r="AU170" i="23"/>
  <c r="AV170" i="23"/>
  <c r="AW170" i="23"/>
  <c r="AX170" i="23"/>
  <c r="L171" i="23"/>
  <c r="M171" i="23"/>
  <c r="N171" i="23"/>
  <c r="O171" i="23"/>
  <c r="P171" i="23"/>
  <c r="Q171" i="23"/>
  <c r="R171" i="23"/>
  <c r="S171" i="23"/>
  <c r="T171" i="23"/>
  <c r="U171" i="23"/>
  <c r="V171" i="23"/>
  <c r="W171" i="23"/>
  <c r="X171" i="23"/>
  <c r="Y171" i="23"/>
  <c r="Z171" i="23"/>
  <c r="AA171" i="23"/>
  <c r="AB171" i="23"/>
  <c r="AC171" i="23"/>
  <c r="AD171" i="23"/>
  <c r="AE171" i="23"/>
  <c r="AF171" i="23"/>
  <c r="AG171" i="23"/>
  <c r="AH171" i="23"/>
  <c r="AI171" i="23"/>
  <c r="AJ171" i="23"/>
  <c r="AK171" i="23"/>
  <c r="AL171" i="23"/>
  <c r="AM171" i="23"/>
  <c r="AN171" i="23"/>
  <c r="AO171" i="23"/>
  <c r="AP171" i="23"/>
  <c r="AQ171" i="23"/>
  <c r="AR171" i="23"/>
  <c r="AS171" i="23"/>
  <c r="AT171" i="23"/>
  <c r="AU171" i="23"/>
  <c r="AV171" i="23"/>
  <c r="AW171" i="23"/>
  <c r="AX171" i="23"/>
  <c r="L172" i="23"/>
  <c r="M172" i="23"/>
  <c r="N172" i="23"/>
  <c r="O172" i="23"/>
  <c r="P172" i="23"/>
  <c r="Q172" i="23"/>
  <c r="R172" i="23"/>
  <c r="S172" i="23"/>
  <c r="T172" i="23"/>
  <c r="U172" i="23"/>
  <c r="V172" i="23"/>
  <c r="W172" i="23"/>
  <c r="X172" i="23"/>
  <c r="Y172" i="23"/>
  <c r="Z172" i="23"/>
  <c r="AA172" i="23"/>
  <c r="AB172" i="23"/>
  <c r="AC172" i="23"/>
  <c r="AD172" i="23"/>
  <c r="AE172" i="23"/>
  <c r="AF172" i="23"/>
  <c r="AG172" i="23"/>
  <c r="AH172" i="23"/>
  <c r="AI172" i="23"/>
  <c r="AJ172" i="23"/>
  <c r="AK172" i="23"/>
  <c r="AL172" i="23"/>
  <c r="AM172" i="23"/>
  <c r="AN172" i="23"/>
  <c r="AO172" i="23"/>
  <c r="AP172" i="23"/>
  <c r="AQ172" i="23"/>
  <c r="AR172" i="23"/>
  <c r="AS172" i="23"/>
  <c r="AT172" i="23"/>
  <c r="AU172" i="23"/>
  <c r="AV172" i="23"/>
  <c r="AW172" i="23"/>
  <c r="AX172" i="23"/>
  <c r="L173" i="23"/>
  <c r="M173" i="23"/>
  <c r="N173" i="23"/>
  <c r="O173" i="23"/>
  <c r="P173" i="23"/>
  <c r="Q173" i="23"/>
  <c r="R173" i="23"/>
  <c r="S173" i="23"/>
  <c r="T173" i="23"/>
  <c r="U173" i="23"/>
  <c r="V173" i="23"/>
  <c r="W173" i="23"/>
  <c r="X173" i="23"/>
  <c r="Y173" i="23"/>
  <c r="Z173" i="23"/>
  <c r="AA173" i="23"/>
  <c r="AB173" i="23"/>
  <c r="AC173" i="23"/>
  <c r="AD173" i="23"/>
  <c r="AE173" i="23"/>
  <c r="AF173" i="23"/>
  <c r="AG173" i="23"/>
  <c r="AH173" i="23"/>
  <c r="AI173" i="23"/>
  <c r="AJ173" i="23"/>
  <c r="AK173" i="23"/>
  <c r="AL173" i="23"/>
  <c r="AM173" i="23"/>
  <c r="AN173" i="23"/>
  <c r="AO173" i="23"/>
  <c r="AP173" i="23"/>
  <c r="AQ173" i="23"/>
  <c r="AR173" i="23"/>
  <c r="AS173" i="23"/>
  <c r="AT173" i="23"/>
  <c r="AU173" i="23"/>
  <c r="AV173" i="23"/>
  <c r="AW173" i="23"/>
  <c r="AX173" i="23"/>
  <c r="L174" i="23"/>
  <c r="M174" i="23"/>
  <c r="N174" i="23"/>
  <c r="O174" i="23"/>
  <c r="P174" i="23"/>
  <c r="Q174" i="23"/>
  <c r="R174" i="23"/>
  <c r="S174" i="23"/>
  <c r="T174" i="23"/>
  <c r="U174" i="23"/>
  <c r="V174" i="23"/>
  <c r="W174" i="23"/>
  <c r="X174" i="23"/>
  <c r="Y174" i="23"/>
  <c r="Z174" i="23"/>
  <c r="AA174" i="23"/>
  <c r="AB174" i="23"/>
  <c r="AC174" i="23"/>
  <c r="AD174" i="23"/>
  <c r="AE174" i="23"/>
  <c r="AF174" i="23"/>
  <c r="AG174" i="23"/>
  <c r="AH174" i="23"/>
  <c r="AI174" i="23"/>
  <c r="AJ174" i="23"/>
  <c r="AK174" i="23"/>
  <c r="AL174" i="23"/>
  <c r="AM174" i="23"/>
  <c r="AN174" i="23"/>
  <c r="AO174" i="23"/>
  <c r="AP174" i="23"/>
  <c r="AQ174" i="23"/>
  <c r="AR174" i="23"/>
  <c r="AS174" i="23"/>
  <c r="AT174" i="23"/>
  <c r="AU174" i="23"/>
  <c r="AV174" i="23"/>
  <c r="AW174" i="23"/>
  <c r="AX174" i="23"/>
  <c r="L175" i="23"/>
  <c r="M175" i="23"/>
  <c r="N175" i="23"/>
  <c r="O175" i="23"/>
  <c r="P175" i="23"/>
  <c r="Q175" i="23"/>
  <c r="R175" i="23"/>
  <c r="S175" i="23"/>
  <c r="T175" i="23"/>
  <c r="U175" i="23"/>
  <c r="V175" i="23"/>
  <c r="W175" i="23"/>
  <c r="X175" i="23"/>
  <c r="Y175" i="23"/>
  <c r="Z175" i="23"/>
  <c r="AA175" i="23"/>
  <c r="AB175" i="23"/>
  <c r="AC175" i="23"/>
  <c r="AD175" i="23"/>
  <c r="AE175" i="23"/>
  <c r="AF175" i="23"/>
  <c r="AG175" i="23"/>
  <c r="AH175" i="23"/>
  <c r="AI175" i="23"/>
  <c r="AJ175" i="23"/>
  <c r="AK175" i="23"/>
  <c r="AL175" i="23"/>
  <c r="AM175" i="23"/>
  <c r="AN175" i="23"/>
  <c r="AO175" i="23"/>
  <c r="AP175" i="23"/>
  <c r="AQ175" i="23"/>
  <c r="AR175" i="23"/>
  <c r="AS175" i="23"/>
  <c r="AT175" i="23"/>
  <c r="AU175" i="23"/>
  <c r="AV175" i="23"/>
  <c r="AW175" i="23"/>
  <c r="AX175" i="23"/>
  <c r="L176" i="23"/>
  <c r="M176" i="23"/>
  <c r="N176" i="23"/>
  <c r="O176" i="23"/>
  <c r="P176" i="23"/>
  <c r="Q176" i="23"/>
  <c r="R176" i="23"/>
  <c r="S176" i="23"/>
  <c r="T176" i="23"/>
  <c r="U176" i="23"/>
  <c r="V176" i="23"/>
  <c r="W176" i="23"/>
  <c r="X176" i="23"/>
  <c r="Y176" i="23"/>
  <c r="Z176" i="23"/>
  <c r="AA176" i="23"/>
  <c r="AB176" i="23"/>
  <c r="AC176" i="23"/>
  <c r="AD176" i="23"/>
  <c r="AE176" i="23"/>
  <c r="AF176" i="23"/>
  <c r="AG176" i="23"/>
  <c r="AH176" i="23"/>
  <c r="AI176" i="23"/>
  <c r="AJ176" i="23"/>
  <c r="AK176" i="23"/>
  <c r="AL176" i="23"/>
  <c r="AM176" i="23"/>
  <c r="AN176" i="23"/>
  <c r="AO176" i="23"/>
  <c r="AP176" i="23"/>
  <c r="AQ176" i="23"/>
  <c r="AR176" i="23"/>
  <c r="AS176" i="23"/>
  <c r="AT176" i="23"/>
  <c r="AU176" i="23"/>
  <c r="AV176" i="23"/>
  <c r="AW176" i="23"/>
  <c r="AX176" i="23"/>
  <c r="L177" i="23"/>
  <c r="M177" i="23"/>
  <c r="N177" i="23"/>
  <c r="O177" i="23"/>
  <c r="P177" i="23"/>
  <c r="Q177" i="23"/>
  <c r="R177" i="23"/>
  <c r="S177" i="23"/>
  <c r="T177" i="23"/>
  <c r="U177" i="23"/>
  <c r="V177" i="23"/>
  <c r="W177" i="23"/>
  <c r="X177" i="23"/>
  <c r="Y177" i="23"/>
  <c r="Z177" i="23"/>
  <c r="AA177" i="23"/>
  <c r="AB177" i="23"/>
  <c r="AC177" i="23"/>
  <c r="AD177" i="23"/>
  <c r="AE177" i="23"/>
  <c r="AF177" i="23"/>
  <c r="AG177" i="23"/>
  <c r="AH177" i="23"/>
  <c r="AI177" i="23"/>
  <c r="AJ177" i="23"/>
  <c r="AK177" i="23"/>
  <c r="AL177" i="23"/>
  <c r="AM177" i="23"/>
  <c r="AN177" i="23"/>
  <c r="AO177" i="23"/>
  <c r="AP177" i="23"/>
  <c r="AQ177" i="23"/>
  <c r="AR177" i="23"/>
  <c r="AS177" i="23"/>
  <c r="AT177" i="23"/>
  <c r="AU177" i="23"/>
  <c r="AV177" i="23"/>
  <c r="AW177" i="23"/>
  <c r="AX177" i="23"/>
  <c r="AX157" i="23"/>
  <c r="AW157" i="23"/>
  <c r="AV157" i="23"/>
  <c r="AU157" i="23"/>
  <c r="AT157" i="23"/>
  <c r="AS157" i="23"/>
  <c r="AR157" i="23"/>
  <c r="AQ157" i="23"/>
  <c r="AP157" i="23"/>
  <c r="AO157" i="23"/>
  <c r="AN157" i="23"/>
  <c r="AM157" i="23"/>
  <c r="AL157" i="23"/>
  <c r="AK157" i="23"/>
  <c r="AJ157" i="23"/>
  <c r="AI157" i="23"/>
  <c r="AH157" i="23"/>
  <c r="AG157" i="23"/>
  <c r="AF157" i="23"/>
  <c r="AE157" i="23"/>
  <c r="AD157" i="23"/>
  <c r="AC157" i="23"/>
  <c r="AB157" i="23"/>
  <c r="AA157" i="23"/>
  <c r="Z157" i="23"/>
  <c r="Y157" i="23"/>
  <c r="X157" i="23"/>
  <c r="W157" i="23"/>
  <c r="V157" i="23"/>
  <c r="U157" i="23"/>
  <c r="T157" i="23"/>
  <c r="S157" i="23"/>
  <c r="R157" i="23"/>
  <c r="Q157" i="23"/>
  <c r="P157" i="23"/>
  <c r="O157" i="23"/>
  <c r="N157" i="23"/>
  <c r="M157" i="23"/>
  <c r="L157" i="23"/>
  <c r="B150" i="23"/>
  <c r="B151" i="23"/>
  <c r="B152" i="23"/>
  <c r="B153" i="23"/>
  <c r="B154" i="23"/>
  <c r="B149" i="23"/>
  <c r="B148" i="23"/>
  <c r="B147" i="23"/>
  <c r="B146" i="23"/>
  <c r="B145" i="23"/>
  <c r="B144" i="23"/>
  <c r="B143" i="23"/>
  <c r="B142" i="23"/>
  <c r="B141" i="23"/>
  <c r="B140" i="23"/>
  <c r="B139" i="23"/>
  <c r="B138" i="23"/>
  <c r="B137" i="23"/>
  <c r="B136" i="23"/>
  <c r="B135" i="23"/>
  <c r="B134" i="23"/>
  <c r="B133" i="23"/>
  <c r="B132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AK133" i="23"/>
  <c r="AL133" i="23"/>
  <c r="AM133" i="23"/>
  <c r="AN133" i="23"/>
  <c r="AO133" i="23"/>
  <c r="AP133" i="23"/>
  <c r="AQ133" i="23"/>
  <c r="AR133" i="23"/>
  <c r="AS133" i="23"/>
  <c r="AT133" i="23"/>
  <c r="AU133" i="23"/>
  <c r="AV133" i="23"/>
  <c r="AW133" i="23"/>
  <c r="AX133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AK134" i="23"/>
  <c r="AL134" i="23"/>
  <c r="AM134" i="23"/>
  <c r="AN134" i="23"/>
  <c r="AO134" i="23"/>
  <c r="AP134" i="23"/>
  <c r="AQ134" i="23"/>
  <c r="AR134" i="23"/>
  <c r="AS134" i="23"/>
  <c r="AT134" i="23"/>
  <c r="AU134" i="23"/>
  <c r="AV134" i="23"/>
  <c r="AW134" i="23"/>
  <c r="AX134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AK135" i="23"/>
  <c r="AL135" i="23"/>
  <c r="AM135" i="23"/>
  <c r="AN135" i="23"/>
  <c r="AO135" i="23"/>
  <c r="AP135" i="23"/>
  <c r="AQ135" i="23"/>
  <c r="AR135" i="23"/>
  <c r="AS135" i="23"/>
  <c r="AT135" i="23"/>
  <c r="AU135" i="23"/>
  <c r="AV135" i="23"/>
  <c r="AW135" i="23"/>
  <c r="AX135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AK136" i="23"/>
  <c r="AL136" i="23"/>
  <c r="AM136" i="23"/>
  <c r="AN136" i="23"/>
  <c r="AO136" i="23"/>
  <c r="AP136" i="23"/>
  <c r="AQ136" i="23"/>
  <c r="AR136" i="23"/>
  <c r="AS136" i="23"/>
  <c r="AT136" i="23"/>
  <c r="AU136" i="23"/>
  <c r="AV136" i="23"/>
  <c r="AW136" i="23"/>
  <c r="AX136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AK137" i="23"/>
  <c r="AL137" i="23"/>
  <c r="AM137" i="23"/>
  <c r="AN137" i="23"/>
  <c r="AO137" i="23"/>
  <c r="AP137" i="23"/>
  <c r="AQ137" i="23"/>
  <c r="AR137" i="23"/>
  <c r="AS137" i="23"/>
  <c r="AT137" i="23"/>
  <c r="AU137" i="23"/>
  <c r="AV137" i="23"/>
  <c r="AW137" i="23"/>
  <c r="AX137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AK138" i="23"/>
  <c r="AL138" i="23"/>
  <c r="AM138" i="23"/>
  <c r="AN138" i="23"/>
  <c r="AO138" i="23"/>
  <c r="AP138" i="23"/>
  <c r="AQ138" i="23"/>
  <c r="AR138" i="23"/>
  <c r="AS138" i="23"/>
  <c r="AT138" i="23"/>
  <c r="AU138" i="23"/>
  <c r="AV138" i="23"/>
  <c r="AW138" i="23"/>
  <c r="AX138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AK139" i="23"/>
  <c r="AL139" i="23"/>
  <c r="AM139" i="23"/>
  <c r="AN139" i="23"/>
  <c r="AO139" i="23"/>
  <c r="AP139" i="23"/>
  <c r="AQ139" i="23"/>
  <c r="AR139" i="23"/>
  <c r="AS139" i="23"/>
  <c r="AT139" i="23"/>
  <c r="AU139" i="23"/>
  <c r="AV139" i="23"/>
  <c r="AW139" i="23"/>
  <c r="AX139" i="23"/>
  <c r="L140" i="23"/>
  <c r="M140" i="23"/>
  <c r="N140" i="23"/>
  <c r="O140" i="23"/>
  <c r="P140" i="23"/>
  <c r="Q140" i="23"/>
  <c r="R140" i="23"/>
  <c r="S140" i="23"/>
  <c r="T140" i="23"/>
  <c r="U140" i="23"/>
  <c r="V140" i="23"/>
  <c r="W140" i="23"/>
  <c r="X140" i="23"/>
  <c r="Y140" i="23"/>
  <c r="Z140" i="23"/>
  <c r="AA140" i="23"/>
  <c r="AB140" i="23"/>
  <c r="AC140" i="23"/>
  <c r="AD140" i="23"/>
  <c r="AE140" i="23"/>
  <c r="AF140" i="23"/>
  <c r="AG140" i="23"/>
  <c r="AH140" i="23"/>
  <c r="AI140" i="23"/>
  <c r="AJ140" i="23"/>
  <c r="AK140" i="23"/>
  <c r="AL140" i="23"/>
  <c r="AM140" i="23"/>
  <c r="AN140" i="23"/>
  <c r="AO140" i="23"/>
  <c r="AP140" i="23"/>
  <c r="AQ140" i="23"/>
  <c r="AR140" i="23"/>
  <c r="AS140" i="23"/>
  <c r="AT140" i="23"/>
  <c r="AU140" i="23"/>
  <c r="AV140" i="23"/>
  <c r="AW140" i="23"/>
  <c r="AX140" i="23"/>
  <c r="L141" i="23"/>
  <c r="M141" i="23"/>
  <c r="N141" i="23"/>
  <c r="O141" i="23"/>
  <c r="P141" i="23"/>
  <c r="Q141" i="23"/>
  <c r="R141" i="23"/>
  <c r="S141" i="23"/>
  <c r="T141" i="23"/>
  <c r="U141" i="23"/>
  <c r="V141" i="23"/>
  <c r="W141" i="23"/>
  <c r="X141" i="23"/>
  <c r="Y141" i="23"/>
  <c r="Z141" i="23"/>
  <c r="AA141" i="23"/>
  <c r="AB141" i="23"/>
  <c r="AC141" i="23"/>
  <c r="AD141" i="23"/>
  <c r="AE141" i="23"/>
  <c r="AF141" i="23"/>
  <c r="AG141" i="23"/>
  <c r="AH141" i="23"/>
  <c r="AI141" i="23"/>
  <c r="AJ141" i="23"/>
  <c r="AK141" i="23"/>
  <c r="AL141" i="23"/>
  <c r="AM141" i="23"/>
  <c r="AN141" i="23"/>
  <c r="AO141" i="23"/>
  <c r="AP141" i="23"/>
  <c r="AQ141" i="23"/>
  <c r="AR141" i="23"/>
  <c r="AS141" i="23"/>
  <c r="AT141" i="23"/>
  <c r="AU141" i="23"/>
  <c r="AV141" i="23"/>
  <c r="AW141" i="23"/>
  <c r="AX141" i="23"/>
  <c r="L142" i="23"/>
  <c r="M142" i="23"/>
  <c r="N142" i="23"/>
  <c r="O142" i="23"/>
  <c r="P142" i="23"/>
  <c r="Q142" i="23"/>
  <c r="R142" i="23"/>
  <c r="S142" i="23"/>
  <c r="T142" i="23"/>
  <c r="U142" i="23"/>
  <c r="V142" i="23"/>
  <c r="W142" i="23"/>
  <c r="X142" i="23"/>
  <c r="Y142" i="23"/>
  <c r="Z142" i="23"/>
  <c r="AA142" i="23"/>
  <c r="AB142" i="23"/>
  <c r="AC142" i="23"/>
  <c r="AD142" i="23"/>
  <c r="AE142" i="23"/>
  <c r="AF142" i="23"/>
  <c r="AG142" i="23"/>
  <c r="AH142" i="23"/>
  <c r="AI142" i="23"/>
  <c r="AJ142" i="23"/>
  <c r="AK142" i="23"/>
  <c r="AL142" i="23"/>
  <c r="AM142" i="23"/>
  <c r="AN142" i="23"/>
  <c r="AO142" i="23"/>
  <c r="AP142" i="23"/>
  <c r="AQ142" i="23"/>
  <c r="AR142" i="23"/>
  <c r="AS142" i="23"/>
  <c r="AT142" i="23"/>
  <c r="AU142" i="23"/>
  <c r="AV142" i="23"/>
  <c r="AW142" i="23"/>
  <c r="AX142" i="23"/>
  <c r="L143" i="23"/>
  <c r="M143" i="23"/>
  <c r="N143" i="23"/>
  <c r="O143" i="23"/>
  <c r="P143" i="23"/>
  <c r="Q143" i="23"/>
  <c r="R143" i="23"/>
  <c r="S143" i="23"/>
  <c r="T143" i="23"/>
  <c r="U143" i="23"/>
  <c r="V143" i="23"/>
  <c r="W143" i="23"/>
  <c r="X143" i="23"/>
  <c r="Y143" i="23"/>
  <c r="Z143" i="23"/>
  <c r="AA143" i="23"/>
  <c r="AB143" i="23"/>
  <c r="AC143" i="23"/>
  <c r="AD143" i="23"/>
  <c r="AE143" i="23"/>
  <c r="AF143" i="23"/>
  <c r="AG143" i="23"/>
  <c r="AH143" i="23"/>
  <c r="AI143" i="23"/>
  <c r="AJ143" i="23"/>
  <c r="AK143" i="23"/>
  <c r="AL143" i="23"/>
  <c r="AM143" i="23"/>
  <c r="AN143" i="23"/>
  <c r="AO143" i="23"/>
  <c r="AP143" i="23"/>
  <c r="AQ143" i="23"/>
  <c r="AR143" i="23"/>
  <c r="AS143" i="23"/>
  <c r="AT143" i="23"/>
  <c r="AU143" i="23"/>
  <c r="AV143" i="23"/>
  <c r="AW143" i="23"/>
  <c r="AX143" i="23"/>
  <c r="L144" i="23"/>
  <c r="M144" i="23"/>
  <c r="N144" i="23"/>
  <c r="O144" i="23"/>
  <c r="P144" i="23"/>
  <c r="Q144" i="23"/>
  <c r="R144" i="23"/>
  <c r="S144" i="23"/>
  <c r="T144" i="23"/>
  <c r="U144" i="23"/>
  <c r="V144" i="23"/>
  <c r="W144" i="23"/>
  <c r="X144" i="23"/>
  <c r="Y144" i="23"/>
  <c r="Z144" i="23"/>
  <c r="AA144" i="23"/>
  <c r="AB144" i="23"/>
  <c r="AC144" i="23"/>
  <c r="AD144" i="23"/>
  <c r="AE144" i="23"/>
  <c r="AF144" i="23"/>
  <c r="AG144" i="23"/>
  <c r="AH144" i="23"/>
  <c r="AI144" i="23"/>
  <c r="AJ144" i="23"/>
  <c r="AK144" i="23"/>
  <c r="AL144" i="23"/>
  <c r="AM144" i="23"/>
  <c r="AN144" i="23"/>
  <c r="AO144" i="23"/>
  <c r="AP144" i="23"/>
  <c r="AQ144" i="23"/>
  <c r="AR144" i="23"/>
  <c r="AS144" i="23"/>
  <c r="AT144" i="23"/>
  <c r="AU144" i="23"/>
  <c r="AV144" i="23"/>
  <c r="AW144" i="23"/>
  <c r="AX144" i="23"/>
  <c r="L145" i="23"/>
  <c r="M145" i="23"/>
  <c r="N145" i="23"/>
  <c r="O145" i="23"/>
  <c r="P145" i="23"/>
  <c r="Q145" i="23"/>
  <c r="R145" i="23"/>
  <c r="S145" i="23"/>
  <c r="T145" i="23"/>
  <c r="U145" i="23"/>
  <c r="V145" i="23"/>
  <c r="W145" i="23"/>
  <c r="X145" i="23"/>
  <c r="Y145" i="23"/>
  <c r="Z145" i="23"/>
  <c r="AA145" i="23"/>
  <c r="AB145" i="23"/>
  <c r="AC145" i="23"/>
  <c r="AD145" i="23"/>
  <c r="AE145" i="23"/>
  <c r="AF145" i="23"/>
  <c r="AG145" i="23"/>
  <c r="AH145" i="23"/>
  <c r="AI145" i="23"/>
  <c r="AJ145" i="23"/>
  <c r="AK145" i="23"/>
  <c r="AL145" i="23"/>
  <c r="AM145" i="23"/>
  <c r="AN145" i="23"/>
  <c r="AO145" i="23"/>
  <c r="AP145" i="23"/>
  <c r="AQ145" i="23"/>
  <c r="AR145" i="23"/>
  <c r="AS145" i="23"/>
  <c r="AT145" i="23"/>
  <c r="AU145" i="23"/>
  <c r="AV145" i="23"/>
  <c r="AW145" i="23"/>
  <c r="AX145" i="23"/>
  <c r="L146" i="23"/>
  <c r="M146" i="23"/>
  <c r="N146" i="23"/>
  <c r="O146" i="23"/>
  <c r="P146" i="23"/>
  <c r="Q146" i="23"/>
  <c r="R146" i="23"/>
  <c r="S146" i="23"/>
  <c r="T146" i="23"/>
  <c r="U146" i="23"/>
  <c r="V146" i="23"/>
  <c r="W146" i="23"/>
  <c r="X146" i="23"/>
  <c r="Y146" i="23"/>
  <c r="Z146" i="23"/>
  <c r="AA146" i="23"/>
  <c r="AB146" i="23"/>
  <c r="AC146" i="23"/>
  <c r="AD146" i="23"/>
  <c r="AE146" i="23"/>
  <c r="AF146" i="23"/>
  <c r="AG146" i="23"/>
  <c r="AH146" i="23"/>
  <c r="AI146" i="23"/>
  <c r="AJ146" i="23"/>
  <c r="AK146" i="23"/>
  <c r="AL146" i="23"/>
  <c r="AM146" i="23"/>
  <c r="AN146" i="23"/>
  <c r="AO146" i="23"/>
  <c r="AP146" i="23"/>
  <c r="AQ146" i="23"/>
  <c r="AR146" i="23"/>
  <c r="AS146" i="23"/>
  <c r="AT146" i="23"/>
  <c r="AU146" i="23"/>
  <c r="AV146" i="23"/>
  <c r="AW146" i="23"/>
  <c r="AX146" i="23"/>
  <c r="L147" i="23"/>
  <c r="M147" i="23"/>
  <c r="N147" i="23"/>
  <c r="O147" i="23"/>
  <c r="P147" i="23"/>
  <c r="Q147" i="23"/>
  <c r="R147" i="23"/>
  <c r="S147" i="23"/>
  <c r="T147" i="23"/>
  <c r="U147" i="23"/>
  <c r="V147" i="23"/>
  <c r="W147" i="23"/>
  <c r="X147" i="23"/>
  <c r="Y147" i="23"/>
  <c r="Z147" i="23"/>
  <c r="AA147" i="23"/>
  <c r="AB147" i="23"/>
  <c r="AC147" i="23"/>
  <c r="AD147" i="23"/>
  <c r="AE147" i="23"/>
  <c r="AF147" i="23"/>
  <c r="AG147" i="23"/>
  <c r="AH147" i="23"/>
  <c r="AI147" i="23"/>
  <c r="AJ147" i="23"/>
  <c r="AK147" i="23"/>
  <c r="AL147" i="23"/>
  <c r="AM147" i="23"/>
  <c r="AN147" i="23"/>
  <c r="AO147" i="23"/>
  <c r="AP147" i="23"/>
  <c r="AQ147" i="23"/>
  <c r="AR147" i="23"/>
  <c r="AS147" i="23"/>
  <c r="AT147" i="23"/>
  <c r="AU147" i="23"/>
  <c r="AV147" i="23"/>
  <c r="AW147" i="23"/>
  <c r="AX147" i="23"/>
  <c r="L148" i="23"/>
  <c r="M148" i="23"/>
  <c r="N148" i="23"/>
  <c r="O148" i="23"/>
  <c r="P148" i="23"/>
  <c r="Q148" i="23"/>
  <c r="R148" i="23"/>
  <c r="S148" i="23"/>
  <c r="T148" i="23"/>
  <c r="U148" i="23"/>
  <c r="V148" i="23"/>
  <c r="W148" i="23"/>
  <c r="X148" i="23"/>
  <c r="Y148" i="23"/>
  <c r="Z148" i="23"/>
  <c r="AA148" i="23"/>
  <c r="AB148" i="23"/>
  <c r="AC148" i="23"/>
  <c r="AD148" i="23"/>
  <c r="AE148" i="23"/>
  <c r="AF148" i="23"/>
  <c r="AG148" i="23"/>
  <c r="AH148" i="23"/>
  <c r="AI148" i="23"/>
  <c r="AJ148" i="23"/>
  <c r="AK148" i="23"/>
  <c r="AL148" i="23"/>
  <c r="AM148" i="23"/>
  <c r="AN148" i="23"/>
  <c r="AO148" i="23"/>
  <c r="AP148" i="23"/>
  <c r="AQ148" i="23"/>
  <c r="AR148" i="23"/>
  <c r="AS148" i="23"/>
  <c r="AT148" i="23"/>
  <c r="AU148" i="23"/>
  <c r="AV148" i="23"/>
  <c r="AW148" i="23"/>
  <c r="AX148" i="23"/>
  <c r="L149" i="23"/>
  <c r="M149" i="23"/>
  <c r="N149" i="23"/>
  <c r="O149" i="23"/>
  <c r="P149" i="23"/>
  <c r="Q149" i="23"/>
  <c r="R149" i="23"/>
  <c r="S149" i="23"/>
  <c r="T149" i="23"/>
  <c r="U149" i="23"/>
  <c r="V149" i="23"/>
  <c r="W149" i="23"/>
  <c r="X149" i="23"/>
  <c r="Y149" i="23"/>
  <c r="Z149" i="23"/>
  <c r="AA149" i="23"/>
  <c r="AB149" i="23"/>
  <c r="AC149" i="23"/>
  <c r="AD149" i="23"/>
  <c r="AE149" i="23"/>
  <c r="AF149" i="23"/>
  <c r="AG149" i="23"/>
  <c r="AH149" i="23"/>
  <c r="AI149" i="23"/>
  <c r="AJ149" i="23"/>
  <c r="AK149" i="23"/>
  <c r="AL149" i="23"/>
  <c r="AM149" i="23"/>
  <c r="AN149" i="23"/>
  <c r="AO149" i="23"/>
  <c r="AP149" i="23"/>
  <c r="AQ149" i="23"/>
  <c r="AR149" i="23"/>
  <c r="AS149" i="23"/>
  <c r="AT149" i="23"/>
  <c r="AU149" i="23"/>
  <c r="AV149" i="23"/>
  <c r="AW149" i="23"/>
  <c r="AX149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50" i="23"/>
  <c r="AL150" i="23"/>
  <c r="AM150" i="23"/>
  <c r="AN150" i="23"/>
  <c r="AO150" i="23"/>
  <c r="AP150" i="23"/>
  <c r="AQ150" i="23"/>
  <c r="AR150" i="23"/>
  <c r="AS150" i="23"/>
  <c r="AT150" i="23"/>
  <c r="AU150" i="23"/>
  <c r="AV150" i="23"/>
  <c r="AW150" i="23"/>
  <c r="AX150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51" i="23"/>
  <c r="AL151" i="23"/>
  <c r="AM151" i="23"/>
  <c r="AN151" i="23"/>
  <c r="AO151" i="23"/>
  <c r="AP151" i="23"/>
  <c r="AQ151" i="23"/>
  <c r="AR151" i="23"/>
  <c r="AS151" i="23"/>
  <c r="AT151" i="23"/>
  <c r="AU151" i="23"/>
  <c r="AV151" i="23"/>
  <c r="AW151" i="23"/>
  <c r="AX151" i="23"/>
  <c r="L152" i="23"/>
  <c r="M152" i="23"/>
  <c r="N152" i="23"/>
  <c r="O152" i="23"/>
  <c r="P152" i="23"/>
  <c r="Q152" i="23"/>
  <c r="R152" i="23"/>
  <c r="S152" i="23"/>
  <c r="T152" i="23"/>
  <c r="U152" i="23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52" i="23"/>
  <c r="AL152" i="23"/>
  <c r="AM152" i="23"/>
  <c r="AN152" i="23"/>
  <c r="AO152" i="23"/>
  <c r="AP152" i="23"/>
  <c r="AQ152" i="23"/>
  <c r="AR152" i="23"/>
  <c r="AS152" i="23"/>
  <c r="AT152" i="23"/>
  <c r="AU152" i="23"/>
  <c r="AV152" i="23"/>
  <c r="AW152" i="23"/>
  <c r="AX152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53" i="23"/>
  <c r="AL153" i="23"/>
  <c r="AM153" i="23"/>
  <c r="AN153" i="23"/>
  <c r="AO153" i="23"/>
  <c r="AP153" i="23"/>
  <c r="AQ153" i="23"/>
  <c r="AR153" i="23"/>
  <c r="AS153" i="23"/>
  <c r="AT153" i="23"/>
  <c r="AU153" i="23"/>
  <c r="AV153" i="23"/>
  <c r="AW153" i="23"/>
  <c r="AX153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54" i="23"/>
  <c r="AA154" i="23"/>
  <c r="AB154" i="23"/>
  <c r="AC154" i="23"/>
  <c r="AD154" i="23"/>
  <c r="AE154" i="23"/>
  <c r="AF154" i="23"/>
  <c r="AG154" i="23"/>
  <c r="AH154" i="23"/>
  <c r="AI154" i="23"/>
  <c r="AJ154" i="23"/>
  <c r="AK154" i="23"/>
  <c r="AL154" i="23"/>
  <c r="AM154" i="23"/>
  <c r="AN154" i="23"/>
  <c r="AO154" i="23"/>
  <c r="AP154" i="23"/>
  <c r="AQ154" i="23"/>
  <c r="AR154" i="23"/>
  <c r="AS154" i="23"/>
  <c r="AT154" i="23"/>
  <c r="AU154" i="23"/>
  <c r="AV154" i="23"/>
  <c r="AW154" i="23"/>
  <c r="AX154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B122" i="23"/>
  <c r="B123" i="23"/>
  <c r="B124" i="23"/>
  <c r="B125" i="23"/>
  <c r="B126" i="23"/>
  <c r="B127" i="23"/>
  <c r="B128" i="23"/>
  <c r="B129" i="23"/>
  <c r="B121" i="23"/>
  <c r="B120" i="23"/>
  <c r="B119" i="23"/>
  <c r="B118" i="23"/>
  <c r="B117" i="23"/>
  <c r="B116" i="23"/>
  <c r="B115" i="23"/>
  <c r="B114" i="23"/>
  <c r="B113" i="23"/>
  <c r="B112" i="23"/>
  <c r="B111" i="23"/>
  <c r="B110" i="23"/>
  <c r="B109" i="23"/>
  <c r="B108" i="23"/>
  <c r="B107" i="23"/>
  <c r="B106" i="23"/>
  <c r="B105" i="23"/>
  <c r="B104" i="23"/>
  <c r="L105" i="23"/>
  <c r="M105" i="23"/>
  <c r="N105" i="23"/>
  <c r="O105" i="23"/>
  <c r="P105" i="23"/>
  <c r="Q105" i="23"/>
  <c r="R105" i="23"/>
  <c r="S105" i="23"/>
  <c r="T105" i="23"/>
  <c r="U105" i="23"/>
  <c r="V105" i="23"/>
  <c r="W105" i="23"/>
  <c r="X105" i="23"/>
  <c r="Y105" i="23"/>
  <c r="Z105" i="23"/>
  <c r="AA105" i="23"/>
  <c r="AB105" i="23"/>
  <c r="AC105" i="23"/>
  <c r="AD105" i="23"/>
  <c r="AE105" i="23"/>
  <c r="AF105" i="23"/>
  <c r="AG105" i="23"/>
  <c r="AH105" i="23"/>
  <c r="AI105" i="23"/>
  <c r="AJ105" i="23"/>
  <c r="AK105" i="23"/>
  <c r="AL105" i="23"/>
  <c r="AM105" i="23"/>
  <c r="AN105" i="23"/>
  <c r="AO105" i="23"/>
  <c r="AP105" i="23"/>
  <c r="AQ105" i="23"/>
  <c r="AR105" i="23"/>
  <c r="AS105" i="23"/>
  <c r="AT105" i="23"/>
  <c r="AU105" i="23"/>
  <c r="AV105" i="23"/>
  <c r="AW105" i="23"/>
  <c r="AX105" i="23"/>
  <c r="L106" i="23"/>
  <c r="M106" i="23"/>
  <c r="N106" i="23"/>
  <c r="O106" i="23"/>
  <c r="P106" i="23"/>
  <c r="Q106" i="23"/>
  <c r="R106" i="23"/>
  <c r="S106" i="23"/>
  <c r="T106" i="23"/>
  <c r="U106" i="23"/>
  <c r="V106" i="23"/>
  <c r="W106" i="23"/>
  <c r="X106" i="23"/>
  <c r="Y106" i="23"/>
  <c r="Z106" i="23"/>
  <c r="AA106" i="23"/>
  <c r="AB106" i="23"/>
  <c r="AC106" i="23"/>
  <c r="AD106" i="23"/>
  <c r="AE106" i="23"/>
  <c r="AF106" i="23"/>
  <c r="AG106" i="23"/>
  <c r="AH106" i="23"/>
  <c r="AI106" i="23"/>
  <c r="AJ106" i="23"/>
  <c r="AK106" i="23"/>
  <c r="AL106" i="23"/>
  <c r="AM106" i="23"/>
  <c r="AN106" i="23"/>
  <c r="AO106" i="23"/>
  <c r="AP106" i="23"/>
  <c r="AQ106" i="23"/>
  <c r="AR106" i="23"/>
  <c r="AS106" i="23"/>
  <c r="AT106" i="23"/>
  <c r="AU106" i="23"/>
  <c r="AV106" i="23"/>
  <c r="AW106" i="23"/>
  <c r="AX106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AK107" i="23"/>
  <c r="AL107" i="23"/>
  <c r="AM107" i="23"/>
  <c r="AN107" i="23"/>
  <c r="AO107" i="23"/>
  <c r="AP107" i="23"/>
  <c r="AQ107" i="23"/>
  <c r="AR107" i="23"/>
  <c r="AS107" i="23"/>
  <c r="AT107" i="23"/>
  <c r="AU107" i="23"/>
  <c r="AV107" i="23"/>
  <c r="AW107" i="23"/>
  <c r="AX107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P108" i="23"/>
  <c r="AQ108" i="23"/>
  <c r="AR108" i="23"/>
  <c r="AS108" i="23"/>
  <c r="AT108" i="23"/>
  <c r="AU108" i="23"/>
  <c r="AV108" i="23"/>
  <c r="AW108" i="23"/>
  <c r="AX108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AK109" i="23"/>
  <c r="AL109" i="23"/>
  <c r="AM109" i="23"/>
  <c r="AN109" i="23"/>
  <c r="AO109" i="23"/>
  <c r="AP109" i="23"/>
  <c r="AQ109" i="23"/>
  <c r="AR109" i="23"/>
  <c r="AS109" i="23"/>
  <c r="AT109" i="23"/>
  <c r="AU109" i="23"/>
  <c r="AV109" i="23"/>
  <c r="AW109" i="23"/>
  <c r="AX109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AK110" i="23"/>
  <c r="AL110" i="23"/>
  <c r="AM110" i="23"/>
  <c r="AN110" i="23"/>
  <c r="AO110" i="23"/>
  <c r="AP110" i="23"/>
  <c r="AQ110" i="23"/>
  <c r="AR110" i="23"/>
  <c r="AS110" i="23"/>
  <c r="AT110" i="23"/>
  <c r="AU110" i="23"/>
  <c r="AV110" i="23"/>
  <c r="AW110" i="23"/>
  <c r="AX110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AK111" i="23"/>
  <c r="AL111" i="23"/>
  <c r="AM111" i="23"/>
  <c r="AN111" i="23"/>
  <c r="AO111" i="23"/>
  <c r="AP111" i="23"/>
  <c r="AQ111" i="23"/>
  <c r="AR111" i="23"/>
  <c r="AS111" i="23"/>
  <c r="AT111" i="23"/>
  <c r="AU111" i="23"/>
  <c r="AV111" i="23"/>
  <c r="AW111" i="23"/>
  <c r="AX111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AK112" i="23"/>
  <c r="AL112" i="23"/>
  <c r="AM112" i="23"/>
  <c r="AN112" i="23"/>
  <c r="AO112" i="23"/>
  <c r="AP112" i="23"/>
  <c r="AQ112" i="23"/>
  <c r="AR112" i="23"/>
  <c r="AS112" i="23"/>
  <c r="AT112" i="23"/>
  <c r="AU112" i="23"/>
  <c r="AV112" i="23"/>
  <c r="AW112" i="23"/>
  <c r="AX112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AK113" i="23"/>
  <c r="AL113" i="23"/>
  <c r="AM113" i="23"/>
  <c r="AN113" i="23"/>
  <c r="AO113" i="23"/>
  <c r="AP113" i="23"/>
  <c r="AQ113" i="23"/>
  <c r="AR113" i="23"/>
  <c r="AS113" i="23"/>
  <c r="AT113" i="23"/>
  <c r="AU113" i="23"/>
  <c r="AV113" i="23"/>
  <c r="AW113" i="23"/>
  <c r="AX113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AK114" i="23"/>
  <c r="AL114" i="23"/>
  <c r="AM114" i="23"/>
  <c r="AN114" i="23"/>
  <c r="AO114" i="23"/>
  <c r="AP114" i="23"/>
  <c r="AQ114" i="23"/>
  <c r="AR114" i="23"/>
  <c r="AS114" i="23"/>
  <c r="AT114" i="23"/>
  <c r="AU114" i="23"/>
  <c r="AV114" i="23"/>
  <c r="AW114" i="23"/>
  <c r="AX114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AK115" i="23"/>
  <c r="AL115" i="23"/>
  <c r="AM115" i="23"/>
  <c r="AN115" i="23"/>
  <c r="AO115" i="23"/>
  <c r="AP115" i="23"/>
  <c r="AQ115" i="23"/>
  <c r="AR115" i="23"/>
  <c r="AS115" i="23"/>
  <c r="AT115" i="23"/>
  <c r="AU115" i="23"/>
  <c r="AV115" i="23"/>
  <c r="AW115" i="23"/>
  <c r="AX115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AK116" i="23"/>
  <c r="AL116" i="23"/>
  <c r="AM116" i="23"/>
  <c r="AN116" i="23"/>
  <c r="AO116" i="23"/>
  <c r="AP116" i="23"/>
  <c r="AQ116" i="23"/>
  <c r="AR116" i="23"/>
  <c r="AS116" i="23"/>
  <c r="AT116" i="23"/>
  <c r="AU116" i="23"/>
  <c r="AV116" i="23"/>
  <c r="AW116" i="23"/>
  <c r="AX116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AK117" i="23"/>
  <c r="AL117" i="23"/>
  <c r="AM117" i="23"/>
  <c r="AN117" i="23"/>
  <c r="AO117" i="23"/>
  <c r="AP117" i="23"/>
  <c r="AQ117" i="23"/>
  <c r="AR117" i="23"/>
  <c r="AS117" i="23"/>
  <c r="AT117" i="23"/>
  <c r="AU117" i="23"/>
  <c r="AV117" i="23"/>
  <c r="AW117" i="23"/>
  <c r="AX117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AK118" i="23"/>
  <c r="AL118" i="23"/>
  <c r="AM118" i="23"/>
  <c r="AN118" i="23"/>
  <c r="AO118" i="23"/>
  <c r="AP118" i="23"/>
  <c r="AQ118" i="23"/>
  <c r="AR118" i="23"/>
  <c r="AS118" i="23"/>
  <c r="AT118" i="23"/>
  <c r="AU118" i="23"/>
  <c r="AV118" i="23"/>
  <c r="AW118" i="23"/>
  <c r="AX118" i="23"/>
  <c r="L119" i="23"/>
  <c r="M119" i="23"/>
  <c r="N119" i="23"/>
  <c r="O119" i="23"/>
  <c r="P119" i="23"/>
  <c r="Q119" i="23"/>
  <c r="R119" i="23"/>
  <c r="S119" i="23"/>
  <c r="T119" i="23"/>
  <c r="U119" i="23"/>
  <c r="V119" i="23"/>
  <c r="W119" i="23"/>
  <c r="X119" i="23"/>
  <c r="Y119" i="23"/>
  <c r="Z119" i="23"/>
  <c r="AA119" i="23"/>
  <c r="AB119" i="23"/>
  <c r="AC119" i="23"/>
  <c r="AD119" i="23"/>
  <c r="AE119" i="23"/>
  <c r="AF119" i="23"/>
  <c r="AG119" i="23"/>
  <c r="AH119" i="23"/>
  <c r="AI119" i="23"/>
  <c r="AJ119" i="23"/>
  <c r="AK119" i="23"/>
  <c r="AL119" i="23"/>
  <c r="AM119" i="23"/>
  <c r="AN119" i="23"/>
  <c r="AO119" i="23"/>
  <c r="AP119" i="23"/>
  <c r="AQ119" i="23"/>
  <c r="AR119" i="23"/>
  <c r="AS119" i="23"/>
  <c r="AT119" i="23"/>
  <c r="AU119" i="23"/>
  <c r="AV119" i="23"/>
  <c r="AW119" i="23"/>
  <c r="AX119" i="23"/>
  <c r="L120" i="23"/>
  <c r="M120" i="23"/>
  <c r="N120" i="23"/>
  <c r="O120" i="23"/>
  <c r="P120" i="23"/>
  <c r="Q120" i="23"/>
  <c r="R120" i="23"/>
  <c r="S120" i="23"/>
  <c r="T120" i="23"/>
  <c r="U120" i="23"/>
  <c r="V120" i="23"/>
  <c r="W120" i="23"/>
  <c r="X120" i="23"/>
  <c r="Y120" i="23"/>
  <c r="Z120" i="23"/>
  <c r="AA120" i="23"/>
  <c r="AB120" i="23"/>
  <c r="AC120" i="23"/>
  <c r="AD120" i="23"/>
  <c r="AE120" i="23"/>
  <c r="AF120" i="23"/>
  <c r="AG120" i="23"/>
  <c r="AH120" i="23"/>
  <c r="AI120" i="23"/>
  <c r="AJ120" i="23"/>
  <c r="AK120" i="23"/>
  <c r="AL120" i="23"/>
  <c r="AM120" i="23"/>
  <c r="AN120" i="23"/>
  <c r="AO120" i="23"/>
  <c r="AP120" i="23"/>
  <c r="AQ120" i="23"/>
  <c r="AR120" i="23"/>
  <c r="AS120" i="23"/>
  <c r="AT120" i="23"/>
  <c r="AU120" i="23"/>
  <c r="AV120" i="23"/>
  <c r="AW120" i="23"/>
  <c r="AX120" i="23"/>
  <c r="L121" i="23"/>
  <c r="M121" i="23"/>
  <c r="N121" i="23"/>
  <c r="O121" i="23"/>
  <c r="P121" i="23"/>
  <c r="Q121" i="23"/>
  <c r="R121" i="23"/>
  <c r="S121" i="23"/>
  <c r="T121" i="23"/>
  <c r="U121" i="23"/>
  <c r="V121" i="23"/>
  <c r="W121" i="23"/>
  <c r="X121" i="23"/>
  <c r="Y121" i="23"/>
  <c r="Z121" i="23"/>
  <c r="AA121" i="23"/>
  <c r="AB121" i="23"/>
  <c r="AC121" i="23"/>
  <c r="AD121" i="23"/>
  <c r="AE121" i="23"/>
  <c r="AF121" i="23"/>
  <c r="AG121" i="23"/>
  <c r="AH121" i="23"/>
  <c r="AI121" i="23"/>
  <c r="AJ121" i="23"/>
  <c r="AK121" i="23"/>
  <c r="AL121" i="23"/>
  <c r="AM121" i="23"/>
  <c r="AN121" i="23"/>
  <c r="AO121" i="23"/>
  <c r="AP121" i="23"/>
  <c r="AQ121" i="23"/>
  <c r="AR121" i="23"/>
  <c r="AS121" i="23"/>
  <c r="AT121" i="23"/>
  <c r="AU121" i="23"/>
  <c r="AV121" i="23"/>
  <c r="AW121" i="23"/>
  <c r="AX121" i="23"/>
  <c r="L122" i="23"/>
  <c r="M122" i="23"/>
  <c r="N122" i="23"/>
  <c r="O122" i="23"/>
  <c r="P122" i="23"/>
  <c r="Q122" i="23"/>
  <c r="R122" i="23"/>
  <c r="S122" i="23"/>
  <c r="T122" i="23"/>
  <c r="U122" i="23"/>
  <c r="V122" i="23"/>
  <c r="W122" i="23"/>
  <c r="X122" i="23"/>
  <c r="Y122" i="23"/>
  <c r="Z122" i="23"/>
  <c r="AA122" i="23"/>
  <c r="AB122" i="23"/>
  <c r="AC122" i="23"/>
  <c r="AD122" i="23"/>
  <c r="AE122" i="23"/>
  <c r="AF122" i="23"/>
  <c r="AG122" i="23"/>
  <c r="AH122" i="23"/>
  <c r="AI122" i="23"/>
  <c r="AJ122" i="23"/>
  <c r="AK122" i="23"/>
  <c r="AL122" i="23"/>
  <c r="AM122" i="23"/>
  <c r="AN122" i="23"/>
  <c r="AO122" i="23"/>
  <c r="AP122" i="23"/>
  <c r="AQ122" i="23"/>
  <c r="AR122" i="23"/>
  <c r="AS122" i="23"/>
  <c r="AT122" i="23"/>
  <c r="AU122" i="23"/>
  <c r="AV122" i="23"/>
  <c r="AW122" i="23"/>
  <c r="AX122" i="23"/>
  <c r="L123" i="23"/>
  <c r="M123" i="23"/>
  <c r="N123" i="23"/>
  <c r="O123" i="23"/>
  <c r="P123" i="23"/>
  <c r="Q123" i="23"/>
  <c r="R123" i="23"/>
  <c r="S123" i="23"/>
  <c r="T123" i="23"/>
  <c r="U123" i="23"/>
  <c r="V123" i="23"/>
  <c r="W123" i="23"/>
  <c r="X123" i="23"/>
  <c r="Y123" i="23"/>
  <c r="Z123" i="23"/>
  <c r="AA123" i="23"/>
  <c r="AB123" i="23"/>
  <c r="AC123" i="23"/>
  <c r="AD123" i="23"/>
  <c r="AE123" i="23"/>
  <c r="AF123" i="23"/>
  <c r="AG123" i="23"/>
  <c r="AH123" i="23"/>
  <c r="AI123" i="23"/>
  <c r="AJ123" i="23"/>
  <c r="AK123" i="23"/>
  <c r="AL123" i="23"/>
  <c r="AM123" i="23"/>
  <c r="AN123" i="23"/>
  <c r="AO123" i="23"/>
  <c r="AP123" i="23"/>
  <c r="AQ123" i="23"/>
  <c r="AR123" i="23"/>
  <c r="AS123" i="23"/>
  <c r="AT123" i="23"/>
  <c r="AU123" i="23"/>
  <c r="AV123" i="23"/>
  <c r="AW123" i="23"/>
  <c r="AX123" i="23"/>
  <c r="L124" i="23"/>
  <c r="M124" i="23"/>
  <c r="N124" i="23"/>
  <c r="O124" i="23"/>
  <c r="P124" i="23"/>
  <c r="Q124" i="23"/>
  <c r="R124" i="23"/>
  <c r="S124" i="23"/>
  <c r="T124" i="23"/>
  <c r="U124" i="23"/>
  <c r="V124" i="23"/>
  <c r="W124" i="23"/>
  <c r="X124" i="23"/>
  <c r="Y124" i="23"/>
  <c r="Z124" i="23"/>
  <c r="AA124" i="23"/>
  <c r="AB124" i="23"/>
  <c r="AC124" i="23"/>
  <c r="AD124" i="23"/>
  <c r="AE124" i="23"/>
  <c r="AF124" i="23"/>
  <c r="AG124" i="23"/>
  <c r="AH124" i="23"/>
  <c r="AI124" i="23"/>
  <c r="AJ124" i="23"/>
  <c r="AK124" i="23"/>
  <c r="AL124" i="23"/>
  <c r="AM124" i="23"/>
  <c r="AN124" i="23"/>
  <c r="AO124" i="23"/>
  <c r="AP124" i="23"/>
  <c r="AQ124" i="23"/>
  <c r="AR124" i="23"/>
  <c r="AS124" i="23"/>
  <c r="AT124" i="23"/>
  <c r="AU124" i="23"/>
  <c r="AV124" i="23"/>
  <c r="AW124" i="23"/>
  <c r="AX124" i="23"/>
  <c r="L125" i="23"/>
  <c r="M125" i="23"/>
  <c r="N125" i="23"/>
  <c r="O125" i="23"/>
  <c r="P125" i="23"/>
  <c r="Q125" i="23"/>
  <c r="R125" i="23"/>
  <c r="S125" i="23"/>
  <c r="T125" i="23"/>
  <c r="U125" i="23"/>
  <c r="V125" i="23"/>
  <c r="W125" i="23"/>
  <c r="X125" i="23"/>
  <c r="Y125" i="23"/>
  <c r="Z125" i="23"/>
  <c r="AA125" i="23"/>
  <c r="AB125" i="23"/>
  <c r="AC125" i="23"/>
  <c r="AD125" i="23"/>
  <c r="AE125" i="23"/>
  <c r="AF125" i="23"/>
  <c r="AG125" i="23"/>
  <c r="AH125" i="23"/>
  <c r="AI125" i="23"/>
  <c r="AJ125" i="23"/>
  <c r="AK125" i="23"/>
  <c r="AL125" i="23"/>
  <c r="AM125" i="23"/>
  <c r="AN125" i="23"/>
  <c r="AO125" i="23"/>
  <c r="AP125" i="23"/>
  <c r="AQ125" i="23"/>
  <c r="AR125" i="23"/>
  <c r="AS125" i="23"/>
  <c r="AT125" i="23"/>
  <c r="AU125" i="23"/>
  <c r="AV125" i="23"/>
  <c r="AW125" i="23"/>
  <c r="AX125" i="23"/>
  <c r="L126" i="23"/>
  <c r="M126" i="23"/>
  <c r="N126" i="23"/>
  <c r="O126" i="23"/>
  <c r="P126" i="23"/>
  <c r="Q126" i="23"/>
  <c r="R126" i="23"/>
  <c r="S126" i="23"/>
  <c r="T126" i="23"/>
  <c r="U126" i="23"/>
  <c r="V126" i="23"/>
  <c r="W126" i="23"/>
  <c r="X126" i="23"/>
  <c r="Y126" i="23"/>
  <c r="Z126" i="23"/>
  <c r="AA126" i="23"/>
  <c r="AB126" i="23"/>
  <c r="AC126" i="23"/>
  <c r="AD126" i="23"/>
  <c r="AE126" i="23"/>
  <c r="AF126" i="23"/>
  <c r="AG126" i="23"/>
  <c r="AH126" i="23"/>
  <c r="AI126" i="23"/>
  <c r="AJ126" i="23"/>
  <c r="AK126" i="23"/>
  <c r="AL126" i="23"/>
  <c r="AM126" i="23"/>
  <c r="AN126" i="23"/>
  <c r="AO126" i="23"/>
  <c r="AP126" i="23"/>
  <c r="AQ126" i="23"/>
  <c r="AR126" i="23"/>
  <c r="AS126" i="23"/>
  <c r="AT126" i="23"/>
  <c r="AU126" i="23"/>
  <c r="AV126" i="23"/>
  <c r="AW126" i="23"/>
  <c r="AX126" i="23"/>
  <c r="L127" i="23"/>
  <c r="M127" i="23"/>
  <c r="N127" i="23"/>
  <c r="O127" i="23"/>
  <c r="P127" i="23"/>
  <c r="Q127" i="23"/>
  <c r="R127" i="23"/>
  <c r="S127" i="23"/>
  <c r="T127" i="23"/>
  <c r="U127" i="23"/>
  <c r="V127" i="23"/>
  <c r="W127" i="23"/>
  <c r="X127" i="23"/>
  <c r="Y127" i="23"/>
  <c r="Z127" i="23"/>
  <c r="AA127" i="23"/>
  <c r="AB127" i="23"/>
  <c r="AC127" i="23"/>
  <c r="AD127" i="23"/>
  <c r="AE127" i="23"/>
  <c r="AF127" i="23"/>
  <c r="AG127" i="23"/>
  <c r="AH127" i="23"/>
  <c r="AI127" i="23"/>
  <c r="AJ127" i="23"/>
  <c r="AK127" i="23"/>
  <c r="AL127" i="23"/>
  <c r="AM127" i="23"/>
  <c r="AN127" i="23"/>
  <c r="AO127" i="23"/>
  <c r="AP127" i="23"/>
  <c r="AQ127" i="23"/>
  <c r="AR127" i="23"/>
  <c r="AS127" i="23"/>
  <c r="AT127" i="23"/>
  <c r="AU127" i="23"/>
  <c r="AV127" i="23"/>
  <c r="AW127" i="23"/>
  <c r="AX127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AK128" i="23"/>
  <c r="AL128" i="23"/>
  <c r="AM128" i="23"/>
  <c r="AN128" i="23"/>
  <c r="AO128" i="23"/>
  <c r="AP128" i="23"/>
  <c r="AQ128" i="23"/>
  <c r="AR128" i="23"/>
  <c r="AS128" i="23"/>
  <c r="AT128" i="23"/>
  <c r="AU128" i="23"/>
  <c r="AV128" i="23"/>
  <c r="AW128" i="23"/>
  <c r="AX128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AK129" i="23"/>
  <c r="AL129" i="23"/>
  <c r="AM129" i="23"/>
  <c r="AN129" i="23"/>
  <c r="AO129" i="23"/>
  <c r="AP129" i="23"/>
  <c r="AQ129" i="23"/>
  <c r="AR129" i="23"/>
  <c r="AS129" i="23"/>
  <c r="AT129" i="23"/>
  <c r="AU129" i="23"/>
  <c r="AV129" i="23"/>
  <c r="AW129" i="23"/>
  <c r="AX129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B101" i="23"/>
  <c r="B100" i="23"/>
  <c r="B99" i="23"/>
  <c r="B98" i="23"/>
  <c r="B97" i="23"/>
  <c r="B96" i="23"/>
  <c r="B95" i="23"/>
  <c r="B94" i="23"/>
  <c r="B93" i="23"/>
  <c r="B92" i="23"/>
  <c r="B91" i="23"/>
  <c r="B90" i="23"/>
  <c r="B89" i="23"/>
  <c r="B88" i="23"/>
  <c r="B87" i="23"/>
  <c r="B86" i="23"/>
  <c r="B85" i="23"/>
  <c r="B84" i="23"/>
  <c r="B83" i="23"/>
  <c r="B82" i="23"/>
  <c r="B81" i="23"/>
  <c r="AX101" i="23"/>
  <c r="AW101" i="23"/>
  <c r="AV101" i="23"/>
  <c r="AU101" i="23"/>
  <c r="AT101" i="23"/>
  <c r="AS101" i="23"/>
  <c r="AR101" i="23"/>
  <c r="AQ101" i="23"/>
  <c r="AP101" i="23"/>
  <c r="AO101" i="23"/>
  <c r="AN101" i="23"/>
  <c r="AM101" i="23"/>
  <c r="AL101" i="23"/>
  <c r="AK101" i="23"/>
  <c r="AJ101" i="23"/>
  <c r="AI101" i="23"/>
  <c r="AH101" i="23"/>
  <c r="AG101" i="23"/>
  <c r="AF101" i="23"/>
  <c r="AE101" i="23"/>
  <c r="AD101" i="23"/>
  <c r="AC101" i="23"/>
  <c r="AB101" i="23"/>
  <c r="AA101" i="23"/>
  <c r="Z101" i="23"/>
  <c r="Y101" i="23"/>
  <c r="X101" i="23"/>
  <c r="W101" i="23"/>
  <c r="V101" i="23"/>
  <c r="U101" i="23"/>
  <c r="T101" i="23"/>
  <c r="S101" i="23"/>
  <c r="R101" i="23"/>
  <c r="Q101" i="23"/>
  <c r="P101" i="23"/>
  <c r="O101" i="23"/>
  <c r="N101" i="23"/>
  <c r="M101" i="23"/>
  <c r="L101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AX92" i="23"/>
  <c r="AW92" i="23"/>
  <c r="AV92" i="23"/>
  <c r="AU92" i="23"/>
  <c r="AT92" i="23"/>
  <c r="AS92" i="23"/>
  <c r="AR92" i="23"/>
  <c r="AQ92" i="23"/>
  <c r="AP92" i="23"/>
  <c r="AO92" i="23"/>
  <c r="AN92" i="23"/>
  <c r="AM92" i="23"/>
  <c r="AL92" i="23"/>
  <c r="AK92" i="23"/>
  <c r="AJ92" i="23"/>
  <c r="AI92" i="23"/>
  <c r="AH92" i="23"/>
  <c r="AG92" i="23"/>
  <c r="AF92" i="23"/>
  <c r="AE92" i="23"/>
  <c r="AD92" i="23"/>
  <c r="AC92" i="23"/>
  <c r="AB92" i="23"/>
  <c r="AA92" i="23"/>
  <c r="Z92" i="23"/>
  <c r="Y92" i="23"/>
  <c r="X92" i="23"/>
  <c r="W92" i="23"/>
  <c r="V92" i="23"/>
  <c r="U92" i="23"/>
  <c r="T92" i="23"/>
  <c r="S92" i="23"/>
  <c r="R92" i="23"/>
  <c r="Q92" i="23"/>
  <c r="P92" i="23"/>
  <c r="O92" i="23"/>
  <c r="N92" i="23"/>
  <c r="M92" i="23"/>
  <c r="L92" i="23"/>
  <c r="AX91" i="23"/>
  <c r="AW91" i="23"/>
  <c r="AV91" i="23"/>
  <c r="AU91" i="23"/>
  <c r="AT91" i="23"/>
  <c r="AS91" i="23"/>
  <c r="AR91" i="23"/>
  <c r="AQ91" i="23"/>
  <c r="AP91" i="23"/>
  <c r="AO91" i="23"/>
  <c r="AN91" i="23"/>
  <c r="AM91" i="23"/>
  <c r="AL91" i="23"/>
  <c r="AK91" i="23"/>
  <c r="AJ91" i="23"/>
  <c r="AI91" i="23"/>
  <c r="AH91" i="23"/>
  <c r="AG91" i="23"/>
  <c r="AF91" i="23"/>
  <c r="AE91" i="23"/>
  <c r="AD91" i="23"/>
  <c r="AC91" i="23"/>
  <c r="AB91" i="23"/>
  <c r="AA91" i="23"/>
  <c r="Z91" i="23"/>
  <c r="Y91" i="23"/>
  <c r="X91" i="23"/>
  <c r="W91" i="23"/>
  <c r="V91" i="23"/>
  <c r="U91" i="23"/>
  <c r="T91" i="23"/>
  <c r="S91" i="23"/>
  <c r="R91" i="23"/>
  <c r="Q91" i="23"/>
  <c r="P91" i="23"/>
  <c r="O91" i="23"/>
  <c r="N91" i="23"/>
  <c r="M91" i="23"/>
  <c r="L91" i="23"/>
  <c r="AX90" i="23"/>
  <c r="AW90" i="23"/>
  <c r="AV90" i="23"/>
  <c r="AU90" i="23"/>
  <c r="AT90" i="23"/>
  <c r="AS90" i="23"/>
  <c r="AR90" i="23"/>
  <c r="AQ90" i="23"/>
  <c r="AP90" i="23"/>
  <c r="AO90" i="23"/>
  <c r="AN90" i="23"/>
  <c r="AM90" i="23"/>
  <c r="AL90" i="23"/>
  <c r="AK90" i="23"/>
  <c r="AJ90" i="23"/>
  <c r="AI90" i="23"/>
  <c r="AH90" i="23"/>
  <c r="AG90" i="23"/>
  <c r="AF90" i="23"/>
  <c r="AE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AX81" i="23"/>
  <c r="AW81" i="23"/>
  <c r="AV81" i="23"/>
  <c r="AU81" i="23"/>
  <c r="AT81" i="23"/>
  <c r="AS81" i="23"/>
  <c r="AR81" i="23"/>
  <c r="AQ81" i="23"/>
  <c r="AP81" i="23"/>
  <c r="AO81" i="23"/>
  <c r="AN81" i="23"/>
  <c r="AM81" i="23"/>
  <c r="AL81" i="23"/>
  <c r="AK81" i="23"/>
  <c r="AJ81" i="23"/>
  <c r="AI81" i="23"/>
  <c r="AH81" i="23"/>
  <c r="AG81" i="23"/>
  <c r="AF81" i="23"/>
  <c r="AE81" i="23"/>
  <c r="AD81" i="23"/>
  <c r="AC81" i="23"/>
  <c r="AB81" i="23"/>
  <c r="AA81" i="23"/>
  <c r="Z81" i="23"/>
  <c r="Y81" i="23"/>
  <c r="X81" i="23"/>
  <c r="W81" i="23"/>
  <c r="V81" i="23"/>
  <c r="U81" i="23"/>
  <c r="T81" i="23"/>
  <c r="S81" i="23"/>
  <c r="R81" i="23"/>
  <c r="Q81" i="23"/>
  <c r="P81" i="23"/>
  <c r="O81" i="23"/>
  <c r="N81" i="23"/>
  <c r="M81" i="23"/>
  <c r="L81" i="23"/>
  <c r="Z78" i="23"/>
  <c r="Z77" i="23"/>
  <c r="Z76" i="23"/>
  <c r="Z75" i="23"/>
  <c r="Z74" i="23"/>
  <c r="Z73" i="23"/>
  <c r="Z72" i="23"/>
  <c r="Z71" i="23"/>
  <c r="Z70" i="23"/>
  <c r="Z69" i="23"/>
  <c r="Z68" i="23"/>
  <c r="Z67" i="23"/>
  <c r="Z66" i="23"/>
  <c r="Z65" i="23"/>
  <c r="Z64" i="23"/>
  <c r="Z63" i="23"/>
  <c r="Z62" i="23"/>
  <c r="Z61" i="23"/>
  <c r="Z60" i="23"/>
  <c r="Z59" i="23"/>
  <c r="Z58" i="23"/>
  <c r="Z57" i="23"/>
  <c r="Z56" i="23"/>
  <c r="Z55" i="23"/>
  <c r="AB78" i="23"/>
  <c r="AB77" i="23"/>
  <c r="AB76" i="23"/>
  <c r="AB75" i="23"/>
  <c r="AB74" i="23"/>
  <c r="AB73" i="23"/>
  <c r="AB72" i="23"/>
  <c r="AB71" i="23"/>
  <c r="AB70" i="23"/>
  <c r="AB69" i="23"/>
  <c r="AB68" i="23"/>
  <c r="AB67" i="23"/>
  <c r="AB66" i="23"/>
  <c r="AB65" i="23"/>
  <c r="AB64" i="23"/>
  <c r="AB63" i="23"/>
  <c r="AB62" i="23"/>
  <c r="AB61" i="23"/>
  <c r="AB60" i="23"/>
  <c r="AB59" i="23"/>
  <c r="AB58" i="23"/>
  <c r="AB57" i="23"/>
  <c r="AB56" i="23"/>
  <c r="AB55" i="23"/>
  <c r="AF78" i="23"/>
  <c r="AE78" i="23"/>
  <c r="AF77" i="23"/>
  <c r="AE77" i="23"/>
  <c r="AF76" i="23"/>
  <c r="AE76" i="23"/>
  <c r="AF75" i="23"/>
  <c r="AE75" i="23"/>
  <c r="AF74" i="23"/>
  <c r="AE74" i="23"/>
  <c r="AF73" i="23"/>
  <c r="AE73" i="23"/>
  <c r="AF72" i="23"/>
  <c r="AE72" i="23"/>
  <c r="AF71" i="23"/>
  <c r="AE71" i="23"/>
  <c r="AF70" i="23"/>
  <c r="AE70" i="23"/>
  <c r="AF69" i="23"/>
  <c r="AE69" i="23"/>
  <c r="AF68" i="23"/>
  <c r="AE68" i="23"/>
  <c r="AF67" i="23"/>
  <c r="AE67" i="23"/>
  <c r="AF66" i="23"/>
  <c r="AE66" i="23"/>
  <c r="AF65" i="23"/>
  <c r="AE65" i="23"/>
  <c r="AF64" i="23"/>
  <c r="AE64" i="23"/>
  <c r="AF63" i="23"/>
  <c r="AE63" i="23"/>
  <c r="AF62" i="23"/>
  <c r="AE62" i="23"/>
  <c r="AF61" i="23"/>
  <c r="AE61" i="23"/>
  <c r="AF60" i="23"/>
  <c r="AE60" i="23"/>
  <c r="AF59" i="23"/>
  <c r="AE59" i="23"/>
  <c r="AF58" i="23"/>
  <c r="AE58" i="23"/>
  <c r="AF57" i="23"/>
  <c r="AE57" i="23"/>
  <c r="AF56" i="23"/>
  <c r="AE56" i="23"/>
  <c r="AF55" i="23"/>
  <c r="AE55" i="23"/>
  <c r="AH78" i="23"/>
  <c r="AH77" i="23"/>
  <c r="AH76" i="23"/>
  <c r="AH75" i="23"/>
  <c r="AH74" i="23"/>
  <c r="AH73" i="23"/>
  <c r="AH72" i="23"/>
  <c r="AH71" i="23"/>
  <c r="AH70" i="23"/>
  <c r="AH69" i="23"/>
  <c r="AH68" i="23"/>
  <c r="AH67" i="23"/>
  <c r="AH66" i="23"/>
  <c r="AH65" i="23"/>
  <c r="AH64" i="23"/>
  <c r="AH63" i="23"/>
  <c r="AH62" i="23"/>
  <c r="AH61" i="23"/>
  <c r="AH60" i="23"/>
  <c r="AH59" i="23"/>
  <c r="AH58" i="23"/>
  <c r="AH57" i="23"/>
  <c r="AH56" i="23"/>
  <c r="AH55" i="23"/>
  <c r="AJ78" i="23"/>
  <c r="AJ77" i="23"/>
  <c r="AJ76" i="23"/>
  <c r="AJ75" i="23"/>
  <c r="AJ74" i="23"/>
  <c r="AJ73" i="23"/>
  <c r="AJ72" i="23"/>
  <c r="AJ71" i="23"/>
  <c r="AJ70" i="23"/>
  <c r="AJ69" i="23"/>
  <c r="AJ68" i="23"/>
  <c r="AJ67" i="23"/>
  <c r="AJ66" i="23"/>
  <c r="AJ65" i="23"/>
  <c r="AJ64" i="23"/>
  <c r="AJ63" i="23"/>
  <c r="AJ62" i="23"/>
  <c r="AJ61" i="23"/>
  <c r="AJ60" i="23"/>
  <c r="AJ59" i="23"/>
  <c r="AJ58" i="23"/>
  <c r="AJ57" i="23"/>
  <c r="AJ56" i="23"/>
  <c r="AJ55" i="23"/>
  <c r="AK78" i="23"/>
  <c r="AK77" i="23"/>
  <c r="AK76" i="23"/>
  <c r="AK75" i="23"/>
  <c r="AK74" i="23"/>
  <c r="AK73" i="23"/>
  <c r="AK72" i="23"/>
  <c r="AK71" i="23"/>
  <c r="AK70" i="23"/>
  <c r="AK69" i="23"/>
  <c r="AK68" i="23"/>
  <c r="AK67" i="23"/>
  <c r="AK66" i="23"/>
  <c r="AK65" i="23"/>
  <c r="AK64" i="23"/>
  <c r="AK63" i="23"/>
  <c r="AK62" i="23"/>
  <c r="AK61" i="23"/>
  <c r="AK60" i="23"/>
  <c r="AK59" i="23"/>
  <c r="AK58" i="23"/>
  <c r="AK57" i="23"/>
  <c r="AK56" i="23"/>
  <c r="AK55" i="23"/>
  <c r="AX78" i="23"/>
  <c r="B78" i="23" s="1"/>
  <c r="AW78" i="23"/>
  <c r="AV78" i="23"/>
  <c r="AX77" i="23"/>
  <c r="AW77" i="23"/>
  <c r="AV77" i="23"/>
  <c r="AX76" i="23"/>
  <c r="AW76" i="23"/>
  <c r="AV76" i="23"/>
  <c r="B76" i="23" s="1"/>
  <c r="AX75" i="23"/>
  <c r="AW75" i="23"/>
  <c r="AV75" i="23"/>
  <c r="B75" i="23" s="1"/>
  <c r="AX74" i="23"/>
  <c r="AW74" i="23"/>
  <c r="AV74" i="23"/>
  <c r="AX73" i="23"/>
  <c r="AW73" i="23"/>
  <c r="AV73" i="23"/>
  <c r="AX72" i="23"/>
  <c r="AW72" i="23"/>
  <c r="AV72" i="23"/>
  <c r="AX71" i="23"/>
  <c r="AW71" i="23"/>
  <c r="AV71" i="23"/>
  <c r="AX70" i="23"/>
  <c r="AW70" i="23"/>
  <c r="AV70" i="23"/>
  <c r="AX69" i="23"/>
  <c r="AW69" i="23"/>
  <c r="AV69" i="23"/>
  <c r="AX68" i="23"/>
  <c r="AW68" i="23"/>
  <c r="AV68" i="23"/>
  <c r="AX67" i="23"/>
  <c r="AW67" i="23"/>
  <c r="AV67" i="23"/>
  <c r="AX66" i="23"/>
  <c r="AW66" i="23"/>
  <c r="AV66" i="23"/>
  <c r="AX65" i="23"/>
  <c r="AW65" i="23"/>
  <c r="AV65" i="23"/>
  <c r="AX64" i="23"/>
  <c r="AW64" i="23"/>
  <c r="AV64" i="23"/>
  <c r="AX63" i="23"/>
  <c r="AW63" i="23"/>
  <c r="AV63" i="23"/>
  <c r="AX62" i="23"/>
  <c r="AW62" i="23"/>
  <c r="AV62" i="23"/>
  <c r="AX61" i="23"/>
  <c r="AW61" i="23"/>
  <c r="AV61" i="23"/>
  <c r="AX60" i="23"/>
  <c r="AW60" i="23"/>
  <c r="AV60" i="23"/>
  <c r="AX59" i="23"/>
  <c r="AW59" i="23"/>
  <c r="AV59" i="23"/>
  <c r="AX58" i="23"/>
  <c r="AW58" i="23"/>
  <c r="AV58" i="23"/>
  <c r="AX57" i="23"/>
  <c r="AW57" i="23"/>
  <c r="AV57" i="23"/>
  <c r="AX56" i="23"/>
  <c r="AW56" i="23"/>
  <c r="AV56" i="23"/>
  <c r="AX55" i="23"/>
  <c r="AW55" i="23"/>
  <c r="AV55" i="23"/>
  <c r="B55" i="23" s="1"/>
  <c r="B56" i="23"/>
  <c r="AV52" i="23"/>
  <c r="AW52" i="23"/>
  <c r="AX52" i="23"/>
  <c r="AX51" i="23"/>
  <c r="AW51" i="23"/>
  <c r="AV51" i="23"/>
  <c r="AX50" i="23"/>
  <c r="AW50" i="23"/>
  <c r="AV50" i="23"/>
  <c r="AX49" i="23"/>
  <c r="AW49" i="23"/>
  <c r="AV49" i="23"/>
  <c r="B49" i="23" s="1"/>
  <c r="AX48" i="23"/>
  <c r="AW48" i="23"/>
  <c r="AV48" i="23"/>
  <c r="AX47" i="23"/>
  <c r="AW47" i="23"/>
  <c r="AV47" i="23"/>
  <c r="AX46" i="23"/>
  <c r="AW46" i="23"/>
  <c r="AV46" i="23"/>
  <c r="AX45" i="23"/>
  <c r="AW45" i="23"/>
  <c r="AV45" i="23"/>
  <c r="AX44" i="23"/>
  <c r="AW44" i="23"/>
  <c r="AV44" i="23"/>
  <c r="AX43" i="23"/>
  <c r="AW43" i="23"/>
  <c r="AV43" i="23"/>
  <c r="AX42" i="23"/>
  <c r="AW42" i="23"/>
  <c r="AV42" i="23"/>
  <c r="AX41" i="23"/>
  <c r="AW41" i="23"/>
  <c r="AV41" i="23"/>
  <c r="AX40" i="23"/>
  <c r="AW40" i="23"/>
  <c r="AV40" i="23"/>
  <c r="AX39" i="23"/>
  <c r="AW39" i="23"/>
  <c r="AV39" i="23"/>
  <c r="AX38" i="23"/>
  <c r="AW38" i="23"/>
  <c r="AV38" i="23"/>
  <c r="AX37" i="23"/>
  <c r="AW37" i="23"/>
  <c r="AV37" i="23"/>
  <c r="AX36" i="23"/>
  <c r="AW36" i="23"/>
  <c r="AV36" i="23"/>
  <c r="AX35" i="23"/>
  <c r="AW35" i="23"/>
  <c r="AV35" i="23"/>
  <c r="AX34" i="23"/>
  <c r="AW34" i="23"/>
  <c r="AV34" i="23"/>
  <c r="AX33" i="23"/>
  <c r="AW33" i="23"/>
  <c r="AV33" i="23"/>
  <c r="AX32" i="23"/>
  <c r="AW32" i="23"/>
  <c r="AV32" i="23"/>
  <c r="AX31" i="23"/>
  <c r="AW31" i="23"/>
  <c r="AV31" i="23"/>
  <c r="AX30" i="23"/>
  <c r="AW30" i="23"/>
  <c r="B30" i="23" s="1"/>
  <c r="AV30" i="23"/>
  <c r="AX29" i="23"/>
  <c r="AW29" i="23"/>
  <c r="AV29" i="23"/>
  <c r="B29" i="23" s="1"/>
  <c r="AX28" i="23"/>
  <c r="AW28" i="23"/>
  <c r="AV28" i="23"/>
  <c r="AV3" i="23"/>
  <c r="AW3" i="23"/>
  <c r="AX3" i="23"/>
  <c r="AV4" i="23"/>
  <c r="AW4" i="23"/>
  <c r="AX4" i="23"/>
  <c r="AV5" i="23"/>
  <c r="AW5" i="23"/>
  <c r="AX5" i="23"/>
  <c r="AV6" i="23"/>
  <c r="AW6" i="23"/>
  <c r="AX6" i="23"/>
  <c r="AV7" i="23"/>
  <c r="AW7" i="23"/>
  <c r="AX7" i="23"/>
  <c r="AV8" i="23"/>
  <c r="AW8" i="23"/>
  <c r="AX8" i="23"/>
  <c r="AV9" i="23"/>
  <c r="AW9" i="23"/>
  <c r="AX9" i="23"/>
  <c r="AV10" i="23"/>
  <c r="AW10" i="23"/>
  <c r="AX10" i="23"/>
  <c r="AV11" i="23"/>
  <c r="AW11" i="23"/>
  <c r="AX11" i="23"/>
  <c r="AV12" i="23"/>
  <c r="AW12" i="23"/>
  <c r="AX12" i="23"/>
  <c r="AV13" i="23"/>
  <c r="AW13" i="23"/>
  <c r="AX13" i="23"/>
  <c r="AV14" i="23"/>
  <c r="AW14" i="23"/>
  <c r="AX14" i="23"/>
  <c r="AV15" i="23"/>
  <c r="AW15" i="23"/>
  <c r="AX15" i="23"/>
  <c r="AV16" i="23"/>
  <c r="AW16" i="23"/>
  <c r="AX16" i="23"/>
  <c r="AV17" i="23"/>
  <c r="AW17" i="23"/>
  <c r="AX17" i="23"/>
  <c r="AV18" i="23"/>
  <c r="AW18" i="23"/>
  <c r="AX18" i="23"/>
  <c r="AV19" i="23"/>
  <c r="AW19" i="23"/>
  <c r="AX19" i="23"/>
  <c r="AV20" i="23"/>
  <c r="AW20" i="23"/>
  <c r="AX20" i="23"/>
  <c r="AV21" i="23"/>
  <c r="AW21" i="23"/>
  <c r="AX21" i="23"/>
  <c r="AV22" i="23"/>
  <c r="AW22" i="23"/>
  <c r="AX22" i="23"/>
  <c r="AV23" i="23"/>
  <c r="AW23" i="23"/>
  <c r="AX23" i="23"/>
  <c r="AV24" i="23"/>
  <c r="AW24" i="23"/>
  <c r="AX24" i="23"/>
  <c r="AV25" i="23"/>
  <c r="AW25" i="23"/>
  <c r="AX25" i="23"/>
  <c r="AK52" i="23"/>
  <c r="AK51" i="23"/>
  <c r="AK50" i="23"/>
  <c r="AK49" i="23"/>
  <c r="AK48" i="23"/>
  <c r="AK47" i="23"/>
  <c r="AK46" i="23"/>
  <c r="AK45" i="23"/>
  <c r="AK44" i="23"/>
  <c r="AK43" i="23"/>
  <c r="AK42" i="23"/>
  <c r="AK41" i="23"/>
  <c r="AK40" i="23"/>
  <c r="AK39" i="23"/>
  <c r="AK38" i="23"/>
  <c r="AK37" i="23"/>
  <c r="AK36" i="23"/>
  <c r="AK35" i="23"/>
  <c r="AK34" i="23"/>
  <c r="AK33" i="23"/>
  <c r="AK32" i="23"/>
  <c r="AK31" i="23"/>
  <c r="AK30" i="23"/>
  <c r="AK29" i="23"/>
  <c r="AK28" i="23"/>
  <c r="AK3" i="23"/>
  <c r="AK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K25" i="23"/>
  <c r="AJ52" i="23"/>
  <c r="AJ51" i="23"/>
  <c r="AJ50" i="23"/>
  <c r="AJ49" i="23"/>
  <c r="AJ48" i="23"/>
  <c r="AJ47" i="23"/>
  <c r="AJ46" i="23"/>
  <c r="AJ45" i="23"/>
  <c r="AJ44" i="23"/>
  <c r="AJ43" i="23"/>
  <c r="AJ42" i="23"/>
  <c r="AJ41" i="23"/>
  <c r="AJ40" i="23"/>
  <c r="AJ39" i="23"/>
  <c r="AJ38" i="23"/>
  <c r="AJ37" i="23"/>
  <c r="AJ36" i="23"/>
  <c r="AJ35" i="23"/>
  <c r="AJ34" i="23"/>
  <c r="AJ33" i="23"/>
  <c r="AJ32" i="23"/>
  <c r="AJ31" i="23"/>
  <c r="AJ30" i="23"/>
  <c r="AJ29" i="23"/>
  <c r="AJ28" i="23"/>
  <c r="AJ3" i="23"/>
  <c r="AJ4" i="23"/>
  <c r="AJ5" i="23"/>
  <c r="AJ6" i="23"/>
  <c r="AJ7" i="23"/>
  <c r="AJ8" i="23"/>
  <c r="AJ9" i="23"/>
  <c r="AJ10" i="23"/>
  <c r="AJ11" i="23"/>
  <c r="AJ12" i="23"/>
  <c r="AJ13" i="23"/>
  <c r="AJ14" i="23"/>
  <c r="AJ15" i="23"/>
  <c r="AJ16" i="23"/>
  <c r="AJ17" i="23"/>
  <c r="AJ18" i="23"/>
  <c r="AJ19" i="23"/>
  <c r="AJ20" i="23"/>
  <c r="AJ21" i="23"/>
  <c r="AJ22" i="23"/>
  <c r="AJ23" i="23"/>
  <c r="AJ24" i="23"/>
  <c r="AJ25" i="23"/>
  <c r="AH52" i="23"/>
  <c r="AH51" i="23"/>
  <c r="AH50" i="23"/>
  <c r="AH49" i="23"/>
  <c r="AH48" i="23"/>
  <c r="AH47" i="23"/>
  <c r="AH46" i="23"/>
  <c r="AH45" i="23"/>
  <c r="AH44" i="23"/>
  <c r="AH43" i="23"/>
  <c r="AH42" i="23"/>
  <c r="AH41" i="23"/>
  <c r="AH40" i="23"/>
  <c r="AH39" i="23"/>
  <c r="AH38" i="23"/>
  <c r="AH37" i="23"/>
  <c r="AH36" i="23"/>
  <c r="AH35" i="23"/>
  <c r="AH34" i="23"/>
  <c r="AH33" i="23"/>
  <c r="AH32" i="23"/>
  <c r="AH31" i="23"/>
  <c r="AH30" i="23"/>
  <c r="AH29" i="23"/>
  <c r="AH28" i="23"/>
  <c r="AH3" i="23"/>
  <c r="AH4" i="23"/>
  <c r="AH5" i="23"/>
  <c r="AH6" i="23"/>
  <c r="AH7" i="23"/>
  <c r="AH8" i="23"/>
  <c r="AH9" i="23"/>
  <c r="AH10" i="23"/>
  <c r="AH11" i="23"/>
  <c r="AH12" i="23"/>
  <c r="AH13" i="23"/>
  <c r="AH14" i="23"/>
  <c r="AH15" i="23"/>
  <c r="AH16" i="23"/>
  <c r="AH17" i="23"/>
  <c r="AH18" i="23"/>
  <c r="AH19" i="23"/>
  <c r="AH20" i="23"/>
  <c r="AH21" i="23"/>
  <c r="AH22" i="23"/>
  <c r="AH23" i="23"/>
  <c r="AH24" i="23"/>
  <c r="AH25" i="23"/>
  <c r="AE52" i="23"/>
  <c r="AF52" i="23"/>
  <c r="AF51" i="23"/>
  <c r="AE51" i="23"/>
  <c r="AF50" i="23"/>
  <c r="AE50" i="23"/>
  <c r="AF49" i="23"/>
  <c r="AE49" i="23"/>
  <c r="AF48" i="23"/>
  <c r="AE48" i="23"/>
  <c r="AF47" i="23"/>
  <c r="AE47" i="23"/>
  <c r="AF46" i="23"/>
  <c r="AE46" i="23"/>
  <c r="AF45" i="23"/>
  <c r="AE45" i="23"/>
  <c r="AF44" i="23"/>
  <c r="AE44" i="23"/>
  <c r="AF43" i="23"/>
  <c r="AE43" i="23"/>
  <c r="AF42" i="23"/>
  <c r="AE42" i="23"/>
  <c r="AF41" i="23"/>
  <c r="AE41" i="23"/>
  <c r="AF40" i="23"/>
  <c r="AE40" i="23"/>
  <c r="AF39" i="23"/>
  <c r="AE39" i="23"/>
  <c r="AF38" i="23"/>
  <c r="AE38" i="23"/>
  <c r="AF37" i="23"/>
  <c r="AE37" i="23"/>
  <c r="AF36" i="23"/>
  <c r="AE36" i="23"/>
  <c r="AF35" i="23"/>
  <c r="AE35" i="23"/>
  <c r="AF34" i="23"/>
  <c r="AE34" i="23"/>
  <c r="AF33" i="23"/>
  <c r="AE33" i="23"/>
  <c r="AF32" i="23"/>
  <c r="AE32" i="23"/>
  <c r="AF31" i="23"/>
  <c r="AE31" i="23"/>
  <c r="AF30" i="23"/>
  <c r="AE30" i="23"/>
  <c r="AF29" i="23"/>
  <c r="AE29" i="23"/>
  <c r="AF28" i="23"/>
  <c r="AE28" i="23"/>
  <c r="AF3" i="23"/>
  <c r="AF4" i="23"/>
  <c r="AF5" i="23"/>
  <c r="AF6" i="23"/>
  <c r="AF7" i="23"/>
  <c r="AF8" i="23"/>
  <c r="AF9" i="23"/>
  <c r="AF10" i="23"/>
  <c r="AF11" i="23"/>
  <c r="AF12" i="23"/>
  <c r="AF13" i="23"/>
  <c r="AF14" i="23"/>
  <c r="AF15" i="23"/>
  <c r="AF16" i="23"/>
  <c r="AF17" i="23"/>
  <c r="AF18" i="23"/>
  <c r="AF19" i="23"/>
  <c r="AF20" i="23"/>
  <c r="AF21" i="23"/>
  <c r="AF22" i="23"/>
  <c r="AF23" i="23"/>
  <c r="AF24" i="23"/>
  <c r="AF25" i="23"/>
  <c r="AE3" i="23"/>
  <c r="AE4" i="23"/>
  <c r="AE5" i="23"/>
  <c r="AE6" i="23"/>
  <c r="AE7" i="23"/>
  <c r="AE8" i="23"/>
  <c r="AE9" i="23"/>
  <c r="AE10" i="23"/>
  <c r="AE11" i="23"/>
  <c r="AE12" i="23"/>
  <c r="AE13" i="23"/>
  <c r="AE14" i="23"/>
  <c r="AE15" i="23"/>
  <c r="AE16" i="23"/>
  <c r="AE17" i="23"/>
  <c r="AE18" i="23"/>
  <c r="AE19" i="23"/>
  <c r="AE20" i="23"/>
  <c r="AE21" i="23"/>
  <c r="AE22" i="23"/>
  <c r="AE23" i="23"/>
  <c r="AE24" i="23"/>
  <c r="AE25" i="23"/>
  <c r="AB29" i="23"/>
  <c r="AB30" i="23"/>
  <c r="AB31" i="23"/>
  <c r="AB32" i="23"/>
  <c r="AB33" i="23"/>
  <c r="AB34" i="23"/>
  <c r="AB35" i="23"/>
  <c r="AB36" i="23"/>
  <c r="AB37" i="23"/>
  <c r="AB38" i="23"/>
  <c r="AB39" i="23"/>
  <c r="AB40" i="23"/>
  <c r="AB41" i="23"/>
  <c r="AB42" i="23"/>
  <c r="AB43" i="23"/>
  <c r="AB44" i="23"/>
  <c r="AB45" i="23"/>
  <c r="AB46" i="23"/>
  <c r="AB47" i="23"/>
  <c r="AB48" i="23"/>
  <c r="AB49" i="23"/>
  <c r="AB50" i="23"/>
  <c r="AB51" i="23"/>
  <c r="AB52" i="23"/>
  <c r="AB28" i="23"/>
  <c r="Z29" i="23"/>
  <c r="Z30" i="23"/>
  <c r="Z31" i="23"/>
  <c r="Z32" i="23"/>
  <c r="Z33" i="23"/>
  <c r="Z34" i="23"/>
  <c r="Z35" i="23"/>
  <c r="Z36" i="23"/>
  <c r="Z37" i="23"/>
  <c r="Z38" i="23"/>
  <c r="Z39" i="23"/>
  <c r="Z40" i="23"/>
  <c r="Z41" i="23"/>
  <c r="Z42" i="23"/>
  <c r="Z43" i="23"/>
  <c r="Z44" i="23"/>
  <c r="Z45" i="23"/>
  <c r="Z46" i="23"/>
  <c r="Z47" i="23"/>
  <c r="Z48" i="23"/>
  <c r="Z49" i="23"/>
  <c r="Z50" i="23"/>
  <c r="Z51" i="23"/>
  <c r="Z52" i="23"/>
  <c r="Z28" i="23"/>
  <c r="AB3" i="23"/>
  <c r="AB4" i="23"/>
  <c r="AB5" i="23"/>
  <c r="AB6" i="23"/>
  <c r="AB7" i="23"/>
  <c r="AB8" i="23"/>
  <c r="AB9" i="23"/>
  <c r="AB10" i="23"/>
  <c r="AB11" i="23"/>
  <c r="AB12" i="23"/>
  <c r="AB13" i="23"/>
  <c r="AB14" i="23"/>
  <c r="AB15" i="23"/>
  <c r="AB16" i="23"/>
  <c r="AB17" i="23"/>
  <c r="AB18" i="23"/>
  <c r="AB19" i="23"/>
  <c r="AB20" i="23"/>
  <c r="AB21" i="23"/>
  <c r="AB22" i="23"/>
  <c r="AB23" i="23"/>
  <c r="AB24" i="23"/>
  <c r="AB25" i="23"/>
  <c r="Z3" i="23"/>
  <c r="Z4" i="23"/>
  <c r="Z5" i="23"/>
  <c r="Z6" i="23"/>
  <c r="Z7" i="23"/>
  <c r="Z8" i="23"/>
  <c r="Z9" i="23"/>
  <c r="Z10" i="23"/>
  <c r="Z11" i="23"/>
  <c r="Z12" i="23"/>
  <c r="Z13" i="23"/>
  <c r="Z14" i="23"/>
  <c r="Z15" i="23"/>
  <c r="Z16" i="23"/>
  <c r="Z17" i="23"/>
  <c r="Z18" i="23"/>
  <c r="Z19" i="23"/>
  <c r="Z20" i="23"/>
  <c r="Z21" i="23"/>
  <c r="Z22" i="23"/>
  <c r="Z23" i="23"/>
  <c r="Z24" i="23"/>
  <c r="Z25" i="23"/>
  <c r="B77" i="23"/>
  <c r="B58" i="23"/>
  <c r="B57" i="23"/>
  <c r="L56" i="23"/>
  <c r="M56" i="23"/>
  <c r="N56" i="23"/>
  <c r="O56" i="23"/>
  <c r="P56" i="23"/>
  <c r="Q56" i="23"/>
  <c r="R56" i="23"/>
  <c r="S56" i="23"/>
  <c r="T56" i="23"/>
  <c r="U56" i="23"/>
  <c r="V56" i="23"/>
  <c r="W56" i="23"/>
  <c r="X56" i="23"/>
  <c r="Y56" i="23"/>
  <c r="AA56" i="23"/>
  <c r="AC56" i="23"/>
  <c r="AD56" i="23"/>
  <c r="AG56" i="23"/>
  <c r="AI56" i="23"/>
  <c r="AL56" i="23"/>
  <c r="AM56" i="23"/>
  <c r="AN56" i="23"/>
  <c r="AO56" i="23"/>
  <c r="AP56" i="23"/>
  <c r="AQ56" i="23"/>
  <c r="AR56" i="23"/>
  <c r="AS56" i="23"/>
  <c r="AT56" i="23"/>
  <c r="AU56" i="23"/>
  <c r="L57" i="23"/>
  <c r="M57" i="23"/>
  <c r="N57" i="23"/>
  <c r="O57" i="23"/>
  <c r="P57" i="23"/>
  <c r="Q57" i="23"/>
  <c r="R57" i="23"/>
  <c r="S57" i="23"/>
  <c r="T57" i="23"/>
  <c r="U57" i="23"/>
  <c r="V57" i="23"/>
  <c r="W57" i="23"/>
  <c r="X57" i="23"/>
  <c r="Y57" i="23"/>
  <c r="AA57" i="23"/>
  <c r="AC57" i="23"/>
  <c r="AD57" i="23"/>
  <c r="AG57" i="23"/>
  <c r="AI57" i="23"/>
  <c r="AL57" i="23"/>
  <c r="AM57" i="23"/>
  <c r="AN57" i="23"/>
  <c r="AO57" i="23"/>
  <c r="AP57" i="23"/>
  <c r="AQ57" i="23"/>
  <c r="AR57" i="23"/>
  <c r="AS57" i="23"/>
  <c r="AT57" i="23"/>
  <c r="AU57" i="23"/>
  <c r="L58" i="23"/>
  <c r="M58" i="23"/>
  <c r="N58" i="23"/>
  <c r="O58" i="23"/>
  <c r="P58" i="23"/>
  <c r="Q58" i="23"/>
  <c r="R58" i="23"/>
  <c r="S58" i="23"/>
  <c r="T58" i="23"/>
  <c r="U58" i="23"/>
  <c r="V58" i="23"/>
  <c r="W58" i="23"/>
  <c r="X58" i="23"/>
  <c r="Y58" i="23"/>
  <c r="AA58" i="23"/>
  <c r="AC58" i="23"/>
  <c r="AD58" i="23"/>
  <c r="AG58" i="23"/>
  <c r="AI58" i="23"/>
  <c r="AL58" i="23"/>
  <c r="AM58" i="23"/>
  <c r="AN58" i="23"/>
  <c r="AO58" i="23"/>
  <c r="AP58" i="23"/>
  <c r="AQ58" i="23"/>
  <c r="AR58" i="23"/>
  <c r="AS58" i="23"/>
  <c r="AT58" i="23"/>
  <c r="AU58" i="23"/>
  <c r="L59" i="23"/>
  <c r="M59" i="23"/>
  <c r="N59" i="23"/>
  <c r="O59" i="23"/>
  <c r="P59" i="23"/>
  <c r="Q59" i="23"/>
  <c r="R59" i="23"/>
  <c r="S59" i="23"/>
  <c r="T59" i="23"/>
  <c r="U59" i="23"/>
  <c r="V59" i="23"/>
  <c r="W59" i="23"/>
  <c r="X59" i="23"/>
  <c r="Y59" i="23"/>
  <c r="AA59" i="23"/>
  <c r="AC59" i="23"/>
  <c r="AD59" i="23"/>
  <c r="AG59" i="23"/>
  <c r="AI59" i="23"/>
  <c r="AL59" i="23"/>
  <c r="AM59" i="23"/>
  <c r="AN59" i="23"/>
  <c r="AO59" i="23"/>
  <c r="AP59" i="23"/>
  <c r="AQ59" i="23"/>
  <c r="AR59" i="23"/>
  <c r="AS59" i="23"/>
  <c r="AT59" i="23"/>
  <c r="AU59" i="23"/>
  <c r="L60" i="23"/>
  <c r="M60" i="23"/>
  <c r="N60" i="23"/>
  <c r="O60" i="23"/>
  <c r="P60" i="23"/>
  <c r="Q60" i="23"/>
  <c r="R60" i="23"/>
  <c r="S60" i="23"/>
  <c r="T60" i="23"/>
  <c r="U60" i="23"/>
  <c r="V60" i="23"/>
  <c r="W60" i="23"/>
  <c r="X60" i="23"/>
  <c r="Y60" i="23"/>
  <c r="AA60" i="23"/>
  <c r="AC60" i="23"/>
  <c r="AD60" i="23"/>
  <c r="AG60" i="23"/>
  <c r="AI60" i="23"/>
  <c r="AL60" i="23"/>
  <c r="AM60" i="23"/>
  <c r="AN60" i="23"/>
  <c r="AO60" i="23"/>
  <c r="AP60" i="23"/>
  <c r="AQ60" i="23"/>
  <c r="AR60" i="23"/>
  <c r="AS60" i="23"/>
  <c r="AT60" i="23"/>
  <c r="AU60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AA61" i="23"/>
  <c r="AC61" i="23"/>
  <c r="AD61" i="23"/>
  <c r="AG61" i="23"/>
  <c r="AI61" i="23"/>
  <c r="AL61" i="23"/>
  <c r="AM61" i="23"/>
  <c r="AN61" i="23"/>
  <c r="AO61" i="23"/>
  <c r="AP61" i="23"/>
  <c r="AQ61" i="23"/>
  <c r="AR61" i="23"/>
  <c r="AS61" i="23"/>
  <c r="AT61" i="23"/>
  <c r="AU61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AA62" i="23"/>
  <c r="AC62" i="23"/>
  <c r="AD62" i="23"/>
  <c r="AG62" i="23"/>
  <c r="AI62" i="23"/>
  <c r="AL62" i="23"/>
  <c r="AM62" i="23"/>
  <c r="AN62" i="23"/>
  <c r="AO62" i="23"/>
  <c r="AP62" i="23"/>
  <c r="AQ62" i="23"/>
  <c r="AR62" i="23"/>
  <c r="AS62" i="23"/>
  <c r="AT62" i="23"/>
  <c r="AU62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AA63" i="23"/>
  <c r="AC63" i="23"/>
  <c r="AD63" i="23"/>
  <c r="AG63" i="23"/>
  <c r="AI63" i="23"/>
  <c r="AL63" i="23"/>
  <c r="AM63" i="23"/>
  <c r="AN63" i="23"/>
  <c r="AO63" i="23"/>
  <c r="AP63" i="23"/>
  <c r="AQ63" i="23"/>
  <c r="AR63" i="23"/>
  <c r="AS63" i="23"/>
  <c r="AT63" i="23"/>
  <c r="AU63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AA64" i="23"/>
  <c r="AC64" i="23"/>
  <c r="AD64" i="23"/>
  <c r="AG64" i="23"/>
  <c r="AI64" i="23"/>
  <c r="AL64" i="23"/>
  <c r="AM64" i="23"/>
  <c r="AN64" i="23"/>
  <c r="AO64" i="23"/>
  <c r="AP64" i="23"/>
  <c r="AQ64" i="23"/>
  <c r="AR64" i="23"/>
  <c r="AS64" i="23"/>
  <c r="AT64" i="23"/>
  <c r="AU64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AA65" i="23"/>
  <c r="AC65" i="23"/>
  <c r="AD65" i="23"/>
  <c r="AG65" i="23"/>
  <c r="AI65" i="23"/>
  <c r="AL65" i="23"/>
  <c r="AM65" i="23"/>
  <c r="AN65" i="23"/>
  <c r="AO65" i="23"/>
  <c r="AP65" i="23"/>
  <c r="AQ65" i="23"/>
  <c r="AR65" i="23"/>
  <c r="AS65" i="23"/>
  <c r="AT65" i="23"/>
  <c r="AU65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AA66" i="23"/>
  <c r="AC66" i="23"/>
  <c r="AD66" i="23"/>
  <c r="AG66" i="23"/>
  <c r="AI66" i="23"/>
  <c r="AL66" i="23"/>
  <c r="AM66" i="23"/>
  <c r="AN66" i="23"/>
  <c r="AO66" i="23"/>
  <c r="AP66" i="23"/>
  <c r="AQ66" i="23"/>
  <c r="AR66" i="23"/>
  <c r="AS66" i="23"/>
  <c r="AT66" i="23"/>
  <c r="AU66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AA67" i="23"/>
  <c r="AC67" i="23"/>
  <c r="AD67" i="23"/>
  <c r="AG67" i="23"/>
  <c r="AI67" i="23"/>
  <c r="AL67" i="23"/>
  <c r="AM67" i="23"/>
  <c r="AN67" i="23"/>
  <c r="AO67" i="23"/>
  <c r="AP67" i="23"/>
  <c r="AQ67" i="23"/>
  <c r="AR67" i="23"/>
  <c r="AS67" i="23"/>
  <c r="AT67" i="23"/>
  <c r="AU67" i="23"/>
  <c r="L68" i="23"/>
  <c r="M68" i="23"/>
  <c r="N68" i="23"/>
  <c r="O68" i="23"/>
  <c r="P68" i="23"/>
  <c r="Q68" i="23"/>
  <c r="R68" i="23"/>
  <c r="S68" i="23"/>
  <c r="T68" i="23"/>
  <c r="U68" i="23"/>
  <c r="V68" i="23"/>
  <c r="W68" i="23"/>
  <c r="X68" i="23"/>
  <c r="Y68" i="23"/>
  <c r="AA68" i="23"/>
  <c r="AC68" i="23"/>
  <c r="AD68" i="23"/>
  <c r="AG68" i="23"/>
  <c r="AI68" i="23"/>
  <c r="AL68" i="23"/>
  <c r="AM68" i="23"/>
  <c r="AN68" i="23"/>
  <c r="AO68" i="23"/>
  <c r="AP68" i="23"/>
  <c r="AQ68" i="23"/>
  <c r="AR68" i="23"/>
  <c r="AS68" i="23"/>
  <c r="AT68" i="23"/>
  <c r="AU68" i="23"/>
  <c r="L69" i="23"/>
  <c r="M69" i="23"/>
  <c r="N69" i="23"/>
  <c r="O69" i="23"/>
  <c r="P69" i="23"/>
  <c r="Q69" i="23"/>
  <c r="R69" i="23"/>
  <c r="S69" i="23"/>
  <c r="T69" i="23"/>
  <c r="U69" i="23"/>
  <c r="V69" i="23"/>
  <c r="W69" i="23"/>
  <c r="X69" i="23"/>
  <c r="Y69" i="23"/>
  <c r="AA69" i="23"/>
  <c r="AC69" i="23"/>
  <c r="AD69" i="23"/>
  <c r="AG69" i="23"/>
  <c r="AI69" i="23"/>
  <c r="AL69" i="23"/>
  <c r="AM69" i="23"/>
  <c r="AN69" i="23"/>
  <c r="AO69" i="23"/>
  <c r="AP69" i="23"/>
  <c r="AQ69" i="23"/>
  <c r="AR69" i="23"/>
  <c r="AS69" i="23"/>
  <c r="AT69" i="23"/>
  <c r="AU69" i="23"/>
  <c r="L70" i="23"/>
  <c r="M70" i="23"/>
  <c r="N70" i="23"/>
  <c r="O70" i="23"/>
  <c r="P70" i="23"/>
  <c r="Q70" i="23"/>
  <c r="R70" i="23"/>
  <c r="S70" i="23"/>
  <c r="T70" i="23"/>
  <c r="U70" i="23"/>
  <c r="V70" i="23"/>
  <c r="W70" i="23"/>
  <c r="X70" i="23"/>
  <c r="Y70" i="23"/>
  <c r="AA70" i="23"/>
  <c r="AC70" i="23"/>
  <c r="AD70" i="23"/>
  <c r="AG70" i="23"/>
  <c r="AI70" i="23"/>
  <c r="AL70" i="23"/>
  <c r="AM70" i="23"/>
  <c r="AN70" i="23"/>
  <c r="AO70" i="23"/>
  <c r="AP70" i="23"/>
  <c r="AQ70" i="23"/>
  <c r="AR70" i="23"/>
  <c r="AS70" i="23"/>
  <c r="AT70" i="23"/>
  <c r="AU70" i="23"/>
  <c r="L71" i="23"/>
  <c r="M71" i="23"/>
  <c r="N71" i="23"/>
  <c r="O71" i="23"/>
  <c r="P71" i="23"/>
  <c r="Q71" i="23"/>
  <c r="R71" i="23"/>
  <c r="S71" i="23"/>
  <c r="T71" i="23"/>
  <c r="U71" i="23"/>
  <c r="V71" i="23"/>
  <c r="W71" i="23"/>
  <c r="X71" i="23"/>
  <c r="Y71" i="23"/>
  <c r="AA71" i="23"/>
  <c r="AC71" i="23"/>
  <c r="AD71" i="23"/>
  <c r="AG71" i="23"/>
  <c r="AI71" i="23"/>
  <c r="AL71" i="23"/>
  <c r="AM71" i="23"/>
  <c r="AN71" i="23"/>
  <c r="AO71" i="23"/>
  <c r="AP71" i="23"/>
  <c r="AQ71" i="23"/>
  <c r="AR71" i="23"/>
  <c r="AS71" i="23"/>
  <c r="AT71" i="23"/>
  <c r="AU71" i="23"/>
  <c r="L72" i="23"/>
  <c r="M72" i="23"/>
  <c r="N72" i="23"/>
  <c r="O72" i="23"/>
  <c r="P72" i="23"/>
  <c r="Q72" i="23"/>
  <c r="R72" i="23"/>
  <c r="S72" i="23"/>
  <c r="T72" i="23"/>
  <c r="U72" i="23"/>
  <c r="V72" i="23"/>
  <c r="W72" i="23"/>
  <c r="X72" i="23"/>
  <c r="Y72" i="23"/>
  <c r="AA72" i="23"/>
  <c r="AC72" i="23"/>
  <c r="AD72" i="23"/>
  <c r="AG72" i="23"/>
  <c r="AI72" i="23"/>
  <c r="AL72" i="23"/>
  <c r="AM72" i="23"/>
  <c r="AN72" i="23"/>
  <c r="AO72" i="23"/>
  <c r="AP72" i="23"/>
  <c r="AQ72" i="23"/>
  <c r="AR72" i="23"/>
  <c r="AS72" i="23"/>
  <c r="AT72" i="23"/>
  <c r="AU72" i="23"/>
  <c r="L73" i="23"/>
  <c r="M73" i="23"/>
  <c r="N73" i="23"/>
  <c r="O73" i="23"/>
  <c r="P73" i="23"/>
  <c r="Q73" i="23"/>
  <c r="R73" i="23"/>
  <c r="S73" i="23"/>
  <c r="T73" i="23"/>
  <c r="U73" i="23"/>
  <c r="V73" i="23"/>
  <c r="W73" i="23"/>
  <c r="X73" i="23"/>
  <c r="Y73" i="23"/>
  <c r="AA73" i="23"/>
  <c r="AC73" i="23"/>
  <c r="AD73" i="23"/>
  <c r="AG73" i="23"/>
  <c r="AI73" i="23"/>
  <c r="AL73" i="23"/>
  <c r="AM73" i="23"/>
  <c r="AN73" i="23"/>
  <c r="AO73" i="23"/>
  <c r="AP73" i="23"/>
  <c r="AQ73" i="23"/>
  <c r="AR73" i="23"/>
  <c r="AS73" i="23"/>
  <c r="AT73" i="23"/>
  <c r="AU73" i="23"/>
  <c r="L74" i="23"/>
  <c r="M74" i="23"/>
  <c r="N74" i="23"/>
  <c r="O74" i="23"/>
  <c r="P74" i="23"/>
  <c r="Q74" i="23"/>
  <c r="R74" i="23"/>
  <c r="S74" i="23"/>
  <c r="T74" i="23"/>
  <c r="U74" i="23"/>
  <c r="V74" i="23"/>
  <c r="W74" i="23"/>
  <c r="X74" i="23"/>
  <c r="Y74" i="23"/>
  <c r="AA74" i="23"/>
  <c r="AC74" i="23"/>
  <c r="AD74" i="23"/>
  <c r="AG74" i="23"/>
  <c r="AI74" i="23"/>
  <c r="AL74" i="23"/>
  <c r="AM74" i="23"/>
  <c r="AN74" i="23"/>
  <c r="AO74" i="23"/>
  <c r="AP74" i="23"/>
  <c r="AQ74" i="23"/>
  <c r="AR74" i="23"/>
  <c r="AS74" i="23"/>
  <c r="AT74" i="23"/>
  <c r="AU74" i="23"/>
  <c r="L75" i="23"/>
  <c r="M75" i="23"/>
  <c r="N75" i="23"/>
  <c r="O75" i="23"/>
  <c r="P75" i="23"/>
  <c r="Q75" i="23"/>
  <c r="R75" i="23"/>
  <c r="S75" i="23"/>
  <c r="T75" i="23"/>
  <c r="U75" i="23"/>
  <c r="V75" i="23"/>
  <c r="W75" i="23"/>
  <c r="X75" i="23"/>
  <c r="Y75" i="23"/>
  <c r="AA75" i="23"/>
  <c r="AC75" i="23"/>
  <c r="AD75" i="23"/>
  <c r="AG75" i="23"/>
  <c r="AI75" i="23"/>
  <c r="AL75" i="23"/>
  <c r="AM75" i="23"/>
  <c r="AN75" i="23"/>
  <c r="AO75" i="23"/>
  <c r="AP75" i="23"/>
  <c r="AQ75" i="23"/>
  <c r="AR75" i="23"/>
  <c r="AS75" i="23"/>
  <c r="AT75" i="23"/>
  <c r="AU75" i="23"/>
  <c r="L76" i="23"/>
  <c r="M76" i="23"/>
  <c r="N76" i="23"/>
  <c r="O76" i="23"/>
  <c r="P76" i="23"/>
  <c r="Q76" i="23"/>
  <c r="R76" i="23"/>
  <c r="S76" i="23"/>
  <c r="T76" i="23"/>
  <c r="U76" i="23"/>
  <c r="V76" i="23"/>
  <c r="W76" i="23"/>
  <c r="X76" i="23"/>
  <c r="Y76" i="23"/>
  <c r="AA76" i="23"/>
  <c r="AC76" i="23"/>
  <c r="AD76" i="23"/>
  <c r="AG76" i="23"/>
  <c r="AI76" i="23"/>
  <c r="AL76" i="23"/>
  <c r="AM76" i="23"/>
  <c r="AN76" i="23"/>
  <c r="AO76" i="23"/>
  <c r="AP76" i="23"/>
  <c r="AQ76" i="23"/>
  <c r="AR76" i="23"/>
  <c r="AS76" i="23"/>
  <c r="AT76" i="23"/>
  <c r="AU76" i="23"/>
  <c r="L77" i="23"/>
  <c r="M77" i="23"/>
  <c r="N77" i="23"/>
  <c r="O77" i="23"/>
  <c r="P77" i="23"/>
  <c r="Q77" i="23"/>
  <c r="R77" i="23"/>
  <c r="S77" i="23"/>
  <c r="T77" i="23"/>
  <c r="U77" i="23"/>
  <c r="V77" i="23"/>
  <c r="W77" i="23"/>
  <c r="X77" i="23"/>
  <c r="Y77" i="23"/>
  <c r="AA77" i="23"/>
  <c r="AC77" i="23"/>
  <c r="AD77" i="23"/>
  <c r="AG77" i="23"/>
  <c r="AI77" i="23"/>
  <c r="AL77" i="23"/>
  <c r="AM77" i="23"/>
  <c r="AN77" i="23"/>
  <c r="AO77" i="23"/>
  <c r="AP77" i="23"/>
  <c r="AQ77" i="23"/>
  <c r="AR77" i="23"/>
  <c r="AS77" i="23"/>
  <c r="AT77" i="23"/>
  <c r="AU77" i="23"/>
  <c r="L78" i="23"/>
  <c r="M78" i="23"/>
  <c r="N78" i="23"/>
  <c r="O78" i="23"/>
  <c r="P78" i="23"/>
  <c r="Q78" i="23"/>
  <c r="R78" i="23"/>
  <c r="S78" i="23"/>
  <c r="T78" i="23"/>
  <c r="U78" i="23"/>
  <c r="V78" i="23"/>
  <c r="W78" i="23"/>
  <c r="X78" i="23"/>
  <c r="Y78" i="23"/>
  <c r="AA78" i="23"/>
  <c r="AC78" i="23"/>
  <c r="AD78" i="23"/>
  <c r="AG78" i="23"/>
  <c r="AI78" i="23"/>
  <c r="AL78" i="23"/>
  <c r="AM78" i="23"/>
  <c r="AN78" i="23"/>
  <c r="AO78" i="23"/>
  <c r="AP78" i="23"/>
  <c r="AQ78" i="23"/>
  <c r="AR78" i="23"/>
  <c r="AS78" i="23"/>
  <c r="AT78" i="23"/>
  <c r="AU78" i="23"/>
  <c r="M55" i="23"/>
  <c r="N55" i="23"/>
  <c r="O55" i="23"/>
  <c r="P55" i="23"/>
  <c r="Q55" i="23"/>
  <c r="R55" i="23"/>
  <c r="S55" i="23"/>
  <c r="T55" i="23"/>
  <c r="U55" i="23"/>
  <c r="V55" i="23"/>
  <c r="W55" i="23"/>
  <c r="X55" i="23"/>
  <c r="Y55" i="23"/>
  <c r="AA55" i="23"/>
  <c r="AC55" i="23"/>
  <c r="AD55" i="23"/>
  <c r="AG55" i="23"/>
  <c r="AI55" i="23"/>
  <c r="AL55" i="23"/>
  <c r="AM55" i="23"/>
  <c r="AN55" i="23"/>
  <c r="AO55" i="23"/>
  <c r="AP55" i="23"/>
  <c r="AQ55" i="23"/>
  <c r="AR55" i="23"/>
  <c r="AS55" i="23"/>
  <c r="AT55" i="23"/>
  <c r="AU55" i="23"/>
  <c r="L55" i="23"/>
  <c r="B52" i="23"/>
  <c r="B51" i="23"/>
  <c r="B50" i="23"/>
  <c r="B31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X29" i="23"/>
  <c r="Y29" i="23"/>
  <c r="AA29" i="23"/>
  <c r="AC29" i="23"/>
  <c r="AD29" i="23"/>
  <c r="AG29" i="23"/>
  <c r="AI29" i="23"/>
  <c r="AL29" i="23"/>
  <c r="AM29" i="23"/>
  <c r="AN29" i="23"/>
  <c r="AO29" i="23"/>
  <c r="AP29" i="23"/>
  <c r="AQ29" i="23"/>
  <c r="AR29" i="23"/>
  <c r="AS29" i="23"/>
  <c r="AT29" i="23"/>
  <c r="AU29" i="23"/>
  <c r="L30" i="23"/>
  <c r="M30" i="23"/>
  <c r="N30" i="23"/>
  <c r="O30" i="23"/>
  <c r="P30" i="23"/>
  <c r="Q30" i="23"/>
  <c r="R30" i="23"/>
  <c r="S30" i="23"/>
  <c r="T30" i="23"/>
  <c r="U30" i="23"/>
  <c r="V30" i="23"/>
  <c r="W30" i="23"/>
  <c r="X30" i="23"/>
  <c r="Y30" i="23"/>
  <c r="AA30" i="23"/>
  <c r="AC30" i="23"/>
  <c r="AD30" i="23"/>
  <c r="AG30" i="23"/>
  <c r="AI30" i="23"/>
  <c r="AL30" i="23"/>
  <c r="AM30" i="23"/>
  <c r="AN30" i="23"/>
  <c r="AO30" i="23"/>
  <c r="AP30" i="23"/>
  <c r="AQ30" i="23"/>
  <c r="AR30" i="23"/>
  <c r="AS30" i="23"/>
  <c r="AT30" i="23"/>
  <c r="AU30" i="23"/>
  <c r="L31" i="23"/>
  <c r="M31" i="23"/>
  <c r="N31" i="23"/>
  <c r="O31" i="23"/>
  <c r="P31" i="23"/>
  <c r="Q31" i="23"/>
  <c r="R31" i="23"/>
  <c r="S31" i="23"/>
  <c r="T31" i="23"/>
  <c r="U31" i="23"/>
  <c r="V31" i="23"/>
  <c r="W31" i="23"/>
  <c r="X31" i="23"/>
  <c r="Y31" i="23"/>
  <c r="AA31" i="23"/>
  <c r="AC31" i="23"/>
  <c r="AD31" i="23"/>
  <c r="AG31" i="23"/>
  <c r="AI31" i="23"/>
  <c r="AL31" i="23"/>
  <c r="AM31" i="23"/>
  <c r="AN31" i="23"/>
  <c r="AO31" i="23"/>
  <c r="AP31" i="23"/>
  <c r="AQ31" i="23"/>
  <c r="AR31" i="23"/>
  <c r="AS31" i="23"/>
  <c r="AT31" i="23"/>
  <c r="AU31" i="23"/>
  <c r="L32" i="23"/>
  <c r="M32" i="23"/>
  <c r="N32" i="23"/>
  <c r="O32" i="23"/>
  <c r="P32" i="23"/>
  <c r="Q32" i="23"/>
  <c r="R32" i="23"/>
  <c r="S32" i="23"/>
  <c r="T32" i="23"/>
  <c r="U32" i="23"/>
  <c r="V32" i="23"/>
  <c r="W32" i="23"/>
  <c r="X32" i="23"/>
  <c r="Y32" i="23"/>
  <c r="AA32" i="23"/>
  <c r="AC32" i="23"/>
  <c r="AD32" i="23"/>
  <c r="AG32" i="23"/>
  <c r="AI32" i="23"/>
  <c r="AL32" i="23"/>
  <c r="AM32" i="23"/>
  <c r="AN32" i="23"/>
  <c r="AO32" i="23"/>
  <c r="AP32" i="23"/>
  <c r="AQ32" i="23"/>
  <c r="AR32" i="23"/>
  <c r="AS32" i="23"/>
  <c r="AT32" i="23"/>
  <c r="AU32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X33" i="23"/>
  <c r="Y33" i="23"/>
  <c r="AA33" i="23"/>
  <c r="AC33" i="23"/>
  <c r="AD33" i="23"/>
  <c r="AG33" i="23"/>
  <c r="AI33" i="23"/>
  <c r="AL33" i="23"/>
  <c r="AM33" i="23"/>
  <c r="AN33" i="23"/>
  <c r="AO33" i="23"/>
  <c r="AP33" i="23"/>
  <c r="AQ33" i="23"/>
  <c r="AR33" i="23"/>
  <c r="AS33" i="23"/>
  <c r="AT33" i="23"/>
  <c r="AU33" i="23"/>
  <c r="L34" i="23"/>
  <c r="M34" i="23"/>
  <c r="N34" i="23"/>
  <c r="O34" i="23"/>
  <c r="P34" i="23"/>
  <c r="Q34" i="23"/>
  <c r="R34" i="23"/>
  <c r="S34" i="23"/>
  <c r="T34" i="23"/>
  <c r="U34" i="23"/>
  <c r="V34" i="23"/>
  <c r="W34" i="23"/>
  <c r="X34" i="23"/>
  <c r="Y34" i="23"/>
  <c r="AA34" i="23"/>
  <c r="AC34" i="23"/>
  <c r="AD34" i="23"/>
  <c r="AG34" i="23"/>
  <c r="AI34" i="23"/>
  <c r="AL34" i="23"/>
  <c r="AM34" i="23"/>
  <c r="AN34" i="23"/>
  <c r="AO34" i="23"/>
  <c r="AP34" i="23"/>
  <c r="AQ34" i="23"/>
  <c r="AR34" i="23"/>
  <c r="AS34" i="23"/>
  <c r="AT34" i="23"/>
  <c r="AU34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AA35" i="23"/>
  <c r="AC35" i="23"/>
  <c r="AD35" i="23"/>
  <c r="AG35" i="23"/>
  <c r="AI35" i="23"/>
  <c r="AL35" i="23"/>
  <c r="AM35" i="23"/>
  <c r="AN35" i="23"/>
  <c r="AO35" i="23"/>
  <c r="AP35" i="23"/>
  <c r="AQ35" i="23"/>
  <c r="AR35" i="23"/>
  <c r="AS35" i="23"/>
  <c r="AT35" i="23"/>
  <c r="AU35" i="23"/>
  <c r="L36" i="23"/>
  <c r="M36" i="23"/>
  <c r="N36" i="23"/>
  <c r="O36" i="23"/>
  <c r="P36" i="23"/>
  <c r="Q36" i="23"/>
  <c r="R36" i="23"/>
  <c r="S36" i="23"/>
  <c r="T36" i="23"/>
  <c r="U36" i="23"/>
  <c r="V36" i="23"/>
  <c r="W36" i="23"/>
  <c r="X36" i="23"/>
  <c r="Y36" i="23"/>
  <c r="AA36" i="23"/>
  <c r="AC36" i="23"/>
  <c r="AD36" i="23"/>
  <c r="AG36" i="23"/>
  <c r="AI36" i="23"/>
  <c r="AL36" i="23"/>
  <c r="AM36" i="23"/>
  <c r="AN36" i="23"/>
  <c r="AO36" i="23"/>
  <c r="AP36" i="23"/>
  <c r="AQ36" i="23"/>
  <c r="AR36" i="23"/>
  <c r="AS36" i="23"/>
  <c r="AT36" i="23"/>
  <c r="AU36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AA37" i="23"/>
  <c r="AC37" i="23"/>
  <c r="AD37" i="23"/>
  <c r="AG37" i="23"/>
  <c r="AI37" i="23"/>
  <c r="AL37" i="23"/>
  <c r="AM37" i="23"/>
  <c r="AN37" i="23"/>
  <c r="AO37" i="23"/>
  <c r="AP37" i="23"/>
  <c r="AQ37" i="23"/>
  <c r="AR37" i="23"/>
  <c r="AS37" i="23"/>
  <c r="AT37" i="23"/>
  <c r="AU37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AA38" i="23"/>
  <c r="AC38" i="23"/>
  <c r="AD38" i="23"/>
  <c r="AG38" i="23"/>
  <c r="AI38" i="23"/>
  <c r="AL38" i="23"/>
  <c r="AM38" i="23"/>
  <c r="AN38" i="23"/>
  <c r="AO38" i="23"/>
  <c r="AP38" i="23"/>
  <c r="AQ38" i="23"/>
  <c r="AR38" i="23"/>
  <c r="AS38" i="23"/>
  <c r="AT38" i="23"/>
  <c r="AU38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AA39" i="23"/>
  <c r="AC39" i="23"/>
  <c r="AD39" i="23"/>
  <c r="AG39" i="23"/>
  <c r="AI39" i="23"/>
  <c r="AL39" i="23"/>
  <c r="AM39" i="23"/>
  <c r="AN39" i="23"/>
  <c r="AO39" i="23"/>
  <c r="AP39" i="23"/>
  <c r="AQ39" i="23"/>
  <c r="AR39" i="23"/>
  <c r="AS39" i="23"/>
  <c r="AT39" i="23"/>
  <c r="AU39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AA40" i="23"/>
  <c r="AC40" i="23"/>
  <c r="AD40" i="23"/>
  <c r="AG40" i="23"/>
  <c r="AI40" i="23"/>
  <c r="AL40" i="23"/>
  <c r="AM40" i="23"/>
  <c r="AN40" i="23"/>
  <c r="AO40" i="23"/>
  <c r="AP40" i="23"/>
  <c r="AQ40" i="23"/>
  <c r="AR40" i="23"/>
  <c r="AS40" i="23"/>
  <c r="AT40" i="23"/>
  <c r="AU40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AA41" i="23"/>
  <c r="AC41" i="23"/>
  <c r="AD41" i="23"/>
  <c r="AG41" i="23"/>
  <c r="AI41" i="23"/>
  <c r="AL41" i="23"/>
  <c r="AM41" i="23"/>
  <c r="AN41" i="23"/>
  <c r="AO41" i="23"/>
  <c r="AP41" i="23"/>
  <c r="AQ41" i="23"/>
  <c r="AR41" i="23"/>
  <c r="AS41" i="23"/>
  <c r="AT41" i="23"/>
  <c r="AU41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42" i="23"/>
  <c r="Y42" i="23"/>
  <c r="AA42" i="23"/>
  <c r="AC42" i="23"/>
  <c r="AD42" i="23"/>
  <c r="AG42" i="23"/>
  <c r="AI42" i="23"/>
  <c r="AL42" i="23"/>
  <c r="AM42" i="23"/>
  <c r="AN42" i="23"/>
  <c r="AO42" i="23"/>
  <c r="AP42" i="23"/>
  <c r="AQ42" i="23"/>
  <c r="AR42" i="23"/>
  <c r="AS42" i="23"/>
  <c r="AT42" i="23"/>
  <c r="AU42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AA43" i="23"/>
  <c r="AC43" i="23"/>
  <c r="AD43" i="23"/>
  <c r="AG43" i="23"/>
  <c r="AI43" i="23"/>
  <c r="AL43" i="23"/>
  <c r="AM43" i="23"/>
  <c r="AN43" i="23"/>
  <c r="AO43" i="23"/>
  <c r="AP43" i="23"/>
  <c r="AQ43" i="23"/>
  <c r="AR43" i="23"/>
  <c r="AS43" i="23"/>
  <c r="AT43" i="23"/>
  <c r="AU43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AA44" i="23"/>
  <c r="AC44" i="23"/>
  <c r="AD44" i="23"/>
  <c r="AG44" i="23"/>
  <c r="AI44" i="23"/>
  <c r="AL44" i="23"/>
  <c r="AM44" i="23"/>
  <c r="AN44" i="23"/>
  <c r="AO44" i="23"/>
  <c r="AP44" i="23"/>
  <c r="AQ44" i="23"/>
  <c r="AR44" i="23"/>
  <c r="AS44" i="23"/>
  <c r="AT44" i="23"/>
  <c r="AU44" i="23"/>
  <c r="L45" i="23"/>
  <c r="M45" i="23"/>
  <c r="N45" i="23"/>
  <c r="O45" i="23"/>
  <c r="P45" i="23"/>
  <c r="Q45" i="23"/>
  <c r="R45" i="23"/>
  <c r="S45" i="23"/>
  <c r="T45" i="23"/>
  <c r="U45" i="23"/>
  <c r="V45" i="23"/>
  <c r="W45" i="23"/>
  <c r="X45" i="23"/>
  <c r="Y45" i="23"/>
  <c r="AA45" i="23"/>
  <c r="AC45" i="23"/>
  <c r="AD45" i="23"/>
  <c r="AG45" i="23"/>
  <c r="AI45" i="23"/>
  <c r="AL45" i="23"/>
  <c r="AM45" i="23"/>
  <c r="AN45" i="23"/>
  <c r="AO45" i="23"/>
  <c r="AP45" i="23"/>
  <c r="AQ45" i="23"/>
  <c r="AR45" i="23"/>
  <c r="AS45" i="23"/>
  <c r="AT45" i="23"/>
  <c r="AU45" i="23"/>
  <c r="L46" i="23"/>
  <c r="M46" i="23"/>
  <c r="N46" i="23"/>
  <c r="O46" i="23"/>
  <c r="P46" i="23"/>
  <c r="Q46" i="23"/>
  <c r="R46" i="23"/>
  <c r="S46" i="23"/>
  <c r="T46" i="23"/>
  <c r="U46" i="23"/>
  <c r="V46" i="23"/>
  <c r="W46" i="23"/>
  <c r="X46" i="23"/>
  <c r="Y46" i="23"/>
  <c r="AA46" i="23"/>
  <c r="AC46" i="23"/>
  <c r="AD46" i="23"/>
  <c r="AG46" i="23"/>
  <c r="AI46" i="23"/>
  <c r="AL46" i="23"/>
  <c r="AM46" i="23"/>
  <c r="AN46" i="23"/>
  <c r="AO46" i="23"/>
  <c r="AP46" i="23"/>
  <c r="AQ46" i="23"/>
  <c r="AR46" i="23"/>
  <c r="AS46" i="23"/>
  <c r="AT46" i="23"/>
  <c r="AU46" i="23"/>
  <c r="L47" i="23"/>
  <c r="M47" i="23"/>
  <c r="N47" i="23"/>
  <c r="O47" i="23"/>
  <c r="P47" i="23"/>
  <c r="Q47" i="23"/>
  <c r="R47" i="23"/>
  <c r="S47" i="23"/>
  <c r="T47" i="23"/>
  <c r="U47" i="23"/>
  <c r="V47" i="23"/>
  <c r="W47" i="23"/>
  <c r="X47" i="23"/>
  <c r="Y47" i="23"/>
  <c r="AA47" i="23"/>
  <c r="AC47" i="23"/>
  <c r="AD47" i="23"/>
  <c r="AG47" i="23"/>
  <c r="AI47" i="23"/>
  <c r="AL47" i="23"/>
  <c r="AM47" i="23"/>
  <c r="AN47" i="23"/>
  <c r="AO47" i="23"/>
  <c r="AP47" i="23"/>
  <c r="AQ47" i="23"/>
  <c r="AR47" i="23"/>
  <c r="AS47" i="23"/>
  <c r="AT47" i="23"/>
  <c r="AU47" i="23"/>
  <c r="L48" i="23"/>
  <c r="M48" i="23"/>
  <c r="N48" i="23"/>
  <c r="O48" i="23"/>
  <c r="P48" i="23"/>
  <c r="Q48" i="23"/>
  <c r="R48" i="23"/>
  <c r="S48" i="23"/>
  <c r="T48" i="23"/>
  <c r="U48" i="23"/>
  <c r="V48" i="23"/>
  <c r="W48" i="23"/>
  <c r="X48" i="23"/>
  <c r="Y48" i="23"/>
  <c r="AA48" i="23"/>
  <c r="AC48" i="23"/>
  <c r="AD48" i="23"/>
  <c r="AG48" i="23"/>
  <c r="AI48" i="23"/>
  <c r="AL48" i="23"/>
  <c r="AM48" i="23"/>
  <c r="AN48" i="23"/>
  <c r="AO48" i="23"/>
  <c r="AP48" i="23"/>
  <c r="AQ48" i="23"/>
  <c r="AR48" i="23"/>
  <c r="AS48" i="23"/>
  <c r="AT48" i="23"/>
  <c r="AU48" i="23"/>
  <c r="L49" i="23"/>
  <c r="M49" i="23"/>
  <c r="N49" i="23"/>
  <c r="O49" i="23"/>
  <c r="P49" i="23"/>
  <c r="Q49" i="23"/>
  <c r="R49" i="23"/>
  <c r="S49" i="23"/>
  <c r="T49" i="23"/>
  <c r="U49" i="23"/>
  <c r="V49" i="23"/>
  <c r="W49" i="23"/>
  <c r="X49" i="23"/>
  <c r="Y49" i="23"/>
  <c r="AA49" i="23"/>
  <c r="AC49" i="23"/>
  <c r="AD49" i="23"/>
  <c r="AG49" i="23"/>
  <c r="AI49" i="23"/>
  <c r="AL49" i="23"/>
  <c r="AM49" i="23"/>
  <c r="AN49" i="23"/>
  <c r="AO49" i="23"/>
  <c r="AP49" i="23"/>
  <c r="AQ49" i="23"/>
  <c r="AR49" i="23"/>
  <c r="AS49" i="23"/>
  <c r="AT49" i="23"/>
  <c r="AU49" i="23"/>
  <c r="L50" i="23"/>
  <c r="M50" i="23"/>
  <c r="N50" i="23"/>
  <c r="O50" i="23"/>
  <c r="P50" i="23"/>
  <c r="Q50" i="23"/>
  <c r="R50" i="23"/>
  <c r="S50" i="23"/>
  <c r="T50" i="23"/>
  <c r="U50" i="23"/>
  <c r="V50" i="23"/>
  <c r="W50" i="23"/>
  <c r="X50" i="23"/>
  <c r="Y50" i="23"/>
  <c r="AA50" i="23"/>
  <c r="AC50" i="23"/>
  <c r="AD50" i="23"/>
  <c r="AG50" i="23"/>
  <c r="AI50" i="23"/>
  <c r="AL50" i="23"/>
  <c r="AM50" i="23"/>
  <c r="AN50" i="23"/>
  <c r="AO50" i="23"/>
  <c r="AP50" i="23"/>
  <c r="AQ50" i="23"/>
  <c r="AR50" i="23"/>
  <c r="AS50" i="23"/>
  <c r="AT50" i="23"/>
  <c r="AU50" i="23"/>
  <c r="L51" i="23"/>
  <c r="M51" i="23"/>
  <c r="N51" i="23"/>
  <c r="O51" i="23"/>
  <c r="P51" i="23"/>
  <c r="Q51" i="23"/>
  <c r="R51" i="23"/>
  <c r="S51" i="23"/>
  <c r="T51" i="23"/>
  <c r="U51" i="23"/>
  <c r="V51" i="23"/>
  <c r="W51" i="23"/>
  <c r="X51" i="23"/>
  <c r="Y51" i="23"/>
  <c r="AA51" i="23"/>
  <c r="AC51" i="23"/>
  <c r="AD51" i="23"/>
  <c r="AG51" i="23"/>
  <c r="AI51" i="23"/>
  <c r="AL51" i="23"/>
  <c r="AM51" i="23"/>
  <c r="AN51" i="23"/>
  <c r="AO51" i="23"/>
  <c r="AP51" i="23"/>
  <c r="AQ51" i="23"/>
  <c r="AR51" i="23"/>
  <c r="AS51" i="23"/>
  <c r="AT51" i="23"/>
  <c r="AU51" i="23"/>
  <c r="L52" i="23"/>
  <c r="M52" i="23"/>
  <c r="N52" i="23"/>
  <c r="O52" i="23"/>
  <c r="P52" i="23"/>
  <c r="Q52" i="23"/>
  <c r="R52" i="23"/>
  <c r="S52" i="23"/>
  <c r="T52" i="23"/>
  <c r="U52" i="23"/>
  <c r="V52" i="23"/>
  <c r="W52" i="23"/>
  <c r="X52" i="23"/>
  <c r="Y52" i="23"/>
  <c r="AA52" i="23"/>
  <c r="AC52" i="23"/>
  <c r="AD52" i="23"/>
  <c r="AG52" i="23"/>
  <c r="AI52" i="23"/>
  <c r="AL52" i="23"/>
  <c r="AM52" i="23"/>
  <c r="AN52" i="23"/>
  <c r="AO52" i="23"/>
  <c r="AP52" i="23"/>
  <c r="AQ52" i="23"/>
  <c r="AR52" i="23"/>
  <c r="AS52" i="23"/>
  <c r="AT52" i="23"/>
  <c r="AU52" i="23"/>
  <c r="M28" i="23"/>
  <c r="N28" i="23"/>
  <c r="O28" i="23"/>
  <c r="P28" i="23"/>
  <c r="Q28" i="23"/>
  <c r="R28" i="23"/>
  <c r="S28" i="23"/>
  <c r="T28" i="23"/>
  <c r="U28" i="23"/>
  <c r="V28" i="23"/>
  <c r="W28" i="23"/>
  <c r="X28" i="23"/>
  <c r="Y28" i="23"/>
  <c r="AA28" i="23"/>
  <c r="AC28" i="23"/>
  <c r="AD28" i="23"/>
  <c r="AG28" i="23"/>
  <c r="AI28" i="23"/>
  <c r="AL28" i="23"/>
  <c r="AM28" i="23"/>
  <c r="AN28" i="23"/>
  <c r="AO28" i="23"/>
  <c r="AP28" i="23"/>
  <c r="AQ28" i="23"/>
  <c r="AR28" i="23"/>
  <c r="AS28" i="23"/>
  <c r="AT28" i="23"/>
  <c r="AU28" i="23"/>
  <c r="L28" i="23"/>
  <c r="AD51" i="5"/>
  <c r="AJ51" i="5"/>
  <c r="AJ49" i="5"/>
  <c r="AD49" i="5"/>
  <c r="AD48" i="5"/>
  <c r="AJ48" i="5"/>
  <c r="AX2" i="23"/>
  <c r="AW2" i="23"/>
  <c r="AV2" i="23"/>
  <c r="AK2" i="23"/>
  <c r="AJ2" i="23"/>
  <c r="AH2" i="23"/>
  <c r="AF2" i="23"/>
  <c r="AE2" i="23"/>
  <c r="AB2" i="23"/>
  <c r="Z2" i="23"/>
  <c r="N2" i="23"/>
  <c r="O2" i="23"/>
  <c r="P2" i="23"/>
  <c r="Q2" i="23"/>
  <c r="R2" i="23"/>
  <c r="S2" i="23"/>
  <c r="T2" i="23"/>
  <c r="U2" i="23"/>
  <c r="V2" i="23"/>
  <c r="W2" i="23"/>
  <c r="X2" i="23"/>
  <c r="Y2" i="23"/>
  <c r="AA2" i="23"/>
  <c r="AC2" i="23"/>
  <c r="AD2" i="23"/>
  <c r="AG2" i="23"/>
  <c r="AI2" i="23"/>
  <c r="AL2" i="23"/>
  <c r="AM2" i="23"/>
  <c r="AN2" i="23"/>
  <c r="AO2" i="23"/>
  <c r="AP2" i="23"/>
  <c r="AQ2" i="23"/>
  <c r="AR2" i="23"/>
  <c r="AS2" i="23"/>
  <c r="AT2" i="23"/>
  <c r="AU2" i="23"/>
  <c r="L2" i="23"/>
  <c r="M2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AA3" i="23"/>
  <c r="AC3" i="23"/>
  <c r="AD3" i="23"/>
  <c r="AG3" i="23"/>
  <c r="AI3" i="23"/>
  <c r="AL3" i="23"/>
  <c r="AM3" i="23"/>
  <c r="AN3" i="23"/>
  <c r="AO3" i="23"/>
  <c r="AP3" i="23"/>
  <c r="AQ3" i="23"/>
  <c r="AR3" i="23"/>
  <c r="AS3" i="23"/>
  <c r="AT3" i="23"/>
  <c r="AU3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AA4" i="23"/>
  <c r="AC4" i="23"/>
  <c r="AD4" i="23"/>
  <c r="AG4" i="23"/>
  <c r="AI4" i="23"/>
  <c r="AL4" i="23"/>
  <c r="AM4" i="23"/>
  <c r="AN4" i="23"/>
  <c r="AO4" i="23"/>
  <c r="AP4" i="23"/>
  <c r="AQ4" i="23"/>
  <c r="AR4" i="23"/>
  <c r="AS4" i="23"/>
  <c r="AT4" i="23"/>
  <c r="AU4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AA5" i="23"/>
  <c r="AC5" i="23"/>
  <c r="AD5" i="23"/>
  <c r="AG5" i="23"/>
  <c r="AI5" i="23"/>
  <c r="AL5" i="23"/>
  <c r="AM5" i="23"/>
  <c r="AN5" i="23"/>
  <c r="AO5" i="23"/>
  <c r="AP5" i="23"/>
  <c r="AQ5" i="23"/>
  <c r="AR5" i="23"/>
  <c r="AS5" i="23"/>
  <c r="AT5" i="23"/>
  <c r="AU5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AA6" i="23"/>
  <c r="AC6" i="23"/>
  <c r="AD6" i="23"/>
  <c r="AG6" i="23"/>
  <c r="AI6" i="23"/>
  <c r="AL6" i="23"/>
  <c r="AM6" i="23"/>
  <c r="AN6" i="23"/>
  <c r="AO6" i="23"/>
  <c r="AP6" i="23"/>
  <c r="AQ6" i="23"/>
  <c r="AR6" i="23"/>
  <c r="AS6" i="23"/>
  <c r="AT6" i="23"/>
  <c r="AU6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AA7" i="23"/>
  <c r="AC7" i="23"/>
  <c r="AD7" i="23"/>
  <c r="AG7" i="23"/>
  <c r="AI7" i="23"/>
  <c r="AL7" i="23"/>
  <c r="AM7" i="23"/>
  <c r="AN7" i="23"/>
  <c r="AO7" i="23"/>
  <c r="AP7" i="23"/>
  <c r="AQ7" i="23"/>
  <c r="AR7" i="23"/>
  <c r="AS7" i="23"/>
  <c r="AT7" i="23"/>
  <c r="AU7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AA8" i="23"/>
  <c r="AC8" i="23"/>
  <c r="AD8" i="23"/>
  <c r="AG8" i="23"/>
  <c r="AI8" i="23"/>
  <c r="AL8" i="23"/>
  <c r="AM8" i="23"/>
  <c r="AN8" i="23"/>
  <c r="AO8" i="23"/>
  <c r="AP8" i="23"/>
  <c r="AQ8" i="23"/>
  <c r="AR8" i="23"/>
  <c r="AS8" i="23"/>
  <c r="AT8" i="23"/>
  <c r="AU8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AA9" i="23"/>
  <c r="AC9" i="23"/>
  <c r="AD9" i="23"/>
  <c r="AG9" i="23"/>
  <c r="AI9" i="23"/>
  <c r="AL9" i="23"/>
  <c r="AM9" i="23"/>
  <c r="AN9" i="23"/>
  <c r="AO9" i="23"/>
  <c r="AP9" i="23"/>
  <c r="AQ9" i="23"/>
  <c r="AR9" i="23"/>
  <c r="AS9" i="23"/>
  <c r="AT9" i="23"/>
  <c r="AU9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AA10" i="23"/>
  <c r="AC10" i="23"/>
  <c r="AD10" i="23"/>
  <c r="AG10" i="23"/>
  <c r="AI10" i="23"/>
  <c r="AL10" i="23"/>
  <c r="AM10" i="23"/>
  <c r="AN10" i="23"/>
  <c r="AO10" i="23"/>
  <c r="AP10" i="23"/>
  <c r="AQ10" i="23"/>
  <c r="AR10" i="23"/>
  <c r="AS10" i="23"/>
  <c r="AT10" i="23"/>
  <c r="AU10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AA11" i="23"/>
  <c r="AC11" i="23"/>
  <c r="AD11" i="23"/>
  <c r="AG11" i="23"/>
  <c r="AI11" i="23"/>
  <c r="AL11" i="23"/>
  <c r="AM11" i="23"/>
  <c r="AN11" i="23"/>
  <c r="AO11" i="23"/>
  <c r="AP11" i="23"/>
  <c r="AQ11" i="23"/>
  <c r="AR11" i="23"/>
  <c r="AS11" i="23"/>
  <c r="AT11" i="23"/>
  <c r="AU11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AA12" i="23"/>
  <c r="AC12" i="23"/>
  <c r="AD12" i="23"/>
  <c r="AG12" i="23"/>
  <c r="AI12" i="23"/>
  <c r="AL12" i="23"/>
  <c r="AM12" i="23"/>
  <c r="AN12" i="23"/>
  <c r="AO12" i="23"/>
  <c r="AP12" i="23"/>
  <c r="AQ12" i="23"/>
  <c r="AR12" i="23"/>
  <c r="AS12" i="23"/>
  <c r="AT12" i="23"/>
  <c r="AU12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AA13" i="23"/>
  <c r="AC13" i="23"/>
  <c r="AD13" i="23"/>
  <c r="AG13" i="23"/>
  <c r="AI13" i="23"/>
  <c r="AL13" i="23"/>
  <c r="AM13" i="23"/>
  <c r="AN13" i="23"/>
  <c r="AO13" i="23"/>
  <c r="AP13" i="23"/>
  <c r="AQ13" i="23"/>
  <c r="AR13" i="23"/>
  <c r="AS13" i="23"/>
  <c r="AT13" i="23"/>
  <c r="AU13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AA14" i="23"/>
  <c r="AC14" i="23"/>
  <c r="AD14" i="23"/>
  <c r="AG14" i="23"/>
  <c r="AI14" i="23"/>
  <c r="AL14" i="23"/>
  <c r="AM14" i="23"/>
  <c r="AN14" i="23"/>
  <c r="AO14" i="23"/>
  <c r="AP14" i="23"/>
  <c r="AQ14" i="23"/>
  <c r="AR14" i="23"/>
  <c r="AS14" i="23"/>
  <c r="AT14" i="23"/>
  <c r="AU14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AA15" i="23"/>
  <c r="AC15" i="23"/>
  <c r="AD15" i="23"/>
  <c r="AG15" i="23"/>
  <c r="AI15" i="23"/>
  <c r="AL15" i="23"/>
  <c r="AM15" i="23"/>
  <c r="AN15" i="23"/>
  <c r="AO15" i="23"/>
  <c r="AP15" i="23"/>
  <c r="AQ15" i="23"/>
  <c r="AR15" i="23"/>
  <c r="AS15" i="23"/>
  <c r="AT15" i="23"/>
  <c r="AU15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AA16" i="23"/>
  <c r="AC16" i="23"/>
  <c r="AD16" i="23"/>
  <c r="AG16" i="23"/>
  <c r="AI16" i="23"/>
  <c r="AL16" i="23"/>
  <c r="AM16" i="23"/>
  <c r="AN16" i="23"/>
  <c r="AO16" i="23"/>
  <c r="AP16" i="23"/>
  <c r="AQ16" i="23"/>
  <c r="AR16" i="23"/>
  <c r="AS16" i="23"/>
  <c r="AT16" i="23"/>
  <c r="AU16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AA17" i="23"/>
  <c r="AC17" i="23"/>
  <c r="AD17" i="23"/>
  <c r="AG17" i="23"/>
  <c r="AI17" i="23"/>
  <c r="AL17" i="23"/>
  <c r="AM17" i="23"/>
  <c r="AN17" i="23"/>
  <c r="AO17" i="23"/>
  <c r="AP17" i="23"/>
  <c r="AQ17" i="23"/>
  <c r="AR17" i="23"/>
  <c r="AS17" i="23"/>
  <c r="AT17" i="23"/>
  <c r="AU17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AA18" i="23"/>
  <c r="AC18" i="23"/>
  <c r="AD18" i="23"/>
  <c r="AG18" i="23"/>
  <c r="AI18" i="23"/>
  <c r="AL18" i="23"/>
  <c r="AM18" i="23"/>
  <c r="AN18" i="23"/>
  <c r="AO18" i="23"/>
  <c r="AP18" i="23"/>
  <c r="AQ18" i="23"/>
  <c r="AR18" i="23"/>
  <c r="AS18" i="23"/>
  <c r="AT18" i="23"/>
  <c r="AU18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AA19" i="23"/>
  <c r="AC19" i="23"/>
  <c r="AD19" i="23"/>
  <c r="AG19" i="23"/>
  <c r="AI19" i="23"/>
  <c r="AL19" i="23"/>
  <c r="AM19" i="23"/>
  <c r="AN19" i="23"/>
  <c r="AO19" i="23"/>
  <c r="AP19" i="23"/>
  <c r="AQ19" i="23"/>
  <c r="AR19" i="23"/>
  <c r="AS19" i="23"/>
  <c r="AT19" i="23"/>
  <c r="AU19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AA20" i="23"/>
  <c r="AC20" i="23"/>
  <c r="AD20" i="23"/>
  <c r="AG20" i="23"/>
  <c r="AI20" i="23"/>
  <c r="AL20" i="23"/>
  <c r="AM20" i="23"/>
  <c r="AN20" i="23"/>
  <c r="AO20" i="23"/>
  <c r="AP20" i="23"/>
  <c r="AQ20" i="23"/>
  <c r="AR20" i="23"/>
  <c r="AS20" i="23"/>
  <c r="AT20" i="23"/>
  <c r="AU20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AA21" i="23"/>
  <c r="AC21" i="23"/>
  <c r="AD21" i="23"/>
  <c r="AG21" i="23"/>
  <c r="AI21" i="23"/>
  <c r="AL21" i="23"/>
  <c r="AM21" i="23"/>
  <c r="AN21" i="23"/>
  <c r="AO21" i="23"/>
  <c r="AP21" i="23"/>
  <c r="AQ21" i="23"/>
  <c r="AR21" i="23"/>
  <c r="AS21" i="23"/>
  <c r="AT21" i="23"/>
  <c r="AU21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AA22" i="23"/>
  <c r="AC22" i="23"/>
  <c r="AD22" i="23"/>
  <c r="AG22" i="23"/>
  <c r="AI22" i="23"/>
  <c r="AL22" i="23"/>
  <c r="AM22" i="23"/>
  <c r="AN22" i="23"/>
  <c r="AO22" i="23"/>
  <c r="AP22" i="23"/>
  <c r="AQ22" i="23"/>
  <c r="AR22" i="23"/>
  <c r="AS22" i="23"/>
  <c r="AT22" i="23"/>
  <c r="AU22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AA23" i="23"/>
  <c r="AC23" i="23"/>
  <c r="AD23" i="23"/>
  <c r="AG23" i="23"/>
  <c r="AI23" i="23"/>
  <c r="AL23" i="23"/>
  <c r="AM23" i="23"/>
  <c r="AN23" i="23"/>
  <c r="AO23" i="23"/>
  <c r="AP23" i="23"/>
  <c r="AQ23" i="23"/>
  <c r="AR23" i="23"/>
  <c r="AS23" i="23"/>
  <c r="AT23" i="23"/>
  <c r="AU23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AA24" i="23"/>
  <c r="AC24" i="23"/>
  <c r="AD24" i="23"/>
  <c r="AG24" i="23"/>
  <c r="AI24" i="23"/>
  <c r="AL24" i="23"/>
  <c r="AM24" i="23"/>
  <c r="AN24" i="23"/>
  <c r="AO24" i="23"/>
  <c r="AP24" i="23"/>
  <c r="AQ24" i="23"/>
  <c r="AR24" i="23"/>
  <c r="AS24" i="23"/>
  <c r="AT24" i="23"/>
  <c r="AU24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AA25" i="23"/>
  <c r="AC25" i="23"/>
  <c r="AD25" i="23"/>
  <c r="AG25" i="23"/>
  <c r="AI25" i="23"/>
  <c r="AL25" i="23"/>
  <c r="AM25" i="23"/>
  <c r="AN25" i="23"/>
  <c r="AO25" i="23"/>
  <c r="AP25" i="23"/>
  <c r="AQ25" i="23"/>
  <c r="AR25" i="23"/>
  <c r="AS25" i="23"/>
  <c r="AT25" i="23"/>
  <c r="AU25" i="23"/>
  <c r="R52" i="5"/>
  <c r="U52" i="5"/>
  <c r="V52" i="5"/>
  <c r="X52" i="5"/>
  <c r="Z52" i="5"/>
  <c r="AA52" i="5"/>
  <c r="AL52" i="5"/>
  <c r="AM52" i="5"/>
  <c r="AN52" i="5"/>
  <c r="P52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Q51" i="5"/>
  <c r="S51" i="5"/>
  <c r="T51" i="5"/>
  <c r="W51" i="5"/>
  <c r="Y51" i="5"/>
  <c r="AB51" i="5"/>
  <c r="AC51" i="5"/>
  <c r="AE51" i="5"/>
  <c r="AF51" i="5"/>
  <c r="AG51" i="5"/>
  <c r="AH51" i="5"/>
  <c r="AI51" i="5"/>
  <c r="AK51" i="5"/>
  <c r="B51" i="5"/>
  <c r="R50" i="5"/>
  <c r="U50" i="5"/>
  <c r="V50" i="5"/>
  <c r="X50" i="5"/>
  <c r="Z50" i="5"/>
  <c r="AA50" i="5"/>
  <c r="AL50" i="5"/>
  <c r="AM50" i="5"/>
  <c r="AN50" i="5"/>
  <c r="P50" i="5"/>
  <c r="Y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Q49" i="5"/>
  <c r="S49" i="5"/>
  <c r="T49" i="5"/>
  <c r="W49" i="5"/>
  <c r="AB49" i="5"/>
  <c r="AC49" i="5"/>
  <c r="AE49" i="5"/>
  <c r="AF49" i="5"/>
  <c r="AG49" i="5"/>
  <c r="AH49" i="5"/>
  <c r="AI49" i="5"/>
  <c r="AK49" i="5"/>
  <c r="B49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E48" i="5"/>
  <c r="AF48" i="5"/>
  <c r="AG48" i="5"/>
  <c r="AH48" i="5"/>
  <c r="AI48" i="5"/>
  <c r="AK48" i="5"/>
  <c r="AL48" i="5"/>
  <c r="AM48" i="5"/>
  <c r="AN48" i="5"/>
  <c r="B48" i="5"/>
  <c r="B71" i="23" l="1"/>
  <c r="B73" i="23"/>
  <c r="B74" i="23"/>
  <c r="B70" i="23"/>
  <c r="B63" i="23"/>
  <c r="B64" i="23"/>
  <c r="B67" i="23"/>
  <c r="B61" i="23"/>
  <c r="B68" i="23"/>
  <c r="B62" i="23"/>
  <c r="B69" i="23"/>
  <c r="B59" i="23"/>
  <c r="B65" i="23"/>
  <c r="B72" i="23"/>
  <c r="B66" i="23"/>
  <c r="B60" i="23"/>
  <c r="B28" i="23"/>
  <c r="B32" i="23"/>
  <c r="B33" i="23"/>
  <c r="B43" i="23"/>
  <c r="B42" i="23"/>
  <c r="B41" i="23"/>
  <c r="B48" i="23"/>
  <c r="B47" i="23"/>
  <c r="B46" i="23"/>
  <c r="B45" i="23"/>
  <c r="B44" i="23"/>
  <c r="B40" i="23"/>
  <c r="B35" i="23"/>
  <c r="B36" i="23"/>
  <c r="B37" i="23"/>
  <c r="B34" i="23"/>
  <c r="B38" i="23"/>
  <c r="B39" i="23"/>
  <c r="B23" i="23"/>
  <c r="B3" i="23"/>
  <c r="B24" i="23"/>
  <c r="B4" i="23"/>
  <c r="B2" i="23"/>
  <c r="B25" i="23"/>
  <c r="B5" i="23"/>
  <c r="B6" i="23"/>
  <c r="B7" i="23"/>
  <c r="B8" i="23"/>
  <c r="B16" i="23"/>
  <c r="B15" i="23"/>
  <c r="B22" i="23"/>
  <c r="B21" i="23"/>
  <c r="B10" i="23"/>
  <c r="B20" i="23"/>
  <c r="B19" i="23"/>
  <c r="B17" i="23"/>
  <c r="B9" i="23"/>
  <c r="B13" i="23"/>
  <c r="B11" i="23"/>
  <c r="B12" i="23"/>
  <c r="B18" i="23"/>
  <c r="B14" i="23"/>
  <c r="AM5" i="6" l="1"/>
  <c r="O6" i="6"/>
  <c r="P8" i="6"/>
  <c r="Q24" i="6"/>
  <c r="R22" i="6"/>
  <c r="S6" i="6"/>
  <c r="T22" i="6"/>
  <c r="U12" i="6"/>
  <c r="AE20" i="6"/>
  <c r="AF21" i="6"/>
  <c r="AG14" i="6"/>
  <c r="AH19" i="6"/>
  <c r="AI9" i="6"/>
  <c r="AL15" i="6"/>
  <c r="AM23" i="6"/>
  <c r="AS4" i="6"/>
  <c r="AT13" i="6"/>
  <c r="AU6" i="6"/>
  <c r="AW12" i="6"/>
  <c r="K16" i="6"/>
  <c r="AT3" i="6"/>
  <c r="AT5" i="6"/>
  <c r="AU5" i="6"/>
  <c r="AV5" i="6"/>
  <c r="AW5" i="6"/>
  <c r="AT7" i="6"/>
  <c r="AU7" i="6"/>
  <c r="AV7" i="6"/>
  <c r="AW7" i="6"/>
  <c r="AT8" i="6"/>
  <c r="AT10" i="6"/>
  <c r="AU10" i="6"/>
  <c r="AV10" i="6"/>
  <c r="AW10" i="6"/>
  <c r="AT11" i="6"/>
  <c r="AU11" i="6"/>
  <c r="AU16" i="6"/>
  <c r="AT17" i="6"/>
  <c r="AU17" i="6"/>
  <c r="AW17" i="6"/>
  <c r="AT18" i="6"/>
  <c r="AT20" i="6"/>
  <c r="AU20" i="6"/>
  <c r="AV20" i="6"/>
  <c r="AT21" i="6"/>
  <c r="AU21" i="6"/>
  <c r="AT22" i="6"/>
  <c r="AU22" i="6"/>
  <c r="AV22" i="6"/>
  <c r="AW22" i="6"/>
  <c r="AT23" i="6"/>
  <c r="AT25" i="6"/>
  <c r="AU25" i="6"/>
  <c r="AV25" i="6"/>
  <c r="AW25" i="6"/>
  <c r="AU2" i="6"/>
  <c r="AK3" i="6"/>
  <c r="AL3" i="6"/>
  <c r="AS3" i="6"/>
  <c r="L4" i="6"/>
  <c r="M4" i="6"/>
  <c r="N4" i="6"/>
  <c r="O4" i="6"/>
  <c r="P4" i="6"/>
  <c r="Q4" i="6"/>
  <c r="R4" i="6"/>
  <c r="S4" i="6"/>
  <c r="T4" i="6"/>
  <c r="AK4" i="6"/>
  <c r="AL4" i="6"/>
  <c r="AM4" i="6"/>
  <c r="AN4" i="6"/>
  <c r="AO4" i="6"/>
  <c r="L5" i="6"/>
  <c r="M5" i="6"/>
  <c r="N5" i="6"/>
  <c r="O5" i="6"/>
  <c r="P5" i="6"/>
  <c r="Q5" i="6"/>
  <c r="R5" i="6"/>
  <c r="Y5" i="6"/>
  <c r="Z5" i="6"/>
  <c r="AK5" i="6"/>
  <c r="AL5" i="6"/>
  <c r="AS5" i="6"/>
  <c r="K6" i="6"/>
  <c r="L6" i="6"/>
  <c r="AK6" i="6"/>
  <c r="AL6" i="6"/>
  <c r="AM6" i="6"/>
  <c r="AN6" i="6"/>
  <c r="AO6" i="6"/>
  <c r="AS6" i="6"/>
  <c r="K7" i="6"/>
  <c r="L7" i="6"/>
  <c r="M7" i="6"/>
  <c r="N7" i="6"/>
  <c r="O7" i="6"/>
  <c r="P7" i="6"/>
  <c r="Q7" i="6"/>
  <c r="AK7" i="6"/>
  <c r="AL7" i="6"/>
  <c r="AS7" i="6"/>
  <c r="K8" i="6"/>
  <c r="L8" i="6"/>
  <c r="M8" i="6"/>
  <c r="N8" i="6"/>
  <c r="O8" i="6"/>
  <c r="U8" i="6"/>
  <c r="Y8" i="6"/>
  <c r="AK8" i="6"/>
  <c r="AM8" i="6"/>
  <c r="AO8" i="6"/>
  <c r="AS8" i="6"/>
  <c r="Y9" i="6"/>
  <c r="Z9" i="6"/>
  <c r="AK9" i="6"/>
  <c r="AL9" i="6"/>
  <c r="AM9" i="6"/>
  <c r="AS9" i="6"/>
  <c r="K10" i="6"/>
  <c r="L10" i="6"/>
  <c r="M10" i="6"/>
  <c r="N10" i="6"/>
  <c r="O10" i="6"/>
  <c r="P10" i="6"/>
  <c r="Q10" i="6"/>
  <c r="AK10" i="6"/>
  <c r="AL10" i="6"/>
  <c r="AM10" i="6"/>
  <c r="AN10" i="6"/>
  <c r="AO10" i="6"/>
  <c r="AS10" i="6"/>
  <c r="L11" i="6"/>
  <c r="M11" i="6"/>
  <c r="N11" i="6"/>
  <c r="O11" i="6"/>
  <c r="P11" i="6"/>
  <c r="Q11" i="6"/>
  <c r="R11" i="6"/>
  <c r="Y11" i="6"/>
  <c r="Z11" i="6"/>
  <c r="AA11" i="6"/>
  <c r="AB11" i="6"/>
  <c r="AK11" i="6"/>
  <c r="AL11" i="6"/>
  <c r="AS11" i="6"/>
  <c r="L12" i="6"/>
  <c r="M12" i="6"/>
  <c r="N12" i="6"/>
  <c r="O12" i="6"/>
  <c r="P12" i="6"/>
  <c r="Q12" i="6"/>
  <c r="R12" i="6"/>
  <c r="S12" i="6"/>
  <c r="T12" i="6"/>
  <c r="Y12" i="6"/>
  <c r="AK12" i="6"/>
  <c r="AL12" i="6"/>
  <c r="AM12" i="6"/>
  <c r="AN12" i="6"/>
  <c r="AO12" i="6"/>
  <c r="AS12" i="6"/>
  <c r="Y13" i="6"/>
  <c r="AK13" i="6"/>
  <c r="AL13" i="6"/>
  <c r="AM13" i="6"/>
  <c r="AS13" i="6"/>
  <c r="L14" i="6"/>
  <c r="M14" i="6"/>
  <c r="N14" i="6"/>
  <c r="O14" i="6"/>
  <c r="P14" i="6"/>
  <c r="Q14" i="6"/>
  <c r="R14" i="6"/>
  <c r="S14" i="6"/>
  <c r="T14" i="6"/>
  <c r="U14" i="6"/>
  <c r="Y14" i="6"/>
  <c r="AK14" i="6"/>
  <c r="AL14" i="6"/>
  <c r="AM14" i="6"/>
  <c r="AN14" i="6"/>
  <c r="AO14" i="6"/>
  <c r="AS14" i="6"/>
  <c r="K15" i="6"/>
  <c r="L15" i="6"/>
  <c r="M15" i="6"/>
  <c r="N15" i="6"/>
  <c r="Y15" i="6"/>
  <c r="Z15" i="6"/>
  <c r="AA15" i="6"/>
  <c r="AB15" i="6"/>
  <c r="AC15" i="6"/>
  <c r="AF15" i="6"/>
  <c r="AG15" i="6"/>
  <c r="AI15" i="6"/>
  <c r="AK15" i="6"/>
  <c r="AS15" i="6"/>
  <c r="Y16" i="6"/>
  <c r="AK16" i="6"/>
  <c r="AL16" i="6"/>
  <c r="AM16" i="6"/>
  <c r="AN16" i="6"/>
  <c r="AO16" i="6"/>
  <c r="AS16" i="6"/>
  <c r="K17" i="6"/>
  <c r="L17" i="6"/>
  <c r="M17" i="6"/>
  <c r="N17" i="6"/>
  <c r="O17" i="6"/>
  <c r="AK17" i="6"/>
  <c r="AL17" i="6"/>
  <c r="AM17" i="6"/>
  <c r="AS17" i="6"/>
  <c r="K18" i="6"/>
  <c r="L18" i="6"/>
  <c r="M18" i="6"/>
  <c r="N18" i="6"/>
  <c r="S18" i="6"/>
  <c r="T18" i="6"/>
  <c r="U18" i="6"/>
  <c r="Y18" i="6"/>
  <c r="Z18" i="6"/>
  <c r="AA18" i="6"/>
  <c r="AB18" i="6"/>
  <c r="AC18" i="6"/>
  <c r="AF18" i="6"/>
  <c r="AK18" i="6"/>
  <c r="AL18" i="6"/>
  <c r="AM18" i="6"/>
  <c r="AN18" i="6"/>
  <c r="AO18" i="6"/>
  <c r="AS18" i="6"/>
  <c r="L19" i="6"/>
  <c r="M19" i="6"/>
  <c r="N19" i="6"/>
  <c r="O19" i="6"/>
  <c r="P19" i="6"/>
  <c r="Q19" i="6"/>
  <c r="R19" i="6"/>
  <c r="Y19" i="6"/>
  <c r="AK19" i="6"/>
  <c r="AL19" i="6"/>
  <c r="AS19" i="6"/>
  <c r="K20" i="6"/>
  <c r="Y20" i="6"/>
  <c r="Z20" i="6"/>
  <c r="AK20" i="6"/>
  <c r="AL20" i="6"/>
  <c r="AM20" i="6"/>
  <c r="AN20" i="6"/>
  <c r="AO20" i="6"/>
  <c r="AS20" i="6"/>
  <c r="K21" i="6"/>
  <c r="L21" i="6"/>
  <c r="M21" i="6"/>
  <c r="N21" i="6"/>
  <c r="O21" i="6"/>
  <c r="P21" i="6"/>
  <c r="Q21" i="6"/>
  <c r="R21" i="6"/>
  <c r="AK21" i="6"/>
  <c r="AL21" i="6"/>
  <c r="AM21" i="6"/>
  <c r="AS21" i="6"/>
  <c r="L22" i="6"/>
  <c r="M22" i="6"/>
  <c r="N22" i="6"/>
  <c r="O22" i="6"/>
  <c r="P22" i="6"/>
  <c r="Q22" i="6"/>
  <c r="Y22" i="6"/>
  <c r="Z22" i="6"/>
  <c r="AA22" i="6"/>
  <c r="AB22" i="6"/>
  <c r="AC22" i="6"/>
  <c r="AF22" i="6"/>
  <c r="AG22" i="6"/>
  <c r="AI22" i="6"/>
  <c r="AK22" i="6"/>
  <c r="AL22" i="6"/>
  <c r="AM22" i="6"/>
  <c r="AN22" i="6"/>
  <c r="AO22" i="6"/>
  <c r="AS22" i="6"/>
  <c r="L23" i="6"/>
  <c r="M23" i="6"/>
  <c r="N23" i="6"/>
  <c r="O23" i="6"/>
  <c r="P23" i="6"/>
  <c r="Q23" i="6"/>
  <c r="R23" i="6"/>
  <c r="Y23" i="6"/>
  <c r="Z23" i="6"/>
  <c r="AA23" i="6"/>
  <c r="AB23" i="6"/>
  <c r="AK23" i="6"/>
  <c r="AL23" i="6"/>
  <c r="AS23" i="6"/>
  <c r="K24" i="6"/>
  <c r="L24" i="6"/>
  <c r="M24" i="6"/>
  <c r="N24" i="6"/>
  <c r="AK24" i="6"/>
  <c r="AL24" i="6"/>
  <c r="AM24" i="6"/>
  <c r="AN24" i="6"/>
  <c r="AO24" i="6"/>
  <c r="AS24" i="6"/>
  <c r="L25" i="6"/>
  <c r="M25" i="6"/>
  <c r="N25" i="6"/>
  <c r="O25" i="6"/>
  <c r="P25" i="6"/>
  <c r="Q25" i="6"/>
  <c r="R25" i="6"/>
  <c r="S25" i="6"/>
  <c r="Y25" i="6"/>
  <c r="Z25" i="6"/>
  <c r="AF25" i="6"/>
  <c r="AK25" i="6"/>
  <c r="AL25" i="6"/>
  <c r="AM25" i="6"/>
  <c r="AR25" i="6"/>
  <c r="AS25" i="6"/>
  <c r="L2" i="6"/>
  <c r="M2" i="6"/>
  <c r="N2" i="6"/>
  <c r="O2" i="6"/>
  <c r="P2" i="6"/>
  <c r="Q2" i="6"/>
  <c r="R2" i="6"/>
  <c r="Y2" i="6"/>
  <c r="AK2" i="6"/>
  <c r="AL2" i="6"/>
  <c r="AR2" i="6"/>
  <c r="AS2" i="6"/>
  <c r="AF8" i="6" l="1"/>
  <c r="AI5" i="6"/>
  <c r="AG19" i="6"/>
  <c r="AI12" i="6"/>
  <c r="AH5" i="6"/>
  <c r="AI19" i="6"/>
  <c r="AC21" i="6"/>
  <c r="AG8" i="6"/>
  <c r="AJ5" i="6"/>
  <c r="AD14" i="6"/>
  <c r="AJ23" i="6"/>
  <c r="AI23" i="6"/>
  <c r="AF19" i="6"/>
  <c r="AH12" i="6"/>
  <c r="T8" i="6"/>
  <c r="AG5" i="6"/>
  <c r="AB5" i="6"/>
  <c r="AH23" i="6"/>
  <c r="U22" i="6"/>
  <c r="AC19" i="6"/>
  <c r="R18" i="6"/>
  <c r="R15" i="6"/>
  <c r="AG12" i="6"/>
  <c r="S8" i="6"/>
  <c r="AF5" i="6"/>
  <c r="K4" i="6"/>
  <c r="AA5" i="6"/>
  <c r="AJ2" i="6"/>
  <c r="AG23" i="6"/>
  <c r="AB19" i="6"/>
  <c r="Q18" i="6"/>
  <c r="Q15" i="6"/>
  <c r="AF12" i="6"/>
  <c r="R8" i="6"/>
  <c r="Z4" i="6"/>
  <c r="AI2" i="6"/>
  <c r="K25" i="6"/>
  <c r="AF23" i="6"/>
  <c r="S22" i="6"/>
  <c r="AA19" i="6"/>
  <c r="P18" i="6"/>
  <c r="AJ16" i="6"/>
  <c r="P15" i="6"/>
  <c r="K14" i="6"/>
  <c r="K11" i="6"/>
  <c r="AJ9" i="6"/>
  <c r="Q8" i="6"/>
  <c r="Y4" i="6"/>
  <c r="AH2" i="6"/>
  <c r="AC23" i="6"/>
  <c r="Z19" i="6"/>
  <c r="O18" i="6"/>
  <c r="AI16" i="6"/>
  <c r="O15" i="6"/>
  <c r="S5" i="6"/>
  <c r="AW20" i="6"/>
  <c r="AT6" i="6"/>
  <c r="X10" i="6"/>
  <c r="AI8" i="6"/>
  <c r="AJ6" i="6"/>
  <c r="AF2" i="6"/>
  <c r="AJ20" i="6"/>
  <c r="AH22" i="6"/>
  <c r="AJ8" i="6"/>
  <c r="AJ3" i="6"/>
  <c r="AG16" i="6"/>
  <c r="AG9" i="6"/>
  <c r="AI6" i="6"/>
  <c r="V10" i="6"/>
  <c r="AF16" i="6"/>
  <c r="U19" i="6"/>
  <c r="T3" i="6"/>
  <c r="AI13" i="6"/>
  <c r="AF20" i="6"/>
  <c r="S9" i="6"/>
  <c r="K22" i="6"/>
  <c r="S16" i="6"/>
  <c r="AI10" i="6"/>
  <c r="AB6" i="6"/>
  <c r="R16" i="6"/>
  <c r="K5" i="6"/>
  <c r="P9" i="6"/>
  <c r="U20" i="6"/>
  <c r="AI17" i="6"/>
  <c r="K12" i="6"/>
  <c r="O9" i="6"/>
  <c r="Y6" i="6"/>
  <c r="AT16" i="6"/>
  <c r="AW15" i="6"/>
  <c r="AG17" i="6"/>
  <c r="R20" i="6"/>
  <c r="AF7" i="6"/>
  <c r="AH21" i="6"/>
  <c r="AJ11" i="6"/>
  <c r="Z10" i="6"/>
  <c r="K9" i="6"/>
  <c r="AC7" i="6"/>
  <c r="R6" i="6"/>
  <c r="AJ4" i="6"/>
  <c r="O3" i="6"/>
  <c r="AT15" i="6"/>
  <c r="AP2" i="6"/>
  <c r="AJ12" i="6"/>
  <c r="AH9" i="6"/>
  <c r="AI20" i="6"/>
  <c r="AH6" i="6"/>
  <c r="AH3" i="6"/>
  <c r="AG3" i="6"/>
  <c r="AB3" i="6"/>
  <c r="Z3" i="6"/>
  <c r="AF24" i="6"/>
  <c r="Y3" i="6"/>
  <c r="O16" i="6"/>
  <c r="AC10" i="6"/>
  <c r="AJ21" i="6"/>
  <c r="AI14" i="6"/>
  <c r="T6" i="6"/>
  <c r="Z17" i="6"/>
  <c r="S24" i="6"/>
  <c r="AG21" i="6"/>
  <c r="P20" i="6"/>
  <c r="Y17" i="6"/>
  <c r="AF14" i="6"/>
  <c r="O13" i="6"/>
  <c r="AI11" i="6"/>
  <c r="Y10" i="6"/>
  <c r="AB7" i="6"/>
  <c r="Q6" i="6"/>
  <c r="AI4" i="6"/>
  <c r="N3" i="6"/>
  <c r="AO2" i="6"/>
  <c r="AE6" i="6"/>
  <c r="AG2" i="6"/>
  <c r="AH16" i="6"/>
  <c r="W14" i="6"/>
  <c r="AH20" i="6"/>
  <c r="AJ13" i="6"/>
  <c r="AG6" i="6"/>
  <c r="AV3" i="6"/>
  <c r="Q16" i="6"/>
  <c r="P16" i="6"/>
  <c r="AT4" i="6"/>
  <c r="U6" i="6"/>
  <c r="Y24" i="6"/>
  <c r="R13" i="6"/>
  <c r="AQ2" i="6"/>
  <c r="P13" i="6"/>
  <c r="AJ25" i="6"/>
  <c r="R24" i="6"/>
  <c r="O20" i="6"/>
  <c r="S17" i="6"/>
  <c r="AC14" i="6"/>
  <c r="N13" i="6"/>
  <c r="AH11" i="6"/>
  <c r="U10" i="6"/>
  <c r="AA7" i="6"/>
  <c r="AH4" i="6"/>
  <c r="M3" i="6"/>
  <c r="AN2" i="6"/>
  <c r="AF9" i="6"/>
  <c r="AG20" i="6"/>
  <c r="AF6" i="6"/>
  <c r="AJ24" i="6"/>
  <c r="AH13" i="6"/>
  <c r="AJ10" i="6"/>
  <c r="AC6" i="6"/>
  <c r="AC3" i="6"/>
  <c r="K2" i="6"/>
  <c r="AI24" i="6"/>
  <c r="AW3" i="6"/>
  <c r="AF13" i="6"/>
  <c r="Q9" i="6"/>
  <c r="AA6" i="6"/>
  <c r="AA3" i="6"/>
  <c r="AU3" i="6"/>
  <c r="AF10" i="6"/>
  <c r="T20" i="6"/>
  <c r="S13" i="6"/>
  <c r="R3" i="6"/>
  <c r="K23" i="6"/>
  <c r="S20" i="6"/>
  <c r="N16" i="6"/>
  <c r="M9" i="6"/>
  <c r="Q3" i="6"/>
  <c r="T24" i="6"/>
  <c r="Q20" i="6"/>
  <c r="L16" i="6"/>
  <c r="AJ18" i="6"/>
  <c r="P6" i="6"/>
  <c r="AI25" i="6"/>
  <c r="Z21" i="6"/>
  <c r="N20" i="6"/>
  <c r="AI18" i="6"/>
  <c r="R17" i="6"/>
  <c r="AB14" i="6"/>
  <c r="M13" i="6"/>
  <c r="AG11" i="6"/>
  <c r="T10" i="6"/>
  <c r="AN8" i="6"/>
  <c r="Z7" i="6"/>
  <c r="AG4" i="6"/>
  <c r="L3" i="6"/>
  <c r="AV12" i="6"/>
  <c r="AH15" i="6"/>
  <c r="AH8" i="6"/>
  <c r="AJ19" i="6"/>
  <c r="AI3" i="6"/>
  <c r="U16" i="6"/>
  <c r="T16" i="6"/>
  <c r="AG13" i="6"/>
  <c r="AG24" i="6"/>
  <c r="K19" i="6"/>
  <c r="AJ17" i="6"/>
  <c r="Z13" i="6"/>
  <c r="AG10" i="6"/>
  <c r="AJ7" i="6"/>
  <c r="Z6" i="6"/>
  <c r="AG7" i="6"/>
  <c r="AV15" i="6"/>
  <c r="AF17" i="6"/>
  <c r="AH14" i="6"/>
  <c r="AA10" i="6"/>
  <c r="AU15" i="6"/>
  <c r="AF4" i="6"/>
  <c r="AU12" i="6"/>
  <c r="AF3" i="6"/>
  <c r="S23" i="6"/>
  <c r="AV17" i="6"/>
  <c r="R9" i="6"/>
  <c r="AH24" i="6"/>
  <c r="AH10" i="6"/>
  <c r="AI7" i="6"/>
  <c r="Z24" i="6"/>
  <c r="AH17" i="6"/>
  <c r="AJ14" i="6"/>
  <c r="N9" i="6"/>
  <c r="AH7" i="6"/>
  <c r="AB10" i="6"/>
  <c r="U24" i="6"/>
  <c r="AI21" i="6"/>
  <c r="M16" i="6"/>
  <c r="Q13" i="6"/>
  <c r="L9" i="6"/>
  <c r="P3" i="6"/>
  <c r="AH25" i="6"/>
  <c r="P24" i="6"/>
  <c r="Y21" i="6"/>
  <c r="M20" i="6"/>
  <c r="AH18" i="6"/>
  <c r="Q17" i="6"/>
  <c r="AA14" i="6"/>
  <c r="L13" i="6"/>
  <c r="AF11" i="6"/>
  <c r="S10" i="6"/>
  <c r="Y7" i="6"/>
  <c r="N6" i="6"/>
  <c r="K3" i="6"/>
  <c r="AG25" i="6"/>
  <c r="O24" i="6"/>
  <c r="AJ22" i="6"/>
  <c r="S21" i="6"/>
  <c r="L20" i="6"/>
  <c r="AG18" i="6"/>
  <c r="P17" i="6"/>
  <c r="AJ15" i="6"/>
  <c r="Z14" i="6"/>
  <c r="K13" i="6"/>
  <c r="AC11" i="6"/>
  <c r="R10" i="6"/>
  <c r="AL8" i="6"/>
  <c r="R7" i="6"/>
  <c r="M6" i="6"/>
  <c r="U4" i="6"/>
  <c r="AV2" i="6"/>
  <c r="AT12" i="6"/>
  <c r="AE16" i="6"/>
  <c r="AR20" i="6"/>
  <c r="AR24" i="6"/>
  <c r="AR15" i="6"/>
  <c r="AR4" i="6"/>
  <c r="AR8" i="6"/>
  <c r="AR12" i="6"/>
  <c r="AR16" i="6"/>
  <c r="AR7" i="6"/>
  <c r="AR11" i="6"/>
  <c r="AR3" i="6"/>
  <c r="AR19" i="6"/>
  <c r="AR23" i="6"/>
  <c r="AR5" i="6"/>
  <c r="AR9" i="6"/>
  <c r="AR13" i="6"/>
  <c r="AR17" i="6"/>
  <c r="AR21" i="6"/>
  <c r="AP4" i="6"/>
  <c r="AP8" i="6"/>
  <c r="AP12" i="6"/>
  <c r="AP16" i="6"/>
  <c r="AP20" i="6"/>
  <c r="AP24" i="6"/>
  <c r="AP3" i="6"/>
  <c r="AP7" i="6"/>
  <c r="AP11" i="6"/>
  <c r="AP15" i="6"/>
  <c r="AP19" i="6"/>
  <c r="AP23" i="6"/>
  <c r="AP5" i="6"/>
  <c r="AP9" i="6"/>
  <c r="AP13" i="6"/>
  <c r="AP17" i="6"/>
  <c r="AP21" i="6"/>
  <c r="AP25" i="6"/>
  <c r="AD18" i="6"/>
  <c r="AE2" i="6"/>
  <c r="AD24" i="6"/>
  <c r="AD20" i="6"/>
  <c r="AD5" i="6"/>
  <c r="AD9" i="6"/>
  <c r="AD13" i="6"/>
  <c r="AD17" i="6"/>
  <c r="AD21" i="6"/>
  <c r="AD25" i="6"/>
  <c r="AD4" i="6"/>
  <c r="AD16" i="6"/>
  <c r="AD8" i="6"/>
  <c r="AD12" i="6"/>
  <c r="AD3" i="6"/>
  <c r="AD7" i="6"/>
  <c r="AD11" i="6"/>
  <c r="AD15" i="6"/>
  <c r="AD19" i="6"/>
  <c r="AD23" i="6"/>
  <c r="AE22" i="6"/>
  <c r="AD6" i="6"/>
  <c r="AE18" i="6"/>
  <c r="AD2" i="6"/>
  <c r="AR6" i="6"/>
  <c r="X6" i="6"/>
  <c r="AQ4" i="6"/>
  <c r="AQ8" i="6"/>
  <c r="AQ12" i="6"/>
  <c r="AQ16" i="6"/>
  <c r="AQ20" i="6"/>
  <c r="AQ24" i="6"/>
  <c r="AQ3" i="6"/>
  <c r="AQ7" i="6"/>
  <c r="AQ11" i="6"/>
  <c r="AQ15" i="6"/>
  <c r="AQ19" i="6"/>
  <c r="AQ23" i="6"/>
  <c r="AQ5" i="6"/>
  <c r="AQ9" i="6"/>
  <c r="AQ13" i="6"/>
  <c r="AQ17" i="6"/>
  <c r="AQ21" i="6"/>
  <c r="AQ25" i="6"/>
  <c r="AD22" i="6"/>
  <c r="X22" i="6"/>
  <c r="AR10" i="6"/>
  <c r="AQ6" i="6"/>
  <c r="W6" i="6"/>
  <c r="AE25" i="6"/>
  <c r="AE21" i="6"/>
  <c r="AE17" i="6"/>
  <c r="AE8" i="6"/>
  <c r="AE5" i="6"/>
  <c r="AE9" i="6"/>
  <c r="AE13" i="6"/>
  <c r="AE4" i="6"/>
  <c r="AE12" i="6"/>
  <c r="AE3" i="6"/>
  <c r="AE7" i="6"/>
  <c r="AE11" i="6"/>
  <c r="AE15" i="6"/>
  <c r="AE19" i="6"/>
  <c r="AE23" i="6"/>
  <c r="X15" i="6"/>
  <c r="X20" i="6"/>
  <c r="X24" i="6"/>
  <c r="X4" i="6"/>
  <c r="X8" i="6"/>
  <c r="X12" i="6"/>
  <c r="X16" i="6"/>
  <c r="X3" i="6"/>
  <c r="X19" i="6"/>
  <c r="X23" i="6"/>
  <c r="X7" i="6"/>
  <c r="X11" i="6"/>
  <c r="X5" i="6"/>
  <c r="X9" i="6"/>
  <c r="X13" i="6"/>
  <c r="X17" i="6"/>
  <c r="X21" i="6"/>
  <c r="X2" i="6"/>
  <c r="AQ22" i="6"/>
  <c r="W22" i="6"/>
  <c r="AR18" i="6"/>
  <c r="X18" i="6"/>
  <c r="AR14" i="6"/>
  <c r="X14" i="6"/>
  <c r="AQ10" i="6"/>
  <c r="W10" i="6"/>
  <c r="AP6" i="6"/>
  <c r="V6" i="6"/>
  <c r="AE10" i="6"/>
  <c r="AR22" i="6"/>
  <c r="W2" i="6"/>
  <c r="AP22" i="6"/>
  <c r="V22" i="6"/>
  <c r="AQ18" i="6"/>
  <c r="W18" i="6"/>
  <c r="AQ14" i="6"/>
  <c r="AP10" i="6"/>
  <c r="AE14" i="6"/>
  <c r="V4" i="6"/>
  <c r="V8" i="6"/>
  <c r="V12" i="6"/>
  <c r="V16" i="6"/>
  <c r="V20" i="6"/>
  <c r="V24" i="6"/>
  <c r="V3" i="6"/>
  <c r="V7" i="6"/>
  <c r="V11" i="6"/>
  <c r="V15" i="6"/>
  <c r="V19" i="6"/>
  <c r="V23" i="6"/>
  <c r="V5" i="6"/>
  <c r="V9" i="6"/>
  <c r="V13" i="6"/>
  <c r="V17" i="6"/>
  <c r="V21" i="6"/>
  <c r="V25" i="6"/>
  <c r="X25" i="6"/>
  <c r="AP18" i="6"/>
  <c r="V14" i="6"/>
  <c r="W4" i="6"/>
  <c r="W8" i="6"/>
  <c r="W12" i="6"/>
  <c r="W16" i="6"/>
  <c r="W20" i="6"/>
  <c r="W24" i="6"/>
  <c r="W3" i="6"/>
  <c r="W7" i="6"/>
  <c r="W11" i="6"/>
  <c r="W15" i="6"/>
  <c r="W19" i="6"/>
  <c r="W23" i="6"/>
  <c r="W5" i="6"/>
  <c r="W9" i="6"/>
  <c r="W13" i="6"/>
  <c r="W17" i="6"/>
  <c r="W21" i="6"/>
  <c r="W25" i="6"/>
  <c r="AD10" i="6"/>
  <c r="V2" i="6"/>
  <c r="V18" i="6"/>
  <c r="AP14" i="6"/>
  <c r="AE24" i="6"/>
  <c r="AC2" i="6"/>
  <c r="AB2" i="6"/>
  <c r="AA2" i="6"/>
  <c r="AO25" i="6"/>
  <c r="U25" i="6"/>
  <c r="AO21" i="6"/>
  <c r="U21" i="6"/>
  <c r="AO17" i="6"/>
  <c r="U17" i="6"/>
  <c r="AO13" i="6"/>
  <c r="U13" i="6"/>
  <c r="AO9" i="6"/>
  <c r="U9" i="6"/>
  <c r="AO5" i="6"/>
  <c r="U5" i="6"/>
  <c r="AW21" i="6"/>
  <c r="AW16" i="6"/>
  <c r="AW11" i="6"/>
  <c r="AW6" i="6"/>
  <c r="AT2" i="6"/>
  <c r="Z2" i="6"/>
  <c r="AN25" i="6"/>
  <c r="T25" i="6"/>
  <c r="AN21" i="6"/>
  <c r="T21" i="6"/>
  <c r="AN17" i="6"/>
  <c r="T17" i="6"/>
  <c r="AN13" i="6"/>
  <c r="T13" i="6"/>
  <c r="AN9" i="6"/>
  <c r="T9" i="6"/>
  <c r="AN5" i="6"/>
  <c r="T5" i="6"/>
  <c r="AW2" i="6"/>
  <c r="AV21" i="6"/>
  <c r="AV16" i="6"/>
  <c r="AV11" i="6"/>
  <c r="AV6" i="6"/>
  <c r="AC16" i="6"/>
  <c r="AC12" i="6"/>
  <c r="AC8" i="6"/>
  <c r="AM2" i="6"/>
  <c r="S2" i="6"/>
  <c r="AB24" i="6"/>
  <c r="AB20" i="6"/>
  <c r="AB16" i="6"/>
  <c r="AB12" i="6"/>
  <c r="AB8" i="6"/>
  <c r="AB4" i="6"/>
  <c r="AW24" i="6"/>
  <c r="AW19" i="6"/>
  <c r="AW14" i="6"/>
  <c r="AW9" i="6"/>
  <c r="AW4" i="6"/>
  <c r="T2" i="6"/>
  <c r="AC24" i="6"/>
  <c r="AC4" i="6"/>
  <c r="AA24" i="6"/>
  <c r="AA20" i="6"/>
  <c r="AA16" i="6"/>
  <c r="AA12" i="6"/>
  <c r="AA8" i="6"/>
  <c r="AA4" i="6"/>
  <c r="AV24" i="6"/>
  <c r="AV19" i="6"/>
  <c r="AV14" i="6"/>
  <c r="AV9" i="6"/>
  <c r="AV4" i="6"/>
  <c r="Z16" i="6"/>
  <c r="AO15" i="6"/>
  <c r="U15" i="6"/>
  <c r="Z12" i="6"/>
  <c r="AO11" i="6"/>
  <c r="U11" i="6"/>
  <c r="Z8" i="6"/>
  <c r="AO7" i="6"/>
  <c r="U7" i="6"/>
  <c r="AO3" i="6"/>
  <c r="U3" i="6"/>
  <c r="AU24" i="6"/>
  <c r="AU19" i="6"/>
  <c r="AU14" i="6"/>
  <c r="AU9" i="6"/>
  <c r="AU4" i="6"/>
  <c r="U2" i="6"/>
  <c r="AC20" i="6"/>
  <c r="U23" i="6"/>
  <c r="AO19" i="6"/>
  <c r="AN23" i="6"/>
  <c r="T23" i="6"/>
  <c r="AN19" i="6"/>
  <c r="T19" i="6"/>
  <c r="AN15" i="6"/>
  <c r="T15" i="6"/>
  <c r="AN11" i="6"/>
  <c r="T11" i="6"/>
  <c r="AN7" i="6"/>
  <c r="T7" i="6"/>
  <c r="AN3" i="6"/>
  <c r="AT24" i="6"/>
  <c r="AT19" i="6"/>
  <c r="AT14" i="6"/>
  <c r="AT9" i="6"/>
  <c r="AM19" i="6"/>
  <c r="S19" i="6"/>
  <c r="AC17" i="6"/>
  <c r="AM15" i="6"/>
  <c r="S15" i="6"/>
  <c r="AC13" i="6"/>
  <c r="AM11" i="6"/>
  <c r="S11" i="6"/>
  <c r="AC9" i="6"/>
  <c r="AM7" i="6"/>
  <c r="S7" i="6"/>
  <c r="AC5" i="6"/>
  <c r="AM3" i="6"/>
  <c r="S3" i="6"/>
  <c r="AW23" i="6"/>
  <c r="AW18" i="6"/>
  <c r="AW13" i="6"/>
  <c r="AW8" i="6"/>
  <c r="AO23" i="6"/>
  <c r="AC25" i="6"/>
  <c r="AB25" i="6"/>
  <c r="AB21" i="6"/>
  <c r="AB17" i="6"/>
  <c r="AB13" i="6"/>
  <c r="AB9" i="6"/>
  <c r="AV23" i="6"/>
  <c r="AV18" i="6"/>
  <c r="AV13" i="6"/>
  <c r="AV8" i="6"/>
  <c r="AA25" i="6"/>
  <c r="AA21" i="6"/>
  <c r="AA17" i="6"/>
  <c r="AA13" i="6"/>
  <c r="AA9" i="6"/>
  <c r="AU23" i="6"/>
  <c r="AU18" i="6"/>
  <c r="AU13" i="6"/>
  <c r="AU8" i="6"/>
  <c r="B9" i="6" l="1"/>
  <c r="B14" i="6"/>
  <c r="B5" i="6"/>
  <c r="B10" i="6"/>
  <c r="B18" i="6"/>
  <c r="B8" i="6"/>
  <c r="B22" i="6"/>
  <c r="B13" i="6"/>
  <c r="B25" i="6"/>
  <c r="B17" i="6"/>
  <c r="B4" i="6"/>
  <c r="B20" i="6"/>
  <c r="B24" i="6"/>
  <c r="B16" i="6"/>
  <c r="B6" i="6"/>
  <c r="B21" i="6"/>
  <c r="B23" i="6"/>
  <c r="B12" i="6"/>
  <c r="B15" i="6"/>
  <c r="B3" i="6"/>
  <c r="B19" i="6"/>
  <c r="B7" i="6"/>
  <c r="B11" i="6"/>
  <c r="B2" i="6"/>
</calcChain>
</file>

<file path=xl/sharedStrings.xml><?xml version="1.0" encoding="utf-8"?>
<sst xmlns="http://schemas.openxmlformats.org/spreadsheetml/2006/main" count="18512" uniqueCount="1069">
  <si>
    <t>位​置/角​色/职​责</t>
  </si>
  <si>
    <t>位​置</t>
  </si>
  <si>
    <t>球​员</t>
  </si>
  <si>
    <t>现​状</t>
  </si>
  <si>
    <t>年​龄</t>
  </si>
  <si>
    <t>能​力</t>
  </si>
  <si>
    <t>速​度</t>
  </si>
  <si>
    <t>爆​发</t>
  </si>
  <si>
    <t>弹​跳</t>
  </si>
  <si>
    <t>盘​带</t>
  </si>
  <si>
    <t>投​入</t>
  </si>
  <si>
    <t>职​业素​养</t>
  </si>
  <si>
    <t>士​气</t>
  </si>
  <si>
    <t>出​场</t>
  </si>
  <si>
    <t>疲劳值(N)</t>
  </si>
  <si>
    <t>到​期</t>
  </si>
  <si>
    <t>体​况</t>
  </si>
  <si>
    <t>总​体满​意度</t>
  </si>
  <si>
    <t>平​均评​分</t>
  </si>
  <si>
    <t>高​昂</t>
  </si>
  <si>
    <t>完​美</t>
  </si>
  <si>
    <t>无</t>
  </si>
  <si>
    <t>优​秀</t>
  </si>
  <si>
    <t>后​卫 (左中), 边翼​卫 (左)</t>
  </si>
  <si>
    <t>前​锋 (中)</t>
  </si>
  <si>
    <t>攻​中场 (右左), 前​锋 (中)</t>
  </si>
  <si>
    <t>-</t>
  </si>
  <si>
    <t>攻​中场 (右左)</t>
  </si>
  <si>
    <t>极​好</t>
  </si>
  <si>
    <t>超​凡</t>
  </si>
  <si>
    <t>后​卫 (右左中)</t>
  </si>
  <si>
    <t>后​卫 (中)</t>
  </si>
  <si>
    <t>门​将</t>
  </si>
  <si>
    <t>很​好</t>
  </si>
  <si>
    <t>传​球</t>
  </si>
  <si>
    <t>传​中</t>
  </si>
  <si>
    <t>盯​人</t>
  </si>
  <si>
    <t>点​球</t>
  </si>
  <si>
    <t>技​术</t>
  </si>
  <si>
    <t>角​球</t>
  </si>
  <si>
    <t>界​外球</t>
  </si>
  <si>
    <t>抢​断</t>
  </si>
  <si>
    <t>任​意球</t>
  </si>
  <si>
    <t>射​门</t>
  </si>
  <si>
    <t>停​球</t>
  </si>
  <si>
    <t>头​球</t>
  </si>
  <si>
    <t>远​射</t>
  </si>
  <si>
    <t>才​华</t>
  </si>
  <si>
    <t>集​中</t>
  </si>
  <si>
    <t>决​断</t>
  </si>
  <si>
    <t>领​导力</t>
  </si>
  <si>
    <t>侵​略</t>
  </si>
  <si>
    <t>视​野</t>
  </si>
  <si>
    <t>合​作</t>
  </si>
  <si>
    <t>无​球跑</t>
  </si>
  <si>
    <t>意​志</t>
  </si>
  <si>
    <t>勇​敢</t>
  </si>
  <si>
    <t>预​判</t>
  </si>
  <si>
    <t>镇​定</t>
  </si>
  <si>
    <t>灵​活</t>
  </si>
  <si>
    <t>耐​力</t>
  </si>
  <si>
    <t>平​衡</t>
  </si>
  <si>
    <t>强​壮</t>
  </si>
  <si>
    <t>体​质</t>
  </si>
  <si>
    <t>CA</t>
  </si>
  <si>
    <t>Passing</t>
  </si>
  <si>
    <t>Crossing</t>
  </si>
  <si>
    <t>Marking</t>
  </si>
  <si>
    <t>Penalty taking</t>
  </si>
  <si>
    <t>Technique</t>
  </si>
  <si>
    <t>Corners</t>
  </si>
  <si>
    <t>Long Throw</t>
  </si>
  <si>
    <t>Tackling</t>
  </si>
  <si>
    <t>Free Kick Taking</t>
  </si>
  <si>
    <t>Finishing</t>
  </si>
  <si>
    <t>First touch</t>
  </si>
  <si>
    <t>Heading</t>
  </si>
  <si>
    <t>Longshot</t>
  </si>
  <si>
    <t>Flair</t>
  </si>
  <si>
    <t>Positioning</t>
  </si>
  <si>
    <t>Work rate</t>
  </si>
  <si>
    <t>Concentration</t>
  </si>
  <si>
    <t>Decision</t>
  </si>
  <si>
    <t>Leadership</t>
  </si>
  <si>
    <t>Aggression</t>
  </si>
  <si>
    <t>Vision</t>
  </si>
  <si>
    <t>Teamwork</t>
  </si>
  <si>
    <t>Off the ball</t>
  </si>
  <si>
    <t>Determination</t>
  </si>
  <si>
    <t>Bravery</t>
  </si>
  <si>
    <t>Anticipation</t>
  </si>
  <si>
    <t>Composure</t>
  </si>
  <si>
    <t>Agility</t>
  </si>
  <si>
    <t>Stamina</t>
  </si>
  <si>
    <t>Balance</t>
  </si>
  <si>
    <t>Strengh</t>
  </si>
  <si>
    <t>Natual fitness</t>
  </si>
  <si>
    <t>传球</t>
  </si>
  <si>
    <t>传中</t>
  </si>
  <si>
    <t>盯人</t>
  </si>
  <si>
    <t>罚点球</t>
  </si>
  <si>
    <t>技术</t>
  </si>
  <si>
    <t>角球</t>
  </si>
  <si>
    <t>界外球</t>
  </si>
  <si>
    <t>盘带</t>
  </si>
  <si>
    <t>抢断</t>
  </si>
  <si>
    <t>任意球</t>
  </si>
  <si>
    <t>射门</t>
  </si>
  <si>
    <t>停球</t>
  </si>
  <si>
    <t>头球</t>
  </si>
  <si>
    <t>远射</t>
  </si>
  <si>
    <t>才华</t>
  </si>
  <si>
    <t>防守站位</t>
  </si>
  <si>
    <t>工作投入</t>
  </si>
  <si>
    <t>集中</t>
  </si>
  <si>
    <t>决断</t>
  </si>
  <si>
    <t>领导力</t>
  </si>
  <si>
    <t>侵略性</t>
  </si>
  <si>
    <t>视野</t>
  </si>
  <si>
    <t>团队合作</t>
  </si>
  <si>
    <t>无球跑动</t>
  </si>
  <si>
    <t>意志力</t>
  </si>
  <si>
    <t>勇敢</t>
  </si>
  <si>
    <t>预判</t>
  </si>
  <si>
    <t>镇定</t>
  </si>
  <si>
    <t>爆发力</t>
  </si>
  <si>
    <t>弹跳</t>
  </si>
  <si>
    <t>灵活</t>
  </si>
  <si>
    <t>耐力</t>
  </si>
  <si>
    <t>平衡</t>
  </si>
  <si>
    <t>强壮</t>
  </si>
  <si>
    <t>速度</t>
  </si>
  <si>
    <t>体质</t>
  </si>
  <si>
    <t>Dribbling</t>
  </si>
  <si>
    <t>Acceleration</t>
  </si>
  <si>
    <t>Jumping reach</t>
  </si>
  <si>
    <t>Pace</t>
  </si>
  <si>
    <t>中​场 (右左), 攻​中场 (右左中)</t>
  </si>
  <si>
    <t>攻​中场 (右左中), 前​锋 (中)</t>
  </si>
  <si>
    <t>攻​中场 (右中)</t>
  </si>
  <si>
    <t>出​击</t>
  </si>
  <si>
    <t>开​球</t>
  </si>
  <si>
    <t>反​应</t>
  </si>
  <si>
    <t>拦​截传​中</t>
  </si>
  <si>
    <t>击​球</t>
  </si>
  <si>
    <t>手​控球</t>
  </si>
  <si>
    <t>手​抛球</t>
  </si>
  <si>
    <t>一​对一</t>
  </si>
  <si>
    <t>意​外</t>
  </si>
  <si>
    <t>指​挥</t>
  </si>
  <si>
    <t>制​空</t>
  </si>
  <si>
    <t>总​联赛​进球</t>
  </si>
  <si>
    <t>训​练负​荷</t>
  </si>
  <si>
    <t>总​体风​险</t>
  </si>
  <si>
    <t>度​假</t>
  </si>
  <si>
    <t>好</t>
  </si>
  <si>
    <t>低​伤病​风险</t>
  </si>
  <si>
    <t>较​好</t>
  </si>
  <si>
    <t>后​卫 (左中)</t>
  </si>
  <si>
    <t>胜率的改变量</t>
  </si>
  <si>
    <t>才华Flair</t>
  </si>
  <si>
    <t>爆发Acceleration</t>
  </si>
  <si>
    <t>传中Crossing</t>
  </si>
  <si>
    <t>弹跳Jumping Reach</t>
  </si>
  <si>
    <t>工作投入Work Rate</t>
  </si>
  <si>
    <t>灵活Agility</t>
  </si>
  <si>
    <t>集中Concentration</t>
  </si>
  <si>
    <t>决断Decisions</t>
  </si>
  <si>
    <t>平衡Balance</t>
  </si>
  <si>
    <t>领导力Leadership</t>
  </si>
  <si>
    <t>强壮Strength</t>
  </si>
  <si>
    <t>侵略性Aggression</t>
  </si>
  <si>
    <t>速度Pace</t>
  </si>
  <si>
    <t>盘带Dribbling</t>
  </si>
  <si>
    <t>视野Vision</t>
  </si>
  <si>
    <t>抢断Tackling</t>
  </si>
  <si>
    <t>团队合作Teamwork</t>
  </si>
  <si>
    <t>无球跑动Off The Ball</t>
  </si>
  <si>
    <t>意志力Determination</t>
  </si>
  <si>
    <t>停球First Touch</t>
  </si>
  <si>
    <t>勇敢Bravery</t>
  </si>
  <si>
    <t>头球Heading</t>
  </si>
  <si>
    <t>预判Anticipation</t>
  </si>
  <si>
    <t>远射Long Shots</t>
  </si>
  <si>
    <t>镇定Composure</t>
  </si>
  <si>
    <t>传球Passing</t>
  </si>
  <si>
    <t>防守站位Positioning</t>
  </si>
  <si>
    <t>盯人Marking</t>
  </si>
  <si>
    <t>耐力Stamina</t>
  </si>
  <si>
    <t>技术Technique</t>
  </si>
  <si>
    <t>射门Finishing</t>
  </si>
  <si>
    <t>表3：</t>
  </si>
  <si>
    <t>attribute=18 - attribute=1</t>
  </si>
  <si>
    <t>change of Win rate</t>
  </si>
  <si>
    <t>稳定consistency</t>
  </si>
  <si>
    <t>大赛important Matches</t>
  </si>
  <si>
    <t>抗压能力pressure</t>
  </si>
  <si>
    <t>将表1的值减去表2，可以得到“属性18和属性1”之间的胜率差：</t>
  </si>
  <si>
    <t>Table 1 - Table 2</t>
  </si>
  <si>
    <t>表5：</t>
  </si>
  <si>
    <t>attribute=18 - attribute=6</t>
  </si>
  <si>
    <t>将表1的值减去表4，可以得到“属性18和属性6”之间的胜率差：</t>
  </si>
  <si>
    <t>Table 1 - Table 4</t>
  </si>
  <si>
    <t>表6：</t>
  </si>
  <si>
    <t>attribute=6 - attribute=1</t>
  </si>
  <si>
    <t>将表4的值减去表2，可以得到“属性6和属性1”之间的胜率差：</t>
  </si>
  <si>
    <t>Table 4 - Table 2</t>
  </si>
  <si>
    <t>consistency</t>
    <phoneticPr fontId="1" type="noConversion"/>
  </si>
  <si>
    <t>important Matches</t>
    <phoneticPr fontId="1" type="noConversion"/>
  </si>
  <si>
    <t>pressure</t>
    <phoneticPr fontId="1" type="noConversion"/>
  </si>
  <si>
    <t>稳定</t>
    <phoneticPr fontId="1" type="noConversion"/>
  </si>
  <si>
    <t>大赛</t>
    <phoneticPr fontId="1" type="noConversion"/>
  </si>
  <si>
    <t>抗压能力</t>
    <phoneticPr fontId="1" type="noConversion"/>
  </si>
  <si>
    <t>稳​定</t>
  </si>
  <si>
    <t>大​赛发​挥</t>
  </si>
  <si>
    <t>抗​压</t>
  </si>
  <si>
    <t>莱安德罗·特罗萨尔德 - 选​择球​员</t>
  </si>
  <si>
    <t>加布里埃尔·赫苏斯 - 选​择球​员</t>
  </si>
  <si>
    <t>加百列 - 选​择球​员</t>
  </si>
  <si>
    <t>加布里埃尔·泰奥多罗·马丁内利·席尔瓦 - 选​择球​员</t>
  </si>
  <si>
    <t>克里斯蒂安·诺加德 - 选​择球​员</t>
  </si>
  <si>
    <t>后​腰, 中​场 (中)</t>
  </si>
  <si>
    <t>德克兰·赖斯 - 选​择球​员</t>
  </si>
  <si>
    <t>布卡约·萨卡 - 选​择球​员</t>
  </si>
  <si>
    <t>大卫·拉亚 - 选​择球​员</t>
  </si>
  <si>
    <t>本杰明·怀特 - 选​择球​员</t>
  </si>
  <si>
    <t>后​卫 (右中)</t>
  </si>
  <si>
    <t>埃贝尔·艾泽 - 选​择球​员</t>
  </si>
  <si>
    <t>还​不错</t>
  </si>
  <si>
    <t>中​场 (中), 攻​中场 (右左中)</t>
  </si>
  <si>
    <t>尤里恩·玛杜罗 - 选​择球​员</t>
  </si>
  <si>
    <t>诺尼·马杜埃凯 - 选​择球​员</t>
  </si>
  <si>
    <t>里卡尔多·卡拉菲奥里 - 选​择球​员</t>
  </si>
  <si>
    <t>威廉·萨利巴 - 选​择球​员</t>
  </si>
  <si>
    <t>马丁·奥德加德 - 选​择球​员</t>
  </si>
  <si>
    <t>中​场/攻​中场 (中)</t>
  </si>
  <si>
    <t>凯帕·阿里萨巴拉加 - 选​择球​员</t>
  </si>
  <si>
    <t>米克尔·梅利诺 - 选​择球​员</t>
  </si>
  <si>
    <t>马丁·苏维门迪 - 选​择球​员</t>
  </si>
  <si>
    <t>还​可以</t>
  </si>
  <si>
    <t>皮埃洛·海因卡佩 - 选​择球​员</t>
  </si>
  <si>
    <t>凯·哈瓦茨 - 选​择球​员</t>
  </si>
  <si>
    <t>中​场/攻​中场 (中), 前​锋 (中)</t>
  </si>
  <si>
    <t>维克托·格约克雷斯 - 选​择球​员</t>
  </si>
  <si>
    <t>克里斯蒂安·莫斯克拉 - 选​择球​员</t>
  </si>
  <si>
    <t>迈尔斯·路易斯-史凯利 - 选​择球​员</t>
  </si>
  <si>
    <t>后​卫 (左), 后​腰, 中​场 (中)</t>
  </si>
  <si>
    <t>马克斯·罗伯特·道曼 - 选​择球​员</t>
  </si>
  <si>
    <t>战斗力</t>
    <phoneticPr fontId="1" type="noConversion"/>
  </si>
  <si>
    <t>出​色</t>
  </si>
  <si>
    <t>受​伤</t>
  </si>
  <si>
    <t>不​错</t>
  </si>
  <si>
    <t>体质Natual fitness</t>
  </si>
  <si>
    <t>大赛</t>
    <phoneticPr fontId="1" type="noConversion"/>
  </si>
  <si>
    <t>表1：</t>
  </si>
  <si>
    <t>属性变成18</t>
  </si>
  <si>
    <t>表2：</t>
  </si>
  <si>
    <t>属性变成1</t>
  </si>
  <si>
    <t>其他属性初始是12，改变后是18</t>
  </si>
  <si>
    <t>其他属性初始是12，改变后是1</t>
  </si>
  <si>
    <t>稳定、大赛、抗压能力初始是10，改变后是18</t>
  </si>
  <si>
    <t>稳定、大赛、抗压能力初始是10，改变后是1</t>
  </si>
  <si>
    <t>表4：</t>
  </si>
  <si>
    <t>属性变成6</t>
  </si>
  <si>
    <t>其他属性初始是12，改变后是6</t>
  </si>
  <si>
    <t>稳定、大赛、抗压能力初始是10，改变后是6</t>
  </si>
  <si>
    <t>以下属性从10变成6</t>
    <phoneticPr fontId="1" type="noConversion"/>
  </si>
  <si>
    <t>以下属性从12变成6</t>
    <phoneticPr fontId="1" type="noConversion"/>
  </si>
  <si>
    <t>表4.2：</t>
    <phoneticPr fontId="1" type="noConversion"/>
  </si>
  <si>
    <t>表4.1：</t>
    <phoneticPr fontId="1" type="noConversion"/>
  </si>
  <si>
    <t>以下属性从12变成1</t>
    <phoneticPr fontId="1" type="noConversion"/>
  </si>
  <si>
    <t>以下属性从10变成1</t>
    <phoneticPr fontId="1" type="noConversion"/>
  </si>
  <si>
    <t>表2.1：</t>
    <phoneticPr fontId="1" type="noConversion"/>
  </si>
  <si>
    <t>表2.2：</t>
    <phoneticPr fontId="1" type="noConversion"/>
  </si>
  <si>
    <t>才华、工作投入、领导力、侵略性、团队合作、意志、勇敢初始是10，改变后是18</t>
    <phoneticPr fontId="1" type="noConversion"/>
  </si>
  <si>
    <t>才华、工作投入、领导力、侵略性、团队合作、意志、勇敢初始是10，改变后是1</t>
    <phoneticPr fontId="1" type="noConversion"/>
  </si>
  <si>
    <t>才华、工作投入、领导力、侵略性、团队合作、意志、勇敢初始是10，改变后是6</t>
    <phoneticPr fontId="1" type="noConversion"/>
  </si>
  <si>
    <t>表1.1：</t>
    <phoneticPr fontId="1" type="noConversion"/>
  </si>
  <si>
    <t>表1.2：</t>
    <phoneticPr fontId="1" type="noConversion"/>
  </si>
  <si>
    <t>以下属性从12变成18</t>
    <phoneticPr fontId="1" type="noConversion"/>
  </si>
  <si>
    <t>以下属性从10变成18</t>
    <phoneticPr fontId="1" type="noConversion"/>
  </si>
  <si>
    <t>这是从12降低到6</t>
    <phoneticPr fontId="1" type="noConversion"/>
  </si>
  <si>
    <t>这是从10降低到6</t>
    <phoneticPr fontId="1" type="noConversion"/>
  </si>
  <si>
    <t>这是从12降低到1</t>
    <phoneticPr fontId="1" type="noConversion"/>
  </si>
  <si>
    <t>这是从10降低到1</t>
    <phoneticPr fontId="1" type="noConversion"/>
  </si>
  <si>
    <t>这是从12增加到18</t>
    <phoneticPr fontId="1" type="noConversion"/>
  </si>
  <si>
    <t>这是从10增加到18</t>
    <phoneticPr fontId="1" type="noConversion"/>
  </si>
  <si>
    <t>这是从1增加到6（这是通过表4和表2，两个表，相减减出来的）</t>
    <phoneticPr fontId="1" type="noConversion"/>
  </si>
  <si>
    <t>这是从1增加到6</t>
    <phoneticPr fontId="1" type="noConversion"/>
  </si>
  <si>
    <t>attribute=6 - attribute=1</t>
    <phoneticPr fontId="1" type="noConversion"/>
  </si>
  <si>
    <t>才华、工作投入、领导力、侵略性、团队合作、意志、勇敢初始是10，改变后是18</t>
    <phoneticPr fontId="1" type="noConversion"/>
  </si>
  <si>
    <t>才华、工作投入、领导力、侵略性、团队合作、意志、勇敢初始是10，改变后是6</t>
    <phoneticPr fontId="1" type="noConversion"/>
  </si>
  <si>
    <t>才华、工作投入、领导力、侵略性、团队合作、意志、勇敢初始是10，改变后是1</t>
    <phoneticPr fontId="1" type="noConversion"/>
  </si>
  <si>
    <t>汤姆·希顿 - 选​择球​员</t>
  </si>
  <si>
    <t>有​点差</t>
  </si>
  <si>
    <t>利桑德罗·马丁内斯 - 选​择球​员</t>
  </si>
  <si>
    <t>稍​差</t>
  </si>
  <si>
    <t>瑟内·拉门斯 - 选​择球​员</t>
  </si>
  <si>
    <t>卡塞米罗 - 选​择球​员</t>
  </si>
  <si>
    <t>马特乌斯·库尼亚 - 选​择球​员</t>
  </si>
  <si>
    <t>帕特里克·多尔古 - 选​择球​员</t>
  </si>
  <si>
    <t>后​卫/边翼​卫/中​场 (左), 攻​中场 (右)</t>
  </si>
  <si>
    <t>哈里·马奎尔 - 选​择球​员</t>
  </si>
  <si>
    <t>梅森·蒙特 - 选​择球​员</t>
  </si>
  <si>
    <t>德莫特·米 - 选​择球​员</t>
  </si>
  <si>
    <t>差</t>
  </si>
  <si>
    <t>卢克·肖 - 选​择球​员</t>
  </si>
  <si>
    <t>诺赛尔·马兹拉乌 - 选​择球​员</t>
  </si>
  <si>
    <t>后​卫 (右左中), 边翼​卫 (右)</t>
  </si>
  <si>
    <t>马泰斯·德·莱特 - 选​择球​员</t>
  </si>
  <si>
    <t>蒂雷尔·马拉西亚 - 选​择球​员</t>
  </si>
  <si>
    <t>后​卫 (左)</t>
  </si>
  <si>
    <t>约书亚·奇科琦 - 选​择球​员</t>
  </si>
  <si>
    <t>攻​中场 (中), 前​锋 (中)</t>
  </si>
  <si>
    <t>布鲁诺·费尔南德斯 - 选​择球​员</t>
  </si>
  <si>
    <t>后​腰, 中​场/攻​中场 (中)</t>
  </si>
  <si>
    <t>阿马德·达里奥·特拉奥雷 - 选​择球​员</t>
  </si>
  <si>
    <t>边翼​卫/中​场 (右), 攻​中场 (右中)</t>
  </si>
  <si>
    <t>布里安·姆贝乌莫 - 选​择球​员</t>
  </si>
  <si>
    <t>本杰明·塞斯卡 - 选​择球​员</t>
  </si>
  <si>
    <t>阿尔泰·贝蒂儿 - 选​择球​员</t>
  </si>
  <si>
    <t>曼努埃尔·乌加特 - 选​择球​员</t>
  </si>
  <si>
    <t>迪奥戈·达洛特 - 选​择球​员</t>
  </si>
  <si>
    <t>后​卫 (右左), 边翼​卫 (右)</t>
  </si>
  <si>
    <t>考比·梅诺 - 选​择球​员</t>
  </si>
  <si>
    <t>较​差</t>
  </si>
  <si>
    <t>莱尼·约罗 - 选​择球​员</t>
  </si>
  <si>
    <t>艾登·希文 - 选​择球​员</t>
  </si>
  <si>
    <t>后​卫 (中), 后​腰</t>
  </si>
  <si>
    <t>潜​力</t>
  </si>
  <si>
    <t>分数</t>
    <phoneticPr fontId="1" type="noConversion"/>
  </si>
  <si>
    <t>从6至12每点属性贡献</t>
    <phoneticPr fontId="1" type="noConversion"/>
  </si>
  <si>
    <t>从1至6每点属性贡献</t>
    <phoneticPr fontId="1" type="noConversion"/>
  </si>
  <si>
    <t>从6至10每点属性贡献</t>
    <phoneticPr fontId="1" type="noConversion"/>
  </si>
  <si>
    <t>从12至18每点属性贡献</t>
    <phoneticPr fontId="1" type="noConversion"/>
  </si>
  <si>
    <t>从10至18每点属性贡献</t>
    <phoneticPr fontId="1" type="noConversion"/>
  </si>
  <si>
    <t>判定逻辑：</t>
    <phoneticPr fontId="1" type="noConversion"/>
  </si>
  <si>
    <t>（多数属性）如果属性≤6，（属性-1）*（从1至6每点属性贡献）。</t>
    <phoneticPr fontId="1" type="noConversion"/>
  </si>
  <si>
    <t>否则，如果属性≤12，{5*（从1至6每点属性贡献）+  （属性-6）*（从6至12每点属性贡献）}</t>
    <phoneticPr fontId="1" type="noConversion"/>
  </si>
  <si>
    <t>否则，即＞12，{5*（从1至6每点属性贡献）+ 6*（从6至12每点属性贡献）+ （属性-12）*（从12至18每点属性贡献）}</t>
    <phoneticPr fontId="1" type="noConversion"/>
  </si>
  <si>
    <t>忽略18-20的权重因为没测这一段，这一段的权重继续使用12至18的贡献</t>
    <phoneticPr fontId="1" type="noConversion"/>
  </si>
  <si>
    <t>才华、工作投入、领导力、侵略性、团队合作、意志、勇敢初始是10，改变后是6</t>
    <phoneticPr fontId="1" type="noConversion"/>
  </si>
  <si>
    <t>（多数属性）如果属性≤6，（属性-1）*（从1至6每点属性贡献）。</t>
    <phoneticPr fontId="1" type="noConversion"/>
  </si>
  <si>
    <t>否则，如果属性≤10，{5*（从1至6每点属性贡献）+  （属性-4）*（从6至10每点属性贡献）}</t>
    <phoneticPr fontId="1" type="noConversion"/>
  </si>
  <si>
    <t>否则，即＞10，{5*（从1至6每点属性贡献）+ 4*（从6至10每点属性贡献）+ （属性-10）*（从10至18每点属性贡献）}</t>
    <phoneticPr fontId="1" type="noConversion"/>
  </si>
  <si>
    <t>另外，如果是 才华、工作投入、领导力、侵略性、团队合作、意志、勇敢</t>
    <phoneticPr fontId="1" type="noConversion"/>
  </si>
  <si>
    <t>注意，（速度，爆发）分别*1.25</t>
    <phoneticPr fontId="1" type="noConversion"/>
  </si>
  <si>
    <t>以上是曼联</t>
    <phoneticPr fontId="1" type="noConversion"/>
  </si>
  <si>
    <t>杰里米·多库 - 选​择球​员</t>
  </si>
  <si>
    <t>0 (1)</t>
  </si>
  <si>
    <t>马特奥·科瓦契奇 - 选​择球​员</t>
  </si>
  <si>
    <t>0 (2)</t>
  </si>
  <si>
    <t>约什科·格瓦迪奥尔 - 选​择球​员</t>
  </si>
  <si>
    <t>马库斯·贝蒂奈里 - 选​择球​员</t>
  </si>
  <si>
    <t>注​册</t>
  </si>
  <si>
    <t>约翰·斯通斯 - 选​择球​员</t>
  </si>
  <si>
    <t>后​卫 (右中), 后​腰</t>
  </si>
  <si>
    <t>马科·盖希 - 选​择球​员</t>
  </si>
  <si>
    <t>菲尔·福登 - 选​择球​员</t>
  </si>
  <si>
    <t>詹姆斯·特拉福德 - 选​择球​员</t>
  </si>
  <si>
    <t>埃尔林·哈兰德 - 选​择球​员</t>
  </si>
  <si>
    <t>1 (1)</t>
  </si>
  <si>
    <t>安托万·赛门约 - 选​择球​员</t>
  </si>
  <si>
    <t>兴​趣</t>
  </si>
  <si>
    <t>内森·奥科 - 选​择球​员</t>
  </si>
  <si>
    <t>后​卫 (左中), 后​腰</t>
  </si>
  <si>
    <t>提亚尼·雷吉恩德斯 - 选​择球​员</t>
  </si>
  <si>
    <t>詹路易吉·多纳鲁马 - 选​择球​员</t>
  </si>
  <si>
    <t>莱恩·埃特-努里 - 选​择球​员</t>
  </si>
  <si>
    <t>后​卫/边翼​卫 (左)</t>
  </si>
  <si>
    <t>莱恩·切尔基 - 选​择球​员</t>
  </si>
  <si>
    <t>伯纳多·席尔瓦 - 选​择球​员</t>
  </si>
  <si>
    <t>国​家/地​区</t>
  </si>
  <si>
    <t>中​场/攻​中场 (右中)</t>
  </si>
  <si>
    <t>鲁本·迪亚西 - 选​择球​员</t>
  </si>
  <si>
    <t>罗德里 - 选​择球​员</t>
  </si>
  <si>
    <t>尼科 - 选​择球​员</t>
  </si>
  <si>
    <t>马特乌斯 - 选​择球​员</t>
  </si>
  <si>
    <t>后​卫/边翼​卫 (右), 中​场 (中), 攻​中场 (右中)</t>
  </si>
  <si>
    <t>奥马尔·马尔冒斯 - 选​择球​员</t>
  </si>
  <si>
    <t>萨维尼奥 - 选​择球​员</t>
  </si>
  <si>
    <t>里科·刘易斯 - 选​择球​员</t>
  </si>
  <si>
    <t>后​卫/边翼​卫 (右), 后​腰, 中​场 (中)</t>
  </si>
  <si>
    <t>李·奥赖利 - 选​择球​员</t>
  </si>
  <si>
    <t>后​卫 (左), 中​场/攻​中场 (中)</t>
  </si>
  <si>
    <t>阿卜杜克迪尔·胡萨诺夫 - 选​择球​员</t>
  </si>
  <si>
    <t>以上是曼城</t>
    <phoneticPr fontId="1" type="noConversion"/>
  </si>
  <si>
    <t>以上是阿森纳</t>
    <phoneticPr fontId="1" type="noConversion"/>
  </si>
  <si>
    <t>马尔基尼奥斯 - 选​择球​员</t>
  </si>
  <si>
    <t>卢卡斯·舍瓦莱 - 选​择球​员</t>
  </si>
  <si>
    <t>布拉德利·巴科拉 - 选​择球​员</t>
  </si>
  <si>
    <t>玛特威·萨芬诺 - 选​择球​员</t>
  </si>
  <si>
    <t>克维查·克瓦拉茨赫利亚 - 选​择球​员</t>
  </si>
  <si>
    <t>攻​中场 (左中)</t>
  </si>
  <si>
    <t>卢卡斯·埃尔南德斯·卡斯坎特 - 选​择球​员</t>
  </si>
  <si>
    <t>法比安 - 选​择球​员</t>
  </si>
  <si>
    <t>阿什拉夫·哈基米 - 选​择球​员</t>
  </si>
  <si>
    <t>后​卫/边翼​卫/中​场 (右)</t>
  </si>
  <si>
    <t>李康仁 - 选​择球​员</t>
  </si>
  <si>
    <t>中​场/攻​中场 (右左中)</t>
  </si>
  <si>
    <t>伊利亚·扎巴尔尼 - 选​择球​员</t>
  </si>
  <si>
    <t>维辛哈 - 选​择球​员</t>
  </si>
  <si>
    <t>贡萨洛·拉莫斯 - 选​择球​员</t>
  </si>
  <si>
    <t>努诺·门德斯 - 选​择球​员</t>
  </si>
  <si>
    <t>奥斯曼·登贝莱 - 选​择球​员</t>
  </si>
  <si>
    <t>威廉·帕库 - 选​择球​员</t>
  </si>
  <si>
    <t>黄​牌</t>
  </si>
  <si>
    <t>若奥·内维什 - 选​择球​员</t>
  </si>
  <si>
    <t>贝拉尔多 - 选​择球​员</t>
  </si>
  <si>
    <t>德希雷·杜艾 - 选​择球​员</t>
  </si>
  <si>
    <t>攻​中场 (右左中)</t>
  </si>
  <si>
    <t>沃伦·扎伊尔-埃梅里 - 选​择球​员</t>
  </si>
  <si>
    <t>森尼·马尤鲁 - 选​择球​员</t>
  </si>
  <si>
    <t>中​场 (中), 攻​中场 (左中)</t>
  </si>
  <si>
    <t>易卜拉欣·姆巴耶 - 选​择球​员</t>
  </si>
  <si>
    <t>以上是巴黎圣日耳曼</t>
    <phoneticPr fontId="1" type="noConversion"/>
  </si>
  <si>
    <t>戴维·阿拉巴 - 选​择球​员</t>
  </si>
  <si>
    <t>蒂博·库尔图瓦 - 选​择球​员</t>
  </si>
  <si>
    <t>米利唐 - 选​择球​员</t>
  </si>
  <si>
    <t>维尼休斯·儒尼奥尔 - 选​择球​员</t>
  </si>
  <si>
    <t>攻​中场 (左), 前​锋 (中)</t>
  </si>
  <si>
    <t>罗德里戈 - 选​择球​员</t>
  </si>
  <si>
    <t>特伦特·亚历山大-阿诺德 - 选​择球​员</t>
  </si>
  <si>
    <t>卜拉欣·迪亚斯 - 选​择球​员</t>
  </si>
  <si>
    <t>裘德·贝灵汉 - 选​择球​员</t>
  </si>
  <si>
    <t>中​场 (左中), 攻​中场 (中)</t>
  </si>
  <si>
    <t>奥雷利安·特乔亚梅尼 - 选​择球​员</t>
  </si>
  <si>
    <t>后​卫 (中), 后​腰, 中​场 (中)</t>
  </si>
  <si>
    <t>爱德华多·卡马温加 - 选​择球​员</t>
  </si>
  <si>
    <t>丹尼尔·卡瓦哈尔 - 选​择球​员</t>
  </si>
  <si>
    <t>后​卫/边翼​卫 (右)</t>
  </si>
  <si>
    <t>丹尼尔·塞瓦略斯 - 选​择球​员</t>
  </si>
  <si>
    <t>挂​牌</t>
  </si>
  <si>
    <t>中​场 (中)</t>
  </si>
  <si>
    <t>弗兰·加西亚 - 选​择球​员</t>
  </si>
  <si>
    <t>后​卫/边翼​卫/中​场 (左)</t>
  </si>
  <si>
    <t>安德烈·卢宁 - 选​择球​员</t>
  </si>
  <si>
    <t>费德里科·巴尔韦德 - 选​择球​员</t>
  </si>
  <si>
    <t>后​腰, 中​场 (右中), 攻​中场 (右)</t>
  </si>
  <si>
    <t>弗兰德·门迪 - 选​择球​员</t>
  </si>
  <si>
    <t>基利安·姆巴佩 - 选​择球​员</t>
  </si>
  <si>
    <t>安东尼奥·吕丁格 - 选​择球​员</t>
  </si>
  <si>
    <t>阿尔瓦洛·费尔南德兹 - 选​择球​员</t>
  </si>
  <si>
    <t>布鲁诺·伊格莱西亚斯 - 选​择球​员</t>
  </si>
  <si>
    <t>阿尔达·居勒 - 选​择球​员</t>
  </si>
  <si>
    <t>中​场 (中), 攻​中场 (右中)</t>
  </si>
  <si>
    <t>迪恩·豪耶森 - 选​择球​员</t>
  </si>
  <si>
    <t>劳尔·阿森西奥 - 选​择球​员</t>
  </si>
  <si>
    <t>贡萨洛·加西亚 - 选​择球​员</t>
  </si>
  <si>
    <t>中​场 (右), 攻​中场 (右左), 前​锋 (中)</t>
  </si>
  <si>
    <t>弗兰科·马斯坦图诺 - 选​择球​员</t>
  </si>
  <si>
    <t>恺撒·帕拉西奥斯 - 选​择球​员</t>
  </si>
  <si>
    <t>以上是皇家马德里</t>
    <phoneticPr fontId="1" type="noConversion"/>
  </si>
  <si>
    <t>罗伯特·莱万多夫斯基 - 选​择球​员</t>
  </si>
  <si>
    <t>拉菲尼亚 - 选​择球​员</t>
  </si>
  <si>
    <t>丹尼尔·奥尔莫 - 选​择球​员</t>
  </si>
  <si>
    <t>安德烈亚斯·克里斯滕森 - 选​择球​员</t>
  </si>
  <si>
    <t>沃伊切赫·什琴斯尼 - 选​择球​员</t>
  </si>
  <si>
    <t>马库斯·拉什福德 - 选​择球​员</t>
  </si>
  <si>
    <t>埃里克·加西亚 - 选​择球​员</t>
  </si>
  <si>
    <t>弗兰基·德容 - 选​择球​员</t>
  </si>
  <si>
    <t>朱勒斯·孔德 - 选​择球​员</t>
  </si>
  <si>
    <t>若奥·坎塞洛 - 选​择球​员</t>
  </si>
  <si>
    <t>后​卫/边翼​卫 (右左)</t>
  </si>
  <si>
    <t>约恩·加西亚 - 选​择球​员</t>
  </si>
  <si>
    <t>佩德里 - 选​择球​员</t>
  </si>
  <si>
    <t>亚历杭德罗·巴尔德 - 选​择球​员</t>
  </si>
  <si>
    <t>罗纳德·阿劳霍 - 选​择球​员</t>
  </si>
  <si>
    <t>费兰·托雷斯 - 选​择球​员</t>
  </si>
  <si>
    <t>帕博罗·帕耶兹·加维拉 - 选​择球​员</t>
  </si>
  <si>
    <t>罗尼·巴尔吉 - 选​择球​员</t>
  </si>
  <si>
    <t>中​场/攻​中场 (右)</t>
  </si>
  <si>
    <t>费尔敏 - 选​择球​员</t>
  </si>
  <si>
    <t>丹尼·罗德里格斯 - 选​择球​员</t>
  </si>
  <si>
    <t>拉明·亚马尔 - 选​择球​员</t>
  </si>
  <si>
    <t>马克·伯纳尔 - 选​择球​员</t>
  </si>
  <si>
    <t>波·库巴西 - 选​择球​员</t>
  </si>
  <si>
    <t>霍夫雷·托伦茨 - 选​择球​员</t>
  </si>
  <si>
    <t>以上是巴塞罗那</t>
    <phoneticPr fontId="1" type="noConversion"/>
  </si>
  <si>
    <t>曼努埃尔·诺伊尔 - 选​择球​员</t>
  </si>
  <si>
    <t>尼古拉斯·杰克逊 - 选​择球​员</t>
  </si>
  <si>
    <t>康拉德·雷默 - 选​择球​员</t>
  </si>
  <si>
    <t>达约特·乌帕梅克诺 - 选​择球​员</t>
  </si>
  <si>
    <t>阿方索·戴维斯 - 选​择球​员</t>
  </si>
  <si>
    <t>国​家/地​区队</t>
  </si>
  <si>
    <t>后​卫/边翼​卫/中​场/攻​中场 (左)</t>
  </si>
  <si>
    <t>哈里·凯恩 - 选​择球​员</t>
  </si>
  <si>
    <t>泽格·格纳布里 - 选​择球​员</t>
  </si>
  <si>
    <t>中​场 (右左), 攻​中场 (右左中), 前​锋 (中)</t>
  </si>
  <si>
    <t>贾马尔·穆西拉 - 选​择球​员</t>
  </si>
  <si>
    <t>迈克尔·奥利塞 - 选​择球​员</t>
  </si>
  <si>
    <t>伊藤洋辉 - 选​择球​员</t>
  </si>
  <si>
    <t>路易斯·迪亚斯 - 选​择球​员</t>
  </si>
  <si>
    <t>中​场 (左), 攻​中场 (右左)</t>
  </si>
  <si>
    <t>拉斐尔·格雷罗 - 选​择球​员</t>
  </si>
  <si>
    <t>后​卫/边翼​卫 (左), 后​腰, 中​场 (中)</t>
  </si>
  <si>
    <t>金民宰 - 选​择球​员</t>
  </si>
  <si>
    <t>利昂·格雷茨卡 - 选​择球​员</t>
  </si>
  <si>
    <t>自​由</t>
  </si>
  <si>
    <t>若纳唐·塔 - 选​择球​员</t>
  </si>
  <si>
    <t>约瑟普·斯塔尼奇 - 选​择球​员</t>
  </si>
  <si>
    <t>乔纳斯·乌尔比西 - 选​择球​员</t>
  </si>
  <si>
    <t>约书亚·基米希 - 选​择球​员</t>
  </si>
  <si>
    <t>汤姆·比绍夫 - 选​择球​员</t>
  </si>
  <si>
    <t>亚历山大·帕夫洛维奇 - 选​择球​员</t>
  </si>
  <si>
    <t>伦纳特·卡尔 - 选​择球​员</t>
  </si>
  <si>
    <t>以上是拜仁慕尼黑</t>
    <phoneticPr fontId="1" type="noConversion"/>
  </si>
  <si>
    <t>马泰奥·达米安 - 选​择球​员</t>
  </si>
  <si>
    <t>后​卫 (右左中), 边翼​卫/中​场 (右左)</t>
  </si>
  <si>
    <t>劳塔罗·马丁内斯 - 选​择球​员</t>
  </si>
  <si>
    <t>非​欧</t>
  </si>
  <si>
    <t>卡洛斯·奥古斯托 - 选​择球​员</t>
  </si>
  <si>
    <t>后​卫 (左中), 边翼​卫/中​场 (左)</t>
  </si>
  <si>
    <t>路易斯·恩里克 - 选​择球​员</t>
  </si>
  <si>
    <t>边翼​卫 (右), 中​场/攻​中场 (右左)</t>
  </si>
  <si>
    <t>斯特凡·德弗里 - 选​择球​员</t>
  </si>
  <si>
    <t>丹泽尔·邓弗里斯 - 选​择球​员</t>
  </si>
  <si>
    <t>弗朗西斯科·阿切尔比 - 选​择球​员</t>
  </si>
  <si>
    <t>彼得·杰林斯基 - 选​择球​员</t>
  </si>
  <si>
    <t>尼科尔·巴雷拉 - 选​择球​员</t>
  </si>
  <si>
    <t>费代里科·迪马科 - 选​择球​员</t>
  </si>
  <si>
    <t>亚历山德罗·巴斯托尼 - 选​择球​员</t>
  </si>
  <si>
    <t>达维德·法拉特西 - 选​择球​员</t>
  </si>
  <si>
    <t>马库斯·塞伦 - 选​择球​员</t>
  </si>
  <si>
    <t>约安·邦亚尼 - 选​择球​员</t>
  </si>
  <si>
    <t>安迪·迪乌夫 - 选​择球​员</t>
  </si>
  <si>
    <t>亨里克·姆希塔良 - 选​择球​员</t>
  </si>
  <si>
    <t>约瑟夫·马丁内斯 - 选​择球​员</t>
  </si>
  <si>
    <t>扬·索默尔 - 选​择球​员</t>
  </si>
  <si>
    <t>亚恩-奥雷尔·比塞克 - 选​择球​员</t>
  </si>
  <si>
    <t>哈坎·恰尔汗奥卢 - 选​择球​员</t>
  </si>
  <si>
    <t>曼努埃尔·阿坎吉 - 选​择球​员</t>
  </si>
  <si>
    <t>弗朗切斯科·埃斯波西托 - 选​择球​员</t>
  </si>
  <si>
    <t>彼得·苏契奇 - 选​择球​员</t>
  </si>
  <si>
    <t>以上是国际米兰</t>
    <phoneticPr fontId="1" type="noConversion"/>
  </si>
  <si>
    <t>卢卡·莫德里奇 - 选​择球​员</t>
  </si>
  <si>
    <t>亚历克西斯·塞勒迈克斯 - 选​择球​员</t>
  </si>
  <si>
    <t>边翼​卫/中​场 (右), 攻​中场 (右左)</t>
  </si>
  <si>
    <t>柯尼·德温特 - 选​择球​员</t>
  </si>
  <si>
    <t>鲁本·洛夫特斯-奇克 - 选​择球​员</t>
  </si>
  <si>
    <t>菲卡约·托莫里 - 选​择球​员</t>
  </si>
  <si>
    <t>彼得罗·泰拉恰诺 - 选​择球​员</t>
  </si>
  <si>
    <t>马泰奥·加比亚 - 选​择球​员</t>
  </si>
  <si>
    <t>萨穆埃莱·里奇 - 选​择球​员</t>
  </si>
  <si>
    <t>约瑟夫·福法纳 - 选​择球​员</t>
  </si>
  <si>
    <t>圣地亚哥·希门尼斯 - 选​择球​员</t>
  </si>
  <si>
    <t>斯特拉辛加·帕夫洛维奇 - 选​择球​员</t>
  </si>
  <si>
    <t>拉斐尔·莱昂 - 选​择球​员</t>
  </si>
  <si>
    <t>阿尔登·亚沙里 - 选​择球​员</t>
  </si>
  <si>
    <t>阿德里恩·拉比奥特 - 选​择球​员</t>
  </si>
  <si>
    <t>后​腰, 中​场 (左中)</t>
  </si>
  <si>
    <t>迈克·迈尼昂 - 选​择球​员</t>
  </si>
  <si>
    <t>克里斯托弗·恩库恩库 - 选​择球​员</t>
  </si>
  <si>
    <t>佩尔维斯·埃斯图皮纳恩 - 选​择球​员</t>
  </si>
  <si>
    <t>尼克拉斯·弗尔克鲁格 - 选​择球​员</t>
  </si>
  <si>
    <t>克里斯蒂安·普里西奇 - 选​择球​员</t>
  </si>
  <si>
    <t>扎卡里·阿西卡姆 - 选​择球​员</t>
  </si>
  <si>
    <t>达维德·巴特萨吉 - 选​择球​员</t>
  </si>
  <si>
    <t>戴维·奥多格乌 - 选​择球​员</t>
  </si>
  <si>
    <t>弗朗切斯科·卡马尔达 - 选​择球​员</t>
  </si>
  <si>
    <t>以上是AC米兰</t>
    <phoneticPr fontId="1" type="noConversion"/>
  </si>
  <si>
    <t>亚历克西斯·迈克·阿里斯特 - 选​择球​员</t>
  </si>
  <si>
    <t>多米尼克·索博斯洛伊 - 选​择球​员</t>
  </si>
  <si>
    <t>后​腰, 中​场 (右中), 攻​中场 (中)</t>
  </si>
  <si>
    <t>阿利森 - 选​择球​员</t>
  </si>
  <si>
    <t>弗雷迪·伍德曼 - 选​择球​员</t>
  </si>
  <si>
    <t>杰里米·弗林蓬 - 选​择球​员</t>
  </si>
  <si>
    <t>后​卫/边翼​卫/中​场/攻​中场 (右)</t>
  </si>
  <si>
    <t>柯蒂斯·琼斯 - 选​择球​员</t>
  </si>
  <si>
    <t>后​腰, 中​场 (中), 攻​中场 (左中)</t>
  </si>
  <si>
    <t>里斯·威廉姆斯 - 选​择球​员</t>
  </si>
  <si>
    <t>欧文·贝克 - 选​择球​员</t>
  </si>
  <si>
    <t>康纳·布拉德利 - 选​择球​员</t>
  </si>
  <si>
    <t>乔·戈麦斯 - 选​择球​员</t>
  </si>
  <si>
    <t>维吉尔·范戴克 - 选​择球​员</t>
  </si>
  <si>
    <t>科迪·盖克蓬 - 选​择球​员</t>
  </si>
  <si>
    <t>丹泽尔·格雷文贝尔齐 - 选​择球​员</t>
  </si>
  <si>
    <t>费代里科·基耶萨 - 选​择球​员</t>
  </si>
  <si>
    <t>远藤航 - 选​择球​员</t>
  </si>
  <si>
    <t>伊布拉西玛·科纳特 - 选​择球​员</t>
  </si>
  <si>
    <t>乌戈·艾奇蒂克 - 选​择球​员</t>
  </si>
  <si>
    <t>乔吉·马马达拉什维利 - 选​择球​员</t>
  </si>
  <si>
    <t>安德鲁·罗伯特松 - 选​择球​员</t>
  </si>
  <si>
    <t>弗洛里安·维尔茨 - 选​择球​员</t>
  </si>
  <si>
    <t>亚历山大·萨克 - 选​择球​员</t>
  </si>
  <si>
    <t>还​好</t>
  </si>
  <si>
    <t>穆罕默德·萨拉赫 - 选​择球​员</t>
  </si>
  <si>
    <t>米洛斯·克尔克兹 - 选​择球​员</t>
  </si>
  <si>
    <t>以上是利物浦</t>
    <phoneticPr fontId="1" type="noConversion"/>
  </si>
  <si>
    <t>恩佐·费尔南德斯 - 选​择球​员</t>
  </si>
  <si>
    <t>罗梅罗·拉维亚 - 选​择球​员</t>
  </si>
  <si>
    <t>若昂·佩德罗 - 选​择球​员</t>
  </si>
  <si>
    <t>图辛·阿德拉比亚尤 - 选​择球​员</t>
  </si>
  <si>
    <t>特雷沃赫·查洛巴赫 - 选​择球​员</t>
  </si>
  <si>
    <t>里斯·詹姆斯 - 选​择球​员</t>
  </si>
  <si>
    <t>后​卫 (右中), 边翼​卫 (右)</t>
  </si>
  <si>
    <t>科尔·帕尔默 - 选​择球​员</t>
  </si>
  <si>
    <t>列维·科尔威尔 - 选​择球​员</t>
  </si>
  <si>
    <t>利亚姆·德拉普 - 选​择球​员</t>
  </si>
  <si>
    <t>攻​中场 (右), 前​锋 (中)</t>
  </si>
  <si>
    <t>罗伯托·桑切斯 - 选​择球​员</t>
  </si>
  <si>
    <t>佩德罗·内托 - 选​择球​员</t>
  </si>
  <si>
    <t>泰迪·沙曼·洛 - 选​择球​员</t>
  </si>
  <si>
    <t>韦斯莱·福法纳 - 选​择球​员</t>
  </si>
  <si>
    <t>伯诺瓦·巴迪亚什勒 - 选​择球​员</t>
  </si>
  <si>
    <t>圣马洛·古斯托 - 选​择球​员</t>
  </si>
  <si>
    <t>马克·库库雷利亚 - 选​择球​员</t>
  </si>
  <si>
    <t>菲利普·约根森 - 选​择球​员</t>
  </si>
  <si>
    <t>米哈伊洛·穆德利克 - 选​择球​员</t>
  </si>
  <si>
    <t>中​场 (左), 攻​中场 (右左中)</t>
  </si>
  <si>
    <t>莫伊塞斯·卡伊塞多 - 选​择球​员</t>
  </si>
  <si>
    <t>安德雷伊 - 选​择球​员</t>
  </si>
  <si>
    <t>杰米·拜诺·吉滕斯 - 选​择球​员</t>
  </si>
  <si>
    <t>中​场/攻​中场 (右左)</t>
  </si>
  <si>
    <t>亚历杭德罗·加尔纳楚 - 选​择球​员</t>
  </si>
  <si>
    <t>乔雷尔·哈托 - 选​择球​员</t>
  </si>
  <si>
    <t>埃斯特维尼奥 - 选​择球​员</t>
  </si>
  <si>
    <t>以上是切尔西</t>
    <phoneticPr fontId="1" type="noConversion"/>
  </si>
  <si>
    <t>埃米利亚诺·马丁内斯 - 选​择球​员</t>
  </si>
  <si>
    <t>尤里·蒂耶勒曼斯 - 选​择球​员</t>
  </si>
  <si>
    <t>利昂·贝利 - 选​择球​员</t>
  </si>
  <si>
    <t>道格拉斯·路易斯 - 选​择球​员</t>
  </si>
  <si>
    <t>罗斯·巴克利 - 选​择球​员</t>
  </si>
  <si>
    <t>塔米·亚伯拉罕 - 选​择球​员</t>
  </si>
  <si>
    <t>杰登·桑乔 - 选​择球​员</t>
  </si>
  <si>
    <t>莫甘·罗杰斯 - 选​择球​员</t>
  </si>
  <si>
    <t>伊恩·马特森 - 选​择球​员</t>
  </si>
  <si>
    <t>后​卫/边翼​卫 (左), 后​腰, 中​场 (左中)</t>
  </si>
  <si>
    <t>泰伦·明斯 - 选​择球​员</t>
  </si>
  <si>
    <t>奥利·沃特金斯 - 选​择球​员</t>
  </si>
  <si>
    <t>埃兹里·康萨 - 选​择球​员</t>
  </si>
  <si>
    <t>马蒂·卡希 - 选​择球​员</t>
  </si>
  <si>
    <t>哈维·埃利奥特 - 选​择球​员</t>
  </si>
  <si>
    <t>马尔科·比佐特 - 选​择球​员</t>
  </si>
  <si>
    <t>一​般</t>
  </si>
  <si>
    <t>布巴卡尔·卡马拉 - 选​择球​员</t>
  </si>
  <si>
    <t>约翰·麦吉恩 - 选​择球​员</t>
  </si>
  <si>
    <t>埃米利亚诺·布恩迪亚 - 选​择球​员</t>
  </si>
  <si>
    <t>中​场 (右), 攻​中场 (右左中)</t>
  </si>
  <si>
    <t>波·托雷斯 - 选​择球​员</t>
  </si>
  <si>
    <t>卢卡斯·迪涅 - 选​择球​员</t>
  </si>
  <si>
    <t>阿曼杜·奥纳纳 - 选​择球​员</t>
  </si>
  <si>
    <t>维克托·林德洛夫 - 选​择球​员</t>
  </si>
  <si>
    <t>安德烈斯·加西亚 - 选​择球​员</t>
  </si>
  <si>
    <t>以上是阿斯顿维拉</t>
    <phoneticPr fontId="1" type="noConversion"/>
  </si>
  <si>
    <t>约翰·鲁迪 - 选​择球​员</t>
  </si>
  <si>
    <t>乔林顿 - 选​择球​员</t>
  </si>
  <si>
    <t>布鲁诺 - 选​择球​员</t>
  </si>
  <si>
    <t>基兰·特里皮尔 - 选​择球​员</t>
  </si>
  <si>
    <t>哈维·巴恩斯 - 选​择球​员</t>
  </si>
  <si>
    <t>乔·维洛克 - 选​择球​员</t>
  </si>
  <si>
    <t>安东尼·戈登 - 选​择球​员</t>
  </si>
  <si>
    <t>安东尼·伊兰加 - 选​择球​员</t>
  </si>
  <si>
    <t>蒂诺·利夫拉曼托 - 选​择球​员</t>
  </si>
  <si>
    <t>内森·卡莱恩 - 选​择球​员</t>
  </si>
  <si>
    <t>马克·吉莱斯皮 - 选​择球​员</t>
  </si>
  <si>
    <t>丹·伯恩 - 选​择球​员</t>
  </si>
  <si>
    <t>雅各布·墨菲 - 选​择球​员</t>
  </si>
  <si>
    <t>尼克·波普 - 选​择球​员</t>
  </si>
  <si>
    <t>亚伦·拉姆斯代尔 - 选​择球​员</t>
  </si>
  <si>
    <t>雅各布·拉姆塞 - 选​择球​员</t>
  </si>
  <si>
    <t>斯文·博特曼 - 选​择球​员</t>
  </si>
  <si>
    <t>桑德罗·托纳利 - 选​择球​员</t>
  </si>
  <si>
    <t>约阿内·维萨 - 选​择球​员</t>
  </si>
  <si>
    <t>中​场/攻​中场 (左), 前​锋 (中)</t>
  </si>
  <si>
    <t>尼克·沃特梅德 - 选​择球​员</t>
  </si>
  <si>
    <t>马利茨基·希奥 - 选​择球​员</t>
  </si>
  <si>
    <t>埃米尔·克拉夫斯 - 选​择球​员</t>
  </si>
  <si>
    <t>法比安·沙尔 - 选​择球​员</t>
  </si>
  <si>
    <t>刘易斯·霍尔 - 选​择球​员</t>
  </si>
  <si>
    <t>刘易斯·迈利 - 选​择球​员</t>
  </si>
  <si>
    <t>以上是阿斯顿维拉</t>
    <phoneticPr fontId="1" type="noConversion"/>
  </si>
  <si>
    <t>以上是纽卡斯尔联</t>
    <phoneticPr fontId="1" type="noConversion"/>
  </si>
  <si>
    <t>马塔·萨尔 - 选​择球​员</t>
  </si>
  <si>
    <t>伊夫·比索玛 - 选​择球​员</t>
  </si>
  <si>
    <t>穆罕默德·库杜斯 - 选​择球​员</t>
  </si>
  <si>
    <t>罗德里戈·本坦库尔 - 选​择球​员</t>
  </si>
  <si>
    <t>克里斯琴·罗梅罗 - 选​择球​员</t>
  </si>
  <si>
    <t>理查列森 - 选​择球​员</t>
  </si>
  <si>
    <t>本·戴维斯 - 选​择球​员</t>
  </si>
  <si>
    <t>詹姆斯·麦迪逊 - 选​择球​员</t>
  </si>
  <si>
    <t>中​场 (左中), 攻​中场 (右左中)</t>
  </si>
  <si>
    <t>布兰登·奥斯丁 - 选​择球​员</t>
  </si>
  <si>
    <t>康纳·加拉格尔 - 选​择球​员</t>
  </si>
  <si>
    <t>后​腰, 中​场 (左中), 攻​中场 (中)</t>
  </si>
  <si>
    <t>马修·克雷格 - 选​择球​员</t>
  </si>
  <si>
    <t>多米尼克·索朗克 - 选​择球​员</t>
  </si>
  <si>
    <t>泰德·斯宾塞 - 选​择球​员</t>
  </si>
  <si>
    <t>米基·范德文 - 选​择球​员</t>
  </si>
  <si>
    <t>古格列莫·维卡里奥 - 选​择球​员</t>
  </si>
  <si>
    <t>德扬·库鲁舍夫斯基 - 选​择球​员</t>
  </si>
  <si>
    <t>伊诺马·德斯特尼·乌多吉 - 选​择球​员</t>
  </si>
  <si>
    <t>兰德尔·科洛 - 选​择球​员</t>
  </si>
  <si>
    <t>若奥·帕尔辛哈 - 选​择球​员</t>
  </si>
  <si>
    <t>拉杜·德拉古辛 - 选​择球​员</t>
  </si>
  <si>
    <t>佩德罗·波罗 - 选​择球​员</t>
  </si>
  <si>
    <t>哈维·西蒙斯 - 选​择球​员</t>
  </si>
  <si>
    <t>凯温·丹索 - 选​择球​员</t>
  </si>
  <si>
    <t>安顿尼·金斯基 - 选​择球​员</t>
  </si>
  <si>
    <t>马蒂斯·特尔 - 选​择球​员</t>
  </si>
  <si>
    <t>卢卡斯·伯格瓦尔 - 选​择球​员</t>
  </si>
  <si>
    <t>以上是托特纳姆热刺</t>
    <phoneticPr fontId="1" type="noConversion"/>
  </si>
  <si>
    <t>卢卡什·法比安斯基 - 选​择球​员</t>
  </si>
  <si>
    <t>托马斯·苏切克 - 选​择球​员</t>
  </si>
  <si>
    <t>马斯·赫尔曼森 - 选​择球​员</t>
  </si>
  <si>
    <t>卡鲁姆·威尔逊 - 选​择球​员</t>
  </si>
  <si>
    <t>麦克希尔·安东尼奥 - 选​择球​员</t>
  </si>
  <si>
    <t>中​场/攻​中场 (右), 前​锋 (中)</t>
  </si>
  <si>
    <t>亚伦·比萨卡 - 选​择球​员</t>
  </si>
  <si>
    <t>后​卫 (右)</t>
  </si>
  <si>
    <t>贾洛德·博文 - 选​择球​员</t>
  </si>
  <si>
    <t>中​场/攻​中场 (右左), 前​锋 (中)</t>
  </si>
  <si>
    <t>基伦·沃克·皮特斯 - 选​择球​员</t>
  </si>
  <si>
    <t>马克斯·希尔曼 - 选​择球​员</t>
  </si>
  <si>
    <t>科斯塔斯·马洛帕诺斯 - 选​择球​员</t>
  </si>
  <si>
    <t>科瑞森西奥·萨默维尔 - 选​择球​员</t>
  </si>
  <si>
    <t>阿克塞尔·蒂萨西 - 选​择球​员</t>
  </si>
  <si>
    <t>让 - 克莱尔·托迪波 - 选​择球​员</t>
  </si>
  <si>
    <t>亚当穆斯·特拉奥雷 - 选​择球​员</t>
  </si>
  <si>
    <t>塔蒂·卡斯特拉诺斯 - 选​择球​员</t>
  </si>
  <si>
    <t>马特乌斯·费尔南德斯 - 选​择球​员</t>
  </si>
  <si>
    <t>阿方斯·阿雷奥拉 - 选​择球​员</t>
  </si>
  <si>
    <t>巴勃罗 - 选​择球​员</t>
  </si>
  <si>
    <t>弗雷迪·普茨 - 选​择球​员</t>
  </si>
  <si>
    <t>索古恩图·马加撒 - 选​择球​员</t>
  </si>
  <si>
    <t>奥利·斯卡勒斯 - 选​择球​员</t>
  </si>
  <si>
    <t>后​卫 (左中), 边翼​卫 (左), 后​腰, 中​场/攻​中场 (左)</t>
  </si>
  <si>
    <t>丹尼尔·库明斯 - 选​择球​员</t>
  </si>
  <si>
    <t>埃尔·哈吉·马利克·迪乌夫 - 选​择球​员</t>
  </si>
  <si>
    <t>以上是西汉姆联</t>
    <phoneticPr fontId="1" type="noConversion"/>
  </si>
  <si>
    <t>谢克·杜考雷 - 选​择球​员</t>
  </si>
  <si>
    <t>哈尔特·贝尼特斯 - 选​择球​员</t>
  </si>
  <si>
    <t>博尔纳·索萨 - 选​择球​员</t>
  </si>
  <si>
    <t>纳撒尼尔·克莱因 - 选​择球​员</t>
  </si>
  <si>
    <t>埃迪·恩凯提亚 - 选​择球​员</t>
  </si>
  <si>
    <t>攻​中场 (左中), 前​锋 (中)</t>
  </si>
  <si>
    <t>泰瑞克·米切尔 - 选​择球​员</t>
  </si>
  <si>
    <t>雷米·马修斯 - 选​择球​员</t>
  </si>
  <si>
    <t>威尔·休斯 - 选​择球​员</t>
  </si>
  <si>
    <t>迪安·汉德森 - 选​择球​员</t>
  </si>
  <si>
    <t>布伦南·约翰逊 - 选​择球​员</t>
  </si>
  <si>
    <t>镰田大地 - 选​择球​员</t>
  </si>
  <si>
    <t>后​腰, 中​场 (中), 攻​中场 (右左中)</t>
  </si>
  <si>
    <t>伊斯马里亚·萨尔 - 选​择球​员</t>
  </si>
  <si>
    <t>简菲力浦·马特塔 - 选​择球​员</t>
  </si>
  <si>
    <t>马克森斯·拉克鲁瓦 - 选​择球​员</t>
  </si>
  <si>
    <t>艾万·古伊桑德 - 选​择球​员</t>
  </si>
  <si>
    <t>约根·斯特兰德·拉尔森 - 选​择球​员</t>
  </si>
  <si>
    <t>叶雷米·皮诺 - 选​择球​员</t>
  </si>
  <si>
    <t>中​场 (右), 攻​中场 (右左中), 前​锋 (中)</t>
  </si>
  <si>
    <t>克里斯托弗·理查兹 - 选​择球​员</t>
  </si>
  <si>
    <t>赫费尔松·莱尔马 - 选​择球​员</t>
  </si>
  <si>
    <t>丹尼尔·穆尼奥斯 - 选​择球​员</t>
  </si>
  <si>
    <t>克雷格·法夸尔 - 选​择球​员</t>
  </si>
  <si>
    <t>亚当·沃顿 - 选​择球​员</t>
  </si>
  <si>
    <t>乍迪·雷亚德 - 选​择球​员</t>
  </si>
  <si>
    <t>杰迪·坎沃特 - 选​择球​员</t>
  </si>
  <si>
    <t>埃基克·乌切 - 选​择球​员</t>
  </si>
  <si>
    <t>以上是水晶宫</t>
    <phoneticPr fontId="1" type="noConversion"/>
  </si>
  <si>
    <t>贝特兰德·特拉奥雷 - 选​择球​员</t>
  </si>
  <si>
    <t>雷尼尔多 - 选​择球​员</t>
  </si>
  <si>
    <t>伊恩·波韦达 - 选​择球​员</t>
  </si>
  <si>
    <t>丹尼尔·巴拉德 - 选​择球​员</t>
  </si>
  <si>
    <t>杰克·钻石 - 选​择球​员</t>
  </si>
  <si>
    <t>丹尼斯·瑟钦 - 选​择球​员</t>
  </si>
  <si>
    <t>罗曼·蒙德勒 - 选​择球​员</t>
  </si>
  <si>
    <t>西蒙·摩尔 - 选​择球​员</t>
  </si>
  <si>
    <t>卢克·奥尼恩 - 选​择球​员</t>
  </si>
  <si>
    <t>卢特沙瑞尔·海特勒伊达 - 选​择球​员</t>
  </si>
  <si>
    <t>后​卫 (右左中), 边翼​卫 (右), 后​腰</t>
  </si>
  <si>
    <t>布雷恩·布洛贝 - 选​择球​员</t>
  </si>
  <si>
    <t>罗宾·罗弗斯 - 选​择球​员</t>
  </si>
  <si>
    <t>诺尔迪·穆基勒 - 选​择球​员</t>
  </si>
  <si>
    <t>威尔森·伊斯多尔 - 选​择球​员</t>
  </si>
  <si>
    <t>恩佐·勒·费 - 选​择球​员</t>
  </si>
  <si>
    <t>德赖·胡姆 - 选​择球​员</t>
  </si>
  <si>
    <t>后​卫 (右), 边翼​卫 (右左), 中​场 (中)</t>
  </si>
  <si>
    <t>奥马尔·艾德利特 - 选​择球​员</t>
  </si>
  <si>
    <t>梅尔克·埃尔伯格 - 选​择球​员</t>
  </si>
  <si>
    <t>格兰尼特·扎卡 - 选​择球​员</t>
  </si>
  <si>
    <t>哈比卜·迪亚拉 - 选​择球​员</t>
  </si>
  <si>
    <t>尼尔松·安古洛 - 选​择球​员</t>
  </si>
  <si>
    <t>诺阿·萨迪奇 - 选​择球​员</t>
  </si>
  <si>
    <t>彻姆斯丹·塔尔比 - 选​择球​员</t>
  </si>
  <si>
    <t>攻​中场 (右)</t>
  </si>
  <si>
    <t>埃利泽·马延达 - 选​择球​员</t>
  </si>
  <si>
    <t>克里斯·雷格 - 选​择球​员</t>
  </si>
  <si>
    <t>以上是桑德兰</t>
    <phoneticPr fontId="1" type="noConversion"/>
  </si>
  <si>
    <t>克里斯·伍德 - 选​择球​员</t>
  </si>
  <si>
    <t>塔伊沃·奥沃尼伊 - 选​择球​员</t>
  </si>
  <si>
    <t>尼古拉斯·多明戈斯 - 选​择球​员</t>
  </si>
  <si>
    <t>马茨·泽尔斯 - 选​择球​员</t>
  </si>
  <si>
    <t>约翰 - 选​择球​员</t>
  </si>
  <si>
    <t>费利佩 - 选​择球​员</t>
  </si>
  <si>
    <t>伊戈尔·热苏斯 - 选​择球​员</t>
  </si>
  <si>
    <t>安格斯·古恩 - 选​择球​员</t>
  </si>
  <si>
    <t>奥拉·艾纳 - 选​择球​员</t>
  </si>
  <si>
    <t>后​卫/边翼​卫/中​场 (右左)</t>
  </si>
  <si>
    <t>卡鲁姆·哈德森-奥多伊 - 选​择球​员</t>
  </si>
  <si>
    <t>内科·威廉姆斯 - 选​择球​员</t>
  </si>
  <si>
    <t>詹姆斯·麦卡蒂 - 选​择球​员</t>
  </si>
  <si>
    <t>埃利奥特·安德森 - 选​择球​员</t>
  </si>
  <si>
    <t>瑞安·耶茨 - 选​择球​员</t>
  </si>
  <si>
    <t>莫甘·吉布斯白 - 选​择球​员</t>
  </si>
  <si>
    <t>洛伦佐·卢卡 - 选​择球​员</t>
  </si>
  <si>
    <t>尼科尔·撒沃纳 - 选​择球​员</t>
  </si>
  <si>
    <t>易卜拉欣·桑加雷 - 选​择球​员</t>
  </si>
  <si>
    <t>迪拉内·巴克瓦 - 选​择球​员</t>
  </si>
  <si>
    <t>尼古拉·米伦科维奇 - 选​择球​员</t>
  </si>
  <si>
    <t>丹·恩多耶 - 选​择球​员</t>
  </si>
  <si>
    <t>中​场 (右), 攻​中场 (右左)</t>
  </si>
  <si>
    <t>威尔·博利 - 选​择球​员</t>
  </si>
  <si>
    <t>斯特凡·奥尔特加 - 选​择球​员</t>
  </si>
  <si>
    <t>卢卡·内茨 - 选​择球​员</t>
  </si>
  <si>
    <t>奥马里·哈钦森 - 选​择球​员</t>
  </si>
  <si>
    <t>穆里洛 - 选​择球​员</t>
  </si>
  <si>
    <t>杰尔 - 选​择球​员</t>
  </si>
  <si>
    <t>以上是诺丁汉森林</t>
    <phoneticPr fontId="1" type="noConversion"/>
  </si>
  <si>
    <t>乔尼·豪森 - 选​择球​员</t>
  </si>
  <si>
    <t>边翼​卫 (右), 后​腰, 中​场 (中)</t>
  </si>
  <si>
    <t>塞巴斯蒂安·博瑙 - 选​择球​员</t>
  </si>
  <si>
    <t>卢卡斯·皮矣里 - 选​择球​员</t>
  </si>
  <si>
    <t>布伦登·亚伦森 - 选​择球​员</t>
  </si>
  <si>
    <t>山姆·布莱姆 - 选​择球​员</t>
  </si>
  <si>
    <t>后​卫 (右左中), 中​场 (右)</t>
  </si>
  <si>
    <t>丹尼尔·詹姆斯 - 选​择球​员</t>
  </si>
  <si>
    <t>肖恩·朗斯塔夫 - 选​择球​员</t>
  </si>
  <si>
    <t>乔·罗多 - 选​择球​员</t>
  </si>
  <si>
    <t>卢卡斯·恩梅查 - 选​择球​员</t>
  </si>
  <si>
    <t>卡尔·达洛 - 选​择球​员</t>
  </si>
  <si>
    <t>亚历克斯·凯恩斯 - 选​择球​员</t>
  </si>
  <si>
    <t>很​差</t>
  </si>
  <si>
    <t>多米尼克·卡尔弗特-卢因 - 选​择球​员</t>
  </si>
  <si>
    <t>詹姆斯·查士丁 - 选​择球​员</t>
  </si>
  <si>
    <t>后​卫 (右左中), 边翼​卫 (右左)</t>
  </si>
  <si>
    <t>伊桑·阿姆帕杜 - 选​择球​员</t>
  </si>
  <si>
    <t>杰登·博格勒 - 选​择球​员</t>
  </si>
  <si>
    <t>乔尔·皮卢 - 选​择球​员</t>
  </si>
  <si>
    <t>帕斯卡尔·斯特卢吉克 - 选​择球​员</t>
  </si>
  <si>
    <t>德格南·威尔弗里德·格农 - 选​择球​员</t>
  </si>
  <si>
    <t>田中碧 - 选​择球​员</t>
  </si>
  <si>
    <t>伊兰·梅斯里尔 - 选​择球​员</t>
  </si>
  <si>
    <t>查卡·比约尔 - 选​择球​员</t>
  </si>
  <si>
    <t>安东·施塔赫 - 选​择球​员</t>
  </si>
  <si>
    <t>爱利亚·格鲁耶夫 - 选​择球​员</t>
  </si>
  <si>
    <t>加百列·古德蒙松 - 选​择球​员</t>
  </si>
  <si>
    <t>诺亚·奥卡福尔 - 选​择球​员</t>
  </si>
  <si>
    <t>法坤多·博纳诺特 - 选​择球​员</t>
  </si>
  <si>
    <t>中​场 (右中), 攻​中场 (右左中)</t>
  </si>
  <si>
    <t>以上是利兹联</t>
    <phoneticPr fontId="1" type="noConversion"/>
  </si>
  <si>
    <t>杰克逊·泰奇奥瓦 - 选​择球​员</t>
  </si>
  <si>
    <t>后​卫/边翼​卫 (右), 中​场 (右左), 攻​中场 (右)</t>
  </si>
  <si>
    <t>若昂·戈麦斯 - 选​择球​员</t>
  </si>
  <si>
    <t>安德烈·特林达德 - 选​择球​员</t>
  </si>
  <si>
    <t>拉迪斯拉夫·克雷伊奇 - 选​择球​员</t>
  </si>
  <si>
    <t>山姆·约翰斯通 - 选​择球​员</t>
  </si>
  <si>
    <t>亚当·阿姆斯特朗 - 选​择球​员</t>
  </si>
  <si>
    <t>圣安杰洛·戈梅斯 - 选​择球​员</t>
  </si>
  <si>
    <t>雨果·布埃诺 - 选​择球​员</t>
  </si>
  <si>
    <t>丹尼尔·本特利 - 选​择球​员</t>
  </si>
  <si>
    <t>大卫·莫莱尔·伍尔夫 - 选​择球​员</t>
  </si>
  <si>
    <t>托卢瓦拉塞·阿罗科达 - 选​择球​员</t>
  </si>
  <si>
    <t>让-里克纳·贝莱加尔德 - 选​择球​员</t>
  </si>
  <si>
    <t>马特·多尔蒂 - 选​择球​员</t>
  </si>
  <si>
    <t>若泽·萨 - 选​择球​员</t>
  </si>
  <si>
    <t>黄喜灿 - 选​择球​员</t>
  </si>
  <si>
    <t>耶森·莫斯克拉 - 选​择球​员</t>
  </si>
  <si>
    <t>圣地亚哥·布埃诺 - 选​择球​员</t>
  </si>
  <si>
    <t>图迪 - 选​择球​员</t>
  </si>
  <si>
    <t>罗德里戈·戈梅斯 - 选​择球​员</t>
  </si>
  <si>
    <t>边翼​卫 (右左), 中​场 (右), 攻​中场 (右左)</t>
  </si>
  <si>
    <t>佩德罗·利马 - 选​择球​员</t>
  </si>
  <si>
    <t>马特乌斯·马内 - 选​择球​员</t>
  </si>
  <si>
    <t>以上是狼队</t>
    <phoneticPr fontId="1" type="noConversion"/>
  </si>
  <si>
    <t>蒂莫西·卡斯塔格内 - 选​择球​员</t>
  </si>
  <si>
    <t>罗德里戈·穆尼兹 - 选​择球​员</t>
  </si>
  <si>
    <t>约阿希姆·安德森 - 选​择球​员</t>
  </si>
  <si>
    <t>汤姆·凯尼 - 选​择球​员</t>
  </si>
  <si>
    <t>亚历克斯·伊沃比 - 选​择球​员</t>
  </si>
  <si>
    <t>哈里·威尔逊 - 选​择球​员</t>
  </si>
  <si>
    <t>埃米尔·史密斯-洛维 - 选​择球​员</t>
  </si>
  <si>
    <t>加尔文·尤仁波 - 选​择球​员</t>
  </si>
  <si>
    <t>奥斯卡·鲍勃 - 选​择球​员</t>
  </si>
  <si>
    <t>哈里森·里德 - 选​择球​员</t>
  </si>
  <si>
    <t>安托尼·鲁宾逊 - 选​择球​员</t>
  </si>
  <si>
    <t>瑞安·塞塞尼翁 - 选​择球​员</t>
  </si>
  <si>
    <t>肯尼·太特 - 选​择球​员</t>
  </si>
  <si>
    <t>劳尔·希门尼斯 - 选​择球​员</t>
  </si>
  <si>
    <t>桑德·贝格 - 选​择球​员</t>
  </si>
  <si>
    <t>萨沙·卢基奇 - 选​择球​员</t>
  </si>
  <si>
    <t>豪尔赫·昆卡 - 选​择球​员</t>
  </si>
  <si>
    <t>萨穆埃尔·楚库泽 - 选​择球​员</t>
  </si>
  <si>
    <t>本杰明·勒克姆特 - 选​择球​员</t>
  </si>
  <si>
    <t>以撒·迪奥普 - 选​择球​员</t>
  </si>
  <si>
    <t>贝恩德·莱诺 - 选​择球​员</t>
  </si>
  <si>
    <t>凯文 - 选​择球​员</t>
  </si>
  <si>
    <t>乔希·金 - 选​择球​员</t>
  </si>
  <si>
    <t>以上是富勒姆</t>
    <phoneticPr fontId="1" type="noConversion"/>
  </si>
  <si>
    <t>费萨尔·瓦塔拉 - 选​择球​员</t>
  </si>
  <si>
    <t>蒂亚戈 - 选​择球​员</t>
  </si>
  <si>
    <t>马蒂亚斯·延森 - 选​择球​员</t>
  </si>
  <si>
    <t>米克尔·达姆斯高 - 选​择球​员</t>
  </si>
  <si>
    <t>约旦·汉德森 - 选​择球​员</t>
  </si>
  <si>
    <t>卡奥姆辛·凯莱赫 - 选​择球​员</t>
  </si>
  <si>
    <t>乔希·达席尔瓦 - 选​择球​员</t>
  </si>
  <si>
    <t>赖斯·纳尔逊 - 选​择球​员</t>
  </si>
  <si>
    <t>基恩·刘易斯-波特 - 选​择球​员</t>
  </si>
  <si>
    <t>后​卫/边翼​卫 (左), 攻​中场 (右左)</t>
  </si>
  <si>
    <t>纳森·科林斯 - 选​择球​员</t>
  </si>
  <si>
    <t>法比奥·卡瓦略 - 选​择球​员</t>
  </si>
  <si>
    <t>里科·亨利 - 选​择球​员</t>
  </si>
  <si>
    <t>埃勒里·巴尔科姆 - 选​择球​员</t>
  </si>
  <si>
    <t>赛普·范登博格 - 选​择球​员</t>
  </si>
  <si>
    <t>哈公·拉芬·瓦尔迪马松 - 选​择球​员</t>
  </si>
  <si>
    <t>瓦尔·阿德多昆 - 选​择球​员</t>
  </si>
  <si>
    <t>克里斯托弗·阿耶尔 - 选​择球​员</t>
  </si>
  <si>
    <t>亚伦·希齐 - 选​择球​员</t>
  </si>
  <si>
    <t>耶霍尔·亚尔莫柳克 - 选​择球​员</t>
  </si>
  <si>
    <t>埃腾·平诺克 - 选​择球​员</t>
  </si>
  <si>
    <t>维塔利·亚内特 - 选​择球​员</t>
  </si>
  <si>
    <t>凯温·沙德 - 选​择球​员</t>
  </si>
  <si>
    <t>迈克尔·卡尤德 - 选​择球​员</t>
  </si>
  <si>
    <t>安多尼·米拉姆波 - 选​择球​员</t>
  </si>
  <si>
    <t>以上是布伦特福德</t>
    <phoneticPr fontId="1" type="noConversion"/>
  </si>
  <si>
    <t>詹姆斯·米尔纳 - 选​择球​员</t>
  </si>
  <si>
    <t>后​卫/边翼​卫 (右左), 后​腰, 中​场 (中)</t>
  </si>
  <si>
    <t>贾森·斯蒂尔 - 选​择球​员</t>
  </si>
  <si>
    <t>伊戈尔 - 选​择球​员</t>
  </si>
  <si>
    <t>马克西姆·德·凯珀 - 选​择球​员</t>
  </si>
  <si>
    <t>丹尼·维尔贝克 - 选​择球​员</t>
  </si>
  <si>
    <t>本·巴尔克雷 - 选​择球​员</t>
  </si>
  <si>
    <t>刘易斯·邓克 - 选​择球​员</t>
  </si>
  <si>
    <t>亚当·韦伯斯特 - 选​择球​员</t>
  </si>
  <si>
    <t>索利·马尔奇 - 选​择球​员</t>
  </si>
  <si>
    <t>边翼​卫/中​场/攻​中场 (右左)</t>
  </si>
  <si>
    <t>托马斯·麦吉尔 - 选​择球​员</t>
  </si>
  <si>
    <t>马特·奥赖利 - 选​择球​员</t>
  </si>
  <si>
    <t>乔尔·韦尔特曼 - 选​择球​员</t>
  </si>
  <si>
    <t>费尔迪·卡迪格鲁 - 选​择球​员</t>
  </si>
  <si>
    <t>马茨·维弗 - 选​择球​员</t>
  </si>
  <si>
    <t>后​卫 (右中), 后​腰, 中​场 (中)</t>
  </si>
  <si>
    <t>简·保罗·范海克 - 选​择球​员</t>
  </si>
  <si>
    <t>巴特·费尔布鲁根 - 选​择球​员</t>
  </si>
  <si>
    <t>三笘薰 - 选​择球​员</t>
  </si>
  <si>
    <t>中​场/攻​中场 (左)</t>
  </si>
  <si>
    <t>奥利弗·博斯卡利 - 选​择球​员</t>
  </si>
  <si>
    <t>乔吉尼奥·鲁特 - 选​择球​员</t>
  </si>
  <si>
    <t>攻​中场 (右中), 前​锋 (中)</t>
  </si>
  <si>
    <t>帕斯卡尔·盖 - 选​择球​员</t>
  </si>
  <si>
    <t>后​卫 (右), 后​腰, 中​场/攻​中场 (中)</t>
  </si>
  <si>
    <t>雅辛·阿巴斯·阿雅里 - 选​择球​员</t>
  </si>
  <si>
    <t>迭戈·戈麦斯 - 选​择球​员</t>
  </si>
  <si>
    <t>中​场 (左中), 攻​中场 (左)</t>
  </si>
  <si>
    <t>杰克·辛谢尔伍德 - 选​择球​员</t>
  </si>
  <si>
    <t>卡洛斯·巴莱巴 - 选​择球​员</t>
  </si>
  <si>
    <t>扬库巴·明特 - 选​择球​员</t>
  </si>
  <si>
    <t>以上是布莱顿</t>
    <phoneticPr fontId="1" type="noConversion"/>
  </si>
  <si>
    <t>泰勒·亚当斯 - 选​择球​员</t>
  </si>
  <si>
    <t>詹姆斯·希尔 - 选​择球​员</t>
  </si>
  <si>
    <t>阿德里恩·特卢费尔 - 选​择球​员</t>
  </si>
  <si>
    <t>后​卫/中​场 (左)</t>
  </si>
  <si>
    <t>胡利塞萨尔·索莱尔 - 选​择球​员</t>
  </si>
  <si>
    <t>亚历克斯·斯科特 - 选​择球​员</t>
  </si>
  <si>
    <t>后​腰, 中​场 (中), 攻​中场 (右中)</t>
  </si>
  <si>
    <t>亚当·史密斯 - 选​择球​员</t>
  </si>
  <si>
    <t>马科斯·塞内西 - 选​择球​员</t>
  </si>
  <si>
    <t>乔尔杰·佩特罗维奇 - 选​择球​员</t>
  </si>
  <si>
    <t>马库斯·尼埃 - 选​择球​员</t>
  </si>
  <si>
    <t>韦杰科·米洛萨维耶维奇 - 选​择球​员</t>
  </si>
  <si>
    <t>克里斯托·曼达斯 - 选​择球​员</t>
  </si>
  <si>
    <t>拉扬 - 选​择球​员</t>
  </si>
  <si>
    <t>刘易斯·库克 - 选​择球​员</t>
  </si>
  <si>
    <t>后​卫 (右), 后​腰, 中​场 (中)</t>
  </si>
  <si>
    <t>查士丁·克鲁维特 - 选​择球​员</t>
  </si>
  <si>
    <t>朱尼尔·克卢皮 - 选​择球​员</t>
  </si>
  <si>
    <t>瑞安·克里斯蒂 - 选​择球​员</t>
  </si>
  <si>
    <t>弗雷泽·福斯特 - 选​择球​员</t>
  </si>
  <si>
    <t>本·多克 - 选​择球​员</t>
  </si>
  <si>
    <t>巴弗德·迪亚基特 - 选​择球​员</t>
  </si>
  <si>
    <t>戴维·布鲁克斯 - 选​择球​员</t>
  </si>
  <si>
    <t>中​场 (右), 攻​中场 (右中)</t>
  </si>
  <si>
    <t>艾瓦尼尔森 - 选​择球​员</t>
  </si>
  <si>
    <t>阿米恩·艾德利 - 选​择球​员</t>
  </si>
  <si>
    <t>埃内斯·乌纳尔 - 选​择球​员</t>
  </si>
  <si>
    <t>阿莱克斯·希门内斯 - 选​择球​员</t>
  </si>
  <si>
    <t>后​卫/边翼​卫 (右左), 中​场 (右)</t>
  </si>
  <si>
    <t>以上是伯恩茅斯</t>
    <phoneticPr fontId="1" type="noConversion"/>
  </si>
  <si>
    <t>马克西姆·埃斯特夫 - 选​择球​员</t>
  </si>
  <si>
    <t>乔希·卡伦 - 选​择球​员</t>
  </si>
  <si>
    <t>希尔玛·埃克达尔 - 选​择球​员</t>
  </si>
  <si>
    <t>默罕默德·阿姆杜尼 - 选​择球​员</t>
  </si>
  <si>
    <t>弗洛伦迪诺·路易斯 - 选​择球​员</t>
  </si>
  <si>
    <t>阿什利·巴恩斯 - 选​择球​员</t>
  </si>
  <si>
    <t>麦克·特雷索 - 选​择球​员</t>
  </si>
  <si>
    <t>莱斯利·乌戈楚库 - 选​择球​员</t>
  </si>
  <si>
    <t>乔丹·贝耶尔 - 选​择球​员</t>
  </si>
  <si>
    <t>赖尔·福斯特 - 选​择球​员</t>
  </si>
  <si>
    <t>乔·沃洛 - 选​择球​员</t>
  </si>
  <si>
    <t>詹姆斯·沃德-普洛维斯 - 选​择球​员</t>
  </si>
  <si>
    <t>巴希尔·汉弗莱斯 - 选​择球​员</t>
  </si>
  <si>
    <t>贾伊顿·安东尼 - 选​择球​员</t>
  </si>
  <si>
    <t>乔希·劳伦特 - 选​择球​员</t>
  </si>
  <si>
    <t>基伦·瓦尔克 - 选​择球​员</t>
  </si>
  <si>
    <t>雅各布·布鲁恩·拉森 - 选​择球​员</t>
  </si>
  <si>
    <t>瓦茨拉夫·哈拉德奇 - 选​择球​员</t>
  </si>
  <si>
    <t>卢姆·查乌奈 - 选​择球​员</t>
  </si>
  <si>
    <t>马丁纳·杜布拉夫卡 - 选​择球​员</t>
  </si>
  <si>
    <t>奎林德西·哈特曼 - 选​择球​员</t>
  </si>
  <si>
    <t>阿曼多·布罗亚 - 选​择球​员</t>
  </si>
  <si>
    <t>马库斯·爱德华兹 - 选​择球​员</t>
  </si>
  <si>
    <t>阿克塞尔·图安泽贝 - 选​择球​员</t>
  </si>
  <si>
    <t>康纳·罗伯茨 - 选​择球​员</t>
  </si>
  <si>
    <t>卢卡斯·皮雷斯·席尔瓦 - 选​择球​员</t>
  </si>
  <si>
    <t>后​卫/边翼​卫 (左), 中​场/攻​中场 (右)</t>
  </si>
  <si>
    <t>哈尼巴尔 - 选​择球​员</t>
  </si>
  <si>
    <t>齐亚·弗莱明 - 选​择球​员</t>
  </si>
  <si>
    <t>以上是伯恩利</t>
    <phoneticPr fontId="1" type="noConversion"/>
  </si>
  <si>
    <t>谢默斯·科尔曼 - 选​择球​员</t>
  </si>
  <si>
    <t>基尔南·德斯布里-霍尔 - 选​择球​员</t>
  </si>
  <si>
    <t>卡洛斯·阿尔卡拉兹 - 选​择球​员</t>
  </si>
  <si>
    <t>蒂埃诺·巴里 - 选​择球​员</t>
  </si>
  <si>
    <t>蒂姆·伊鲁格布南 - 选​择球​员</t>
  </si>
  <si>
    <t>伊迪萨·盖耶 - 选​择球​员</t>
  </si>
  <si>
    <t>贝托 - 选​择球​员</t>
  </si>
  <si>
    <t>詹姆斯·加纳 - 选​择球​员</t>
  </si>
  <si>
    <t>德怀特·麦克内尔 - 选​择球​员</t>
  </si>
  <si>
    <t>杰克·吉尔利什 - 选​择球​员</t>
  </si>
  <si>
    <t>约旦·皮克福德 - 选​择球​员</t>
  </si>
  <si>
    <t>泰勒·迪布林 - 选​择球​员</t>
  </si>
  <si>
    <t>维塔利·米科伦科 - 选​择球​员</t>
  </si>
  <si>
    <t>杰克·奥布莱恩 - 选​择球​员</t>
  </si>
  <si>
    <t>马克·特拉弗斯 - 选​择球​员</t>
  </si>
  <si>
    <t>贾拉德·布兰斯维特 - 选​择球​员</t>
  </si>
  <si>
    <t>詹姆斯·塔尔科夫斯基 - 选​择球​员</t>
  </si>
  <si>
    <t>迈克尔·基恩 - 选​择球​员</t>
  </si>
  <si>
    <t>哈里森·阿姆斯特朗 - 选​择球​员</t>
  </si>
  <si>
    <t>梅林·洛赫尔 - 选​择球​员</t>
  </si>
  <si>
    <t>亚当·阿兹努 - 选​择球​员</t>
  </si>
  <si>
    <t>伊利曼·恩迪亚耶 - 选​择球​员</t>
  </si>
  <si>
    <t>纳森·帕特森 - 选​择球​员</t>
  </si>
  <si>
    <t>汤姆·金 - 选​择球​员</t>
  </si>
  <si>
    <t>以上是埃弗顿</t>
    <phoneticPr fontId="1" type="noConversion"/>
  </si>
  <si>
    <t>格雷戈尔·克贝尔 - 选​择球​员</t>
  </si>
  <si>
    <t>尼科·施洛特贝克 - 选​择球​员</t>
  </si>
  <si>
    <t>塞罗·吉拉西 - 选​择球​员</t>
  </si>
  <si>
    <t>瓦德玛尔·安东 - 选​择球​员</t>
  </si>
  <si>
    <t>朱利安·布兰特 - 选​择球​员</t>
  </si>
  <si>
    <t>尼克拉斯·聚勒 - 选​择球​员</t>
  </si>
  <si>
    <t>菲利克斯·恩梅查 - 选​择球​员</t>
  </si>
  <si>
    <t>杨科托 - 选​择球​员</t>
  </si>
  <si>
    <t>马塞尔·萨比策 - 选​择球​员</t>
  </si>
  <si>
    <t>拉米·本瑟巴尼 - 选​择球​员</t>
  </si>
  <si>
    <t>乔布·贝灵汉 - 选​择球​员</t>
  </si>
  <si>
    <t>丹尼尔·斯文松 - 选​择球​员</t>
  </si>
  <si>
    <t>后​卫/边翼​卫 (左), 中​场 (中)</t>
  </si>
  <si>
    <t>艾曼·阿支尔 - 选​择球​员</t>
  </si>
  <si>
    <t>帕特里克·戈布尔 - 选​择球​员</t>
  </si>
  <si>
    <t>埃姆雷·詹 - 选​择球​员</t>
  </si>
  <si>
    <t>萨利赫·奥兹坎 - 选​择球​员</t>
  </si>
  <si>
    <t>亚历山大·梅耶尔 - 选​择球​员</t>
  </si>
  <si>
    <t>法比奥·席尔瓦 - 选​择球​员</t>
  </si>
  <si>
    <t>胡利安·瑞尔森 - 选​择球​员</t>
  </si>
  <si>
    <t>卡尔尼·楚科维米卡 - 选​择球​员</t>
  </si>
  <si>
    <t>马克西米兰·贝尔 - 选​择球​员</t>
  </si>
  <si>
    <t>卡里姆·阿德耶米 - 选​择球​员</t>
  </si>
  <si>
    <t>菲利波·马内 - 选​择球​员</t>
  </si>
  <si>
    <t>雅尼克·鲁尔斯 - 选​择球​员</t>
  </si>
  <si>
    <t>阿尔穆格拉·卡巴尔 - 选​择球​员</t>
  </si>
  <si>
    <t>以上是多特蒙德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</si>
</sst>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_ "/>
    <numFmt numFmtId="178" formatCode="0_ "/>
    <numFmt numFmtId="179" formatCode="0.0%"/>
    <numFmt numFmtId="180" formatCode="0.000_ "/>
  </numFmts>
  <fonts count="2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6"/>
      <color theme="1"/>
      <name val="Verdana"/>
      <family val="2"/>
    </font>
    <font>
      <sz val="6"/>
      <color theme="1"/>
      <name val="Verdana"/>
      <family val="2"/>
    </font>
    <font>
      <b/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8"/>
      <name val="等线"/>
      <family val="3"/>
      <charset val="134"/>
      <scheme val="minor"/>
    </font>
    <font>
      <b/>
      <sz val="9"/>
      <color theme="9"/>
      <name val="等线"/>
      <family val="3"/>
      <charset val="134"/>
      <scheme val="minor"/>
    </font>
    <font>
      <b/>
      <sz val="9"/>
      <color theme="5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7"/>
      <color theme="1"/>
      <name val="等线"/>
      <family val="2"/>
      <scheme val="minor"/>
    </font>
    <font>
      <b/>
      <sz val="9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6"/>
      <color rgb="FFFF0000"/>
      <name val="Verdana"/>
      <family val="2"/>
    </font>
    <font>
      <b/>
      <sz val="6"/>
      <color theme="1"/>
      <name val="宋体"/>
      <family val="3"/>
      <charset val="134"/>
    </font>
    <font>
      <b/>
      <sz val="11"/>
      <color theme="8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0" applyNumberFormat="1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/>
    <xf numFmtId="177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10" fillId="0" borderId="0" xfId="1" applyAlignment="1">
      <alignment horizontal="center" vertical="center" wrapText="1"/>
    </xf>
    <xf numFmtId="0" fontId="8" fillId="0" borderId="0" xfId="0" applyFont="1"/>
    <xf numFmtId="179" fontId="8" fillId="0" borderId="0" xfId="0" applyNumberFormat="1" applyFont="1"/>
    <xf numFmtId="0" fontId="7" fillId="0" borderId="0" xfId="0" applyFont="1"/>
    <xf numFmtId="179" fontId="7" fillId="0" borderId="0" xfId="0" applyNumberFormat="1" applyFont="1"/>
    <xf numFmtId="0" fontId="9" fillId="0" borderId="0" xfId="0" applyFont="1"/>
    <xf numFmtId="179" fontId="9" fillId="0" borderId="0" xfId="0" applyNumberFormat="1" applyFont="1"/>
    <xf numFmtId="0" fontId="6" fillId="0" borderId="0" xfId="0" applyFont="1"/>
    <xf numFmtId="0" fontId="1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78" fontId="6" fillId="0" borderId="0" xfId="0" applyNumberFormat="1" applyFont="1" applyAlignment="1">
      <alignment horizontal="center"/>
    </xf>
    <xf numFmtId="178" fontId="8" fillId="0" borderId="0" xfId="0" applyNumberFormat="1" applyFont="1" applyAlignment="1">
      <alignment horizontal="center"/>
    </xf>
    <xf numFmtId="9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180" fontId="0" fillId="0" borderId="0" xfId="0" applyNumberFormat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179" fontId="0" fillId="0" borderId="0" xfId="0" applyNumberFormat="1"/>
    <xf numFmtId="0" fontId="20" fillId="0" borderId="0" xfId="0" applyFont="1"/>
    <xf numFmtId="0" fontId="21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76" fontId="0" fillId="0" borderId="0" xfId="0" applyNumberForma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80"/>
  <sheetViews>
    <sheetView zoomScale="70" zoomScaleNormal="70" workbookViewId="0">
      <selection activeCell="B58" sqref="B58:I68"/>
    </sheetView>
  </sheetViews>
  <sheetFormatPr defaultRowHeight="14" x14ac:dyDescent="0.3"/>
  <sheetData>
    <row r="1" spans="1:90" x14ac:dyDescent="0.3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90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90" x14ac:dyDescent="0.3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90" x14ac:dyDescent="0.3">
      <c r="A4" s="15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 spans="1:90" x14ac:dyDescent="0.3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spans="1:90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8" spans="1:90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31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90" x14ac:dyDescent="0.3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  <c r="Q9" s="12"/>
      <c r="R9" s="12"/>
      <c r="S9" s="12"/>
      <c r="T9" s="12"/>
      <c r="U9" s="12"/>
      <c r="V9" s="32"/>
      <c r="W9" s="12"/>
      <c r="X9" s="12"/>
      <c r="Y9" s="12"/>
      <c r="Z9" s="12"/>
      <c r="AA9" s="12"/>
      <c r="AB9" s="12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90" x14ac:dyDescent="0.3">
      <c r="A10" s="1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90" x14ac:dyDescent="0.3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4" spans="1:90" x14ac:dyDescent="0.3">
      <c r="A14" s="9" t="s">
        <v>64</v>
      </c>
      <c r="B14" s="10" t="s">
        <v>65</v>
      </c>
      <c r="C14" s="10" t="s">
        <v>66</v>
      </c>
      <c r="D14" s="10" t="s">
        <v>67</v>
      </c>
      <c r="E14" s="10" t="s">
        <v>68</v>
      </c>
      <c r="F14" s="10" t="s">
        <v>69</v>
      </c>
      <c r="G14" s="10" t="s">
        <v>70</v>
      </c>
      <c r="H14" s="10" t="s">
        <v>71</v>
      </c>
      <c r="I14" s="10" t="s">
        <v>133</v>
      </c>
      <c r="J14" s="10" t="s">
        <v>72</v>
      </c>
      <c r="K14" s="10" t="s">
        <v>73</v>
      </c>
      <c r="L14" s="10" t="s">
        <v>74</v>
      </c>
      <c r="M14" s="10" t="s">
        <v>75</v>
      </c>
      <c r="N14" s="10" t="s">
        <v>76</v>
      </c>
      <c r="O14" s="10" t="s">
        <v>77</v>
      </c>
      <c r="P14" s="10" t="s">
        <v>78</v>
      </c>
      <c r="Q14" s="10" t="s">
        <v>79</v>
      </c>
      <c r="R14" s="10" t="s">
        <v>80</v>
      </c>
      <c r="S14" s="10" t="s">
        <v>81</v>
      </c>
      <c r="T14" s="10" t="s">
        <v>82</v>
      </c>
      <c r="U14" s="10" t="s">
        <v>83</v>
      </c>
      <c r="V14" s="10" t="s">
        <v>84</v>
      </c>
      <c r="W14" s="10" t="s">
        <v>85</v>
      </c>
      <c r="X14" s="10" t="s">
        <v>86</v>
      </c>
      <c r="Y14" s="10" t="s">
        <v>87</v>
      </c>
      <c r="Z14" s="10" t="s">
        <v>88</v>
      </c>
      <c r="AA14" s="10" t="s">
        <v>89</v>
      </c>
      <c r="AB14" s="10" t="s">
        <v>90</v>
      </c>
      <c r="AC14" s="10" t="s">
        <v>91</v>
      </c>
      <c r="AD14" s="10" t="s">
        <v>134</v>
      </c>
      <c r="AE14" s="10" t="s">
        <v>135</v>
      </c>
      <c r="AF14" s="10" t="s">
        <v>92</v>
      </c>
      <c r="AG14" s="10" t="s">
        <v>93</v>
      </c>
      <c r="AH14" s="10" t="s">
        <v>94</v>
      </c>
      <c r="AI14" s="10" t="s">
        <v>95</v>
      </c>
      <c r="AJ14" s="10" t="s">
        <v>136</v>
      </c>
      <c r="AK14" s="10" t="s">
        <v>96</v>
      </c>
      <c r="AL14" s="10" t="s">
        <v>207</v>
      </c>
      <c r="AM14" s="10" t="s">
        <v>208</v>
      </c>
      <c r="AN14" s="10" t="s">
        <v>209</v>
      </c>
    </row>
    <row r="15" spans="1:90" x14ac:dyDescent="0.3">
      <c r="A15" s="10" t="s">
        <v>64</v>
      </c>
      <c r="B15" s="11" t="s">
        <v>97</v>
      </c>
      <c r="C15" s="11" t="s">
        <v>98</v>
      </c>
      <c r="D15" s="11" t="s">
        <v>99</v>
      </c>
      <c r="E15" s="11" t="s">
        <v>100</v>
      </c>
      <c r="F15" s="11" t="s">
        <v>101</v>
      </c>
      <c r="G15" s="11" t="s">
        <v>102</v>
      </c>
      <c r="H15" s="11" t="s">
        <v>103</v>
      </c>
      <c r="I15" s="11" t="s">
        <v>104</v>
      </c>
      <c r="J15" s="11" t="s">
        <v>105</v>
      </c>
      <c r="K15" s="11" t="s">
        <v>106</v>
      </c>
      <c r="L15" s="11" t="s">
        <v>107</v>
      </c>
      <c r="M15" s="11" t="s">
        <v>108</v>
      </c>
      <c r="N15" s="11" t="s">
        <v>109</v>
      </c>
      <c r="O15" s="11" t="s">
        <v>110</v>
      </c>
      <c r="P15" s="12" t="s">
        <v>111</v>
      </c>
      <c r="Q15" s="12" t="s">
        <v>112</v>
      </c>
      <c r="R15" s="12" t="s">
        <v>113</v>
      </c>
      <c r="S15" s="12" t="s">
        <v>114</v>
      </c>
      <c r="T15" s="12" t="s">
        <v>115</v>
      </c>
      <c r="U15" s="12" t="s">
        <v>116</v>
      </c>
      <c r="V15" s="12" t="s">
        <v>117</v>
      </c>
      <c r="W15" s="12" t="s">
        <v>118</v>
      </c>
      <c r="X15" s="12" t="s">
        <v>119</v>
      </c>
      <c r="Y15" s="12" t="s">
        <v>120</v>
      </c>
      <c r="Z15" s="12" t="s">
        <v>121</v>
      </c>
      <c r="AA15" s="12" t="s">
        <v>122</v>
      </c>
      <c r="AB15" s="12" t="s">
        <v>123</v>
      </c>
      <c r="AC15" s="12" t="s">
        <v>124</v>
      </c>
      <c r="AD15" s="13" t="s">
        <v>125</v>
      </c>
      <c r="AE15" s="13" t="s">
        <v>126</v>
      </c>
      <c r="AF15" s="13" t="s">
        <v>127</v>
      </c>
      <c r="AG15" s="13" t="s">
        <v>128</v>
      </c>
      <c r="AH15" s="13" t="s">
        <v>129</v>
      </c>
      <c r="AI15" s="13" t="s">
        <v>130</v>
      </c>
      <c r="AJ15" s="13" t="s">
        <v>131</v>
      </c>
      <c r="AK15" s="13" t="s">
        <v>132</v>
      </c>
      <c r="AL15" s="13" t="s">
        <v>210</v>
      </c>
      <c r="AM15" s="13" t="s">
        <v>253</v>
      </c>
      <c r="AN15" s="13" t="s">
        <v>212</v>
      </c>
      <c r="BO15" t="s">
        <v>191</v>
      </c>
      <c r="BP15" t="s">
        <v>192</v>
      </c>
      <c r="BX15" t="s">
        <v>199</v>
      </c>
      <c r="BY15" t="s">
        <v>200</v>
      </c>
      <c r="CG15" t="s">
        <v>203</v>
      </c>
      <c r="CH15" t="s">
        <v>204</v>
      </c>
    </row>
    <row r="16" spans="1:90" x14ac:dyDescent="0.3">
      <c r="A16" s="45" t="s">
        <v>281</v>
      </c>
      <c r="B16" s="14">
        <v>0.5</v>
      </c>
      <c r="C16" s="14">
        <v>2.4</v>
      </c>
      <c r="D16" s="14">
        <v>1.63</v>
      </c>
      <c r="E16" s="14">
        <v>0</v>
      </c>
      <c r="F16" s="14">
        <v>-0.1</v>
      </c>
      <c r="G16" s="14">
        <v>0</v>
      </c>
      <c r="H16" s="14">
        <v>0</v>
      </c>
      <c r="I16" s="14">
        <v>-9.1999999999999993</v>
      </c>
      <c r="J16" s="14">
        <v>3.7</v>
      </c>
      <c r="K16" s="14">
        <v>0</v>
      </c>
      <c r="L16" s="14">
        <v>-2.2000000000000002</v>
      </c>
      <c r="M16" s="14">
        <v>-0.1</v>
      </c>
      <c r="N16" s="14">
        <v>0.5</v>
      </c>
      <c r="O16" s="14">
        <v>-0.5</v>
      </c>
      <c r="P16" s="14"/>
      <c r="Q16" s="14">
        <v>2.6</v>
      </c>
      <c r="R16" s="14"/>
      <c r="S16" s="14">
        <v>-4.5</v>
      </c>
      <c r="T16" s="14">
        <v>4.5999999999999996</v>
      </c>
      <c r="U16" s="14"/>
      <c r="V16" s="14"/>
      <c r="W16" s="14">
        <v>3.9</v>
      </c>
      <c r="X16" s="14"/>
      <c r="Y16" s="14">
        <v>0.2</v>
      </c>
      <c r="Z16" s="14"/>
      <c r="AA16" s="14"/>
      <c r="AB16" s="14">
        <v>-5.3</v>
      </c>
      <c r="AC16" s="14">
        <v>-0.8</v>
      </c>
      <c r="AD16" s="14">
        <v>-34.6</v>
      </c>
      <c r="AE16" s="14">
        <v>-8.3000000000000007</v>
      </c>
      <c r="AF16" s="14">
        <v>2</v>
      </c>
      <c r="AG16" s="14">
        <v>-5</v>
      </c>
      <c r="AH16" s="14">
        <v>-10.1</v>
      </c>
      <c r="AI16" s="14">
        <v>-7.7</v>
      </c>
      <c r="AJ16" s="14">
        <v>-29.9</v>
      </c>
      <c r="AK16" s="14">
        <v>-9.1999999999999993</v>
      </c>
      <c r="AL16" s="14"/>
      <c r="AM16" s="14"/>
      <c r="AN16" s="14"/>
      <c r="AO16" s="6" t="s">
        <v>281</v>
      </c>
      <c r="AX16" s="29"/>
      <c r="BP16" t="s">
        <v>193</v>
      </c>
      <c r="BR16" t="s">
        <v>193</v>
      </c>
      <c r="BT16" t="s">
        <v>193</v>
      </c>
      <c r="BY16" t="s">
        <v>193</v>
      </c>
      <c r="CA16" t="s">
        <v>193</v>
      </c>
      <c r="CC16" t="s">
        <v>193</v>
      </c>
      <c r="CH16" t="s">
        <v>193</v>
      </c>
      <c r="CJ16" t="s">
        <v>193</v>
      </c>
      <c r="CL16" t="s">
        <v>193</v>
      </c>
    </row>
    <row r="17" spans="1:90" x14ac:dyDescent="0.3">
      <c r="AX17" s="30"/>
      <c r="BO17" s="6"/>
      <c r="BP17" t="s">
        <v>159</v>
      </c>
      <c r="BR17" t="s">
        <v>159</v>
      </c>
      <c r="BT17" t="s">
        <v>159</v>
      </c>
      <c r="BX17" s="6"/>
      <c r="BY17" t="s">
        <v>159</v>
      </c>
      <c r="CA17" t="s">
        <v>159</v>
      </c>
      <c r="CC17" t="s">
        <v>159</v>
      </c>
      <c r="CG17" s="6"/>
      <c r="CH17" t="s">
        <v>159</v>
      </c>
      <c r="CJ17" t="s">
        <v>159</v>
      </c>
      <c r="CL17" t="s">
        <v>159</v>
      </c>
    </row>
    <row r="18" spans="1:90" x14ac:dyDescent="0.3">
      <c r="A18" s="9" t="s">
        <v>64</v>
      </c>
      <c r="B18" s="10" t="s">
        <v>65</v>
      </c>
      <c r="C18" s="10" t="s">
        <v>66</v>
      </c>
      <c r="D18" s="10" t="s">
        <v>67</v>
      </c>
      <c r="E18" s="10" t="s">
        <v>68</v>
      </c>
      <c r="F18" s="10" t="s">
        <v>69</v>
      </c>
      <c r="G18" s="10" t="s">
        <v>70</v>
      </c>
      <c r="H18" s="10" t="s">
        <v>71</v>
      </c>
      <c r="I18" s="10" t="s">
        <v>133</v>
      </c>
      <c r="J18" s="10" t="s">
        <v>72</v>
      </c>
      <c r="K18" s="10" t="s">
        <v>73</v>
      </c>
      <c r="L18" s="10" t="s">
        <v>74</v>
      </c>
      <c r="M18" s="10" t="s">
        <v>75</v>
      </c>
      <c r="N18" s="10" t="s">
        <v>76</v>
      </c>
      <c r="O18" s="10" t="s">
        <v>77</v>
      </c>
      <c r="P18" s="10" t="s">
        <v>78</v>
      </c>
      <c r="Q18" s="10" t="s">
        <v>79</v>
      </c>
      <c r="R18" s="10" t="s">
        <v>80</v>
      </c>
      <c r="S18" s="10" t="s">
        <v>81</v>
      </c>
      <c r="T18" s="10" t="s">
        <v>82</v>
      </c>
      <c r="U18" s="10" t="s">
        <v>83</v>
      </c>
      <c r="V18" s="10" t="s">
        <v>84</v>
      </c>
      <c r="W18" s="10" t="s">
        <v>85</v>
      </c>
      <c r="X18" s="10" t="s">
        <v>86</v>
      </c>
      <c r="Y18" s="10" t="s">
        <v>87</v>
      </c>
      <c r="Z18" s="10" t="s">
        <v>88</v>
      </c>
      <c r="AA18" s="10" t="s">
        <v>89</v>
      </c>
      <c r="AB18" s="10" t="s">
        <v>90</v>
      </c>
      <c r="AC18" s="10" t="s">
        <v>91</v>
      </c>
      <c r="AD18" s="10" t="s">
        <v>134</v>
      </c>
      <c r="AE18" s="10" t="s">
        <v>135</v>
      </c>
      <c r="AF18" s="10" t="s">
        <v>92</v>
      </c>
      <c r="AG18" s="10" t="s">
        <v>93</v>
      </c>
      <c r="AH18" s="10" t="s">
        <v>94</v>
      </c>
      <c r="AI18" s="10" t="s">
        <v>95</v>
      </c>
      <c r="AJ18" s="10" t="s">
        <v>136</v>
      </c>
      <c r="AK18" s="10" t="s">
        <v>96</v>
      </c>
      <c r="AL18" s="10" t="s">
        <v>207</v>
      </c>
      <c r="AM18" s="10" t="s">
        <v>208</v>
      </c>
      <c r="AN18" s="10" t="s">
        <v>209</v>
      </c>
      <c r="BO18" s="19" t="s">
        <v>185</v>
      </c>
      <c r="BP18" s="20">
        <v>5.8659730722154246E-2</v>
      </c>
      <c r="BQ18" s="21" t="s">
        <v>160</v>
      </c>
      <c r="BR18" s="22">
        <v>-1.9379844961240345E-3</v>
      </c>
      <c r="BS18" s="23" t="s">
        <v>161</v>
      </c>
      <c r="BT18" s="24">
        <v>0.77054263565891468</v>
      </c>
      <c r="BX18" s="19" t="s">
        <v>185</v>
      </c>
      <c r="BY18" s="20">
        <v>2.3194614443084571E-2</v>
      </c>
      <c r="BZ18" s="21" t="s">
        <v>160</v>
      </c>
      <c r="CA18" s="22">
        <v>8.9147286821706917E-3</v>
      </c>
      <c r="CB18" s="23" t="s">
        <v>161</v>
      </c>
      <c r="CC18" s="24">
        <v>0.5736434108527132</v>
      </c>
      <c r="CG18" s="19" t="s">
        <v>185</v>
      </c>
      <c r="CH18" s="20">
        <v>3.5465116279069675E-2</v>
      </c>
      <c r="CI18" s="21" t="s">
        <v>160</v>
      </c>
      <c r="CJ18" s="22">
        <v>-1.0852713178294726E-2</v>
      </c>
      <c r="CK18" s="23" t="s">
        <v>161</v>
      </c>
      <c r="CL18" s="24">
        <v>0.19689922480620148</v>
      </c>
    </row>
    <row r="19" spans="1:90" x14ac:dyDescent="0.3">
      <c r="A19" s="10" t="s">
        <v>64</v>
      </c>
      <c r="B19" s="11" t="s">
        <v>97</v>
      </c>
      <c r="C19" s="11" t="s">
        <v>98</v>
      </c>
      <c r="D19" s="11" t="s">
        <v>99</v>
      </c>
      <c r="E19" s="11" t="s">
        <v>100</v>
      </c>
      <c r="F19" s="11" t="s">
        <v>101</v>
      </c>
      <c r="G19" s="11" t="s">
        <v>102</v>
      </c>
      <c r="H19" s="11" t="s">
        <v>103</v>
      </c>
      <c r="I19" s="11" t="s">
        <v>104</v>
      </c>
      <c r="J19" s="11" t="s">
        <v>105</v>
      </c>
      <c r="K19" s="11" t="s">
        <v>106</v>
      </c>
      <c r="L19" s="11" t="s">
        <v>107</v>
      </c>
      <c r="M19" s="11" t="s">
        <v>108</v>
      </c>
      <c r="N19" s="11" t="s">
        <v>109</v>
      </c>
      <c r="O19" s="11" t="s">
        <v>110</v>
      </c>
      <c r="P19" s="12" t="s">
        <v>111</v>
      </c>
      <c r="Q19" s="12" t="s">
        <v>112</v>
      </c>
      <c r="R19" s="12" t="s">
        <v>113</v>
      </c>
      <c r="S19" s="12" t="s">
        <v>114</v>
      </c>
      <c r="T19" s="12" t="s">
        <v>115</v>
      </c>
      <c r="U19" s="12" t="s">
        <v>116</v>
      </c>
      <c r="V19" s="12" t="s">
        <v>117</v>
      </c>
      <c r="W19" s="12" t="s">
        <v>118</v>
      </c>
      <c r="X19" s="12" t="s">
        <v>119</v>
      </c>
      <c r="Y19" s="12" t="s">
        <v>120</v>
      </c>
      <c r="Z19" s="12" t="s">
        <v>121</v>
      </c>
      <c r="AA19" s="12" t="s">
        <v>122</v>
      </c>
      <c r="AB19" s="12" t="s">
        <v>123</v>
      </c>
      <c r="AC19" s="12" t="s">
        <v>124</v>
      </c>
      <c r="AD19" s="13" t="s">
        <v>125</v>
      </c>
      <c r="AE19" s="13" t="s">
        <v>126</v>
      </c>
      <c r="AF19" s="13" t="s">
        <v>127</v>
      </c>
      <c r="AG19" s="13" t="s">
        <v>128</v>
      </c>
      <c r="AH19" s="13" t="s">
        <v>129</v>
      </c>
      <c r="AI19" s="13" t="s">
        <v>130</v>
      </c>
      <c r="AJ19" s="13" t="s">
        <v>131</v>
      </c>
      <c r="AK19" s="13" t="s">
        <v>132</v>
      </c>
      <c r="AL19" s="13" t="s">
        <v>210</v>
      </c>
      <c r="AM19" s="13" t="s">
        <v>253</v>
      </c>
      <c r="AN19" s="13" t="s">
        <v>212</v>
      </c>
      <c r="BO19" s="19" t="s">
        <v>162</v>
      </c>
      <c r="BP19" s="20">
        <v>3.0852713178294633E-2</v>
      </c>
      <c r="BQ19" s="21" t="s">
        <v>186</v>
      </c>
      <c r="BR19" s="22">
        <v>8.4496124031007702E-2</v>
      </c>
      <c r="BS19" s="23" t="s">
        <v>163</v>
      </c>
      <c r="BT19" s="24">
        <v>0.28023255813953513</v>
      </c>
      <c r="BX19" s="19" t="s">
        <v>162</v>
      </c>
      <c r="BY19" s="20">
        <v>1.3953488372092648E-3</v>
      </c>
      <c r="BZ19" s="21" t="s">
        <v>186</v>
      </c>
      <c r="CA19" s="22">
        <v>1.3953488372093092E-2</v>
      </c>
      <c r="CB19" s="23" t="s">
        <v>163</v>
      </c>
      <c r="CC19" s="24">
        <v>0.23837209302325602</v>
      </c>
      <c r="CG19" s="19" t="s">
        <v>162</v>
      </c>
      <c r="CH19" s="20">
        <v>2.9457364341085368E-2</v>
      </c>
      <c r="CI19" s="21" t="s">
        <v>186</v>
      </c>
      <c r="CJ19" s="22">
        <v>7.054263565891461E-2</v>
      </c>
      <c r="CK19" s="23" t="s">
        <v>163</v>
      </c>
      <c r="CL19" s="24">
        <v>4.1860465116279111E-2</v>
      </c>
    </row>
    <row r="20" spans="1:90" x14ac:dyDescent="0.3">
      <c r="A20" s="45" t="s">
        <v>282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0.5</v>
      </c>
      <c r="Q20" s="1"/>
      <c r="R20" s="1">
        <v>-8.8000000000000007</v>
      </c>
      <c r="S20" s="1"/>
      <c r="T20" s="1"/>
      <c r="U20" s="1">
        <v>-1.1000000000000001</v>
      </c>
      <c r="V20" s="1">
        <v>-0.9</v>
      </c>
      <c r="W20" s="1"/>
      <c r="X20" s="1">
        <v>2.5</v>
      </c>
      <c r="Y20" s="1"/>
      <c r="Z20" s="1">
        <v>0.5</v>
      </c>
      <c r="AA20" s="1">
        <v>1.6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>
        <v>-1.2</v>
      </c>
      <c r="AM20" s="1">
        <v>-0.5</v>
      </c>
      <c r="AN20" s="1">
        <v>-2.2000000000000002</v>
      </c>
      <c r="AO20" s="46" t="s">
        <v>282</v>
      </c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O20" s="19" t="s">
        <v>187</v>
      </c>
      <c r="BP20" s="20">
        <v>2.4651162790697567E-2</v>
      </c>
      <c r="BQ20" s="21" t="s">
        <v>164</v>
      </c>
      <c r="BR20" s="22">
        <v>0.59017441860465114</v>
      </c>
      <c r="BS20" s="23" t="s">
        <v>165</v>
      </c>
      <c r="BT20" s="24">
        <v>0.19263565891472878</v>
      </c>
      <c r="BX20" s="19" t="s">
        <v>187</v>
      </c>
      <c r="BY20" s="20">
        <v>1.6589147286821593E-2</v>
      </c>
      <c r="BZ20" s="21" t="s">
        <v>164</v>
      </c>
      <c r="CA20" s="22">
        <v>0.14831395348837206</v>
      </c>
      <c r="CB20" s="23" t="s">
        <v>165</v>
      </c>
      <c r="CC20" s="24">
        <v>3.7338501291989679E-2</v>
      </c>
      <c r="CG20" s="19" t="s">
        <v>187</v>
      </c>
      <c r="CH20" s="20">
        <v>8.0620155038759744E-3</v>
      </c>
      <c r="CI20" s="21" t="s">
        <v>164</v>
      </c>
      <c r="CJ20" s="22">
        <v>0.44186046511627908</v>
      </c>
      <c r="CK20" s="23" t="s">
        <v>165</v>
      </c>
      <c r="CL20" s="24">
        <v>0.1552971576227391</v>
      </c>
    </row>
    <row r="21" spans="1:90" x14ac:dyDescent="0.3"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O21" s="25" t="s">
        <v>100</v>
      </c>
      <c r="BP21" s="20"/>
      <c r="BQ21" s="21" t="s">
        <v>166</v>
      </c>
      <c r="BR21" s="22">
        <v>0.23643410852713165</v>
      </c>
      <c r="BS21" s="23" t="s">
        <v>188</v>
      </c>
      <c r="BT21" s="24">
        <v>0.20852713178294563</v>
      </c>
      <c r="BX21" s="25" t="s">
        <v>100</v>
      </c>
      <c r="BY21" s="20"/>
      <c r="BZ21" s="21" t="s">
        <v>166</v>
      </c>
      <c r="CA21" s="22">
        <v>8.6046511627906774E-2</v>
      </c>
      <c r="CB21" s="23" t="s">
        <v>188</v>
      </c>
      <c r="CC21" s="24">
        <v>8.1007751937984596E-2</v>
      </c>
      <c r="CG21" s="25" t="s">
        <v>100</v>
      </c>
      <c r="CH21" s="20">
        <v>0</v>
      </c>
      <c r="CI21" s="21" t="s">
        <v>166</v>
      </c>
      <c r="CJ21" s="22">
        <v>0.15038759689922487</v>
      </c>
      <c r="CK21" s="23" t="s">
        <v>188</v>
      </c>
      <c r="CL21" s="24">
        <v>0.12751937984496103</v>
      </c>
    </row>
    <row r="22" spans="1:90" x14ac:dyDescent="0.3">
      <c r="A22" s="9" t="s">
        <v>64</v>
      </c>
      <c r="B22" s="10" t="s">
        <v>65</v>
      </c>
      <c r="C22" s="10" t="s">
        <v>66</v>
      </c>
      <c r="D22" s="10" t="s">
        <v>67</v>
      </c>
      <c r="E22" s="10" t="s">
        <v>68</v>
      </c>
      <c r="F22" s="10" t="s">
        <v>69</v>
      </c>
      <c r="G22" s="10" t="s">
        <v>70</v>
      </c>
      <c r="H22" s="10" t="s">
        <v>71</v>
      </c>
      <c r="I22" s="10" t="s">
        <v>133</v>
      </c>
      <c r="J22" s="10" t="s">
        <v>72</v>
      </c>
      <c r="K22" s="10" t="s">
        <v>73</v>
      </c>
      <c r="L22" s="10" t="s">
        <v>74</v>
      </c>
      <c r="M22" s="10" t="s">
        <v>75</v>
      </c>
      <c r="N22" s="10" t="s">
        <v>76</v>
      </c>
      <c r="O22" s="10" t="s">
        <v>77</v>
      </c>
      <c r="P22" s="10" t="s">
        <v>78</v>
      </c>
      <c r="Q22" s="10" t="s">
        <v>79</v>
      </c>
      <c r="R22" s="10" t="s">
        <v>80</v>
      </c>
      <c r="S22" s="10" t="s">
        <v>81</v>
      </c>
      <c r="T22" s="10" t="s">
        <v>82</v>
      </c>
      <c r="U22" s="10" t="s">
        <v>83</v>
      </c>
      <c r="V22" s="10" t="s">
        <v>84</v>
      </c>
      <c r="W22" s="10" t="s">
        <v>85</v>
      </c>
      <c r="X22" s="10" t="s">
        <v>86</v>
      </c>
      <c r="Y22" s="10" t="s">
        <v>87</v>
      </c>
      <c r="Z22" s="10" t="s">
        <v>88</v>
      </c>
      <c r="AA22" s="10" t="s">
        <v>89</v>
      </c>
      <c r="AB22" s="10" t="s">
        <v>90</v>
      </c>
      <c r="AC22" s="10" t="s">
        <v>91</v>
      </c>
      <c r="AD22" s="10" t="s">
        <v>134</v>
      </c>
      <c r="AE22" s="10" t="s">
        <v>135</v>
      </c>
      <c r="AF22" s="10" t="s">
        <v>92</v>
      </c>
      <c r="AG22" s="10" t="s">
        <v>93</v>
      </c>
      <c r="AH22" s="10" t="s">
        <v>94</v>
      </c>
      <c r="AI22" s="10" t="s">
        <v>95</v>
      </c>
      <c r="AJ22" s="10" t="s">
        <v>136</v>
      </c>
      <c r="AK22" s="10" t="s">
        <v>96</v>
      </c>
      <c r="AL22" s="10" t="s">
        <v>207</v>
      </c>
      <c r="AM22" s="10" t="s">
        <v>208</v>
      </c>
      <c r="AN22" s="10" t="s">
        <v>209</v>
      </c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O22" s="19" t="s">
        <v>189</v>
      </c>
      <c r="BP22" s="20">
        <v>-1.161068044788971E-2</v>
      </c>
      <c r="BQ22" s="21" t="s">
        <v>167</v>
      </c>
      <c r="BR22" s="22">
        <v>6.0465116279071474E-3</v>
      </c>
      <c r="BS22" s="23" t="s">
        <v>168</v>
      </c>
      <c r="BT22" s="24">
        <v>0.20465116279069773</v>
      </c>
      <c r="BX22" s="19" t="s">
        <v>189</v>
      </c>
      <c r="BY22" s="20">
        <v>2.4177433247200453E-2</v>
      </c>
      <c r="BZ22" s="21" t="s">
        <v>167</v>
      </c>
      <c r="CA22" s="22">
        <v>-2.4186046511627812E-2</v>
      </c>
      <c r="CB22" s="23" t="s">
        <v>168</v>
      </c>
      <c r="CC22" s="24">
        <v>0.17170542635658925</v>
      </c>
      <c r="CG22" s="19" t="s">
        <v>189</v>
      </c>
      <c r="CH22" s="20">
        <v>-3.5788113695090162E-2</v>
      </c>
      <c r="CI22" s="21" t="s">
        <v>167</v>
      </c>
      <c r="CJ22" s="22">
        <v>3.023255813953496E-2</v>
      </c>
      <c r="CK22" s="23" t="s">
        <v>168</v>
      </c>
      <c r="CL22" s="24">
        <v>3.2945736434108475E-2</v>
      </c>
    </row>
    <row r="23" spans="1:90" x14ac:dyDescent="0.3">
      <c r="A23" s="10" t="s">
        <v>64</v>
      </c>
      <c r="B23" s="11" t="s">
        <v>97</v>
      </c>
      <c r="C23" s="11" t="s">
        <v>98</v>
      </c>
      <c r="D23" s="11" t="s">
        <v>99</v>
      </c>
      <c r="E23" s="11" t="s">
        <v>100</v>
      </c>
      <c r="F23" s="11" t="s">
        <v>101</v>
      </c>
      <c r="G23" s="11" t="s">
        <v>102</v>
      </c>
      <c r="H23" s="11" t="s">
        <v>103</v>
      </c>
      <c r="I23" s="11" t="s">
        <v>104</v>
      </c>
      <c r="J23" s="11" t="s">
        <v>105</v>
      </c>
      <c r="K23" s="11" t="s">
        <v>106</v>
      </c>
      <c r="L23" s="11" t="s">
        <v>107</v>
      </c>
      <c r="M23" s="11" t="s">
        <v>108</v>
      </c>
      <c r="N23" s="11" t="s">
        <v>109</v>
      </c>
      <c r="O23" s="11" t="s">
        <v>110</v>
      </c>
      <c r="P23" s="12" t="s">
        <v>111</v>
      </c>
      <c r="Q23" s="12" t="s">
        <v>112</v>
      </c>
      <c r="R23" s="12" t="s">
        <v>113</v>
      </c>
      <c r="S23" s="12" t="s">
        <v>114</v>
      </c>
      <c r="T23" s="12" t="s">
        <v>115</v>
      </c>
      <c r="U23" s="12" t="s">
        <v>116</v>
      </c>
      <c r="V23" s="12" t="s">
        <v>117</v>
      </c>
      <c r="W23" s="12" t="s">
        <v>118</v>
      </c>
      <c r="X23" s="12" t="s">
        <v>119</v>
      </c>
      <c r="Y23" s="12" t="s">
        <v>120</v>
      </c>
      <c r="Z23" s="12" t="s">
        <v>121</v>
      </c>
      <c r="AA23" s="12" t="s">
        <v>122</v>
      </c>
      <c r="AB23" s="12" t="s">
        <v>123</v>
      </c>
      <c r="AC23" s="12" t="s">
        <v>124</v>
      </c>
      <c r="AD23" s="13" t="s">
        <v>125</v>
      </c>
      <c r="AE23" s="13" t="s">
        <v>126</v>
      </c>
      <c r="AF23" s="13" t="s">
        <v>127</v>
      </c>
      <c r="AG23" s="13" t="s">
        <v>128</v>
      </c>
      <c r="AH23" s="13" t="s">
        <v>129</v>
      </c>
      <c r="AI23" s="13" t="s">
        <v>130</v>
      </c>
      <c r="AJ23" s="13" t="s">
        <v>131</v>
      </c>
      <c r="AK23" s="13" t="s">
        <v>132</v>
      </c>
      <c r="AL23" s="13" t="s">
        <v>210</v>
      </c>
      <c r="AM23" s="13" t="s">
        <v>253</v>
      </c>
      <c r="AN23" s="13" t="s">
        <v>212</v>
      </c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O23" s="25" t="s">
        <v>102</v>
      </c>
      <c r="BP23" s="20"/>
      <c r="BQ23" s="21" t="s">
        <v>169</v>
      </c>
      <c r="BR23" s="22">
        <v>2.480620155038693E-3</v>
      </c>
      <c r="BS23" s="23" t="s">
        <v>170</v>
      </c>
      <c r="BT23" s="24">
        <v>0.11434108527131781</v>
      </c>
      <c r="BX23" s="25" t="s">
        <v>102</v>
      </c>
      <c r="BY23" s="20"/>
      <c r="BZ23" s="21" t="s">
        <v>169</v>
      </c>
      <c r="CA23" s="22">
        <v>4.3178294573643305E-2</v>
      </c>
      <c r="CB23" s="23" t="s">
        <v>170</v>
      </c>
      <c r="CC23" s="24">
        <v>0.13410852713178301</v>
      </c>
      <c r="CG23" s="25" t="s">
        <v>102</v>
      </c>
      <c r="CH23" s="20"/>
      <c r="CI23" s="21" t="s">
        <v>169</v>
      </c>
      <c r="CJ23" s="22">
        <v>-4.0697674418604612E-2</v>
      </c>
      <c r="CK23" s="23" t="s">
        <v>170</v>
      </c>
      <c r="CL23" s="24">
        <v>-1.9767441860465196E-2</v>
      </c>
    </row>
    <row r="24" spans="1:90" x14ac:dyDescent="0.3">
      <c r="A24" s="45" t="s">
        <v>283</v>
      </c>
      <c r="B24" s="14">
        <v>-3.1</v>
      </c>
      <c r="C24" s="14">
        <v>-0.5</v>
      </c>
      <c r="D24" s="14">
        <v>0.8</v>
      </c>
      <c r="E24" s="14">
        <v>0</v>
      </c>
      <c r="F24" s="14">
        <v>3.5</v>
      </c>
      <c r="G24" s="14">
        <v>0</v>
      </c>
      <c r="H24" s="14">
        <v>0</v>
      </c>
      <c r="I24" s="14">
        <v>-15.2</v>
      </c>
      <c r="J24" s="14">
        <v>0.2</v>
      </c>
      <c r="K24" s="14">
        <v>0</v>
      </c>
      <c r="L24" s="14">
        <v>-7.6</v>
      </c>
      <c r="M24" s="14">
        <v>0.5</v>
      </c>
      <c r="N24" s="14">
        <v>-1.8</v>
      </c>
      <c r="O24" s="14">
        <v>-1.7</v>
      </c>
      <c r="P24" s="14"/>
      <c r="Q24" s="14">
        <v>-4.5</v>
      </c>
      <c r="R24" s="14"/>
      <c r="S24" s="14">
        <v>-19.5</v>
      </c>
      <c r="T24" s="14">
        <v>1.6</v>
      </c>
      <c r="U24" s="14"/>
      <c r="V24" s="14"/>
      <c r="W24" s="14">
        <v>-3.1</v>
      </c>
      <c r="X24" s="14"/>
      <c r="Y24" s="14">
        <v>0</v>
      </c>
      <c r="Z24" s="14"/>
      <c r="AA24" s="14"/>
      <c r="AB24" s="14">
        <v>-12.6</v>
      </c>
      <c r="AC24" s="14">
        <v>-8.6</v>
      </c>
      <c r="AD24" s="14">
        <v>-54.3</v>
      </c>
      <c r="AE24" s="14">
        <v>-12.4</v>
      </c>
      <c r="AF24" s="14">
        <v>-13.5</v>
      </c>
      <c r="AG24" s="14">
        <v>-17.7</v>
      </c>
      <c r="AH24" s="14">
        <v>-13.4</v>
      </c>
      <c r="AI24" s="14">
        <v>-5.7</v>
      </c>
      <c r="AJ24" s="14">
        <v>-53.6</v>
      </c>
      <c r="AK24" s="14">
        <v>-4.5999999999999996</v>
      </c>
      <c r="AL24" s="14"/>
      <c r="AM24" s="14"/>
      <c r="AN24" s="14"/>
      <c r="AO24" s="46" t="s">
        <v>283</v>
      </c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O24" s="25" t="s">
        <v>103</v>
      </c>
      <c r="BP24" s="20"/>
      <c r="BQ24" s="21" t="s">
        <v>171</v>
      </c>
      <c r="BR24" s="22">
        <v>8.4186046511627866E-2</v>
      </c>
      <c r="BS24" s="23" t="s">
        <v>172</v>
      </c>
      <c r="BT24" s="24">
        <v>0.76918604651162759</v>
      </c>
      <c r="BX24" s="25" t="s">
        <v>103</v>
      </c>
      <c r="BY24" s="20"/>
      <c r="BZ24" s="21" t="s">
        <v>171</v>
      </c>
      <c r="CA24" s="22">
        <v>2.9922480620154901E-2</v>
      </c>
      <c r="CB24" s="23" t="s">
        <v>172</v>
      </c>
      <c r="CC24" s="24">
        <v>0.5323643410852712</v>
      </c>
      <c r="CG24" s="25" t="s">
        <v>103</v>
      </c>
      <c r="CH24" s="20"/>
      <c r="CI24" s="21" t="s">
        <v>171</v>
      </c>
      <c r="CJ24" s="22">
        <v>5.4263565891472965E-2</v>
      </c>
      <c r="CK24" s="23" t="s">
        <v>172</v>
      </c>
      <c r="CL24" s="24">
        <v>0.23682170542635644</v>
      </c>
    </row>
    <row r="25" spans="1:90" x14ac:dyDescent="0.3"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O25" s="19" t="s">
        <v>173</v>
      </c>
      <c r="BP25" s="20">
        <v>0.23410852713178282</v>
      </c>
      <c r="BQ25" s="21" t="s">
        <v>174</v>
      </c>
      <c r="BR25" s="22">
        <v>4.2945736434108595E-2</v>
      </c>
      <c r="BS25" s="26" t="s">
        <v>132</v>
      </c>
      <c r="BT25" s="20">
        <v>0.11007751937984478</v>
      </c>
      <c r="BX25" s="19" t="s">
        <v>173</v>
      </c>
      <c r="BY25" s="20">
        <v>0.17403100775193781</v>
      </c>
      <c r="BZ25" s="21" t="s">
        <v>174</v>
      </c>
      <c r="CA25" s="22">
        <v>-2.6821705426356535E-2</v>
      </c>
      <c r="CB25" s="26" t="s">
        <v>132</v>
      </c>
      <c r="CC25" s="20">
        <v>6.3565891472868175E-2</v>
      </c>
      <c r="CG25" s="19" t="s">
        <v>173</v>
      </c>
      <c r="CH25" s="20">
        <v>6.0077519379845012E-2</v>
      </c>
      <c r="CI25" s="21" t="s">
        <v>174</v>
      </c>
      <c r="CJ25" s="22">
        <v>6.9767441860465129E-2</v>
      </c>
      <c r="CK25" s="26" t="s">
        <v>252</v>
      </c>
      <c r="CL25" s="20">
        <v>4.6511627906976605E-2</v>
      </c>
    </row>
    <row r="26" spans="1:90" x14ac:dyDescent="0.3">
      <c r="A26" s="9" t="s">
        <v>64</v>
      </c>
      <c r="B26" s="10" t="s">
        <v>65</v>
      </c>
      <c r="C26" s="10" t="s">
        <v>66</v>
      </c>
      <c r="D26" s="10" t="s">
        <v>67</v>
      </c>
      <c r="E26" s="10" t="s">
        <v>68</v>
      </c>
      <c r="F26" s="10" t="s">
        <v>69</v>
      </c>
      <c r="G26" s="10" t="s">
        <v>70</v>
      </c>
      <c r="H26" s="10" t="s">
        <v>71</v>
      </c>
      <c r="I26" s="10" t="s">
        <v>133</v>
      </c>
      <c r="J26" s="10" t="s">
        <v>72</v>
      </c>
      <c r="K26" s="10" t="s">
        <v>73</v>
      </c>
      <c r="L26" s="10" t="s">
        <v>74</v>
      </c>
      <c r="M26" s="10" t="s">
        <v>75</v>
      </c>
      <c r="N26" s="10" t="s">
        <v>76</v>
      </c>
      <c r="O26" s="10" t="s">
        <v>77</v>
      </c>
      <c r="P26" s="10" t="s">
        <v>78</v>
      </c>
      <c r="Q26" s="10" t="s">
        <v>79</v>
      </c>
      <c r="R26" s="10" t="s">
        <v>80</v>
      </c>
      <c r="S26" s="10" t="s">
        <v>81</v>
      </c>
      <c r="T26" s="10" t="s">
        <v>82</v>
      </c>
      <c r="U26" s="10" t="s">
        <v>83</v>
      </c>
      <c r="V26" s="10" t="s">
        <v>84</v>
      </c>
      <c r="W26" s="10" t="s">
        <v>85</v>
      </c>
      <c r="X26" s="10" t="s">
        <v>86</v>
      </c>
      <c r="Y26" s="10" t="s">
        <v>87</v>
      </c>
      <c r="Z26" s="10" t="s">
        <v>88</v>
      </c>
      <c r="AA26" s="10" t="s">
        <v>89</v>
      </c>
      <c r="AB26" s="10" t="s">
        <v>90</v>
      </c>
      <c r="AC26" s="10" t="s">
        <v>91</v>
      </c>
      <c r="AD26" s="10" t="s">
        <v>134</v>
      </c>
      <c r="AE26" s="10" t="s">
        <v>135</v>
      </c>
      <c r="AF26" s="10" t="s">
        <v>92</v>
      </c>
      <c r="AG26" s="10" t="s">
        <v>93</v>
      </c>
      <c r="AH26" s="10" t="s">
        <v>94</v>
      </c>
      <c r="AI26" s="10" t="s">
        <v>95</v>
      </c>
      <c r="AJ26" s="10" t="s">
        <v>136</v>
      </c>
      <c r="AK26" s="10" t="s">
        <v>96</v>
      </c>
      <c r="AL26" s="10" t="s">
        <v>207</v>
      </c>
      <c r="AM26" s="10" t="s">
        <v>208</v>
      </c>
      <c r="AN26" s="10" t="s">
        <v>209</v>
      </c>
      <c r="AV26" s="10"/>
      <c r="AW26" s="10"/>
      <c r="AX26" s="10"/>
      <c r="AY26" s="10"/>
      <c r="AZ26" s="10"/>
      <c r="BA26" s="10"/>
      <c r="BB26" s="10"/>
      <c r="BC26" s="10"/>
      <c r="BO26" s="19" t="s">
        <v>175</v>
      </c>
      <c r="BP26" s="20">
        <v>2.7364341085271082E-2</v>
      </c>
      <c r="BQ26" s="21" t="s">
        <v>176</v>
      </c>
      <c r="BR26" s="22">
        <v>4.0310077519379872E-3</v>
      </c>
      <c r="BS26" s="25" t="s">
        <v>194</v>
      </c>
      <c r="BT26" s="20">
        <v>5.1937984496123968E-2</v>
      </c>
      <c r="BX26" s="19" t="s">
        <v>175</v>
      </c>
      <c r="BY26" s="20">
        <v>-7.7519379844963598E-3</v>
      </c>
      <c r="BZ26" s="21" t="s">
        <v>176</v>
      </c>
      <c r="CA26" s="22">
        <v>-1.6124031007751949E-2</v>
      </c>
      <c r="CB26" s="25" t="s">
        <v>194</v>
      </c>
      <c r="CC26" s="20">
        <v>4.6511627906976827E-2</v>
      </c>
      <c r="CG26" s="19" t="s">
        <v>175</v>
      </c>
      <c r="CH26" s="20">
        <v>3.5116279069767442E-2</v>
      </c>
      <c r="CI26" s="21" t="s">
        <v>176</v>
      </c>
      <c r="CJ26" s="22">
        <v>2.0155038759689936E-2</v>
      </c>
      <c r="CK26" s="25" t="s">
        <v>194</v>
      </c>
      <c r="CL26" s="20">
        <v>5.426356589147141E-3</v>
      </c>
    </row>
    <row r="27" spans="1:90" x14ac:dyDescent="0.3">
      <c r="A27" s="10" t="s">
        <v>64</v>
      </c>
      <c r="B27" s="11" t="s">
        <v>97</v>
      </c>
      <c r="C27" s="11" t="s">
        <v>98</v>
      </c>
      <c r="D27" s="11" t="s">
        <v>99</v>
      </c>
      <c r="E27" s="11" t="s">
        <v>100</v>
      </c>
      <c r="F27" s="11" t="s">
        <v>101</v>
      </c>
      <c r="G27" s="11" t="s">
        <v>102</v>
      </c>
      <c r="H27" s="11" t="s">
        <v>103</v>
      </c>
      <c r="I27" s="11" t="s">
        <v>104</v>
      </c>
      <c r="J27" s="11" t="s">
        <v>105</v>
      </c>
      <c r="K27" s="11" t="s">
        <v>106</v>
      </c>
      <c r="L27" s="11" t="s">
        <v>107</v>
      </c>
      <c r="M27" s="11" t="s">
        <v>108</v>
      </c>
      <c r="N27" s="11" t="s">
        <v>109</v>
      </c>
      <c r="O27" s="11" t="s">
        <v>110</v>
      </c>
      <c r="P27" s="12" t="s">
        <v>111</v>
      </c>
      <c r="Q27" s="12" t="s">
        <v>112</v>
      </c>
      <c r="R27" s="12" t="s">
        <v>113</v>
      </c>
      <c r="S27" s="12" t="s">
        <v>114</v>
      </c>
      <c r="T27" s="12" t="s">
        <v>115</v>
      </c>
      <c r="U27" s="12" t="s">
        <v>116</v>
      </c>
      <c r="V27" s="12" t="s">
        <v>117</v>
      </c>
      <c r="W27" s="12" t="s">
        <v>118</v>
      </c>
      <c r="X27" s="12" t="s">
        <v>119</v>
      </c>
      <c r="Y27" s="12" t="s">
        <v>120</v>
      </c>
      <c r="Z27" s="12" t="s">
        <v>121</v>
      </c>
      <c r="AA27" s="12" t="s">
        <v>122</v>
      </c>
      <c r="AB27" s="12" t="s">
        <v>123</v>
      </c>
      <c r="AC27" s="12" t="s">
        <v>124</v>
      </c>
      <c r="AD27" s="13" t="s">
        <v>125</v>
      </c>
      <c r="AE27" s="13" t="s">
        <v>126</v>
      </c>
      <c r="AF27" s="13" t="s">
        <v>127</v>
      </c>
      <c r="AG27" s="13" t="s">
        <v>128</v>
      </c>
      <c r="AH27" s="13" t="s">
        <v>129</v>
      </c>
      <c r="AI27" s="13" t="s">
        <v>130</v>
      </c>
      <c r="AJ27" s="13" t="s">
        <v>131</v>
      </c>
      <c r="AK27" s="13" t="s">
        <v>132</v>
      </c>
      <c r="AL27" s="13" t="s">
        <v>210</v>
      </c>
      <c r="AM27" s="13" t="s">
        <v>253</v>
      </c>
      <c r="AN27" s="13" t="s">
        <v>212</v>
      </c>
      <c r="AV27" s="13"/>
      <c r="AW27" s="13"/>
      <c r="AX27" s="13"/>
      <c r="AY27" s="13"/>
      <c r="AZ27" s="13"/>
      <c r="BA27" s="13"/>
      <c r="BB27" s="13"/>
      <c r="BC27" s="13"/>
      <c r="BO27" s="25" t="s">
        <v>106</v>
      </c>
      <c r="BP27" s="20"/>
      <c r="BQ27" s="21" t="s">
        <v>177</v>
      </c>
      <c r="BR27" s="22">
        <v>1.6279069767441978E-2</v>
      </c>
      <c r="BS27" s="25" t="s">
        <v>195</v>
      </c>
      <c r="BT27" s="20">
        <v>5.6589147286821406E-2</v>
      </c>
      <c r="BX27" s="25" t="s">
        <v>106</v>
      </c>
      <c r="BY27" s="20"/>
      <c r="BZ27" s="21" t="s">
        <v>177</v>
      </c>
      <c r="CA27" s="22">
        <v>1.4728682170542795E-2</v>
      </c>
      <c r="CB27" s="25" t="s">
        <v>195</v>
      </c>
      <c r="CC27" s="20">
        <v>3.4108527131782806E-2</v>
      </c>
      <c r="CG27" s="25" t="s">
        <v>106</v>
      </c>
      <c r="CH27" s="20"/>
      <c r="CI27" s="21" t="s">
        <v>177</v>
      </c>
      <c r="CJ27" s="22">
        <v>1.5503875968991832E-3</v>
      </c>
      <c r="CK27" s="25" t="s">
        <v>195</v>
      </c>
      <c r="CL27" s="20">
        <v>2.24806201550386E-2</v>
      </c>
    </row>
    <row r="28" spans="1:90" x14ac:dyDescent="0.3">
      <c r="A28" s="45" t="s">
        <v>284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1.6</v>
      </c>
      <c r="Q28" s="1"/>
      <c r="R28" s="1">
        <v>-53</v>
      </c>
      <c r="S28" s="1"/>
      <c r="T28" s="1"/>
      <c r="U28" s="1">
        <v>3</v>
      </c>
      <c r="V28" s="1">
        <v>-6.4</v>
      </c>
      <c r="W28" s="1"/>
      <c r="X28" s="1">
        <v>0.5</v>
      </c>
      <c r="Y28" s="1"/>
      <c r="Z28" s="1">
        <v>-7</v>
      </c>
      <c r="AA28" s="1">
        <v>1.7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>
        <v>-1.8</v>
      </c>
      <c r="AM28" s="1">
        <v>-2.7</v>
      </c>
      <c r="AN28" s="1">
        <v>-20.5</v>
      </c>
      <c r="AO28" s="46" t="s">
        <v>282</v>
      </c>
      <c r="AV28" s="38"/>
      <c r="AW28" s="38"/>
      <c r="AX28" s="38"/>
      <c r="AY28" s="38"/>
      <c r="AZ28" s="38"/>
      <c r="BA28" s="38"/>
      <c r="BB28" s="38"/>
      <c r="BC28" s="38"/>
      <c r="BO28" s="19" t="s">
        <v>190</v>
      </c>
      <c r="BP28" s="20">
        <v>0.11558338302524351</v>
      </c>
      <c r="BQ28" s="21" t="s">
        <v>178</v>
      </c>
      <c r="BR28" s="22">
        <v>0.1167441860465116</v>
      </c>
      <c r="BS28" s="25" t="s">
        <v>196</v>
      </c>
      <c r="BT28" s="20">
        <v>0.27131782945736421</v>
      </c>
      <c r="BX28" s="19" t="s">
        <v>190</v>
      </c>
      <c r="BY28" s="20">
        <v>6.2095010932220362E-2</v>
      </c>
      <c r="BZ28" s="21" t="s">
        <v>178</v>
      </c>
      <c r="CA28" s="22">
        <v>4.2325581395348921E-2</v>
      </c>
      <c r="CB28" s="25" t="s">
        <v>196</v>
      </c>
      <c r="CC28" s="20">
        <v>8.9147286821705252E-2</v>
      </c>
      <c r="CG28" s="19" t="s">
        <v>190</v>
      </c>
      <c r="CH28" s="20">
        <v>5.3488372093023151E-2</v>
      </c>
      <c r="CI28" s="21" t="s">
        <v>178</v>
      </c>
      <c r="CJ28" s="22">
        <v>7.4418604651162679E-2</v>
      </c>
      <c r="CK28" s="25" t="s">
        <v>196</v>
      </c>
      <c r="CL28" s="20">
        <v>0.18217054263565896</v>
      </c>
    </row>
    <row r="29" spans="1:90" x14ac:dyDescent="0.3">
      <c r="AV29" s="10"/>
      <c r="AW29" s="10"/>
      <c r="AX29" s="10"/>
      <c r="BB29" s="1"/>
      <c r="BO29" s="19" t="s">
        <v>179</v>
      </c>
      <c r="BP29" s="20">
        <v>3.2506459948320465E-2</v>
      </c>
      <c r="BQ29" s="21" t="s">
        <v>180</v>
      </c>
      <c r="BR29" s="22">
        <v>-3.5658914728681212E-3</v>
      </c>
      <c r="BS29" s="27"/>
      <c r="BT29" s="20"/>
      <c r="BX29" s="19" t="s">
        <v>179</v>
      </c>
      <c r="BY29" s="20">
        <v>3.8449612403100852E-2</v>
      </c>
      <c r="BZ29" s="21" t="s">
        <v>180</v>
      </c>
      <c r="CA29" s="22">
        <v>-2.0155038759688271E-3</v>
      </c>
      <c r="CB29" s="25"/>
      <c r="CC29" s="20"/>
      <c r="CG29" s="19" t="s">
        <v>179</v>
      </c>
      <c r="CH29" s="20">
        <v>-5.9431524547803871E-3</v>
      </c>
      <c r="CI29" s="21" t="s">
        <v>180</v>
      </c>
      <c r="CJ29" s="22">
        <v>-1.5503875968992942E-3</v>
      </c>
      <c r="CK29" s="25"/>
      <c r="CL29" s="20"/>
    </row>
    <row r="30" spans="1:90" x14ac:dyDescent="0.3">
      <c r="A30" s="9" t="s">
        <v>64</v>
      </c>
      <c r="B30" s="10" t="s">
        <v>65</v>
      </c>
      <c r="C30" s="10" t="s">
        <v>66</v>
      </c>
      <c r="D30" s="10" t="s">
        <v>67</v>
      </c>
      <c r="E30" s="10" t="s">
        <v>68</v>
      </c>
      <c r="F30" s="10" t="s">
        <v>69</v>
      </c>
      <c r="G30" s="10" t="s">
        <v>70</v>
      </c>
      <c r="H30" s="10" t="s">
        <v>71</v>
      </c>
      <c r="I30" s="10" t="s">
        <v>133</v>
      </c>
      <c r="J30" s="10" t="s">
        <v>72</v>
      </c>
      <c r="K30" s="10" t="s">
        <v>73</v>
      </c>
      <c r="L30" s="10" t="s">
        <v>74</v>
      </c>
      <c r="M30" s="10" t="s">
        <v>75</v>
      </c>
      <c r="N30" s="10" t="s">
        <v>76</v>
      </c>
      <c r="O30" s="10" t="s">
        <v>77</v>
      </c>
      <c r="P30" s="10" t="s">
        <v>78</v>
      </c>
      <c r="Q30" s="10" t="s">
        <v>79</v>
      </c>
      <c r="R30" s="10" t="s">
        <v>80</v>
      </c>
      <c r="S30" s="10" t="s">
        <v>81</v>
      </c>
      <c r="T30" s="10" t="s">
        <v>82</v>
      </c>
      <c r="U30" s="10" t="s">
        <v>83</v>
      </c>
      <c r="V30" s="10" t="s">
        <v>84</v>
      </c>
      <c r="W30" s="10" t="s">
        <v>85</v>
      </c>
      <c r="X30" s="10" t="s">
        <v>86</v>
      </c>
      <c r="Y30" s="10" t="s">
        <v>87</v>
      </c>
      <c r="Z30" s="10" t="s">
        <v>88</v>
      </c>
      <c r="AA30" s="10" t="s">
        <v>89</v>
      </c>
      <c r="AB30" s="10" t="s">
        <v>90</v>
      </c>
      <c r="AC30" s="10" t="s">
        <v>91</v>
      </c>
      <c r="AD30" s="10" t="s">
        <v>134</v>
      </c>
      <c r="AE30" s="10" t="s">
        <v>135</v>
      </c>
      <c r="AF30" s="10" t="s">
        <v>92</v>
      </c>
      <c r="AG30" s="10" t="s">
        <v>93</v>
      </c>
      <c r="AH30" s="10" t="s">
        <v>94</v>
      </c>
      <c r="AI30" s="10" t="s">
        <v>95</v>
      </c>
      <c r="AJ30" s="10" t="s">
        <v>136</v>
      </c>
      <c r="AK30" s="10" t="s">
        <v>96</v>
      </c>
      <c r="AL30" s="10" t="s">
        <v>207</v>
      </c>
      <c r="AM30" s="10" t="s">
        <v>208</v>
      </c>
      <c r="AN30" s="10" t="s">
        <v>209</v>
      </c>
      <c r="AV30" s="13"/>
      <c r="AW30" s="13"/>
      <c r="AX30" s="13"/>
      <c r="BO30" s="19" t="s">
        <v>181</v>
      </c>
      <c r="BP30" s="20">
        <v>4.5839793281653773E-2</v>
      </c>
      <c r="BQ30" s="21" t="s">
        <v>182</v>
      </c>
      <c r="BR30" s="22">
        <v>0.17999999999999983</v>
      </c>
      <c r="BS30" s="25"/>
      <c r="BT30" s="20"/>
      <c r="BX30" s="19" t="s">
        <v>181</v>
      </c>
      <c r="BY30" s="20">
        <v>2.3100775193798495E-2</v>
      </c>
      <c r="BZ30" s="21" t="s">
        <v>182</v>
      </c>
      <c r="CA30" s="22">
        <v>0.10713178294573633</v>
      </c>
      <c r="CB30" s="25"/>
      <c r="CC30" s="20"/>
      <c r="CG30" s="19" t="s">
        <v>181</v>
      </c>
      <c r="CH30" s="20">
        <v>2.2739018087855278E-2</v>
      </c>
      <c r="CI30" s="21" t="s">
        <v>182</v>
      </c>
      <c r="CJ30" s="22">
        <v>7.2868217054263495E-2</v>
      </c>
      <c r="CK30" s="25"/>
      <c r="CL30" s="20"/>
    </row>
    <row r="31" spans="1:90" x14ac:dyDescent="0.3">
      <c r="A31" s="10" t="s">
        <v>64</v>
      </c>
      <c r="B31" s="11" t="s">
        <v>97</v>
      </c>
      <c r="C31" s="11" t="s">
        <v>98</v>
      </c>
      <c r="D31" s="11" t="s">
        <v>99</v>
      </c>
      <c r="E31" s="11" t="s">
        <v>100</v>
      </c>
      <c r="F31" s="11" t="s">
        <v>101</v>
      </c>
      <c r="G31" s="11" t="s">
        <v>102</v>
      </c>
      <c r="H31" s="11" t="s">
        <v>103</v>
      </c>
      <c r="I31" s="11" t="s">
        <v>104</v>
      </c>
      <c r="J31" s="11" t="s">
        <v>105</v>
      </c>
      <c r="K31" s="11" t="s">
        <v>106</v>
      </c>
      <c r="L31" s="11" t="s">
        <v>107</v>
      </c>
      <c r="M31" s="11" t="s">
        <v>108</v>
      </c>
      <c r="N31" s="11" t="s">
        <v>109</v>
      </c>
      <c r="O31" s="11" t="s">
        <v>110</v>
      </c>
      <c r="P31" s="12" t="s">
        <v>111</v>
      </c>
      <c r="Q31" s="12" t="s">
        <v>112</v>
      </c>
      <c r="R31" s="12" t="s">
        <v>113</v>
      </c>
      <c r="S31" s="12" t="s">
        <v>114</v>
      </c>
      <c r="T31" s="12" t="s">
        <v>115</v>
      </c>
      <c r="U31" s="12" t="s">
        <v>116</v>
      </c>
      <c r="V31" s="12" t="s">
        <v>117</v>
      </c>
      <c r="W31" s="12" t="s">
        <v>118</v>
      </c>
      <c r="X31" s="12" t="s">
        <v>119</v>
      </c>
      <c r="Y31" s="12" t="s">
        <v>120</v>
      </c>
      <c r="Z31" s="12" t="s">
        <v>121</v>
      </c>
      <c r="AA31" s="12" t="s">
        <v>122</v>
      </c>
      <c r="AB31" s="12" t="s">
        <v>123</v>
      </c>
      <c r="AC31" s="12" t="s">
        <v>124</v>
      </c>
      <c r="AD31" s="13" t="s">
        <v>125</v>
      </c>
      <c r="AE31" s="13" t="s">
        <v>126</v>
      </c>
      <c r="AF31" s="13" t="s">
        <v>127</v>
      </c>
      <c r="AG31" s="13" t="s">
        <v>128</v>
      </c>
      <c r="AH31" s="13" t="s">
        <v>129</v>
      </c>
      <c r="AI31" s="13" t="s">
        <v>130</v>
      </c>
      <c r="AJ31" s="13" t="s">
        <v>131</v>
      </c>
      <c r="AK31" s="13" t="s">
        <v>132</v>
      </c>
      <c r="AL31" s="13" t="s">
        <v>210</v>
      </c>
      <c r="AM31" s="13" t="s">
        <v>253</v>
      </c>
      <c r="AN31" s="13" t="s">
        <v>212</v>
      </c>
      <c r="AV31" s="38"/>
      <c r="AW31" s="38"/>
      <c r="AX31" s="38"/>
      <c r="BO31" s="19" t="s">
        <v>183</v>
      </c>
      <c r="BP31" s="20">
        <v>6.7131782945736407E-2</v>
      </c>
      <c r="BQ31" s="21" t="s">
        <v>184</v>
      </c>
      <c r="BR31" s="22">
        <v>0.10798449612403094</v>
      </c>
      <c r="BS31" s="28"/>
      <c r="BT31" s="20"/>
      <c r="BX31" s="19" t="s">
        <v>183</v>
      </c>
      <c r="BY31" s="20">
        <v>5.4728682170542609E-2</v>
      </c>
      <c r="BZ31" s="21" t="s">
        <v>184</v>
      </c>
      <c r="CA31" s="22">
        <v>3.08527131782943E-2</v>
      </c>
      <c r="CB31" s="28"/>
      <c r="CC31" s="20"/>
      <c r="CG31" s="19" t="s">
        <v>183</v>
      </c>
      <c r="CH31" s="20">
        <v>1.2403100775193798E-2</v>
      </c>
      <c r="CI31" s="21" t="s">
        <v>184</v>
      </c>
      <c r="CJ31" s="22">
        <v>7.7131782945736638E-2</v>
      </c>
      <c r="CK31" s="28"/>
      <c r="CL31" s="20"/>
    </row>
    <row r="32" spans="1:90" x14ac:dyDescent="0.3">
      <c r="A32" s="45" t="s">
        <v>285</v>
      </c>
      <c r="B32" s="14">
        <v>2.8</v>
      </c>
      <c r="C32" s="14">
        <v>2.5</v>
      </c>
      <c r="D32" s="14">
        <v>3.3</v>
      </c>
      <c r="E32" s="14">
        <v>0</v>
      </c>
      <c r="F32" s="14">
        <v>2.2999999999999998</v>
      </c>
      <c r="G32" s="14">
        <v>0</v>
      </c>
      <c r="H32" s="14">
        <v>0</v>
      </c>
      <c r="I32" s="14">
        <v>8.1999999999999993</v>
      </c>
      <c r="J32" s="14">
        <v>3</v>
      </c>
      <c r="K32" s="14">
        <v>0</v>
      </c>
      <c r="L32" s="14">
        <v>4</v>
      </c>
      <c r="M32" s="14">
        <v>3.8</v>
      </c>
      <c r="N32" s="14">
        <v>2.8</v>
      </c>
      <c r="O32" s="14">
        <v>5</v>
      </c>
      <c r="P32" s="14"/>
      <c r="Q32" s="14">
        <v>4</v>
      </c>
      <c r="R32" s="14"/>
      <c r="S32" s="14">
        <v>4.0999999999999996</v>
      </c>
      <c r="T32" s="14">
        <v>2.2000000000000002</v>
      </c>
      <c r="U32" s="14"/>
      <c r="V32" s="14"/>
      <c r="W32" s="14">
        <v>1.2</v>
      </c>
      <c r="X32" s="14"/>
      <c r="Y32" s="14">
        <v>1.6</v>
      </c>
      <c r="Z32" s="14"/>
      <c r="AA32" s="14"/>
      <c r="AB32" s="14">
        <v>5.4</v>
      </c>
      <c r="AC32" s="14">
        <v>2.2000000000000002</v>
      </c>
      <c r="AD32" s="14">
        <v>22.7</v>
      </c>
      <c r="AE32" s="14">
        <v>15.6</v>
      </c>
      <c r="AF32" s="14">
        <v>5.8</v>
      </c>
      <c r="AG32" s="14">
        <v>3.1</v>
      </c>
      <c r="AH32" s="14">
        <v>7</v>
      </c>
      <c r="AI32" s="14">
        <v>5.7</v>
      </c>
      <c r="AJ32" s="14">
        <v>23.4</v>
      </c>
      <c r="AK32" s="14">
        <v>1.8</v>
      </c>
      <c r="AL32" s="14"/>
      <c r="AM32" s="14"/>
      <c r="AN32" s="14"/>
      <c r="AO32" s="46" t="s">
        <v>285</v>
      </c>
    </row>
    <row r="33" spans="1:85" x14ac:dyDescent="0.3">
      <c r="BO33" s="29" t="s">
        <v>197</v>
      </c>
      <c r="BX33" s="29" t="s">
        <v>201</v>
      </c>
      <c r="CG33" s="29" t="s">
        <v>205</v>
      </c>
    </row>
    <row r="34" spans="1:85" x14ac:dyDescent="0.3">
      <c r="A34" s="9" t="s">
        <v>64</v>
      </c>
      <c r="B34" s="10" t="s">
        <v>65</v>
      </c>
      <c r="C34" s="10" t="s">
        <v>66</v>
      </c>
      <c r="D34" s="10" t="s">
        <v>67</v>
      </c>
      <c r="E34" s="10" t="s">
        <v>68</v>
      </c>
      <c r="F34" s="10" t="s">
        <v>69</v>
      </c>
      <c r="G34" s="10" t="s">
        <v>70</v>
      </c>
      <c r="H34" s="10" t="s">
        <v>71</v>
      </c>
      <c r="I34" s="10" t="s">
        <v>133</v>
      </c>
      <c r="J34" s="10" t="s">
        <v>72</v>
      </c>
      <c r="K34" s="10" t="s">
        <v>73</v>
      </c>
      <c r="L34" s="10" t="s">
        <v>74</v>
      </c>
      <c r="M34" s="10" t="s">
        <v>75</v>
      </c>
      <c r="N34" s="10" t="s">
        <v>76</v>
      </c>
      <c r="O34" s="10" t="s">
        <v>77</v>
      </c>
      <c r="P34" s="10" t="s">
        <v>78</v>
      </c>
      <c r="Q34" s="10" t="s">
        <v>79</v>
      </c>
      <c r="R34" s="10" t="s">
        <v>80</v>
      </c>
      <c r="S34" s="10" t="s">
        <v>81</v>
      </c>
      <c r="T34" s="10" t="s">
        <v>82</v>
      </c>
      <c r="U34" s="10" t="s">
        <v>83</v>
      </c>
      <c r="V34" s="10" t="s">
        <v>84</v>
      </c>
      <c r="W34" s="10" t="s">
        <v>85</v>
      </c>
      <c r="X34" s="10" t="s">
        <v>86</v>
      </c>
      <c r="Y34" s="10" t="s">
        <v>87</v>
      </c>
      <c r="Z34" s="10" t="s">
        <v>88</v>
      </c>
      <c r="AA34" s="10" t="s">
        <v>89</v>
      </c>
      <c r="AB34" s="10" t="s">
        <v>90</v>
      </c>
      <c r="AC34" s="10" t="s">
        <v>91</v>
      </c>
      <c r="AD34" s="10" t="s">
        <v>134</v>
      </c>
      <c r="AE34" s="10" t="s">
        <v>135</v>
      </c>
      <c r="AF34" s="10" t="s">
        <v>92</v>
      </c>
      <c r="AG34" s="10" t="s">
        <v>93</v>
      </c>
      <c r="AH34" s="10" t="s">
        <v>94</v>
      </c>
      <c r="AI34" s="10" t="s">
        <v>95</v>
      </c>
      <c r="AJ34" s="10" t="s">
        <v>136</v>
      </c>
      <c r="AK34" s="10" t="s">
        <v>96</v>
      </c>
      <c r="AL34" s="10" t="s">
        <v>207</v>
      </c>
      <c r="AM34" s="10" t="s">
        <v>208</v>
      </c>
      <c r="AN34" s="10" t="s">
        <v>209</v>
      </c>
      <c r="BO34" s="30" t="s">
        <v>198</v>
      </c>
      <c r="BX34" s="30" t="s">
        <v>202</v>
      </c>
      <c r="CG34" s="30" t="s">
        <v>206</v>
      </c>
    </row>
    <row r="35" spans="1:85" x14ac:dyDescent="0.3">
      <c r="A35" s="10" t="s">
        <v>64</v>
      </c>
      <c r="B35" s="11" t="s">
        <v>97</v>
      </c>
      <c r="C35" s="11" t="s">
        <v>98</v>
      </c>
      <c r="D35" s="11" t="s">
        <v>99</v>
      </c>
      <c r="E35" s="11" t="s">
        <v>100</v>
      </c>
      <c r="F35" s="11" t="s">
        <v>101</v>
      </c>
      <c r="G35" s="11" t="s">
        <v>102</v>
      </c>
      <c r="H35" s="11" t="s">
        <v>103</v>
      </c>
      <c r="I35" s="11" t="s">
        <v>104</v>
      </c>
      <c r="J35" s="11" t="s">
        <v>105</v>
      </c>
      <c r="K35" s="11" t="s">
        <v>106</v>
      </c>
      <c r="L35" s="11" t="s">
        <v>107</v>
      </c>
      <c r="M35" s="11" t="s">
        <v>108</v>
      </c>
      <c r="N35" s="11" t="s">
        <v>109</v>
      </c>
      <c r="O35" s="11" t="s">
        <v>110</v>
      </c>
      <c r="P35" s="12" t="s">
        <v>111</v>
      </c>
      <c r="Q35" s="12" t="s">
        <v>112</v>
      </c>
      <c r="R35" s="12" t="s">
        <v>113</v>
      </c>
      <c r="S35" s="12" t="s">
        <v>114</v>
      </c>
      <c r="T35" s="12" t="s">
        <v>115</v>
      </c>
      <c r="U35" s="12" t="s">
        <v>116</v>
      </c>
      <c r="V35" s="12" t="s">
        <v>117</v>
      </c>
      <c r="W35" s="12" t="s">
        <v>118</v>
      </c>
      <c r="X35" s="12" t="s">
        <v>119</v>
      </c>
      <c r="Y35" s="12" t="s">
        <v>120</v>
      </c>
      <c r="Z35" s="12" t="s">
        <v>121</v>
      </c>
      <c r="AA35" s="12" t="s">
        <v>122</v>
      </c>
      <c r="AB35" s="12" t="s">
        <v>123</v>
      </c>
      <c r="AC35" s="12" t="s">
        <v>124</v>
      </c>
      <c r="AD35" s="13" t="s">
        <v>125</v>
      </c>
      <c r="AE35" s="13" t="s">
        <v>126</v>
      </c>
      <c r="AF35" s="13" t="s">
        <v>127</v>
      </c>
      <c r="AG35" s="13" t="s">
        <v>128</v>
      </c>
      <c r="AH35" s="13" t="s">
        <v>129</v>
      </c>
      <c r="AI35" s="13" t="s">
        <v>130</v>
      </c>
      <c r="AJ35" s="13" t="s">
        <v>131</v>
      </c>
      <c r="AK35" s="13" t="s">
        <v>132</v>
      </c>
      <c r="AL35" s="13" t="s">
        <v>210</v>
      </c>
      <c r="AM35" s="13" t="s">
        <v>253</v>
      </c>
      <c r="AN35" s="13" t="s">
        <v>212</v>
      </c>
    </row>
    <row r="36" spans="1:85" x14ac:dyDescent="0.3">
      <c r="A36" s="45" t="s">
        <v>286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1.4</v>
      </c>
      <c r="Q36" s="1"/>
      <c r="R36" s="1">
        <v>6</v>
      </c>
      <c r="S36" s="1"/>
      <c r="T36" s="1"/>
      <c r="U36" s="1">
        <v>3.2</v>
      </c>
      <c r="V36" s="1">
        <v>2.1</v>
      </c>
      <c r="W36" s="1"/>
      <c r="X36" s="1">
        <v>0.9</v>
      </c>
      <c r="Y36" s="1"/>
      <c r="Z36" s="1">
        <v>4.7</v>
      </c>
      <c r="AA36" s="1">
        <v>1.4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>
        <v>3.4</v>
      </c>
      <c r="AM36" s="1">
        <v>3</v>
      </c>
      <c r="AN36" s="1">
        <v>6.7</v>
      </c>
      <c r="AO36" s="46" t="s">
        <v>286</v>
      </c>
    </row>
    <row r="37" spans="1:85" x14ac:dyDescent="0.3">
      <c r="AA37" s="19"/>
      <c r="AB37" s="20"/>
      <c r="AC37" s="21"/>
      <c r="AD37" s="22"/>
      <c r="AE37" s="23"/>
      <c r="AF37" s="24"/>
    </row>
    <row r="38" spans="1:85" x14ac:dyDescent="0.3">
      <c r="A38" s="9" t="s">
        <v>64</v>
      </c>
      <c r="B38" s="10" t="s">
        <v>65</v>
      </c>
      <c r="C38" s="10" t="s">
        <v>66</v>
      </c>
      <c r="D38" s="10" t="s">
        <v>67</v>
      </c>
      <c r="E38" s="10" t="s">
        <v>68</v>
      </c>
      <c r="F38" s="10" t="s">
        <v>69</v>
      </c>
      <c r="G38" s="10" t="s">
        <v>70</v>
      </c>
      <c r="H38" s="10" t="s">
        <v>71</v>
      </c>
      <c r="I38" s="10" t="s">
        <v>133</v>
      </c>
      <c r="J38" s="10" t="s">
        <v>72</v>
      </c>
      <c r="K38" s="10" t="s">
        <v>73</v>
      </c>
      <c r="L38" s="10" t="s">
        <v>74</v>
      </c>
      <c r="M38" s="10" t="s">
        <v>75</v>
      </c>
      <c r="N38" s="10" t="s">
        <v>76</v>
      </c>
      <c r="O38" s="10" t="s">
        <v>77</v>
      </c>
      <c r="P38" s="10" t="s">
        <v>78</v>
      </c>
      <c r="Q38" s="10" t="s">
        <v>79</v>
      </c>
      <c r="R38" s="10" t="s">
        <v>80</v>
      </c>
      <c r="S38" s="10" t="s">
        <v>81</v>
      </c>
      <c r="T38" s="10" t="s">
        <v>82</v>
      </c>
      <c r="U38" s="10" t="s">
        <v>83</v>
      </c>
      <c r="V38" s="10" t="s">
        <v>84</v>
      </c>
      <c r="W38" s="10" t="s">
        <v>85</v>
      </c>
      <c r="X38" s="10" t="s">
        <v>86</v>
      </c>
      <c r="Y38" s="10" t="s">
        <v>87</v>
      </c>
      <c r="Z38" s="10" t="s">
        <v>88</v>
      </c>
      <c r="AA38" s="10" t="s">
        <v>89</v>
      </c>
      <c r="AB38" s="10" t="s">
        <v>90</v>
      </c>
      <c r="AC38" s="10" t="s">
        <v>91</v>
      </c>
      <c r="AD38" s="10" t="s">
        <v>134</v>
      </c>
      <c r="AE38" s="10" t="s">
        <v>135</v>
      </c>
      <c r="AF38" s="10" t="s">
        <v>92</v>
      </c>
      <c r="AG38" s="10" t="s">
        <v>93</v>
      </c>
      <c r="AH38" s="10" t="s">
        <v>94</v>
      </c>
      <c r="AI38" s="10" t="s">
        <v>95</v>
      </c>
      <c r="AJ38" s="10" t="s">
        <v>136</v>
      </c>
      <c r="AK38" s="10" t="s">
        <v>96</v>
      </c>
      <c r="AL38" s="10" t="s">
        <v>207</v>
      </c>
      <c r="AM38" s="10" t="s">
        <v>208</v>
      </c>
      <c r="AN38" s="10" t="s">
        <v>209</v>
      </c>
    </row>
    <row r="39" spans="1:85" x14ac:dyDescent="0.3">
      <c r="A39" s="10" t="s">
        <v>64</v>
      </c>
      <c r="B39" s="11" t="s">
        <v>97</v>
      </c>
      <c r="C39" s="11" t="s">
        <v>98</v>
      </c>
      <c r="D39" s="11" t="s">
        <v>99</v>
      </c>
      <c r="E39" s="11" t="s">
        <v>100</v>
      </c>
      <c r="F39" s="11" t="s">
        <v>101</v>
      </c>
      <c r="G39" s="11" t="s">
        <v>102</v>
      </c>
      <c r="H39" s="11" t="s">
        <v>103</v>
      </c>
      <c r="I39" s="11" t="s">
        <v>104</v>
      </c>
      <c r="J39" s="11" t="s">
        <v>105</v>
      </c>
      <c r="K39" s="11" t="s">
        <v>106</v>
      </c>
      <c r="L39" s="11" t="s">
        <v>107</v>
      </c>
      <c r="M39" s="11" t="s">
        <v>108</v>
      </c>
      <c r="N39" s="11" t="s">
        <v>109</v>
      </c>
      <c r="O39" s="11" t="s">
        <v>110</v>
      </c>
      <c r="P39" s="12" t="s">
        <v>111</v>
      </c>
      <c r="Q39" s="12" t="s">
        <v>112</v>
      </c>
      <c r="R39" s="12" t="s">
        <v>113</v>
      </c>
      <c r="S39" s="12" t="s">
        <v>114</v>
      </c>
      <c r="T39" s="12" t="s">
        <v>115</v>
      </c>
      <c r="U39" s="12" t="s">
        <v>116</v>
      </c>
      <c r="V39" s="12" t="s">
        <v>117</v>
      </c>
      <c r="W39" s="12" t="s">
        <v>118</v>
      </c>
      <c r="X39" s="12" t="s">
        <v>119</v>
      </c>
      <c r="Y39" s="12" t="s">
        <v>120</v>
      </c>
      <c r="Z39" s="12" t="s">
        <v>121</v>
      </c>
      <c r="AA39" s="12" t="s">
        <v>122</v>
      </c>
      <c r="AB39" s="12" t="s">
        <v>123</v>
      </c>
      <c r="AC39" s="12" t="s">
        <v>124</v>
      </c>
      <c r="AD39" s="13" t="s">
        <v>125</v>
      </c>
      <c r="AE39" s="13" t="s">
        <v>126</v>
      </c>
      <c r="AF39" s="13" t="s">
        <v>127</v>
      </c>
      <c r="AG39" s="13" t="s">
        <v>128</v>
      </c>
      <c r="AH39" s="13" t="s">
        <v>129</v>
      </c>
      <c r="AI39" s="13" t="s">
        <v>130</v>
      </c>
      <c r="AJ39" s="13" t="s">
        <v>131</v>
      </c>
      <c r="AK39" s="13" t="s">
        <v>132</v>
      </c>
      <c r="AL39" s="13" t="s">
        <v>210</v>
      </c>
      <c r="AM39" s="13" t="s">
        <v>253</v>
      </c>
      <c r="AN39" s="13" t="s">
        <v>212</v>
      </c>
    </row>
    <row r="40" spans="1:85" x14ac:dyDescent="0.3">
      <c r="A40" s="45" t="s">
        <v>288</v>
      </c>
      <c r="B40" s="14">
        <v>3.5</v>
      </c>
      <c r="C40" s="14">
        <v>2.9</v>
      </c>
      <c r="D40" s="14">
        <v>0.8</v>
      </c>
      <c r="E40" s="14">
        <v>0</v>
      </c>
      <c r="F40" s="14">
        <v>-3.6</v>
      </c>
      <c r="G40" s="14">
        <v>0</v>
      </c>
      <c r="H40" s="14">
        <v>0</v>
      </c>
      <c r="I40" s="14">
        <v>6</v>
      </c>
      <c r="J40" s="14">
        <v>3.5</v>
      </c>
      <c r="K40" s="14">
        <v>0</v>
      </c>
      <c r="L40" s="14">
        <v>5.3</v>
      </c>
      <c r="M40" s="14">
        <v>-0.6</v>
      </c>
      <c r="N40" s="14">
        <v>2.2999999999999998</v>
      </c>
      <c r="O40" s="14">
        <v>1.2</v>
      </c>
      <c r="P40" s="14">
        <v>-1.1000000000000001</v>
      </c>
      <c r="Q40" s="14">
        <v>7.1</v>
      </c>
      <c r="R40" s="14">
        <v>44.2</v>
      </c>
      <c r="S40" s="14">
        <v>15</v>
      </c>
      <c r="T40" s="14">
        <v>3</v>
      </c>
      <c r="U40" s="14">
        <v>-4.0999999999999996</v>
      </c>
      <c r="V40" s="14">
        <v>5.4</v>
      </c>
      <c r="W40" s="14">
        <v>7</v>
      </c>
      <c r="X40" s="14">
        <v>2</v>
      </c>
      <c r="Y40" s="14">
        <v>0.2</v>
      </c>
      <c r="Z40" s="14">
        <v>7.4</v>
      </c>
      <c r="AA40" s="14">
        <v>-0.2</v>
      </c>
      <c r="AB40" s="14">
        <v>7.3</v>
      </c>
      <c r="AC40" s="14">
        <v>7.7</v>
      </c>
      <c r="AD40" s="14">
        <v>19.7</v>
      </c>
      <c r="AE40" s="14">
        <v>4.2</v>
      </c>
      <c r="AF40" s="14">
        <v>15.5</v>
      </c>
      <c r="AG40" s="14">
        <v>12.8</v>
      </c>
      <c r="AH40" s="14">
        <v>3.3</v>
      </c>
      <c r="AI40" s="14">
        <v>-2</v>
      </c>
      <c r="AJ40" s="14">
        <v>23.7</v>
      </c>
      <c r="AK40" s="14">
        <v>4.7</v>
      </c>
      <c r="AL40" s="14">
        <v>0.5</v>
      </c>
      <c r="AM40" s="14">
        <v>2.2000000000000002</v>
      </c>
      <c r="AN40" s="14">
        <v>18.2</v>
      </c>
      <c r="AO40" s="46" t="s">
        <v>287</v>
      </c>
    </row>
    <row r="46" spans="1:85" x14ac:dyDescent="0.3">
      <c r="B46" s="10" t="s">
        <v>65</v>
      </c>
      <c r="C46" s="10" t="s">
        <v>66</v>
      </c>
      <c r="D46" s="10" t="s">
        <v>67</v>
      </c>
      <c r="E46" s="10" t="s">
        <v>68</v>
      </c>
      <c r="F46" s="10" t="s">
        <v>69</v>
      </c>
      <c r="G46" s="10" t="s">
        <v>70</v>
      </c>
      <c r="H46" s="10" t="s">
        <v>71</v>
      </c>
      <c r="I46" s="10" t="s">
        <v>133</v>
      </c>
      <c r="J46" s="10" t="s">
        <v>72</v>
      </c>
      <c r="K46" s="10" t="s">
        <v>73</v>
      </c>
      <c r="L46" s="10" t="s">
        <v>74</v>
      </c>
      <c r="M46" s="10" t="s">
        <v>75</v>
      </c>
      <c r="N46" s="10" t="s">
        <v>76</v>
      </c>
      <c r="O46" s="10" t="s">
        <v>77</v>
      </c>
      <c r="P46" s="10" t="s">
        <v>78</v>
      </c>
      <c r="Q46" s="10" t="s">
        <v>79</v>
      </c>
      <c r="R46" s="10" t="s">
        <v>80</v>
      </c>
      <c r="S46" s="10" t="s">
        <v>81</v>
      </c>
      <c r="T46" s="10" t="s">
        <v>82</v>
      </c>
      <c r="U46" s="10" t="s">
        <v>83</v>
      </c>
      <c r="V46" s="10" t="s">
        <v>84</v>
      </c>
      <c r="W46" s="10" t="s">
        <v>85</v>
      </c>
      <c r="X46" s="10" t="s">
        <v>86</v>
      </c>
      <c r="Y46" s="10" t="s">
        <v>87</v>
      </c>
      <c r="Z46" s="10" t="s">
        <v>88</v>
      </c>
      <c r="AA46" s="10" t="s">
        <v>89</v>
      </c>
      <c r="AB46" s="10" t="s">
        <v>90</v>
      </c>
      <c r="AC46" s="10" t="s">
        <v>91</v>
      </c>
      <c r="AD46" s="10" t="s">
        <v>134</v>
      </c>
      <c r="AE46" s="10" t="s">
        <v>135</v>
      </c>
      <c r="AF46" s="10" t="s">
        <v>92</v>
      </c>
      <c r="AG46" s="10" t="s">
        <v>93</v>
      </c>
      <c r="AH46" s="10" t="s">
        <v>94</v>
      </c>
      <c r="AI46" s="10" t="s">
        <v>95</v>
      </c>
      <c r="AJ46" s="10" t="s">
        <v>136</v>
      </c>
      <c r="AK46" s="10" t="s">
        <v>96</v>
      </c>
      <c r="AL46" s="10" t="s">
        <v>207</v>
      </c>
      <c r="AM46" s="10" t="s">
        <v>208</v>
      </c>
      <c r="AN46" s="10" t="s">
        <v>209</v>
      </c>
    </row>
    <row r="47" spans="1:85" x14ac:dyDescent="0.3">
      <c r="B47" s="11" t="s">
        <v>97</v>
      </c>
      <c r="C47" s="11" t="s">
        <v>98</v>
      </c>
      <c r="D47" s="11" t="s">
        <v>99</v>
      </c>
      <c r="E47" s="11" t="s">
        <v>100</v>
      </c>
      <c r="F47" s="11" t="s">
        <v>101</v>
      </c>
      <c r="G47" s="11" t="s">
        <v>102</v>
      </c>
      <c r="H47" s="11" t="s">
        <v>103</v>
      </c>
      <c r="I47" s="11" t="s">
        <v>104</v>
      </c>
      <c r="J47" s="11" t="s">
        <v>105</v>
      </c>
      <c r="K47" s="11" t="s">
        <v>106</v>
      </c>
      <c r="L47" s="11" t="s">
        <v>107</v>
      </c>
      <c r="M47" s="11" t="s">
        <v>108</v>
      </c>
      <c r="N47" s="11" t="s">
        <v>109</v>
      </c>
      <c r="O47" s="11" t="s">
        <v>110</v>
      </c>
      <c r="P47" s="12" t="s">
        <v>111</v>
      </c>
      <c r="Q47" s="12" t="s">
        <v>112</v>
      </c>
      <c r="R47" s="12" t="s">
        <v>113</v>
      </c>
      <c r="S47" s="12" t="s">
        <v>114</v>
      </c>
      <c r="T47" s="12" t="s">
        <v>115</v>
      </c>
      <c r="U47" s="12" t="s">
        <v>116</v>
      </c>
      <c r="V47" s="12" t="s">
        <v>117</v>
      </c>
      <c r="W47" s="12" t="s">
        <v>118</v>
      </c>
      <c r="X47" s="12" t="s">
        <v>119</v>
      </c>
      <c r="Y47" s="12" t="s">
        <v>120</v>
      </c>
      <c r="Z47" s="12" t="s">
        <v>121</v>
      </c>
      <c r="AA47" s="12" t="s">
        <v>122</v>
      </c>
      <c r="AB47" s="12" t="s">
        <v>123</v>
      </c>
      <c r="AC47" s="12" t="s">
        <v>124</v>
      </c>
      <c r="AD47" s="13" t="s">
        <v>125</v>
      </c>
      <c r="AE47" s="13" t="s">
        <v>126</v>
      </c>
      <c r="AF47" s="13" t="s">
        <v>127</v>
      </c>
      <c r="AG47" s="13" t="s">
        <v>128</v>
      </c>
      <c r="AH47" s="13" t="s">
        <v>129</v>
      </c>
      <c r="AI47" s="13" t="s">
        <v>130</v>
      </c>
      <c r="AJ47" s="13" t="s">
        <v>131</v>
      </c>
      <c r="AK47" s="13" t="s">
        <v>132</v>
      </c>
      <c r="AL47" s="13" t="s">
        <v>210</v>
      </c>
      <c r="AM47" s="13" t="s">
        <v>211</v>
      </c>
      <c r="AN47" s="13" t="s">
        <v>212</v>
      </c>
    </row>
    <row r="48" spans="1:85" x14ac:dyDescent="0.3">
      <c r="A48" t="s">
        <v>332</v>
      </c>
      <c r="B48" s="47">
        <f>B40/5</f>
        <v>0.7</v>
      </c>
      <c r="C48" s="47">
        <f t="shared" ref="C48:AN48" si="0">C40/5</f>
        <v>0.57999999999999996</v>
      </c>
      <c r="D48" s="47">
        <f t="shared" si="0"/>
        <v>0.16</v>
      </c>
      <c r="E48" s="47">
        <f t="shared" si="0"/>
        <v>0</v>
      </c>
      <c r="F48" s="47">
        <f t="shared" si="0"/>
        <v>-0.72</v>
      </c>
      <c r="G48" s="47">
        <f t="shared" si="0"/>
        <v>0</v>
      </c>
      <c r="H48" s="47">
        <f t="shared" si="0"/>
        <v>0</v>
      </c>
      <c r="I48" s="47">
        <f t="shared" si="0"/>
        <v>1.2</v>
      </c>
      <c r="J48" s="47">
        <f t="shared" si="0"/>
        <v>0.7</v>
      </c>
      <c r="K48" s="47">
        <f t="shared" si="0"/>
        <v>0</v>
      </c>
      <c r="L48" s="47">
        <f t="shared" si="0"/>
        <v>1.06</v>
      </c>
      <c r="M48" s="47">
        <f t="shared" si="0"/>
        <v>-0.12</v>
      </c>
      <c r="N48" s="47">
        <f t="shared" si="0"/>
        <v>0.45999999999999996</v>
      </c>
      <c r="O48" s="47">
        <f t="shared" si="0"/>
        <v>0.24</v>
      </c>
      <c r="P48" s="47">
        <f t="shared" si="0"/>
        <v>-0.22000000000000003</v>
      </c>
      <c r="Q48" s="47">
        <f t="shared" si="0"/>
        <v>1.42</v>
      </c>
      <c r="R48" s="47">
        <f t="shared" si="0"/>
        <v>8.84</v>
      </c>
      <c r="S48" s="47">
        <f t="shared" si="0"/>
        <v>3</v>
      </c>
      <c r="T48" s="47">
        <f t="shared" si="0"/>
        <v>0.6</v>
      </c>
      <c r="U48" s="47">
        <f t="shared" si="0"/>
        <v>-0.82</v>
      </c>
      <c r="V48" s="47">
        <f t="shared" si="0"/>
        <v>1.08</v>
      </c>
      <c r="W48" s="47">
        <f t="shared" si="0"/>
        <v>1.4</v>
      </c>
      <c r="X48" s="47">
        <f t="shared" si="0"/>
        <v>0.4</v>
      </c>
      <c r="Y48" s="47">
        <f t="shared" si="0"/>
        <v>0.04</v>
      </c>
      <c r="Z48" s="47">
        <f t="shared" si="0"/>
        <v>1.48</v>
      </c>
      <c r="AA48" s="47">
        <f t="shared" si="0"/>
        <v>-0.04</v>
      </c>
      <c r="AB48" s="47">
        <f t="shared" si="0"/>
        <v>1.46</v>
      </c>
      <c r="AC48" s="47">
        <f t="shared" si="0"/>
        <v>1.54</v>
      </c>
      <c r="AD48" s="47">
        <f>AD40/5*1.25</f>
        <v>4.9249999999999998</v>
      </c>
      <c r="AE48" s="47">
        <f t="shared" si="0"/>
        <v>0.84000000000000008</v>
      </c>
      <c r="AF48" s="47">
        <f t="shared" si="0"/>
        <v>3.1</v>
      </c>
      <c r="AG48" s="47">
        <f t="shared" si="0"/>
        <v>2.56</v>
      </c>
      <c r="AH48" s="47">
        <f t="shared" si="0"/>
        <v>0.65999999999999992</v>
      </c>
      <c r="AI48" s="47">
        <f t="shared" si="0"/>
        <v>-0.4</v>
      </c>
      <c r="AJ48" s="47">
        <f>AJ40/5*1.25</f>
        <v>5.9250000000000007</v>
      </c>
      <c r="AK48" s="47">
        <f t="shared" si="0"/>
        <v>0.94000000000000006</v>
      </c>
      <c r="AL48" s="47">
        <f t="shared" si="0"/>
        <v>0.1</v>
      </c>
      <c r="AM48" s="47">
        <f t="shared" si="0"/>
        <v>0.44000000000000006</v>
      </c>
      <c r="AN48" s="47">
        <f t="shared" si="0"/>
        <v>3.6399999999999997</v>
      </c>
      <c r="AO48" t="s">
        <v>332</v>
      </c>
      <c r="AR48" t="s">
        <v>346</v>
      </c>
    </row>
    <row r="49" spans="1:44" x14ac:dyDescent="0.3">
      <c r="A49" t="s">
        <v>331</v>
      </c>
      <c r="B49" s="47">
        <f>-B16/6</f>
        <v>-8.3333333333333329E-2</v>
      </c>
      <c r="C49" s="47">
        <f t="shared" ref="C49:AK49" si="1">-C16/6</f>
        <v>-0.39999999999999997</v>
      </c>
      <c r="D49" s="47">
        <f t="shared" si="1"/>
        <v>-0.27166666666666667</v>
      </c>
      <c r="E49" s="47">
        <f t="shared" si="1"/>
        <v>0</v>
      </c>
      <c r="F49" s="47">
        <f t="shared" si="1"/>
        <v>1.6666666666666666E-2</v>
      </c>
      <c r="G49" s="47">
        <f t="shared" si="1"/>
        <v>0</v>
      </c>
      <c r="H49" s="47">
        <f t="shared" si="1"/>
        <v>0</v>
      </c>
      <c r="I49" s="47">
        <f t="shared" si="1"/>
        <v>1.5333333333333332</v>
      </c>
      <c r="J49" s="47">
        <f t="shared" si="1"/>
        <v>-0.6166666666666667</v>
      </c>
      <c r="K49" s="47">
        <f t="shared" si="1"/>
        <v>0</v>
      </c>
      <c r="L49" s="47">
        <f t="shared" si="1"/>
        <v>0.3666666666666667</v>
      </c>
      <c r="M49" s="47">
        <f t="shared" si="1"/>
        <v>1.6666666666666666E-2</v>
      </c>
      <c r="N49" s="47">
        <f t="shared" si="1"/>
        <v>-8.3333333333333329E-2</v>
      </c>
      <c r="O49" s="47">
        <f t="shared" si="1"/>
        <v>8.3333333333333329E-2</v>
      </c>
      <c r="P49" s="47"/>
      <c r="Q49" s="47">
        <f t="shared" si="1"/>
        <v>-0.43333333333333335</v>
      </c>
      <c r="R49" s="47"/>
      <c r="S49" s="47">
        <f t="shared" si="1"/>
        <v>0.75</v>
      </c>
      <c r="T49" s="47">
        <f t="shared" si="1"/>
        <v>-0.76666666666666661</v>
      </c>
      <c r="U49" s="47"/>
      <c r="V49" s="47"/>
      <c r="W49" s="47">
        <f t="shared" si="1"/>
        <v>-0.65</v>
      </c>
      <c r="X49" s="47"/>
      <c r="Y49" s="47">
        <f t="shared" si="1"/>
        <v>-3.3333333333333333E-2</v>
      </c>
      <c r="Z49" s="47"/>
      <c r="AA49" s="47"/>
      <c r="AB49" s="47">
        <f t="shared" si="1"/>
        <v>0.8833333333333333</v>
      </c>
      <c r="AC49" s="47">
        <f t="shared" si="1"/>
        <v>0.13333333333333333</v>
      </c>
      <c r="AD49" s="47">
        <f>-AD16/6*1.25</f>
        <v>7.208333333333333</v>
      </c>
      <c r="AE49" s="47">
        <f t="shared" si="1"/>
        <v>1.3833333333333335</v>
      </c>
      <c r="AF49" s="47">
        <f t="shared" si="1"/>
        <v>-0.33333333333333331</v>
      </c>
      <c r="AG49" s="47">
        <f t="shared" si="1"/>
        <v>0.83333333333333337</v>
      </c>
      <c r="AH49" s="47">
        <f t="shared" si="1"/>
        <v>1.6833333333333333</v>
      </c>
      <c r="AI49" s="47">
        <f t="shared" si="1"/>
        <v>1.2833333333333334</v>
      </c>
      <c r="AJ49" s="47">
        <f>-AJ16/6*1.25</f>
        <v>6.229166666666667</v>
      </c>
      <c r="AK49" s="47">
        <f t="shared" si="1"/>
        <v>1.5333333333333332</v>
      </c>
      <c r="AL49" s="47"/>
      <c r="AM49" s="47"/>
      <c r="AN49" s="47"/>
      <c r="AO49" t="s">
        <v>331</v>
      </c>
      <c r="AR49" t="s">
        <v>346</v>
      </c>
    </row>
    <row r="50" spans="1:44" x14ac:dyDescent="0.3">
      <c r="A50" t="s">
        <v>333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47">
        <f>-P20/4</f>
        <v>-0.125</v>
      </c>
      <c r="Q50" s="47"/>
      <c r="R50" s="47">
        <f t="shared" ref="Q50:AN50" si="2">-R20/4</f>
        <v>2.2000000000000002</v>
      </c>
      <c r="S50" s="47"/>
      <c r="T50" s="47"/>
      <c r="U50" s="47">
        <f t="shared" si="2"/>
        <v>0.27500000000000002</v>
      </c>
      <c r="V50" s="47">
        <f t="shared" si="2"/>
        <v>0.22500000000000001</v>
      </c>
      <c r="W50" s="47"/>
      <c r="X50" s="47">
        <f t="shared" si="2"/>
        <v>-0.625</v>
      </c>
      <c r="Y50" s="47"/>
      <c r="Z50" s="47">
        <f t="shared" si="2"/>
        <v>-0.125</v>
      </c>
      <c r="AA50" s="47">
        <f t="shared" si="2"/>
        <v>-0.4</v>
      </c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>
        <f t="shared" si="2"/>
        <v>0.3</v>
      </c>
      <c r="AM50" s="47">
        <f t="shared" si="2"/>
        <v>0.125</v>
      </c>
      <c r="AN50" s="47">
        <f t="shared" si="2"/>
        <v>0.55000000000000004</v>
      </c>
      <c r="AO50" t="s">
        <v>333</v>
      </c>
      <c r="AR50" t="s">
        <v>346</v>
      </c>
    </row>
    <row r="51" spans="1:44" x14ac:dyDescent="0.3">
      <c r="A51" t="s">
        <v>334</v>
      </c>
      <c r="B51" s="47">
        <f>B32/6</f>
        <v>0.46666666666666662</v>
      </c>
      <c r="C51" s="47">
        <f t="shared" ref="C51:AK51" si="3">C32/6</f>
        <v>0.41666666666666669</v>
      </c>
      <c r="D51" s="47">
        <f t="shared" si="3"/>
        <v>0.54999999999999993</v>
      </c>
      <c r="E51" s="47">
        <f t="shared" si="3"/>
        <v>0</v>
      </c>
      <c r="F51" s="47">
        <f t="shared" si="3"/>
        <v>0.3833333333333333</v>
      </c>
      <c r="G51" s="47">
        <f t="shared" si="3"/>
        <v>0</v>
      </c>
      <c r="H51" s="47">
        <f t="shared" si="3"/>
        <v>0</v>
      </c>
      <c r="I51" s="47">
        <f t="shared" si="3"/>
        <v>1.3666666666666665</v>
      </c>
      <c r="J51" s="47">
        <f t="shared" si="3"/>
        <v>0.5</v>
      </c>
      <c r="K51" s="47">
        <f t="shared" si="3"/>
        <v>0</v>
      </c>
      <c r="L51" s="47">
        <f t="shared" si="3"/>
        <v>0.66666666666666663</v>
      </c>
      <c r="M51" s="47">
        <f t="shared" si="3"/>
        <v>0.6333333333333333</v>
      </c>
      <c r="N51" s="47">
        <f t="shared" si="3"/>
        <v>0.46666666666666662</v>
      </c>
      <c r="O51" s="47">
        <f t="shared" si="3"/>
        <v>0.83333333333333337</v>
      </c>
      <c r="P51" s="47"/>
      <c r="Q51" s="47">
        <f t="shared" si="3"/>
        <v>0.66666666666666663</v>
      </c>
      <c r="R51" s="47"/>
      <c r="S51" s="47">
        <f t="shared" si="3"/>
        <v>0.68333333333333324</v>
      </c>
      <c r="T51" s="47">
        <f t="shared" si="3"/>
        <v>0.3666666666666667</v>
      </c>
      <c r="U51" s="47"/>
      <c r="V51" s="47"/>
      <c r="W51" s="47">
        <f t="shared" si="3"/>
        <v>0.19999999999999998</v>
      </c>
      <c r="X51" s="47"/>
      <c r="Y51" s="47">
        <f t="shared" si="3"/>
        <v>0.26666666666666666</v>
      </c>
      <c r="Z51" s="47"/>
      <c r="AA51" s="47"/>
      <c r="AB51" s="47">
        <f t="shared" si="3"/>
        <v>0.9</v>
      </c>
      <c r="AC51" s="47">
        <f t="shared" si="3"/>
        <v>0.3666666666666667</v>
      </c>
      <c r="AD51" s="47">
        <f>AD32/6*1.25</f>
        <v>4.7291666666666661</v>
      </c>
      <c r="AE51" s="47">
        <f t="shared" si="3"/>
        <v>2.6</v>
      </c>
      <c r="AF51" s="47">
        <f t="shared" si="3"/>
        <v>0.96666666666666667</v>
      </c>
      <c r="AG51" s="47">
        <f t="shared" si="3"/>
        <v>0.51666666666666672</v>
      </c>
      <c r="AH51" s="47">
        <f t="shared" si="3"/>
        <v>1.1666666666666667</v>
      </c>
      <c r="AI51" s="47">
        <f t="shared" si="3"/>
        <v>0.95000000000000007</v>
      </c>
      <c r="AJ51" s="47">
        <f>AJ32/6*1.25</f>
        <v>4.875</v>
      </c>
      <c r="AK51" s="47">
        <f t="shared" si="3"/>
        <v>0.3</v>
      </c>
      <c r="AL51" s="47"/>
      <c r="AM51" s="47"/>
      <c r="AN51" s="47"/>
      <c r="AO51" t="s">
        <v>334</v>
      </c>
      <c r="AR51" t="s">
        <v>346</v>
      </c>
    </row>
    <row r="52" spans="1:44" x14ac:dyDescent="0.3">
      <c r="A52" t="s">
        <v>335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47">
        <f>P36/8</f>
        <v>0.17499999999999999</v>
      </c>
      <c r="Q52" s="47"/>
      <c r="R52" s="47">
        <f t="shared" ref="Q52:AN52" si="4">R36/8</f>
        <v>0.75</v>
      </c>
      <c r="S52" s="47"/>
      <c r="T52" s="47"/>
      <c r="U52" s="47">
        <f t="shared" si="4"/>
        <v>0.4</v>
      </c>
      <c r="V52" s="47">
        <f t="shared" si="4"/>
        <v>0.26250000000000001</v>
      </c>
      <c r="W52" s="47"/>
      <c r="X52" s="47">
        <f t="shared" si="4"/>
        <v>0.1125</v>
      </c>
      <c r="Y52" s="47"/>
      <c r="Z52" s="47">
        <f t="shared" si="4"/>
        <v>0.58750000000000002</v>
      </c>
      <c r="AA52" s="47">
        <f t="shared" si="4"/>
        <v>0.17499999999999999</v>
      </c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>
        <f t="shared" si="4"/>
        <v>0.42499999999999999</v>
      </c>
      <c r="AM52" s="47">
        <f t="shared" si="4"/>
        <v>0.375</v>
      </c>
      <c r="AN52" s="47">
        <f t="shared" si="4"/>
        <v>0.83750000000000002</v>
      </c>
      <c r="AO52" t="s">
        <v>335</v>
      </c>
      <c r="AR52" t="s">
        <v>346</v>
      </c>
    </row>
    <row r="58" spans="1:44" x14ac:dyDescent="0.3">
      <c r="B58" t="s">
        <v>336</v>
      </c>
      <c r="D58" t="s">
        <v>337</v>
      </c>
    </row>
    <row r="59" spans="1:44" x14ac:dyDescent="0.3">
      <c r="D59" t="s">
        <v>338</v>
      </c>
    </row>
    <row r="60" spans="1:44" x14ac:dyDescent="0.3">
      <c r="D60" t="s">
        <v>339</v>
      </c>
    </row>
    <row r="61" spans="1:44" x14ac:dyDescent="0.3">
      <c r="D61" t="s">
        <v>340</v>
      </c>
    </row>
    <row r="63" spans="1:44" x14ac:dyDescent="0.3">
      <c r="B63" t="s">
        <v>345</v>
      </c>
    </row>
    <row r="65" spans="3:40" x14ac:dyDescent="0.3">
      <c r="D65" t="s">
        <v>342</v>
      </c>
    </row>
    <row r="66" spans="3:40" x14ac:dyDescent="0.3">
      <c r="D66" t="s">
        <v>343</v>
      </c>
    </row>
    <row r="67" spans="3:40" x14ac:dyDescent="0.3">
      <c r="D67" t="s">
        <v>344</v>
      </c>
    </row>
    <row r="68" spans="3:40" x14ac:dyDescent="0.3">
      <c r="D68" t="s">
        <v>340</v>
      </c>
    </row>
    <row r="79" spans="3:40" x14ac:dyDescent="0.3">
      <c r="S79" s="19"/>
      <c r="T79" s="20"/>
      <c r="U79" s="21"/>
      <c r="V79" s="22"/>
      <c r="W79" s="23"/>
      <c r="X79" s="24"/>
    </row>
    <row r="80" spans="3:40" x14ac:dyDescent="0.3">
      <c r="C80" s="43" t="s">
        <v>269</v>
      </c>
      <c r="D80" s="44" t="s">
        <v>267</v>
      </c>
      <c r="L80" s="43" t="s">
        <v>268</v>
      </c>
      <c r="M80" s="44" t="s">
        <v>266</v>
      </c>
      <c r="U80" s="39" t="s">
        <v>254</v>
      </c>
      <c r="V80" s="40" t="s">
        <v>255</v>
      </c>
      <c r="AD80" s="41" t="s">
        <v>256</v>
      </c>
      <c r="AE80" s="40" t="s">
        <v>257</v>
      </c>
      <c r="AM80" t="s">
        <v>191</v>
      </c>
      <c r="AN80" t="s">
        <v>192</v>
      </c>
    </row>
    <row r="81" spans="3:44" x14ac:dyDescent="0.3">
      <c r="D81" t="s">
        <v>193</v>
      </c>
      <c r="F81" t="s">
        <v>193</v>
      </c>
      <c r="H81" t="s">
        <v>193</v>
      </c>
      <c r="M81" t="s">
        <v>193</v>
      </c>
      <c r="O81" t="s">
        <v>193</v>
      </c>
      <c r="Q81" t="s">
        <v>193</v>
      </c>
      <c r="V81" t="s">
        <v>193</v>
      </c>
      <c r="X81" t="s">
        <v>193</v>
      </c>
      <c r="Z81" t="s">
        <v>193</v>
      </c>
      <c r="AE81" t="s">
        <v>193</v>
      </c>
      <c r="AG81" t="s">
        <v>193</v>
      </c>
      <c r="AI81" t="s">
        <v>193</v>
      </c>
      <c r="AN81" t="s">
        <v>193</v>
      </c>
      <c r="AP81" t="s">
        <v>193</v>
      </c>
      <c r="AR81" t="s">
        <v>193</v>
      </c>
    </row>
    <row r="82" spans="3:44" x14ac:dyDescent="0.3">
      <c r="C82" s="6"/>
      <c r="D82" t="s">
        <v>159</v>
      </c>
      <c r="F82" t="s">
        <v>159</v>
      </c>
      <c r="H82" t="s">
        <v>159</v>
      </c>
      <c r="L82" s="6"/>
      <c r="M82" t="s">
        <v>159</v>
      </c>
      <c r="O82" t="s">
        <v>159</v>
      </c>
      <c r="Q82" t="s">
        <v>159</v>
      </c>
      <c r="U82" s="6"/>
      <c r="V82" t="s">
        <v>159</v>
      </c>
      <c r="X82" t="s">
        <v>159</v>
      </c>
      <c r="Z82" t="s">
        <v>159</v>
      </c>
      <c r="AD82" s="6"/>
      <c r="AE82" t="s">
        <v>159</v>
      </c>
      <c r="AG82" t="s">
        <v>159</v>
      </c>
      <c r="AI82" t="s">
        <v>159</v>
      </c>
      <c r="AM82" s="6"/>
      <c r="AN82" t="s">
        <v>159</v>
      </c>
      <c r="AP82" t="s">
        <v>159</v>
      </c>
      <c r="AR82" t="s">
        <v>159</v>
      </c>
    </row>
    <row r="83" spans="3:44" x14ac:dyDescent="0.3">
      <c r="C83" s="19" t="s">
        <v>185</v>
      </c>
      <c r="D83" s="20">
        <v>4.7082823337414315E-3</v>
      </c>
      <c r="E83" s="21" t="s">
        <v>160</v>
      </c>
      <c r="F83" s="22"/>
      <c r="G83" s="23" t="s">
        <v>161</v>
      </c>
      <c r="H83" s="24">
        <v>-0.34645450836393288</v>
      </c>
      <c r="L83" s="19" t="s">
        <v>185</v>
      </c>
      <c r="M83" s="20"/>
      <c r="N83" s="21" t="s">
        <v>160</v>
      </c>
      <c r="O83" s="22">
        <v>4.7082823337414315E-3</v>
      </c>
      <c r="P83" s="23" t="s">
        <v>161</v>
      </c>
      <c r="Q83" s="24"/>
      <c r="U83" s="19" t="s">
        <v>185</v>
      </c>
      <c r="V83" s="20">
        <v>2.7902896776826003E-2</v>
      </c>
      <c r="W83" s="21" t="s">
        <v>160</v>
      </c>
      <c r="X83" s="22">
        <v>1.3623011015912123E-2</v>
      </c>
      <c r="Y83" s="23" t="s">
        <v>161</v>
      </c>
      <c r="Z83" s="24">
        <v>0.22718890248878032</v>
      </c>
      <c r="AD83" s="19" t="s">
        <v>185</v>
      </c>
      <c r="AE83" s="20">
        <v>-3.0756833945328244E-2</v>
      </c>
      <c r="AF83" s="21" t="s">
        <v>160</v>
      </c>
      <c r="AG83" s="22">
        <v>1.5560995512036158E-2</v>
      </c>
      <c r="AH83" s="23" t="s">
        <v>161</v>
      </c>
      <c r="AI83" s="24">
        <v>-0.54335373317013436</v>
      </c>
      <c r="AM83" s="19" t="s">
        <v>185</v>
      </c>
      <c r="AN83" s="20">
        <v>5.8659730722154246E-2</v>
      </c>
      <c r="AO83" s="21" t="s">
        <v>160</v>
      </c>
      <c r="AP83" s="22">
        <v>-1.9379844961240345E-3</v>
      </c>
      <c r="AQ83" s="23" t="s">
        <v>161</v>
      </c>
      <c r="AR83" s="24">
        <v>0.77054263565891468</v>
      </c>
    </row>
    <row r="84" spans="3:44" x14ac:dyDescent="0.3">
      <c r="C84" s="19" t="s">
        <v>162</v>
      </c>
      <c r="D84" s="20">
        <v>2.4088127294981887E-2</v>
      </c>
      <c r="E84" s="21" t="s">
        <v>186</v>
      </c>
      <c r="F84" s="22">
        <v>2.563851489188107E-2</v>
      </c>
      <c r="G84" s="23" t="s">
        <v>163</v>
      </c>
      <c r="H84" s="24">
        <v>-8.2501019991839786E-2</v>
      </c>
      <c r="L84" s="19" t="s">
        <v>162</v>
      </c>
      <c r="M84" s="20"/>
      <c r="N84" s="21" t="s">
        <v>186</v>
      </c>
      <c r="O84" s="22"/>
      <c r="P84" s="23" t="s">
        <v>163</v>
      </c>
      <c r="Q84" s="24"/>
      <c r="U84" s="19" t="s">
        <v>162</v>
      </c>
      <c r="V84" s="20">
        <v>2.5483476132191152E-2</v>
      </c>
      <c r="W84" s="21" t="s">
        <v>186</v>
      </c>
      <c r="X84" s="22">
        <v>3.9592003263974163E-2</v>
      </c>
      <c r="Y84" s="23" t="s">
        <v>163</v>
      </c>
      <c r="Z84" s="24">
        <v>0.15587107303141623</v>
      </c>
      <c r="AD84" s="19" t="s">
        <v>162</v>
      </c>
      <c r="AE84" s="20">
        <v>-5.3692370461034811E-3</v>
      </c>
      <c r="AF84" s="21" t="s">
        <v>186</v>
      </c>
      <c r="AG84" s="22">
        <v>-4.490412076703354E-2</v>
      </c>
      <c r="AH84" s="23" t="s">
        <v>163</v>
      </c>
      <c r="AI84" s="24">
        <v>-0.1243614851081189</v>
      </c>
      <c r="AM84" s="19" t="s">
        <v>162</v>
      </c>
      <c r="AN84" s="20">
        <v>3.0852713178294633E-2</v>
      </c>
      <c r="AO84" s="21" t="s">
        <v>186</v>
      </c>
      <c r="AP84" s="22">
        <v>8.4496124031007702E-2</v>
      </c>
      <c r="AQ84" s="23" t="s">
        <v>163</v>
      </c>
      <c r="AR84" s="24">
        <v>0.28023255813953513</v>
      </c>
    </row>
    <row r="85" spans="3:44" x14ac:dyDescent="0.3">
      <c r="C85" s="19" t="s">
        <v>187</v>
      </c>
      <c r="D85" s="20">
        <v>1.6336189310485749E-2</v>
      </c>
      <c r="E85" s="21" t="s">
        <v>164</v>
      </c>
      <c r="F85" s="22"/>
      <c r="G85" s="23" t="s">
        <v>165</v>
      </c>
      <c r="H85" s="24">
        <v>2.0470556235550386E-2</v>
      </c>
      <c r="L85" s="19" t="s">
        <v>187</v>
      </c>
      <c r="M85" s="20"/>
      <c r="N85" s="21" t="s">
        <v>164</v>
      </c>
      <c r="O85" s="22">
        <v>-8.8314973480211889E-2</v>
      </c>
      <c r="P85" s="23" t="s">
        <v>165</v>
      </c>
      <c r="Q85" s="24"/>
      <c r="U85" s="19" t="s">
        <v>187</v>
      </c>
      <c r="V85" s="20">
        <v>3.2925336597307342E-2</v>
      </c>
      <c r="W85" s="21" t="s">
        <v>164</v>
      </c>
      <c r="X85" s="22">
        <v>5.9998980008160174E-2</v>
      </c>
      <c r="Y85" s="23" t="s">
        <v>165</v>
      </c>
      <c r="Z85" s="24">
        <v>5.7809057527540064E-2</v>
      </c>
      <c r="AD85" s="19" t="s">
        <v>187</v>
      </c>
      <c r="AE85" s="20">
        <v>8.2741738066097748E-3</v>
      </c>
      <c r="AF85" s="21" t="s">
        <v>164</v>
      </c>
      <c r="AG85" s="22">
        <v>-0.53017543859649097</v>
      </c>
      <c r="AH85" s="23" t="s">
        <v>165</v>
      </c>
      <c r="AI85" s="24">
        <v>-0.13482660138718872</v>
      </c>
      <c r="AM85" s="19" t="s">
        <v>187</v>
      </c>
      <c r="AN85" s="20">
        <v>2.4651162790697567E-2</v>
      </c>
      <c r="AO85" s="21" t="s">
        <v>164</v>
      </c>
      <c r="AP85" s="22">
        <v>0.59017441860465114</v>
      </c>
      <c r="AQ85" s="23" t="s">
        <v>165</v>
      </c>
      <c r="AR85" s="24">
        <v>0.19263565891472878</v>
      </c>
    </row>
    <row r="86" spans="3:44" x14ac:dyDescent="0.3">
      <c r="C86" s="25" t="s">
        <v>100</v>
      </c>
      <c r="D86" s="20"/>
      <c r="E86" s="21" t="s">
        <v>166</v>
      </c>
      <c r="F86" s="22">
        <v>-4.490412076703354E-2</v>
      </c>
      <c r="G86" s="23" t="s">
        <v>188</v>
      </c>
      <c r="H86" s="24">
        <v>-4.9555283557731422E-2</v>
      </c>
      <c r="L86" s="25" t="s">
        <v>100</v>
      </c>
      <c r="M86" s="20"/>
      <c r="N86" s="21" t="s">
        <v>166</v>
      </c>
      <c r="O86" s="22"/>
      <c r="P86" s="23" t="s">
        <v>188</v>
      </c>
      <c r="Q86" s="24"/>
      <c r="U86" s="25" t="s">
        <v>100</v>
      </c>
      <c r="V86" s="20"/>
      <c r="W86" s="21" t="s">
        <v>166</v>
      </c>
      <c r="X86" s="22">
        <v>4.1142390860873235E-2</v>
      </c>
      <c r="Y86" s="23" t="s">
        <v>188</v>
      </c>
      <c r="Z86" s="24">
        <v>3.1452468380253173E-2</v>
      </c>
      <c r="AD86" s="25" t="s">
        <v>100</v>
      </c>
      <c r="AE86" s="20"/>
      <c r="AF86" s="21" t="s">
        <v>166</v>
      </c>
      <c r="AG86" s="22">
        <v>-0.19529171766625841</v>
      </c>
      <c r="AH86" s="23" t="s">
        <v>188</v>
      </c>
      <c r="AI86" s="24">
        <v>-0.17707466340269246</v>
      </c>
      <c r="AM86" s="25" t="s">
        <v>100</v>
      </c>
      <c r="AN86" s="20"/>
      <c r="AO86" s="21" t="s">
        <v>166</v>
      </c>
      <c r="AP86" s="22">
        <v>0.23643410852713165</v>
      </c>
      <c r="AQ86" s="23" t="s">
        <v>188</v>
      </c>
      <c r="AR86" s="24">
        <v>0.20852713178294563</v>
      </c>
    </row>
    <row r="87" spans="3:44" x14ac:dyDescent="0.3">
      <c r="C87" s="19" t="s">
        <v>189</v>
      </c>
      <c r="D87" s="20">
        <v>-1.1056711546303388E-3</v>
      </c>
      <c r="E87" s="21" t="s">
        <v>167</v>
      </c>
      <c r="F87" s="22">
        <v>4.5793553651571006E-2</v>
      </c>
      <c r="G87" s="23" t="s">
        <v>168</v>
      </c>
      <c r="H87" s="24">
        <v>-0.10149326805385539</v>
      </c>
      <c r="L87" s="19" t="s">
        <v>189</v>
      </c>
      <c r="M87" s="20"/>
      <c r="N87" s="21" t="s">
        <v>167</v>
      </c>
      <c r="O87" s="22"/>
      <c r="P87" s="23" t="s">
        <v>168</v>
      </c>
      <c r="Q87" s="24"/>
      <c r="U87" s="19" t="s">
        <v>189</v>
      </c>
      <c r="V87" s="20">
        <v>2.3071762092570114E-2</v>
      </c>
      <c r="W87" s="21" t="s">
        <v>167</v>
      </c>
      <c r="X87" s="22">
        <v>2.1607507139943194E-2</v>
      </c>
      <c r="Y87" s="23" t="s">
        <v>168</v>
      </c>
      <c r="Z87" s="24">
        <v>7.0212158302733862E-2</v>
      </c>
      <c r="AD87" s="19" t="s">
        <v>189</v>
      </c>
      <c r="AE87" s="20">
        <v>3.4682442540459824E-2</v>
      </c>
      <c r="AF87" s="21" t="s">
        <v>167</v>
      </c>
      <c r="AG87" s="22">
        <v>1.5560995512036047E-2</v>
      </c>
      <c r="AH87" s="23" t="s">
        <v>168</v>
      </c>
      <c r="AI87" s="24">
        <v>-0.13443900448796386</v>
      </c>
      <c r="AM87" s="19" t="s">
        <v>189</v>
      </c>
      <c r="AN87" s="20">
        <v>-1.161068044788971E-2</v>
      </c>
      <c r="AO87" s="21" t="s">
        <v>167</v>
      </c>
      <c r="AP87" s="22">
        <v>6.0465116279071474E-3</v>
      </c>
      <c r="AQ87" s="23" t="s">
        <v>168</v>
      </c>
      <c r="AR87" s="24">
        <v>0.20465116279069773</v>
      </c>
    </row>
    <row r="88" spans="3:44" x14ac:dyDescent="0.3">
      <c r="C88" s="25" t="s">
        <v>102</v>
      </c>
      <c r="D88" s="20"/>
      <c r="E88" s="21" t="s">
        <v>169</v>
      </c>
      <c r="F88" s="22"/>
      <c r="G88" s="23" t="s">
        <v>170</v>
      </c>
      <c r="H88" s="24">
        <v>-7.6687066503467793E-2</v>
      </c>
      <c r="L88" s="25" t="s">
        <v>102</v>
      </c>
      <c r="M88" s="20"/>
      <c r="N88" s="21" t="s">
        <v>169</v>
      </c>
      <c r="O88" s="22">
        <v>-1.1183190534475362E-2</v>
      </c>
      <c r="P88" s="23" t="s">
        <v>170</v>
      </c>
      <c r="Q88" s="24"/>
      <c r="U88" s="25" t="s">
        <v>102</v>
      </c>
      <c r="V88" s="20"/>
      <c r="W88" s="21" t="s">
        <v>169</v>
      </c>
      <c r="X88" s="22">
        <v>3.1995104039167943E-2</v>
      </c>
      <c r="Y88" s="23" t="s">
        <v>170</v>
      </c>
      <c r="Z88" s="24">
        <v>5.7421460628315213E-2</v>
      </c>
      <c r="AD88" s="25" t="s">
        <v>102</v>
      </c>
      <c r="AE88" s="20"/>
      <c r="AF88" s="21" t="s">
        <v>169</v>
      </c>
      <c r="AG88" s="22">
        <v>2.951448388412925E-2</v>
      </c>
      <c r="AH88" s="23" t="s">
        <v>170</v>
      </c>
      <c r="AI88" s="24">
        <v>-5.6919624643002598E-2</v>
      </c>
      <c r="AM88" s="25" t="s">
        <v>102</v>
      </c>
      <c r="AN88" s="20"/>
      <c r="AO88" s="21" t="s">
        <v>169</v>
      </c>
      <c r="AP88" s="22">
        <v>2.480620155038693E-3</v>
      </c>
      <c r="AQ88" s="23" t="s">
        <v>170</v>
      </c>
      <c r="AR88" s="24">
        <v>0.11434108527131781</v>
      </c>
    </row>
    <row r="89" spans="3:44" x14ac:dyDescent="0.3">
      <c r="C89" s="25" t="s">
        <v>103</v>
      </c>
      <c r="D89" s="20"/>
      <c r="E89" s="21" t="s">
        <v>171</v>
      </c>
      <c r="F89" s="22"/>
      <c r="G89" s="23" t="s">
        <v>172</v>
      </c>
      <c r="H89" s="24">
        <v>-0.29878008975928178</v>
      </c>
      <c r="L89" s="25" t="s">
        <v>103</v>
      </c>
      <c r="M89" s="20"/>
      <c r="N89" s="21" t="s">
        <v>171</v>
      </c>
      <c r="O89" s="22">
        <v>-9.2452060383514389E-3</v>
      </c>
      <c r="P89" s="23" t="s">
        <v>172</v>
      </c>
      <c r="Q89" s="24"/>
      <c r="U89" s="25" t="s">
        <v>103</v>
      </c>
      <c r="V89" s="20"/>
      <c r="W89" s="21" t="s">
        <v>171</v>
      </c>
      <c r="X89" s="22">
        <v>2.0677274581803462E-2</v>
      </c>
      <c r="Y89" s="23" t="s">
        <v>172</v>
      </c>
      <c r="Z89" s="24">
        <v>0.23358425132598937</v>
      </c>
      <c r="AD89" s="25" t="s">
        <v>103</v>
      </c>
      <c r="AE89" s="20"/>
      <c r="AF89" s="21" t="s">
        <v>171</v>
      </c>
      <c r="AG89" s="22">
        <v>-6.3508771929824404E-2</v>
      </c>
      <c r="AH89" s="23" t="s">
        <v>172</v>
      </c>
      <c r="AI89" s="24">
        <v>-0.53560179518563822</v>
      </c>
      <c r="AM89" s="25" t="s">
        <v>103</v>
      </c>
      <c r="AN89" s="20"/>
      <c r="AO89" s="21" t="s">
        <v>171</v>
      </c>
      <c r="AP89" s="22">
        <v>8.4186046511627866E-2</v>
      </c>
      <c r="AQ89" s="23" t="s">
        <v>172</v>
      </c>
      <c r="AR89" s="24">
        <v>0.76918604651162759</v>
      </c>
    </row>
    <row r="90" spans="3:44" x14ac:dyDescent="0.3">
      <c r="C90" s="19" t="s">
        <v>173</v>
      </c>
      <c r="D90" s="20">
        <v>-9.1803345573235107E-2</v>
      </c>
      <c r="E90" s="21" t="s">
        <v>174</v>
      </c>
      <c r="F90" s="22">
        <v>3.881680946552446E-2</v>
      </c>
      <c r="G90" s="26" t="s">
        <v>132</v>
      </c>
      <c r="H90" s="42">
        <v>-9.2190942472459847E-2</v>
      </c>
      <c r="L90" s="19" t="s">
        <v>173</v>
      </c>
      <c r="M90" s="20"/>
      <c r="N90" s="21" t="s">
        <v>174</v>
      </c>
      <c r="O90" s="22"/>
      <c r="P90" s="26" t="s">
        <v>132</v>
      </c>
      <c r="Q90" s="42"/>
      <c r="U90" s="19" t="s">
        <v>173</v>
      </c>
      <c r="V90" s="20">
        <v>8.2227662178702698E-2</v>
      </c>
      <c r="W90" s="21" t="s">
        <v>174</v>
      </c>
      <c r="X90" s="22">
        <v>1.1995104039167925E-2</v>
      </c>
      <c r="Y90" s="26" t="s">
        <v>132</v>
      </c>
      <c r="Z90" s="42">
        <v>1.7886576907384932E-2</v>
      </c>
      <c r="AD90" s="19" t="s">
        <v>173</v>
      </c>
      <c r="AE90" s="20">
        <v>-0.15188086495308012</v>
      </c>
      <c r="AF90" s="21" t="s">
        <v>174</v>
      </c>
      <c r="AG90" s="22">
        <v>-3.0950632394940669E-2</v>
      </c>
      <c r="AH90" s="26" t="s">
        <v>132</v>
      </c>
      <c r="AI90" s="42">
        <v>-9.2190942472459847E-2</v>
      </c>
      <c r="AM90" s="19" t="s">
        <v>173</v>
      </c>
      <c r="AN90" s="20">
        <v>0.23410852713178282</v>
      </c>
      <c r="AO90" s="21" t="s">
        <v>174</v>
      </c>
      <c r="AP90" s="22">
        <v>4.2945736434108595E-2</v>
      </c>
      <c r="AQ90" s="26" t="s">
        <v>132</v>
      </c>
      <c r="AR90" s="20">
        <v>0.11007751937984478</v>
      </c>
    </row>
    <row r="91" spans="3:44" x14ac:dyDescent="0.3">
      <c r="C91" s="19" t="s">
        <v>175</v>
      </c>
      <c r="D91" s="20">
        <v>3.7266421868625388E-2</v>
      </c>
      <c r="E91" s="21" t="s">
        <v>176</v>
      </c>
      <c r="F91" s="22"/>
      <c r="G91" s="25" t="s">
        <v>194</v>
      </c>
      <c r="H91" s="42"/>
      <c r="L91" s="19" t="s">
        <v>175</v>
      </c>
      <c r="M91" s="20"/>
      <c r="N91" s="21" t="s">
        <v>176</v>
      </c>
      <c r="O91" s="22">
        <v>2.4863321093431479E-2</v>
      </c>
      <c r="P91" s="25" t="s">
        <v>194</v>
      </c>
      <c r="Q91" s="42">
        <v>-1.2345981232150027E-2</v>
      </c>
      <c r="U91" s="19" t="s">
        <v>175</v>
      </c>
      <c r="V91" s="20">
        <v>2.9514483884129028E-2</v>
      </c>
      <c r="W91" s="21" t="s">
        <v>176</v>
      </c>
      <c r="X91" s="22">
        <v>8.7392900856795297E-3</v>
      </c>
      <c r="Y91" s="25" t="s">
        <v>194</v>
      </c>
      <c r="Z91" s="42">
        <v>3.41656466748268E-2</v>
      </c>
      <c r="AD91" s="19" t="s">
        <v>175</v>
      </c>
      <c r="AE91" s="20">
        <v>2.1501427988579458E-3</v>
      </c>
      <c r="AF91" s="21" t="s">
        <v>176</v>
      </c>
      <c r="AG91" s="22">
        <v>4.7082823337415425E-3</v>
      </c>
      <c r="AH91" s="25" t="s">
        <v>194</v>
      </c>
      <c r="AI91" s="42">
        <v>-1.7772337821297168E-2</v>
      </c>
      <c r="AM91" s="19" t="s">
        <v>175</v>
      </c>
      <c r="AN91" s="20">
        <v>2.7364341085271082E-2</v>
      </c>
      <c r="AO91" s="21" t="s">
        <v>176</v>
      </c>
      <c r="AP91" s="22">
        <v>4.0310077519379872E-3</v>
      </c>
      <c r="AQ91" s="25" t="s">
        <v>194</v>
      </c>
      <c r="AR91" s="20">
        <v>5.1937984496123968E-2</v>
      </c>
    </row>
    <row r="92" spans="3:44" x14ac:dyDescent="0.3">
      <c r="C92" s="25" t="s">
        <v>106</v>
      </c>
      <c r="D92" s="20"/>
      <c r="E92" s="21" t="s">
        <v>177</v>
      </c>
      <c r="F92" s="22">
        <v>1.6075071399430652E-3</v>
      </c>
      <c r="G92" s="25" t="s">
        <v>195</v>
      </c>
      <c r="H92" s="42"/>
      <c r="L92" s="25" t="s">
        <v>106</v>
      </c>
      <c r="M92" s="20"/>
      <c r="N92" s="21" t="s">
        <v>177</v>
      </c>
      <c r="O92" s="22"/>
      <c r="P92" s="25" t="s">
        <v>195</v>
      </c>
      <c r="Q92" s="42">
        <v>-4.5940432476537785E-3</v>
      </c>
      <c r="U92" s="25" t="s">
        <v>106</v>
      </c>
      <c r="V92" s="20"/>
      <c r="W92" s="21" t="s">
        <v>177</v>
      </c>
      <c r="X92" s="22">
        <v>1.633618931048586E-2</v>
      </c>
      <c r="Y92" s="25" t="s">
        <v>195</v>
      </c>
      <c r="Z92" s="42">
        <v>2.9514483884129028E-2</v>
      </c>
      <c r="AD92" s="25" t="s">
        <v>106</v>
      </c>
      <c r="AE92" s="20"/>
      <c r="AF92" s="21" t="s">
        <v>177</v>
      </c>
      <c r="AG92" s="22">
        <v>5.7119543043882004E-5</v>
      </c>
      <c r="AH92" s="25" t="s">
        <v>195</v>
      </c>
      <c r="AI92" s="42">
        <v>-2.7074663402692378E-2</v>
      </c>
      <c r="AM92" s="25" t="s">
        <v>106</v>
      </c>
      <c r="AN92" s="20"/>
      <c r="AO92" s="21" t="s">
        <v>177</v>
      </c>
      <c r="AP92" s="22">
        <v>1.6279069767441978E-2</v>
      </c>
      <c r="AQ92" s="25" t="s">
        <v>195</v>
      </c>
      <c r="AR92" s="20">
        <v>5.6589147286821406E-2</v>
      </c>
    </row>
    <row r="93" spans="3:44" x14ac:dyDescent="0.3">
      <c r="C93" s="19" t="s">
        <v>190</v>
      </c>
      <c r="D93" s="20">
        <v>-2.242350061199494E-2</v>
      </c>
      <c r="E93" s="21" t="s">
        <v>178</v>
      </c>
      <c r="F93" s="22"/>
      <c r="G93" s="25" t="s">
        <v>196</v>
      </c>
      <c r="H93" s="42"/>
      <c r="L93" s="19" t="s">
        <v>190</v>
      </c>
      <c r="M93" s="20"/>
      <c r="N93" s="21" t="s">
        <v>178</v>
      </c>
      <c r="O93" s="22">
        <v>4.7082823337414315E-3</v>
      </c>
      <c r="P93" s="25" t="s">
        <v>196</v>
      </c>
      <c r="Q93" s="42">
        <v>-2.2423500611994829E-2</v>
      </c>
      <c r="U93" s="19" t="s">
        <v>190</v>
      </c>
      <c r="V93" s="20">
        <v>3.9671510320225423E-2</v>
      </c>
      <c r="W93" s="21" t="s">
        <v>178</v>
      </c>
      <c r="X93" s="22">
        <v>4.7033863729090353E-2</v>
      </c>
      <c r="Y93" s="25" t="s">
        <v>196</v>
      </c>
      <c r="Z93" s="42">
        <v>6.6723786209710423E-2</v>
      </c>
      <c r="AD93" s="19" t="s">
        <v>190</v>
      </c>
      <c r="AE93" s="20">
        <v>-7.5911872705018091E-2</v>
      </c>
      <c r="AF93" s="21" t="s">
        <v>178</v>
      </c>
      <c r="AG93" s="22">
        <v>-6.9710322317421247E-2</v>
      </c>
      <c r="AH93" s="25" t="s">
        <v>196</v>
      </c>
      <c r="AI93" s="42">
        <v>-0.20459404324765379</v>
      </c>
      <c r="AM93" s="19" t="s">
        <v>190</v>
      </c>
      <c r="AN93" s="20">
        <v>0.11558338302524351</v>
      </c>
      <c r="AO93" s="21" t="s">
        <v>178</v>
      </c>
      <c r="AP93" s="22">
        <v>0.1167441860465116</v>
      </c>
      <c r="AQ93" s="25" t="s">
        <v>196</v>
      </c>
      <c r="AR93" s="20">
        <v>0.27131782945736421</v>
      </c>
    </row>
    <row r="94" spans="3:44" x14ac:dyDescent="0.3">
      <c r="C94" s="19" t="s">
        <v>179</v>
      </c>
      <c r="D94" s="20">
        <v>-7.1807425540582059E-4</v>
      </c>
      <c r="E94" s="21" t="s">
        <v>180</v>
      </c>
      <c r="F94" s="22"/>
      <c r="G94" s="25"/>
      <c r="H94" s="42"/>
      <c r="L94" s="19" t="s">
        <v>179</v>
      </c>
      <c r="M94" s="20"/>
      <c r="N94" s="21" t="s">
        <v>180</v>
      </c>
      <c r="O94" s="22">
        <v>1.5560995512036047E-2</v>
      </c>
      <c r="P94" s="25"/>
      <c r="Q94" s="42"/>
      <c r="U94" s="19" t="s">
        <v>179</v>
      </c>
      <c r="V94" s="20">
        <v>3.7731538147695032E-2</v>
      </c>
      <c r="W94" s="21" t="s">
        <v>180</v>
      </c>
      <c r="X94" s="22">
        <v>1.354549163606722E-2</v>
      </c>
      <c r="Y94" s="25"/>
      <c r="Z94" s="42"/>
      <c r="AD94" s="19" t="s">
        <v>179</v>
      </c>
      <c r="AE94" s="20">
        <v>5.2250781993745665E-3</v>
      </c>
      <c r="AF94" s="21" t="s">
        <v>180</v>
      </c>
      <c r="AG94" s="22">
        <v>1.7111383108935341E-2</v>
      </c>
      <c r="AH94" s="25"/>
      <c r="AI94" s="42"/>
      <c r="AM94" s="19" t="s">
        <v>179</v>
      </c>
      <c r="AN94" s="20">
        <v>3.2506459948320465E-2</v>
      </c>
      <c r="AO94" s="21" t="s">
        <v>180</v>
      </c>
      <c r="AP94" s="22">
        <v>-3.5658914728681212E-3</v>
      </c>
      <c r="AQ94" s="25"/>
      <c r="AR94" s="20"/>
    </row>
    <row r="95" spans="3:44" x14ac:dyDescent="0.3">
      <c r="C95" s="19" t="s">
        <v>181</v>
      </c>
      <c r="D95" s="20">
        <v>4.7082823337415425E-3</v>
      </c>
      <c r="E95" s="21" t="s">
        <v>182</v>
      </c>
      <c r="F95" s="22">
        <v>-5.2656058751529788E-2</v>
      </c>
      <c r="G95" s="25"/>
      <c r="H95" s="42"/>
      <c r="L95" s="19" t="s">
        <v>181</v>
      </c>
      <c r="M95" s="20"/>
      <c r="N95" s="21" t="s">
        <v>182</v>
      </c>
      <c r="O95" s="22"/>
      <c r="P95" s="25"/>
      <c r="Q95" s="42"/>
      <c r="U95" s="19" t="s">
        <v>181</v>
      </c>
      <c r="V95" s="20">
        <v>2.7809057527540038E-2</v>
      </c>
      <c r="W95" s="21" t="s">
        <v>182</v>
      </c>
      <c r="X95" s="22">
        <v>5.4475724194206543E-2</v>
      </c>
      <c r="Y95" s="25"/>
      <c r="Z95" s="42"/>
      <c r="AD95" s="19" t="s">
        <v>181</v>
      </c>
      <c r="AE95" s="20">
        <v>-1.8030735754113736E-2</v>
      </c>
      <c r="AF95" s="21" t="s">
        <v>182</v>
      </c>
      <c r="AG95" s="22">
        <v>-0.12552427580579328</v>
      </c>
      <c r="AH95" s="25"/>
      <c r="AI95" s="42"/>
      <c r="AM95" s="19" t="s">
        <v>181</v>
      </c>
      <c r="AN95" s="20">
        <v>4.5839793281653773E-2</v>
      </c>
      <c r="AO95" s="21" t="s">
        <v>182</v>
      </c>
      <c r="AP95" s="22">
        <v>0.17999999999999983</v>
      </c>
      <c r="AQ95" s="25"/>
      <c r="AR95" s="20"/>
    </row>
    <row r="96" spans="3:44" x14ac:dyDescent="0.3">
      <c r="C96" s="19" t="s">
        <v>183</v>
      </c>
      <c r="D96" s="20">
        <v>-4.5940432476537785E-3</v>
      </c>
      <c r="E96" s="21" t="s">
        <v>184</v>
      </c>
      <c r="F96" s="22">
        <v>-8.4700122399017364E-3</v>
      </c>
      <c r="G96" s="28"/>
      <c r="H96" s="42"/>
      <c r="L96" s="19" t="s">
        <v>183</v>
      </c>
      <c r="M96" s="20"/>
      <c r="N96" s="21" t="s">
        <v>184</v>
      </c>
      <c r="O96" s="22"/>
      <c r="P96" s="28"/>
      <c r="Q96" s="42"/>
      <c r="U96" s="19" t="s">
        <v>183</v>
      </c>
      <c r="V96" s="20">
        <v>5.013463892288883E-2</v>
      </c>
      <c r="W96" s="21" t="s">
        <v>184</v>
      </c>
      <c r="X96" s="22">
        <v>2.2382700938392563E-2</v>
      </c>
      <c r="Y96" s="28"/>
      <c r="Z96" s="42"/>
      <c r="AD96" s="19" t="s">
        <v>183</v>
      </c>
      <c r="AE96" s="20">
        <v>-1.6997144022847577E-2</v>
      </c>
      <c r="AF96" s="21" t="s">
        <v>184</v>
      </c>
      <c r="AG96" s="22">
        <v>-8.5601795185638374E-2</v>
      </c>
      <c r="AH96" s="28"/>
      <c r="AI96" s="42"/>
      <c r="AM96" s="19" t="s">
        <v>183</v>
      </c>
      <c r="AN96" s="20">
        <v>6.7131782945736407E-2</v>
      </c>
      <c r="AO96" s="21" t="s">
        <v>184</v>
      </c>
      <c r="AP96" s="22">
        <v>0.10798449612403094</v>
      </c>
      <c r="AQ96" s="28"/>
      <c r="AR96" s="20"/>
    </row>
    <row r="97" spans="3:44" x14ac:dyDescent="0.3">
      <c r="D97" s="42"/>
      <c r="F97" s="42"/>
      <c r="H97" s="42"/>
      <c r="M97" s="42"/>
      <c r="O97" s="42"/>
      <c r="Q97" s="42"/>
      <c r="V97" s="42"/>
      <c r="X97" s="42"/>
      <c r="Z97" s="42"/>
      <c r="AE97" s="42"/>
      <c r="AG97" s="42"/>
      <c r="AI97" s="42"/>
    </row>
    <row r="98" spans="3:44" x14ac:dyDescent="0.3">
      <c r="C98" t="s">
        <v>341</v>
      </c>
      <c r="L98" t="s">
        <v>291</v>
      </c>
      <c r="U98" t="s">
        <v>290</v>
      </c>
      <c r="AD98" t="s">
        <v>275</v>
      </c>
      <c r="AM98" s="29" t="s">
        <v>197</v>
      </c>
    </row>
    <row r="99" spans="3:44" x14ac:dyDescent="0.3">
      <c r="C99" t="s">
        <v>264</v>
      </c>
      <c r="L99" t="s">
        <v>264</v>
      </c>
      <c r="U99" t="s">
        <v>258</v>
      </c>
      <c r="AD99" t="s">
        <v>259</v>
      </c>
      <c r="AM99" s="30" t="s">
        <v>198</v>
      </c>
    </row>
    <row r="100" spans="3:44" x14ac:dyDescent="0.3">
      <c r="C100" t="s">
        <v>265</v>
      </c>
      <c r="L100" t="s">
        <v>265</v>
      </c>
      <c r="U100" t="s">
        <v>260</v>
      </c>
      <c r="AD100" t="s">
        <v>261</v>
      </c>
    </row>
    <row r="101" spans="3:44" x14ac:dyDescent="0.3">
      <c r="D101" s="44"/>
    </row>
    <row r="102" spans="3:44" x14ac:dyDescent="0.3">
      <c r="C102" s="41" t="s">
        <v>272</v>
      </c>
      <c r="D102" s="44" t="s">
        <v>270</v>
      </c>
      <c r="L102" s="41" t="s">
        <v>273</v>
      </c>
      <c r="M102" s="44" t="s">
        <v>271</v>
      </c>
      <c r="U102" s="39" t="s">
        <v>254</v>
      </c>
      <c r="V102" s="40" t="s">
        <v>255</v>
      </c>
      <c r="AD102" s="43" t="s">
        <v>262</v>
      </c>
      <c r="AE102" s="40" t="s">
        <v>263</v>
      </c>
      <c r="AM102" t="s">
        <v>199</v>
      </c>
      <c r="AN102" t="s">
        <v>200</v>
      </c>
    </row>
    <row r="103" spans="3:44" x14ac:dyDescent="0.3">
      <c r="D103" t="s">
        <v>193</v>
      </c>
      <c r="F103" t="s">
        <v>193</v>
      </c>
      <c r="H103" t="s">
        <v>193</v>
      </c>
      <c r="M103" t="s">
        <v>193</v>
      </c>
      <c r="O103" t="s">
        <v>193</v>
      </c>
      <c r="Q103" t="s">
        <v>193</v>
      </c>
      <c r="V103" t="s">
        <v>193</v>
      </c>
      <c r="X103" t="s">
        <v>193</v>
      </c>
      <c r="Z103" t="s">
        <v>193</v>
      </c>
      <c r="AE103" t="s">
        <v>193</v>
      </c>
      <c r="AG103" t="s">
        <v>193</v>
      </c>
      <c r="AI103" t="s">
        <v>193</v>
      </c>
      <c r="AN103" t="s">
        <v>193</v>
      </c>
      <c r="AP103" t="s">
        <v>193</v>
      </c>
      <c r="AR103" t="s">
        <v>193</v>
      </c>
    </row>
    <row r="104" spans="3:44" x14ac:dyDescent="0.3">
      <c r="C104" s="6"/>
      <c r="D104" t="s">
        <v>159</v>
      </c>
      <c r="F104" t="s">
        <v>159</v>
      </c>
      <c r="H104" t="s">
        <v>159</v>
      </c>
      <c r="L104" s="6"/>
      <c r="M104" t="s">
        <v>159</v>
      </c>
      <c r="O104" t="s">
        <v>159</v>
      </c>
      <c r="Q104" t="s">
        <v>159</v>
      </c>
      <c r="U104" s="6"/>
      <c r="V104" t="s">
        <v>159</v>
      </c>
      <c r="X104" t="s">
        <v>159</v>
      </c>
      <c r="Z104" t="s">
        <v>159</v>
      </c>
      <c r="AD104" s="6"/>
      <c r="AE104" t="s">
        <v>159</v>
      </c>
      <c r="AG104" t="s">
        <v>159</v>
      </c>
      <c r="AI104" t="s">
        <v>159</v>
      </c>
      <c r="AM104" s="6"/>
      <c r="AN104" t="s">
        <v>159</v>
      </c>
      <c r="AP104" t="s">
        <v>159</v>
      </c>
      <c r="AR104" t="s">
        <v>159</v>
      </c>
    </row>
    <row r="105" spans="3:44" x14ac:dyDescent="0.3">
      <c r="C105" s="19" t="s">
        <v>185</v>
      </c>
      <c r="D105" s="20">
        <v>-3.0756833945328244E-2</v>
      </c>
      <c r="E105" s="21" t="s">
        <v>160</v>
      </c>
      <c r="F105" s="22"/>
      <c r="G105" s="23" t="s">
        <v>161</v>
      </c>
      <c r="H105" s="24">
        <v>-0.54335373317013436</v>
      </c>
      <c r="L105" s="19" t="s">
        <v>185</v>
      </c>
      <c r="M105" s="20"/>
      <c r="N105" s="21" t="s">
        <v>160</v>
      </c>
      <c r="O105" s="22">
        <v>1.5560995512036158E-2</v>
      </c>
      <c r="P105" s="23" t="s">
        <v>161</v>
      </c>
      <c r="Q105" s="24"/>
      <c r="U105" s="19" t="s">
        <v>185</v>
      </c>
      <c r="V105" s="20">
        <v>2.7902896776826003E-2</v>
      </c>
      <c r="W105" s="21" t="s">
        <v>160</v>
      </c>
      <c r="X105" s="22">
        <v>1.3623011015912123E-2</v>
      </c>
      <c r="Y105" s="23" t="s">
        <v>161</v>
      </c>
      <c r="Z105" s="24">
        <v>0.22718890248878032</v>
      </c>
      <c r="AD105" s="19" t="s">
        <v>185</v>
      </c>
      <c r="AE105" s="20">
        <v>4.7082823337414315E-3</v>
      </c>
      <c r="AF105" s="21" t="s">
        <v>160</v>
      </c>
      <c r="AG105" s="22">
        <v>4.7082823337414315E-3</v>
      </c>
      <c r="AH105" s="23" t="s">
        <v>161</v>
      </c>
      <c r="AI105" s="24">
        <v>-0.34645450836393288</v>
      </c>
      <c r="AM105" s="19" t="s">
        <v>185</v>
      </c>
      <c r="AN105" s="20">
        <v>2.3194614443084571E-2</v>
      </c>
      <c r="AO105" s="21" t="s">
        <v>160</v>
      </c>
      <c r="AP105" s="22">
        <v>8.9147286821706917E-3</v>
      </c>
      <c r="AQ105" s="23" t="s">
        <v>161</v>
      </c>
      <c r="AR105" s="24">
        <v>0.5736434108527132</v>
      </c>
    </row>
    <row r="106" spans="3:44" x14ac:dyDescent="0.3">
      <c r="C106" s="19" t="s">
        <v>162</v>
      </c>
      <c r="D106" s="20">
        <v>-5.3692370461034811E-3</v>
      </c>
      <c r="E106" s="21" t="s">
        <v>186</v>
      </c>
      <c r="F106" s="22">
        <v>-4.490412076703354E-2</v>
      </c>
      <c r="G106" s="23" t="s">
        <v>163</v>
      </c>
      <c r="H106" s="24">
        <v>-0.1243614851081189</v>
      </c>
      <c r="L106" s="19" t="s">
        <v>162</v>
      </c>
      <c r="M106" s="20"/>
      <c r="N106" s="21" t="s">
        <v>186</v>
      </c>
      <c r="O106" s="22"/>
      <c r="P106" s="23" t="s">
        <v>163</v>
      </c>
      <c r="Q106" s="24"/>
      <c r="U106" s="19" t="s">
        <v>162</v>
      </c>
      <c r="V106" s="20">
        <v>2.5483476132191152E-2</v>
      </c>
      <c r="W106" s="21" t="s">
        <v>186</v>
      </c>
      <c r="X106" s="22">
        <v>3.9592003263974163E-2</v>
      </c>
      <c r="Y106" s="23" t="s">
        <v>163</v>
      </c>
      <c r="Z106" s="24">
        <v>0.15587107303141623</v>
      </c>
      <c r="AD106" s="19" t="s">
        <v>162</v>
      </c>
      <c r="AE106" s="20">
        <v>2.4088127294981887E-2</v>
      </c>
      <c r="AF106" s="21" t="s">
        <v>186</v>
      </c>
      <c r="AG106" s="22">
        <v>2.563851489188107E-2</v>
      </c>
      <c r="AH106" s="23" t="s">
        <v>163</v>
      </c>
      <c r="AI106" s="24">
        <v>-8.2501019991839786E-2</v>
      </c>
      <c r="AM106" s="19" t="s">
        <v>162</v>
      </c>
      <c r="AN106" s="20">
        <v>1.3953488372092648E-3</v>
      </c>
      <c r="AO106" s="21" t="s">
        <v>186</v>
      </c>
      <c r="AP106" s="22">
        <v>1.3953488372093092E-2</v>
      </c>
      <c r="AQ106" s="23" t="s">
        <v>163</v>
      </c>
      <c r="AR106" s="24">
        <v>0.23837209302325602</v>
      </c>
    </row>
    <row r="107" spans="3:44" x14ac:dyDescent="0.3">
      <c r="C107" s="19" t="s">
        <v>187</v>
      </c>
      <c r="D107" s="20">
        <v>8.2741738066097748E-3</v>
      </c>
      <c r="E107" s="21" t="s">
        <v>164</v>
      </c>
      <c r="F107" s="22"/>
      <c r="G107" s="23" t="s">
        <v>165</v>
      </c>
      <c r="H107" s="24">
        <v>-0.13482660138718872</v>
      </c>
      <c r="L107" s="19" t="s">
        <v>187</v>
      </c>
      <c r="M107" s="20"/>
      <c r="N107" s="21" t="s">
        <v>164</v>
      </c>
      <c r="O107" s="22">
        <v>-0.53017543859649097</v>
      </c>
      <c r="P107" s="23" t="s">
        <v>165</v>
      </c>
      <c r="Q107" s="24"/>
      <c r="U107" s="19" t="s">
        <v>187</v>
      </c>
      <c r="V107" s="20">
        <v>3.2925336597307342E-2</v>
      </c>
      <c r="W107" s="21" t="s">
        <v>164</v>
      </c>
      <c r="X107" s="22">
        <v>5.9998980008160174E-2</v>
      </c>
      <c r="Y107" s="23" t="s">
        <v>165</v>
      </c>
      <c r="Z107" s="24">
        <v>5.7809057527540064E-2</v>
      </c>
      <c r="AD107" s="19" t="s">
        <v>187</v>
      </c>
      <c r="AE107" s="20">
        <v>1.6336189310485749E-2</v>
      </c>
      <c r="AF107" s="21" t="s">
        <v>164</v>
      </c>
      <c r="AG107" s="22">
        <v>-8.8314973480211889E-2</v>
      </c>
      <c r="AH107" s="23" t="s">
        <v>165</v>
      </c>
      <c r="AI107" s="24">
        <v>2.0470556235550386E-2</v>
      </c>
      <c r="AM107" s="19" t="s">
        <v>187</v>
      </c>
      <c r="AN107" s="20">
        <v>1.6589147286821593E-2</v>
      </c>
      <c r="AO107" s="21" t="s">
        <v>164</v>
      </c>
      <c r="AP107" s="22">
        <v>0.14831395348837206</v>
      </c>
      <c r="AQ107" s="23" t="s">
        <v>165</v>
      </c>
      <c r="AR107" s="24">
        <v>3.7338501291989679E-2</v>
      </c>
    </row>
    <row r="108" spans="3:44" x14ac:dyDescent="0.3">
      <c r="C108" s="25" t="s">
        <v>100</v>
      </c>
      <c r="D108" s="20"/>
      <c r="E108" s="21" t="s">
        <v>166</v>
      </c>
      <c r="F108" s="22">
        <v>-0.19529171766625841</v>
      </c>
      <c r="G108" s="23" t="s">
        <v>188</v>
      </c>
      <c r="H108" s="24">
        <v>-0.17707466340269246</v>
      </c>
      <c r="L108" s="25" t="s">
        <v>100</v>
      </c>
      <c r="M108" s="20"/>
      <c r="N108" s="21" t="s">
        <v>166</v>
      </c>
      <c r="O108" s="22"/>
      <c r="P108" s="23" t="s">
        <v>188</v>
      </c>
      <c r="Q108" s="24"/>
      <c r="U108" s="25" t="s">
        <v>100</v>
      </c>
      <c r="V108" s="20"/>
      <c r="W108" s="21" t="s">
        <v>166</v>
      </c>
      <c r="X108" s="22">
        <v>4.1142390860873235E-2</v>
      </c>
      <c r="Y108" s="23" t="s">
        <v>188</v>
      </c>
      <c r="Z108" s="24">
        <v>3.1452468380253173E-2</v>
      </c>
      <c r="AD108" s="25" t="s">
        <v>100</v>
      </c>
      <c r="AE108" s="20"/>
      <c r="AF108" s="21" t="s">
        <v>166</v>
      </c>
      <c r="AG108" s="22">
        <v>-4.490412076703354E-2</v>
      </c>
      <c r="AH108" s="23" t="s">
        <v>188</v>
      </c>
      <c r="AI108" s="24">
        <v>-4.9555283557731422E-2</v>
      </c>
      <c r="AM108" s="25" t="s">
        <v>100</v>
      </c>
      <c r="AN108" s="20"/>
      <c r="AO108" s="21" t="s">
        <v>166</v>
      </c>
      <c r="AP108" s="22">
        <v>8.6046511627906774E-2</v>
      </c>
      <c r="AQ108" s="23" t="s">
        <v>188</v>
      </c>
      <c r="AR108" s="24">
        <v>8.1007751937984596E-2</v>
      </c>
    </row>
    <row r="109" spans="3:44" x14ac:dyDescent="0.3">
      <c r="C109" s="19" t="s">
        <v>189</v>
      </c>
      <c r="D109" s="20">
        <v>3.4682442540459824E-2</v>
      </c>
      <c r="E109" s="21" t="s">
        <v>167</v>
      </c>
      <c r="F109" s="22">
        <v>1.5560995512036047E-2</v>
      </c>
      <c r="G109" s="23" t="s">
        <v>168</v>
      </c>
      <c r="H109" s="24">
        <v>-0.13443900448796386</v>
      </c>
      <c r="L109" s="19" t="s">
        <v>189</v>
      </c>
      <c r="M109" s="20"/>
      <c r="N109" s="21" t="s">
        <v>167</v>
      </c>
      <c r="O109" s="22"/>
      <c r="P109" s="23" t="s">
        <v>168</v>
      </c>
      <c r="Q109" s="24"/>
      <c r="U109" s="19" t="s">
        <v>189</v>
      </c>
      <c r="V109" s="20">
        <v>2.3071762092570114E-2</v>
      </c>
      <c r="W109" s="21" t="s">
        <v>167</v>
      </c>
      <c r="X109" s="22">
        <v>2.1607507139943194E-2</v>
      </c>
      <c r="Y109" s="23" t="s">
        <v>168</v>
      </c>
      <c r="Z109" s="24">
        <v>7.0212158302733862E-2</v>
      </c>
      <c r="AD109" s="19" t="s">
        <v>189</v>
      </c>
      <c r="AE109" s="20">
        <v>-1.1056711546303388E-3</v>
      </c>
      <c r="AF109" s="21" t="s">
        <v>167</v>
      </c>
      <c r="AG109" s="22">
        <v>4.5793553651571006E-2</v>
      </c>
      <c r="AH109" s="23" t="s">
        <v>168</v>
      </c>
      <c r="AI109" s="24">
        <v>-0.10149326805385539</v>
      </c>
      <c r="AM109" s="19" t="s">
        <v>189</v>
      </c>
      <c r="AN109" s="20">
        <v>2.4177433247200453E-2</v>
      </c>
      <c r="AO109" s="21" t="s">
        <v>167</v>
      </c>
      <c r="AP109" s="22">
        <v>-2.4186046511627812E-2</v>
      </c>
      <c r="AQ109" s="23" t="s">
        <v>168</v>
      </c>
      <c r="AR109" s="24">
        <v>0.17170542635658925</v>
      </c>
    </row>
    <row r="110" spans="3:44" x14ac:dyDescent="0.3">
      <c r="C110" s="25" t="s">
        <v>102</v>
      </c>
      <c r="D110" s="20"/>
      <c r="E110" s="21" t="s">
        <v>169</v>
      </c>
      <c r="F110" s="22"/>
      <c r="G110" s="23" t="s">
        <v>170</v>
      </c>
      <c r="H110" s="24">
        <v>-5.6919624643002598E-2</v>
      </c>
      <c r="L110" s="25" t="s">
        <v>102</v>
      </c>
      <c r="M110" s="20"/>
      <c r="N110" s="21" t="s">
        <v>169</v>
      </c>
      <c r="O110" s="22">
        <v>2.951448388412925E-2</v>
      </c>
      <c r="P110" s="23" t="s">
        <v>170</v>
      </c>
      <c r="Q110" s="24"/>
      <c r="U110" s="25" t="s">
        <v>102</v>
      </c>
      <c r="V110" s="20">
        <v>0</v>
      </c>
      <c r="W110" s="21" t="s">
        <v>169</v>
      </c>
      <c r="X110" s="22">
        <v>3.1995104039167943E-2</v>
      </c>
      <c r="Y110" s="23" t="s">
        <v>170</v>
      </c>
      <c r="Z110" s="24">
        <v>5.7421460628315213E-2</v>
      </c>
      <c r="AD110" s="25" t="s">
        <v>102</v>
      </c>
      <c r="AE110" s="20"/>
      <c r="AF110" s="21" t="s">
        <v>169</v>
      </c>
      <c r="AG110" s="22">
        <v>-1.1183190534475362E-2</v>
      </c>
      <c r="AH110" s="23" t="s">
        <v>170</v>
      </c>
      <c r="AI110" s="24">
        <v>-7.6687066503467793E-2</v>
      </c>
      <c r="AM110" s="25" t="s">
        <v>102</v>
      </c>
      <c r="AN110" s="20"/>
      <c r="AO110" s="21" t="s">
        <v>169</v>
      </c>
      <c r="AP110" s="22">
        <v>4.3178294573643305E-2</v>
      </c>
      <c r="AQ110" s="23" t="s">
        <v>170</v>
      </c>
      <c r="AR110" s="24">
        <v>0.13410852713178301</v>
      </c>
    </row>
    <row r="111" spans="3:44" x14ac:dyDescent="0.3">
      <c r="C111" s="25" t="s">
        <v>103</v>
      </c>
      <c r="D111" s="20"/>
      <c r="E111" s="21" t="s">
        <v>171</v>
      </c>
      <c r="F111" s="22"/>
      <c r="G111" s="23" t="s">
        <v>172</v>
      </c>
      <c r="H111" s="24">
        <v>-0.53560179518563822</v>
      </c>
      <c r="L111" s="25" t="s">
        <v>103</v>
      </c>
      <c r="M111" s="20"/>
      <c r="N111" s="21" t="s">
        <v>171</v>
      </c>
      <c r="O111" s="22">
        <v>-6.3508771929824404E-2</v>
      </c>
      <c r="P111" s="23" t="s">
        <v>172</v>
      </c>
      <c r="Q111" s="24"/>
      <c r="U111" s="25" t="s">
        <v>103</v>
      </c>
      <c r="V111" s="20"/>
      <c r="W111" s="21" t="s">
        <v>171</v>
      </c>
      <c r="X111" s="22">
        <v>2.0677274581803462E-2</v>
      </c>
      <c r="Y111" s="23" t="s">
        <v>172</v>
      </c>
      <c r="Z111" s="24">
        <v>0.23358425132598937</v>
      </c>
      <c r="AD111" s="25" t="s">
        <v>103</v>
      </c>
      <c r="AE111" s="20"/>
      <c r="AF111" s="21" t="s">
        <v>171</v>
      </c>
      <c r="AG111" s="22">
        <v>-9.2452060383514389E-3</v>
      </c>
      <c r="AH111" s="23" t="s">
        <v>172</v>
      </c>
      <c r="AI111" s="24">
        <v>-0.29878008975928178</v>
      </c>
      <c r="AM111" s="25" t="s">
        <v>103</v>
      </c>
      <c r="AN111" s="20"/>
      <c r="AO111" s="21" t="s">
        <v>171</v>
      </c>
      <c r="AP111" s="22">
        <v>2.9922480620154901E-2</v>
      </c>
      <c r="AQ111" s="23" t="s">
        <v>172</v>
      </c>
      <c r="AR111" s="24">
        <v>0.5323643410852712</v>
      </c>
    </row>
    <row r="112" spans="3:44" x14ac:dyDescent="0.3">
      <c r="C112" s="19" t="s">
        <v>173</v>
      </c>
      <c r="D112" s="20">
        <v>-0.15188086495308012</v>
      </c>
      <c r="E112" s="21" t="s">
        <v>174</v>
      </c>
      <c r="F112" s="22">
        <v>-3.0950632394940669E-2</v>
      </c>
      <c r="G112" s="26" t="s">
        <v>132</v>
      </c>
      <c r="H112" s="42">
        <v>-4.5679314565483242E-2</v>
      </c>
      <c r="L112" s="19" t="s">
        <v>173</v>
      </c>
      <c r="M112" s="20"/>
      <c r="N112" s="21" t="s">
        <v>174</v>
      </c>
      <c r="O112" s="22"/>
      <c r="P112" s="26" t="s">
        <v>132</v>
      </c>
      <c r="Q112" s="42"/>
      <c r="U112" s="19" t="s">
        <v>173</v>
      </c>
      <c r="V112" s="20">
        <v>8.2227662178702698E-2</v>
      </c>
      <c r="W112" s="21" t="s">
        <v>174</v>
      </c>
      <c r="X112" s="22">
        <v>1.1995104039167925E-2</v>
      </c>
      <c r="Y112" s="26" t="s">
        <v>132</v>
      </c>
      <c r="Z112" s="42">
        <v>1.7886576907384932E-2</v>
      </c>
      <c r="AD112" s="19" t="s">
        <v>173</v>
      </c>
      <c r="AE112" s="20">
        <v>-9.1803345573235107E-2</v>
      </c>
      <c r="AF112" s="21" t="s">
        <v>174</v>
      </c>
      <c r="AG112" s="22">
        <v>3.881680946552446E-2</v>
      </c>
      <c r="AH112" s="26" t="s">
        <v>132</v>
      </c>
      <c r="AI112" s="42">
        <v>-4.5679314565483242E-2</v>
      </c>
      <c r="AM112" s="19" t="s">
        <v>173</v>
      </c>
      <c r="AN112" s="20">
        <v>0.17403100775193781</v>
      </c>
      <c r="AO112" s="21" t="s">
        <v>174</v>
      </c>
      <c r="AP112" s="22">
        <v>-2.6821705426356535E-2</v>
      </c>
      <c r="AQ112" s="26" t="s">
        <v>132</v>
      </c>
      <c r="AR112" s="20">
        <v>6.3565891472868175E-2</v>
      </c>
    </row>
    <row r="113" spans="3:44" x14ac:dyDescent="0.3">
      <c r="C113" s="19" t="s">
        <v>175</v>
      </c>
      <c r="D113" s="20">
        <v>2.1501427988579458E-3</v>
      </c>
      <c r="E113" s="21" t="s">
        <v>176</v>
      </c>
      <c r="F113" s="22"/>
      <c r="G113" s="25" t="s">
        <v>194</v>
      </c>
      <c r="H113" s="42"/>
      <c r="L113" s="19" t="s">
        <v>175</v>
      </c>
      <c r="M113" s="20"/>
      <c r="N113" s="21" t="s">
        <v>176</v>
      </c>
      <c r="O113" s="22">
        <v>4.7082823337415425E-3</v>
      </c>
      <c r="P113" s="25" t="s">
        <v>194</v>
      </c>
      <c r="Q113" s="42">
        <v>-1.7772337821297168E-2</v>
      </c>
      <c r="U113" s="19" t="s">
        <v>175</v>
      </c>
      <c r="V113" s="20">
        <v>2.9514483884129028E-2</v>
      </c>
      <c r="W113" s="21" t="s">
        <v>176</v>
      </c>
      <c r="X113" s="22">
        <v>8.7392900856795297E-3</v>
      </c>
      <c r="Y113" s="25" t="s">
        <v>194</v>
      </c>
      <c r="Z113" s="42">
        <v>3.41656466748268E-2</v>
      </c>
      <c r="AD113" s="19" t="s">
        <v>175</v>
      </c>
      <c r="AE113" s="20">
        <v>3.7266421868625388E-2</v>
      </c>
      <c r="AF113" s="21" t="s">
        <v>176</v>
      </c>
      <c r="AG113" s="22">
        <v>2.4863321093431479E-2</v>
      </c>
      <c r="AH113" s="25" t="s">
        <v>194</v>
      </c>
      <c r="AI113" s="42">
        <v>-1.2345981232150027E-2</v>
      </c>
      <c r="AM113" s="19" t="s">
        <v>175</v>
      </c>
      <c r="AN113" s="20">
        <v>-7.7519379844963598E-3</v>
      </c>
      <c r="AO113" s="21" t="s">
        <v>176</v>
      </c>
      <c r="AP113" s="22">
        <v>-1.6124031007751949E-2</v>
      </c>
      <c r="AQ113" s="25" t="s">
        <v>194</v>
      </c>
      <c r="AR113" s="20">
        <v>4.6511627906976827E-2</v>
      </c>
    </row>
    <row r="114" spans="3:44" x14ac:dyDescent="0.3">
      <c r="C114" s="25" t="s">
        <v>106</v>
      </c>
      <c r="D114" s="20"/>
      <c r="E114" s="21" t="s">
        <v>177</v>
      </c>
      <c r="F114" s="22">
        <v>5.7119543043882004E-5</v>
      </c>
      <c r="G114" s="25" t="s">
        <v>195</v>
      </c>
      <c r="H114" s="42"/>
      <c r="L114" s="25" t="s">
        <v>106</v>
      </c>
      <c r="M114" s="20"/>
      <c r="N114" s="21" t="s">
        <v>177</v>
      </c>
      <c r="O114" s="22"/>
      <c r="P114" s="25" t="s">
        <v>195</v>
      </c>
      <c r="Q114" s="42">
        <v>-2.7074663402692378E-2</v>
      </c>
      <c r="U114" s="25" t="s">
        <v>106</v>
      </c>
      <c r="V114" s="20"/>
      <c r="W114" s="21" t="s">
        <v>177</v>
      </c>
      <c r="X114" s="22">
        <v>1.633618931048586E-2</v>
      </c>
      <c r="Y114" s="25" t="s">
        <v>195</v>
      </c>
      <c r="Z114" s="42">
        <v>2.9514483884129028E-2</v>
      </c>
      <c r="AD114" s="25" t="s">
        <v>106</v>
      </c>
      <c r="AE114" s="20"/>
      <c r="AF114" s="21" t="s">
        <v>177</v>
      </c>
      <c r="AG114" s="22">
        <v>1.6075071399430652E-3</v>
      </c>
      <c r="AH114" s="25" t="s">
        <v>195</v>
      </c>
      <c r="AI114" s="42">
        <v>-4.5940432476537785E-3</v>
      </c>
      <c r="AM114" s="25" t="s">
        <v>106</v>
      </c>
      <c r="AN114" s="20"/>
      <c r="AO114" s="21" t="s">
        <v>177</v>
      </c>
      <c r="AP114" s="22">
        <v>1.4728682170542795E-2</v>
      </c>
      <c r="AQ114" s="25" t="s">
        <v>195</v>
      </c>
      <c r="AR114" s="20">
        <v>3.4108527131782806E-2</v>
      </c>
    </row>
    <row r="115" spans="3:44" x14ac:dyDescent="0.3">
      <c r="C115" s="19" t="s">
        <v>190</v>
      </c>
      <c r="D115" s="20">
        <v>-7.5911872705018091E-2</v>
      </c>
      <c r="E115" s="21" t="s">
        <v>178</v>
      </c>
      <c r="F115" s="22"/>
      <c r="G115" s="25" t="s">
        <v>196</v>
      </c>
      <c r="H115" s="42"/>
      <c r="L115" s="19" t="s">
        <v>190</v>
      </c>
      <c r="M115" s="20"/>
      <c r="N115" s="21" t="s">
        <v>178</v>
      </c>
      <c r="O115" s="22">
        <v>-6.9710322317421247E-2</v>
      </c>
      <c r="P115" s="25" t="s">
        <v>196</v>
      </c>
      <c r="Q115" s="42">
        <v>-0.20459404324765379</v>
      </c>
      <c r="U115" s="19" t="s">
        <v>190</v>
      </c>
      <c r="V115" s="20">
        <v>3.9671510320225423E-2</v>
      </c>
      <c r="W115" s="21" t="s">
        <v>178</v>
      </c>
      <c r="X115" s="22">
        <v>4.7033863729090353E-2</v>
      </c>
      <c r="Y115" s="25" t="s">
        <v>196</v>
      </c>
      <c r="Z115" s="42">
        <v>6.6723786209710423E-2</v>
      </c>
      <c r="AD115" s="19" t="s">
        <v>190</v>
      </c>
      <c r="AE115" s="20">
        <v>-2.242350061199494E-2</v>
      </c>
      <c r="AF115" s="21" t="s">
        <v>178</v>
      </c>
      <c r="AG115" s="22">
        <v>4.7082823337414315E-3</v>
      </c>
      <c r="AH115" s="25" t="s">
        <v>196</v>
      </c>
      <c r="AI115" s="42">
        <v>-2.2423500611994829E-2</v>
      </c>
      <c r="AM115" s="19" t="s">
        <v>190</v>
      </c>
      <c r="AN115" s="20">
        <v>6.2095010932220362E-2</v>
      </c>
      <c r="AO115" s="21" t="s">
        <v>178</v>
      </c>
      <c r="AP115" s="22">
        <v>4.2325581395348921E-2</v>
      </c>
      <c r="AQ115" s="25" t="s">
        <v>196</v>
      </c>
      <c r="AR115" s="20">
        <v>8.9147286821705252E-2</v>
      </c>
    </row>
    <row r="116" spans="3:44" x14ac:dyDescent="0.3">
      <c r="C116" s="19" t="s">
        <v>179</v>
      </c>
      <c r="D116" s="20">
        <v>5.2250781993745665E-3</v>
      </c>
      <c r="E116" s="21" t="s">
        <v>180</v>
      </c>
      <c r="F116" s="22"/>
      <c r="G116" s="25"/>
      <c r="H116" s="42"/>
      <c r="L116" s="19" t="s">
        <v>179</v>
      </c>
      <c r="M116" s="20"/>
      <c r="N116" s="21" t="s">
        <v>180</v>
      </c>
      <c r="O116" s="22">
        <v>1.7111383108935341E-2</v>
      </c>
      <c r="P116" s="25"/>
      <c r="Q116" s="42"/>
      <c r="U116" s="19" t="s">
        <v>179</v>
      </c>
      <c r="V116" s="20">
        <v>3.7731538147695032E-2</v>
      </c>
      <c r="W116" s="21" t="s">
        <v>180</v>
      </c>
      <c r="X116" s="22">
        <v>1.354549163606722E-2</v>
      </c>
      <c r="Y116" s="25"/>
      <c r="Z116" s="42"/>
      <c r="AD116" s="19" t="s">
        <v>179</v>
      </c>
      <c r="AE116" s="20">
        <v>-7.1807425540582059E-4</v>
      </c>
      <c r="AF116" s="21" t="s">
        <v>180</v>
      </c>
      <c r="AG116" s="22">
        <v>1.5560995512036047E-2</v>
      </c>
      <c r="AH116" s="25"/>
      <c r="AI116" s="42"/>
      <c r="AM116" s="19" t="s">
        <v>179</v>
      </c>
      <c r="AN116" s="20">
        <v>3.8449612403100852E-2</v>
      </c>
      <c r="AO116" s="21" t="s">
        <v>180</v>
      </c>
      <c r="AP116" s="22">
        <v>-2.0155038759688271E-3</v>
      </c>
      <c r="AQ116" s="25"/>
      <c r="AR116" s="20"/>
    </row>
    <row r="117" spans="3:44" x14ac:dyDescent="0.3">
      <c r="C117" s="19" t="s">
        <v>181</v>
      </c>
      <c r="D117" s="20">
        <v>-1.8030735754113736E-2</v>
      </c>
      <c r="E117" s="21" t="s">
        <v>182</v>
      </c>
      <c r="F117" s="22">
        <v>-0.12552427580579328</v>
      </c>
      <c r="G117" s="25"/>
      <c r="H117" s="42"/>
      <c r="L117" s="19" t="s">
        <v>181</v>
      </c>
      <c r="M117" s="20"/>
      <c r="N117" s="21" t="s">
        <v>182</v>
      </c>
      <c r="O117" s="22"/>
      <c r="P117" s="25"/>
      <c r="Q117" s="42"/>
      <c r="U117" s="19" t="s">
        <v>181</v>
      </c>
      <c r="V117" s="20">
        <v>2.7809057527540038E-2</v>
      </c>
      <c r="W117" s="21" t="s">
        <v>182</v>
      </c>
      <c r="X117" s="22">
        <v>5.4475724194206543E-2</v>
      </c>
      <c r="Y117" s="25"/>
      <c r="Z117" s="42"/>
      <c r="AD117" s="19" t="s">
        <v>181</v>
      </c>
      <c r="AE117" s="20">
        <v>4.7082823337415425E-3</v>
      </c>
      <c r="AF117" s="21" t="s">
        <v>182</v>
      </c>
      <c r="AG117" s="22">
        <v>-5.2656058751529788E-2</v>
      </c>
      <c r="AH117" s="25"/>
      <c r="AI117" s="42"/>
      <c r="AM117" s="19" t="s">
        <v>181</v>
      </c>
      <c r="AN117" s="20">
        <v>2.3100775193798495E-2</v>
      </c>
      <c r="AO117" s="21" t="s">
        <v>182</v>
      </c>
      <c r="AP117" s="22">
        <v>0.10713178294573633</v>
      </c>
      <c r="AQ117" s="25"/>
      <c r="AR117" s="20"/>
    </row>
    <row r="118" spans="3:44" x14ac:dyDescent="0.3">
      <c r="C118" s="19" t="s">
        <v>183</v>
      </c>
      <c r="D118" s="20">
        <v>-1.6997144022847577E-2</v>
      </c>
      <c r="E118" s="21" t="s">
        <v>184</v>
      </c>
      <c r="F118" s="22">
        <v>-8.5601795185638374E-2</v>
      </c>
      <c r="G118" s="28"/>
      <c r="H118" s="42"/>
      <c r="L118" s="19" t="s">
        <v>183</v>
      </c>
      <c r="M118" s="20"/>
      <c r="N118" s="21" t="s">
        <v>184</v>
      </c>
      <c r="O118" s="22"/>
      <c r="P118" s="28"/>
      <c r="Q118" s="42"/>
      <c r="U118" s="19" t="s">
        <v>183</v>
      </c>
      <c r="V118" s="20">
        <v>5.013463892288883E-2</v>
      </c>
      <c r="W118" s="21" t="s">
        <v>184</v>
      </c>
      <c r="X118" s="22">
        <v>2.2382700938392563E-2</v>
      </c>
      <c r="Y118" s="28"/>
      <c r="Z118" s="42"/>
      <c r="AD118" s="19" t="s">
        <v>183</v>
      </c>
      <c r="AE118" s="20">
        <v>-4.5940432476537785E-3</v>
      </c>
      <c r="AF118" s="21" t="s">
        <v>184</v>
      </c>
      <c r="AG118" s="22">
        <v>-8.4700122399017364E-3</v>
      </c>
      <c r="AH118" s="28"/>
      <c r="AI118" s="42"/>
      <c r="AM118" s="19" t="s">
        <v>183</v>
      </c>
      <c r="AN118" s="20">
        <v>5.4728682170542609E-2</v>
      </c>
      <c r="AO118" s="21" t="s">
        <v>184</v>
      </c>
      <c r="AP118" s="22">
        <v>3.08527131782943E-2</v>
      </c>
      <c r="AQ118" s="28"/>
      <c r="AR118" s="20"/>
    </row>
    <row r="119" spans="3:44" x14ac:dyDescent="0.3">
      <c r="D119" s="42"/>
      <c r="F119" s="42"/>
      <c r="H119" s="42"/>
      <c r="M119" s="42"/>
      <c r="O119" s="42"/>
      <c r="Q119" s="42"/>
      <c r="V119" s="42"/>
      <c r="X119" s="42"/>
      <c r="Z119" s="42"/>
      <c r="AE119" s="42"/>
      <c r="AG119" s="42"/>
      <c r="AI119" s="42"/>
    </row>
    <row r="120" spans="3:44" x14ac:dyDescent="0.3">
      <c r="C120" t="s">
        <v>292</v>
      </c>
      <c r="L120" t="s">
        <v>292</v>
      </c>
      <c r="U120" t="s">
        <v>274</v>
      </c>
      <c r="AD120" t="s">
        <v>276</v>
      </c>
      <c r="AM120" s="29" t="s">
        <v>201</v>
      </c>
    </row>
    <row r="121" spans="3:44" x14ac:dyDescent="0.3">
      <c r="C121" t="s">
        <v>259</v>
      </c>
      <c r="L121" t="s">
        <v>259</v>
      </c>
      <c r="U121" t="s">
        <v>258</v>
      </c>
      <c r="AD121" t="s">
        <v>264</v>
      </c>
      <c r="AM121" s="30" t="s">
        <v>202</v>
      </c>
    </row>
    <row r="122" spans="3:44" x14ac:dyDescent="0.3">
      <c r="C122" t="s">
        <v>261</v>
      </c>
      <c r="L122" t="s">
        <v>261</v>
      </c>
      <c r="U122" t="s">
        <v>260</v>
      </c>
      <c r="AD122" t="s">
        <v>265</v>
      </c>
    </row>
    <row r="123" spans="3:44" x14ac:dyDescent="0.3">
      <c r="AM123" t="s">
        <v>203</v>
      </c>
      <c r="AN123" t="s">
        <v>289</v>
      </c>
    </row>
    <row r="124" spans="3:44" x14ac:dyDescent="0.3">
      <c r="AN124" t="s">
        <v>193</v>
      </c>
      <c r="AP124" t="s">
        <v>193</v>
      </c>
      <c r="AR124" t="s">
        <v>193</v>
      </c>
    </row>
    <row r="125" spans="3:44" x14ac:dyDescent="0.3">
      <c r="C125" s="39" t="s">
        <v>277</v>
      </c>
      <c r="D125" s="44" t="s">
        <v>279</v>
      </c>
      <c r="L125" s="39" t="s">
        <v>278</v>
      </c>
      <c r="M125" s="44" t="s">
        <v>280</v>
      </c>
      <c r="AM125" s="6"/>
      <c r="AN125" t="s">
        <v>159</v>
      </c>
      <c r="AP125" t="s">
        <v>159</v>
      </c>
      <c r="AR125" t="s">
        <v>159</v>
      </c>
    </row>
    <row r="126" spans="3:44" x14ac:dyDescent="0.3">
      <c r="D126" t="s">
        <v>193</v>
      </c>
      <c r="F126" t="s">
        <v>193</v>
      </c>
      <c r="H126" t="s">
        <v>193</v>
      </c>
      <c r="M126" t="s">
        <v>193</v>
      </c>
      <c r="O126" t="s">
        <v>193</v>
      </c>
      <c r="Q126" t="s">
        <v>193</v>
      </c>
      <c r="AM126" s="19" t="s">
        <v>185</v>
      </c>
      <c r="AN126" s="20">
        <v>3.5465116279069675E-2</v>
      </c>
      <c r="AO126" s="21" t="s">
        <v>160</v>
      </c>
      <c r="AP126" s="22">
        <v>-1.0852713178294726E-2</v>
      </c>
      <c r="AQ126" s="23" t="s">
        <v>161</v>
      </c>
      <c r="AR126" s="24">
        <v>0.19689922480620148</v>
      </c>
    </row>
    <row r="127" spans="3:44" x14ac:dyDescent="0.3">
      <c r="C127" s="6"/>
      <c r="D127" t="s">
        <v>159</v>
      </c>
      <c r="F127" t="s">
        <v>159</v>
      </c>
      <c r="H127" t="s">
        <v>159</v>
      </c>
      <c r="L127" s="6"/>
      <c r="M127" t="s">
        <v>159</v>
      </c>
      <c r="O127" t="s">
        <v>159</v>
      </c>
      <c r="Q127" t="s">
        <v>159</v>
      </c>
      <c r="AM127" s="19" t="s">
        <v>162</v>
      </c>
      <c r="AN127" s="20">
        <v>2.9457364341085368E-2</v>
      </c>
      <c r="AO127" s="21" t="s">
        <v>186</v>
      </c>
      <c r="AP127" s="22">
        <v>7.054263565891461E-2</v>
      </c>
      <c r="AQ127" s="23" t="s">
        <v>163</v>
      </c>
      <c r="AR127" s="24">
        <v>4.1860465116279111E-2</v>
      </c>
    </row>
    <row r="128" spans="3:44" x14ac:dyDescent="0.3">
      <c r="C128" s="19" t="s">
        <v>185</v>
      </c>
      <c r="D128" s="20">
        <v>2.7902896776826003E-2</v>
      </c>
      <c r="E128" s="21" t="s">
        <v>160</v>
      </c>
      <c r="F128" s="22"/>
      <c r="G128" s="23" t="s">
        <v>161</v>
      </c>
      <c r="H128" s="24">
        <v>0.22718890248878032</v>
      </c>
      <c r="L128" s="19" t="s">
        <v>185</v>
      </c>
      <c r="M128" s="20"/>
      <c r="N128" s="21" t="s">
        <v>160</v>
      </c>
      <c r="O128" s="22">
        <v>1.3623011015912123E-2</v>
      </c>
      <c r="P128" s="23" t="s">
        <v>161</v>
      </c>
      <c r="Q128" s="24"/>
      <c r="AM128" s="19" t="s">
        <v>187</v>
      </c>
      <c r="AN128" s="20">
        <v>8.0620155038759744E-3</v>
      </c>
      <c r="AO128" s="21" t="s">
        <v>164</v>
      </c>
      <c r="AP128" s="22">
        <v>0.44186046511627908</v>
      </c>
      <c r="AQ128" s="23" t="s">
        <v>165</v>
      </c>
      <c r="AR128" s="24">
        <v>0.1552971576227391</v>
      </c>
    </row>
    <row r="129" spans="3:44" x14ac:dyDescent="0.3">
      <c r="C129" s="19" t="s">
        <v>162</v>
      </c>
      <c r="D129" s="20">
        <v>2.5483476132191152E-2</v>
      </c>
      <c r="E129" s="21" t="s">
        <v>186</v>
      </c>
      <c r="F129" s="22">
        <v>3.9592003263974163E-2</v>
      </c>
      <c r="G129" s="23" t="s">
        <v>163</v>
      </c>
      <c r="H129" s="24">
        <v>0.15587107303141623</v>
      </c>
      <c r="L129" s="19" t="s">
        <v>162</v>
      </c>
      <c r="M129" s="20"/>
      <c r="N129" s="21" t="s">
        <v>186</v>
      </c>
      <c r="O129" s="22"/>
      <c r="P129" s="23" t="s">
        <v>163</v>
      </c>
      <c r="Q129" s="24"/>
      <c r="AM129" s="25" t="s">
        <v>100</v>
      </c>
      <c r="AN129" s="20">
        <v>0</v>
      </c>
      <c r="AO129" s="21" t="s">
        <v>166</v>
      </c>
      <c r="AP129" s="22">
        <v>0.15038759689922487</v>
      </c>
      <c r="AQ129" s="23" t="s">
        <v>188</v>
      </c>
      <c r="AR129" s="24">
        <v>0.12751937984496103</v>
      </c>
    </row>
    <row r="130" spans="3:44" x14ac:dyDescent="0.3">
      <c r="C130" s="19" t="s">
        <v>187</v>
      </c>
      <c r="D130" s="20">
        <v>3.2925336597307342E-2</v>
      </c>
      <c r="E130" s="21" t="s">
        <v>164</v>
      </c>
      <c r="F130" s="22"/>
      <c r="G130" s="23" t="s">
        <v>165</v>
      </c>
      <c r="H130" s="24">
        <v>5.7809057527540064E-2</v>
      </c>
      <c r="L130" s="19" t="s">
        <v>187</v>
      </c>
      <c r="M130" s="20"/>
      <c r="N130" s="21" t="s">
        <v>164</v>
      </c>
      <c r="O130" s="22">
        <v>5.9998980008160174E-2</v>
      </c>
      <c r="P130" s="23" t="s">
        <v>165</v>
      </c>
      <c r="Q130" s="24"/>
      <c r="AM130" s="19" t="s">
        <v>189</v>
      </c>
      <c r="AN130" s="20">
        <v>-3.5788113695090162E-2</v>
      </c>
      <c r="AO130" s="21" t="s">
        <v>167</v>
      </c>
      <c r="AP130" s="22">
        <v>3.023255813953496E-2</v>
      </c>
      <c r="AQ130" s="23" t="s">
        <v>168</v>
      </c>
      <c r="AR130" s="24">
        <v>3.2945736434108475E-2</v>
      </c>
    </row>
    <row r="131" spans="3:44" x14ac:dyDescent="0.3">
      <c r="C131" s="25" t="s">
        <v>100</v>
      </c>
      <c r="D131" s="20"/>
      <c r="E131" s="21" t="s">
        <v>166</v>
      </c>
      <c r="F131" s="22">
        <v>4.1142390860873235E-2</v>
      </c>
      <c r="G131" s="23" t="s">
        <v>188</v>
      </c>
      <c r="H131" s="24">
        <v>3.1452468380253173E-2</v>
      </c>
      <c r="L131" s="25" t="s">
        <v>100</v>
      </c>
      <c r="M131" s="20"/>
      <c r="N131" s="21" t="s">
        <v>166</v>
      </c>
      <c r="O131" s="22"/>
      <c r="P131" s="23" t="s">
        <v>188</v>
      </c>
      <c r="Q131" s="24"/>
      <c r="AM131" s="25" t="s">
        <v>102</v>
      </c>
      <c r="AN131" s="20"/>
      <c r="AO131" s="21" t="s">
        <v>169</v>
      </c>
      <c r="AP131" s="22">
        <v>-4.0697674418604612E-2</v>
      </c>
      <c r="AQ131" s="23" t="s">
        <v>170</v>
      </c>
      <c r="AR131" s="24">
        <v>-1.9767441860465196E-2</v>
      </c>
    </row>
    <row r="132" spans="3:44" x14ac:dyDescent="0.3">
      <c r="C132" s="19" t="s">
        <v>189</v>
      </c>
      <c r="D132" s="20">
        <v>2.3071762092570114E-2</v>
      </c>
      <c r="E132" s="21" t="s">
        <v>167</v>
      </c>
      <c r="F132" s="22">
        <v>2.1607507139943194E-2</v>
      </c>
      <c r="G132" s="23" t="s">
        <v>168</v>
      </c>
      <c r="H132" s="24">
        <v>7.0212158302733862E-2</v>
      </c>
      <c r="L132" s="19" t="s">
        <v>189</v>
      </c>
      <c r="M132" s="20"/>
      <c r="N132" s="21" t="s">
        <v>167</v>
      </c>
      <c r="O132" s="22"/>
      <c r="P132" s="23" t="s">
        <v>168</v>
      </c>
      <c r="Q132" s="24"/>
      <c r="AM132" s="25" t="s">
        <v>103</v>
      </c>
      <c r="AN132" s="20"/>
      <c r="AO132" s="21" t="s">
        <v>171</v>
      </c>
      <c r="AP132" s="22">
        <v>5.4263565891472965E-2</v>
      </c>
      <c r="AQ132" s="23" t="s">
        <v>172</v>
      </c>
      <c r="AR132" s="24">
        <v>0.23682170542635644</v>
      </c>
    </row>
    <row r="133" spans="3:44" x14ac:dyDescent="0.3">
      <c r="C133" s="25" t="s">
        <v>102</v>
      </c>
      <c r="D133" s="20"/>
      <c r="E133" s="21" t="s">
        <v>169</v>
      </c>
      <c r="F133" s="22"/>
      <c r="G133" s="23" t="s">
        <v>170</v>
      </c>
      <c r="H133" s="24">
        <v>5.7421460628315213E-2</v>
      </c>
      <c r="L133" s="25" t="s">
        <v>102</v>
      </c>
      <c r="M133" s="20"/>
      <c r="N133" s="21" t="s">
        <v>169</v>
      </c>
      <c r="O133" s="22">
        <v>3.1995104039167943E-2</v>
      </c>
      <c r="P133" s="23" t="s">
        <v>170</v>
      </c>
      <c r="Q133" s="24"/>
      <c r="AM133" s="19" t="s">
        <v>173</v>
      </c>
      <c r="AN133" s="20">
        <v>6.0077519379845012E-2</v>
      </c>
      <c r="AO133" s="21" t="s">
        <v>174</v>
      </c>
      <c r="AP133" s="22">
        <v>6.9767441860465129E-2</v>
      </c>
      <c r="AQ133" s="26" t="s">
        <v>132</v>
      </c>
      <c r="AR133" s="20">
        <v>4.6511627906976605E-2</v>
      </c>
    </row>
    <row r="134" spans="3:44" x14ac:dyDescent="0.3">
      <c r="C134" s="25" t="s">
        <v>103</v>
      </c>
      <c r="D134" s="20"/>
      <c r="E134" s="21" t="s">
        <v>171</v>
      </c>
      <c r="F134" s="22"/>
      <c r="G134" s="23" t="s">
        <v>172</v>
      </c>
      <c r="H134" s="24">
        <v>0.23358425132598937</v>
      </c>
      <c r="L134" s="25" t="s">
        <v>103</v>
      </c>
      <c r="M134" s="20"/>
      <c r="N134" s="21" t="s">
        <v>171</v>
      </c>
      <c r="O134" s="22">
        <v>2.0677274581803462E-2</v>
      </c>
      <c r="P134" s="23" t="s">
        <v>172</v>
      </c>
      <c r="Q134" s="24"/>
      <c r="AM134" s="19" t="s">
        <v>175</v>
      </c>
      <c r="AN134" s="20">
        <v>3.5116279069767442E-2</v>
      </c>
      <c r="AO134" s="21" t="s">
        <v>176</v>
      </c>
      <c r="AP134" s="22">
        <v>2.0155038759689936E-2</v>
      </c>
      <c r="AQ134" s="25" t="s">
        <v>194</v>
      </c>
      <c r="AR134" s="20">
        <v>5.426356589147141E-3</v>
      </c>
    </row>
    <row r="135" spans="3:44" x14ac:dyDescent="0.3">
      <c r="C135" s="19" t="s">
        <v>173</v>
      </c>
      <c r="D135" s="20">
        <v>8.2227662178702698E-2</v>
      </c>
      <c r="E135" s="21" t="s">
        <v>174</v>
      </c>
      <c r="F135" s="22">
        <v>1.1995104039167925E-2</v>
      </c>
      <c r="G135" s="26" t="s">
        <v>132</v>
      </c>
      <c r="H135" s="42">
        <v>1.7886576907384932E-2</v>
      </c>
      <c r="L135" s="19" t="s">
        <v>173</v>
      </c>
      <c r="M135" s="20"/>
      <c r="N135" s="21" t="s">
        <v>174</v>
      </c>
      <c r="O135" s="22"/>
      <c r="P135" s="26" t="s">
        <v>132</v>
      </c>
      <c r="Q135" s="42"/>
      <c r="AM135" s="25" t="s">
        <v>106</v>
      </c>
      <c r="AN135" s="20"/>
      <c r="AO135" s="21" t="s">
        <v>177</v>
      </c>
      <c r="AP135" s="22">
        <v>1.5503875968991832E-3</v>
      </c>
      <c r="AQ135" s="25" t="s">
        <v>195</v>
      </c>
      <c r="AR135" s="20">
        <v>2.24806201550386E-2</v>
      </c>
    </row>
    <row r="136" spans="3:44" x14ac:dyDescent="0.3">
      <c r="C136" s="19" t="s">
        <v>175</v>
      </c>
      <c r="D136" s="20">
        <v>2.9514483884129028E-2</v>
      </c>
      <c r="E136" s="21" t="s">
        <v>176</v>
      </c>
      <c r="F136" s="22"/>
      <c r="G136" s="25" t="s">
        <v>194</v>
      </c>
      <c r="H136" s="42"/>
      <c r="L136" s="19" t="s">
        <v>175</v>
      </c>
      <c r="M136" s="20"/>
      <c r="N136" s="21" t="s">
        <v>176</v>
      </c>
      <c r="O136" s="22">
        <v>8.7392900856795297E-3</v>
      </c>
      <c r="P136" s="25" t="s">
        <v>194</v>
      </c>
      <c r="Q136" s="42">
        <v>3.41656466748268E-2</v>
      </c>
      <c r="AM136" s="19" t="s">
        <v>190</v>
      </c>
      <c r="AN136" s="20">
        <v>5.3488372093023151E-2</v>
      </c>
      <c r="AO136" s="21" t="s">
        <v>178</v>
      </c>
      <c r="AP136" s="22">
        <v>7.4418604651162679E-2</v>
      </c>
      <c r="AQ136" s="25" t="s">
        <v>196</v>
      </c>
      <c r="AR136" s="20">
        <v>0.18217054263565896</v>
      </c>
    </row>
    <row r="137" spans="3:44" x14ac:dyDescent="0.3">
      <c r="C137" s="25" t="s">
        <v>106</v>
      </c>
      <c r="D137" s="20"/>
      <c r="E137" s="21" t="s">
        <v>177</v>
      </c>
      <c r="F137" s="22">
        <v>1.633618931048586E-2</v>
      </c>
      <c r="G137" s="25" t="s">
        <v>195</v>
      </c>
      <c r="H137" s="42"/>
      <c r="L137" s="25" t="s">
        <v>106</v>
      </c>
      <c r="M137" s="20"/>
      <c r="N137" s="21" t="s">
        <v>177</v>
      </c>
      <c r="O137" s="22"/>
      <c r="P137" s="25" t="s">
        <v>195</v>
      </c>
      <c r="Q137" s="42">
        <v>2.9514483884129028E-2</v>
      </c>
      <c r="AM137" s="19" t="s">
        <v>179</v>
      </c>
      <c r="AN137" s="20">
        <v>-5.9431524547803871E-3</v>
      </c>
      <c r="AO137" s="21" t="s">
        <v>180</v>
      </c>
      <c r="AP137" s="22">
        <v>-1.5503875968992942E-3</v>
      </c>
      <c r="AQ137" s="25"/>
      <c r="AR137" s="20"/>
    </row>
    <row r="138" spans="3:44" x14ac:dyDescent="0.3">
      <c r="C138" s="19" t="s">
        <v>190</v>
      </c>
      <c r="D138" s="20">
        <v>3.9671510320225423E-2</v>
      </c>
      <c r="E138" s="21" t="s">
        <v>178</v>
      </c>
      <c r="F138" s="22"/>
      <c r="G138" s="25" t="s">
        <v>196</v>
      </c>
      <c r="H138" s="42"/>
      <c r="L138" s="19" t="s">
        <v>190</v>
      </c>
      <c r="M138" s="20"/>
      <c r="N138" s="21" t="s">
        <v>178</v>
      </c>
      <c r="O138" s="22">
        <v>4.7033863729090353E-2</v>
      </c>
      <c r="P138" s="25" t="s">
        <v>196</v>
      </c>
      <c r="Q138" s="42">
        <v>6.6723786209710423E-2</v>
      </c>
      <c r="AM138" s="19" t="s">
        <v>181</v>
      </c>
      <c r="AN138" s="20">
        <v>2.2739018087855278E-2</v>
      </c>
      <c r="AO138" s="21" t="s">
        <v>182</v>
      </c>
      <c r="AP138" s="22">
        <v>7.2868217054263495E-2</v>
      </c>
      <c r="AQ138" s="25"/>
      <c r="AR138" s="20"/>
    </row>
    <row r="139" spans="3:44" x14ac:dyDescent="0.3">
      <c r="C139" s="19" t="s">
        <v>179</v>
      </c>
      <c r="D139" s="20">
        <v>3.7731538147695032E-2</v>
      </c>
      <c r="E139" s="21" t="s">
        <v>180</v>
      </c>
      <c r="F139" s="22"/>
      <c r="G139" s="25"/>
      <c r="H139" s="42"/>
      <c r="L139" s="19" t="s">
        <v>179</v>
      </c>
      <c r="M139" s="20"/>
      <c r="N139" s="21" t="s">
        <v>180</v>
      </c>
      <c r="O139" s="22">
        <v>1.354549163606722E-2</v>
      </c>
      <c r="P139" s="25"/>
      <c r="Q139" s="42"/>
      <c r="AM139" s="19" t="s">
        <v>183</v>
      </c>
      <c r="AN139" s="20">
        <v>1.2403100775193798E-2</v>
      </c>
      <c r="AO139" s="21" t="s">
        <v>184</v>
      </c>
      <c r="AP139" s="22">
        <v>7.7131782945736638E-2</v>
      </c>
      <c r="AQ139" s="28"/>
      <c r="AR139" s="20"/>
    </row>
    <row r="140" spans="3:44" x14ac:dyDescent="0.3">
      <c r="C140" s="19" t="s">
        <v>181</v>
      </c>
      <c r="D140" s="20">
        <v>2.7809057527540038E-2</v>
      </c>
      <c r="E140" s="21" t="s">
        <v>182</v>
      </c>
      <c r="F140" s="22">
        <v>5.4475724194206543E-2</v>
      </c>
      <c r="G140" s="25"/>
      <c r="H140" s="42"/>
      <c r="L140" s="19" t="s">
        <v>181</v>
      </c>
      <c r="M140" s="20"/>
      <c r="N140" s="21" t="s">
        <v>182</v>
      </c>
      <c r="O140" s="22"/>
      <c r="P140" s="25"/>
      <c r="Q140" s="42"/>
    </row>
    <row r="141" spans="3:44" x14ac:dyDescent="0.3">
      <c r="C141" s="19" t="s">
        <v>183</v>
      </c>
      <c r="D141" s="20">
        <v>5.013463892288883E-2</v>
      </c>
      <c r="E141" s="21" t="s">
        <v>184</v>
      </c>
      <c r="F141" s="22">
        <v>2.2382700938392563E-2</v>
      </c>
      <c r="G141" s="28"/>
      <c r="H141" s="42"/>
      <c r="L141" s="19" t="s">
        <v>183</v>
      </c>
      <c r="M141" s="20"/>
      <c r="N141" s="21" t="s">
        <v>184</v>
      </c>
      <c r="O141" s="22"/>
      <c r="P141" s="28"/>
      <c r="Q141" s="42"/>
      <c r="AM141" s="29" t="s">
        <v>205</v>
      </c>
    </row>
    <row r="142" spans="3:44" x14ac:dyDescent="0.3">
      <c r="D142" s="42"/>
      <c r="F142" s="42"/>
      <c r="H142" s="42"/>
      <c r="M142" s="42"/>
      <c r="O142" s="42"/>
      <c r="Q142" s="42"/>
      <c r="AM142" s="30" t="s">
        <v>206</v>
      </c>
    </row>
    <row r="143" spans="3:44" x14ac:dyDescent="0.3">
      <c r="C143" t="s">
        <v>290</v>
      </c>
      <c r="L143" t="s">
        <v>274</v>
      </c>
    </row>
    <row r="144" spans="3:44" x14ac:dyDescent="0.3">
      <c r="C144" t="s">
        <v>258</v>
      </c>
      <c r="L144" t="s">
        <v>258</v>
      </c>
    </row>
    <row r="145" spans="1:17" x14ac:dyDescent="0.3">
      <c r="C145" t="s">
        <v>260</v>
      </c>
      <c r="L145" t="s">
        <v>260</v>
      </c>
    </row>
    <row r="155" spans="1:17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3">
      <c r="A156" s="1"/>
      <c r="B156" t="s">
        <v>336</v>
      </c>
      <c r="D156" t="s">
        <v>337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3">
      <c r="A157" s="1"/>
      <c r="D157" t="s">
        <v>338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3">
      <c r="A158" s="1"/>
      <c r="D158" t="s">
        <v>339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3">
      <c r="A159" s="1"/>
      <c r="D159" t="s">
        <v>340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3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3">
      <c r="A161" s="1"/>
      <c r="B161" t="s">
        <v>345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3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3">
      <c r="A163" s="1"/>
      <c r="D163" t="s">
        <v>342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3">
      <c r="A164" s="1"/>
      <c r="D164" t="s">
        <v>343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3">
      <c r="A165" s="1"/>
      <c r="D165" t="s">
        <v>344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3">
      <c r="A166" s="1"/>
      <c r="D166" t="s">
        <v>340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3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</sheetData>
  <phoneticPr fontId="1" type="noConversion"/>
  <conditionalFormatting sqref="BO17">
    <cfRule type="colorScale" priority="81">
      <colorScale>
        <cfvo type="min"/>
        <cfvo type="max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O25">
    <cfRule type="colorScale" priority="102">
      <colorScale>
        <cfvo type="min"/>
        <cfvo type="max"/>
        <color rgb="FFFCFCFF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O33">
    <cfRule type="colorScale" priority="83">
      <colorScale>
        <cfvo type="min"/>
        <cfvo type="max"/>
        <color rgb="FFFCFCFF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O34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{666B326B-C838-4FD2-89BE-47D4572AE725}</x14:id>
        </ext>
      </extLst>
    </cfRule>
  </conditionalFormatting>
  <conditionalFormatting sqref="AX16">
    <cfRule type="colorScale" priority="65">
      <colorScale>
        <cfvo type="min"/>
        <cfvo type="max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17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{157384BD-8E2F-4D6D-8A7D-D60882AB5463}</x14:id>
        </ext>
      </extLst>
    </cfRule>
  </conditionalFormatting>
  <conditionalFormatting sqref="BP17 BR17 BT17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{8B389D59-A2B4-4F02-B9D9-F818804DF3F9}</x14:id>
        </ext>
      </extLst>
    </cfRule>
  </conditionalFormatting>
  <conditionalFormatting sqref="BP25 BR25 BT25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{880B72A1-C63D-4D05-8CE2-167447FED2F6}</x14:id>
        </ext>
      </extLst>
    </cfRule>
  </conditionalFormatting>
  <conditionalFormatting sqref="BX17">
    <cfRule type="colorScale" priority="77">
      <colorScale>
        <cfvo type="min"/>
        <cfvo type="max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X19">
    <cfRule type="colorScale" priority="104">
      <colorScale>
        <cfvo type="min"/>
        <cfvo type="max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X20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{CA7D936D-EA09-4214-92D2-292FB15A4FA3}</x14:id>
        </ext>
      </extLst>
    </cfRule>
  </conditionalFormatting>
  <conditionalFormatting sqref="BX25">
    <cfRule type="colorScale" priority="97">
      <colorScale>
        <cfvo type="min"/>
        <cfvo type="max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X33">
    <cfRule type="colorScale" priority="74">
      <colorScale>
        <cfvo type="min"/>
        <cfvo type="max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X34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{CE337EE3-8650-44FE-B4E2-FA355CF684D6}</x14:id>
        </ext>
      </extLst>
    </cfRule>
  </conditionalFormatting>
  <conditionalFormatting sqref="BX16:CC17 BO34:BR35 BX14:CA15 BT34:BT35 CC14:CC15 BO18:BT33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{0674B9B8-439F-4570-B965-ED688A015270}</x14:id>
        </ext>
      </extLst>
    </cfRule>
  </conditionalFormatting>
  <conditionalFormatting sqref="BX18:CC33 BX34:CA35 CC34:CC35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{A9C6BF2F-E8B2-43C9-8D03-B8F9811DC9F5}</x14:id>
        </ext>
      </extLst>
    </cfRule>
  </conditionalFormatting>
  <conditionalFormatting sqref="BY17 CA17 CC17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{DA71F716-D243-467A-853E-7511541D2F18}</x14:id>
        </ext>
      </extLst>
    </cfRule>
  </conditionalFormatting>
  <conditionalFormatting sqref="BY25 CA25 CC25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{F17FEF63-01F5-45F2-BF90-2DAC18750681}</x14:id>
        </ext>
      </extLst>
    </cfRule>
  </conditionalFormatting>
  <conditionalFormatting sqref="CG17">
    <cfRule type="colorScale" priority="63">
      <colorScale>
        <cfvo type="min"/>
        <cfvo type="max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G33">
    <cfRule type="colorScale" priority="59">
      <colorScale>
        <cfvo type="min"/>
        <cfvo type="max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G34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{516BF7E2-62F5-44AA-A7DF-63C9D6BBD982}</x14:id>
        </ext>
      </extLst>
    </cfRule>
  </conditionalFormatting>
  <conditionalFormatting sqref="CG18:CL25 CG29:CL31 CG26:CJ28 CL26:CL28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{CAFF5B18-B895-4D4A-B278-4CFBCC380AA1}</x14:id>
        </ext>
      </extLst>
    </cfRule>
  </conditionalFormatting>
  <conditionalFormatting sqref="S79:X79 AA37:AF37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{CB18CC9E-93C9-4593-A4B7-F39B796F8373}</x14:id>
        </ext>
      </extLst>
    </cfRule>
  </conditionalFormatting>
  <conditionalFormatting sqref="CH17 CJ17 CL17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{C0308936-9CF8-417C-984B-C3B3B08B4E95}</x14:id>
        </ext>
      </extLst>
    </cfRule>
  </conditionalFormatting>
  <conditionalFormatting sqref="U82:U96">
    <cfRule type="colorScale" priority="5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2:V97 X82:X97 Z82:Z97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{D54C44CD-3204-4F0E-9C1F-9670456FD979}</x14:id>
        </ext>
      </extLst>
    </cfRule>
  </conditionalFormatting>
  <conditionalFormatting sqref="AM98">
    <cfRule type="colorScale" priority="52">
      <colorScale>
        <cfvo type="min"/>
        <cfvo type="max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2">
    <cfRule type="colorScale" priority="50">
      <colorScale>
        <cfvo type="min"/>
        <cfvo type="max"/>
        <color rgb="FFFCFCFF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2 AN82 AR82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{8F6CF5CC-5FD9-4B27-9E10-4200B9110CFB}</x14:id>
        </ext>
      </extLst>
    </cfRule>
  </conditionalFormatting>
  <conditionalFormatting sqref="AM83:AR89 AM94:AR96 AM91:AP93 AR91:AR93 AM90:AQ90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{FE6A3131-8290-48F4-B7DA-A0848F594775}</x14:id>
        </ext>
      </extLst>
    </cfRule>
  </conditionalFormatting>
  <conditionalFormatting sqref="AM99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{5AE22388-FE41-4E1B-B62B-858CC249BF7B}</x14:id>
        </ext>
      </extLst>
    </cfRule>
  </conditionalFormatting>
  <conditionalFormatting sqref="AD104">
    <cfRule type="colorScale" priority="45">
      <colorScale>
        <cfvo type="min"/>
        <cfvo type="max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104 AE104 AI104 AI119 AG119 AE119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{36ACF0E8-DDAD-424B-A1ED-EC47B4D81C11}</x14:id>
        </ext>
      </extLst>
    </cfRule>
  </conditionalFormatting>
  <conditionalFormatting sqref="U104:U118">
    <cfRule type="colorScale" priority="4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104:V119 X104:X119 Z104:Z11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{E694A088-0569-4A4B-8936-7F2475C41EAF}</x14:id>
        </ext>
      </extLst>
    </cfRule>
  </conditionalFormatting>
  <conditionalFormatting sqref="AM104">
    <cfRule type="colorScale" priority="39">
      <colorScale>
        <cfvo type="min"/>
        <cfvo type="max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104 AN104 AR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{7CC9B817-7C79-4A71-8898-854E692B887A}</x14:id>
        </ext>
      </extLst>
    </cfRule>
  </conditionalFormatting>
  <conditionalFormatting sqref="AM105:AR111 AM116:AR118 AM113:AP115 AR113:AR115 AM112:AQ11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{828CF0D9-1176-4AE6-87A7-E928A63C5D8C}</x14:id>
        </ext>
      </extLst>
    </cfRule>
  </conditionalFormatting>
  <conditionalFormatting sqref="AM120">
    <cfRule type="colorScale" priority="3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125">
    <cfRule type="colorScale" priority="33">
      <colorScale>
        <cfvo type="min"/>
        <cfvo type="max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125 AP125 AR1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{A99D7C1F-5F98-4322-AE6B-EE73F009735A}</x14:id>
        </ext>
      </extLst>
    </cfRule>
  </conditionalFormatting>
  <conditionalFormatting sqref="AM126:AR132 AM137:AR139 AM134:AP136 AR134:AR136 AM133:AQ13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{32A38061-D3CE-4689-B8C4-AC16FD6FE546}</x14:id>
        </ext>
      </extLst>
    </cfRule>
  </conditionalFormatting>
  <conditionalFormatting sqref="AM141">
    <cfRule type="colorScale" priority="29">
      <colorScale>
        <cfvo type="min"/>
        <cfvo type="max"/>
        <color rgb="FFFCFCFF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12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{DB50592E-C759-4276-AE3E-42D6DF4BE572}</x14:id>
        </ext>
      </extLst>
    </cfRule>
  </conditionalFormatting>
  <conditionalFormatting sqref="AM14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{B1D281FA-828C-4791-A8B6-62282D97C364}</x14:id>
        </ext>
      </extLst>
    </cfRule>
  </conditionalFormatting>
  <conditionalFormatting sqref="L82">
    <cfRule type="colorScale" priority="25">
      <colorScale>
        <cfvo type="min"/>
        <cfvo type="max"/>
        <color rgb="FFFCFCFF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82 O82 Q82 Q97 O97 M97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{D75E1E6F-E6DF-4441-A30F-09D2D4ABE06C}</x14:id>
        </ext>
      </extLst>
    </cfRule>
  </conditionalFormatting>
  <conditionalFormatting sqref="C82">
    <cfRule type="colorScale" priority="22">
      <colorScale>
        <cfvo type="min"/>
        <cfvo type="max"/>
        <color rgb="FFFCFCFF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82 F82 H82 H97 F97 D9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{C8BB9221-AA2F-4505-AB51-59420B56952E}</x14:id>
        </ext>
      </extLst>
    </cfRule>
  </conditionalFormatting>
  <conditionalFormatting sqref="C83:I97">
    <cfRule type="colorScale" priority="6">
      <colorScale>
        <cfvo type="min"/>
        <cfvo type="max"/>
        <color rgb="FF63BE7B"/>
        <color rgb="FFFCFCFF"/>
      </colorScale>
    </cfRule>
  </conditionalFormatting>
  <conditionalFormatting sqref="L83:R96">
    <cfRule type="colorScale" priority="5">
      <colorScale>
        <cfvo type="min"/>
        <cfvo type="max"/>
        <color rgb="FF63BE7B"/>
        <color rgb="FFFCFCFF"/>
      </colorScale>
    </cfRule>
  </conditionalFormatting>
  <conditionalFormatting sqref="C105:I118">
    <cfRule type="colorScale" priority="4">
      <colorScale>
        <cfvo type="min"/>
        <cfvo type="max"/>
        <color rgb="FF63BE7B"/>
        <color rgb="FFFCFCFF"/>
      </colorScale>
    </cfRule>
  </conditionalFormatting>
  <conditionalFormatting sqref="C105:R118">
    <cfRule type="colorScale" priority="3">
      <colorScale>
        <cfvo type="min"/>
        <cfvo type="max"/>
        <color rgb="FF63BE7B"/>
        <color rgb="FFFCFCFF"/>
      </colorScale>
    </cfRule>
  </conditionalFormatting>
  <conditionalFormatting sqref="C83:R96">
    <cfRule type="colorScale" priority="2">
      <colorScale>
        <cfvo type="min"/>
        <cfvo type="max"/>
        <color rgb="FF63BE7B"/>
        <color rgb="FFFCFCFF"/>
      </colorScale>
    </cfRule>
  </conditionalFormatting>
  <conditionalFormatting sqref="C128:R14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6B326B-C838-4FD2-89BE-47D4572AE7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BO34</xm:sqref>
        </x14:conditionalFormatting>
        <x14:conditionalFormatting xmlns:xm="http://schemas.microsoft.com/office/excel/2006/main">
          <x14:cfRule type="dataBar" id="{157384BD-8E2F-4D6D-8A7D-D60882AB5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AX17</xm:sqref>
        </x14:conditionalFormatting>
        <x14:conditionalFormatting xmlns:xm="http://schemas.microsoft.com/office/excel/2006/main">
          <x14:cfRule type="dataBar" id="{8B389D59-A2B4-4F02-B9D9-F818804DF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BP17 BR17 BT17</xm:sqref>
        </x14:conditionalFormatting>
        <x14:conditionalFormatting xmlns:xm="http://schemas.microsoft.com/office/excel/2006/main">
          <x14:cfRule type="dataBar" id="{880B72A1-C63D-4D05-8CE2-167447FED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BP25 BR25 BT25</xm:sqref>
        </x14:conditionalFormatting>
        <x14:conditionalFormatting xmlns:xm="http://schemas.microsoft.com/office/excel/2006/main">
          <x14:cfRule type="dataBar" id="{CA7D936D-EA09-4214-92D2-292FB15A4F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BX20</xm:sqref>
        </x14:conditionalFormatting>
        <x14:conditionalFormatting xmlns:xm="http://schemas.microsoft.com/office/excel/2006/main">
          <x14:cfRule type="dataBar" id="{CE337EE3-8650-44FE-B4E2-FA355CF68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BX34</xm:sqref>
        </x14:conditionalFormatting>
        <x14:conditionalFormatting xmlns:xm="http://schemas.microsoft.com/office/excel/2006/main">
          <x14:cfRule type="dataBar" id="{0674B9B8-439F-4570-B965-ED688A015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BX16:CC17 BO34:BR35 BX14:CA15 BT34:BT35 CC14:CC15 BO18:BT33</xm:sqref>
        </x14:conditionalFormatting>
        <x14:conditionalFormatting xmlns:xm="http://schemas.microsoft.com/office/excel/2006/main">
          <x14:cfRule type="dataBar" id="{A9C6BF2F-E8B2-43C9-8D03-B8F9811DC9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BX18:CC33 BX34:CA35 CC34:CC35</xm:sqref>
        </x14:conditionalFormatting>
        <x14:conditionalFormatting xmlns:xm="http://schemas.microsoft.com/office/excel/2006/main">
          <x14:cfRule type="dataBar" id="{DA71F716-D243-467A-853E-7511541D2F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BY17 CA17 CC17</xm:sqref>
        </x14:conditionalFormatting>
        <x14:conditionalFormatting xmlns:xm="http://schemas.microsoft.com/office/excel/2006/main">
          <x14:cfRule type="dataBar" id="{F17FEF63-01F5-45F2-BF90-2DAC187506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BY25 CA25 CC25</xm:sqref>
        </x14:conditionalFormatting>
        <x14:conditionalFormatting xmlns:xm="http://schemas.microsoft.com/office/excel/2006/main">
          <x14:cfRule type="dataBar" id="{516BF7E2-62F5-44AA-A7DF-63C9D6BBD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CG34</xm:sqref>
        </x14:conditionalFormatting>
        <x14:conditionalFormatting xmlns:xm="http://schemas.microsoft.com/office/excel/2006/main">
          <x14:cfRule type="dataBar" id="{CAFF5B18-B895-4D4A-B278-4CFBCC380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CG18:CL25 CG29:CL31 CG26:CJ28 CL26:CL28</xm:sqref>
        </x14:conditionalFormatting>
        <x14:conditionalFormatting xmlns:xm="http://schemas.microsoft.com/office/excel/2006/main">
          <x14:cfRule type="dataBar" id="{CB18CC9E-93C9-4593-A4B7-F39B796F8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S79:X79 AA37:AF37</xm:sqref>
        </x14:conditionalFormatting>
        <x14:conditionalFormatting xmlns:xm="http://schemas.microsoft.com/office/excel/2006/main">
          <x14:cfRule type="dataBar" id="{C0308936-9CF8-417C-984B-C3B3B08B4E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CH17 CJ17 CL17</xm:sqref>
        </x14:conditionalFormatting>
        <x14:conditionalFormatting xmlns:xm="http://schemas.microsoft.com/office/excel/2006/main">
          <x14:cfRule type="dataBar" id="{D54C44CD-3204-4F0E-9C1F-9670456FD9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V82:V97 X82:X97 Z82:Z97</xm:sqref>
        </x14:conditionalFormatting>
        <x14:conditionalFormatting xmlns:xm="http://schemas.microsoft.com/office/excel/2006/main">
          <x14:cfRule type="dataBar" id="{8F6CF5CC-5FD9-4B27-9E10-4200B9110C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AP82 AN82 AR82</xm:sqref>
        </x14:conditionalFormatting>
        <x14:conditionalFormatting xmlns:xm="http://schemas.microsoft.com/office/excel/2006/main">
          <x14:cfRule type="dataBar" id="{FE6A3131-8290-48F4-B7DA-A0848F594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AM83:AR89 AM94:AR96 AM91:AP93 AR91:AR93 AM90:AQ90</xm:sqref>
        </x14:conditionalFormatting>
        <x14:conditionalFormatting xmlns:xm="http://schemas.microsoft.com/office/excel/2006/main">
          <x14:cfRule type="dataBar" id="{5AE22388-FE41-4E1B-B62B-858CC249BF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AM99</xm:sqref>
        </x14:conditionalFormatting>
        <x14:conditionalFormatting xmlns:xm="http://schemas.microsoft.com/office/excel/2006/main">
          <x14:cfRule type="dataBar" id="{36ACF0E8-DDAD-424B-A1ED-EC47B4D81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AG104 AE104 AI104 AI119 AG119 AE119</xm:sqref>
        </x14:conditionalFormatting>
        <x14:conditionalFormatting xmlns:xm="http://schemas.microsoft.com/office/excel/2006/main">
          <x14:cfRule type="dataBar" id="{E694A088-0569-4A4B-8936-7F2475C41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V104:V119 X104:X119 Z104:Z119</xm:sqref>
        </x14:conditionalFormatting>
        <x14:conditionalFormatting xmlns:xm="http://schemas.microsoft.com/office/excel/2006/main">
          <x14:cfRule type="dataBar" id="{7CC9B817-7C79-4A71-8898-854E692B88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AP104 AN104 AR104</xm:sqref>
        </x14:conditionalFormatting>
        <x14:conditionalFormatting xmlns:xm="http://schemas.microsoft.com/office/excel/2006/main">
          <x14:cfRule type="dataBar" id="{828CF0D9-1176-4AE6-87A7-E928A63C5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AM105:AR111 AM116:AR118 AM113:AP115 AR113:AR115 AM112:AQ112</xm:sqref>
        </x14:conditionalFormatting>
        <x14:conditionalFormatting xmlns:xm="http://schemas.microsoft.com/office/excel/2006/main">
          <x14:cfRule type="dataBar" id="{A99D7C1F-5F98-4322-AE6B-EE73F0097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AN125 AP125 AR125</xm:sqref>
        </x14:conditionalFormatting>
        <x14:conditionalFormatting xmlns:xm="http://schemas.microsoft.com/office/excel/2006/main">
          <x14:cfRule type="dataBar" id="{32A38061-D3CE-4689-B8C4-AC16FD6F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AM126:AR132 AM137:AR139 AM134:AP136 AR134:AR136 AM133:AQ133</xm:sqref>
        </x14:conditionalFormatting>
        <x14:conditionalFormatting xmlns:xm="http://schemas.microsoft.com/office/excel/2006/main">
          <x14:cfRule type="dataBar" id="{DB50592E-C759-4276-AE3E-42D6DF4BE5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AM121</xm:sqref>
        </x14:conditionalFormatting>
        <x14:conditionalFormatting xmlns:xm="http://schemas.microsoft.com/office/excel/2006/main">
          <x14:cfRule type="dataBar" id="{B1D281FA-828C-4791-A8B6-62282D97C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AM142</xm:sqref>
        </x14:conditionalFormatting>
        <x14:conditionalFormatting xmlns:xm="http://schemas.microsoft.com/office/excel/2006/main">
          <x14:cfRule type="dataBar" id="{D75E1E6F-E6DF-4441-A30F-09D2D4ABE0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M82 O82 Q82 Q97 O97 M97</xm:sqref>
        </x14:conditionalFormatting>
        <x14:conditionalFormatting xmlns:xm="http://schemas.microsoft.com/office/excel/2006/main">
          <x14:cfRule type="dataBar" id="{C8BB9221-AA2F-4505-AB51-59420B5695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D82 F82 H82 H97 F97 D97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05"/>
  <sheetViews>
    <sheetView topLeftCell="AK670" zoomScaleNormal="100" workbookViewId="0">
      <selection activeCell="A679" sqref="A679:BR707"/>
    </sheetView>
  </sheetViews>
  <sheetFormatPr defaultRowHeight="14" x14ac:dyDescent="0.3"/>
  <cols>
    <col min="1" max="16384" width="8.6640625" style="1"/>
  </cols>
  <sheetData>
    <row r="1" spans="1:70" ht="14.5" thickBot="1" x14ac:dyDescent="0.35">
      <c r="A1" s="7" t="s">
        <v>0</v>
      </c>
      <c r="B1" s="7"/>
      <c r="C1" s="7" t="s">
        <v>2</v>
      </c>
      <c r="D1" s="7" t="s">
        <v>3</v>
      </c>
      <c r="E1" s="7"/>
      <c r="F1" s="7" t="s">
        <v>14</v>
      </c>
      <c r="G1" s="7" t="s">
        <v>12</v>
      </c>
      <c r="H1" s="7" t="s">
        <v>1</v>
      </c>
      <c r="I1" s="7" t="s">
        <v>4</v>
      </c>
      <c r="J1" s="7" t="s">
        <v>5</v>
      </c>
      <c r="K1" s="7" t="s">
        <v>329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9</v>
      </c>
      <c r="T1" s="7" t="s">
        <v>41</v>
      </c>
      <c r="U1" s="7" t="s">
        <v>42</v>
      </c>
      <c r="V1" s="7" t="s">
        <v>43</v>
      </c>
      <c r="W1" s="7" t="s">
        <v>44</v>
      </c>
      <c r="X1" s="7" t="s">
        <v>45</v>
      </c>
      <c r="Y1" s="7" t="s">
        <v>46</v>
      </c>
      <c r="Z1" s="7" t="s">
        <v>47</v>
      </c>
      <c r="AA1" s="7" t="s">
        <v>1</v>
      </c>
      <c r="AB1" s="7" t="s">
        <v>10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7</v>
      </c>
      <c r="AO1" s="7" t="s">
        <v>8</v>
      </c>
      <c r="AP1" s="7" t="s">
        <v>59</v>
      </c>
      <c r="AQ1" s="7" t="s">
        <v>60</v>
      </c>
      <c r="AR1" s="7" t="s">
        <v>61</v>
      </c>
      <c r="AS1" s="7" t="s">
        <v>62</v>
      </c>
      <c r="AT1" s="7" t="s">
        <v>6</v>
      </c>
      <c r="AU1" s="7" t="s">
        <v>63</v>
      </c>
      <c r="AV1" s="7" t="s">
        <v>213</v>
      </c>
      <c r="AW1" s="7" t="s">
        <v>214</v>
      </c>
      <c r="AX1" s="7" t="s">
        <v>215</v>
      </c>
      <c r="AY1" s="7" t="s">
        <v>140</v>
      </c>
      <c r="AZ1" s="7" t="s">
        <v>141</v>
      </c>
      <c r="BA1" s="7" t="s">
        <v>142</v>
      </c>
      <c r="BB1" s="7" t="s">
        <v>143</v>
      </c>
      <c r="BC1" s="7" t="s">
        <v>144</v>
      </c>
      <c r="BD1" s="7" t="s">
        <v>145</v>
      </c>
      <c r="BE1" s="7" t="s">
        <v>146</v>
      </c>
      <c r="BF1" s="7" t="s">
        <v>147</v>
      </c>
      <c r="BG1" s="7" t="s">
        <v>148</v>
      </c>
      <c r="BH1" s="7" t="s">
        <v>149</v>
      </c>
      <c r="BI1" s="7" t="s">
        <v>150</v>
      </c>
      <c r="BJ1" s="7" t="s">
        <v>18</v>
      </c>
      <c r="BK1" s="7" t="s">
        <v>16</v>
      </c>
      <c r="BL1" s="7" t="s">
        <v>11</v>
      </c>
      <c r="BM1" s="7" t="s">
        <v>13</v>
      </c>
      <c r="BN1" s="7" t="s">
        <v>17</v>
      </c>
      <c r="BO1" s="7" t="s">
        <v>151</v>
      </c>
      <c r="BP1" s="7" t="s">
        <v>15</v>
      </c>
      <c r="BQ1" s="7" t="s">
        <v>152</v>
      </c>
      <c r="BR1" s="7" t="s">
        <v>153</v>
      </c>
    </row>
    <row r="2" spans="1:70" ht="15.5" thickBot="1" x14ac:dyDescent="0.35">
      <c r="A2" s="8" t="s">
        <v>26</v>
      </c>
      <c r="B2" s="8"/>
      <c r="C2" s="8" t="s">
        <v>293</v>
      </c>
      <c r="D2" s="8" t="s">
        <v>154</v>
      </c>
      <c r="E2" s="33">
        <v>1</v>
      </c>
      <c r="F2" s="8">
        <v>0</v>
      </c>
      <c r="G2" s="8" t="s">
        <v>294</v>
      </c>
      <c r="H2" s="8" t="s">
        <v>32</v>
      </c>
      <c r="I2" s="8">
        <v>39</v>
      </c>
      <c r="J2" s="8">
        <v>120</v>
      </c>
      <c r="K2" s="8">
        <v>150</v>
      </c>
      <c r="L2" s="8">
        <v>12</v>
      </c>
      <c r="M2" s="8">
        <v>2</v>
      </c>
      <c r="N2" s="8">
        <v>2</v>
      </c>
      <c r="O2" s="8">
        <v>3</v>
      </c>
      <c r="P2" s="8">
        <v>8</v>
      </c>
      <c r="Q2" s="8">
        <v>2</v>
      </c>
      <c r="R2" s="8">
        <v>2</v>
      </c>
      <c r="S2" s="8">
        <v>2</v>
      </c>
      <c r="T2" s="8">
        <v>3</v>
      </c>
      <c r="U2" s="8">
        <v>5</v>
      </c>
      <c r="V2" s="8">
        <v>2</v>
      </c>
      <c r="W2" s="8">
        <v>8</v>
      </c>
      <c r="X2" s="8">
        <v>8</v>
      </c>
      <c r="Y2" s="8">
        <v>3</v>
      </c>
      <c r="Z2" s="8">
        <v>1</v>
      </c>
      <c r="AA2" s="8">
        <v>14</v>
      </c>
      <c r="AB2" s="8">
        <v>6</v>
      </c>
      <c r="AC2" s="8">
        <v>17</v>
      </c>
      <c r="AD2" s="8">
        <v>14</v>
      </c>
      <c r="AE2" s="8">
        <v>18</v>
      </c>
      <c r="AF2" s="8">
        <v>7</v>
      </c>
      <c r="AG2" s="8">
        <v>11</v>
      </c>
      <c r="AH2" s="8">
        <v>18</v>
      </c>
      <c r="AI2" s="8">
        <v>2</v>
      </c>
      <c r="AJ2" s="8">
        <v>13</v>
      </c>
      <c r="AK2" s="8">
        <v>14</v>
      </c>
      <c r="AL2" s="8">
        <v>12</v>
      </c>
      <c r="AM2" s="8">
        <v>10</v>
      </c>
      <c r="AN2" s="8">
        <v>5</v>
      </c>
      <c r="AO2" s="8">
        <v>14</v>
      </c>
      <c r="AP2" s="8">
        <v>11</v>
      </c>
      <c r="AQ2" s="8">
        <v>8</v>
      </c>
      <c r="AR2" s="8">
        <v>10</v>
      </c>
      <c r="AS2" s="8">
        <v>12</v>
      </c>
      <c r="AT2" s="8">
        <v>5</v>
      </c>
      <c r="AU2" s="8">
        <v>13</v>
      </c>
      <c r="AV2" s="8">
        <v>14</v>
      </c>
      <c r="AW2" s="8">
        <v>16</v>
      </c>
      <c r="AX2" s="8">
        <v>11</v>
      </c>
      <c r="AY2" s="8">
        <v>11</v>
      </c>
      <c r="AZ2" s="8">
        <v>10</v>
      </c>
      <c r="BA2" s="8">
        <v>12</v>
      </c>
      <c r="BB2" s="8">
        <v>15</v>
      </c>
      <c r="BC2" s="8">
        <v>5</v>
      </c>
      <c r="BD2" s="8">
        <v>13</v>
      </c>
      <c r="BE2" s="8">
        <v>11</v>
      </c>
      <c r="BF2" s="8">
        <v>12</v>
      </c>
      <c r="BG2" s="8">
        <v>6</v>
      </c>
      <c r="BH2" s="8">
        <v>16</v>
      </c>
      <c r="BI2" s="8">
        <v>14</v>
      </c>
      <c r="BJ2" s="8" t="s">
        <v>26</v>
      </c>
      <c r="BK2" s="8" t="s">
        <v>20</v>
      </c>
      <c r="BL2" s="8">
        <v>17</v>
      </c>
      <c r="BM2" s="8" t="s">
        <v>26</v>
      </c>
      <c r="BN2" s="8"/>
      <c r="BO2" s="8" t="s">
        <v>26</v>
      </c>
      <c r="BP2" s="34">
        <v>46203</v>
      </c>
      <c r="BQ2" s="8" t="s">
        <v>21</v>
      </c>
      <c r="BR2" s="8" t="s">
        <v>156</v>
      </c>
    </row>
    <row r="3" spans="1:70" ht="15.5" thickBot="1" x14ac:dyDescent="0.35">
      <c r="A3" s="8" t="s">
        <v>26</v>
      </c>
      <c r="B3" s="8"/>
      <c r="C3" s="8" t="s">
        <v>295</v>
      </c>
      <c r="D3" s="8" t="s">
        <v>154</v>
      </c>
      <c r="E3" s="33">
        <v>1</v>
      </c>
      <c r="F3" s="8">
        <v>0</v>
      </c>
      <c r="G3" s="8" t="s">
        <v>296</v>
      </c>
      <c r="H3" s="8" t="s">
        <v>158</v>
      </c>
      <c r="I3" s="8">
        <v>27</v>
      </c>
      <c r="J3" s="8">
        <v>152</v>
      </c>
      <c r="K3" s="8">
        <v>160</v>
      </c>
      <c r="L3" s="8">
        <v>15</v>
      </c>
      <c r="M3" s="8">
        <v>9</v>
      </c>
      <c r="N3" s="8">
        <v>16</v>
      </c>
      <c r="O3" s="8">
        <v>10</v>
      </c>
      <c r="P3" s="8">
        <v>15</v>
      </c>
      <c r="Q3" s="8">
        <v>6</v>
      </c>
      <c r="R3" s="8">
        <v>12</v>
      </c>
      <c r="S3" s="8">
        <v>9</v>
      </c>
      <c r="T3" s="8">
        <v>16</v>
      </c>
      <c r="U3" s="8">
        <v>8</v>
      </c>
      <c r="V3" s="8">
        <v>7</v>
      </c>
      <c r="W3" s="8">
        <v>15</v>
      </c>
      <c r="X3" s="8">
        <v>13</v>
      </c>
      <c r="Y3" s="8">
        <v>6</v>
      </c>
      <c r="Z3" s="8">
        <v>10</v>
      </c>
      <c r="AA3" s="8">
        <v>16</v>
      </c>
      <c r="AB3" s="8">
        <v>15</v>
      </c>
      <c r="AC3" s="8">
        <v>14</v>
      </c>
      <c r="AD3" s="8">
        <v>13</v>
      </c>
      <c r="AE3" s="8">
        <v>14</v>
      </c>
      <c r="AF3" s="8">
        <v>18</v>
      </c>
      <c r="AG3" s="8">
        <v>14</v>
      </c>
      <c r="AH3" s="8">
        <v>14</v>
      </c>
      <c r="AI3" s="8">
        <v>8</v>
      </c>
      <c r="AJ3" s="8">
        <v>17</v>
      </c>
      <c r="AK3" s="8">
        <v>17</v>
      </c>
      <c r="AL3" s="8">
        <v>16</v>
      </c>
      <c r="AM3" s="8">
        <v>16</v>
      </c>
      <c r="AN3" s="8">
        <v>12</v>
      </c>
      <c r="AO3" s="8">
        <v>12</v>
      </c>
      <c r="AP3" s="8">
        <v>14</v>
      </c>
      <c r="AQ3" s="8">
        <v>15</v>
      </c>
      <c r="AR3" s="8">
        <v>14</v>
      </c>
      <c r="AS3" s="8">
        <v>15</v>
      </c>
      <c r="AT3" s="8">
        <v>12</v>
      </c>
      <c r="AU3" s="8">
        <v>15</v>
      </c>
      <c r="AV3" s="8">
        <v>13</v>
      </c>
      <c r="AW3" s="8">
        <v>11</v>
      </c>
      <c r="AX3" s="8">
        <v>14</v>
      </c>
      <c r="AY3" s="8">
        <v>3</v>
      </c>
      <c r="AZ3" s="8">
        <v>1</v>
      </c>
      <c r="BA3" s="8">
        <v>1</v>
      </c>
      <c r="BB3" s="8">
        <v>3</v>
      </c>
      <c r="BC3" s="8">
        <v>3</v>
      </c>
      <c r="BD3" s="8">
        <v>1</v>
      </c>
      <c r="BE3" s="8">
        <v>1</v>
      </c>
      <c r="BF3" s="8">
        <v>1</v>
      </c>
      <c r="BG3" s="8">
        <v>3</v>
      </c>
      <c r="BH3" s="8">
        <v>2</v>
      </c>
      <c r="BI3" s="8">
        <v>2</v>
      </c>
      <c r="BJ3" s="8" t="s">
        <v>26</v>
      </c>
      <c r="BK3" s="8" t="s">
        <v>20</v>
      </c>
      <c r="BL3" s="8">
        <v>14</v>
      </c>
      <c r="BM3" s="8" t="s">
        <v>26</v>
      </c>
      <c r="BN3" s="8"/>
      <c r="BO3" s="8">
        <v>10</v>
      </c>
      <c r="BP3" s="34">
        <v>46568</v>
      </c>
      <c r="BQ3" s="8" t="s">
        <v>21</v>
      </c>
      <c r="BR3" s="8" t="s">
        <v>156</v>
      </c>
    </row>
    <row r="4" spans="1:70" ht="15.5" thickBot="1" x14ac:dyDescent="0.35">
      <c r="A4" s="8" t="s">
        <v>26</v>
      </c>
      <c r="B4" s="8"/>
      <c r="C4" s="8" t="s">
        <v>297</v>
      </c>
      <c r="D4" s="8" t="s">
        <v>154</v>
      </c>
      <c r="E4" s="33">
        <v>1</v>
      </c>
      <c r="F4" s="8">
        <v>0</v>
      </c>
      <c r="G4" s="8" t="s">
        <v>33</v>
      </c>
      <c r="H4" s="8" t="s">
        <v>32</v>
      </c>
      <c r="I4" s="8">
        <v>22</v>
      </c>
      <c r="J4" s="8">
        <v>138</v>
      </c>
      <c r="K4" s="8">
        <v>155</v>
      </c>
      <c r="L4" s="8">
        <v>13</v>
      </c>
      <c r="M4" s="8">
        <v>2</v>
      </c>
      <c r="N4" s="8">
        <v>7</v>
      </c>
      <c r="O4" s="8">
        <v>1</v>
      </c>
      <c r="P4" s="8">
        <v>12</v>
      </c>
      <c r="Q4" s="8">
        <v>6</v>
      </c>
      <c r="R4" s="8">
        <v>2</v>
      </c>
      <c r="S4" s="8">
        <v>2</v>
      </c>
      <c r="T4" s="8">
        <v>13</v>
      </c>
      <c r="U4" s="8">
        <v>9</v>
      </c>
      <c r="V4" s="8">
        <v>1</v>
      </c>
      <c r="W4" s="8">
        <v>14</v>
      </c>
      <c r="X4" s="8">
        <v>12</v>
      </c>
      <c r="Y4" s="8">
        <v>3</v>
      </c>
      <c r="Z4" s="8">
        <v>1</v>
      </c>
      <c r="AA4" s="8">
        <v>13</v>
      </c>
      <c r="AB4" s="8">
        <v>13</v>
      </c>
      <c r="AC4" s="8">
        <v>14</v>
      </c>
      <c r="AD4" s="8">
        <v>13</v>
      </c>
      <c r="AE4" s="8">
        <v>12</v>
      </c>
      <c r="AF4" s="8">
        <v>5</v>
      </c>
      <c r="AG4" s="8">
        <v>11</v>
      </c>
      <c r="AH4" s="8">
        <v>12</v>
      </c>
      <c r="AI4" s="8">
        <v>12</v>
      </c>
      <c r="AJ4" s="8">
        <v>18</v>
      </c>
      <c r="AK4" s="8">
        <v>13</v>
      </c>
      <c r="AL4" s="8">
        <v>13</v>
      </c>
      <c r="AM4" s="8">
        <v>14</v>
      </c>
      <c r="AN4" s="8">
        <v>12</v>
      </c>
      <c r="AO4" s="8">
        <v>14</v>
      </c>
      <c r="AP4" s="8">
        <v>16</v>
      </c>
      <c r="AQ4" s="8">
        <v>12</v>
      </c>
      <c r="AR4" s="8">
        <v>10</v>
      </c>
      <c r="AS4" s="8">
        <v>11</v>
      </c>
      <c r="AT4" s="8">
        <v>11</v>
      </c>
      <c r="AU4" s="8">
        <v>12</v>
      </c>
      <c r="AV4" s="8">
        <v>14</v>
      </c>
      <c r="AW4" s="8">
        <v>13</v>
      </c>
      <c r="AX4" s="8">
        <v>14</v>
      </c>
      <c r="AY4" s="8">
        <v>10</v>
      </c>
      <c r="AZ4" s="8">
        <v>14</v>
      </c>
      <c r="BA4" s="8">
        <v>15</v>
      </c>
      <c r="BB4" s="8">
        <v>13</v>
      </c>
      <c r="BC4" s="8">
        <v>10</v>
      </c>
      <c r="BD4" s="8">
        <v>13</v>
      </c>
      <c r="BE4" s="8">
        <v>12</v>
      </c>
      <c r="BF4" s="8">
        <v>13</v>
      </c>
      <c r="BG4" s="8">
        <v>4</v>
      </c>
      <c r="BH4" s="8">
        <v>13</v>
      </c>
      <c r="BI4" s="8">
        <v>15</v>
      </c>
      <c r="BJ4" s="8" t="s">
        <v>26</v>
      </c>
      <c r="BK4" s="8" t="s">
        <v>20</v>
      </c>
      <c r="BL4" s="8">
        <v>15</v>
      </c>
      <c r="BM4" s="8" t="s">
        <v>26</v>
      </c>
      <c r="BN4" s="8"/>
      <c r="BO4" s="8" t="s">
        <v>26</v>
      </c>
      <c r="BP4" s="34">
        <v>47664</v>
      </c>
      <c r="BQ4" s="8" t="s">
        <v>21</v>
      </c>
      <c r="BR4" s="8" t="s">
        <v>156</v>
      </c>
    </row>
    <row r="5" spans="1:70" ht="15.5" thickBot="1" x14ac:dyDescent="0.35">
      <c r="A5" s="8" t="s">
        <v>26</v>
      </c>
      <c r="B5" s="8"/>
      <c r="C5" s="8" t="s">
        <v>298</v>
      </c>
      <c r="D5" s="8" t="s">
        <v>154</v>
      </c>
      <c r="E5" s="33">
        <v>1</v>
      </c>
      <c r="F5" s="8">
        <v>0</v>
      </c>
      <c r="G5" s="8" t="s">
        <v>239</v>
      </c>
      <c r="H5" s="8" t="s">
        <v>221</v>
      </c>
      <c r="I5" s="8">
        <v>33</v>
      </c>
      <c r="J5" s="8">
        <v>146</v>
      </c>
      <c r="K5" s="8">
        <v>170</v>
      </c>
      <c r="L5" s="8">
        <v>14</v>
      </c>
      <c r="M5" s="8">
        <v>11</v>
      </c>
      <c r="N5" s="8">
        <v>14</v>
      </c>
      <c r="O5" s="8">
        <v>14</v>
      </c>
      <c r="P5" s="8">
        <v>14</v>
      </c>
      <c r="Q5" s="8">
        <v>9</v>
      </c>
      <c r="R5" s="8">
        <v>10</v>
      </c>
      <c r="S5" s="8">
        <v>10</v>
      </c>
      <c r="T5" s="8">
        <v>17</v>
      </c>
      <c r="U5" s="8">
        <v>10</v>
      </c>
      <c r="V5" s="8">
        <v>11</v>
      </c>
      <c r="W5" s="8">
        <v>15</v>
      </c>
      <c r="X5" s="8">
        <v>17</v>
      </c>
      <c r="Y5" s="8">
        <v>14</v>
      </c>
      <c r="Z5" s="8">
        <v>12</v>
      </c>
      <c r="AA5" s="8">
        <v>14</v>
      </c>
      <c r="AB5" s="8">
        <v>14</v>
      </c>
      <c r="AC5" s="8">
        <v>14</v>
      </c>
      <c r="AD5" s="8">
        <v>12</v>
      </c>
      <c r="AE5" s="8">
        <v>17</v>
      </c>
      <c r="AF5" s="8">
        <v>18</v>
      </c>
      <c r="AG5" s="8">
        <v>14</v>
      </c>
      <c r="AH5" s="8">
        <v>17</v>
      </c>
      <c r="AI5" s="8">
        <v>13</v>
      </c>
      <c r="AJ5" s="8">
        <v>17</v>
      </c>
      <c r="AK5" s="8">
        <v>17</v>
      </c>
      <c r="AL5" s="8">
        <v>17</v>
      </c>
      <c r="AM5" s="8">
        <v>11</v>
      </c>
      <c r="AN5" s="8">
        <v>9</v>
      </c>
      <c r="AO5" s="8">
        <v>15</v>
      </c>
      <c r="AP5" s="8">
        <v>10</v>
      </c>
      <c r="AQ5" s="8">
        <v>12</v>
      </c>
      <c r="AR5" s="8">
        <v>15</v>
      </c>
      <c r="AS5" s="8">
        <v>17</v>
      </c>
      <c r="AT5" s="8">
        <v>10</v>
      </c>
      <c r="AU5" s="8">
        <v>12</v>
      </c>
      <c r="AV5" s="8">
        <v>13</v>
      </c>
      <c r="AW5" s="8">
        <v>15</v>
      </c>
      <c r="AX5" s="8">
        <v>15</v>
      </c>
      <c r="AY5" s="8">
        <v>3</v>
      </c>
      <c r="AZ5" s="8">
        <v>1</v>
      </c>
      <c r="BA5" s="8">
        <v>2</v>
      </c>
      <c r="BB5" s="8">
        <v>3</v>
      </c>
      <c r="BC5" s="8">
        <v>2</v>
      </c>
      <c r="BD5" s="8">
        <v>1</v>
      </c>
      <c r="BE5" s="8">
        <v>1</v>
      </c>
      <c r="BF5" s="8">
        <v>3</v>
      </c>
      <c r="BG5" s="8">
        <v>2</v>
      </c>
      <c r="BH5" s="8">
        <v>3</v>
      </c>
      <c r="BI5" s="8">
        <v>3</v>
      </c>
      <c r="BJ5" s="8" t="s">
        <v>26</v>
      </c>
      <c r="BK5" s="8" t="s">
        <v>20</v>
      </c>
      <c r="BL5" s="8">
        <v>16</v>
      </c>
      <c r="BM5" s="8" t="s">
        <v>26</v>
      </c>
      <c r="BN5" s="8"/>
      <c r="BO5" s="8">
        <v>38</v>
      </c>
      <c r="BP5" s="34">
        <v>46203</v>
      </c>
      <c r="BQ5" s="8" t="s">
        <v>21</v>
      </c>
      <c r="BR5" s="8" t="s">
        <v>156</v>
      </c>
    </row>
    <row r="6" spans="1:70" ht="15.5" thickBot="1" x14ac:dyDescent="0.35">
      <c r="A6" s="8" t="s">
        <v>26</v>
      </c>
      <c r="B6" s="8"/>
      <c r="C6" s="8" t="s">
        <v>299</v>
      </c>
      <c r="D6" s="8" t="s">
        <v>154</v>
      </c>
      <c r="E6" s="33">
        <v>1</v>
      </c>
      <c r="F6" s="8">
        <v>0</v>
      </c>
      <c r="G6" s="8" t="s">
        <v>155</v>
      </c>
      <c r="H6" s="8" t="s">
        <v>138</v>
      </c>
      <c r="I6" s="8">
        <v>26</v>
      </c>
      <c r="J6" s="8">
        <v>152</v>
      </c>
      <c r="K6" s="8">
        <v>162</v>
      </c>
      <c r="L6" s="8">
        <v>14</v>
      </c>
      <c r="M6" s="8">
        <v>13</v>
      </c>
      <c r="N6" s="8">
        <v>4</v>
      </c>
      <c r="O6" s="8">
        <v>13</v>
      </c>
      <c r="P6" s="8">
        <v>16</v>
      </c>
      <c r="Q6" s="8">
        <v>13</v>
      </c>
      <c r="R6" s="8">
        <v>5</v>
      </c>
      <c r="S6" s="8">
        <v>18</v>
      </c>
      <c r="T6" s="8">
        <v>6</v>
      </c>
      <c r="U6" s="8">
        <v>13</v>
      </c>
      <c r="V6" s="8">
        <v>15</v>
      </c>
      <c r="W6" s="8">
        <v>12</v>
      </c>
      <c r="X6" s="8">
        <v>11</v>
      </c>
      <c r="Y6" s="8">
        <v>15</v>
      </c>
      <c r="Z6" s="8">
        <v>17</v>
      </c>
      <c r="AA6" s="8">
        <v>5</v>
      </c>
      <c r="AB6" s="8">
        <v>15</v>
      </c>
      <c r="AC6" s="8">
        <v>7</v>
      </c>
      <c r="AD6" s="8">
        <v>11</v>
      </c>
      <c r="AE6" s="8">
        <v>10</v>
      </c>
      <c r="AF6" s="8">
        <v>16</v>
      </c>
      <c r="AG6" s="8">
        <v>12</v>
      </c>
      <c r="AH6" s="8">
        <v>10</v>
      </c>
      <c r="AI6" s="8">
        <v>13</v>
      </c>
      <c r="AJ6" s="8">
        <v>16</v>
      </c>
      <c r="AK6" s="8">
        <v>15</v>
      </c>
      <c r="AL6" s="8">
        <v>11</v>
      </c>
      <c r="AM6" s="8">
        <v>14</v>
      </c>
      <c r="AN6" s="8">
        <v>15</v>
      </c>
      <c r="AO6" s="8">
        <v>12</v>
      </c>
      <c r="AP6" s="8">
        <v>15</v>
      </c>
      <c r="AQ6" s="8">
        <v>13</v>
      </c>
      <c r="AR6" s="8">
        <v>15</v>
      </c>
      <c r="AS6" s="8">
        <v>12</v>
      </c>
      <c r="AT6" s="8">
        <v>15</v>
      </c>
      <c r="AU6" s="8">
        <v>12</v>
      </c>
      <c r="AV6" s="8">
        <v>10</v>
      </c>
      <c r="AW6" s="8">
        <v>14</v>
      </c>
      <c r="AX6" s="8">
        <v>12</v>
      </c>
      <c r="AY6" s="8">
        <v>2</v>
      </c>
      <c r="AZ6" s="8">
        <v>2</v>
      </c>
      <c r="BA6" s="8">
        <v>2</v>
      </c>
      <c r="BB6" s="8">
        <v>2</v>
      </c>
      <c r="BC6" s="8">
        <v>3</v>
      </c>
      <c r="BD6" s="8">
        <v>2</v>
      </c>
      <c r="BE6" s="8">
        <v>1</v>
      </c>
      <c r="BF6" s="8">
        <v>2</v>
      </c>
      <c r="BG6" s="8">
        <v>2</v>
      </c>
      <c r="BH6" s="8">
        <v>3</v>
      </c>
      <c r="BI6" s="8">
        <v>2</v>
      </c>
      <c r="BJ6" s="8" t="s">
        <v>26</v>
      </c>
      <c r="BK6" s="8" t="s">
        <v>20</v>
      </c>
      <c r="BL6" s="8">
        <v>11</v>
      </c>
      <c r="BM6" s="8" t="s">
        <v>26</v>
      </c>
      <c r="BN6" s="8"/>
      <c r="BO6" s="8">
        <v>32</v>
      </c>
      <c r="BP6" s="34">
        <v>47664</v>
      </c>
      <c r="BQ6" s="8" t="s">
        <v>21</v>
      </c>
      <c r="BR6" s="8" t="s">
        <v>156</v>
      </c>
    </row>
    <row r="7" spans="1:70" ht="15.5" thickBot="1" x14ac:dyDescent="0.35">
      <c r="A7" s="8" t="s">
        <v>26</v>
      </c>
      <c r="B7" s="8"/>
      <c r="C7" s="8" t="s">
        <v>300</v>
      </c>
      <c r="D7" s="8" t="s">
        <v>154</v>
      </c>
      <c r="E7" s="33">
        <v>1</v>
      </c>
      <c r="F7" s="8">
        <v>0</v>
      </c>
      <c r="G7" s="8" t="s">
        <v>157</v>
      </c>
      <c r="H7" s="8" t="s">
        <v>301</v>
      </c>
      <c r="I7" s="8">
        <v>20</v>
      </c>
      <c r="J7" s="8">
        <v>139</v>
      </c>
      <c r="K7" s="8">
        <v>158</v>
      </c>
      <c r="L7" s="8">
        <v>11</v>
      </c>
      <c r="M7" s="8">
        <v>12</v>
      </c>
      <c r="N7" s="8">
        <v>8</v>
      </c>
      <c r="O7" s="8">
        <v>10</v>
      </c>
      <c r="P7" s="8">
        <v>13</v>
      </c>
      <c r="Q7" s="8">
        <v>7</v>
      </c>
      <c r="R7" s="8">
        <v>7</v>
      </c>
      <c r="S7" s="8">
        <v>13</v>
      </c>
      <c r="T7" s="8">
        <v>12</v>
      </c>
      <c r="U7" s="8">
        <v>9</v>
      </c>
      <c r="V7" s="8">
        <v>11</v>
      </c>
      <c r="W7" s="8">
        <v>13</v>
      </c>
      <c r="X7" s="8">
        <v>10</v>
      </c>
      <c r="Y7" s="8">
        <v>7</v>
      </c>
      <c r="Z7" s="8">
        <v>11</v>
      </c>
      <c r="AA7" s="8">
        <v>11</v>
      </c>
      <c r="AB7" s="8">
        <v>15</v>
      </c>
      <c r="AC7" s="8">
        <v>13</v>
      </c>
      <c r="AD7" s="8">
        <v>9</v>
      </c>
      <c r="AE7" s="8">
        <v>7</v>
      </c>
      <c r="AF7" s="8">
        <v>14</v>
      </c>
      <c r="AG7" s="8">
        <v>10</v>
      </c>
      <c r="AH7" s="8">
        <v>13</v>
      </c>
      <c r="AI7" s="8">
        <v>15</v>
      </c>
      <c r="AJ7" s="8">
        <v>15</v>
      </c>
      <c r="AK7" s="8">
        <v>10</v>
      </c>
      <c r="AL7" s="8">
        <v>13</v>
      </c>
      <c r="AM7" s="8">
        <v>10</v>
      </c>
      <c r="AN7" s="8">
        <v>16</v>
      </c>
      <c r="AO7" s="8">
        <v>12</v>
      </c>
      <c r="AP7" s="8">
        <v>12</v>
      </c>
      <c r="AQ7" s="8">
        <v>15</v>
      </c>
      <c r="AR7" s="8">
        <v>11</v>
      </c>
      <c r="AS7" s="8">
        <v>14</v>
      </c>
      <c r="AT7" s="8">
        <v>16</v>
      </c>
      <c r="AU7" s="8">
        <v>13</v>
      </c>
      <c r="AV7" s="8">
        <v>12</v>
      </c>
      <c r="AW7" s="8">
        <v>12</v>
      </c>
      <c r="AX7" s="8">
        <v>6</v>
      </c>
      <c r="AY7" s="8">
        <v>1</v>
      </c>
      <c r="AZ7" s="8">
        <v>3</v>
      </c>
      <c r="BA7" s="8">
        <v>2</v>
      </c>
      <c r="BB7" s="8">
        <v>2</v>
      </c>
      <c r="BC7" s="8">
        <v>2</v>
      </c>
      <c r="BD7" s="8">
        <v>2</v>
      </c>
      <c r="BE7" s="8">
        <v>1</v>
      </c>
      <c r="BF7" s="8">
        <v>1</v>
      </c>
      <c r="BG7" s="8">
        <v>3</v>
      </c>
      <c r="BH7" s="8">
        <v>1</v>
      </c>
      <c r="BI7" s="8">
        <v>1</v>
      </c>
      <c r="BJ7" s="8" t="s">
        <v>26</v>
      </c>
      <c r="BK7" s="8" t="s">
        <v>20</v>
      </c>
      <c r="BL7" s="8">
        <v>13</v>
      </c>
      <c r="BM7" s="8" t="s">
        <v>26</v>
      </c>
      <c r="BN7" s="8"/>
      <c r="BO7" s="8" t="s">
        <v>26</v>
      </c>
      <c r="BP7" s="34">
        <v>47664</v>
      </c>
      <c r="BQ7" s="8" t="s">
        <v>21</v>
      </c>
      <c r="BR7" s="8" t="s">
        <v>156</v>
      </c>
    </row>
    <row r="8" spans="1:70" ht="15.5" thickBot="1" x14ac:dyDescent="0.35">
      <c r="A8" s="8" t="s">
        <v>26</v>
      </c>
      <c r="B8" s="8"/>
      <c r="C8" s="8" t="s">
        <v>302</v>
      </c>
      <c r="D8" s="8" t="s">
        <v>154</v>
      </c>
      <c r="E8" s="33">
        <v>1</v>
      </c>
      <c r="F8" s="8">
        <v>0</v>
      </c>
      <c r="G8" s="8" t="s">
        <v>33</v>
      </c>
      <c r="H8" s="8" t="s">
        <v>31</v>
      </c>
      <c r="I8" s="8">
        <v>32</v>
      </c>
      <c r="J8" s="8">
        <v>148</v>
      </c>
      <c r="K8" s="8">
        <v>158</v>
      </c>
      <c r="L8" s="8">
        <v>13</v>
      </c>
      <c r="M8" s="8">
        <v>7</v>
      </c>
      <c r="N8" s="8">
        <v>15</v>
      </c>
      <c r="O8" s="8">
        <v>14</v>
      </c>
      <c r="P8" s="8">
        <v>13</v>
      </c>
      <c r="Q8" s="8">
        <v>5</v>
      </c>
      <c r="R8" s="8">
        <v>10</v>
      </c>
      <c r="S8" s="8">
        <v>10</v>
      </c>
      <c r="T8" s="8">
        <v>15</v>
      </c>
      <c r="U8" s="8">
        <v>8</v>
      </c>
      <c r="V8" s="8">
        <v>8</v>
      </c>
      <c r="W8" s="8">
        <v>14</v>
      </c>
      <c r="X8" s="8">
        <v>17</v>
      </c>
      <c r="Y8" s="8">
        <v>7</v>
      </c>
      <c r="Z8" s="8">
        <v>9</v>
      </c>
      <c r="AA8" s="8">
        <v>16</v>
      </c>
      <c r="AB8" s="8">
        <v>12</v>
      </c>
      <c r="AC8" s="8">
        <v>14</v>
      </c>
      <c r="AD8" s="8">
        <v>12</v>
      </c>
      <c r="AE8" s="8">
        <v>15</v>
      </c>
      <c r="AF8" s="8">
        <v>14</v>
      </c>
      <c r="AG8" s="8">
        <v>12</v>
      </c>
      <c r="AH8" s="8">
        <v>14</v>
      </c>
      <c r="AI8" s="8">
        <v>7</v>
      </c>
      <c r="AJ8" s="8">
        <v>11</v>
      </c>
      <c r="AK8" s="8">
        <v>17</v>
      </c>
      <c r="AL8" s="8">
        <v>14</v>
      </c>
      <c r="AM8" s="8">
        <v>13</v>
      </c>
      <c r="AN8" s="8">
        <v>10</v>
      </c>
      <c r="AO8" s="8">
        <v>17</v>
      </c>
      <c r="AP8" s="8">
        <v>13</v>
      </c>
      <c r="AQ8" s="8">
        <v>17</v>
      </c>
      <c r="AR8" s="8">
        <v>13</v>
      </c>
      <c r="AS8" s="8">
        <v>17</v>
      </c>
      <c r="AT8" s="8">
        <v>12</v>
      </c>
      <c r="AU8" s="8">
        <v>17</v>
      </c>
      <c r="AV8" s="8">
        <v>12</v>
      </c>
      <c r="AW8" s="8">
        <v>13</v>
      </c>
      <c r="AX8" s="8">
        <v>11</v>
      </c>
      <c r="AY8" s="8">
        <v>4</v>
      </c>
      <c r="AZ8" s="8">
        <v>2</v>
      </c>
      <c r="BA8" s="8">
        <v>2</v>
      </c>
      <c r="BB8" s="8">
        <v>3</v>
      </c>
      <c r="BC8" s="8">
        <v>2</v>
      </c>
      <c r="BD8" s="8">
        <v>3</v>
      </c>
      <c r="BE8" s="8">
        <v>3</v>
      </c>
      <c r="BF8" s="8">
        <v>2</v>
      </c>
      <c r="BG8" s="8">
        <v>2</v>
      </c>
      <c r="BH8" s="8">
        <v>2</v>
      </c>
      <c r="BI8" s="8">
        <v>2</v>
      </c>
      <c r="BJ8" s="8" t="s">
        <v>26</v>
      </c>
      <c r="BK8" s="8" t="s">
        <v>20</v>
      </c>
      <c r="BL8" s="8">
        <v>16</v>
      </c>
      <c r="BM8" s="8" t="s">
        <v>26</v>
      </c>
      <c r="BN8" s="8"/>
      <c r="BO8" s="8">
        <v>21</v>
      </c>
      <c r="BP8" s="34">
        <v>46203</v>
      </c>
      <c r="BQ8" s="8" t="s">
        <v>21</v>
      </c>
      <c r="BR8" s="8" t="s">
        <v>156</v>
      </c>
    </row>
    <row r="9" spans="1:70" ht="15.5" thickBot="1" x14ac:dyDescent="0.35">
      <c r="A9" s="8" t="s">
        <v>26</v>
      </c>
      <c r="B9" s="8"/>
      <c r="C9" s="8" t="s">
        <v>303</v>
      </c>
      <c r="D9" s="8" t="s">
        <v>154</v>
      </c>
      <c r="E9" s="33">
        <v>1</v>
      </c>
      <c r="F9" s="8">
        <v>0</v>
      </c>
      <c r="G9" s="8" t="s">
        <v>155</v>
      </c>
      <c r="H9" s="8" t="s">
        <v>229</v>
      </c>
      <c r="I9" s="8">
        <v>26</v>
      </c>
      <c r="J9" s="8">
        <v>150</v>
      </c>
      <c r="K9" s="8">
        <v>165</v>
      </c>
      <c r="L9" s="8">
        <v>14</v>
      </c>
      <c r="M9" s="8">
        <v>12</v>
      </c>
      <c r="N9" s="8">
        <v>7</v>
      </c>
      <c r="O9" s="8">
        <v>15</v>
      </c>
      <c r="P9" s="8">
        <v>14</v>
      </c>
      <c r="Q9" s="8">
        <v>15</v>
      </c>
      <c r="R9" s="8">
        <v>4</v>
      </c>
      <c r="S9" s="8">
        <v>11</v>
      </c>
      <c r="T9" s="8">
        <v>10</v>
      </c>
      <c r="U9" s="8">
        <v>14</v>
      </c>
      <c r="V9" s="8">
        <v>13</v>
      </c>
      <c r="W9" s="8">
        <v>15</v>
      </c>
      <c r="X9" s="8">
        <v>6</v>
      </c>
      <c r="Y9" s="8">
        <v>12</v>
      </c>
      <c r="Z9" s="8">
        <v>13</v>
      </c>
      <c r="AA9" s="8">
        <v>14</v>
      </c>
      <c r="AB9" s="8">
        <v>19</v>
      </c>
      <c r="AC9" s="8">
        <v>14</v>
      </c>
      <c r="AD9" s="8">
        <v>14</v>
      </c>
      <c r="AE9" s="8">
        <v>10</v>
      </c>
      <c r="AF9" s="8">
        <v>15</v>
      </c>
      <c r="AG9" s="8">
        <v>12</v>
      </c>
      <c r="AH9" s="8">
        <v>18</v>
      </c>
      <c r="AI9" s="8">
        <v>16</v>
      </c>
      <c r="AJ9" s="8">
        <v>17</v>
      </c>
      <c r="AK9" s="8">
        <v>15</v>
      </c>
      <c r="AL9" s="8">
        <v>13</v>
      </c>
      <c r="AM9" s="8">
        <v>13</v>
      </c>
      <c r="AN9" s="8">
        <v>14</v>
      </c>
      <c r="AO9" s="8">
        <v>8</v>
      </c>
      <c r="AP9" s="8">
        <v>15</v>
      </c>
      <c r="AQ9" s="8">
        <v>18</v>
      </c>
      <c r="AR9" s="8">
        <v>11</v>
      </c>
      <c r="AS9" s="8">
        <v>10</v>
      </c>
      <c r="AT9" s="8">
        <v>15</v>
      </c>
      <c r="AU9" s="8">
        <v>13</v>
      </c>
      <c r="AV9" s="8">
        <v>12</v>
      </c>
      <c r="AW9" s="8">
        <v>14</v>
      </c>
      <c r="AX9" s="8">
        <v>14</v>
      </c>
      <c r="AY9" s="8">
        <v>1</v>
      </c>
      <c r="AZ9" s="8">
        <v>1</v>
      </c>
      <c r="BA9" s="8">
        <v>2</v>
      </c>
      <c r="BB9" s="8">
        <v>3</v>
      </c>
      <c r="BC9" s="8">
        <v>1</v>
      </c>
      <c r="BD9" s="8">
        <v>1</v>
      </c>
      <c r="BE9" s="8">
        <v>3</v>
      </c>
      <c r="BF9" s="8">
        <v>4</v>
      </c>
      <c r="BG9" s="8">
        <v>1</v>
      </c>
      <c r="BH9" s="8">
        <v>3</v>
      </c>
      <c r="BI9" s="8">
        <v>4</v>
      </c>
      <c r="BJ9" s="8" t="s">
        <v>26</v>
      </c>
      <c r="BK9" s="8" t="s">
        <v>20</v>
      </c>
      <c r="BL9" s="8">
        <v>16</v>
      </c>
      <c r="BM9" s="8" t="s">
        <v>26</v>
      </c>
      <c r="BN9" s="8"/>
      <c r="BO9" s="8">
        <v>43</v>
      </c>
      <c r="BP9" s="34">
        <v>46934</v>
      </c>
      <c r="BQ9" s="8" t="s">
        <v>21</v>
      </c>
      <c r="BR9" s="8" t="s">
        <v>156</v>
      </c>
    </row>
    <row r="10" spans="1:70" ht="15.5" thickBot="1" x14ac:dyDescent="0.35">
      <c r="A10" s="8" t="s">
        <v>26</v>
      </c>
      <c r="B10" s="8"/>
      <c r="C10" s="8" t="s">
        <v>304</v>
      </c>
      <c r="D10" s="8" t="s">
        <v>154</v>
      </c>
      <c r="E10" s="33">
        <v>0.95</v>
      </c>
      <c r="F10" s="8">
        <v>0</v>
      </c>
      <c r="G10" s="8" t="s">
        <v>305</v>
      </c>
      <c r="H10" s="8" t="s">
        <v>32</v>
      </c>
      <c r="I10" s="8">
        <v>22</v>
      </c>
      <c r="J10" s="8">
        <v>76</v>
      </c>
      <c r="K10" s="8">
        <v>94</v>
      </c>
      <c r="L10" s="8">
        <v>6</v>
      </c>
      <c r="M10" s="8">
        <v>1</v>
      </c>
      <c r="N10" s="8">
        <v>3</v>
      </c>
      <c r="O10" s="8">
        <v>3</v>
      </c>
      <c r="P10" s="8">
        <v>8</v>
      </c>
      <c r="Q10" s="8">
        <v>3</v>
      </c>
      <c r="R10" s="8">
        <v>3</v>
      </c>
      <c r="S10" s="8">
        <v>2</v>
      </c>
      <c r="T10" s="8">
        <v>1</v>
      </c>
      <c r="U10" s="8">
        <v>6</v>
      </c>
      <c r="V10" s="8">
        <v>2</v>
      </c>
      <c r="W10" s="8">
        <v>8</v>
      </c>
      <c r="X10" s="8">
        <v>2</v>
      </c>
      <c r="Y10" s="8">
        <v>1</v>
      </c>
      <c r="Z10" s="8">
        <v>1</v>
      </c>
      <c r="AA10" s="8">
        <v>11</v>
      </c>
      <c r="AB10" s="8">
        <v>7</v>
      </c>
      <c r="AC10" s="8">
        <v>10</v>
      </c>
      <c r="AD10" s="8">
        <v>9</v>
      </c>
      <c r="AE10" s="8">
        <v>7</v>
      </c>
      <c r="AF10" s="8">
        <v>11</v>
      </c>
      <c r="AG10" s="8">
        <v>4</v>
      </c>
      <c r="AH10" s="8">
        <v>9</v>
      </c>
      <c r="AI10" s="8">
        <v>3</v>
      </c>
      <c r="AJ10" s="8">
        <v>3</v>
      </c>
      <c r="AK10" s="8">
        <v>10</v>
      </c>
      <c r="AL10" s="8">
        <v>11</v>
      </c>
      <c r="AM10" s="8">
        <v>8</v>
      </c>
      <c r="AN10" s="8">
        <v>11</v>
      </c>
      <c r="AO10" s="8">
        <v>13</v>
      </c>
      <c r="AP10" s="8">
        <v>12</v>
      </c>
      <c r="AQ10" s="8">
        <v>7</v>
      </c>
      <c r="AR10" s="8">
        <v>10</v>
      </c>
      <c r="AS10" s="8">
        <v>8</v>
      </c>
      <c r="AT10" s="8">
        <v>7</v>
      </c>
      <c r="AU10" s="8">
        <v>7</v>
      </c>
      <c r="AV10" s="8">
        <v>19</v>
      </c>
      <c r="AW10" s="8">
        <v>15</v>
      </c>
      <c r="AX10" s="8">
        <v>13</v>
      </c>
      <c r="AY10" s="8">
        <v>8</v>
      </c>
      <c r="AZ10" s="8">
        <v>9</v>
      </c>
      <c r="BA10" s="8">
        <v>13</v>
      </c>
      <c r="BB10" s="8">
        <v>9</v>
      </c>
      <c r="BC10" s="8">
        <v>6</v>
      </c>
      <c r="BD10" s="8">
        <v>12</v>
      </c>
      <c r="BE10" s="8">
        <v>6</v>
      </c>
      <c r="BF10" s="8">
        <v>8</v>
      </c>
      <c r="BG10" s="8">
        <v>5</v>
      </c>
      <c r="BH10" s="8">
        <v>8</v>
      </c>
      <c r="BI10" s="8">
        <v>14</v>
      </c>
      <c r="BJ10" s="8" t="s">
        <v>26</v>
      </c>
      <c r="BK10" s="8" t="s">
        <v>22</v>
      </c>
      <c r="BL10" s="8">
        <v>8</v>
      </c>
      <c r="BM10" s="8" t="s">
        <v>26</v>
      </c>
      <c r="BN10" s="8"/>
      <c r="BO10" s="8" t="s">
        <v>26</v>
      </c>
      <c r="BP10" s="34">
        <v>46203</v>
      </c>
      <c r="BQ10" s="8" t="s">
        <v>21</v>
      </c>
      <c r="BR10" s="8" t="s">
        <v>156</v>
      </c>
    </row>
    <row r="11" spans="1:70" ht="15.5" thickBot="1" x14ac:dyDescent="0.35">
      <c r="A11" s="8" t="s">
        <v>26</v>
      </c>
      <c r="B11" s="8"/>
      <c r="C11" s="8" t="s">
        <v>306</v>
      </c>
      <c r="D11" s="8" t="s">
        <v>154</v>
      </c>
      <c r="E11" s="33">
        <v>1</v>
      </c>
      <c r="F11" s="8">
        <v>0</v>
      </c>
      <c r="G11" s="8" t="s">
        <v>294</v>
      </c>
      <c r="H11" s="8" t="s">
        <v>158</v>
      </c>
      <c r="I11" s="8">
        <v>29</v>
      </c>
      <c r="J11" s="8">
        <v>152</v>
      </c>
      <c r="K11" s="8">
        <v>162</v>
      </c>
      <c r="L11" s="8">
        <v>15</v>
      </c>
      <c r="M11" s="8">
        <v>14</v>
      </c>
      <c r="N11" s="8">
        <v>14</v>
      </c>
      <c r="O11" s="8">
        <v>10</v>
      </c>
      <c r="P11" s="8">
        <v>14</v>
      </c>
      <c r="Q11" s="8">
        <v>15</v>
      </c>
      <c r="R11" s="8">
        <v>10</v>
      </c>
      <c r="S11" s="8">
        <v>14</v>
      </c>
      <c r="T11" s="8">
        <v>13</v>
      </c>
      <c r="U11" s="8">
        <v>14</v>
      </c>
      <c r="V11" s="8">
        <v>8</v>
      </c>
      <c r="W11" s="8">
        <v>15</v>
      </c>
      <c r="X11" s="8">
        <v>13</v>
      </c>
      <c r="Y11" s="8">
        <v>6</v>
      </c>
      <c r="Z11" s="8">
        <v>10</v>
      </c>
      <c r="AA11" s="8">
        <v>15</v>
      </c>
      <c r="AB11" s="8">
        <v>13</v>
      </c>
      <c r="AC11" s="8">
        <v>13</v>
      </c>
      <c r="AD11" s="8">
        <v>14</v>
      </c>
      <c r="AE11" s="8">
        <v>12</v>
      </c>
      <c r="AF11" s="8">
        <v>13</v>
      </c>
      <c r="AG11" s="8">
        <v>13</v>
      </c>
      <c r="AH11" s="8">
        <v>15</v>
      </c>
      <c r="AI11" s="8">
        <v>14</v>
      </c>
      <c r="AJ11" s="8">
        <v>10</v>
      </c>
      <c r="AK11" s="8">
        <v>13</v>
      </c>
      <c r="AL11" s="8">
        <v>15</v>
      </c>
      <c r="AM11" s="8">
        <v>15</v>
      </c>
      <c r="AN11" s="8">
        <v>14</v>
      </c>
      <c r="AO11" s="8">
        <v>14</v>
      </c>
      <c r="AP11" s="8">
        <v>15</v>
      </c>
      <c r="AQ11" s="8">
        <v>14</v>
      </c>
      <c r="AR11" s="8">
        <v>15</v>
      </c>
      <c r="AS11" s="8">
        <v>16</v>
      </c>
      <c r="AT11" s="8">
        <v>14</v>
      </c>
      <c r="AU11" s="8">
        <v>10</v>
      </c>
      <c r="AV11" s="8">
        <v>14</v>
      </c>
      <c r="AW11" s="8">
        <v>13</v>
      </c>
      <c r="AX11" s="8">
        <v>13</v>
      </c>
      <c r="AY11" s="8">
        <v>3</v>
      </c>
      <c r="AZ11" s="8">
        <v>3</v>
      </c>
      <c r="BA11" s="8">
        <v>1</v>
      </c>
      <c r="BB11" s="8">
        <v>1</v>
      </c>
      <c r="BC11" s="8">
        <v>3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2</v>
      </c>
      <c r="BJ11" s="8" t="s">
        <v>26</v>
      </c>
      <c r="BK11" s="8" t="s">
        <v>20</v>
      </c>
      <c r="BL11" s="8">
        <v>11</v>
      </c>
      <c r="BM11" s="8" t="s">
        <v>26</v>
      </c>
      <c r="BN11" s="8"/>
      <c r="BO11" s="8">
        <v>3</v>
      </c>
      <c r="BP11" s="34">
        <v>46568</v>
      </c>
      <c r="BQ11" s="8" t="s">
        <v>21</v>
      </c>
      <c r="BR11" s="8" t="s">
        <v>156</v>
      </c>
    </row>
    <row r="12" spans="1:70" ht="15.5" thickBot="1" x14ac:dyDescent="0.35">
      <c r="A12" s="8" t="s">
        <v>26</v>
      </c>
      <c r="B12" s="8"/>
      <c r="C12" s="8" t="s">
        <v>307</v>
      </c>
      <c r="D12" s="8" t="s">
        <v>154</v>
      </c>
      <c r="E12" s="33">
        <v>1</v>
      </c>
      <c r="F12" s="8">
        <v>0</v>
      </c>
      <c r="G12" s="8" t="s">
        <v>33</v>
      </c>
      <c r="H12" s="8" t="s">
        <v>308</v>
      </c>
      <c r="I12" s="8">
        <v>27</v>
      </c>
      <c r="J12" s="8">
        <v>149</v>
      </c>
      <c r="K12" s="8">
        <v>155</v>
      </c>
      <c r="L12" s="8">
        <v>14</v>
      </c>
      <c r="M12" s="8">
        <v>12</v>
      </c>
      <c r="N12" s="8">
        <v>11</v>
      </c>
      <c r="O12" s="8">
        <v>10</v>
      </c>
      <c r="P12" s="8">
        <v>16</v>
      </c>
      <c r="Q12" s="8">
        <v>8</v>
      </c>
      <c r="R12" s="8">
        <v>12</v>
      </c>
      <c r="S12" s="8">
        <v>14</v>
      </c>
      <c r="T12" s="8">
        <v>14</v>
      </c>
      <c r="U12" s="8">
        <v>7</v>
      </c>
      <c r="V12" s="8">
        <v>9</v>
      </c>
      <c r="W12" s="8">
        <v>15</v>
      </c>
      <c r="X12" s="8">
        <v>11</v>
      </c>
      <c r="Y12" s="8">
        <v>12</v>
      </c>
      <c r="Z12" s="8">
        <v>15</v>
      </c>
      <c r="AA12" s="8">
        <v>12</v>
      </c>
      <c r="AB12" s="8">
        <v>16</v>
      </c>
      <c r="AC12" s="8">
        <v>12</v>
      </c>
      <c r="AD12" s="8">
        <v>14</v>
      </c>
      <c r="AE12" s="8">
        <v>12</v>
      </c>
      <c r="AF12" s="8">
        <v>13</v>
      </c>
      <c r="AG12" s="8">
        <v>14</v>
      </c>
      <c r="AH12" s="8">
        <v>16</v>
      </c>
      <c r="AI12" s="8">
        <v>14</v>
      </c>
      <c r="AJ12" s="8">
        <v>12</v>
      </c>
      <c r="AK12" s="8">
        <v>14</v>
      </c>
      <c r="AL12" s="8">
        <v>13</v>
      </c>
      <c r="AM12" s="8">
        <v>14</v>
      </c>
      <c r="AN12" s="8">
        <v>14</v>
      </c>
      <c r="AO12" s="8">
        <v>11</v>
      </c>
      <c r="AP12" s="8">
        <v>14</v>
      </c>
      <c r="AQ12" s="8">
        <v>15</v>
      </c>
      <c r="AR12" s="8">
        <v>12</v>
      </c>
      <c r="AS12" s="8">
        <v>10</v>
      </c>
      <c r="AT12" s="8">
        <v>14</v>
      </c>
      <c r="AU12" s="8">
        <v>13</v>
      </c>
      <c r="AV12" s="8">
        <v>13</v>
      </c>
      <c r="AW12" s="8">
        <v>12</v>
      </c>
      <c r="AX12" s="8">
        <v>12</v>
      </c>
      <c r="AY12" s="8">
        <v>2</v>
      </c>
      <c r="AZ12" s="8">
        <v>2</v>
      </c>
      <c r="BA12" s="8">
        <v>2</v>
      </c>
      <c r="BB12" s="8">
        <v>4</v>
      </c>
      <c r="BC12" s="8">
        <v>2</v>
      </c>
      <c r="BD12" s="8">
        <v>2</v>
      </c>
      <c r="BE12" s="8">
        <v>2</v>
      </c>
      <c r="BF12" s="8">
        <v>2</v>
      </c>
      <c r="BG12" s="8">
        <v>2</v>
      </c>
      <c r="BH12" s="8">
        <v>2</v>
      </c>
      <c r="BI12" s="8">
        <v>2</v>
      </c>
      <c r="BJ12" s="8" t="s">
        <v>26</v>
      </c>
      <c r="BK12" s="8" t="s">
        <v>20</v>
      </c>
      <c r="BL12" s="8">
        <v>12</v>
      </c>
      <c r="BM12" s="8" t="s">
        <v>26</v>
      </c>
      <c r="BN12" s="8"/>
      <c r="BO12" s="8">
        <v>19</v>
      </c>
      <c r="BP12" s="34">
        <v>46934</v>
      </c>
      <c r="BQ12" s="8" t="s">
        <v>21</v>
      </c>
      <c r="BR12" s="8" t="s">
        <v>156</v>
      </c>
    </row>
    <row r="13" spans="1:70" ht="15.5" thickBot="1" x14ac:dyDescent="0.35">
      <c r="A13" s="8" t="s">
        <v>26</v>
      </c>
      <c r="B13" s="8"/>
      <c r="C13" s="8" t="s">
        <v>309</v>
      </c>
      <c r="D13" s="8" t="s">
        <v>154</v>
      </c>
      <c r="E13" s="33">
        <v>1</v>
      </c>
      <c r="F13" s="8">
        <v>0</v>
      </c>
      <c r="G13" s="8" t="s">
        <v>33</v>
      </c>
      <c r="H13" s="8" t="s">
        <v>31</v>
      </c>
      <c r="I13" s="8">
        <v>25</v>
      </c>
      <c r="J13" s="8">
        <v>155</v>
      </c>
      <c r="K13" s="8">
        <v>173</v>
      </c>
      <c r="L13" s="8">
        <v>13</v>
      </c>
      <c r="M13" s="8">
        <v>5</v>
      </c>
      <c r="N13" s="8">
        <v>16</v>
      </c>
      <c r="O13" s="8">
        <v>8</v>
      </c>
      <c r="P13" s="8">
        <v>12</v>
      </c>
      <c r="Q13" s="8">
        <v>4</v>
      </c>
      <c r="R13" s="8">
        <v>8</v>
      </c>
      <c r="S13" s="8">
        <v>9</v>
      </c>
      <c r="T13" s="8">
        <v>16</v>
      </c>
      <c r="U13" s="8">
        <v>8</v>
      </c>
      <c r="V13" s="8">
        <v>8</v>
      </c>
      <c r="W13" s="8">
        <v>12</v>
      </c>
      <c r="X13" s="8">
        <v>16</v>
      </c>
      <c r="Y13" s="8">
        <v>10</v>
      </c>
      <c r="Z13" s="8">
        <v>5</v>
      </c>
      <c r="AA13" s="8">
        <v>16</v>
      </c>
      <c r="AB13" s="8">
        <v>15</v>
      </c>
      <c r="AC13" s="8">
        <v>14</v>
      </c>
      <c r="AD13" s="8">
        <v>13</v>
      </c>
      <c r="AE13" s="8">
        <v>14</v>
      </c>
      <c r="AF13" s="8">
        <v>16</v>
      </c>
      <c r="AG13" s="8">
        <v>10</v>
      </c>
      <c r="AH13" s="8">
        <v>15</v>
      </c>
      <c r="AI13" s="8">
        <v>7</v>
      </c>
      <c r="AJ13" s="8">
        <v>16</v>
      </c>
      <c r="AK13" s="8">
        <v>18</v>
      </c>
      <c r="AL13" s="8">
        <v>14</v>
      </c>
      <c r="AM13" s="8">
        <v>11</v>
      </c>
      <c r="AN13" s="8">
        <v>12</v>
      </c>
      <c r="AO13" s="8">
        <v>16</v>
      </c>
      <c r="AP13" s="8">
        <v>15</v>
      </c>
      <c r="AQ13" s="8">
        <v>13</v>
      </c>
      <c r="AR13" s="8">
        <v>16</v>
      </c>
      <c r="AS13" s="8">
        <v>18</v>
      </c>
      <c r="AT13" s="8">
        <v>14</v>
      </c>
      <c r="AU13" s="8">
        <v>11</v>
      </c>
      <c r="AV13" s="8">
        <v>14</v>
      </c>
      <c r="AW13" s="8">
        <v>14</v>
      </c>
      <c r="AX13" s="8">
        <v>14</v>
      </c>
      <c r="AY13" s="8">
        <v>3</v>
      </c>
      <c r="AZ13" s="8">
        <v>2</v>
      </c>
      <c r="BA13" s="8">
        <v>3</v>
      </c>
      <c r="BB13" s="8">
        <v>3</v>
      </c>
      <c r="BC13" s="8">
        <v>3</v>
      </c>
      <c r="BD13" s="8">
        <v>1</v>
      </c>
      <c r="BE13" s="8">
        <v>2</v>
      </c>
      <c r="BF13" s="8">
        <v>1</v>
      </c>
      <c r="BG13" s="8">
        <v>1</v>
      </c>
      <c r="BH13" s="8">
        <v>3</v>
      </c>
      <c r="BI13" s="8">
        <v>2</v>
      </c>
      <c r="BJ13" s="8" t="s">
        <v>26</v>
      </c>
      <c r="BK13" s="8" t="s">
        <v>20</v>
      </c>
      <c r="BL13" s="8">
        <v>19</v>
      </c>
      <c r="BM13" s="8" t="s">
        <v>26</v>
      </c>
      <c r="BN13" s="8"/>
      <c r="BO13" s="8">
        <v>20</v>
      </c>
      <c r="BP13" s="34">
        <v>47299</v>
      </c>
      <c r="BQ13" s="8" t="s">
        <v>21</v>
      </c>
      <c r="BR13" s="8" t="s">
        <v>156</v>
      </c>
    </row>
    <row r="14" spans="1:70" ht="15.5" thickBot="1" x14ac:dyDescent="0.35">
      <c r="A14" s="8" t="s">
        <v>26</v>
      </c>
      <c r="B14" s="8"/>
      <c r="C14" s="8" t="s">
        <v>310</v>
      </c>
      <c r="D14" s="8" t="s">
        <v>154</v>
      </c>
      <c r="E14" s="33">
        <v>1</v>
      </c>
      <c r="F14" s="8">
        <v>0</v>
      </c>
      <c r="G14" s="8" t="s">
        <v>305</v>
      </c>
      <c r="H14" s="8" t="s">
        <v>311</v>
      </c>
      <c r="I14" s="8">
        <v>25</v>
      </c>
      <c r="J14" s="8">
        <v>134</v>
      </c>
      <c r="K14" s="8">
        <v>150</v>
      </c>
      <c r="L14" s="8">
        <v>12</v>
      </c>
      <c r="M14" s="8">
        <v>13</v>
      </c>
      <c r="N14" s="8">
        <v>14</v>
      </c>
      <c r="O14" s="8">
        <v>7</v>
      </c>
      <c r="P14" s="8">
        <v>13</v>
      </c>
      <c r="Q14" s="8">
        <v>7</v>
      </c>
      <c r="R14" s="8">
        <v>12</v>
      </c>
      <c r="S14" s="8">
        <v>12</v>
      </c>
      <c r="T14" s="8">
        <v>13</v>
      </c>
      <c r="U14" s="8">
        <v>9</v>
      </c>
      <c r="V14" s="8">
        <v>7</v>
      </c>
      <c r="W14" s="8">
        <v>13</v>
      </c>
      <c r="X14" s="8">
        <v>9</v>
      </c>
      <c r="Y14" s="8">
        <v>8</v>
      </c>
      <c r="Z14" s="8">
        <v>10</v>
      </c>
      <c r="AA14" s="8">
        <v>12</v>
      </c>
      <c r="AB14" s="8">
        <v>16</v>
      </c>
      <c r="AC14" s="8">
        <v>11</v>
      </c>
      <c r="AD14" s="8">
        <v>14</v>
      </c>
      <c r="AE14" s="8">
        <v>9</v>
      </c>
      <c r="AF14" s="8">
        <v>15</v>
      </c>
      <c r="AG14" s="8">
        <v>9</v>
      </c>
      <c r="AH14" s="8">
        <v>15</v>
      </c>
      <c r="AI14" s="8">
        <v>13</v>
      </c>
      <c r="AJ14" s="8">
        <v>16</v>
      </c>
      <c r="AK14" s="8">
        <v>15</v>
      </c>
      <c r="AL14" s="8">
        <v>12</v>
      </c>
      <c r="AM14" s="8">
        <v>13</v>
      </c>
      <c r="AN14" s="8">
        <v>15</v>
      </c>
      <c r="AO14" s="8">
        <v>8</v>
      </c>
      <c r="AP14" s="8">
        <v>16</v>
      </c>
      <c r="AQ14" s="8">
        <v>15</v>
      </c>
      <c r="AR14" s="8">
        <v>13</v>
      </c>
      <c r="AS14" s="8">
        <v>7</v>
      </c>
      <c r="AT14" s="8">
        <v>15</v>
      </c>
      <c r="AU14" s="8">
        <v>16</v>
      </c>
      <c r="AV14" s="8">
        <v>13</v>
      </c>
      <c r="AW14" s="8">
        <v>13</v>
      </c>
      <c r="AX14" s="8">
        <v>15</v>
      </c>
      <c r="AY14" s="8">
        <v>3</v>
      </c>
      <c r="AZ14" s="8">
        <v>2</v>
      </c>
      <c r="BA14" s="8">
        <v>3</v>
      </c>
      <c r="BB14" s="8">
        <v>2</v>
      </c>
      <c r="BC14" s="8">
        <v>1</v>
      </c>
      <c r="BD14" s="8">
        <v>1</v>
      </c>
      <c r="BE14" s="8">
        <v>3</v>
      </c>
      <c r="BF14" s="8">
        <v>3</v>
      </c>
      <c r="BG14" s="8">
        <v>2</v>
      </c>
      <c r="BH14" s="8">
        <v>2</v>
      </c>
      <c r="BI14" s="8">
        <v>1</v>
      </c>
      <c r="BJ14" s="8" t="s">
        <v>26</v>
      </c>
      <c r="BK14" s="8" t="s">
        <v>20</v>
      </c>
      <c r="BL14" s="8">
        <v>14</v>
      </c>
      <c r="BM14" s="8" t="s">
        <v>26</v>
      </c>
      <c r="BN14" s="8"/>
      <c r="BO14" s="8">
        <v>4</v>
      </c>
      <c r="BP14" s="34">
        <v>46203</v>
      </c>
      <c r="BQ14" s="8" t="s">
        <v>21</v>
      </c>
      <c r="BR14" s="8" t="s">
        <v>156</v>
      </c>
    </row>
    <row r="15" spans="1:70" ht="15.5" thickBot="1" x14ac:dyDescent="0.35">
      <c r="A15" s="8" t="s">
        <v>26</v>
      </c>
      <c r="B15" s="8"/>
      <c r="C15" s="8" t="s">
        <v>312</v>
      </c>
      <c r="D15" s="8" t="s">
        <v>154</v>
      </c>
      <c r="E15" s="33">
        <v>1</v>
      </c>
      <c r="F15" s="8">
        <v>0</v>
      </c>
      <c r="G15" s="8" t="s">
        <v>33</v>
      </c>
      <c r="H15" s="8" t="s">
        <v>313</v>
      </c>
      <c r="I15" s="8">
        <v>24</v>
      </c>
      <c r="J15" s="8">
        <v>142</v>
      </c>
      <c r="K15" s="8">
        <v>160</v>
      </c>
      <c r="L15" s="8">
        <v>16</v>
      </c>
      <c r="M15" s="8">
        <v>9</v>
      </c>
      <c r="N15" s="8">
        <v>5</v>
      </c>
      <c r="O15" s="8">
        <v>13</v>
      </c>
      <c r="P15" s="8">
        <v>18</v>
      </c>
      <c r="Q15" s="8">
        <v>4</v>
      </c>
      <c r="R15" s="8">
        <v>3</v>
      </c>
      <c r="S15" s="8">
        <v>17</v>
      </c>
      <c r="T15" s="8">
        <v>6</v>
      </c>
      <c r="U15" s="8">
        <v>11</v>
      </c>
      <c r="V15" s="8">
        <v>13</v>
      </c>
      <c r="W15" s="8">
        <v>15</v>
      </c>
      <c r="X15" s="8">
        <v>12</v>
      </c>
      <c r="Y15" s="8">
        <v>12</v>
      </c>
      <c r="Z15" s="8">
        <v>19</v>
      </c>
      <c r="AA15" s="8">
        <v>6</v>
      </c>
      <c r="AB15" s="8">
        <v>12</v>
      </c>
      <c r="AC15" s="8">
        <v>13</v>
      </c>
      <c r="AD15" s="8">
        <v>14</v>
      </c>
      <c r="AE15" s="8">
        <v>9</v>
      </c>
      <c r="AF15" s="8">
        <v>8</v>
      </c>
      <c r="AG15" s="8">
        <v>16</v>
      </c>
      <c r="AH15" s="8">
        <v>18</v>
      </c>
      <c r="AI15" s="8">
        <v>14</v>
      </c>
      <c r="AJ15" s="8">
        <v>13</v>
      </c>
      <c r="AK15" s="8">
        <v>9</v>
      </c>
      <c r="AL15" s="8">
        <v>15</v>
      </c>
      <c r="AM15" s="8">
        <v>13</v>
      </c>
      <c r="AN15" s="8">
        <v>12</v>
      </c>
      <c r="AO15" s="8">
        <v>13</v>
      </c>
      <c r="AP15" s="8">
        <v>13</v>
      </c>
      <c r="AQ15" s="8">
        <v>14</v>
      </c>
      <c r="AR15" s="8">
        <v>13</v>
      </c>
      <c r="AS15" s="8">
        <v>14</v>
      </c>
      <c r="AT15" s="8">
        <v>12</v>
      </c>
      <c r="AU15" s="8">
        <v>15</v>
      </c>
      <c r="AV15" s="8">
        <v>12</v>
      </c>
      <c r="AW15" s="8">
        <v>14</v>
      </c>
      <c r="AX15" s="8">
        <v>11</v>
      </c>
      <c r="AY15" s="8">
        <v>1</v>
      </c>
      <c r="AZ15" s="8">
        <v>1</v>
      </c>
      <c r="BA15" s="8">
        <v>1</v>
      </c>
      <c r="BB15" s="8">
        <v>3</v>
      </c>
      <c r="BC15" s="8">
        <v>3</v>
      </c>
      <c r="BD15" s="8">
        <v>3</v>
      </c>
      <c r="BE15" s="8">
        <v>2</v>
      </c>
      <c r="BF15" s="8">
        <v>3</v>
      </c>
      <c r="BG15" s="8">
        <v>1</v>
      </c>
      <c r="BH15" s="8">
        <v>1</v>
      </c>
      <c r="BI15" s="8">
        <v>2</v>
      </c>
      <c r="BJ15" s="8" t="s">
        <v>26</v>
      </c>
      <c r="BK15" s="8" t="s">
        <v>20</v>
      </c>
      <c r="BL15" s="8">
        <v>13</v>
      </c>
      <c r="BM15" s="8" t="s">
        <v>26</v>
      </c>
      <c r="BN15" s="8"/>
      <c r="BO15" s="8">
        <v>28</v>
      </c>
      <c r="BP15" s="34">
        <v>47299</v>
      </c>
      <c r="BQ15" s="8" t="s">
        <v>21</v>
      </c>
      <c r="BR15" s="8" t="s">
        <v>156</v>
      </c>
    </row>
    <row r="16" spans="1:70" ht="15.5" thickBot="1" x14ac:dyDescent="0.35">
      <c r="A16" s="8" t="s">
        <v>26</v>
      </c>
      <c r="B16" s="8"/>
      <c r="C16" s="8" t="s">
        <v>314</v>
      </c>
      <c r="D16" s="8" t="s">
        <v>154</v>
      </c>
      <c r="E16" s="33">
        <v>1</v>
      </c>
      <c r="F16" s="8">
        <v>0</v>
      </c>
      <c r="G16" s="8" t="s">
        <v>155</v>
      </c>
      <c r="H16" s="8" t="s">
        <v>315</v>
      </c>
      <c r="I16" s="8">
        <v>30</v>
      </c>
      <c r="J16" s="8">
        <v>175</v>
      </c>
      <c r="K16" s="8">
        <v>176</v>
      </c>
      <c r="L16" s="8">
        <v>18</v>
      </c>
      <c r="M16" s="8">
        <v>16</v>
      </c>
      <c r="N16" s="8">
        <v>3</v>
      </c>
      <c r="O16" s="8">
        <v>19</v>
      </c>
      <c r="P16" s="8">
        <v>18</v>
      </c>
      <c r="Q16" s="8">
        <v>16</v>
      </c>
      <c r="R16" s="8">
        <v>3</v>
      </c>
      <c r="S16" s="8">
        <v>11</v>
      </c>
      <c r="T16" s="8">
        <v>8</v>
      </c>
      <c r="U16" s="8">
        <v>16</v>
      </c>
      <c r="V16" s="8">
        <v>15</v>
      </c>
      <c r="W16" s="8">
        <v>17</v>
      </c>
      <c r="X16" s="8">
        <v>9</v>
      </c>
      <c r="Y16" s="8">
        <v>15</v>
      </c>
      <c r="Z16" s="8">
        <v>17</v>
      </c>
      <c r="AA16" s="8">
        <v>7</v>
      </c>
      <c r="AB16" s="8">
        <v>18</v>
      </c>
      <c r="AC16" s="8">
        <v>13</v>
      </c>
      <c r="AD16" s="8">
        <v>13</v>
      </c>
      <c r="AE16" s="8">
        <v>17</v>
      </c>
      <c r="AF16" s="8">
        <v>18</v>
      </c>
      <c r="AG16" s="8">
        <v>18</v>
      </c>
      <c r="AH16" s="8">
        <v>15</v>
      </c>
      <c r="AI16" s="8">
        <v>16</v>
      </c>
      <c r="AJ16" s="8">
        <v>18</v>
      </c>
      <c r="AK16" s="8">
        <v>15</v>
      </c>
      <c r="AL16" s="8">
        <v>17</v>
      </c>
      <c r="AM16" s="8">
        <v>14</v>
      </c>
      <c r="AN16" s="8">
        <v>13</v>
      </c>
      <c r="AO16" s="8">
        <v>9</v>
      </c>
      <c r="AP16" s="8">
        <v>15</v>
      </c>
      <c r="AQ16" s="8">
        <v>20</v>
      </c>
      <c r="AR16" s="8">
        <v>13</v>
      </c>
      <c r="AS16" s="8">
        <v>10</v>
      </c>
      <c r="AT16" s="8">
        <v>13</v>
      </c>
      <c r="AU16" s="8">
        <v>20</v>
      </c>
      <c r="AV16" s="8">
        <v>14</v>
      </c>
      <c r="AW16" s="8">
        <v>12</v>
      </c>
      <c r="AX16" s="8">
        <v>14</v>
      </c>
      <c r="AY16" s="8">
        <v>3</v>
      </c>
      <c r="AZ16" s="8">
        <v>2</v>
      </c>
      <c r="BA16" s="8">
        <v>1</v>
      </c>
      <c r="BB16" s="8">
        <v>3</v>
      </c>
      <c r="BC16" s="8">
        <v>1</v>
      </c>
      <c r="BD16" s="8">
        <v>1</v>
      </c>
      <c r="BE16" s="8">
        <v>3</v>
      </c>
      <c r="BF16" s="8">
        <v>2</v>
      </c>
      <c r="BG16" s="8">
        <v>2</v>
      </c>
      <c r="BH16" s="8">
        <v>2</v>
      </c>
      <c r="BI16" s="8">
        <v>1</v>
      </c>
      <c r="BJ16" s="8" t="s">
        <v>26</v>
      </c>
      <c r="BK16" s="8" t="s">
        <v>20</v>
      </c>
      <c r="BL16" s="8">
        <v>18</v>
      </c>
      <c r="BM16" s="8" t="s">
        <v>26</v>
      </c>
      <c r="BN16" s="8"/>
      <c r="BO16" s="8">
        <v>103</v>
      </c>
      <c r="BP16" s="34">
        <v>46568</v>
      </c>
      <c r="BQ16" s="8" t="s">
        <v>21</v>
      </c>
      <c r="BR16" s="8" t="s">
        <v>156</v>
      </c>
    </row>
    <row r="17" spans="1:70" ht="15.5" thickBot="1" x14ac:dyDescent="0.35">
      <c r="A17" s="8" t="s">
        <v>26</v>
      </c>
      <c r="B17" s="8"/>
      <c r="C17" s="8" t="s">
        <v>316</v>
      </c>
      <c r="D17" s="8" t="s">
        <v>154</v>
      </c>
      <c r="E17" s="33">
        <v>1</v>
      </c>
      <c r="F17" s="8">
        <v>0</v>
      </c>
      <c r="G17" s="8" t="s">
        <v>296</v>
      </c>
      <c r="H17" s="8" t="s">
        <v>317</v>
      </c>
      <c r="I17" s="8">
        <v>22</v>
      </c>
      <c r="J17" s="8">
        <v>150</v>
      </c>
      <c r="K17" s="8">
        <v>166</v>
      </c>
      <c r="L17" s="8">
        <v>15</v>
      </c>
      <c r="M17" s="8">
        <v>11</v>
      </c>
      <c r="N17" s="8">
        <v>6</v>
      </c>
      <c r="O17" s="8">
        <v>8</v>
      </c>
      <c r="P17" s="8">
        <v>16</v>
      </c>
      <c r="Q17" s="8">
        <v>15</v>
      </c>
      <c r="R17" s="8">
        <v>2</v>
      </c>
      <c r="S17" s="8">
        <v>15</v>
      </c>
      <c r="T17" s="8">
        <v>6</v>
      </c>
      <c r="U17" s="8">
        <v>12</v>
      </c>
      <c r="V17" s="8">
        <v>13</v>
      </c>
      <c r="W17" s="8">
        <v>16</v>
      </c>
      <c r="X17" s="8">
        <v>3</v>
      </c>
      <c r="Y17" s="8">
        <v>14</v>
      </c>
      <c r="Z17" s="8">
        <v>16</v>
      </c>
      <c r="AA17" s="8">
        <v>9</v>
      </c>
      <c r="AB17" s="8">
        <v>16</v>
      </c>
      <c r="AC17" s="8">
        <v>11</v>
      </c>
      <c r="AD17" s="8">
        <v>13</v>
      </c>
      <c r="AE17" s="8">
        <v>5</v>
      </c>
      <c r="AF17" s="8">
        <v>14</v>
      </c>
      <c r="AG17" s="8">
        <v>13</v>
      </c>
      <c r="AH17" s="8">
        <v>13</v>
      </c>
      <c r="AI17" s="8">
        <v>14</v>
      </c>
      <c r="AJ17" s="8">
        <v>17</v>
      </c>
      <c r="AK17" s="8">
        <v>12</v>
      </c>
      <c r="AL17" s="8">
        <v>12</v>
      </c>
      <c r="AM17" s="8">
        <v>14</v>
      </c>
      <c r="AN17" s="8">
        <v>16</v>
      </c>
      <c r="AO17" s="8">
        <v>6</v>
      </c>
      <c r="AP17" s="8">
        <v>15</v>
      </c>
      <c r="AQ17" s="8">
        <v>14</v>
      </c>
      <c r="AR17" s="8">
        <v>14</v>
      </c>
      <c r="AS17" s="8">
        <v>9</v>
      </c>
      <c r="AT17" s="8">
        <v>15</v>
      </c>
      <c r="AU17" s="8">
        <v>15</v>
      </c>
      <c r="AV17" s="8">
        <v>12</v>
      </c>
      <c r="AW17" s="8">
        <v>14</v>
      </c>
      <c r="AX17" s="8">
        <v>14</v>
      </c>
      <c r="AY17" s="8">
        <v>2</v>
      </c>
      <c r="AZ17" s="8">
        <v>2</v>
      </c>
      <c r="BA17" s="8">
        <v>3</v>
      </c>
      <c r="BB17" s="8">
        <v>3</v>
      </c>
      <c r="BC17" s="8">
        <v>3</v>
      </c>
      <c r="BD17" s="8">
        <v>1</v>
      </c>
      <c r="BE17" s="8">
        <v>2</v>
      </c>
      <c r="BF17" s="8">
        <v>1</v>
      </c>
      <c r="BG17" s="8">
        <v>2</v>
      </c>
      <c r="BH17" s="8">
        <v>1</v>
      </c>
      <c r="BI17" s="8">
        <v>3</v>
      </c>
      <c r="BJ17" s="8" t="s">
        <v>26</v>
      </c>
      <c r="BK17" s="8" t="s">
        <v>20</v>
      </c>
      <c r="BL17" s="8">
        <v>16</v>
      </c>
      <c r="BM17" s="8" t="s">
        <v>26</v>
      </c>
      <c r="BN17" s="8"/>
      <c r="BO17" s="8">
        <v>17</v>
      </c>
      <c r="BP17" s="34">
        <v>47664</v>
      </c>
      <c r="BQ17" s="8" t="s">
        <v>21</v>
      </c>
      <c r="BR17" s="8" t="s">
        <v>156</v>
      </c>
    </row>
    <row r="18" spans="1:70" ht="15.5" thickBot="1" x14ac:dyDescent="0.35">
      <c r="A18" s="8" t="s">
        <v>26</v>
      </c>
      <c r="B18" s="8"/>
      <c r="C18" s="8" t="s">
        <v>318</v>
      </c>
      <c r="D18" s="8" t="s">
        <v>154</v>
      </c>
      <c r="E18" s="33">
        <v>1</v>
      </c>
      <c r="F18" s="8">
        <v>0</v>
      </c>
      <c r="G18" s="8" t="s">
        <v>20</v>
      </c>
      <c r="H18" s="8" t="s">
        <v>138</v>
      </c>
      <c r="I18" s="8">
        <v>25</v>
      </c>
      <c r="J18" s="8">
        <v>155</v>
      </c>
      <c r="K18" s="8">
        <v>160</v>
      </c>
      <c r="L18" s="8">
        <v>13</v>
      </c>
      <c r="M18" s="8">
        <v>13</v>
      </c>
      <c r="N18" s="8">
        <v>6</v>
      </c>
      <c r="O18" s="8">
        <v>17</v>
      </c>
      <c r="P18" s="8">
        <v>15</v>
      </c>
      <c r="Q18" s="8">
        <v>12</v>
      </c>
      <c r="R18" s="8">
        <v>6</v>
      </c>
      <c r="S18" s="8">
        <v>15</v>
      </c>
      <c r="T18" s="8">
        <v>6</v>
      </c>
      <c r="U18" s="8">
        <v>12</v>
      </c>
      <c r="V18" s="8">
        <v>14</v>
      </c>
      <c r="W18" s="8">
        <v>17</v>
      </c>
      <c r="X18" s="8">
        <v>8</v>
      </c>
      <c r="Y18" s="8">
        <v>13</v>
      </c>
      <c r="Z18" s="8">
        <v>15</v>
      </c>
      <c r="AA18" s="8">
        <v>7</v>
      </c>
      <c r="AB18" s="8">
        <v>17</v>
      </c>
      <c r="AC18" s="8">
        <v>13</v>
      </c>
      <c r="AD18" s="8">
        <v>14</v>
      </c>
      <c r="AE18" s="8">
        <v>8</v>
      </c>
      <c r="AF18" s="8">
        <v>12</v>
      </c>
      <c r="AG18" s="8">
        <v>13</v>
      </c>
      <c r="AH18" s="8">
        <v>14</v>
      </c>
      <c r="AI18" s="8">
        <v>14</v>
      </c>
      <c r="AJ18" s="8">
        <v>17</v>
      </c>
      <c r="AK18" s="8">
        <v>13</v>
      </c>
      <c r="AL18" s="8">
        <v>13</v>
      </c>
      <c r="AM18" s="8">
        <v>15</v>
      </c>
      <c r="AN18" s="8">
        <v>15</v>
      </c>
      <c r="AO18" s="8">
        <v>8</v>
      </c>
      <c r="AP18" s="8">
        <v>16</v>
      </c>
      <c r="AQ18" s="8">
        <v>15</v>
      </c>
      <c r="AR18" s="8">
        <v>13</v>
      </c>
      <c r="AS18" s="8">
        <v>13</v>
      </c>
      <c r="AT18" s="8">
        <v>15</v>
      </c>
      <c r="AU18" s="8">
        <v>17</v>
      </c>
      <c r="AV18" s="8">
        <v>15</v>
      </c>
      <c r="AW18" s="8">
        <v>15</v>
      </c>
      <c r="AX18" s="8">
        <v>13</v>
      </c>
      <c r="AY18" s="8">
        <v>2</v>
      </c>
      <c r="AZ18" s="8">
        <v>2</v>
      </c>
      <c r="BA18" s="8">
        <v>4</v>
      </c>
      <c r="BB18" s="8">
        <v>3</v>
      </c>
      <c r="BC18" s="8">
        <v>1</v>
      </c>
      <c r="BD18" s="8">
        <v>1</v>
      </c>
      <c r="BE18" s="8">
        <v>1</v>
      </c>
      <c r="BF18" s="8">
        <v>3</v>
      </c>
      <c r="BG18" s="8">
        <v>3</v>
      </c>
      <c r="BH18" s="8">
        <v>2</v>
      </c>
      <c r="BI18" s="8">
        <v>3</v>
      </c>
      <c r="BJ18" s="8" t="s">
        <v>26</v>
      </c>
      <c r="BK18" s="8" t="s">
        <v>20</v>
      </c>
      <c r="BL18" s="8">
        <v>15</v>
      </c>
      <c r="BM18" s="8" t="s">
        <v>26</v>
      </c>
      <c r="BN18" s="8"/>
      <c r="BO18" s="8">
        <v>47</v>
      </c>
      <c r="BP18" s="34">
        <v>47664</v>
      </c>
      <c r="BQ18" s="8" t="s">
        <v>21</v>
      </c>
      <c r="BR18" s="8" t="s">
        <v>156</v>
      </c>
    </row>
    <row r="19" spans="1:70" ht="15.5" thickBot="1" x14ac:dyDescent="0.35">
      <c r="A19" s="8" t="s">
        <v>26</v>
      </c>
      <c r="B19" s="8"/>
      <c r="C19" s="8" t="s">
        <v>319</v>
      </c>
      <c r="D19" s="8" t="s">
        <v>154</v>
      </c>
      <c r="E19" s="33">
        <v>1</v>
      </c>
      <c r="F19" s="8">
        <v>0</v>
      </c>
      <c r="G19" s="8" t="s">
        <v>228</v>
      </c>
      <c r="H19" s="8" t="s">
        <v>24</v>
      </c>
      <c r="I19" s="8">
        <v>22</v>
      </c>
      <c r="J19" s="8">
        <v>148</v>
      </c>
      <c r="K19" s="8">
        <v>170</v>
      </c>
      <c r="L19" s="8">
        <v>12</v>
      </c>
      <c r="M19" s="8">
        <v>7</v>
      </c>
      <c r="N19" s="8">
        <v>7</v>
      </c>
      <c r="O19" s="8">
        <v>17</v>
      </c>
      <c r="P19" s="8">
        <v>14</v>
      </c>
      <c r="Q19" s="8">
        <v>3</v>
      </c>
      <c r="R19" s="8">
        <v>8</v>
      </c>
      <c r="S19" s="8">
        <v>14</v>
      </c>
      <c r="T19" s="8">
        <v>8</v>
      </c>
      <c r="U19" s="8">
        <v>10</v>
      </c>
      <c r="V19" s="8">
        <v>14</v>
      </c>
      <c r="W19" s="8">
        <v>13</v>
      </c>
      <c r="X19" s="8">
        <v>15</v>
      </c>
      <c r="Y19" s="8">
        <v>14</v>
      </c>
      <c r="Z19" s="8">
        <v>14</v>
      </c>
      <c r="AA19" s="8">
        <v>7</v>
      </c>
      <c r="AB19" s="8">
        <v>14</v>
      </c>
      <c r="AC19" s="8">
        <v>12</v>
      </c>
      <c r="AD19" s="8">
        <v>13</v>
      </c>
      <c r="AE19" s="8">
        <v>10</v>
      </c>
      <c r="AF19" s="8">
        <v>13</v>
      </c>
      <c r="AG19" s="8">
        <v>11</v>
      </c>
      <c r="AH19" s="8">
        <v>12</v>
      </c>
      <c r="AI19" s="8">
        <v>14</v>
      </c>
      <c r="AJ19" s="8">
        <v>15</v>
      </c>
      <c r="AK19" s="8">
        <v>14</v>
      </c>
      <c r="AL19" s="8">
        <v>14</v>
      </c>
      <c r="AM19" s="8">
        <v>12</v>
      </c>
      <c r="AN19" s="8">
        <v>14</v>
      </c>
      <c r="AO19" s="8">
        <v>17</v>
      </c>
      <c r="AP19" s="8">
        <v>15</v>
      </c>
      <c r="AQ19" s="8">
        <v>15</v>
      </c>
      <c r="AR19" s="8">
        <v>15</v>
      </c>
      <c r="AS19" s="8">
        <v>15</v>
      </c>
      <c r="AT19" s="8">
        <v>16</v>
      </c>
      <c r="AU19" s="8">
        <v>16</v>
      </c>
      <c r="AV19" s="8">
        <v>13</v>
      </c>
      <c r="AW19" s="8">
        <v>12</v>
      </c>
      <c r="AX19" s="8">
        <v>12</v>
      </c>
      <c r="AY19" s="8">
        <v>1</v>
      </c>
      <c r="AZ19" s="8">
        <v>3</v>
      </c>
      <c r="BA19" s="8">
        <v>3</v>
      </c>
      <c r="BB19" s="8">
        <v>1</v>
      </c>
      <c r="BC19" s="8">
        <v>1</v>
      </c>
      <c r="BD19" s="8">
        <v>1</v>
      </c>
      <c r="BE19" s="8">
        <v>2</v>
      </c>
      <c r="BF19" s="8">
        <v>3</v>
      </c>
      <c r="BG19" s="8">
        <v>1</v>
      </c>
      <c r="BH19" s="8">
        <v>3</v>
      </c>
      <c r="BI19" s="8">
        <v>3</v>
      </c>
      <c r="BJ19" s="8" t="s">
        <v>26</v>
      </c>
      <c r="BK19" s="8" t="s">
        <v>20</v>
      </c>
      <c r="BL19" s="8">
        <v>13</v>
      </c>
      <c r="BM19" s="8" t="s">
        <v>26</v>
      </c>
      <c r="BN19" s="8"/>
      <c r="BO19" s="8">
        <v>43</v>
      </c>
      <c r="BP19" s="34">
        <v>47664</v>
      </c>
      <c r="BQ19" s="8" t="s">
        <v>21</v>
      </c>
      <c r="BR19" s="8" t="s">
        <v>156</v>
      </c>
    </row>
    <row r="20" spans="1:70" ht="15.5" thickBot="1" x14ac:dyDescent="0.35">
      <c r="A20" s="8" t="s">
        <v>26</v>
      </c>
      <c r="B20" s="8"/>
      <c r="C20" s="8" t="s">
        <v>320</v>
      </c>
      <c r="D20" s="8" t="s">
        <v>154</v>
      </c>
      <c r="E20" s="33">
        <v>1</v>
      </c>
      <c r="F20" s="8">
        <v>0</v>
      </c>
      <c r="G20" s="8" t="s">
        <v>28</v>
      </c>
      <c r="H20" s="8" t="s">
        <v>32</v>
      </c>
      <c r="I20" s="8">
        <v>27</v>
      </c>
      <c r="J20" s="8">
        <v>125</v>
      </c>
      <c r="K20" s="8">
        <v>141</v>
      </c>
      <c r="L20" s="8">
        <v>12</v>
      </c>
      <c r="M20" s="8">
        <v>3</v>
      </c>
      <c r="N20" s="8">
        <v>3</v>
      </c>
      <c r="O20" s="8">
        <v>1</v>
      </c>
      <c r="P20" s="8">
        <v>10</v>
      </c>
      <c r="Q20" s="8">
        <v>5</v>
      </c>
      <c r="R20" s="8">
        <v>2</v>
      </c>
      <c r="S20" s="8">
        <v>2</v>
      </c>
      <c r="T20" s="8">
        <v>3</v>
      </c>
      <c r="U20" s="8">
        <v>9</v>
      </c>
      <c r="V20" s="8">
        <v>2</v>
      </c>
      <c r="W20" s="8">
        <v>11</v>
      </c>
      <c r="X20" s="8">
        <v>8</v>
      </c>
      <c r="Y20" s="8">
        <v>2</v>
      </c>
      <c r="Z20" s="8">
        <v>4</v>
      </c>
      <c r="AA20" s="8">
        <v>14</v>
      </c>
      <c r="AB20" s="8">
        <v>14</v>
      </c>
      <c r="AC20" s="8">
        <v>7</v>
      </c>
      <c r="AD20" s="8">
        <v>9</v>
      </c>
      <c r="AE20" s="8">
        <v>11</v>
      </c>
      <c r="AF20" s="8">
        <v>16</v>
      </c>
      <c r="AG20" s="8">
        <v>5</v>
      </c>
      <c r="AH20" s="8">
        <v>10</v>
      </c>
      <c r="AI20" s="8">
        <v>1</v>
      </c>
      <c r="AJ20" s="8">
        <v>12</v>
      </c>
      <c r="AK20" s="8">
        <v>10</v>
      </c>
      <c r="AL20" s="8">
        <v>15</v>
      </c>
      <c r="AM20" s="8">
        <v>10</v>
      </c>
      <c r="AN20" s="8">
        <v>13</v>
      </c>
      <c r="AO20" s="8">
        <v>17</v>
      </c>
      <c r="AP20" s="8">
        <v>19</v>
      </c>
      <c r="AQ20" s="8">
        <v>13</v>
      </c>
      <c r="AR20" s="8">
        <v>14</v>
      </c>
      <c r="AS20" s="8">
        <v>16</v>
      </c>
      <c r="AT20" s="8">
        <v>12</v>
      </c>
      <c r="AU20" s="8">
        <v>14</v>
      </c>
      <c r="AV20" s="8">
        <v>11</v>
      </c>
      <c r="AW20" s="8">
        <v>12</v>
      </c>
      <c r="AX20" s="8">
        <v>10</v>
      </c>
      <c r="AY20" s="8">
        <v>14</v>
      </c>
      <c r="AZ20" s="8">
        <v>15</v>
      </c>
      <c r="BA20" s="8">
        <v>15</v>
      </c>
      <c r="BB20" s="8">
        <v>8</v>
      </c>
      <c r="BC20" s="8">
        <v>13</v>
      </c>
      <c r="BD20" s="8">
        <v>15</v>
      </c>
      <c r="BE20" s="8">
        <v>12</v>
      </c>
      <c r="BF20" s="8">
        <v>15</v>
      </c>
      <c r="BG20" s="8">
        <v>13</v>
      </c>
      <c r="BH20" s="8">
        <v>10</v>
      </c>
      <c r="BI20" s="8">
        <v>16</v>
      </c>
      <c r="BJ20" s="8" t="s">
        <v>26</v>
      </c>
      <c r="BK20" s="8" t="s">
        <v>20</v>
      </c>
      <c r="BL20" s="8">
        <v>12</v>
      </c>
      <c r="BM20" s="8" t="s">
        <v>26</v>
      </c>
      <c r="BN20" s="8"/>
      <c r="BO20" s="8" t="s">
        <v>26</v>
      </c>
      <c r="BP20" s="34">
        <v>46568</v>
      </c>
      <c r="BQ20" s="8" t="s">
        <v>21</v>
      </c>
      <c r="BR20" s="8" t="s">
        <v>156</v>
      </c>
    </row>
    <row r="21" spans="1:70" ht="15.5" thickBot="1" x14ac:dyDescent="0.35">
      <c r="A21" s="8" t="s">
        <v>26</v>
      </c>
      <c r="B21" s="8"/>
      <c r="C21" s="8" t="s">
        <v>321</v>
      </c>
      <c r="D21" s="8" t="s">
        <v>154</v>
      </c>
      <c r="E21" s="33">
        <v>1</v>
      </c>
      <c r="F21" s="8">
        <v>0</v>
      </c>
      <c r="G21" s="8" t="s">
        <v>33</v>
      </c>
      <c r="H21" s="8" t="s">
        <v>221</v>
      </c>
      <c r="I21" s="8">
        <v>24</v>
      </c>
      <c r="J21" s="8">
        <v>140</v>
      </c>
      <c r="K21" s="8">
        <v>152</v>
      </c>
      <c r="L21" s="8">
        <v>12</v>
      </c>
      <c r="M21" s="8">
        <v>8</v>
      </c>
      <c r="N21" s="8">
        <v>13</v>
      </c>
      <c r="O21" s="8">
        <v>7</v>
      </c>
      <c r="P21" s="8">
        <v>12</v>
      </c>
      <c r="Q21" s="8">
        <v>7</v>
      </c>
      <c r="R21" s="8">
        <v>10</v>
      </c>
      <c r="S21" s="8">
        <v>11</v>
      </c>
      <c r="T21" s="8">
        <v>18</v>
      </c>
      <c r="U21" s="8">
        <v>6</v>
      </c>
      <c r="V21" s="8">
        <v>8</v>
      </c>
      <c r="W21" s="8">
        <v>12</v>
      </c>
      <c r="X21" s="8">
        <v>10</v>
      </c>
      <c r="Y21" s="8">
        <v>9</v>
      </c>
      <c r="Z21" s="8">
        <v>12</v>
      </c>
      <c r="AA21" s="8">
        <v>13</v>
      </c>
      <c r="AB21" s="8">
        <v>17</v>
      </c>
      <c r="AC21" s="8">
        <v>15</v>
      </c>
      <c r="AD21" s="8">
        <v>12</v>
      </c>
      <c r="AE21" s="8">
        <v>10</v>
      </c>
      <c r="AF21" s="8">
        <v>18</v>
      </c>
      <c r="AG21" s="8">
        <v>8</v>
      </c>
      <c r="AH21" s="8">
        <v>17</v>
      </c>
      <c r="AI21" s="8">
        <v>8</v>
      </c>
      <c r="AJ21" s="8">
        <v>15</v>
      </c>
      <c r="AK21" s="8">
        <v>18</v>
      </c>
      <c r="AL21" s="8">
        <v>16</v>
      </c>
      <c r="AM21" s="8">
        <v>9</v>
      </c>
      <c r="AN21" s="8">
        <v>13</v>
      </c>
      <c r="AO21" s="8">
        <v>10</v>
      </c>
      <c r="AP21" s="8">
        <v>13</v>
      </c>
      <c r="AQ21" s="8">
        <v>17</v>
      </c>
      <c r="AR21" s="8">
        <v>16</v>
      </c>
      <c r="AS21" s="8">
        <v>14</v>
      </c>
      <c r="AT21" s="8">
        <v>13</v>
      </c>
      <c r="AU21" s="8">
        <v>17</v>
      </c>
      <c r="AV21" s="8">
        <v>12</v>
      </c>
      <c r="AW21" s="8">
        <v>14</v>
      </c>
      <c r="AX21" s="8">
        <v>13</v>
      </c>
      <c r="AY21" s="8">
        <v>1</v>
      </c>
      <c r="AZ21" s="8">
        <v>2</v>
      </c>
      <c r="BA21" s="8">
        <v>1</v>
      </c>
      <c r="BB21" s="8">
        <v>2</v>
      </c>
      <c r="BC21" s="8">
        <v>2</v>
      </c>
      <c r="BD21" s="8">
        <v>1</v>
      </c>
      <c r="BE21" s="8">
        <v>2</v>
      </c>
      <c r="BF21" s="8">
        <v>2</v>
      </c>
      <c r="BG21" s="8">
        <v>2</v>
      </c>
      <c r="BH21" s="8">
        <v>2</v>
      </c>
      <c r="BI21" s="8">
        <v>3</v>
      </c>
      <c r="BJ21" s="8" t="s">
        <v>26</v>
      </c>
      <c r="BK21" s="8" t="s">
        <v>20</v>
      </c>
      <c r="BL21" s="8">
        <v>15</v>
      </c>
      <c r="BM21" s="8" t="s">
        <v>26</v>
      </c>
      <c r="BN21" s="8"/>
      <c r="BO21" s="8">
        <v>3</v>
      </c>
      <c r="BP21" s="34">
        <v>47299</v>
      </c>
      <c r="BQ21" s="8" t="s">
        <v>21</v>
      </c>
      <c r="BR21" s="8" t="s">
        <v>156</v>
      </c>
    </row>
    <row r="22" spans="1:70" ht="15.5" thickBot="1" x14ac:dyDescent="0.35">
      <c r="A22" s="8" t="s">
        <v>26</v>
      </c>
      <c r="B22" s="8"/>
      <c r="C22" s="8" t="s">
        <v>322</v>
      </c>
      <c r="D22" s="8" t="s">
        <v>154</v>
      </c>
      <c r="E22" s="33">
        <v>1</v>
      </c>
      <c r="F22" s="8">
        <v>0</v>
      </c>
      <c r="G22" s="8" t="s">
        <v>157</v>
      </c>
      <c r="H22" s="8" t="s">
        <v>323</v>
      </c>
      <c r="I22" s="8">
        <v>26</v>
      </c>
      <c r="J22" s="8">
        <v>144</v>
      </c>
      <c r="K22" s="8">
        <v>155</v>
      </c>
      <c r="L22" s="8">
        <v>13</v>
      </c>
      <c r="M22" s="8">
        <v>13</v>
      </c>
      <c r="N22" s="8">
        <v>12</v>
      </c>
      <c r="O22" s="8">
        <v>10</v>
      </c>
      <c r="P22" s="8">
        <v>14</v>
      </c>
      <c r="Q22" s="8">
        <v>8</v>
      </c>
      <c r="R22" s="8">
        <v>15</v>
      </c>
      <c r="S22" s="8">
        <v>13</v>
      </c>
      <c r="T22" s="8">
        <v>13</v>
      </c>
      <c r="U22" s="8">
        <v>6</v>
      </c>
      <c r="V22" s="8">
        <v>8</v>
      </c>
      <c r="W22" s="8">
        <v>14</v>
      </c>
      <c r="X22" s="8">
        <v>12</v>
      </c>
      <c r="Y22" s="8">
        <v>8</v>
      </c>
      <c r="Z22" s="8">
        <v>11</v>
      </c>
      <c r="AA22" s="8">
        <v>14</v>
      </c>
      <c r="AB22" s="8">
        <v>15</v>
      </c>
      <c r="AC22" s="8">
        <v>11</v>
      </c>
      <c r="AD22" s="8">
        <v>10</v>
      </c>
      <c r="AE22" s="8">
        <v>10</v>
      </c>
      <c r="AF22" s="8">
        <v>13</v>
      </c>
      <c r="AG22" s="8">
        <v>10</v>
      </c>
      <c r="AH22" s="8">
        <v>14</v>
      </c>
      <c r="AI22" s="8">
        <v>14</v>
      </c>
      <c r="AJ22" s="8">
        <v>13</v>
      </c>
      <c r="AK22" s="8">
        <v>12</v>
      </c>
      <c r="AL22" s="8">
        <v>13</v>
      </c>
      <c r="AM22" s="8">
        <v>12</v>
      </c>
      <c r="AN22" s="8">
        <v>14</v>
      </c>
      <c r="AO22" s="8">
        <v>13</v>
      </c>
      <c r="AP22" s="8">
        <v>16</v>
      </c>
      <c r="AQ22" s="8">
        <v>15</v>
      </c>
      <c r="AR22" s="8">
        <v>14</v>
      </c>
      <c r="AS22" s="8">
        <v>14</v>
      </c>
      <c r="AT22" s="8">
        <v>15</v>
      </c>
      <c r="AU22" s="8">
        <v>15</v>
      </c>
      <c r="AV22" s="8">
        <v>12</v>
      </c>
      <c r="AW22" s="8">
        <v>13</v>
      </c>
      <c r="AX22" s="8">
        <v>12</v>
      </c>
      <c r="AY22" s="8">
        <v>2</v>
      </c>
      <c r="AZ22" s="8">
        <v>4</v>
      </c>
      <c r="BA22" s="8">
        <v>1</v>
      </c>
      <c r="BB22" s="8">
        <v>1</v>
      </c>
      <c r="BC22" s="8">
        <v>1</v>
      </c>
      <c r="BD22" s="8">
        <v>3</v>
      </c>
      <c r="BE22" s="8">
        <v>1</v>
      </c>
      <c r="BF22" s="8">
        <v>2</v>
      </c>
      <c r="BG22" s="8">
        <v>3</v>
      </c>
      <c r="BH22" s="8">
        <v>1</v>
      </c>
      <c r="BI22" s="8">
        <v>3</v>
      </c>
      <c r="BJ22" s="8" t="s">
        <v>26</v>
      </c>
      <c r="BK22" s="8" t="s">
        <v>20</v>
      </c>
      <c r="BL22" s="8">
        <v>14</v>
      </c>
      <c r="BM22" s="8" t="s">
        <v>26</v>
      </c>
      <c r="BN22" s="8"/>
      <c r="BO22" s="8">
        <v>4</v>
      </c>
      <c r="BP22" s="34">
        <v>46934</v>
      </c>
      <c r="BQ22" s="8" t="s">
        <v>21</v>
      </c>
      <c r="BR22" s="8" t="s">
        <v>156</v>
      </c>
    </row>
    <row r="23" spans="1:70" ht="15.5" thickBot="1" x14ac:dyDescent="0.35">
      <c r="A23" s="8" t="s">
        <v>26</v>
      </c>
      <c r="B23" s="8"/>
      <c r="C23" s="8" t="s">
        <v>324</v>
      </c>
      <c r="D23" s="8" t="s">
        <v>154</v>
      </c>
      <c r="E23" s="33">
        <v>1</v>
      </c>
      <c r="F23" s="8">
        <v>0</v>
      </c>
      <c r="G23" s="8" t="s">
        <v>325</v>
      </c>
      <c r="H23" s="8" t="s">
        <v>315</v>
      </c>
      <c r="I23" s="8">
        <v>20</v>
      </c>
      <c r="J23" s="8">
        <v>147</v>
      </c>
      <c r="K23" s="8">
        <v>162</v>
      </c>
      <c r="L23" s="8">
        <v>14</v>
      </c>
      <c r="M23" s="8">
        <v>9</v>
      </c>
      <c r="N23" s="8">
        <v>9</v>
      </c>
      <c r="O23" s="8">
        <v>13</v>
      </c>
      <c r="P23" s="8">
        <v>16</v>
      </c>
      <c r="Q23" s="8">
        <v>9</v>
      </c>
      <c r="R23" s="8">
        <v>4</v>
      </c>
      <c r="S23" s="8">
        <v>14</v>
      </c>
      <c r="T23" s="8">
        <v>12</v>
      </c>
      <c r="U23" s="8">
        <v>8</v>
      </c>
      <c r="V23" s="8">
        <v>13</v>
      </c>
      <c r="W23" s="8">
        <v>15</v>
      </c>
      <c r="X23" s="8">
        <v>10</v>
      </c>
      <c r="Y23" s="8">
        <v>9</v>
      </c>
      <c r="Z23" s="8">
        <v>12</v>
      </c>
      <c r="AA23" s="8">
        <v>12</v>
      </c>
      <c r="AB23" s="8">
        <v>14</v>
      </c>
      <c r="AC23" s="8">
        <v>12</v>
      </c>
      <c r="AD23" s="8">
        <v>14</v>
      </c>
      <c r="AE23" s="8">
        <v>7</v>
      </c>
      <c r="AF23" s="8">
        <v>13</v>
      </c>
      <c r="AG23" s="8">
        <v>13</v>
      </c>
      <c r="AH23" s="8">
        <v>15</v>
      </c>
      <c r="AI23" s="8">
        <v>14</v>
      </c>
      <c r="AJ23" s="8">
        <v>13</v>
      </c>
      <c r="AK23" s="8">
        <v>13</v>
      </c>
      <c r="AL23" s="8">
        <v>14</v>
      </c>
      <c r="AM23" s="8">
        <v>16</v>
      </c>
      <c r="AN23" s="8">
        <v>13</v>
      </c>
      <c r="AO23" s="8">
        <v>12</v>
      </c>
      <c r="AP23" s="8">
        <v>14</v>
      </c>
      <c r="AQ23" s="8">
        <v>14</v>
      </c>
      <c r="AR23" s="8">
        <v>16</v>
      </c>
      <c r="AS23" s="8">
        <v>12</v>
      </c>
      <c r="AT23" s="8">
        <v>13</v>
      </c>
      <c r="AU23" s="8">
        <v>15</v>
      </c>
      <c r="AV23" s="8">
        <v>13</v>
      </c>
      <c r="AW23" s="8">
        <v>14</v>
      </c>
      <c r="AX23" s="8">
        <v>15</v>
      </c>
      <c r="AY23" s="8">
        <v>1</v>
      </c>
      <c r="AZ23" s="8">
        <v>2</v>
      </c>
      <c r="BA23" s="8">
        <v>3</v>
      </c>
      <c r="BB23" s="8">
        <v>4</v>
      </c>
      <c r="BC23" s="8">
        <v>1</v>
      </c>
      <c r="BD23" s="8">
        <v>1</v>
      </c>
      <c r="BE23" s="8">
        <v>3</v>
      </c>
      <c r="BF23" s="8">
        <v>1</v>
      </c>
      <c r="BG23" s="8">
        <v>1</v>
      </c>
      <c r="BH23" s="8">
        <v>2</v>
      </c>
      <c r="BI23" s="8">
        <v>3</v>
      </c>
      <c r="BJ23" s="8" t="s">
        <v>26</v>
      </c>
      <c r="BK23" s="8" t="s">
        <v>20</v>
      </c>
      <c r="BL23" s="8">
        <v>16</v>
      </c>
      <c r="BM23" s="8" t="s">
        <v>26</v>
      </c>
      <c r="BN23" s="8"/>
      <c r="BO23" s="8" t="s">
        <v>26</v>
      </c>
      <c r="BP23" s="34">
        <v>46568</v>
      </c>
      <c r="BQ23" s="8" t="s">
        <v>21</v>
      </c>
      <c r="BR23" s="8" t="s">
        <v>156</v>
      </c>
    </row>
    <row r="24" spans="1:70" ht="15.5" thickBot="1" x14ac:dyDescent="0.35">
      <c r="A24" s="8" t="s">
        <v>26</v>
      </c>
      <c r="B24" s="8"/>
      <c r="C24" s="8" t="s">
        <v>326</v>
      </c>
      <c r="D24" s="8" t="s">
        <v>154</v>
      </c>
      <c r="E24" s="33">
        <v>1</v>
      </c>
      <c r="F24" s="8">
        <v>0</v>
      </c>
      <c r="G24" s="8" t="s">
        <v>33</v>
      </c>
      <c r="H24" s="8" t="s">
        <v>31</v>
      </c>
      <c r="I24" s="8">
        <v>19</v>
      </c>
      <c r="J24" s="8">
        <v>142</v>
      </c>
      <c r="K24" s="8">
        <v>168</v>
      </c>
      <c r="L24" s="8">
        <v>13</v>
      </c>
      <c r="M24" s="8">
        <v>5</v>
      </c>
      <c r="N24" s="8">
        <v>13</v>
      </c>
      <c r="O24" s="8">
        <v>10</v>
      </c>
      <c r="P24" s="8">
        <v>13</v>
      </c>
      <c r="Q24" s="8">
        <v>5</v>
      </c>
      <c r="R24" s="8">
        <v>5</v>
      </c>
      <c r="S24" s="8">
        <v>12</v>
      </c>
      <c r="T24" s="8">
        <v>13</v>
      </c>
      <c r="U24" s="8">
        <v>5</v>
      </c>
      <c r="V24" s="8">
        <v>6</v>
      </c>
      <c r="W24" s="8">
        <v>14</v>
      </c>
      <c r="X24" s="8">
        <v>15</v>
      </c>
      <c r="Y24" s="8">
        <v>9</v>
      </c>
      <c r="Z24" s="8">
        <v>11</v>
      </c>
      <c r="AA24" s="8">
        <v>14</v>
      </c>
      <c r="AB24" s="8">
        <v>13</v>
      </c>
      <c r="AC24" s="8">
        <v>13</v>
      </c>
      <c r="AD24" s="8">
        <v>13</v>
      </c>
      <c r="AE24" s="8">
        <v>10</v>
      </c>
      <c r="AF24" s="8">
        <v>9</v>
      </c>
      <c r="AG24" s="8">
        <v>12</v>
      </c>
      <c r="AH24" s="8">
        <v>13</v>
      </c>
      <c r="AI24" s="8">
        <v>8</v>
      </c>
      <c r="AJ24" s="8">
        <v>16</v>
      </c>
      <c r="AK24" s="8">
        <v>13</v>
      </c>
      <c r="AL24" s="8">
        <v>14</v>
      </c>
      <c r="AM24" s="8">
        <v>14</v>
      </c>
      <c r="AN24" s="8">
        <v>16</v>
      </c>
      <c r="AO24" s="8">
        <v>15</v>
      </c>
      <c r="AP24" s="8">
        <v>15</v>
      </c>
      <c r="AQ24" s="8">
        <v>14</v>
      </c>
      <c r="AR24" s="8">
        <v>13</v>
      </c>
      <c r="AS24" s="8">
        <v>13</v>
      </c>
      <c r="AT24" s="8">
        <v>15</v>
      </c>
      <c r="AU24" s="8">
        <v>12</v>
      </c>
      <c r="AV24" s="8">
        <v>12</v>
      </c>
      <c r="AW24" s="8">
        <v>17</v>
      </c>
      <c r="AX24" s="8">
        <v>15</v>
      </c>
      <c r="AY24" s="8">
        <v>2</v>
      </c>
      <c r="AZ24" s="8">
        <v>2</v>
      </c>
      <c r="BA24" s="8">
        <v>2</v>
      </c>
      <c r="BB24" s="8">
        <v>2</v>
      </c>
      <c r="BC24" s="8">
        <v>3</v>
      </c>
      <c r="BD24" s="8">
        <v>4</v>
      </c>
      <c r="BE24" s="8">
        <v>4</v>
      </c>
      <c r="BF24" s="8">
        <v>3</v>
      </c>
      <c r="BG24" s="8">
        <v>1</v>
      </c>
      <c r="BH24" s="8">
        <v>2</v>
      </c>
      <c r="BI24" s="8">
        <v>3</v>
      </c>
      <c r="BJ24" s="8" t="s">
        <v>26</v>
      </c>
      <c r="BK24" s="8" t="s">
        <v>20</v>
      </c>
      <c r="BL24" s="8">
        <v>16</v>
      </c>
      <c r="BM24" s="8" t="s">
        <v>26</v>
      </c>
      <c r="BN24" s="8"/>
      <c r="BO24" s="8" t="s">
        <v>26</v>
      </c>
      <c r="BP24" s="34">
        <v>47299</v>
      </c>
      <c r="BQ24" s="8" t="s">
        <v>21</v>
      </c>
      <c r="BR24" s="8" t="s">
        <v>156</v>
      </c>
    </row>
    <row r="25" spans="1:70" ht="15.5" thickBot="1" x14ac:dyDescent="0.35">
      <c r="A25" s="8" t="s">
        <v>26</v>
      </c>
      <c r="B25" s="8"/>
      <c r="C25" s="8" t="s">
        <v>327</v>
      </c>
      <c r="D25" s="8" t="s">
        <v>154</v>
      </c>
      <c r="E25" s="33">
        <v>1</v>
      </c>
      <c r="F25" s="8">
        <v>0</v>
      </c>
      <c r="G25" s="8" t="s">
        <v>19</v>
      </c>
      <c r="H25" s="8" t="s">
        <v>328</v>
      </c>
      <c r="I25" s="8">
        <v>18</v>
      </c>
      <c r="J25" s="8">
        <v>137</v>
      </c>
      <c r="K25" s="8">
        <v>150</v>
      </c>
      <c r="L25" s="8">
        <v>13</v>
      </c>
      <c r="M25" s="8">
        <v>6</v>
      </c>
      <c r="N25" s="8">
        <v>14</v>
      </c>
      <c r="O25" s="8">
        <v>7</v>
      </c>
      <c r="P25" s="8">
        <v>13</v>
      </c>
      <c r="Q25" s="8">
        <v>5</v>
      </c>
      <c r="R25" s="8">
        <v>10</v>
      </c>
      <c r="S25" s="8">
        <v>10</v>
      </c>
      <c r="T25" s="8">
        <v>14</v>
      </c>
      <c r="U25" s="8">
        <v>5</v>
      </c>
      <c r="V25" s="8">
        <v>5</v>
      </c>
      <c r="W25" s="8">
        <v>14</v>
      </c>
      <c r="X25" s="8">
        <v>13</v>
      </c>
      <c r="Y25" s="8">
        <v>3</v>
      </c>
      <c r="Z25" s="8">
        <v>5</v>
      </c>
      <c r="AA25" s="8">
        <v>13</v>
      </c>
      <c r="AB25" s="8">
        <v>13</v>
      </c>
      <c r="AC25" s="8">
        <v>11</v>
      </c>
      <c r="AD25" s="8">
        <v>13</v>
      </c>
      <c r="AE25" s="8">
        <v>7</v>
      </c>
      <c r="AF25" s="8">
        <v>10</v>
      </c>
      <c r="AG25" s="8">
        <v>9</v>
      </c>
      <c r="AH25" s="8">
        <v>14</v>
      </c>
      <c r="AI25" s="8">
        <v>7</v>
      </c>
      <c r="AJ25" s="8">
        <v>14</v>
      </c>
      <c r="AK25" s="8">
        <v>13</v>
      </c>
      <c r="AL25" s="8">
        <v>14</v>
      </c>
      <c r="AM25" s="8">
        <v>15</v>
      </c>
      <c r="AN25" s="8">
        <v>15</v>
      </c>
      <c r="AO25" s="8">
        <v>14</v>
      </c>
      <c r="AP25" s="8">
        <v>13</v>
      </c>
      <c r="AQ25" s="8">
        <v>14</v>
      </c>
      <c r="AR25" s="8">
        <v>15</v>
      </c>
      <c r="AS25" s="8">
        <v>13</v>
      </c>
      <c r="AT25" s="8">
        <v>15</v>
      </c>
      <c r="AU25" s="8">
        <v>15</v>
      </c>
      <c r="AV25" s="8">
        <v>13</v>
      </c>
      <c r="AW25" s="8">
        <v>9</v>
      </c>
      <c r="AX25" s="8">
        <v>15</v>
      </c>
      <c r="AY25" s="8">
        <v>1</v>
      </c>
      <c r="AZ25" s="8">
        <v>2</v>
      </c>
      <c r="BA25" s="8">
        <v>2</v>
      </c>
      <c r="BB25" s="8">
        <v>2</v>
      </c>
      <c r="BC25" s="8">
        <v>2</v>
      </c>
      <c r="BD25" s="8">
        <v>3</v>
      </c>
      <c r="BE25" s="8">
        <v>3</v>
      </c>
      <c r="BF25" s="8">
        <v>2</v>
      </c>
      <c r="BG25" s="8">
        <v>2</v>
      </c>
      <c r="BH25" s="8">
        <v>3</v>
      </c>
      <c r="BI25" s="8">
        <v>3</v>
      </c>
      <c r="BJ25" s="8" t="s">
        <v>26</v>
      </c>
      <c r="BK25" s="8" t="s">
        <v>20</v>
      </c>
      <c r="BL25" s="8">
        <v>13</v>
      </c>
      <c r="BM25" s="8" t="s">
        <v>26</v>
      </c>
      <c r="BN25" s="8"/>
      <c r="BO25" s="8" t="s">
        <v>26</v>
      </c>
      <c r="BP25" s="34">
        <v>47299</v>
      </c>
      <c r="BQ25" s="8" t="s">
        <v>21</v>
      </c>
      <c r="BR25" s="8" t="s">
        <v>156</v>
      </c>
    </row>
    <row r="26" spans="1:70" x14ac:dyDescent="0.3">
      <c r="A26" s="48" t="s">
        <v>347</v>
      </c>
    </row>
    <row r="27" spans="1:70" ht="14.5" thickBot="1" x14ac:dyDescent="0.35">
      <c r="A27" s="7" t="s">
        <v>0</v>
      </c>
      <c r="B27" s="7"/>
      <c r="C27" s="7" t="s">
        <v>2</v>
      </c>
      <c r="D27" s="7" t="s">
        <v>3</v>
      </c>
      <c r="E27" s="7"/>
      <c r="F27" s="7" t="s">
        <v>14</v>
      </c>
      <c r="G27" s="7" t="s">
        <v>12</v>
      </c>
      <c r="H27" s="7" t="s">
        <v>1</v>
      </c>
      <c r="I27" s="7" t="s">
        <v>4</v>
      </c>
      <c r="J27" s="7" t="s">
        <v>5</v>
      </c>
      <c r="K27" s="7" t="s">
        <v>329</v>
      </c>
      <c r="L27" s="7" t="s">
        <v>34</v>
      </c>
      <c r="M27" s="7" t="s">
        <v>35</v>
      </c>
      <c r="N27" s="7" t="s">
        <v>36</v>
      </c>
      <c r="O27" s="7" t="s">
        <v>37</v>
      </c>
      <c r="P27" s="7" t="s">
        <v>38</v>
      </c>
      <c r="Q27" s="7" t="s">
        <v>39</v>
      </c>
      <c r="R27" s="7" t="s">
        <v>40</v>
      </c>
      <c r="S27" s="7" t="s">
        <v>9</v>
      </c>
      <c r="T27" s="7" t="s">
        <v>41</v>
      </c>
      <c r="U27" s="7" t="s">
        <v>42</v>
      </c>
      <c r="V27" s="7" t="s">
        <v>43</v>
      </c>
      <c r="W27" s="7" t="s">
        <v>44</v>
      </c>
      <c r="X27" s="7" t="s">
        <v>45</v>
      </c>
      <c r="Y27" s="7" t="s">
        <v>46</v>
      </c>
      <c r="Z27" s="7" t="s">
        <v>47</v>
      </c>
      <c r="AA27" s="7" t="s">
        <v>1</v>
      </c>
      <c r="AB27" s="7" t="s">
        <v>10</v>
      </c>
      <c r="AC27" s="7" t="s">
        <v>48</v>
      </c>
      <c r="AD27" s="7" t="s">
        <v>49</v>
      </c>
      <c r="AE27" s="7" t="s">
        <v>50</v>
      </c>
      <c r="AF27" s="7" t="s">
        <v>51</v>
      </c>
      <c r="AG27" s="7" t="s">
        <v>52</v>
      </c>
      <c r="AH27" s="7" t="s">
        <v>53</v>
      </c>
      <c r="AI27" s="7" t="s">
        <v>54</v>
      </c>
      <c r="AJ27" s="7" t="s">
        <v>55</v>
      </c>
      <c r="AK27" s="7" t="s">
        <v>56</v>
      </c>
      <c r="AL27" s="7" t="s">
        <v>57</v>
      </c>
      <c r="AM27" s="7" t="s">
        <v>58</v>
      </c>
      <c r="AN27" s="7" t="s">
        <v>7</v>
      </c>
      <c r="AO27" s="7" t="s">
        <v>8</v>
      </c>
      <c r="AP27" s="7" t="s">
        <v>59</v>
      </c>
      <c r="AQ27" s="7" t="s">
        <v>60</v>
      </c>
      <c r="AR27" s="7" t="s">
        <v>61</v>
      </c>
      <c r="AS27" s="7" t="s">
        <v>62</v>
      </c>
      <c r="AT27" s="7" t="s">
        <v>6</v>
      </c>
      <c r="AU27" s="7" t="s">
        <v>63</v>
      </c>
      <c r="AV27" s="7" t="s">
        <v>213</v>
      </c>
      <c r="AW27" s="7" t="s">
        <v>214</v>
      </c>
      <c r="AX27" s="7" t="s">
        <v>215</v>
      </c>
      <c r="AY27" s="7" t="s">
        <v>140</v>
      </c>
      <c r="AZ27" s="7" t="s">
        <v>141</v>
      </c>
      <c r="BA27" s="7" t="s">
        <v>142</v>
      </c>
      <c r="BB27" s="7" t="s">
        <v>143</v>
      </c>
      <c r="BC27" s="7" t="s">
        <v>144</v>
      </c>
      <c r="BD27" s="7" t="s">
        <v>145</v>
      </c>
      <c r="BE27" s="7" t="s">
        <v>146</v>
      </c>
      <c r="BF27" s="7" t="s">
        <v>147</v>
      </c>
      <c r="BG27" s="7" t="s">
        <v>148</v>
      </c>
      <c r="BH27" s="7" t="s">
        <v>149</v>
      </c>
      <c r="BI27" s="7" t="s">
        <v>150</v>
      </c>
      <c r="BJ27" s="7" t="s">
        <v>18</v>
      </c>
      <c r="BK27" s="7" t="s">
        <v>16</v>
      </c>
      <c r="BL27" s="7" t="s">
        <v>11</v>
      </c>
      <c r="BM27" s="7" t="s">
        <v>13</v>
      </c>
      <c r="BN27" s="7" t="s">
        <v>17</v>
      </c>
      <c r="BO27" s="7" t="s">
        <v>151</v>
      </c>
      <c r="BP27" s="7" t="s">
        <v>15</v>
      </c>
      <c r="BQ27" s="7" t="s">
        <v>152</v>
      </c>
      <c r="BR27" s="7" t="s">
        <v>153</v>
      </c>
    </row>
    <row r="28" spans="1:70" ht="15.5" thickBot="1" x14ac:dyDescent="0.35">
      <c r="A28" s="8" t="s">
        <v>26</v>
      </c>
      <c r="B28" s="8"/>
      <c r="C28" s="8" t="s">
        <v>348</v>
      </c>
      <c r="D28" s="8"/>
      <c r="E28" s="33">
        <v>0.96</v>
      </c>
      <c r="F28" s="8">
        <v>0</v>
      </c>
      <c r="G28" s="8" t="s">
        <v>20</v>
      </c>
      <c r="H28" s="8" t="s">
        <v>25</v>
      </c>
      <c r="I28" s="8">
        <v>23</v>
      </c>
      <c r="J28" s="8">
        <v>166</v>
      </c>
      <c r="K28" s="8">
        <v>175</v>
      </c>
      <c r="L28" s="8">
        <v>14</v>
      </c>
      <c r="M28" s="8">
        <v>12</v>
      </c>
      <c r="N28" s="8">
        <v>5</v>
      </c>
      <c r="O28" s="8">
        <v>14</v>
      </c>
      <c r="P28" s="8">
        <v>15</v>
      </c>
      <c r="Q28" s="8">
        <v>11</v>
      </c>
      <c r="R28" s="8">
        <v>5</v>
      </c>
      <c r="S28" s="8">
        <v>18</v>
      </c>
      <c r="T28" s="8">
        <v>7</v>
      </c>
      <c r="U28" s="8">
        <v>8</v>
      </c>
      <c r="V28" s="8">
        <v>11</v>
      </c>
      <c r="W28" s="8">
        <v>13</v>
      </c>
      <c r="X28" s="8">
        <v>5</v>
      </c>
      <c r="Y28" s="8">
        <v>9</v>
      </c>
      <c r="Z28" s="8">
        <v>17</v>
      </c>
      <c r="AA28" s="8">
        <v>8</v>
      </c>
      <c r="AB28" s="8">
        <v>14</v>
      </c>
      <c r="AC28" s="8">
        <v>13</v>
      </c>
      <c r="AD28" s="8">
        <v>16</v>
      </c>
      <c r="AE28" s="8">
        <v>6</v>
      </c>
      <c r="AF28" s="8">
        <v>13</v>
      </c>
      <c r="AG28" s="8">
        <v>13</v>
      </c>
      <c r="AH28" s="8">
        <v>15</v>
      </c>
      <c r="AI28" s="8">
        <v>13</v>
      </c>
      <c r="AJ28" s="8">
        <v>12</v>
      </c>
      <c r="AK28" s="8">
        <v>13</v>
      </c>
      <c r="AL28" s="8">
        <v>13</v>
      </c>
      <c r="AM28" s="8">
        <v>13</v>
      </c>
      <c r="AN28" s="8">
        <v>19</v>
      </c>
      <c r="AO28" s="8">
        <v>8</v>
      </c>
      <c r="AP28" s="8">
        <v>13</v>
      </c>
      <c r="AQ28" s="8">
        <v>13</v>
      </c>
      <c r="AR28" s="8">
        <v>13</v>
      </c>
      <c r="AS28" s="8">
        <v>14</v>
      </c>
      <c r="AT28" s="8">
        <v>16</v>
      </c>
      <c r="AU28" s="8">
        <v>15</v>
      </c>
      <c r="AV28" s="8">
        <v>14</v>
      </c>
      <c r="AW28" s="8">
        <v>13</v>
      </c>
      <c r="AX28" s="8">
        <v>13</v>
      </c>
      <c r="AY28" s="8">
        <v>1</v>
      </c>
      <c r="AZ28" s="8">
        <v>1</v>
      </c>
      <c r="BA28" s="8">
        <v>3</v>
      </c>
      <c r="BB28" s="8">
        <v>1</v>
      </c>
      <c r="BC28" s="8">
        <v>2</v>
      </c>
      <c r="BD28" s="8">
        <v>1</v>
      </c>
      <c r="BE28" s="8">
        <v>1</v>
      </c>
      <c r="BF28" s="8">
        <v>3</v>
      </c>
      <c r="BG28" s="8">
        <v>1</v>
      </c>
      <c r="BH28" s="8">
        <v>1</v>
      </c>
      <c r="BI28" s="8">
        <v>1</v>
      </c>
      <c r="BJ28" s="8">
        <v>7</v>
      </c>
      <c r="BK28" s="8" t="s">
        <v>20</v>
      </c>
      <c r="BL28" s="8">
        <v>11</v>
      </c>
      <c r="BM28" s="8" t="s">
        <v>349</v>
      </c>
      <c r="BN28" s="8"/>
      <c r="BO28" s="8">
        <v>15</v>
      </c>
      <c r="BP28" s="34">
        <v>46934</v>
      </c>
      <c r="BQ28" s="8" t="s">
        <v>21</v>
      </c>
      <c r="BR28" s="8" t="s">
        <v>156</v>
      </c>
    </row>
    <row r="29" spans="1:70" ht="15.5" thickBot="1" x14ac:dyDescent="0.35">
      <c r="A29" s="8" t="s">
        <v>26</v>
      </c>
      <c r="B29" s="8"/>
      <c r="C29" s="8" t="s">
        <v>350</v>
      </c>
      <c r="D29" s="8"/>
      <c r="E29" s="33">
        <v>0.95</v>
      </c>
      <c r="F29" s="8">
        <v>0</v>
      </c>
      <c r="G29" s="8" t="s">
        <v>155</v>
      </c>
      <c r="H29" s="8" t="s">
        <v>221</v>
      </c>
      <c r="I29" s="8">
        <v>31</v>
      </c>
      <c r="J29" s="8">
        <v>151</v>
      </c>
      <c r="K29" s="8">
        <v>172</v>
      </c>
      <c r="L29" s="8">
        <v>14</v>
      </c>
      <c r="M29" s="8">
        <v>10</v>
      </c>
      <c r="N29" s="8">
        <v>12</v>
      </c>
      <c r="O29" s="8">
        <v>12</v>
      </c>
      <c r="P29" s="8">
        <v>16</v>
      </c>
      <c r="Q29" s="8">
        <v>10</v>
      </c>
      <c r="R29" s="8">
        <v>7</v>
      </c>
      <c r="S29" s="8">
        <v>16</v>
      </c>
      <c r="T29" s="8">
        <v>15</v>
      </c>
      <c r="U29" s="8">
        <v>12</v>
      </c>
      <c r="V29" s="8">
        <v>8</v>
      </c>
      <c r="W29" s="8">
        <v>16</v>
      </c>
      <c r="X29" s="8">
        <v>10</v>
      </c>
      <c r="Y29" s="8">
        <v>9</v>
      </c>
      <c r="Z29" s="8">
        <v>14</v>
      </c>
      <c r="AA29" s="8">
        <v>13</v>
      </c>
      <c r="AB29" s="8">
        <v>17</v>
      </c>
      <c r="AC29" s="8">
        <v>11</v>
      </c>
      <c r="AD29" s="8">
        <v>14</v>
      </c>
      <c r="AE29" s="8">
        <v>11</v>
      </c>
      <c r="AF29" s="8">
        <v>14</v>
      </c>
      <c r="AG29" s="8">
        <v>15</v>
      </c>
      <c r="AH29" s="8">
        <v>15</v>
      </c>
      <c r="AI29" s="8">
        <v>13</v>
      </c>
      <c r="AJ29" s="8">
        <v>17</v>
      </c>
      <c r="AK29" s="8">
        <v>14</v>
      </c>
      <c r="AL29" s="8">
        <v>15</v>
      </c>
      <c r="AM29" s="8">
        <v>17</v>
      </c>
      <c r="AN29" s="8">
        <v>15</v>
      </c>
      <c r="AO29" s="8">
        <v>9</v>
      </c>
      <c r="AP29" s="8">
        <v>13</v>
      </c>
      <c r="AQ29" s="8">
        <v>14</v>
      </c>
      <c r="AR29" s="8">
        <v>16</v>
      </c>
      <c r="AS29" s="8">
        <v>13</v>
      </c>
      <c r="AT29" s="8">
        <v>14</v>
      </c>
      <c r="AU29" s="8">
        <v>12</v>
      </c>
      <c r="AV29" s="8">
        <v>13</v>
      </c>
      <c r="AW29" s="8">
        <v>13</v>
      </c>
      <c r="AX29" s="8">
        <v>14</v>
      </c>
      <c r="AY29" s="8">
        <v>1</v>
      </c>
      <c r="AZ29" s="8">
        <v>2</v>
      </c>
      <c r="BA29" s="8">
        <v>1</v>
      </c>
      <c r="BB29" s="8">
        <v>2</v>
      </c>
      <c r="BC29" s="8">
        <v>1</v>
      </c>
      <c r="BD29" s="8">
        <v>2</v>
      </c>
      <c r="BE29" s="8">
        <v>2</v>
      </c>
      <c r="BF29" s="8">
        <v>1</v>
      </c>
      <c r="BG29" s="8">
        <v>3</v>
      </c>
      <c r="BH29" s="8">
        <v>1</v>
      </c>
      <c r="BI29" s="8">
        <v>2</v>
      </c>
      <c r="BJ29" s="8">
        <v>6.5</v>
      </c>
      <c r="BK29" s="8" t="s">
        <v>22</v>
      </c>
      <c r="BL29" s="8">
        <v>16</v>
      </c>
      <c r="BM29" s="8" t="s">
        <v>351</v>
      </c>
      <c r="BN29" s="8"/>
      <c r="BO29" s="8">
        <v>16</v>
      </c>
      <c r="BP29" s="34">
        <v>46568</v>
      </c>
      <c r="BQ29" s="8" t="s">
        <v>21</v>
      </c>
      <c r="BR29" s="8" t="s">
        <v>156</v>
      </c>
    </row>
    <row r="30" spans="1:70" ht="15.5" thickBot="1" x14ac:dyDescent="0.35">
      <c r="A30" s="8" t="s">
        <v>26</v>
      </c>
      <c r="B30" s="8"/>
      <c r="C30" s="8" t="s">
        <v>352</v>
      </c>
      <c r="D30" s="8"/>
      <c r="E30" s="33">
        <v>0.91</v>
      </c>
      <c r="F30" s="8">
        <v>0</v>
      </c>
      <c r="G30" s="8" t="s">
        <v>20</v>
      </c>
      <c r="H30" s="8" t="s">
        <v>23</v>
      </c>
      <c r="I30" s="8">
        <v>23</v>
      </c>
      <c r="J30" s="8">
        <v>159</v>
      </c>
      <c r="K30" s="8">
        <v>180</v>
      </c>
      <c r="L30" s="8">
        <v>16</v>
      </c>
      <c r="M30" s="8">
        <v>12</v>
      </c>
      <c r="N30" s="8">
        <v>14</v>
      </c>
      <c r="O30" s="8">
        <v>7</v>
      </c>
      <c r="P30" s="8">
        <v>14</v>
      </c>
      <c r="Q30" s="8">
        <v>2</v>
      </c>
      <c r="R30" s="8">
        <v>12</v>
      </c>
      <c r="S30" s="8">
        <v>13</v>
      </c>
      <c r="T30" s="8">
        <v>14</v>
      </c>
      <c r="U30" s="8">
        <v>6</v>
      </c>
      <c r="V30" s="8">
        <v>12</v>
      </c>
      <c r="W30" s="8">
        <v>14</v>
      </c>
      <c r="X30" s="8">
        <v>15</v>
      </c>
      <c r="Y30" s="8">
        <v>8</v>
      </c>
      <c r="Z30" s="8">
        <v>13</v>
      </c>
      <c r="AA30" s="8">
        <v>14</v>
      </c>
      <c r="AB30" s="8">
        <v>16</v>
      </c>
      <c r="AC30" s="8">
        <v>15</v>
      </c>
      <c r="AD30" s="8">
        <v>14</v>
      </c>
      <c r="AE30" s="8">
        <v>13</v>
      </c>
      <c r="AF30" s="8">
        <v>15</v>
      </c>
      <c r="AG30" s="8">
        <v>15</v>
      </c>
      <c r="AH30" s="8">
        <v>15</v>
      </c>
      <c r="AI30" s="8">
        <v>13</v>
      </c>
      <c r="AJ30" s="8">
        <v>17</v>
      </c>
      <c r="AK30" s="8">
        <v>17</v>
      </c>
      <c r="AL30" s="8">
        <v>14</v>
      </c>
      <c r="AM30" s="8">
        <v>16</v>
      </c>
      <c r="AN30" s="8">
        <v>14</v>
      </c>
      <c r="AO30" s="8">
        <v>13</v>
      </c>
      <c r="AP30" s="8">
        <v>16</v>
      </c>
      <c r="AQ30" s="8">
        <v>15</v>
      </c>
      <c r="AR30" s="8">
        <v>15</v>
      </c>
      <c r="AS30" s="8">
        <v>16</v>
      </c>
      <c r="AT30" s="8">
        <v>15</v>
      </c>
      <c r="AU30" s="8">
        <v>15</v>
      </c>
      <c r="AV30" s="8">
        <v>14</v>
      </c>
      <c r="AW30" s="8">
        <v>16</v>
      </c>
      <c r="AX30" s="8">
        <v>18</v>
      </c>
      <c r="AY30" s="8">
        <v>1</v>
      </c>
      <c r="AZ30" s="8">
        <v>2</v>
      </c>
      <c r="BA30" s="8">
        <v>1</v>
      </c>
      <c r="BB30" s="8">
        <v>1</v>
      </c>
      <c r="BC30" s="8">
        <v>2</v>
      </c>
      <c r="BD30" s="8">
        <v>1</v>
      </c>
      <c r="BE30" s="8">
        <v>2</v>
      </c>
      <c r="BF30" s="8">
        <v>1</v>
      </c>
      <c r="BG30" s="8">
        <v>2</v>
      </c>
      <c r="BH30" s="8">
        <v>1</v>
      </c>
      <c r="BI30" s="8">
        <v>3</v>
      </c>
      <c r="BJ30" s="8">
        <v>7.6</v>
      </c>
      <c r="BK30" s="8" t="s">
        <v>22</v>
      </c>
      <c r="BL30" s="8">
        <v>16</v>
      </c>
      <c r="BM30" s="8">
        <v>2</v>
      </c>
      <c r="BN30" s="8"/>
      <c r="BO30" s="8">
        <v>6</v>
      </c>
      <c r="BP30" s="34">
        <v>46934</v>
      </c>
      <c r="BQ30" s="8" t="s">
        <v>21</v>
      </c>
      <c r="BR30" s="8" t="s">
        <v>156</v>
      </c>
    </row>
    <row r="31" spans="1:70" ht="15.5" thickBot="1" x14ac:dyDescent="0.35">
      <c r="A31" s="8" t="s">
        <v>26</v>
      </c>
      <c r="B31" s="8"/>
      <c r="C31" s="8" t="s">
        <v>353</v>
      </c>
      <c r="D31" s="8" t="s">
        <v>354</v>
      </c>
      <c r="E31" s="33">
        <v>1</v>
      </c>
      <c r="F31" s="8">
        <v>0</v>
      </c>
      <c r="G31" s="8" t="s">
        <v>19</v>
      </c>
      <c r="H31" s="8" t="s">
        <v>32</v>
      </c>
      <c r="I31" s="8">
        <v>33</v>
      </c>
      <c r="J31" s="8">
        <v>117</v>
      </c>
      <c r="K31" s="8">
        <v>130</v>
      </c>
      <c r="L31" s="8">
        <v>12</v>
      </c>
      <c r="M31" s="8">
        <v>3</v>
      </c>
      <c r="N31" s="8">
        <v>5</v>
      </c>
      <c r="O31" s="8">
        <v>1</v>
      </c>
      <c r="P31" s="8">
        <v>8</v>
      </c>
      <c r="Q31" s="8">
        <v>3</v>
      </c>
      <c r="R31" s="8">
        <v>14</v>
      </c>
      <c r="S31" s="8">
        <v>5</v>
      </c>
      <c r="T31" s="8">
        <v>5</v>
      </c>
      <c r="U31" s="8">
        <v>7</v>
      </c>
      <c r="V31" s="8">
        <v>2</v>
      </c>
      <c r="W31" s="8">
        <v>9</v>
      </c>
      <c r="X31" s="8">
        <v>6</v>
      </c>
      <c r="Y31" s="8">
        <v>3</v>
      </c>
      <c r="Z31" s="8">
        <v>3</v>
      </c>
      <c r="AA31" s="8">
        <v>14</v>
      </c>
      <c r="AB31" s="8">
        <v>11</v>
      </c>
      <c r="AC31" s="8">
        <v>13</v>
      </c>
      <c r="AD31" s="8">
        <v>11</v>
      </c>
      <c r="AE31" s="8">
        <v>13</v>
      </c>
      <c r="AF31" s="8">
        <v>11</v>
      </c>
      <c r="AG31" s="8">
        <v>6</v>
      </c>
      <c r="AH31" s="8">
        <v>14</v>
      </c>
      <c r="AI31" s="8">
        <v>2</v>
      </c>
      <c r="AJ31" s="8">
        <v>18</v>
      </c>
      <c r="AK31" s="8">
        <v>14</v>
      </c>
      <c r="AL31" s="8">
        <v>14</v>
      </c>
      <c r="AM31" s="8">
        <v>10</v>
      </c>
      <c r="AN31" s="8">
        <v>10</v>
      </c>
      <c r="AO31" s="8">
        <v>16</v>
      </c>
      <c r="AP31" s="8">
        <v>9</v>
      </c>
      <c r="AQ31" s="8">
        <v>11</v>
      </c>
      <c r="AR31" s="8">
        <v>12</v>
      </c>
      <c r="AS31" s="8">
        <v>13</v>
      </c>
      <c r="AT31" s="8">
        <v>6</v>
      </c>
      <c r="AU31" s="8">
        <v>8</v>
      </c>
      <c r="AV31" s="8">
        <v>9</v>
      </c>
      <c r="AW31" s="8">
        <v>10</v>
      </c>
      <c r="AX31" s="8">
        <v>12</v>
      </c>
      <c r="AY31" s="8">
        <v>11</v>
      </c>
      <c r="AZ31" s="8">
        <v>13</v>
      </c>
      <c r="BA31" s="8">
        <v>13</v>
      </c>
      <c r="BB31" s="8">
        <v>12</v>
      </c>
      <c r="BC31" s="8">
        <v>14</v>
      </c>
      <c r="BD31" s="8">
        <v>11</v>
      </c>
      <c r="BE31" s="8">
        <v>12</v>
      </c>
      <c r="BF31" s="8">
        <v>12</v>
      </c>
      <c r="BG31" s="8">
        <v>5</v>
      </c>
      <c r="BH31" s="8">
        <v>12</v>
      </c>
      <c r="BI31" s="8">
        <v>15</v>
      </c>
      <c r="BJ31" s="8" t="s">
        <v>26</v>
      </c>
      <c r="BK31" s="8" t="s">
        <v>20</v>
      </c>
      <c r="BL31" s="8">
        <v>15</v>
      </c>
      <c r="BM31" s="8" t="s">
        <v>26</v>
      </c>
      <c r="BN31" s="8"/>
      <c r="BO31" s="8" t="s">
        <v>26</v>
      </c>
      <c r="BP31" s="34">
        <v>46203</v>
      </c>
      <c r="BQ31" s="8" t="s">
        <v>21</v>
      </c>
      <c r="BR31" s="8" t="s">
        <v>156</v>
      </c>
    </row>
    <row r="32" spans="1:70" ht="15.5" thickBot="1" x14ac:dyDescent="0.35">
      <c r="A32" s="8" t="s">
        <v>26</v>
      </c>
      <c r="B32" s="8"/>
      <c r="C32" s="8" t="s">
        <v>355</v>
      </c>
      <c r="D32" s="8" t="s">
        <v>250</v>
      </c>
      <c r="E32" s="33">
        <v>0.76</v>
      </c>
      <c r="F32" s="8">
        <v>0</v>
      </c>
      <c r="G32" s="8" t="s">
        <v>19</v>
      </c>
      <c r="H32" s="8" t="s">
        <v>356</v>
      </c>
      <c r="I32" s="8">
        <v>31</v>
      </c>
      <c r="J32" s="8">
        <v>162</v>
      </c>
      <c r="K32" s="8">
        <v>170</v>
      </c>
      <c r="L32" s="8">
        <v>16</v>
      </c>
      <c r="M32" s="8">
        <v>6</v>
      </c>
      <c r="N32" s="8">
        <v>13</v>
      </c>
      <c r="O32" s="8">
        <v>12</v>
      </c>
      <c r="P32" s="8">
        <v>16</v>
      </c>
      <c r="Q32" s="8">
        <v>4</v>
      </c>
      <c r="R32" s="8">
        <v>8</v>
      </c>
      <c r="S32" s="8">
        <v>14</v>
      </c>
      <c r="T32" s="8">
        <v>16</v>
      </c>
      <c r="U32" s="8">
        <v>5</v>
      </c>
      <c r="V32" s="8">
        <v>8</v>
      </c>
      <c r="W32" s="8">
        <v>14</v>
      </c>
      <c r="X32" s="8">
        <v>14</v>
      </c>
      <c r="Y32" s="8">
        <v>6</v>
      </c>
      <c r="Z32" s="8">
        <v>12</v>
      </c>
      <c r="AA32" s="8">
        <v>15</v>
      </c>
      <c r="AB32" s="8">
        <v>17</v>
      </c>
      <c r="AC32" s="8">
        <v>16</v>
      </c>
      <c r="AD32" s="8">
        <v>15</v>
      </c>
      <c r="AE32" s="8">
        <v>13</v>
      </c>
      <c r="AF32" s="8">
        <v>13</v>
      </c>
      <c r="AG32" s="8">
        <v>14</v>
      </c>
      <c r="AH32" s="8">
        <v>16</v>
      </c>
      <c r="AI32" s="8">
        <v>15</v>
      </c>
      <c r="AJ32" s="8">
        <v>13</v>
      </c>
      <c r="AK32" s="8">
        <v>17</v>
      </c>
      <c r="AL32" s="8">
        <v>15</v>
      </c>
      <c r="AM32" s="8">
        <v>17</v>
      </c>
      <c r="AN32" s="8">
        <v>14</v>
      </c>
      <c r="AO32" s="8">
        <v>16</v>
      </c>
      <c r="AP32" s="8">
        <v>13</v>
      </c>
      <c r="AQ32" s="8">
        <v>15</v>
      </c>
      <c r="AR32" s="8">
        <v>12</v>
      </c>
      <c r="AS32" s="8">
        <v>15</v>
      </c>
      <c r="AT32" s="8">
        <v>15</v>
      </c>
      <c r="AU32" s="8">
        <v>15</v>
      </c>
      <c r="AV32" s="8">
        <v>16</v>
      </c>
      <c r="AW32" s="8">
        <v>14</v>
      </c>
      <c r="AX32" s="8">
        <v>14</v>
      </c>
      <c r="AY32" s="8">
        <v>3</v>
      </c>
      <c r="AZ32" s="8">
        <v>1</v>
      </c>
      <c r="BA32" s="8">
        <v>3</v>
      </c>
      <c r="BB32" s="8">
        <v>1</v>
      </c>
      <c r="BC32" s="8">
        <v>1</v>
      </c>
      <c r="BD32" s="8">
        <v>3</v>
      </c>
      <c r="BE32" s="8">
        <v>1</v>
      </c>
      <c r="BF32" s="8">
        <v>2</v>
      </c>
      <c r="BG32" s="8">
        <v>2</v>
      </c>
      <c r="BH32" s="8">
        <v>1</v>
      </c>
      <c r="BI32" s="8">
        <v>2</v>
      </c>
      <c r="BJ32" s="8">
        <v>6.5</v>
      </c>
      <c r="BK32" s="8" t="s">
        <v>249</v>
      </c>
      <c r="BL32" s="8">
        <v>15</v>
      </c>
      <c r="BM32" s="8">
        <v>1</v>
      </c>
      <c r="BN32" s="8"/>
      <c r="BO32" s="8">
        <v>8</v>
      </c>
      <c r="BP32" s="34">
        <v>46203</v>
      </c>
      <c r="BQ32" s="8" t="s">
        <v>21</v>
      </c>
      <c r="BR32" s="8" t="s">
        <v>156</v>
      </c>
    </row>
    <row r="33" spans="1:70" ht="15.5" thickBot="1" x14ac:dyDescent="0.35">
      <c r="A33" s="8" t="s">
        <v>26</v>
      </c>
      <c r="B33" s="8"/>
      <c r="C33" s="8" t="s">
        <v>357</v>
      </c>
      <c r="D33" s="8"/>
      <c r="E33" s="33">
        <v>0.92</v>
      </c>
      <c r="F33" s="8">
        <v>0</v>
      </c>
      <c r="G33" s="8" t="s">
        <v>29</v>
      </c>
      <c r="H33" s="8" t="s">
        <v>31</v>
      </c>
      <c r="I33" s="8">
        <v>24</v>
      </c>
      <c r="J33" s="8">
        <v>165</v>
      </c>
      <c r="K33" s="8">
        <v>168</v>
      </c>
      <c r="L33" s="8">
        <v>14</v>
      </c>
      <c r="M33" s="8">
        <v>12</v>
      </c>
      <c r="N33" s="8">
        <v>16</v>
      </c>
      <c r="O33" s="8">
        <v>7</v>
      </c>
      <c r="P33" s="8">
        <v>15</v>
      </c>
      <c r="Q33" s="8">
        <v>5</v>
      </c>
      <c r="R33" s="8">
        <v>9</v>
      </c>
      <c r="S33" s="8">
        <v>14</v>
      </c>
      <c r="T33" s="8">
        <v>15</v>
      </c>
      <c r="U33" s="8">
        <v>7</v>
      </c>
      <c r="V33" s="8">
        <v>8</v>
      </c>
      <c r="W33" s="8">
        <v>15</v>
      </c>
      <c r="X33" s="8">
        <v>14</v>
      </c>
      <c r="Y33" s="8">
        <v>8</v>
      </c>
      <c r="Z33" s="8">
        <v>11</v>
      </c>
      <c r="AA33" s="8">
        <v>15</v>
      </c>
      <c r="AB33" s="8">
        <v>14</v>
      </c>
      <c r="AC33" s="8">
        <v>14</v>
      </c>
      <c r="AD33" s="8">
        <v>15</v>
      </c>
      <c r="AE33" s="8">
        <v>17</v>
      </c>
      <c r="AF33" s="8">
        <v>11</v>
      </c>
      <c r="AG33" s="8">
        <v>13</v>
      </c>
      <c r="AH33" s="8">
        <v>15</v>
      </c>
      <c r="AI33" s="8">
        <v>10</v>
      </c>
      <c r="AJ33" s="8">
        <v>17</v>
      </c>
      <c r="AK33" s="8">
        <v>14</v>
      </c>
      <c r="AL33" s="8">
        <v>15</v>
      </c>
      <c r="AM33" s="8">
        <v>15</v>
      </c>
      <c r="AN33" s="8">
        <v>15</v>
      </c>
      <c r="AO33" s="8">
        <v>14</v>
      </c>
      <c r="AP33" s="8">
        <v>14</v>
      </c>
      <c r="AQ33" s="8">
        <v>15</v>
      </c>
      <c r="AR33" s="8">
        <v>15</v>
      </c>
      <c r="AS33" s="8">
        <v>14</v>
      </c>
      <c r="AT33" s="8">
        <v>14</v>
      </c>
      <c r="AU33" s="8">
        <v>16</v>
      </c>
      <c r="AV33" s="8">
        <v>16</v>
      </c>
      <c r="AW33" s="8">
        <v>14</v>
      </c>
      <c r="AX33" s="8">
        <v>15</v>
      </c>
      <c r="AY33" s="8">
        <v>3</v>
      </c>
      <c r="AZ33" s="8">
        <v>2</v>
      </c>
      <c r="BA33" s="8">
        <v>1</v>
      </c>
      <c r="BB33" s="8">
        <v>1</v>
      </c>
      <c r="BC33" s="8">
        <v>3</v>
      </c>
      <c r="BD33" s="8">
        <v>3</v>
      </c>
      <c r="BE33" s="8">
        <v>2</v>
      </c>
      <c r="BF33" s="8">
        <v>3</v>
      </c>
      <c r="BG33" s="8">
        <v>2</v>
      </c>
      <c r="BH33" s="8">
        <v>1</v>
      </c>
      <c r="BI33" s="8">
        <v>3</v>
      </c>
      <c r="BJ33" s="8">
        <v>7.35</v>
      </c>
      <c r="BK33" s="8" t="s">
        <v>22</v>
      </c>
      <c r="BL33" s="8">
        <v>18</v>
      </c>
      <c r="BM33" s="8">
        <v>2</v>
      </c>
      <c r="BN33" s="8"/>
      <c r="BO33" s="8">
        <v>3</v>
      </c>
      <c r="BP33" s="34">
        <v>48029</v>
      </c>
      <c r="BQ33" s="8" t="s">
        <v>21</v>
      </c>
      <c r="BR33" s="8" t="s">
        <v>156</v>
      </c>
    </row>
    <row r="34" spans="1:70" ht="15.5" thickBot="1" x14ac:dyDescent="0.35">
      <c r="A34" s="8" t="s">
        <v>26</v>
      </c>
      <c r="B34" s="8"/>
      <c r="C34" s="8" t="s">
        <v>358</v>
      </c>
      <c r="D34" s="8"/>
      <c r="E34" s="33">
        <v>0.88</v>
      </c>
      <c r="F34" s="8">
        <v>0</v>
      </c>
      <c r="G34" s="8" t="s">
        <v>20</v>
      </c>
      <c r="H34" s="8" t="s">
        <v>229</v>
      </c>
      <c r="I34" s="8">
        <v>25</v>
      </c>
      <c r="J34" s="8">
        <v>169</v>
      </c>
      <c r="K34" s="8">
        <v>180</v>
      </c>
      <c r="L34" s="8">
        <v>17</v>
      </c>
      <c r="M34" s="8">
        <v>13</v>
      </c>
      <c r="N34" s="8">
        <v>8</v>
      </c>
      <c r="O34" s="8">
        <v>12</v>
      </c>
      <c r="P34" s="8">
        <v>17</v>
      </c>
      <c r="Q34" s="8">
        <v>13</v>
      </c>
      <c r="R34" s="8">
        <v>5</v>
      </c>
      <c r="S34" s="8">
        <v>17</v>
      </c>
      <c r="T34" s="8">
        <v>8</v>
      </c>
      <c r="U34" s="8">
        <v>13</v>
      </c>
      <c r="V34" s="8">
        <v>14</v>
      </c>
      <c r="W34" s="8">
        <v>17</v>
      </c>
      <c r="X34" s="8">
        <v>8</v>
      </c>
      <c r="Y34" s="8">
        <v>13</v>
      </c>
      <c r="Z34" s="8">
        <v>16</v>
      </c>
      <c r="AA34" s="8">
        <v>11</v>
      </c>
      <c r="AB34" s="8">
        <v>14</v>
      </c>
      <c r="AC34" s="8">
        <v>15</v>
      </c>
      <c r="AD34" s="8">
        <v>14</v>
      </c>
      <c r="AE34" s="8">
        <v>8</v>
      </c>
      <c r="AF34" s="8">
        <v>7</v>
      </c>
      <c r="AG34" s="8">
        <v>17</v>
      </c>
      <c r="AH34" s="8">
        <v>15</v>
      </c>
      <c r="AI34" s="8">
        <v>16</v>
      </c>
      <c r="AJ34" s="8">
        <v>14</v>
      </c>
      <c r="AK34" s="8">
        <v>13</v>
      </c>
      <c r="AL34" s="8">
        <v>14</v>
      </c>
      <c r="AM34" s="8">
        <v>16</v>
      </c>
      <c r="AN34" s="8">
        <v>16</v>
      </c>
      <c r="AO34" s="8">
        <v>7</v>
      </c>
      <c r="AP34" s="8">
        <v>15</v>
      </c>
      <c r="AQ34" s="8">
        <v>14</v>
      </c>
      <c r="AR34" s="8">
        <v>15</v>
      </c>
      <c r="AS34" s="8">
        <v>9</v>
      </c>
      <c r="AT34" s="8">
        <v>16</v>
      </c>
      <c r="AU34" s="8">
        <v>14</v>
      </c>
      <c r="AV34" s="8">
        <v>13</v>
      </c>
      <c r="AW34" s="8">
        <v>16</v>
      </c>
      <c r="AX34" s="8">
        <v>12</v>
      </c>
      <c r="AY34" s="8">
        <v>3</v>
      </c>
      <c r="AZ34" s="8">
        <v>2</v>
      </c>
      <c r="BA34" s="8">
        <v>1</v>
      </c>
      <c r="BB34" s="8">
        <v>3</v>
      </c>
      <c r="BC34" s="8">
        <v>2</v>
      </c>
      <c r="BD34" s="8">
        <v>2</v>
      </c>
      <c r="BE34" s="8">
        <v>1</v>
      </c>
      <c r="BF34" s="8">
        <v>3</v>
      </c>
      <c r="BG34" s="8">
        <v>2</v>
      </c>
      <c r="BH34" s="8">
        <v>2</v>
      </c>
      <c r="BI34" s="8">
        <v>3</v>
      </c>
      <c r="BJ34" s="8">
        <v>8.6999999999999993</v>
      </c>
      <c r="BK34" s="8" t="s">
        <v>22</v>
      </c>
      <c r="BL34" s="8">
        <v>14</v>
      </c>
      <c r="BM34" s="8">
        <v>1</v>
      </c>
      <c r="BN34" s="8"/>
      <c r="BO34" s="8">
        <v>35</v>
      </c>
      <c r="BP34" s="34">
        <v>46568</v>
      </c>
      <c r="BQ34" s="8" t="s">
        <v>21</v>
      </c>
      <c r="BR34" s="8" t="s">
        <v>156</v>
      </c>
    </row>
    <row r="35" spans="1:70" ht="15.5" thickBot="1" x14ac:dyDescent="0.35">
      <c r="A35" s="8" t="s">
        <v>26</v>
      </c>
      <c r="B35" s="8"/>
      <c r="C35" s="8" t="s">
        <v>359</v>
      </c>
      <c r="D35" s="8"/>
      <c r="E35" s="33">
        <v>1</v>
      </c>
      <c r="F35" s="8">
        <v>0</v>
      </c>
      <c r="G35" s="8" t="s">
        <v>20</v>
      </c>
      <c r="H35" s="8" t="s">
        <v>32</v>
      </c>
      <c r="I35" s="8">
        <v>22</v>
      </c>
      <c r="J35" s="8">
        <v>138</v>
      </c>
      <c r="K35" s="8">
        <v>154</v>
      </c>
      <c r="L35" s="8">
        <v>11</v>
      </c>
      <c r="M35" s="8">
        <v>1</v>
      </c>
      <c r="N35" s="8">
        <v>2</v>
      </c>
      <c r="O35" s="8">
        <v>1</v>
      </c>
      <c r="P35" s="8">
        <v>13</v>
      </c>
      <c r="Q35" s="8">
        <v>2</v>
      </c>
      <c r="R35" s="8">
        <v>2</v>
      </c>
      <c r="S35" s="8">
        <v>5</v>
      </c>
      <c r="T35" s="8">
        <v>1</v>
      </c>
      <c r="U35" s="8">
        <v>5</v>
      </c>
      <c r="V35" s="8">
        <v>2</v>
      </c>
      <c r="W35" s="8">
        <v>9</v>
      </c>
      <c r="X35" s="8">
        <v>5</v>
      </c>
      <c r="Y35" s="8">
        <v>3</v>
      </c>
      <c r="Z35" s="8">
        <v>10</v>
      </c>
      <c r="AA35" s="8">
        <v>15</v>
      </c>
      <c r="AB35" s="8">
        <v>12</v>
      </c>
      <c r="AC35" s="8">
        <v>14</v>
      </c>
      <c r="AD35" s="8">
        <v>11</v>
      </c>
      <c r="AE35" s="8">
        <v>12</v>
      </c>
      <c r="AF35" s="8">
        <v>11</v>
      </c>
      <c r="AG35" s="8">
        <v>12</v>
      </c>
      <c r="AH35" s="8">
        <v>13</v>
      </c>
      <c r="AI35" s="8">
        <v>2</v>
      </c>
      <c r="AJ35" s="8">
        <v>12</v>
      </c>
      <c r="AK35" s="8">
        <v>14</v>
      </c>
      <c r="AL35" s="8">
        <v>11</v>
      </c>
      <c r="AM35" s="8">
        <v>11</v>
      </c>
      <c r="AN35" s="8">
        <v>13</v>
      </c>
      <c r="AO35" s="8">
        <v>15</v>
      </c>
      <c r="AP35" s="8">
        <v>12</v>
      </c>
      <c r="AQ35" s="8">
        <v>13</v>
      </c>
      <c r="AR35" s="8">
        <v>15</v>
      </c>
      <c r="AS35" s="8">
        <v>13</v>
      </c>
      <c r="AT35" s="8">
        <v>13</v>
      </c>
      <c r="AU35" s="8">
        <v>15</v>
      </c>
      <c r="AV35" s="8">
        <v>14</v>
      </c>
      <c r="AW35" s="8">
        <v>14</v>
      </c>
      <c r="AX35" s="8">
        <v>13</v>
      </c>
      <c r="AY35" s="8">
        <v>13</v>
      </c>
      <c r="AZ35" s="8">
        <v>14</v>
      </c>
      <c r="BA35" s="8">
        <v>15</v>
      </c>
      <c r="BB35" s="8">
        <v>13</v>
      </c>
      <c r="BC35" s="8">
        <v>12</v>
      </c>
      <c r="BD35" s="8">
        <v>13</v>
      </c>
      <c r="BE35" s="8">
        <v>14</v>
      </c>
      <c r="BF35" s="8">
        <v>14</v>
      </c>
      <c r="BG35" s="8">
        <v>11</v>
      </c>
      <c r="BH35" s="8">
        <v>12</v>
      </c>
      <c r="BI35" s="8">
        <v>15</v>
      </c>
      <c r="BJ35" s="8" t="s">
        <v>26</v>
      </c>
      <c r="BK35" s="8" t="s">
        <v>20</v>
      </c>
      <c r="BL35" s="8">
        <v>14</v>
      </c>
      <c r="BM35" s="8" t="s">
        <v>26</v>
      </c>
      <c r="BN35" s="8"/>
      <c r="BO35" s="8" t="s">
        <v>26</v>
      </c>
      <c r="BP35" s="34">
        <v>47664</v>
      </c>
      <c r="BQ35" s="8" t="s">
        <v>21</v>
      </c>
      <c r="BR35" s="8" t="s">
        <v>156</v>
      </c>
    </row>
    <row r="36" spans="1:70" ht="15.5" thickBot="1" x14ac:dyDescent="0.35">
      <c r="A36" s="8" t="s">
        <v>26</v>
      </c>
      <c r="B36" s="8"/>
      <c r="C36" s="8" t="s">
        <v>360</v>
      </c>
      <c r="D36" s="8"/>
      <c r="E36" s="33">
        <v>0.94</v>
      </c>
      <c r="F36" s="8">
        <v>0</v>
      </c>
      <c r="G36" s="8" t="s">
        <v>20</v>
      </c>
      <c r="H36" s="8" t="s">
        <v>24</v>
      </c>
      <c r="I36" s="8">
        <v>24</v>
      </c>
      <c r="J36" s="8">
        <v>184</v>
      </c>
      <c r="K36" s="8">
        <v>195</v>
      </c>
      <c r="L36" s="8">
        <v>13</v>
      </c>
      <c r="M36" s="8">
        <v>10</v>
      </c>
      <c r="N36" s="8">
        <v>6</v>
      </c>
      <c r="O36" s="8">
        <v>17</v>
      </c>
      <c r="P36" s="8">
        <v>14</v>
      </c>
      <c r="Q36" s="8">
        <v>7</v>
      </c>
      <c r="R36" s="8">
        <v>5</v>
      </c>
      <c r="S36" s="8">
        <v>14</v>
      </c>
      <c r="T36" s="8">
        <v>7</v>
      </c>
      <c r="U36" s="8">
        <v>13</v>
      </c>
      <c r="V36" s="8">
        <v>18</v>
      </c>
      <c r="W36" s="8">
        <v>13</v>
      </c>
      <c r="X36" s="8">
        <v>15</v>
      </c>
      <c r="Y36" s="8">
        <v>13</v>
      </c>
      <c r="Z36" s="8">
        <v>16</v>
      </c>
      <c r="AA36" s="8">
        <v>7</v>
      </c>
      <c r="AB36" s="8">
        <v>13</v>
      </c>
      <c r="AC36" s="8">
        <v>15</v>
      </c>
      <c r="AD36" s="8">
        <v>15</v>
      </c>
      <c r="AE36" s="8">
        <v>13</v>
      </c>
      <c r="AF36" s="8">
        <v>15</v>
      </c>
      <c r="AG36" s="8">
        <v>14</v>
      </c>
      <c r="AH36" s="8">
        <v>14</v>
      </c>
      <c r="AI36" s="8">
        <v>18</v>
      </c>
      <c r="AJ36" s="8">
        <v>20</v>
      </c>
      <c r="AK36" s="8">
        <v>15</v>
      </c>
      <c r="AL36" s="8">
        <v>19</v>
      </c>
      <c r="AM36" s="8">
        <v>17</v>
      </c>
      <c r="AN36" s="8">
        <v>17</v>
      </c>
      <c r="AO36" s="8">
        <v>18</v>
      </c>
      <c r="AP36" s="8">
        <v>17</v>
      </c>
      <c r="AQ36" s="8">
        <v>14</v>
      </c>
      <c r="AR36" s="8">
        <v>17</v>
      </c>
      <c r="AS36" s="8">
        <v>17</v>
      </c>
      <c r="AT36" s="8">
        <v>19</v>
      </c>
      <c r="AU36" s="8">
        <v>19</v>
      </c>
      <c r="AV36" s="8">
        <v>16</v>
      </c>
      <c r="AW36" s="8">
        <v>14</v>
      </c>
      <c r="AX36" s="8">
        <v>18</v>
      </c>
      <c r="AY36" s="8">
        <v>1</v>
      </c>
      <c r="AZ36" s="8">
        <v>1</v>
      </c>
      <c r="BA36" s="8">
        <v>1</v>
      </c>
      <c r="BB36" s="8">
        <v>3</v>
      </c>
      <c r="BC36" s="8">
        <v>3</v>
      </c>
      <c r="BD36" s="8">
        <v>1</v>
      </c>
      <c r="BE36" s="8">
        <v>3</v>
      </c>
      <c r="BF36" s="8">
        <v>2</v>
      </c>
      <c r="BG36" s="8">
        <v>1</v>
      </c>
      <c r="BH36" s="8">
        <v>2</v>
      </c>
      <c r="BI36" s="8">
        <v>2</v>
      </c>
      <c r="BJ36" s="8">
        <v>7.1</v>
      </c>
      <c r="BK36" s="8" t="s">
        <v>22</v>
      </c>
      <c r="BL36" s="8">
        <v>17</v>
      </c>
      <c r="BM36" s="8" t="s">
        <v>361</v>
      </c>
      <c r="BN36" s="8"/>
      <c r="BO36" s="8">
        <v>147</v>
      </c>
      <c r="BP36" s="34">
        <v>49125</v>
      </c>
      <c r="BQ36" s="8" t="s">
        <v>21</v>
      </c>
      <c r="BR36" s="8" t="s">
        <v>156</v>
      </c>
    </row>
    <row r="37" spans="1:70" ht="15.5" thickBot="1" x14ac:dyDescent="0.35">
      <c r="A37" s="8" t="s">
        <v>26</v>
      </c>
      <c r="B37" s="8"/>
      <c r="C37" s="8" t="s">
        <v>362</v>
      </c>
      <c r="D37" s="8" t="s">
        <v>363</v>
      </c>
      <c r="E37" s="33">
        <v>1</v>
      </c>
      <c r="F37" s="8">
        <v>0</v>
      </c>
      <c r="G37" s="8" t="s">
        <v>157</v>
      </c>
      <c r="H37" s="8" t="s">
        <v>25</v>
      </c>
      <c r="I37" s="8">
        <v>25</v>
      </c>
      <c r="J37" s="8">
        <v>158</v>
      </c>
      <c r="K37" s="8">
        <v>161</v>
      </c>
      <c r="L37" s="8">
        <v>12</v>
      </c>
      <c r="M37" s="8">
        <v>11</v>
      </c>
      <c r="N37" s="8">
        <v>5</v>
      </c>
      <c r="O37" s="8">
        <v>10</v>
      </c>
      <c r="P37" s="8">
        <v>15</v>
      </c>
      <c r="Q37" s="8">
        <v>6</v>
      </c>
      <c r="R37" s="8">
        <v>14</v>
      </c>
      <c r="S37" s="8">
        <v>16</v>
      </c>
      <c r="T37" s="8">
        <v>7</v>
      </c>
      <c r="U37" s="8">
        <v>7</v>
      </c>
      <c r="V37" s="8">
        <v>16</v>
      </c>
      <c r="W37" s="8">
        <v>16</v>
      </c>
      <c r="X37" s="8">
        <v>10</v>
      </c>
      <c r="Y37" s="8">
        <v>13</v>
      </c>
      <c r="Z37" s="8">
        <v>17</v>
      </c>
      <c r="AA37" s="8">
        <v>7</v>
      </c>
      <c r="AB37" s="8">
        <v>12</v>
      </c>
      <c r="AC37" s="8">
        <v>11</v>
      </c>
      <c r="AD37" s="8">
        <v>13</v>
      </c>
      <c r="AE37" s="8">
        <v>8</v>
      </c>
      <c r="AF37" s="8">
        <v>14</v>
      </c>
      <c r="AG37" s="8">
        <v>13</v>
      </c>
      <c r="AH37" s="8">
        <v>13</v>
      </c>
      <c r="AI37" s="8">
        <v>15</v>
      </c>
      <c r="AJ37" s="8">
        <v>13</v>
      </c>
      <c r="AK37" s="8">
        <v>12</v>
      </c>
      <c r="AL37" s="8">
        <v>12</v>
      </c>
      <c r="AM37" s="8">
        <v>15</v>
      </c>
      <c r="AN37" s="8">
        <v>16</v>
      </c>
      <c r="AO37" s="8">
        <v>11</v>
      </c>
      <c r="AP37" s="8">
        <v>16</v>
      </c>
      <c r="AQ37" s="8">
        <v>14</v>
      </c>
      <c r="AR37" s="8">
        <v>14</v>
      </c>
      <c r="AS37" s="8">
        <v>14</v>
      </c>
      <c r="AT37" s="8">
        <v>15</v>
      </c>
      <c r="AU37" s="8">
        <v>14</v>
      </c>
      <c r="AV37" s="8">
        <v>13</v>
      </c>
      <c r="AW37" s="8">
        <v>11</v>
      </c>
      <c r="AX37" s="8">
        <v>9</v>
      </c>
      <c r="AY37" s="8">
        <v>3</v>
      </c>
      <c r="AZ37" s="8">
        <v>1</v>
      </c>
      <c r="BA37" s="8">
        <v>1</v>
      </c>
      <c r="BB37" s="8">
        <v>2</v>
      </c>
      <c r="BC37" s="8">
        <v>1</v>
      </c>
      <c r="BD37" s="8">
        <v>2</v>
      </c>
      <c r="BE37" s="8">
        <v>2</v>
      </c>
      <c r="BF37" s="8">
        <v>3</v>
      </c>
      <c r="BG37" s="8">
        <v>1</v>
      </c>
      <c r="BH37" s="8">
        <v>3</v>
      </c>
      <c r="BI37" s="8">
        <v>3</v>
      </c>
      <c r="BJ37" s="8" t="s">
        <v>26</v>
      </c>
      <c r="BK37" s="8" t="s">
        <v>20</v>
      </c>
      <c r="BL37" s="8">
        <v>12</v>
      </c>
      <c r="BM37" s="8" t="s">
        <v>26</v>
      </c>
      <c r="BN37" s="8"/>
      <c r="BO37" s="8">
        <v>23</v>
      </c>
      <c r="BP37" s="34">
        <v>48029</v>
      </c>
      <c r="BQ37" s="8" t="s">
        <v>21</v>
      </c>
      <c r="BR37" s="8" t="s">
        <v>156</v>
      </c>
    </row>
    <row r="38" spans="1:70" ht="15.5" thickBot="1" x14ac:dyDescent="0.35">
      <c r="A38" s="8" t="s">
        <v>26</v>
      </c>
      <c r="B38" s="8"/>
      <c r="C38" s="8" t="s">
        <v>364</v>
      </c>
      <c r="D38" s="8" t="s">
        <v>363</v>
      </c>
      <c r="E38" s="33">
        <v>1</v>
      </c>
      <c r="F38" s="8">
        <v>0</v>
      </c>
      <c r="G38" s="8" t="s">
        <v>155</v>
      </c>
      <c r="H38" s="8" t="s">
        <v>365</v>
      </c>
      <c r="I38" s="8">
        <v>30</v>
      </c>
      <c r="J38" s="8">
        <v>153</v>
      </c>
      <c r="K38" s="8">
        <v>164</v>
      </c>
      <c r="L38" s="8">
        <v>14</v>
      </c>
      <c r="M38" s="8">
        <v>10</v>
      </c>
      <c r="N38" s="8">
        <v>16</v>
      </c>
      <c r="O38" s="8">
        <v>3</v>
      </c>
      <c r="P38" s="8">
        <v>14</v>
      </c>
      <c r="Q38" s="8">
        <v>2</v>
      </c>
      <c r="R38" s="8">
        <v>10</v>
      </c>
      <c r="S38" s="8">
        <v>13</v>
      </c>
      <c r="T38" s="8">
        <v>15</v>
      </c>
      <c r="U38" s="8">
        <v>6</v>
      </c>
      <c r="V38" s="8">
        <v>8</v>
      </c>
      <c r="W38" s="8">
        <v>14</v>
      </c>
      <c r="X38" s="8">
        <v>15</v>
      </c>
      <c r="Y38" s="8">
        <v>10</v>
      </c>
      <c r="Z38" s="8">
        <v>6</v>
      </c>
      <c r="AA38" s="8">
        <v>15</v>
      </c>
      <c r="AB38" s="8">
        <v>16</v>
      </c>
      <c r="AC38" s="8">
        <v>15</v>
      </c>
      <c r="AD38" s="8">
        <v>14</v>
      </c>
      <c r="AE38" s="8">
        <v>13</v>
      </c>
      <c r="AF38" s="8">
        <v>12</v>
      </c>
      <c r="AG38" s="8">
        <v>13</v>
      </c>
      <c r="AH38" s="8">
        <v>14</v>
      </c>
      <c r="AI38" s="8">
        <v>5</v>
      </c>
      <c r="AJ38" s="8">
        <v>15</v>
      </c>
      <c r="AK38" s="8">
        <v>16</v>
      </c>
      <c r="AL38" s="8">
        <v>14</v>
      </c>
      <c r="AM38" s="8">
        <v>15</v>
      </c>
      <c r="AN38" s="8">
        <v>15</v>
      </c>
      <c r="AO38" s="8">
        <v>12</v>
      </c>
      <c r="AP38" s="8">
        <v>15</v>
      </c>
      <c r="AQ38" s="8">
        <v>15</v>
      </c>
      <c r="AR38" s="8">
        <v>13</v>
      </c>
      <c r="AS38" s="8">
        <v>15</v>
      </c>
      <c r="AT38" s="8">
        <v>14</v>
      </c>
      <c r="AU38" s="8">
        <v>14</v>
      </c>
      <c r="AV38" s="8">
        <v>16</v>
      </c>
      <c r="AW38" s="8">
        <v>15</v>
      </c>
      <c r="AX38" s="8">
        <v>12</v>
      </c>
      <c r="AY38" s="8">
        <v>1</v>
      </c>
      <c r="AZ38" s="8">
        <v>3</v>
      </c>
      <c r="BA38" s="8">
        <v>3</v>
      </c>
      <c r="BB38" s="8">
        <v>2</v>
      </c>
      <c r="BC38" s="8">
        <v>3</v>
      </c>
      <c r="BD38" s="8">
        <v>2</v>
      </c>
      <c r="BE38" s="8">
        <v>3</v>
      </c>
      <c r="BF38" s="8">
        <v>2</v>
      </c>
      <c r="BG38" s="8">
        <v>2</v>
      </c>
      <c r="BH38" s="8">
        <v>1</v>
      </c>
      <c r="BI38" s="8">
        <v>1</v>
      </c>
      <c r="BJ38" s="8" t="s">
        <v>26</v>
      </c>
      <c r="BK38" s="8" t="s">
        <v>20</v>
      </c>
      <c r="BL38" s="8">
        <v>15</v>
      </c>
      <c r="BM38" s="8" t="s">
        <v>26</v>
      </c>
      <c r="BN38" s="8"/>
      <c r="BO38" s="8">
        <v>16</v>
      </c>
      <c r="BP38" s="34">
        <v>46568</v>
      </c>
      <c r="BQ38" s="8" t="s">
        <v>21</v>
      </c>
      <c r="BR38" s="8" t="s">
        <v>156</v>
      </c>
    </row>
    <row r="39" spans="1:70" ht="15.5" thickBot="1" x14ac:dyDescent="0.35">
      <c r="A39" s="8" t="s">
        <v>26</v>
      </c>
      <c r="B39" s="8"/>
      <c r="C39" s="8" t="s">
        <v>366</v>
      </c>
      <c r="D39" s="8"/>
      <c r="E39" s="33">
        <v>1</v>
      </c>
      <c r="F39" s="8">
        <v>0</v>
      </c>
      <c r="G39" s="8" t="s">
        <v>33</v>
      </c>
      <c r="H39" s="8" t="s">
        <v>315</v>
      </c>
      <c r="I39" s="8">
        <v>26</v>
      </c>
      <c r="J39" s="8">
        <v>158</v>
      </c>
      <c r="K39" s="8">
        <v>165</v>
      </c>
      <c r="L39" s="8">
        <v>15</v>
      </c>
      <c r="M39" s="8">
        <v>12</v>
      </c>
      <c r="N39" s="8">
        <v>10</v>
      </c>
      <c r="O39" s="8">
        <v>12</v>
      </c>
      <c r="P39" s="8">
        <v>15</v>
      </c>
      <c r="Q39" s="8">
        <v>13</v>
      </c>
      <c r="R39" s="8">
        <v>8</v>
      </c>
      <c r="S39" s="8">
        <v>14</v>
      </c>
      <c r="T39" s="8">
        <v>8</v>
      </c>
      <c r="U39" s="8">
        <v>12</v>
      </c>
      <c r="V39" s="8">
        <v>14</v>
      </c>
      <c r="W39" s="8">
        <v>15</v>
      </c>
      <c r="X39" s="8">
        <v>11</v>
      </c>
      <c r="Y39" s="8">
        <v>15</v>
      </c>
      <c r="Z39" s="8">
        <v>14</v>
      </c>
      <c r="AA39" s="8">
        <v>11</v>
      </c>
      <c r="AB39" s="8">
        <v>14</v>
      </c>
      <c r="AC39" s="8">
        <v>15</v>
      </c>
      <c r="AD39" s="8">
        <v>14</v>
      </c>
      <c r="AE39" s="8">
        <v>12</v>
      </c>
      <c r="AF39" s="8">
        <v>8</v>
      </c>
      <c r="AG39" s="8">
        <v>16</v>
      </c>
      <c r="AH39" s="8">
        <v>16</v>
      </c>
      <c r="AI39" s="8">
        <v>16</v>
      </c>
      <c r="AJ39" s="8">
        <v>13</v>
      </c>
      <c r="AK39" s="8">
        <v>13</v>
      </c>
      <c r="AL39" s="8">
        <v>14</v>
      </c>
      <c r="AM39" s="8">
        <v>14</v>
      </c>
      <c r="AN39" s="8">
        <v>14</v>
      </c>
      <c r="AO39" s="8">
        <v>11</v>
      </c>
      <c r="AP39" s="8">
        <v>15</v>
      </c>
      <c r="AQ39" s="8">
        <v>15</v>
      </c>
      <c r="AR39" s="8">
        <v>14</v>
      </c>
      <c r="AS39" s="8">
        <v>12</v>
      </c>
      <c r="AT39" s="8">
        <v>14</v>
      </c>
      <c r="AU39" s="8">
        <v>15</v>
      </c>
      <c r="AV39" s="8">
        <v>14</v>
      </c>
      <c r="AW39" s="8">
        <v>13</v>
      </c>
      <c r="AX39" s="8">
        <v>14</v>
      </c>
      <c r="AY39" s="8">
        <v>3</v>
      </c>
      <c r="AZ39" s="8">
        <v>1</v>
      </c>
      <c r="BA39" s="8">
        <v>2</v>
      </c>
      <c r="BB39" s="8">
        <v>3</v>
      </c>
      <c r="BC39" s="8">
        <v>2</v>
      </c>
      <c r="BD39" s="8">
        <v>3</v>
      </c>
      <c r="BE39" s="8">
        <v>3</v>
      </c>
      <c r="BF39" s="8">
        <v>2</v>
      </c>
      <c r="BG39" s="8">
        <v>2</v>
      </c>
      <c r="BH39" s="8">
        <v>2</v>
      </c>
      <c r="BI39" s="8">
        <v>3</v>
      </c>
      <c r="BJ39" s="8" t="s">
        <v>26</v>
      </c>
      <c r="BK39" s="8" t="s">
        <v>20</v>
      </c>
      <c r="BL39" s="8">
        <v>15</v>
      </c>
      <c r="BM39" s="8" t="s">
        <v>26</v>
      </c>
      <c r="BN39" s="8"/>
      <c r="BO39" s="8">
        <v>26</v>
      </c>
      <c r="BP39" s="34">
        <v>47664</v>
      </c>
      <c r="BQ39" s="8" t="s">
        <v>21</v>
      </c>
      <c r="BR39" s="8" t="s">
        <v>156</v>
      </c>
    </row>
    <row r="40" spans="1:70" ht="15.5" thickBot="1" x14ac:dyDescent="0.35">
      <c r="A40" s="8" t="s">
        <v>26</v>
      </c>
      <c r="B40" s="8"/>
      <c r="C40" s="8" t="s">
        <v>367</v>
      </c>
      <c r="D40" s="8"/>
      <c r="E40" s="33">
        <v>0.95</v>
      </c>
      <c r="F40" s="8">
        <v>0</v>
      </c>
      <c r="G40" s="8" t="s">
        <v>20</v>
      </c>
      <c r="H40" s="8" t="s">
        <v>32</v>
      </c>
      <c r="I40" s="8">
        <v>26</v>
      </c>
      <c r="J40" s="8">
        <v>170</v>
      </c>
      <c r="K40" s="8">
        <v>170</v>
      </c>
      <c r="L40" s="8">
        <v>13</v>
      </c>
      <c r="M40" s="8">
        <v>2</v>
      </c>
      <c r="N40" s="8">
        <v>3</v>
      </c>
      <c r="O40" s="8">
        <v>6</v>
      </c>
      <c r="P40" s="8">
        <v>7</v>
      </c>
      <c r="Q40" s="8">
        <v>7</v>
      </c>
      <c r="R40" s="8">
        <v>8</v>
      </c>
      <c r="S40" s="8">
        <v>6</v>
      </c>
      <c r="T40" s="8">
        <v>7</v>
      </c>
      <c r="U40" s="8">
        <v>8</v>
      </c>
      <c r="V40" s="8">
        <v>3</v>
      </c>
      <c r="W40" s="8">
        <v>10</v>
      </c>
      <c r="X40" s="8">
        <v>8</v>
      </c>
      <c r="Y40" s="8">
        <v>1</v>
      </c>
      <c r="Z40" s="8">
        <v>6</v>
      </c>
      <c r="AA40" s="8">
        <v>17</v>
      </c>
      <c r="AB40" s="8">
        <v>14</v>
      </c>
      <c r="AC40" s="8">
        <v>16</v>
      </c>
      <c r="AD40" s="8">
        <v>16</v>
      </c>
      <c r="AE40" s="8">
        <v>14</v>
      </c>
      <c r="AF40" s="8">
        <v>12</v>
      </c>
      <c r="AG40" s="8">
        <v>9</v>
      </c>
      <c r="AH40" s="8">
        <v>16</v>
      </c>
      <c r="AI40" s="8">
        <v>2</v>
      </c>
      <c r="AJ40" s="8">
        <v>15</v>
      </c>
      <c r="AK40" s="8">
        <v>16</v>
      </c>
      <c r="AL40" s="8">
        <v>17</v>
      </c>
      <c r="AM40" s="8">
        <v>15</v>
      </c>
      <c r="AN40" s="8">
        <v>11</v>
      </c>
      <c r="AO40" s="8">
        <v>19</v>
      </c>
      <c r="AP40" s="8">
        <v>9</v>
      </c>
      <c r="AQ40" s="8">
        <v>16</v>
      </c>
      <c r="AR40" s="8">
        <v>18</v>
      </c>
      <c r="AS40" s="8">
        <v>17</v>
      </c>
      <c r="AT40" s="8">
        <v>12</v>
      </c>
      <c r="AU40" s="8">
        <v>15</v>
      </c>
      <c r="AV40" s="8">
        <v>15</v>
      </c>
      <c r="AW40" s="8">
        <v>15</v>
      </c>
      <c r="AX40" s="8">
        <v>15</v>
      </c>
      <c r="AY40" s="8">
        <v>11</v>
      </c>
      <c r="AZ40" s="8">
        <v>15</v>
      </c>
      <c r="BA40" s="8">
        <v>19</v>
      </c>
      <c r="BB40" s="8">
        <v>16</v>
      </c>
      <c r="BC40" s="8">
        <v>15</v>
      </c>
      <c r="BD40" s="8">
        <v>17</v>
      </c>
      <c r="BE40" s="8">
        <v>14</v>
      </c>
      <c r="BF40" s="8">
        <v>18</v>
      </c>
      <c r="BG40" s="8">
        <v>9</v>
      </c>
      <c r="BH40" s="8">
        <v>15</v>
      </c>
      <c r="BI40" s="8">
        <v>16</v>
      </c>
      <c r="BJ40" s="8">
        <v>7.75</v>
      </c>
      <c r="BK40" s="8" t="s">
        <v>22</v>
      </c>
      <c r="BL40" s="8">
        <v>14</v>
      </c>
      <c r="BM40" s="8">
        <v>2</v>
      </c>
      <c r="BN40" s="8"/>
      <c r="BO40" s="8" t="s">
        <v>26</v>
      </c>
      <c r="BP40" s="34">
        <v>47664</v>
      </c>
      <c r="BQ40" s="8" t="s">
        <v>21</v>
      </c>
      <c r="BR40" s="8" t="s">
        <v>156</v>
      </c>
    </row>
    <row r="41" spans="1:70" ht="15.5" thickBot="1" x14ac:dyDescent="0.35">
      <c r="A41" s="8" t="s">
        <v>26</v>
      </c>
      <c r="B41" s="8"/>
      <c r="C41" s="8" t="s">
        <v>368</v>
      </c>
      <c r="D41" s="8" t="s">
        <v>363</v>
      </c>
      <c r="E41" s="33">
        <v>0.98</v>
      </c>
      <c r="F41" s="8">
        <v>0</v>
      </c>
      <c r="G41" s="8" t="s">
        <v>157</v>
      </c>
      <c r="H41" s="8" t="s">
        <v>369</v>
      </c>
      <c r="I41" s="8">
        <v>24</v>
      </c>
      <c r="J41" s="8">
        <v>141</v>
      </c>
      <c r="K41" s="8">
        <v>153</v>
      </c>
      <c r="L41" s="8">
        <v>13</v>
      </c>
      <c r="M41" s="8">
        <v>14</v>
      </c>
      <c r="N41" s="8">
        <v>12</v>
      </c>
      <c r="O41" s="8">
        <v>8</v>
      </c>
      <c r="P41" s="8">
        <v>15</v>
      </c>
      <c r="Q41" s="8">
        <v>11</v>
      </c>
      <c r="R41" s="8">
        <v>8</v>
      </c>
      <c r="S41" s="8">
        <v>17</v>
      </c>
      <c r="T41" s="8">
        <v>15</v>
      </c>
      <c r="U41" s="8">
        <v>7</v>
      </c>
      <c r="V41" s="8">
        <v>10</v>
      </c>
      <c r="W41" s="8">
        <v>15</v>
      </c>
      <c r="X41" s="8">
        <v>11</v>
      </c>
      <c r="Y41" s="8">
        <v>9</v>
      </c>
      <c r="Z41" s="8">
        <v>18</v>
      </c>
      <c r="AA41" s="8">
        <v>14</v>
      </c>
      <c r="AB41" s="8">
        <v>13</v>
      </c>
      <c r="AC41" s="8">
        <v>12</v>
      </c>
      <c r="AD41" s="8">
        <v>13</v>
      </c>
      <c r="AE41" s="8">
        <v>7</v>
      </c>
      <c r="AF41" s="8">
        <v>11</v>
      </c>
      <c r="AG41" s="8">
        <v>13</v>
      </c>
      <c r="AH41" s="8">
        <v>12</v>
      </c>
      <c r="AI41" s="8">
        <v>14</v>
      </c>
      <c r="AJ41" s="8">
        <v>15</v>
      </c>
      <c r="AK41" s="8">
        <v>13</v>
      </c>
      <c r="AL41" s="8">
        <v>13</v>
      </c>
      <c r="AM41" s="8">
        <v>15</v>
      </c>
      <c r="AN41" s="8">
        <v>14</v>
      </c>
      <c r="AO41" s="8">
        <v>10</v>
      </c>
      <c r="AP41" s="8">
        <v>16</v>
      </c>
      <c r="AQ41" s="8">
        <v>14</v>
      </c>
      <c r="AR41" s="8">
        <v>13</v>
      </c>
      <c r="AS41" s="8">
        <v>11</v>
      </c>
      <c r="AT41" s="8">
        <v>15</v>
      </c>
      <c r="AU41" s="8">
        <v>13</v>
      </c>
      <c r="AV41" s="8">
        <v>14</v>
      </c>
      <c r="AW41" s="8">
        <v>11</v>
      </c>
      <c r="AX41" s="8">
        <v>12</v>
      </c>
      <c r="AY41" s="8">
        <v>2</v>
      </c>
      <c r="AZ41" s="8">
        <v>2</v>
      </c>
      <c r="BA41" s="8">
        <v>1</v>
      </c>
      <c r="BB41" s="8">
        <v>2</v>
      </c>
      <c r="BC41" s="8">
        <v>2</v>
      </c>
      <c r="BD41" s="8">
        <v>2</v>
      </c>
      <c r="BE41" s="8">
        <v>2</v>
      </c>
      <c r="BF41" s="8">
        <v>2</v>
      </c>
      <c r="BG41" s="8">
        <v>1</v>
      </c>
      <c r="BH41" s="8">
        <v>1</v>
      </c>
      <c r="BI41" s="8">
        <v>1</v>
      </c>
      <c r="BJ41" s="8" t="s">
        <v>26</v>
      </c>
      <c r="BK41" s="8" t="s">
        <v>20</v>
      </c>
      <c r="BL41" s="8">
        <v>13</v>
      </c>
      <c r="BM41" s="8" t="s">
        <v>26</v>
      </c>
      <c r="BN41" s="8"/>
      <c r="BO41" s="8">
        <v>3</v>
      </c>
      <c r="BP41" s="34">
        <v>47664</v>
      </c>
      <c r="BQ41" s="8" t="s">
        <v>21</v>
      </c>
      <c r="BR41" s="8" t="s">
        <v>156</v>
      </c>
    </row>
    <row r="42" spans="1:70" ht="15.5" thickBot="1" x14ac:dyDescent="0.35">
      <c r="A42" s="8" t="s">
        <v>26</v>
      </c>
      <c r="B42" s="8"/>
      <c r="C42" s="8" t="s">
        <v>370</v>
      </c>
      <c r="D42" s="8" t="s">
        <v>363</v>
      </c>
      <c r="E42" s="33">
        <v>0.95</v>
      </c>
      <c r="F42" s="8">
        <v>0</v>
      </c>
      <c r="G42" s="8" t="s">
        <v>20</v>
      </c>
      <c r="H42" s="8" t="s">
        <v>138</v>
      </c>
      <c r="I42" s="8">
        <v>21</v>
      </c>
      <c r="J42" s="8">
        <v>160</v>
      </c>
      <c r="K42" s="8">
        <v>174</v>
      </c>
      <c r="L42" s="8">
        <v>16</v>
      </c>
      <c r="M42" s="8">
        <v>14</v>
      </c>
      <c r="N42" s="8">
        <v>3</v>
      </c>
      <c r="O42" s="8">
        <v>11</v>
      </c>
      <c r="P42" s="8">
        <v>17</v>
      </c>
      <c r="Q42" s="8">
        <v>14</v>
      </c>
      <c r="R42" s="8">
        <v>3</v>
      </c>
      <c r="S42" s="8">
        <v>18</v>
      </c>
      <c r="T42" s="8">
        <v>3</v>
      </c>
      <c r="U42" s="8">
        <v>14</v>
      </c>
      <c r="V42" s="8">
        <v>12</v>
      </c>
      <c r="W42" s="8">
        <v>17</v>
      </c>
      <c r="X42" s="8">
        <v>4</v>
      </c>
      <c r="Y42" s="8">
        <v>10</v>
      </c>
      <c r="Z42" s="8">
        <v>18</v>
      </c>
      <c r="AA42" s="8">
        <v>7</v>
      </c>
      <c r="AB42" s="8">
        <v>12</v>
      </c>
      <c r="AC42" s="8">
        <v>10</v>
      </c>
      <c r="AD42" s="8">
        <v>13</v>
      </c>
      <c r="AE42" s="8">
        <v>11</v>
      </c>
      <c r="AF42" s="8">
        <v>8</v>
      </c>
      <c r="AG42" s="8">
        <v>17</v>
      </c>
      <c r="AH42" s="8">
        <v>12</v>
      </c>
      <c r="AI42" s="8">
        <v>12</v>
      </c>
      <c r="AJ42" s="8">
        <v>13</v>
      </c>
      <c r="AK42" s="8">
        <v>12</v>
      </c>
      <c r="AL42" s="8">
        <v>9</v>
      </c>
      <c r="AM42" s="8">
        <v>15</v>
      </c>
      <c r="AN42" s="8">
        <v>14</v>
      </c>
      <c r="AO42" s="8">
        <v>6</v>
      </c>
      <c r="AP42" s="8">
        <v>14</v>
      </c>
      <c r="AQ42" s="8">
        <v>12</v>
      </c>
      <c r="AR42" s="8">
        <v>13</v>
      </c>
      <c r="AS42" s="8">
        <v>13</v>
      </c>
      <c r="AT42" s="8">
        <v>14</v>
      </c>
      <c r="AU42" s="8">
        <v>13</v>
      </c>
      <c r="AV42" s="8">
        <v>14</v>
      </c>
      <c r="AW42" s="8">
        <v>14</v>
      </c>
      <c r="AX42" s="8">
        <v>15</v>
      </c>
      <c r="AY42" s="8">
        <v>2</v>
      </c>
      <c r="AZ42" s="8">
        <v>2</v>
      </c>
      <c r="BA42" s="8">
        <v>1</v>
      </c>
      <c r="BB42" s="8">
        <v>1</v>
      </c>
      <c r="BC42" s="8">
        <v>3</v>
      </c>
      <c r="BD42" s="8">
        <v>1</v>
      </c>
      <c r="BE42" s="8">
        <v>2</v>
      </c>
      <c r="BF42" s="8">
        <v>2</v>
      </c>
      <c r="BG42" s="8">
        <v>1</v>
      </c>
      <c r="BH42" s="8">
        <v>1</v>
      </c>
      <c r="BI42" s="8">
        <v>3</v>
      </c>
      <c r="BJ42" s="8">
        <v>6.6</v>
      </c>
      <c r="BK42" s="8" t="s">
        <v>22</v>
      </c>
      <c r="BL42" s="8">
        <v>13</v>
      </c>
      <c r="BM42" s="8">
        <v>1</v>
      </c>
      <c r="BN42" s="8"/>
      <c r="BO42" s="8">
        <v>5</v>
      </c>
      <c r="BP42" s="34">
        <v>47664</v>
      </c>
      <c r="BQ42" s="8" t="s">
        <v>21</v>
      </c>
      <c r="BR42" s="8" t="s">
        <v>156</v>
      </c>
    </row>
    <row r="43" spans="1:70" ht="15.5" thickBot="1" x14ac:dyDescent="0.35">
      <c r="A43" s="8" t="s">
        <v>26</v>
      </c>
      <c r="B43" s="8"/>
      <c r="C43" s="8" t="s">
        <v>371</v>
      </c>
      <c r="D43" s="8" t="s">
        <v>372</v>
      </c>
      <c r="E43" s="33">
        <v>0.91</v>
      </c>
      <c r="F43" s="8">
        <v>0</v>
      </c>
      <c r="G43" s="8" t="s">
        <v>19</v>
      </c>
      <c r="H43" s="8" t="s">
        <v>373</v>
      </c>
      <c r="I43" s="8">
        <v>30</v>
      </c>
      <c r="J43" s="8">
        <v>164</v>
      </c>
      <c r="K43" s="8">
        <v>180</v>
      </c>
      <c r="L43" s="8">
        <v>17</v>
      </c>
      <c r="M43" s="8">
        <v>15</v>
      </c>
      <c r="N43" s="8">
        <v>12</v>
      </c>
      <c r="O43" s="8">
        <v>13</v>
      </c>
      <c r="P43" s="8">
        <v>18</v>
      </c>
      <c r="Q43" s="8">
        <v>14</v>
      </c>
      <c r="R43" s="8">
        <v>2</v>
      </c>
      <c r="S43" s="8">
        <v>17</v>
      </c>
      <c r="T43" s="8">
        <v>8</v>
      </c>
      <c r="U43" s="8">
        <v>13</v>
      </c>
      <c r="V43" s="8">
        <v>15</v>
      </c>
      <c r="W43" s="8">
        <v>17</v>
      </c>
      <c r="X43" s="8">
        <v>10</v>
      </c>
      <c r="Y43" s="8">
        <v>13</v>
      </c>
      <c r="Z43" s="8">
        <v>17</v>
      </c>
      <c r="AA43" s="8">
        <v>13</v>
      </c>
      <c r="AB43" s="8">
        <v>20</v>
      </c>
      <c r="AC43" s="8">
        <v>14</v>
      </c>
      <c r="AD43" s="8">
        <v>14</v>
      </c>
      <c r="AE43" s="8">
        <v>14</v>
      </c>
      <c r="AF43" s="8">
        <v>13</v>
      </c>
      <c r="AG43" s="8">
        <v>17</v>
      </c>
      <c r="AH43" s="8">
        <v>17</v>
      </c>
      <c r="AI43" s="8">
        <v>17</v>
      </c>
      <c r="AJ43" s="8">
        <v>16</v>
      </c>
      <c r="AK43" s="8">
        <v>15</v>
      </c>
      <c r="AL43" s="8">
        <v>16</v>
      </c>
      <c r="AM43" s="8">
        <v>16</v>
      </c>
      <c r="AN43" s="8">
        <v>13</v>
      </c>
      <c r="AO43" s="8">
        <v>7</v>
      </c>
      <c r="AP43" s="8">
        <v>13</v>
      </c>
      <c r="AQ43" s="8">
        <v>16</v>
      </c>
      <c r="AR43" s="8">
        <v>16</v>
      </c>
      <c r="AS43" s="8">
        <v>9</v>
      </c>
      <c r="AT43" s="8">
        <v>12</v>
      </c>
      <c r="AU43" s="8">
        <v>17</v>
      </c>
      <c r="AV43" s="8">
        <v>16</v>
      </c>
      <c r="AW43" s="8">
        <v>16</v>
      </c>
      <c r="AX43" s="8">
        <v>13</v>
      </c>
      <c r="AY43" s="8">
        <v>3</v>
      </c>
      <c r="AZ43" s="8">
        <v>4</v>
      </c>
      <c r="BA43" s="8">
        <v>1</v>
      </c>
      <c r="BB43" s="8">
        <v>1</v>
      </c>
      <c r="BC43" s="8">
        <v>4</v>
      </c>
      <c r="BD43" s="8">
        <v>2</v>
      </c>
      <c r="BE43" s="8">
        <v>3</v>
      </c>
      <c r="BF43" s="8">
        <v>2</v>
      </c>
      <c r="BG43" s="8">
        <v>2</v>
      </c>
      <c r="BH43" s="8">
        <v>3</v>
      </c>
      <c r="BI43" s="8">
        <v>1</v>
      </c>
      <c r="BJ43" s="8">
        <v>8.15</v>
      </c>
      <c r="BK43" s="8" t="s">
        <v>22</v>
      </c>
      <c r="BL43" s="8">
        <v>17</v>
      </c>
      <c r="BM43" s="8">
        <v>2</v>
      </c>
      <c r="BN43" s="8"/>
      <c r="BO43" s="8">
        <v>64</v>
      </c>
      <c r="BP43" s="34">
        <v>46203</v>
      </c>
      <c r="BQ43" s="8" t="s">
        <v>21</v>
      </c>
      <c r="BR43" s="8" t="s">
        <v>156</v>
      </c>
    </row>
    <row r="44" spans="1:70" ht="15.5" thickBot="1" x14ac:dyDescent="0.35">
      <c r="A44" s="8" t="s">
        <v>26</v>
      </c>
      <c r="B44" s="8"/>
      <c r="C44" s="8" t="s">
        <v>374</v>
      </c>
      <c r="D44" s="8" t="s">
        <v>372</v>
      </c>
      <c r="E44" s="33">
        <v>0.92</v>
      </c>
      <c r="F44" s="8">
        <v>0</v>
      </c>
      <c r="G44" s="8" t="s">
        <v>20</v>
      </c>
      <c r="H44" s="8" t="s">
        <v>31</v>
      </c>
      <c r="I44" s="8">
        <v>28</v>
      </c>
      <c r="J44" s="8">
        <v>168</v>
      </c>
      <c r="K44" s="8">
        <v>177</v>
      </c>
      <c r="L44" s="8">
        <v>13</v>
      </c>
      <c r="M44" s="8">
        <v>11</v>
      </c>
      <c r="N44" s="8">
        <v>17</v>
      </c>
      <c r="O44" s="8">
        <v>8</v>
      </c>
      <c r="P44" s="8">
        <v>13</v>
      </c>
      <c r="Q44" s="8">
        <v>4</v>
      </c>
      <c r="R44" s="8">
        <v>5</v>
      </c>
      <c r="S44" s="8">
        <v>12</v>
      </c>
      <c r="T44" s="8">
        <v>17</v>
      </c>
      <c r="U44" s="8">
        <v>5</v>
      </c>
      <c r="V44" s="8">
        <v>6</v>
      </c>
      <c r="W44" s="8">
        <v>13</v>
      </c>
      <c r="X44" s="8">
        <v>15</v>
      </c>
      <c r="Y44" s="8">
        <v>4</v>
      </c>
      <c r="Z44" s="8">
        <v>8</v>
      </c>
      <c r="AA44" s="8">
        <v>16</v>
      </c>
      <c r="AB44" s="8">
        <v>17</v>
      </c>
      <c r="AC44" s="8">
        <v>14</v>
      </c>
      <c r="AD44" s="8">
        <v>15</v>
      </c>
      <c r="AE44" s="8">
        <v>17</v>
      </c>
      <c r="AF44" s="8">
        <v>16</v>
      </c>
      <c r="AG44" s="8">
        <v>13</v>
      </c>
      <c r="AH44" s="8">
        <v>16</v>
      </c>
      <c r="AI44" s="8">
        <v>8</v>
      </c>
      <c r="AJ44" s="8">
        <v>18</v>
      </c>
      <c r="AK44" s="8">
        <v>18</v>
      </c>
      <c r="AL44" s="8">
        <v>16</v>
      </c>
      <c r="AM44" s="8">
        <v>15</v>
      </c>
      <c r="AN44" s="8">
        <v>13</v>
      </c>
      <c r="AO44" s="8">
        <v>16</v>
      </c>
      <c r="AP44" s="8">
        <v>13</v>
      </c>
      <c r="AQ44" s="8">
        <v>18</v>
      </c>
      <c r="AR44" s="8">
        <v>12</v>
      </c>
      <c r="AS44" s="8">
        <v>16</v>
      </c>
      <c r="AT44" s="8">
        <v>13</v>
      </c>
      <c r="AU44" s="8">
        <v>18</v>
      </c>
      <c r="AV44" s="8">
        <v>17</v>
      </c>
      <c r="AW44" s="8">
        <v>16</v>
      </c>
      <c r="AX44" s="8">
        <v>16</v>
      </c>
      <c r="AY44" s="8">
        <v>3</v>
      </c>
      <c r="AZ44" s="8">
        <v>2</v>
      </c>
      <c r="BA44" s="8">
        <v>2</v>
      </c>
      <c r="BB44" s="8">
        <v>2</v>
      </c>
      <c r="BC44" s="8">
        <v>3</v>
      </c>
      <c r="BD44" s="8">
        <v>3</v>
      </c>
      <c r="BE44" s="8">
        <v>2</v>
      </c>
      <c r="BF44" s="8">
        <v>2</v>
      </c>
      <c r="BG44" s="8">
        <v>3</v>
      </c>
      <c r="BH44" s="8">
        <v>4</v>
      </c>
      <c r="BI44" s="8">
        <v>3</v>
      </c>
      <c r="BJ44" s="8">
        <v>7.35</v>
      </c>
      <c r="BK44" s="8" t="s">
        <v>22</v>
      </c>
      <c r="BL44" s="8">
        <v>18</v>
      </c>
      <c r="BM44" s="8">
        <v>2</v>
      </c>
      <c r="BN44" s="8"/>
      <c r="BO44" s="8">
        <v>12</v>
      </c>
      <c r="BP44" s="34">
        <v>47299</v>
      </c>
      <c r="BQ44" s="8" t="s">
        <v>21</v>
      </c>
      <c r="BR44" s="8" t="s">
        <v>156</v>
      </c>
    </row>
    <row r="45" spans="1:70" ht="14.5" thickBot="1" x14ac:dyDescent="0.35">
      <c r="A45" s="8" t="s">
        <v>26</v>
      </c>
      <c r="B45" s="8"/>
      <c r="C45" s="8" t="s">
        <v>375</v>
      </c>
      <c r="D45" s="8"/>
      <c r="E45" s="33">
        <v>0.91</v>
      </c>
      <c r="F45" s="8">
        <v>0</v>
      </c>
      <c r="G45" s="8" t="s">
        <v>20</v>
      </c>
      <c r="H45" s="8" t="s">
        <v>328</v>
      </c>
      <c r="I45" s="8">
        <v>29</v>
      </c>
      <c r="J45" s="8">
        <v>180</v>
      </c>
      <c r="K45" s="8">
        <v>180</v>
      </c>
      <c r="L45" s="8">
        <v>16</v>
      </c>
      <c r="M45" s="8">
        <v>8</v>
      </c>
      <c r="N45" s="8">
        <v>13</v>
      </c>
      <c r="O45" s="8">
        <v>8</v>
      </c>
      <c r="P45" s="8">
        <v>14</v>
      </c>
      <c r="Q45" s="8">
        <v>4</v>
      </c>
      <c r="R45" s="8">
        <v>7</v>
      </c>
      <c r="S45" s="8">
        <v>13</v>
      </c>
      <c r="T45" s="8">
        <v>17</v>
      </c>
      <c r="U45" s="8">
        <v>8</v>
      </c>
      <c r="V45" s="8">
        <v>13</v>
      </c>
      <c r="W45" s="8">
        <v>15</v>
      </c>
      <c r="X45" s="8">
        <v>13</v>
      </c>
      <c r="Y45" s="8">
        <v>15</v>
      </c>
      <c r="Z45" s="8">
        <v>9</v>
      </c>
      <c r="AA45" s="8">
        <v>17</v>
      </c>
      <c r="AB45" s="8">
        <v>16</v>
      </c>
      <c r="AC45" s="8">
        <v>17</v>
      </c>
      <c r="AD45" s="8">
        <v>18</v>
      </c>
      <c r="AE45" s="8">
        <v>13</v>
      </c>
      <c r="AF45" s="8">
        <v>13</v>
      </c>
      <c r="AG45" s="8">
        <v>16</v>
      </c>
      <c r="AH45" s="8">
        <v>16</v>
      </c>
      <c r="AI45" s="8">
        <v>14</v>
      </c>
      <c r="AJ45" s="8">
        <v>13</v>
      </c>
      <c r="AK45" s="8">
        <v>15</v>
      </c>
      <c r="AL45" s="8">
        <v>17</v>
      </c>
      <c r="AM45" s="8">
        <v>20</v>
      </c>
      <c r="AN45" s="8">
        <v>14</v>
      </c>
      <c r="AO45" s="8">
        <v>17</v>
      </c>
      <c r="AP45" s="8">
        <v>14</v>
      </c>
      <c r="AQ45" s="8">
        <v>17</v>
      </c>
      <c r="AR45" s="8">
        <v>12</v>
      </c>
      <c r="AS45" s="8">
        <v>16</v>
      </c>
      <c r="AT45" s="8">
        <v>13</v>
      </c>
      <c r="AU45" s="8">
        <v>16</v>
      </c>
      <c r="AV45" s="8">
        <v>18</v>
      </c>
      <c r="AW45" s="8">
        <v>18</v>
      </c>
      <c r="AX45" s="8">
        <v>15</v>
      </c>
      <c r="AY45" s="8">
        <v>1</v>
      </c>
      <c r="AZ45" s="8">
        <v>4</v>
      </c>
      <c r="BA45" s="8">
        <v>3</v>
      </c>
      <c r="BB45" s="8">
        <v>2</v>
      </c>
      <c r="BC45" s="8">
        <v>1</v>
      </c>
      <c r="BD45" s="8">
        <v>2</v>
      </c>
      <c r="BE45" s="8">
        <v>2</v>
      </c>
      <c r="BF45" s="8">
        <v>1</v>
      </c>
      <c r="BG45" s="8">
        <v>1</v>
      </c>
      <c r="BH45" s="8">
        <v>3</v>
      </c>
      <c r="BI45" s="8">
        <v>3</v>
      </c>
      <c r="BJ45" s="8">
        <v>7.1</v>
      </c>
      <c r="BK45" s="8" t="s">
        <v>22</v>
      </c>
      <c r="BL45" s="8">
        <v>18</v>
      </c>
      <c r="BM45" s="8">
        <v>2</v>
      </c>
      <c r="BN45" s="8"/>
      <c r="BO45" s="8">
        <v>19</v>
      </c>
      <c r="BP45" s="34">
        <v>46568</v>
      </c>
      <c r="BQ45" s="8" t="s">
        <v>21</v>
      </c>
      <c r="BR45" s="8" t="s">
        <v>156</v>
      </c>
    </row>
    <row r="46" spans="1:70" ht="15.5" thickBot="1" x14ac:dyDescent="0.35">
      <c r="A46" s="8" t="s">
        <v>26</v>
      </c>
      <c r="B46" s="8"/>
      <c r="C46" s="8" t="s">
        <v>376</v>
      </c>
      <c r="D46" s="8" t="s">
        <v>372</v>
      </c>
      <c r="E46" s="33">
        <v>0.92</v>
      </c>
      <c r="F46" s="8">
        <v>0</v>
      </c>
      <c r="G46" s="8" t="s">
        <v>20</v>
      </c>
      <c r="H46" s="8" t="s">
        <v>315</v>
      </c>
      <c r="I46" s="8">
        <v>23</v>
      </c>
      <c r="J46" s="8">
        <v>155</v>
      </c>
      <c r="K46" s="8">
        <v>166</v>
      </c>
      <c r="L46" s="8">
        <v>16</v>
      </c>
      <c r="M46" s="8">
        <v>8</v>
      </c>
      <c r="N46" s="8">
        <v>11</v>
      </c>
      <c r="O46" s="8">
        <v>8</v>
      </c>
      <c r="P46" s="8">
        <v>16</v>
      </c>
      <c r="Q46" s="8">
        <v>6</v>
      </c>
      <c r="R46" s="8">
        <v>5</v>
      </c>
      <c r="S46" s="8">
        <v>14</v>
      </c>
      <c r="T46" s="8">
        <v>13</v>
      </c>
      <c r="U46" s="8">
        <v>8</v>
      </c>
      <c r="V46" s="8">
        <v>11</v>
      </c>
      <c r="W46" s="8">
        <v>16</v>
      </c>
      <c r="X46" s="8">
        <v>12</v>
      </c>
      <c r="Y46" s="8">
        <v>10</v>
      </c>
      <c r="Z46" s="8">
        <v>14</v>
      </c>
      <c r="AA46" s="8">
        <v>14</v>
      </c>
      <c r="AB46" s="8">
        <v>14</v>
      </c>
      <c r="AC46" s="8">
        <v>13</v>
      </c>
      <c r="AD46" s="8">
        <v>15</v>
      </c>
      <c r="AE46" s="8">
        <v>11</v>
      </c>
      <c r="AF46" s="8">
        <v>14</v>
      </c>
      <c r="AG46" s="8">
        <v>15</v>
      </c>
      <c r="AH46" s="8">
        <v>14</v>
      </c>
      <c r="AI46" s="8">
        <v>13</v>
      </c>
      <c r="AJ46" s="8">
        <v>14</v>
      </c>
      <c r="AK46" s="8">
        <v>10</v>
      </c>
      <c r="AL46" s="8">
        <v>14</v>
      </c>
      <c r="AM46" s="8">
        <v>17</v>
      </c>
      <c r="AN46" s="8">
        <v>13</v>
      </c>
      <c r="AO46" s="8">
        <v>13</v>
      </c>
      <c r="AP46" s="8">
        <v>13</v>
      </c>
      <c r="AQ46" s="8">
        <v>16</v>
      </c>
      <c r="AR46" s="8">
        <v>16</v>
      </c>
      <c r="AS46" s="8">
        <v>14</v>
      </c>
      <c r="AT46" s="8">
        <v>13</v>
      </c>
      <c r="AU46" s="8">
        <v>15</v>
      </c>
      <c r="AV46" s="8">
        <v>16</v>
      </c>
      <c r="AW46" s="8">
        <v>15</v>
      </c>
      <c r="AX46" s="8">
        <v>14</v>
      </c>
      <c r="AY46" s="8">
        <v>1</v>
      </c>
      <c r="AZ46" s="8">
        <v>2</v>
      </c>
      <c r="BA46" s="8">
        <v>4</v>
      </c>
      <c r="BB46" s="8">
        <v>1</v>
      </c>
      <c r="BC46" s="8">
        <v>2</v>
      </c>
      <c r="BD46" s="8">
        <v>4</v>
      </c>
      <c r="BE46" s="8">
        <v>3</v>
      </c>
      <c r="BF46" s="8">
        <v>2</v>
      </c>
      <c r="BG46" s="8">
        <v>1</v>
      </c>
      <c r="BH46" s="8">
        <v>2</v>
      </c>
      <c r="BI46" s="8">
        <v>1</v>
      </c>
      <c r="BJ46" s="8">
        <v>6.9</v>
      </c>
      <c r="BK46" s="8" t="s">
        <v>22</v>
      </c>
      <c r="BL46" s="8">
        <v>16</v>
      </c>
      <c r="BM46" s="8" t="s">
        <v>361</v>
      </c>
      <c r="BN46" s="8"/>
      <c r="BO46" s="8">
        <v>3</v>
      </c>
      <c r="BP46" s="34">
        <v>47299</v>
      </c>
      <c r="BQ46" s="8" t="s">
        <v>21</v>
      </c>
      <c r="BR46" s="8" t="s">
        <v>156</v>
      </c>
    </row>
    <row r="47" spans="1:70" ht="23" thickBot="1" x14ac:dyDescent="0.35">
      <c r="A47" s="8" t="s">
        <v>26</v>
      </c>
      <c r="B47" s="8"/>
      <c r="C47" s="8" t="s">
        <v>377</v>
      </c>
      <c r="D47" s="8"/>
      <c r="E47" s="33">
        <v>0.9</v>
      </c>
      <c r="F47" s="8">
        <v>0</v>
      </c>
      <c r="G47" s="8" t="s">
        <v>20</v>
      </c>
      <c r="H47" s="8" t="s">
        <v>378</v>
      </c>
      <c r="I47" s="8">
        <v>26</v>
      </c>
      <c r="J47" s="8">
        <v>157</v>
      </c>
      <c r="K47" s="8">
        <v>157</v>
      </c>
      <c r="L47" s="8">
        <v>13</v>
      </c>
      <c r="M47" s="8">
        <v>16</v>
      </c>
      <c r="N47" s="8">
        <v>9</v>
      </c>
      <c r="O47" s="8">
        <v>11</v>
      </c>
      <c r="P47" s="8">
        <v>15</v>
      </c>
      <c r="Q47" s="8">
        <v>13</v>
      </c>
      <c r="R47" s="8">
        <v>12</v>
      </c>
      <c r="S47" s="8">
        <v>14</v>
      </c>
      <c r="T47" s="8">
        <v>11</v>
      </c>
      <c r="U47" s="8">
        <v>11</v>
      </c>
      <c r="V47" s="8">
        <v>12</v>
      </c>
      <c r="W47" s="8">
        <v>14</v>
      </c>
      <c r="X47" s="8">
        <v>10</v>
      </c>
      <c r="Y47" s="8">
        <v>13</v>
      </c>
      <c r="Z47" s="8">
        <v>15</v>
      </c>
      <c r="AA47" s="8">
        <v>12</v>
      </c>
      <c r="AB47" s="8">
        <v>16</v>
      </c>
      <c r="AC47" s="8">
        <v>16</v>
      </c>
      <c r="AD47" s="8">
        <v>13</v>
      </c>
      <c r="AE47" s="8">
        <v>8</v>
      </c>
      <c r="AF47" s="8">
        <v>15</v>
      </c>
      <c r="AG47" s="8">
        <v>14</v>
      </c>
      <c r="AH47" s="8">
        <v>16</v>
      </c>
      <c r="AI47" s="8">
        <v>14</v>
      </c>
      <c r="AJ47" s="8">
        <v>15</v>
      </c>
      <c r="AK47" s="8">
        <v>16</v>
      </c>
      <c r="AL47" s="8">
        <v>13</v>
      </c>
      <c r="AM47" s="8">
        <v>14</v>
      </c>
      <c r="AN47" s="8">
        <v>14</v>
      </c>
      <c r="AO47" s="8">
        <v>12</v>
      </c>
      <c r="AP47" s="8">
        <v>16</v>
      </c>
      <c r="AQ47" s="8">
        <v>15</v>
      </c>
      <c r="AR47" s="8">
        <v>13</v>
      </c>
      <c r="AS47" s="8">
        <v>14</v>
      </c>
      <c r="AT47" s="8">
        <v>15</v>
      </c>
      <c r="AU47" s="8">
        <v>17</v>
      </c>
      <c r="AV47" s="8">
        <v>15</v>
      </c>
      <c r="AW47" s="8">
        <v>17</v>
      </c>
      <c r="AX47" s="8">
        <v>17</v>
      </c>
      <c r="AY47" s="8">
        <v>3</v>
      </c>
      <c r="AZ47" s="8">
        <v>3</v>
      </c>
      <c r="BA47" s="8">
        <v>2</v>
      </c>
      <c r="BB47" s="8">
        <v>4</v>
      </c>
      <c r="BC47" s="8">
        <v>3</v>
      </c>
      <c r="BD47" s="8">
        <v>2</v>
      </c>
      <c r="BE47" s="8">
        <v>2</v>
      </c>
      <c r="BF47" s="8">
        <v>2</v>
      </c>
      <c r="BG47" s="8">
        <v>1</v>
      </c>
      <c r="BH47" s="8">
        <v>1</v>
      </c>
      <c r="BI47" s="8">
        <v>3</v>
      </c>
      <c r="BJ47" s="8">
        <v>7.25</v>
      </c>
      <c r="BK47" s="8" t="s">
        <v>22</v>
      </c>
      <c r="BL47" s="8">
        <v>18</v>
      </c>
      <c r="BM47" s="8">
        <v>2</v>
      </c>
      <c r="BN47" s="8"/>
      <c r="BO47" s="8">
        <v>10</v>
      </c>
      <c r="BP47" s="34">
        <v>46934</v>
      </c>
      <c r="BQ47" s="8" t="s">
        <v>21</v>
      </c>
      <c r="BR47" s="8" t="s">
        <v>156</v>
      </c>
    </row>
    <row r="48" spans="1:70" ht="15.5" thickBot="1" x14ac:dyDescent="0.35">
      <c r="A48" s="8" t="s">
        <v>26</v>
      </c>
      <c r="B48" s="8"/>
      <c r="C48" s="8" t="s">
        <v>379</v>
      </c>
      <c r="D48" s="8"/>
      <c r="E48" s="33">
        <v>0.88</v>
      </c>
      <c r="F48" s="8">
        <v>0</v>
      </c>
      <c r="G48" s="8" t="s">
        <v>22</v>
      </c>
      <c r="H48" s="8" t="s">
        <v>138</v>
      </c>
      <c r="I48" s="8">
        <v>26</v>
      </c>
      <c r="J48" s="8">
        <v>163</v>
      </c>
      <c r="K48" s="8">
        <v>168</v>
      </c>
      <c r="L48" s="8">
        <v>13</v>
      </c>
      <c r="M48" s="8">
        <v>12</v>
      </c>
      <c r="N48" s="8">
        <v>7</v>
      </c>
      <c r="O48" s="8">
        <v>16</v>
      </c>
      <c r="P48" s="8">
        <v>15</v>
      </c>
      <c r="Q48" s="8">
        <v>15</v>
      </c>
      <c r="R48" s="8">
        <v>6</v>
      </c>
      <c r="S48" s="8">
        <v>16</v>
      </c>
      <c r="T48" s="8">
        <v>8</v>
      </c>
      <c r="U48" s="8">
        <v>18</v>
      </c>
      <c r="V48" s="8">
        <v>14</v>
      </c>
      <c r="W48" s="8">
        <v>14</v>
      </c>
      <c r="X48" s="8">
        <v>11</v>
      </c>
      <c r="Y48" s="8">
        <v>14</v>
      </c>
      <c r="Z48" s="8">
        <v>16</v>
      </c>
      <c r="AA48" s="8">
        <v>7</v>
      </c>
      <c r="AB48" s="8">
        <v>15</v>
      </c>
      <c r="AC48" s="8">
        <v>13</v>
      </c>
      <c r="AD48" s="8">
        <v>14</v>
      </c>
      <c r="AE48" s="8">
        <v>12</v>
      </c>
      <c r="AF48" s="8">
        <v>13</v>
      </c>
      <c r="AG48" s="8">
        <v>15</v>
      </c>
      <c r="AH48" s="8">
        <v>13</v>
      </c>
      <c r="AI48" s="8">
        <v>16</v>
      </c>
      <c r="AJ48" s="8">
        <v>16</v>
      </c>
      <c r="AK48" s="8">
        <v>11</v>
      </c>
      <c r="AL48" s="8">
        <v>16</v>
      </c>
      <c r="AM48" s="8">
        <v>16</v>
      </c>
      <c r="AN48" s="8">
        <v>16</v>
      </c>
      <c r="AO48" s="8">
        <v>11</v>
      </c>
      <c r="AP48" s="8">
        <v>16</v>
      </c>
      <c r="AQ48" s="8">
        <v>13</v>
      </c>
      <c r="AR48" s="8">
        <v>15</v>
      </c>
      <c r="AS48" s="8">
        <v>13</v>
      </c>
      <c r="AT48" s="8">
        <v>16</v>
      </c>
      <c r="AU48" s="8">
        <v>14</v>
      </c>
      <c r="AV48" s="8">
        <v>13</v>
      </c>
      <c r="AW48" s="8">
        <v>14</v>
      </c>
      <c r="AX48" s="8">
        <v>15</v>
      </c>
      <c r="AY48" s="8">
        <v>1</v>
      </c>
      <c r="AZ48" s="8">
        <v>1</v>
      </c>
      <c r="BA48" s="8">
        <v>1</v>
      </c>
      <c r="BB48" s="8">
        <v>3</v>
      </c>
      <c r="BC48" s="8">
        <v>2</v>
      </c>
      <c r="BD48" s="8">
        <v>3</v>
      </c>
      <c r="BE48" s="8">
        <v>3</v>
      </c>
      <c r="BF48" s="8">
        <v>1</v>
      </c>
      <c r="BG48" s="8">
        <v>1</v>
      </c>
      <c r="BH48" s="8">
        <v>1</v>
      </c>
      <c r="BI48" s="8">
        <v>3</v>
      </c>
      <c r="BJ48" s="8">
        <v>7.1</v>
      </c>
      <c r="BK48" s="8" t="s">
        <v>22</v>
      </c>
      <c r="BL48" s="8">
        <v>16</v>
      </c>
      <c r="BM48" s="8">
        <v>1</v>
      </c>
      <c r="BN48" s="8"/>
      <c r="BO48" s="8">
        <v>28</v>
      </c>
      <c r="BP48" s="34">
        <v>47299</v>
      </c>
      <c r="BQ48" s="8" t="s">
        <v>21</v>
      </c>
      <c r="BR48" s="8" t="s">
        <v>156</v>
      </c>
    </row>
    <row r="49" spans="1:70" ht="15.5" thickBot="1" x14ac:dyDescent="0.35">
      <c r="A49" s="8" t="s">
        <v>26</v>
      </c>
      <c r="B49" s="8"/>
      <c r="C49" s="8" t="s">
        <v>380</v>
      </c>
      <c r="D49" s="8" t="s">
        <v>363</v>
      </c>
      <c r="E49" s="33">
        <v>1</v>
      </c>
      <c r="F49" s="8">
        <v>0</v>
      </c>
      <c r="G49" s="8" t="s">
        <v>157</v>
      </c>
      <c r="H49" s="8" t="s">
        <v>27</v>
      </c>
      <c r="I49" s="8">
        <v>21</v>
      </c>
      <c r="J49" s="8">
        <v>151</v>
      </c>
      <c r="K49" s="8">
        <v>170</v>
      </c>
      <c r="L49" s="8">
        <v>14</v>
      </c>
      <c r="M49" s="8">
        <v>14</v>
      </c>
      <c r="N49" s="8">
        <v>5</v>
      </c>
      <c r="O49" s="8">
        <v>10</v>
      </c>
      <c r="P49" s="8">
        <v>17</v>
      </c>
      <c r="Q49" s="8">
        <v>13</v>
      </c>
      <c r="R49" s="8">
        <v>11</v>
      </c>
      <c r="S49" s="8">
        <v>17</v>
      </c>
      <c r="T49" s="8">
        <v>4</v>
      </c>
      <c r="U49" s="8">
        <v>12</v>
      </c>
      <c r="V49" s="8">
        <v>10</v>
      </c>
      <c r="W49" s="8">
        <v>18</v>
      </c>
      <c r="X49" s="8">
        <v>3</v>
      </c>
      <c r="Y49" s="8">
        <v>9</v>
      </c>
      <c r="Z49" s="8">
        <v>18</v>
      </c>
      <c r="AA49" s="8">
        <v>5</v>
      </c>
      <c r="AB49" s="8">
        <v>14</v>
      </c>
      <c r="AC49" s="8">
        <v>12</v>
      </c>
      <c r="AD49" s="8">
        <v>13</v>
      </c>
      <c r="AE49" s="8">
        <v>12</v>
      </c>
      <c r="AF49" s="8">
        <v>8</v>
      </c>
      <c r="AG49" s="8">
        <v>15</v>
      </c>
      <c r="AH49" s="8">
        <v>12</v>
      </c>
      <c r="AI49" s="8">
        <v>15</v>
      </c>
      <c r="AJ49" s="8">
        <v>15</v>
      </c>
      <c r="AK49" s="8">
        <v>6</v>
      </c>
      <c r="AL49" s="8">
        <v>13</v>
      </c>
      <c r="AM49" s="8">
        <v>12</v>
      </c>
      <c r="AN49" s="8">
        <v>17</v>
      </c>
      <c r="AO49" s="8">
        <v>8</v>
      </c>
      <c r="AP49" s="8">
        <v>16</v>
      </c>
      <c r="AQ49" s="8">
        <v>13</v>
      </c>
      <c r="AR49" s="8">
        <v>14</v>
      </c>
      <c r="AS49" s="8">
        <v>7</v>
      </c>
      <c r="AT49" s="8">
        <v>16</v>
      </c>
      <c r="AU49" s="8">
        <v>13</v>
      </c>
      <c r="AV49" s="8">
        <v>12</v>
      </c>
      <c r="AW49" s="8">
        <v>5</v>
      </c>
      <c r="AX49" s="8">
        <v>13</v>
      </c>
      <c r="AY49" s="8">
        <v>3</v>
      </c>
      <c r="AZ49" s="8">
        <v>2</v>
      </c>
      <c r="BA49" s="8">
        <v>1</v>
      </c>
      <c r="BB49" s="8">
        <v>3</v>
      </c>
      <c r="BC49" s="8">
        <v>3</v>
      </c>
      <c r="BD49" s="8">
        <v>1</v>
      </c>
      <c r="BE49" s="8">
        <v>1</v>
      </c>
      <c r="BF49" s="8">
        <v>1</v>
      </c>
      <c r="BG49" s="8">
        <v>2</v>
      </c>
      <c r="BH49" s="8">
        <v>2</v>
      </c>
      <c r="BI49" s="8">
        <v>2</v>
      </c>
      <c r="BJ49" s="8" t="s">
        <v>26</v>
      </c>
      <c r="BK49" s="8" t="s">
        <v>20</v>
      </c>
      <c r="BL49" s="8">
        <v>12</v>
      </c>
      <c r="BM49" s="8" t="s">
        <v>26</v>
      </c>
      <c r="BN49" s="8"/>
      <c r="BO49" s="8">
        <v>3</v>
      </c>
      <c r="BP49" s="34">
        <v>47299</v>
      </c>
      <c r="BQ49" s="8" t="s">
        <v>21</v>
      </c>
      <c r="BR49" s="8" t="s">
        <v>156</v>
      </c>
    </row>
    <row r="50" spans="1:70" ht="15.5" thickBot="1" x14ac:dyDescent="0.35">
      <c r="A50" s="8" t="s">
        <v>26</v>
      </c>
      <c r="B50" s="8"/>
      <c r="C50" s="8" t="s">
        <v>381</v>
      </c>
      <c r="D50" s="8"/>
      <c r="E50" s="33">
        <v>0.96</v>
      </c>
      <c r="F50" s="8">
        <v>0</v>
      </c>
      <c r="G50" s="8" t="s">
        <v>20</v>
      </c>
      <c r="H50" s="8" t="s">
        <v>382</v>
      </c>
      <c r="I50" s="8">
        <v>20</v>
      </c>
      <c r="J50" s="8">
        <v>145</v>
      </c>
      <c r="K50" s="8">
        <v>155</v>
      </c>
      <c r="L50" s="8">
        <v>13</v>
      </c>
      <c r="M50" s="8">
        <v>10</v>
      </c>
      <c r="N50" s="8">
        <v>12</v>
      </c>
      <c r="O50" s="8">
        <v>12</v>
      </c>
      <c r="P50" s="8">
        <v>13</v>
      </c>
      <c r="Q50" s="8">
        <v>4</v>
      </c>
      <c r="R50" s="8">
        <v>10</v>
      </c>
      <c r="S50" s="8">
        <v>13</v>
      </c>
      <c r="T50" s="8">
        <v>13</v>
      </c>
      <c r="U50" s="8">
        <v>6</v>
      </c>
      <c r="V50" s="8">
        <v>8</v>
      </c>
      <c r="W50" s="8">
        <v>13</v>
      </c>
      <c r="X50" s="8">
        <v>12</v>
      </c>
      <c r="Y50" s="8">
        <v>5</v>
      </c>
      <c r="Z50" s="8">
        <v>12</v>
      </c>
      <c r="AA50" s="8">
        <v>15</v>
      </c>
      <c r="AB50" s="8">
        <v>16</v>
      </c>
      <c r="AC50" s="8">
        <v>13</v>
      </c>
      <c r="AD50" s="8">
        <v>14</v>
      </c>
      <c r="AE50" s="8">
        <v>12</v>
      </c>
      <c r="AF50" s="8">
        <v>15</v>
      </c>
      <c r="AG50" s="8">
        <v>12</v>
      </c>
      <c r="AH50" s="8">
        <v>13</v>
      </c>
      <c r="AI50" s="8">
        <v>13</v>
      </c>
      <c r="AJ50" s="8">
        <v>17</v>
      </c>
      <c r="AK50" s="8">
        <v>17</v>
      </c>
      <c r="AL50" s="8">
        <v>12</v>
      </c>
      <c r="AM50" s="8">
        <v>14</v>
      </c>
      <c r="AN50" s="8">
        <v>15</v>
      </c>
      <c r="AO50" s="8">
        <v>8</v>
      </c>
      <c r="AP50" s="8">
        <v>15</v>
      </c>
      <c r="AQ50" s="8">
        <v>15</v>
      </c>
      <c r="AR50" s="8">
        <v>13</v>
      </c>
      <c r="AS50" s="8">
        <v>13</v>
      </c>
      <c r="AT50" s="8">
        <v>14</v>
      </c>
      <c r="AU50" s="8">
        <v>13</v>
      </c>
      <c r="AV50" s="8">
        <v>13</v>
      </c>
      <c r="AW50" s="8">
        <v>14</v>
      </c>
      <c r="AX50" s="8">
        <v>14</v>
      </c>
      <c r="AY50" s="8">
        <v>3</v>
      </c>
      <c r="AZ50" s="8">
        <v>1</v>
      </c>
      <c r="BA50" s="8">
        <v>2</v>
      </c>
      <c r="BB50" s="8">
        <v>2</v>
      </c>
      <c r="BC50" s="8">
        <v>3</v>
      </c>
      <c r="BD50" s="8">
        <v>1</v>
      </c>
      <c r="BE50" s="8">
        <v>1</v>
      </c>
      <c r="BF50" s="8">
        <v>2</v>
      </c>
      <c r="BG50" s="8">
        <v>1</v>
      </c>
      <c r="BH50" s="8">
        <v>1</v>
      </c>
      <c r="BI50" s="8">
        <v>2</v>
      </c>
      <c r="BJ50" s="8">
        <v>8.6</v>
      </c>
      <c r="BK50" s="8" t="s">
        <v>20</v>
      </c>
      <c r="BL50" s="8">
        <v>16</v>
      </c>
      <c r="BM50" s="8">
        <v>1</v>
      </c>
      <c r="BN50" s="8"/>
      <c r="BO50" s="8" t="s">
        <v>26</v>
      </c>
      <c r="BP50" s="34">
        <v>47664</v>
      </c>
      <c r="BQ50" s="8" t="s">
        <v>21</v>
      </c>
      <c r="BR50" s="8" t="s">
        <v>156</v>
      </c>
    </row>
    <row r="51" spans="1:70" ht="15.5" thickBot="1" x14ac:dyDescent="0.35">
      <c r="A51" s="8" t="s">
        <v>26</v>
      </c>
      <c r="B51" s="8"/>
      <c r="C51" s="8" t="s">
        <v>383</v>
      </c>
      <c r="D51" s="8"/>
      <c r="E51" s="33">
        <v>0.88</v>
      </c>
      <c r="F51" s="8">
        <v>0</v>
      </c>
      <c r="G51" s="8" t="s">
        <v>20</v>
      </c>
      <c r="H51" s="8" t="s">
        <v>384</v>
      </c>
      <c r="I51" s="8">
        <v>20</v>
      </c>
      <c r="J51" s="8">
        <v>149</v>
      </c>
      <c r="K51" s="8">
        <v>165</v>
      </c>
      <c r="L51" s="8">
        <v>13</v>
      </c>
      <c r="M51" s="8">
        <v>12</v>
      </c>
      <c r="N51" s="8">
        <v>11</v>
      </c>
      <c r="O51" s="8">
        <v>8</v>
      </c>
      <c r="P51" s="8">
        <v>15</v>
      </c>
      <c r="Q51" s="8">
        <v>12</v>
      </c>
      <c r="R51" s="8">
        <v>9</v>
      </c>
      <c r="S51" s="8">
        <v>15</v>
      </c>
      <c r="T51" s="8">
        <v>12</v>
      </c>
      <c r="U51" s="8">
        <v>12</v>
      </c>
      <c r="V51" s="8">
        <v>11</v>
      </c>
      <c r="W51" s="8">
        <v>13</v>
      </c>
      <c r="X51" s="8">
        <v>10</v>
      </c>
      <c r="Y51" s="8">
        <v>8</v>
      </c>
      <c r="Z51" s="8">
        <v>16</v>
      </c>
      <c r="AA51" s="8">
        <v>13</v>
      </c>
      <c r="AB51" s="8">
        <v>14</v>
      </c>
      <c r="AC51" s="8">
        <v>13</v>
      </c>
      <c r="AD51" s="8">
        <v>14</v>
      </c>
      <c r="AE51" s="8">
        <v>7</v>
      </c>
      <c r="AF51" s="8">
        <v>10</v>
      </c>
      <c r="AG51" s="8">
        <v>14</v>
      </c>
      <c r="AH51" s="8">
        <v>13</v>
      </c>
      <c r="AI51" s="8">
        <v>13</v>
      </c>
      <c r="AJ51" s="8">
        <v>15</v>
      </c>
      <c r="AK51" s="8">
        <v>12</v>
      </c>
      <c r="AL51" s="8">
        <v>13</v>
      </c>
      <c r="AM51" s="8">
        <v>14</v>
      </c>
      <c r="AN51" s="8">
        <v>16</v>
      </c>
      <c r="AO51" s="8">
        <v>15</v>
      </c>
      <c r="AP51" s="8">
        <v>13</v>
      </c>
      <c r="AQ51" s="8">
        <v>15</v>
      </c>
      <c r="AR51" s="8">
        <v>13</v>
      </c>
      <c r="AS51" s="8">
        <v>12</v>
      </c>
      <c r="AT51" s="8">
        <v>14</v>
      </c>
      <c r="AU51" s="8">
        <v>12</v>
      </c>
      <c r="AV51" s="8">
        <v>15</v>
      </c>
      <c r="AW51" s="8">
        <v>13</v>
      </c>
      <c r="AX51" s="8">
        <v>12</v>
      </c>
      <c r="AY51" s="8">
        <v>1</v>
      </c>
      <c r="AZ51" s="8">
        <v>3</v>
      </c>
      <c r="BA51" s="8">
        <v>1</v>
      </c>
      <c r="BB51" s="8">
        <v>1</v>
      </c>
      <c r="BC51" s="8">
        <v>1</v>
      </c>
      <c r="BD51" s="8">
        <v>2</v>
      </c>
      <c r="BE51" s="8">
        <v>2</v>
      </c>
      <c r="BF51" s="8">
        <v>2</v>
      </c>
      <c r="BG51" s="8">
        <v>2</v>
      </c>
      <c r="BH51" s="8">
        <v>2</v>
      </c>
      <c r="BI51" s="8">
        <v>2</v>
      </c>
      <c r="BJ51" s="8">
        <v>8.1</v>
      </c>
      <c r="BK51" s="8" t="s">
        <v>22</v>
      </c>
      <c r="BL51" s="8">
        <v>16</v>
      </c>
      <c r="BM51" s="8">
        <v>1</v>
      </c>
      <c r="BN51" s="8"/>
      <c r="BO51" s="8" t="s">
        <v>26</v>
      </c>
      <c r="BP51" s="34">
        <v>47664</v>
      </c>
      <c r="BQ51" s="8" t="s">
        <v>21</v>
      </c>
      <c r="BR51" s="8" t="s">
        <v>156</v>
      </c>
    </row>
    <row r="52" spans="1:70" ht="15.5" thickBot="1" x14ac:dyDescent="0.35">
      <c r="A52" s="8" t="s">
        <v>26</v>
      </c>
      <c r="B52" s="8"/>
      <c r="C52" s="8" t="s">
        <v>385</v>
      </c>
      <c r="D52" s="8"/>
      <c r="E52" s="33">
        <v>0.92</v>
      </c>
      <c r="F52" s="8">
        <v>0</v>
      </c>
      <c r="G52" s="8" t="s">
        <v>20</v>
      </c>
      <c r="H52" s="8" t="s">
        <v>226</v>
      </c>
      <c r="I52" s="8">
        <v>21</v>
      </c>
      <c r="J52" s="8">
        <v>150</v>
      </c>
      <c r="K52" s="8">
        <v>173</v>
      </c>
      <c r="L52" s="8">
        <v>13</v>
      </c>
      <c r="M52" s="8">
        <v>7</v>
      </c>
      <c r="N52" s="8">
        <v>13</v>
      </c>
      <c r="O52" s="8">
        <v>10</v>
      </c>
      <c r="P52" s="8">
        <v>12</v>
      </c>
      <c r="Q52" s="8">
        <v>5</v>
      </c>
      <c r="R52" s="8">
        <v>11</v>
      </c>
      <c r="S52" s="8">
        <v>9</v>
      </c>
      <c r="T52" s="8">
        <v>16</v>
      </c>
      <c r="U52" s="8">
        <v>6</v>
      </c>
      <c r="V52" s="8">
        <v>7</v>
      </c>
      <c r="W52" s="8">
        <v>12</v>
      </c>
      <c r="X52" s="8">
        <v>13</v>
      </c>
      <c r="Y52" s="8">
        <v>8</v>
      </c>
      <c r="Z52" s="8">
        <v>7</v>
      </c>
      <c r="AA52" s="8">
        <v>14</v>
      </c>
      <c r="AB52" s="8">
        <v>15</v>
      </c>
      <c r="AC52" s="8">
        <v>14</v>
      </c>
      <c r="AD52" s="8">
        <v>13</v>
      </c>
      <c r="AE52" s="8">
        <v>12</v>
      </c>
      <c r="AF52" s="8">
        <v>16</v>
      </c>
      <c r="AG52" s="8">
        <v>12</v>
      </c>
      <c r="AH52" s="8">
        <v>13</v>
      </c>
      <c r="AI52" s="8">
        <v>12</v>
      </c>
      <c r="AJ52" s="8">
        <v>13</v>
      </c>
      <c r="AK52" s="8">
        <v>16</v>
      </c>
      <c r="AL52" s="8">
        <v>13</v>
      </c>
      <c r="AM52" s="8">
        <v>13</v>
      </c>
      <c r="AN52" s="8">
        <v>17</v>
      </c>
      <c r="AO52" s="8">
        <v>15</v>
      </c>
      <c r="AP52" s="8">
        <v>15</v>
      </c>
      <c r="AQ52" s="8">
        <v>15</v>
      </c>
      <c r="AR52" s="8">
        <v>13</v>
      </c>
      <c r="AS52" s="8">
        <v>15</v>
      </c>
      <c r="AT52" s="8">
        <v>17</v>
      </c>
      <c r="AU52" s="8">
        <v>15</v>
      </c>
      <c r="AV52" s="8">
        <v>13</v>
      </c>
      <c r="AW52" s="8">
        <v>12</v>
      </c>
      <c r="AX52" s="8">
        <v>13</v>
      </c>
      <c r="AY52" s="8">
        <v>1</v>
      </c>
      <c r="AZ52" s="8">
        <v>4</v>
      </c>
      <c r="BA52" s="8">
        <v>1</v>
      </c>
      <c r="BB52" s="8">
        <v>1</v>
      </c>
      <c r="BC52" s="8">
        <v>1</v>
      </c>
      <c r="BD52" s="8">
        <v>2</v>
      </c>
      <c r="BE52" s="8">
        <v>3</v>
      </c>
      <c r="BF52" s="8">
        <v>1</v>
      </c>
      <c r="BG52" s="8">
        <v>1</v>
      </c>
      <c r="BH52" s="8">
        <v>1</v>
      </c>
      <c r="BI52" s="8">
        <v>1</v>
      </c>
      <c r="BJ52" s="8">
        <v>7.5</v>
      </c>
      <c r="BK52" s="8" t="s">
        <v>22</v>
      </c>
      <c r="BL52" s="8">
        <v>13</v>
      </c>
      <c r="BM52" s="8" t="s">
        <v>349</v>
      </c>
      <c r="BN52" s="8"/>
      <c r="BO52" s="8">
        <v>4</v>
      </c>
      <c r="BP52" s="34">
        <v>47299</v>
      </c>
      <c r="BQ52" s="8" t="s">
        <v>21</v>
      </c>
      <c r="BR52" s="8" t="s">
        <v>156</v>
      </c>
    </row>
    <row r="53" spans="1:70" x14ac:dyDescent="0.3">
      <c r="A53" s="48" t="s">
        <v>386</v>
      </c>
    </row>
    <row r="54" spans="1:70" ht="14.5" thickBot="1" x14ac:dyDescent="0.35">
      <c r="A54" s="2" t="s">
        <v>0</v>
      </c>
      <c r="B54" s="2"/>
      <c r="C54" s="2" t="s">
        <v>2</v>
      </c>
      <c r="D54" s="2" t="s">
        <v>3</v>
      </c>
      <c r="E54" s="2"/>
      <c r="F54" s="2" t="s">
        <v>14</v>
      </c>
      <c r="G54" s="2" t="s">
        <v>12</v>
      </c>
      <c r="H54" s="2" t="s">
        <v>1</v>
      </c>
      <c r="I54" s="2" t="s">
        <v>4</v>
      </c>
      <c r="J54" s="2" t="s">
        <v>5</v>
      </c>
      <c r="K54" s="2" t="s">
        <v>329</v>
      </c>
      <c r="L54" s="2" t="s">
        <v>34</v>
      </c>
      <c r="M54" s="2" t="s">
        <v>35</v>
      </c>
      <c r="N54" s="2" t="s">
        <v>36</v>
      </c>
      <c r="O54" s="2" t="s">
        <v>37</v>
      </c>
      <c r="P54" s="2" t="s">
        <v>38</v>
      </c>
      <c r="Q54" s="2" t="s">
        <v>39</v>
      </c>
      <c r="R54" s="2" t="s">
        <v>40</v>
      </c>
      <c r="S54" s="2" t="s">
        <v>9</v>
      </c>
      <c r="T54" s="2" t="s">
        <v>41</v>
      </c>
      <c r="U54" s="2" t="s">
        <v>42</v>
      </c>
      <c r="V54" s="2" t="s">
        <v>43</v>
      </c>
      <c r="W54" s="2" t="s">
        <v>44</v>
      </c>
      <c r="X54" s="2" t="s">
        <v>45</v>
      </c>
      <c r="Y54" s="2" t="s">
        <v>46</v>
      </c>
      <c r="Z54" s="2" t="s">
        <v>47</v>
      </c>
      <c r="AA54" s="2" t="s">
        <v>1</v>
      </c>
      <c r="AB54" s="2" t="s">
        <v>10</v>
      </c>
      <c r="AC54" s="2" t="s">
        <v>48</v>
      </c>
      <c r="AD54" s="2" t="s">
        <v>49</v>
      </c>
      <c r="AE54" s="2" t="s">
        <v>50</v>
      </c>
      <c r="AF54" s="2" t="s">
        <v>51</v>
      </c>
      <c r="AG54" s="2" t="s">
        <v>52</v>
      </c>
      <c r="AH54" s="2" t="s">
        <v>53</v>
      </c>
      <c r="AI54" s="2" t="s">
        <v>54</v>
      </c>
      <c r="AJ54" s="2" t="s">
        <v>55</v>
      </c>
      <c r="AK54" s="2" t="s">
        <v>56</v>
      </c>
      <c r="AL54" s="2" t="s">
        <v>57</v>
      </c>
      <c r="AM54" s="2" t="s">
        <v>58</v>
      </c>
      <c r="AN54" s="2" t="s">
        <v>7</v>
      </c>
      <c r="AO54" s="2" t="s">
        <v>8</v>
      </c>
      <c r="AP54" s="2" t="s">
        <v>59</v>
      </c>
      <c r="AQ54" s="2" t="s">
        <v>60</v>
      </c>
      <c r="AR54" s="2" t="s">
        <v>61</v>
      </c>
      <c r="AS54" s="2" t="s">
        <v>62</v>
      </c>
      <c r="AT54" s="2" t="s">
        <v>6</v>
      </c>
      <c r="AU54" s="2" t="s">
        <v>63</v>
      </c>
      <c r="AV54" s="2" t="s">
        <v>213</v>
      </c>
      <c r="AW54" s="2" t="s">
        <v>214</v>
      </c>
      <c r="AX54" s="2" t="s">
        <v>215</v>
      </c>
      <c r="AY54" s="2" t="s">
        <v>140</v>
      </c>
      <c r="AZ54" s="2" t="s">
        <v>141</v>
      </c>
      <c r="BA54" s="2" t="s">
        <v>142</v>
      </c>
      <c r="BB54" s="2" t="s">
        <v>143</v>
      </c>
      <c r="BC54" s="2" t="s">
        <v>144</v>
      </c>
      <c r="BD54" s="2" t="s">
        <v>145</v>
      </c>
      <c r="BE54" s="2" t="s">
        <v>146</v>
      </c>
      <c r="BF54" s="2" t="s">
        <v>147</v>
      </c>
      <c r="BG54" s="2" t="s">
        <v>148</v>
      </c>
      <c r="BH54" s="2" t="s">
        <v>149</v>
      </c>
      <c r="BI54" s="2" t="s">
        <v>150</v>
      </c>
      <c r="BJ54" s="2" t="s">
        <v>18</v>
      </c>
      <c r="BK54" s="2" t="s">
        <v>16</v>
      </c>
      <c r="BL54" s="2" t="s">
        <v>11</v>
      </c>
      <c r="BM54" s="2" t="s">
        <v>13</v>
      </c>
      <c r="BN54" s="2" t="s">
        <v>17</v>
      </c>
      <c r="BO54" s="2" t="s">
        <v>151</v>
      </c>
      <c r="BP54" s="2" t="s">
        <v>15</v>
      </c>
      <c r="BQ54" s="2" t="s">
        <v>152</v>
      </c>
      <c r="BR54" s="2" t="s">
        <v>153</v>
      </c>
    </row>
    <row r="55" spans="1:70" ht="15.5" thickBot="1" x14ac:dyDescent="0.35">
      <c r="A55" s="3" t="s">
        <v>26</v>
      </c>
      <c r="B55" s="3"/>
      <c r="C55" s="3" t="s">
        <v>216</v>
      </c>
      <c r="D55" s="3" t="s">
        <v>154</v>
      </c>
      <c r="E55" s="4">
        <v>1</v>
      </c>
      <c r="F55" s="3">
        <v>0</v>
      </c>
      <c r="G55" s="3" t="s">
        <v>28</v>
      </c>
      <c r="H55" s="3" t="s">
        <v>138</v>
      </c>
      <c r="I55" s="3">
        <v>30</v>
      </c>
      <c r="J55" s="3">
        <v>155</v>
      </c>
      <c r="K55" s="3">
        <v>159</v>
      </c>
      <c r="L55" s="3">
        <v>14</v>
      </c>
      <c r="M55" s="3">
        <v>12</v>
      </c>
      <c r="N55" s="3">
        <v>6</v>
      </c>
      <c r="O55" s="3">
        <v>13</v>
      </c>
      <c r="P55" s="3">
        <v>16</v>
      </c>
      <c r="Q55" s="3">
        <v>14</v>
      </c>
      <c r="R55" s="3">
        <v>4</v>
      </c>
      <c r="S55" s="3">
        <v>15</v>
      </c>
      <c r="T55" s="3">
        <v>4</v>
      </c>
      <c r="U55" s="3">
        <v>12</v>
      </c>
      <c r="V55" s="3">
        <v>14</v>
      </c>
      <c r="W55" s="3">
        <v>15</v>
      </c>
      <c r="X55" s="3">
        <v>6</v>
      </c>
      <c r="Y55" s="3">
        <v>13</v>
      </c>
      <c r="Z55" s="3">
        <v>15</v>
      </c>
      <c r="AA55" s="3">
        <v>9</v>
      </c>
      <c r="AB55" s="3">
        <v>14</v>
      </c>
      <c r="AC55" s="3">
        <v>14</v>
      </c>
      <c r="AD55" s="3">
        <v>14</v>
      </c>
      <c r="AE55" s="3">
        <v>8</v>
      </c>
      <c r="AF55" s="3">
        <v>13</v>
      </c>
      <c r="AG55" s="3">
        <v>15</v>
      </c>
      <c r="AH55" s="3">
        <v>14</v>
      </c>
      <c r="AI55" s="3">
        <v>15</v>
      </c>
      <c r="AJ55" s="3">
        <v>15</v>
      </c>
      <c r="AK55" s="3">
        <v>13</v>
      </c>
      <c r="AL55" s="3">
        <v>14</v>
      </c>
      <c r="AM55" s="3">
        <v>14</v>
      </c>
      <c r="AN55" s="3">
        <v>16</v>
      </c>
      <c r="AO55" s="3">
        <v>6</v>
      </c>
      <c r="AP55" s="3">
        <v>13</v>
      </c>
      <c r="AQ55" s="3">
        <v>13</v>
      </c>
      <c r="AR55" s="3">
        <v>13</v>
      </c>
      <c r="AS55" s="3">
        <v>9</v>
      </c>
      <c r="AT55" s="3">
        <v>14</v>
      </c>
      <c r="AU55" s="3">
        <v>12</v>
      </c>
      <c r="AV55" s="3">
        <v>13</v>
      </c>
      <c r="AW55" s="3">
        <v>15</v>
      </c>
      <c r="AX55" s="3">
        <v>13</v>
      </c>
      <c r="AY55" s="3">
        <v>4</v>
      </c>
      <c r="AZ55" s="3">
        <v>1</v>
      </c>
      <c r="BA55" s="3">
        <v>1</v>
      </c>
      <c r="BB55" s="3">
        <v>2</v>
      </c>
      <c r="BC55" s="3">
        <v>2</v>
      </c>
      <c r="BD55" s="3">
        <v>1</v>
      </c>
      <c r="BE55" s="3">
        <v>3</v>
      </c>
      <c r="BF55" s="3">
        <v>1</v>
      </c>
      <c r="BG55" s="3">
        <v>4</v>
      </c>
      <c r="BH55" s="3">
        <v>1</v>
      </c>
      <c r="BI55" s="3">
        <v>2</v>
      </c>
      <c r="BJ55" s="3" t="s">
        <v>26</v>
      </c>
      <c r="BK55" s="3" t="s">
        <v>20</v>
      </c>
      <c r="BL55" s="3">
        <v>12</v>
      </c>
      <c r="BM55" s="3" t="s">
        <v>26</v>
      </c>
      <c r="BN55" s="3"/>
      <c r="BO55" s="3">
        <v>89</v>
      </c>
      <c r="BP55" s="5">
        <v>46203</v>
      </c>
      <c r="BQ55" s="3" t="s">
        <v>21</v>
      </c>
      <c r="BR55" s="3" t="s">
        <v>156</v>
      </c>
    </row>
    <row r="56" spans="1:70" ht="15.5" thickBot="1" x14ac:dyDescent="0.35">
      <c r="A56" s="3" t="s">
        <v>26</v>
      </c>
      <c r="B56" s="3"/>
      <c r="C56" s="3" t="s">
        <v>217</v>
      </c>
      <c r="D56" s="3" t="s">
        <v>154</v>
      </c>
      <c r="E56" s="4">
        <v>1</v>
      </c>
      <c r="F56" s="3">
        <v>0</v>
      </c>
      <c r="G56" s="3" t="s">
        <v>19</v>
      </c>
      <c r="H56" s="3" t="s">
        <v>25</v>
      </c>
      <c r="I56" s="3">
        <v>28</v>
      </c>
      <c r="J56" s="3">
        <v>154</v>
      </c>
      <c r="K56" s="3">
        <v>175</v>
      </c>
      <c r="L56" s="3">
        <v>13</v>
      </c>
      <c r="M56" s="3">
        <v>12</v>
      </c>
      <c r="N56" s="3">
        <v>7</v>
      </c>
      <c r="O56" s="3">
        <v>13</v>
      </c>
      <c r="P56" s="3">
        <v>16</v>
      </c>
      <c r="Q56" s="3">
        <v>8</v>
      </c>
      <c r="R56" s="3">
        <v>4</v>
      </c>
      <c r="S56" s="3">
        <v>16</v>
      </c>
      <c r="T56" s="3">
        <v>8</v>
      </c>
      <c r="U56" s="3">
        <v>11</v>
      </c>
      <c r="V56" s="3">
        <v>13</v>
      </c>
      <c r="W56" s="3">
        <v>15</v>
      </c>
      <c r="X56" s="3">
        <v>14</v>
      </c>
      <c r="Y56" s="3">
        <v>11</v>
      </c>
      <c r="Z56" s="3">
        <v>15</v>
      </c>
      <c r="AA56" s="3">
        <v>10</v>
      </c>
      <c r="AB56" s="3">
        <v>18</v>
      </c>
      <c r="AC56" s="3">
        <v>14</v>
      </c>
      <c r="AD56" s="3">
        <v>15</v>
      </c>
      <c r="AE56" s="3">
        <v>11</v>
      </c>
      <c r="AF56" s="3">
        <v>14</v>
      </c>
      <c r="AG56" s="3">
        <v>14</v>
      </c>
      <c r="AH56" s="3">
        <v>18</v>
      </c>
      <c r="AI56" s="3">
        <v>16</v>
      </c>
      <c r="AJ56" s="3">
        <v>15</v>
      </c>
      <c r="AK56" s="3">
        <v>14</v>
      </c>
      <c r="AL56" s="3">
        <v>16</v>
      </c>
      <c r="AM56" s="3">
        <v>13</v>
      </c>
      <c r="AN56" s="3">
        <v>14</v>
      </c>
      <c r="AO56" s="3">
        <v>10</v>
      </c>
      <c r="AP56" s="3">
        <v>14</v>
      </c>
      <c r="AQ56" s="3">
        <v>13</v>
      </c>
      <c r="AR56" s="3">
        <v>15</v>
      </c>
      <c r="AS56" s="3">
        <v>13</v>
      </c>
      <c r="AT56" s="3">
        <v>13</v>
      </c>
      <c r="AU56" s="3">
        <v>10</v>
      </c>
      <c r="AV56" s="3">
        <v>13</v>
      </c>
      <c r="AW56" s="3">
        <v>14</v>
      </c>
      <c r="AX56" s="3">
        <v>14</v>
      </c>
      <c r="AY56" s="3">
        <v>2</v>
      </c>
      <c r="AZ56" s="3">
        <v>4</v>
      </c>
      <c r="BA56" s="3">
        <v>1</v>
      </c>
      <c r="BB56" s="3">
        <v>3</v>
      </c>
      <c r="BC56" s="3">
        <v>3</v>
      </c>
      <c r="BD56" s="3">
        <v>2</v>
      </c>
      <c r="BE56" s="3">
        <v>2</v>
      </c>
      <c r="BF56" s="3">
        <v>1</v>
      </c>
      <c r="BG56" s="3">
        <v>2</v>
      </c>
      <c r="BH56" s="3">
        <v>3</v>
      </c>
      <c r="BI56" s="3">
        <v>3</v>
      </c>
      <c r="BJ56" s="3" t="s">
        <v>26</v>
      </c>
      <c r="BK56" s="3" t="s">
        <v>20</v>
      </c>
      <c r="BL56" s="3">
        <v>14</v>
      </c>
      <c r="BM56" s="3" t="s">
        <v>26</v>
      </c>
      <c r="BN56" s="3"/>
      <c r="BO56" s="3">
        <v>85</v>
      </c>
      <c r="BP56" s="5">
        <v>46568</v>
      </c>
      <c r="BQ56" s="3" t="s">
        <v>21</v>
      </c>
      <c r="BR56" s="3" t="s">
        <v>156</v>
      </c>
    </row>
    <row r="57" spans="1:70" ht="14.5" thickBot="1" x14ac:dyDescent="0.35">
      <c r="A57" s="3" t="s">
        <v>26</v>
      </c>
      <c r="B57" s="3"/>
      <c r="C57" s="3" t="s">
        <v>218</v>
      </c>
      <c r="D57" s="3" t="s">
        <v>154</v>
      </c>
      <c r="E57" s="4">
        <v>1</v>
      </c>
      <c r="F57" s="3">
        <v>0</v>
      </c>
      <c r="G57" s="3" t="s">
        <v>28</v>
      </c>
      <c r="H57" s="3" t="s">
        <v>31</v>
      </c>
      <c r="I57" s="3">
        <v>27</v>
      </c>
      <c r="J57" s="3">
        <v>170</v>
      </c>
      <c r="K57" s="3">
        <v>174</v>
      </c>
      <c r="L57" s="3">
        <v>13</v>
      </c>
      <c r="M57" s="3">
        <v>7</v>
      </c>
      <c r="N57" s="3">
        <v>16</v>
      </c>
      <c r="O57" s="3">
        <v>7</v>
      </c>
      <c r="P57" s="3">
        <v>13</v>
      </c>
      <c r="Q57" s="3">
        <v>4</v>
      </c>
      <c r="R57" s="3">
        <v>7</v>
      </c>
      <c r="S57" s="3">
        <v>10</v>
      </c>
      <c r="T57" s="3">
        <v>18</v>
      </c>
      <c r="U57" s="3">
        <v>4</v>
      </c>
      <c r="V57" s="3">
        <v>8</v>
      </c>
      <c r="W57" s="3">
        <v>12</v>
      </c>
      <c r="X57" s="3">
        <v>19</v>
      </c>
      <c r="Y57" s="3">
        <v>7</v>
      </c>
      <c r="Z57" s="3">
        <v>8</v>
      </c>
      <c r="AA57" s="3">
        <v>15</v>
      </c>
      <c r="AB57" s="3">
        <v>14</v>
      </c>
      <c r="AC57" s="3">
        <v>13</v>
      </c>
      <c r="AD57" s="3">
        <v>15</v>
      </c>
      <c r="AE57" s="3">
        <v>13</v>
      </c>
      <c r="AF57" s="3">
        <v>17</v>
      </c>
      <c r="AG57" s="3">
        <v>13</v>
      </c>
      <c r="AH57" s="3">
        <v>17</v>
      </c>
      <c r="AI57" s="3">
        <v>9</v>
      </c>
      <c r="AJ57" s="3">
        <v>19</v>
      </c>
      <c r="AK57" s="3">
        <v>18</v>
      </c>
      <c r="AL57" s="3">
        <v>15</v>
      </c>
      <c r="AM57" s="3">
        <v>13</v>
      </c>
      <c r="AN57" s="3">
        <v>13</v>
      </c>
      <c r="AO57" s="3">
        <v>17</v>
      </c>
      <c r="AP57" s="3">
        <v>15</v>
      </c>
      <c r="AQ57" s="3">
        <v>16</v>
      </c>
      <c r="AR57" s="3">
        <v>14</v>
      </c>
      <c r="AS57" s="3">
        <v>19</v>
      </c>
      <c r="AT57" s="3">
        <v>15</v>
      </c>
      <c r="AU57" s="3">
        <v>15</v>
      </c>
      <c r="AV57" s="3">
        <v>17</v>
      </c>
      <c r="AW57" s="3">
        <v>12</v>
      </c>
      <c r="AX57" s="3">
        <v>15</v>
      </c>
      <c r="AY57" s="3">
        <v>3</v>
      </c>
      <c r="AZ57" s="3">
        <v>2</v>
      </c>
      <c r="BA57" s="3">
        <v>2</v>
      </c>
      <c r="BB57" s="3">
        <v>1</v>
      </c>
      <c r="BC57" s="3">
        <v>1</v>
      </c>
      <c r="BD57" s="3">
        <v>3</v>
      </c>
      <c r="BE57" s="3">
        <v>4</v>
      </c>
      <c r="BF57" s="3">
        <v>1</v>
      </c>
      <c r="BG57" s="3">
        <v>3</v>
      </c>
      <c r="BH57" s="3">
        <v>3</v>
      </c>
      <c r="BI57" s="3">
        <v>2</v>
      </c>
      <c r="BJ57" s="3" t="s">
        <v>26</v>
      </c>
      <c r="BK57" s="3" t="s">
        <v>20</v>
      </c>
      <c r="BL57" s="3">
        <v>15</v>
      </c>
      <c r="BM57" s="3" t="s">
        <v>26</v>
      </c>
      <c r="BN57" s="3"/>
      <c r="BO57" s="3">
        <v>15</v>
      </c>
      <c r="BP57" s="5">
        <v>47299</v>
      </c>
      <c r="BQ57" s="3" t="s">
        <v>21</v>
      </c>
      <c r="BR57" s="3" t="s">
        <v>156</v>
      </c>
    </row>
    <row r="58" spans="1:70" ht="23" thickBot="1" x14ac:dyDescent="0.35">
      <c r="A58" s="3" t="s">
        <v>26</v>
      </c>
      <c r="B58" s="3"/>
      <c r="C58" s="3" t="s">
        <v>219</v>
      </c>
      <c r="D58" s="3" t="s">
        <v>154</v>
      </c>
      <c r="E58" s="4">
        <v>1</v>
      </c>
      <c r="F58" s="3">
        <v>0</v>
      </c>
      <c r="G58" s="3" t="s">
        <v>20</v>
      </c>
      <c r="H58" s="3" t="s">
        <v>25</v>
      </c>
      <c r="I58" s="3">
        <v>24</v>
      </c>
      <c r="J58" s="3">
        <v>157</v>
      </c>
      <c r="K58" s="3">
        <v>170</v>
      </c>
      <c r="L58" s="3">
        <v>12</v>
      </c>
      <c r="M58" s="3">
        <v>11</v>
      </c>
      <c r="N58" s="3">
        <v>5</v>
      </c>
      <c r="O58" s="3">
        <v>11</v>
      </c>
      <c r="P58" s="3">
        <v>15</v>
      </c>
      <c r="Q58" s="3">
        <v>13</v>
      </c>
      <c r="R58" s="3">
        <v>3</v>
      </c>
      <c r="S58" s="3">
        <v>16</v>
      </c>
      <c r="T58" s="3">
        <v>5</v>
      </c>
      <c r="U58" s="3">
        <v>10</v>
      </c>
      <c r="V58" s="3">
        <v>14</v>
      </c>
      <c r="W58" s="3">
        <v>14</v>
      </c>
      <c r="X58" s="3">
        <v>11</v>
      </c>
      <c r="Y58" s="3">
        <v>9</v>
      </c>
      <c r="Z58" s="3">
        <v>15</v>
      </c>
      <c r="AA58" s="3">
        <v>7</v>
      </c>
      <c r="AB58" s="3">
        <v>17</v>
      </c>
      <c r="AC58" s="3">
        <v>12</v>
      </c>
      <c r="AD58" s="3">
        <v>13</v>
      </c>
      <c r="AE58" s="3">
        <v>7</v>
      </c>
      <c r="AF58" s="3">
        <v>14</v>
      </c>
      <c r="AG58" s="3">
        <v>13</v>
      </c>
      <c r="AH58" s="3">
        <v>16</v>
      </c>
      <c r="AI58" s="3">
        <v>15</v>
      </c>
      <c r="AJ58" s="3">
        <v>17</v>
      </c>
      <c r="AK58" s="3">
        <v>14</v>
      </c>
      <c r="AL58" s="3">
        <v>14</v>
      </c>
      <c r="AM58" s="3">
        <v>13</v>
      </c>
      <c r="AN58" s="3">
        <v>17</v>
      </c>
      <c r="AO58" s="3">
        <v>11</v>
      </c>
      <c r="AP58" s="3">
        <v>16</v>
      </c>
      <c r="AQ58" s="3">
        <v>15</v>
      </c>
      <c r="AR58" s="3">
        <v>14</v>
      </c>
      <c r="AS58" s="3">
        <v>11</v>
      </c>
      <c r="AT58" s="3">
        <v>16</v>
      </c>
      <c r="AU58" s="3">
        <v>15</v>
      </c>
      <c r="AV58" s="3">
        <v>14</v>
      </c>
      <c r="AW58" s="3">
        <v>13</v>
      </c>
      <c r="AX58" s="3">
        <v>15</v>
      </c>
      <c r="AY58" s="3">
        <v>1</v>
      </c>
      <c r="AZ58" s="3">
        <v>2</v>
      </c>
      <c r="BA58" s="3">
        <v>1</v>
      </c>
      <c r="BB58" s="3">
        <v>2</v>
      </c>
      <c r="BC58" s="3">
        <v>2</v>
      </c>
      <c r="BD58" s="3">
        <v>3</v>
      </c>
      <c r="BE58" s="3">
        <v>2</v>
      </c>
      <c r="BF58" s="3">
        <v>3</v>
      </c>
      <c r="BG58" s="3">
        <v>3</v>
      </c>
      <c r="BH58" s="3">
        <v>3</v>
      </c>
      <c r="BI58" s="3">
        <v>2</v>
      </c>
      <c r="BJ58" s="3" t="s">
        <v>26</v>
      </c>
      <c r="BK58" s="3" t="s">
        <v>20</v>
      </c>
      <c r="BL58" s="3">
        <v>17</v>
      </c>
      <c r="BM58" s="3" t="s">
        <v>26</v>
      </c>
      <c r="BN58" s="3"/>
      <c r="BO58" s="3">
        <v>32</v>
      </c>
      <c r="BP58" s="5">
        <v>46568</v>
      </c>
      <c r="BQ58" s="3" t="s">
        <v>21</v>
      </c>
      <c r="BR58" s="3" t="s">
        <v>156</v>
      </c>
    </row>
    <row r="59" spans="1:70" ht="15.5" thickBot="1" x14ac:dyDescent="0.35">
      <c r="A59" s="3" t="s">
        <v>26</v>
      </c>
      <c r="B59" s="3"/>
      <c r="C59" s="3" t="s">
        <v>220</v>
      </c>
      <c r="D59" s="3" t="s">
        <v>154</v>
      </c>
      <c r="E59" s="4">
        <v>1</v>
      </c>
      <c r="F59" s="3">
        <v>0</v>
      </c>
      <c r="G59" s="3" t="s">
        <v>155</v>
      </c>
      <c r="H59" s="3" t="s">
        <v>221</v>
      </c>
      <c r="I59" s="3">
        <v>31</v>
      </c>
      <c r="J59" s="3">
        <v>145</v>
      </c>
      <c r="K59" s="3">
        <v>146</v>
      </c>
      <c r="L59" s="3">
        <v>13</v>
      </c>
      <c r="M59" s="3">
        <v>10</v>
      </c>
      <c r="N59" s="3">
        <v>14</v>
      </c>
      <c r="O59" s="3">
        <v>8</v>
      </c>
      <c r="P59" s="3">
        <v>14</v>
      </c>
      <c r="Q59" s="3">
        <v>9</v>
      </c>
      <c r="R59" s="3">
        <v>9</v>
      </c>
      <c r="S59" s="3">
        <v>12</v>
      </c>
      <c r="T59" s="3">
        <v>15</v>
      </c>
      <c r="U59" s="3">
        <v>9</v>
      </c>
      <c r="V59" s="3">
        <v>9</v>
      </c>
      <c r="W59" s="3">
        <v>14</v>
      </c>
      <c r="X59" s="3">
        <v>13</v>
      </c>
      <c r="Y59" s="3">
        <v>9</v>
      </c>
      <c r="Z59" s="3">
        <v>10</v>
      </c>
      <c r="AA59" s="3">
        <v>16</v>
      </c>
      <c r="AB59" s="3">
        <v>16</v>
      </c>
      <c r="AC59" s="3">
        <v>15</v>
      </c>
      <c r="AD59" s="3">
        <v>15</v>
      </c>
      <c r="AE59" s="3">
        <v>15</v>
      </c>
      <c r="AF59" s="3">
        <v>15</v>
      </c>
      <c r="AG59" s="3">
        <v>13</v>
      </c>
      <c r="AH59" s="3">
        <v>16</v>
      </c>
      <c r="AI59" s="3">
        <v>12</v>
      </c>
      <c r="AJ59" s="3">
        <v>15</v>
      </c>
      <c r="AK59" s="3">
        <v>15</v>
      </c>
      <c r="AL59" s="3">
        <v>15</v>
      </c>
      <c r="AM59" s="3">
        <v>15</v>
      </c>
      <c r="AN59" s="3">
        <v>12</v>
      </c>
      <c r="AO59" s="3">
        <v>14</v>
      </c>
      <c r="AP59" s="3">
        <v>11</v>
      </c>
      <c r="AQ59" s="3">
        <v>16</v>
      </c>
      <c r="AR59" s="3">
        <v>13</v>
      </c>
      <c r="AS59" s="3">
        <v>12</v>
      </c>
      <c r="AT59" s="3">
        <v>12</v>
      </c>
      <c r="AU59" s="3">
        <v>14</v>
      </c>
      <c r="AV59" s="3">
        <v>15</v>
      </c>
      <c r="AW59" s="3">
        <v>15</v>
      </c>
      <c r="AX59" s="3">
        <v>14</v>
      </c>
      <c r="AY59" s="3">
        <v>3</v>
      </c>
      <c r="AZ59" s="3">
        <v>2</v>
      </c>
      <c r="BA59" s="3">
        <v>1</v>
      </c>
      <c r="BB59" s="3">
        <v>3</v>
      </c>
      <c r="BC59" s="3">
        <v>2</v>
      </c>
      <c r="BD59" s="3">
        <v>1</v>
      </c>
      <c r="BE59" s="3">
        <v>1</v>
      </c>
      <c r="BF59" s="3">
        <v>1</v>
      </c>
      <c r="BG59" s="3">
        <v>2</v>
      </c>
      <c r="BH59" s="3">
        <v>2</v>
      </c>
      <c r="BI59" s="3">
        <v>3</v>
      </c>
      <c r="BJ59" s="3" t="s">
        <v>26</v>
      </c>
      <c r="BK59" s="3" t="s">
        <v>20</v>
      </c>
      <c r="BL59" s="3">
        <v>14</v>
      </c>
      <c r="BM59" s="3" t="s">
        <v>26</v>
      </c>
      <c r="BN59" s="3"/>
      <c r="BO59" s="3">
        <v>15</v>
      </c>
      <c r="BP59" s="5">
        <v>46934</v>
      </c>
      <c r="BQ59" s="3" t="s">
        <v>21</v>
      </c>
      <c r="BR59" s="3" t="s">
        <v>156</v>
      </c>
    </row>
    <row r="60" spans="1:70" ht="15.5" thickBot="1" x14ac:dyDescent="0.35">
      <c r="A60" s="3" t="s">
        <v>26</v>
      </c>
      <c r="B60" s="3"/>
      <c r="C60" s="3" t="s">
        <v>222</v>
      </c>
      <c r="D60" s="3" t="s">
        <v>154</v>
      </c>
      <c r="E60" s="4">
        <v>1</v>
      </c>
      <c r="F60" s="3">
        <v>0</v>
      </c>
      <c r="G60" s="3" t="s">
        <v>33</v>
      </c>
      <c r="H60" s="3" t="s">
        <v>221</v>
      </c>
      <c r="I60" s="3">
        <v>26</v>
      </c>
      <c r="J60" s="3">
        <v>182</v>
      </c>
      <c r="K60" s="3">
        <v>184</v>
      </c>
      <c r="L60" s="3">
        <v>15</v>
      </c>
      <c r="M60" s="3">
        <v>15</v>
      </c>
      <c r="N60" s="3">
        <v>15</v>
      </c>
      <c r="O60" s="3">
        <v>11</v>
      </c>
      <c r="P60" s="3">
        <v>15</v>
      </c>
      <c r="Q60" s="3">
        <v>20</v>
      </c>
      <c r="R60" s="3">
        <v>15</v>
      </c>
      <c r="S60" s="3">
        <v>14</v>
      </c>
      <c r="T60" s="3">
        <v>17</v>
      </c>
      <c r="U60" s="3">
        <v>17</v>
      </c>
      <c r="V60" s="3">
        <v>11</v>
      </c>
      <c r="W60" s="3">
        <v>16</v>
      </c>
      <c r="X60" s="3">
        <v>14</v>
      </c>
      <c r="Y60" s="3">
        <v>12</v>
      </c>
      <c r="Z60" s="3">
        <v>10</v>
      </c>
      <c r="AA60" s="3">
        <v>16</v>
      </c>
      <c r="AB60" s="3">
        <v>17</v>
      </c>
      <c r="AC60" s="3">
        <v>15</v>
      </c>
      <c r="AD60" s="3">
        <v>18</v>
      </c>
      <c r="AE60" s="3">
        <v>16</v>
      </c>
      <c r="AF60" s="3">
        <v>13</v>
      </c>
      <c r="AG60" s="3">
        <v>14</v>
      </c>
      <c r="AH60" s="3">
        <v>19</v>
      </c>
      <c r="AI60" s="3">
        <v>16</v>
      </c>
      <c r="AJ60" s="3">
        <v>18</v>
      </c>
      <c r="AK60" s="3">
        <v>16</v>
      </c>
      <c r="AL60" s="3">
        <v>18</v>
      </c>
      <c r="AM60" s="3">
        <v>17</v>
      </c>
      <c r="AN60" s="3">
        <v>13</v>
      </c>
      <c r="AO60" s="3">
        <v>14</v>
      </c>
      <c r="AP60" s="3">
        <v>15</v>
      </c>
      <c r="AQ60" s="3">
        <v>17</v>
      </c>
      <c r="AR60" s="3">
        <v>15</v>
      </c>
      <c r="AS60" s="3">
        <v>14</v>
      </c>
      <c r="AT60" s="3">
        <v>13</v>
      </c>
      <c r="AU60" s="3">
        <v>18</v>
      </c>
      <c r="AV60" s="3">
        <v>19</v>
      </c>
      <c r="AW60" s="3">
        <v>16</v>
      </c>
      <c r="AX60" s="3">
        <v>16</v>
      </c>
      <c r="AY60" s="3">
        <v>2</v>
      </c>
      <c r="AZ60" s="3">
        <v>4</v>
      </c>
      <c r="BA60" s="3">
        <v>1</v>
      </c>
      <c r="BB60" s="3">
        <v>3</v>
      </c>
      <c r="BC60" s="3">
        <v>2</v>
      </c>
      <c r="BD60" s="3">
        <v>3</v>
      </c>
      <c r="BE60" s="3">
        <v>3</v>
      </c>
      <c r="BF60" s="3">
        <v>3</v>
      </c>
      <c r="BG60" s="3">
        <v>2</v>
      </c>
      <c r="BH60" s="3">
        <v>2</v>
      </c>
      <c r="BI60" s="3">
        <v>3</v>
      </c>
      <c r="BJ60" s="3" t="s">
        <v>26</v>
      </c>
      <c r="BK60" s="3" t="s">
        <v>20</v>
      </c>
      <c r="BL60" s="3">
        <v>18</v>
      </c>
      <c r="BM60" s="3" t="s">
        <v>26</v>
      </c>
      <c r="BN60" s="3"/>
      <c r="BO60" s="3">
        <v>10</v>
      </c>
      <c r="BP60" s="5">
        <v>46934</v>
      </c>
      <c r="BQ60" s="3" t="s">
        <v>21</v>
      </c>
      <c r="BR60" s="3" t="s">
        <v>156</v>
      </c>
    </row>
    <row r="61" spans="1:70" ht="15.5" thickBot="1" x14ac:dyDescent="0.35">
      <c r="A61" s="3" t="s">
        <v>26</v>
      </c>
      <c r="B61" s="3"/>
      <c r="C61" s="3" t="s">
        <v>223</v>
      </c>
      <c r="D61" s="3" t="s">
        <v>154</v>
      </c>
      <c r="E61" s="4">
        <v>1</v>
      </c>
      <c r="F61" s="3">
        <v>0</v>
      </c>
      <c r="G61" s="3" t="s">
        <v>19</v>
      </c>
      <c r="H61" s="3" t="s">
        <v>27</v>
      </c>
      <c r="I61" s="3">
        <v>23</v>
      </c>
      <c r="J61" s="3">
        <v>181</v>
      </c>
      <c r="K61" s="3">
        <v>188</v>
      </c>
      <c r="L61" s="3">
        <v>13</v>
      </c>
      <c r="M61" s="3">
        <v>15</v>
      </c>
      <c r="N61" s="3">
        <v>8</v>
      </c>
      <c r="O61" s="3">
        <v>15</v>
      </c>
      <c r="P61" s="3">
        <v>17</v>
      </c>
      <c r="Q61" s="3">
        <v>18</v>
      </c>
      <c r="R61" s="3">
        <v>6</v>
      </c>
      <c r="S61" s="3">
        <v>17</v>
      </c>
      <c r="T61" s="3">
        <v>10</v>
      </c>
      <c r="U61" s="3">
        <v>14</v>
      </c>
      <c r="V61" s="3">
        <v>15</v>
      </c>
      <c r="W61" s="3">
        <v>16</v>
      </c>
      <c r="X61" s="3">
        <v>9</v>
      </c>
      <c r="Y61" s="3">
        <v>17</v>
      </c>
      <c r="Z61" s="3">
        <v>16</v>
      </c>
      <c r="AA61" s="3">
        <v>10</v>
      </c>
      <c r="AB61" s="3">
        <v>16</v>
      </c>
      <c r="AC61" s="3">
        <v>14</v>
      </c>
      <c r="AD61" s="3">
        <v>16</v>
      </c>
      <c r="AE61" s="3">
        <v>13</v>
      </c>
      <c r="AF61" s="3">
        <v>13</v>
      </c>
      <c r="AG61" s="3">
        <v>15</v>
      </c>
      <c r="AH61" s="3">
        <v>17</v>
      </c>
      <c r="AI61" s="3">
        <v>17</v>
      </c>
      <c r="AJ61" s="3">
        <v>17</v>
      </c>
      <c r="AK61" s="3">
        <v>12</v>
      </c>
      <c r="AL61" s="3">
        <v>16</v>
      </c>
      <c r="AM61" s="3">
        <v>15</v>
      </c>
      <c r="AN61" s="3">
        <v>17</v>
      </c>
      <c r="AO61" s="3">
        <v>9</v>
      </c>
      <c r="AP61" s="3">
        <v>15</v>
      </c>
      <c r="AQ61" s="3">
        <v>17</v>
      </c>
      <c r="AR61" s="3">
        <v>18</v>
      </c>
      <c r="AS61" s="3">
        <v>13</v>
      </c>
      <c r="AT61" s="3">
        <v>15</v>
      </c>
      <c r="AU61" s="3">
        <v>18</v>
      </c>
      <c r="AV61" s="3">
        <v>17</v>
      </c>
      <c r="AW61" s="3">
        <v>15</v>
      </c>
      <c r="AX61" s="3">
        <v>18</v>
      </c>
      <c r="AY61" s="3">
        <v>1</v>
      </c>
      <c r="AZ61" s="3">
        <v>3</v>
      </c>
      <c r="BA61" s="3">
        <v>3</v>
      </c>
      <c r="BB61" s="3">
        <v>1</v>
      </c>
      <c r="BC61" s="3">
        <v>1</v>
      </c>
      <c r="BD61" s="3">
        <v>2</v>
      </c>
      <c r="BE61" s="3">
        <v>1</v>
      </c>
      <c r="BF61" s="3">
        <v>2</v>
      </c>
      <c r="BG61" s="3">
        <v>2</v>
      </c>
      <c r="BH61" s="3">
        <v>2</v>
      </c>
      <c r="BI61" s="3">
        <v>2</v>
      </c>
      <c r="BJ61" s="3" t="s">
        <v>26</v>
      </c>
      <c r="BK61" s="3" t="s">
        <v>20</v>
      </c>
      <c r="BL61" s="3">
        <v>17</v>
      </c>
      <c r="BM61" s="3" t="s">
        <v>26</v>
      </c>
      <c r="BN61" s="3"/>
      <c r="BO61" s="3">
        <v>31</v>
      </c>
      <c r="BP61" s="5">
        <v>48029</v>
      </c>
      <c r="BQ61" s="3" t="s">
        <v>21</v>
      </c>
      <c r="BR61" s="3" t="s">
        <v>156</v>
      </c>
    </row>
    <row r="62" spans="1:70" ht="15.5" thickBot="1" x14ac:dyDescent="0.35">
      <c r="A62" s="3" t="s">
        <v>26</v>
      </c>
      <c r="B62" s="3"/>
      <c r="C62" s="3" t="s">
        <v>224</v>
      </c>
      <c r="D62" s="3" t="s">
        <v>154</v>
      </c>
      <c r="E62" s="4">
        <v>1</v>
      </c>
      <c r="F62" s="3">
        <v>0</v>
      </c>
      <c r="G62" s="3" t="s">
        <v>33</v>
      </c>
      <c r="H62" s="3" t="s">
        <v>32</v>
      </c>
      <c r="I62" s="3">
        <v>29</v>
      </c>
      <c r="J62" s="3">
        <v>160</v>
      </c>
      <c r="K62" s="3">
        <v>162</v>
      </c>
      <c r="L62" s="3">
        <v>12</v>
      </c>
      <c r="M62" s="3">
        <v>1</v>
      </c>
      <c r="N62" s="3">
        <v>2</v>
      </c>
      <c r="O62" s="3">
        <v>3</v>
      </c>
      <c r="P62" s="3">
        <v>12</v>
      </c>
      <c r="Q62" s="3">
        <v>5</v>
      </c>
      <c r="R62" s="3">
        <v>1</v>
      </c>
      <c r="S62" s="3">
        <v>1</v>
      </c>
      <c r="T62" s="3">
        <v>2</v>
      </c>
      <c r="U62" s="3">
        <v>8</v>
      </c>
      <c r="V62" s="3">
        <v>1</v>
      </c>
      <c r="W62" s="3">
        <v>12</v>
      </c>
      <c r="X62" s="3">
        <v>8</v>
      </c>
      <c r="Y62" s="3">
        <v>1</v>
      </c>
      <c r="Z62" s="3">
        <v>13</v>
      </c>
      <c r="AA62" s="3">
        <v>13</v>
      </c>
      <c r="AB62" s="3">
        <v>13</v>
      </c>
      <c r="AC62" s="3">
        <v>13</v>
      </c>
      <c r="AD62" s="3">
        <v>12</v>
      </c>
      <c r="AE62" s="3">
        <v>12</v>
      </c>
      <c r="AF62" s="3">
        <v>12</v>
      </c>
      <c r="AG62" s="3">
        <v>15</v>
      </c>
      <c r="AH62" s="3">
        <v>12</v>
      </c>
      <c r="AI62" s="3">
        <v>6</v>
      </c>
      <c r="AJ62" s="3">
        <v>16</v>
      </c>
      <c r="AK62" s="3">
        <v>13</v>
      </c>
      <c r="AL62" s="3">
        <v>14</v>
      </c>
      <c r="AM62" s="3">
        <v>14</v>
      </c>
      <c r="AN62" s="3">
        <v>12</v>
      </c>
      <c r="AO62" s="3">
        <v>12</v>
      </c>
      <c r="AP62" s="3">
        <v>14</v>
      </c>
      <c r="AQ62" s="3">
        <v>12</v>
      </c>
      <c r="AR62" s="3">
        <v>11</v>
      </c>
      <c r="AS62" s="3">
        <v>11</v>
      </c>
      <c r="AT62" s="3">
        <v>10</v>
      </c>
      <c r="AU62" s="3">
        <v>16</v>
      </c>
      <c r="AV62" s="3">
        <v>17</v>
      </c>
      <c r="AW62" s="3">
        <v>13</v>
      </c>
      <c r="AX62" s="3">
        <v>16</v>
      </c>
      <c r="AY62" s="3">
        <v>16</v>
      </c>
      <c r="AZ62" s="3">
        <v>15</v>
      </c>
      <c r="BA62" s="3">
        <v>19</v>
      </c>
      <c r="BB62" s="3">
        <v>13</v>
      </c>
      <c r="BC62" s="3">
        <v>12</v>
      </c>
      <c r="BD62" s="3">
        <v>16</v>
      </c>
      <c r="BE62" s="3">
        <v>15</v>
      </c>
      <c r="BF62" s="3">
        <v>15</v>
      </c>
      <c r="BG62" s="3">
        <v>13</v>
      </c>
      <c r="BH62" s="3">
        <v>14</v>
      </c>
      <c r="BI62" s="3">
        <v>13</v>
      </c>
      <c r="BJ62" s="3" t="s">
        <v>26</v>
      </c>
      <c r="BK62" s="3" t="s">
        <v>20</v>
      </c>
      <c r="BL62" s="3">
        <v>13</v>
      </c>
      <c r="BM62" s="3" t="s">
        <v>26</v>
      </c>
      <c r="BN62" s="3"/>
      <c r="BO62" s="3" t="s">
        <v>26</v>
      </c>
      <c r="BP62" s="5">
        <v>46934</v>
      </c>
      <c r="BQ62" s="3" t="s">
        <v>21</v>
      </c>
      <c r="BR62" s="3" t="s">
        <v>156</v>
      </c>
    </row>
    <row r="63" spans="1:70" ht="15.5" thickBot="1" x14ac:dyDescent="0.35">
      <c r="A63" s="3" t="s">
        <v>26</v>
      </c>
      <c r="B63" s="3"/>
      <c r="C63" s="3" t="s">
        <v>225</v>
      </c>
      <c r="D63" s="3" t="s">
        <v>154</v>
      </c>
      <c r="E63" s="4">
        <v>1</v>
      </c>
      <c r="F63" s="3">
        <v>0</v>
      </c>
      <c r="G63" s="3" t="s">
        <v>20</v>
      </c>
      <c r="H63" s="3" t="s">
        <v>226</v>
      </c>
      <c r="I63" s="3">
        <v>27</v>
      </c>
      <c r="J63" s="3">
        <v>155</v>
      </c>
      <c r="K63" s="3">
        <v>162</v>
      </c>
      <c r="L63" s="3">
        <v>14</v>
      </c>
      <c r="M63" s="3">
        <v>13</v>
      </c>
      <c r="N63" s="3">
        <v>15</v>
      </c>
      <c r="O63" s="3">
        <v>5</v>
      </c>
      <c r="P63" s="3">
        <v>14</v>
      </c>
      <c r="Q63" s="3">
        <v>5</v>
      </c>
      <c r="R63" s="3">
        <v>9</v>
      </c>
      <c r="S63" s="3">
        <v>12</v>
      </c>
      <c r="T63" s="3">
        <v>15</v>
      </c>
      <c r="U63" s="3">
        <v>3</v>
      </c>
      <c r="V63" s="3">
        <v>8</v>
      </c>
      <c r="W63" s="3">
        <v>14</v>
      </c>
      <c r="X63" s="3">
        <v>14</v>
      </c>
      <c r="Y63" s="3">
        <v>9</v>
      </c>
      <c r="Z63" s="3">
        <v>13</v>
      </c>
      <c r="AA63" s="3">
        <v>16</v>
      </c>
      <c r="AB63" s="3">
        <v>14</v>
      </c>
      <c r="AC63" s="3">
        <v>15</v>
      </c>
      <c r="AD63" s="3">
        <v>15</v>
      </c>
      <c r="AE63" s="3">
        <v>11</v>
      </c>
      <c r="AF63" s="3">
        <v>13</v>
      </c>
      <c r="AG63" s="3">
        <v>13</v>
      </c>
      <c r="AH63" s="3">
        <v>16</v>
      </c>
      <c r="AI63" s="3">
        <v>13</v>
      </c>
      <c r="AJ63" s="3">
        <v>14</v>
      </c>
      <c r="AK63" s="3">
        <v>15</v>
      </c>
      <c r="AL63" s="3">
        <v>17</v>
      </c>
      <c r="AM63" s="3">
        <v>16</v>
      </c>
      <c r="AN63" s="3">
        <v>14</v>
      </c>
      <c r="AO63" s="3">
        <v>14</v>
      </c>
      <c r="AP63" s="3">
        <v>12</v>
      </c>
      <c r="AQ63" s="3">
        <v>15</v>
      </c>
      <c r="AR63" s="3">
        <v>13</v>
      </c>
      <c r="AS63" s="3">
        <v>14</v>
      </c>
      <c r="AT63" s="3">
        <v>14</v>
      </c>
      <c r="AU63" s="3">
        <v>13</v>
      </c>
      <c r="AV63" s="3">
        <v>14</v>
      </c>
      <c r="AW63" s="3">
        <v>12</v>
      </c>
      <c r="AX63" s="3">
        <v>14</v>
      </c>
      <c r="AY63" s="3">
        <v>2</v>
      </c>
      <c r="AZ63" s="3">
        <v>4</v>
      </c>
      <c r="BA63" s="3">
        <v>2</v>
      </c>
      <c r="BB63" s="3">
        <v>2</v>
      </c>
      <c r="BC63" s="3">
        <v>2</v>
      </c>
      <c r="BD63" s="3">
        <v>2</v>
      </c>
      <c r="BE63" s="3">
        <v>1</v>
      </c>
      <c r="BF63" s="3">
        <v>2</v>
      </c>
      <c r="BG63" s="3">
        <v>3</v>
      </c>
      <c r="BH63" s="3">
        <v>3</v>
      </c>
      <c r="BI63" s="3">
        <v>3</v>
      </c>
      <c r="BJ63" s="3" t="s">
        <v>26</v>
      </c>
      <c r="BK63" s="3" t="s">
        <v>20</v>
      </c>
      <c r="BL63" s="3">
        <v>15</v>
      </c>
      <c r="BM63" s="3" t="s">
        <v>26</v>
      </c>
      <c r="BN63" s="3"/>
      <c r="BO63" s="3">
        <v>5</v>
      </c>
      <c r="BP63" s="5">
        <v>46934</v>
      </c>
      <c r="BQ63" s="3" t="s">
        <v>21</v>
      </c>
      <c r="BR63" s="3" t="s">
        <v>156</v>
      </c>
    </row>
    <row r="64" spans="1:70" ht="15.5" thickBot="1" x14ac:dyDescent="0.35">
      <c r="A64" s="3" t="s">
        <v>26</v>
      </c>
      <c r="B64" s="3"/>
      <c r="C64" s="3" t="s">
        <v>227</v>
      </c>
      <c r="D64" s="3" t="s">
        <v>154</v>
      </c>
      <c r="E64" s="4">
        <v>1</v>
      </c>
      <c r="F64" s="3">
        <v>0</v>
      </c>
      <c r="G64" s="3" t="s">
        <v>228</v>
      </c>
      <c r="H64" s="3" t="s">
        <v>229</v>
      </c>
      <c r="I64" s="3">
        <v>26</v>
      </c>
      <c r="J64" s="3">
        <v>155</v>
      </c>
      <c r="K64" s="3">
        <v>160</v>
      </c>
      <c r="L64" s="3">
        <v>15</v>
      </c>
      <c r="M64" s="3">
        <v>13</v>
      </c>
      <c r="N64" s="3">
        <v>6</v>
      </c>
      <c r="O64" s="3">
        <v>12</v>
      </c>
      <c r="P64" s="3">
        <v>16</v>
      </c>
      <c r="Q64" s="3">
        <v>14</v>
      </c>
      <c r="R64" s="3">
        <v>4</v>
      </c>
      <c r="S64" s="3">
        <v>17</v>
      </c>
      <c r="T64" s="3">
        <v>7</v>
      </c>
      <c r="U64" s="3">
        <v>14</v>
      </c>
      <c r="V64" s="3">
        <v>13</v>
      </c>
      <c r="W64" s="3">
        <v>15</v>
      </c>
      <c r="X64" s="3">
        <v>6</v>
      </c>
      <c r="Y64" s="3">
        <v>15</v>
      </c>
      <c r="Z64" s="3">
        <v>18</v>
      </c>
      <c r="AA64" s="3">
        <v>10</v>
      </c>
      <c r="AB64" s="3">
        <v>12</v>
      </c>
      <c r="AC64" s="3">
        <v>12</v>
      </c>
      <c r="AD64" s="3">
        <v>14</v>
      </c>
      <c r="AE64" s="3">
        <v>11</v>
      </c>
      <c r="AF64" s="3">
        <v>10</v>
      </c>
      <c r="AG64" s="3">
        <v>16</v>
      </c>
      <c r="AH64" s="3">
        <v>15</v>
      </c>
      <c r="AI64" s="3">
        <v>16</v>
      </c>
      <c r="AJ64" s="3">
        <v>14</v>
      </c>
      <c r="AK64" s="3">
        <v>8</v>
      </c>
      <c r="AL64" s="3">
        <v>15</v>
      </c>
      <c r="AM64" s="3">
        <v>15</v>
      </c>
      <c r="AN64" s="3">
        <v>14</v>
      </c>
      <c r="AO64" s="3">
        <v>9</v>
      </c>
      <c r="AP64" s="3">
        <v>15</v>
      </c>
      <c r="AQ64" s="3">
        <v>13</v>
      </c>
      <c r="AR64" s="3">
        <v>16</v>
      </c>
      <c r="AS64" s="3">
        <v>12</v>
      </c>
      <c r="AT64" s="3">
        <v>13</v>
      </c>
      <c r="AU64" s="3">
        <v>13</v>
      </c>
      <c r="AV64" s="3">
        <v>14</v>
      </c>
      <c r="AW64" s="3">
        <v>16</v>
      </c>
      <c r="AX64" s="3">
        <v>15</v>
      </c>
      <c r="AY64" s="3">
        <v>3</v>
      </c>
      <c r="AZ64" s="3">
        <v>1</v>
      </c>
      <c r="BA64" s="3">
        <v>2</v>
      </c>
      <c r="BB64" s="3">
        <v>1</v>
      </c>
      <c r="BC64" s="3">
        <v>1</v>
      </c>
      <c r="BD64" s="3">
        <v>3</v>
      </c>
      <c r="BE64" s="3">
        <v>3</v>
      </c>
      <c r="BF64" s="3">
        <v>2</v>
      </c>
      <c r="BG64" s="3">
        <v>4</v>
      </c>
      <c r="BH64" s="3">
        <v>2</v>
      </c>
      <c r="BI64" s="3">
        <v>2</v>
      </c>
      <c r="BJ64" s="3" t="s">
        <v>26</v>
      </c>
      <c r="BK64" s="3" t="s">
        <v>20</v>
      </c>
      <c r="BL64" s="3">
        <v>15</v>
      </c>
      <c r="BM64" s="3" t="s">
        <v>26</v>
      </c>
      <c r="BN64" s="3"/>
      <c r="BO64" s="3">
        <v>40</v>
      </c>
      <c r="BP64" s="5">
        <v>47664</v>
      </c>
      <c r="BQ64" s="3" t="s">
        <v>21</v>
      </c>
      <c r="BR64" s="3" t="s">
        <v>156</v>
      </c>
    </row>
    <row r="65" spans="1:70" ht="15.5" thickBot="1" x14ac:dyDescent="0.35">
      <c r="A65" s="3" t="s">
        <v>26</v>
      </c>
      <c r="B65" s="3"/>
      <c r="C65" s="3" t="s">
        <v>230</v>
      </c>
      <c r="D65" s="3" t="s">
        <v>154</v>
      </c>
      <c r="E65" s="4">
        <v>1</v>
      </c>
      <c r="F65" s="3">
        <v>0</v>
      </c>
      <c r="G65" s="3" t="s">
        <v>28</v>
      </c>
      <c r="H65" s="3" t="s">
        <v>30</v>
      </c>
      <c r="I65" s="3">
        <v>24</v>
      </c>
      <c r="J65" s="3">
        <v>158</v>
      </c>
      <c r="K65" s="3">
        <v>168</v>
      </c>
      <c r="L65" s="3">
        <v>15</v>
      </c>
      <c r="M65" s="3">
        <v>12</v>
      </c>
      <c r="N65" s="3">
        <v>15</v>
      </c>
      <c r="O65" s="3">
        <v>8</v>
      </c>
      <c r="P65" s="3">
        <v>15</v>
      </c>
      <c r="Q65" s="3">
        <v>4</v>
      </c>
      <c r="R65" s="3">
        <v>10</v>
      </c>
      <c r="S65" s="3">
        <v>13</v>
      </c>
      <c r="T65" s="3">
        <v>16</v>
      </c>
      <c r="U65" s="3">
        <v>7</v>
      </c>
      <c r="V65" s="3">
        <v>6</v>
      </c>
      <c r="W65" s="3">
        <v>14</v>
      </c>
      <c r="X65" s="3">
        <v>14</v>
      </c>
      <c r="Y65" s="3">
        <v>7</v>
      </c>
      <c r="Z65" s="3">
        <v>12</v>
      </c>
      <c r="AA65" s="3">
        <v>15</v>
      </c>
      <c r="AB65" s="3">
        <v>15</v>
      </c>
      <c r="AC65" s="3">
        <v>15</v>
      </c>
      <c r="AD65" s="3">
        <v>15</v>
      </c>
      <c r="AE65" s="3">
        <v>12</v>
      </c>
      <c r="AF65" s="3">
        <v>14</v>
      </c>
      <c r="AG65" s="3">
        <v>12</v>
      </c>
      <c r="AH65" s="3">
        <v>16</v>
      </c>
      <c r="AI65" s="3">
        <v>14</v>
      </c>
      <c r="AJ65" s="3">
        <v>16</v>
      </c>
      <c r="AK65" s="3">
        <v>16</v>
      </c>
      <c r="AL65" s="3">
        <v>16</v>
      </c>
      <c r="AM65" s="3">
        <v>15</v>
      </c>
      <c r="AN65" s="3">
        <v>14</v>
      </c>
      <c r="AO65" s="3">
        <v>13</v>
      </c>
      <c r="AP65" s="3">
        <v>14</v>
      </c>
      <c r="AQ65" s="3">
        <v>15</v>
      </c>
      <c r="AR65" s="3">
        <v>13</v>
      </c>
      <c r="AS65" s="3">
        <v>14</v>
      </c>
      <c r="AT65" s="3">
        <v>15</v>
      </c>
      <c r="AU65" s="3">
        <v>14</v>
      </c>
      <c r="AV65" s="3">
        <v>16</v>
      </c>
      <c r="AW65" s="3">
        <v>14</v>
      </c>
      <c r="AX65" s="3">
        <v>16</v>
      </c>
      <c r="AY65" s="3">
        <v>2</v>
      </c>
      <c r="AZ65" s="3">
        <v>2</v>
      </c>
      <c r="BA65" s="3">
        <v>1</v>
      </c>
      <c r="BB65" s="3">
        <v>3</v>
      </c>
      <c r="BC65" s="3">
        <v>2</v>
      </c>
      <c r="BD65" s="3">
        <v>1</v>
      </c>
      <c r="BE65" s="3">
        <v>3</v>
      </c>
      <c r="BF65" s="3">
        <v>1</v>
      </c>
      <c r="BG65" s="3">
        <v>2</v>
      </c>
      <c r="BH65" s="3">
        <v>1</v>
      </c>
      <c r="BI65" s="3">
        <v>3</v>
      </c>
      <c r="BJ65" s="3" t="s">
        <v>26</v>
      </c>
      <c r="BK65" s="3" t="s">
        <v>20</v>
      </c>
      <c r="BL65" s="3">
        <v>16</v>
      </c>
      <c r="BM65" s="3" t="s">
        <v>26</v>
      </c>
      <c r="BN65" s="3"/>
      <c r="BO65" s="3">
        <v>6</v>
      </c>
      <c r="BP65" s="5">
        <v>46934</v>
      </c>
      <c r="BQ65" s="3" t="s">
        <v>21</v>
      </c>
      <c r="BR65" s="3" t="s">
        <v>156</v>
      </c>
    </row>
    <row r="66" spans="1:70" ht="15.5" thickBot="1" x14ac:dyDescent="0.35">
      <c r="A66" s="3" t="s">
        <v>26</v>
      </c>
      <c r="B66" s="3"/>
      <c r="C66" s="3" t="s">
        <v>231</v>
      </c>
      <c r="D66" s="3" t="s">
        <v>154</v>
      </c>
      <c r="E66" s="4">
        <v>1</v>
      </c>
      <c r="F66" s="3">
        <v>0</v>
      </c>
      <c r="G66" s="3" t="s">
        <v>157</v>
      </c>
      <c r="H66" s="3" t="s">
        <v>137</v>
      </c>
      <c r="I66" s="3">
        <v>23</v>
      </c>
      <c r="J66" s="3">
        <v>154</v>
      </c>
      <c r="K66" s="3">
        <v>165</v>
      </c>
      <c r="L66" s="3">
        <v>13</v>
      </c>
      <c r="M66" s="3">
        <v>13</v>
      </c>
      <c r="N66" s="3">
        <v>3</v>
      </c>
      <c r="O66" s="3">
        <v>11</v>
      </c>
      <c r="P66" s="3">
        <v>15</v>
      </c>
      <c r="Q66" s="3">
        <v>13</v>
      </c>
      <c r="R66" s="3">
        <v>3</v>
      </c>
      <c r="S66" s="3">
        <v>17</v>
      </c>
      <c r="T66" s="3">
        <v>5</v>
      </c>
      <c r="U66" s="3">
        <v>10</v>
      </c>
      <c r="V66" s="3">
        <v>13</v>
      </c>
      <c r="W66" s="3">
        <v>16</v>
      </c>
      <c r="X66" s="3">
        <v>11</v>
      </c>
      <c r="Y66" s="3">
        <v>13</v>
      </c>
      <c r="Z66" s="3">
        <v>16</v>
      </c>
      <c r="AA66" s="3">
        <v>5</v>
      </c>
      <c r="AB66" s="3">
        <v>13</v>
      </c>
      <c r="AC66" s="3">
        <v>11</v>
      </c>
      <c r="AD66" s="3">
        <v>14</v>
      </c>
      <c r="AE66" s="3">
        <v>5</v>
      </c>
      <c r="AF66" s="3">
        <v>9</v>
      </c>
      <c r="AG66" s="3">
        <v>14</v>
      </c>
      <c r="AH66" s="3">
        <v>12</v>
      </c>
      <c r="AI66" s="3">
        <v>15</v>
      </c>
      <c r="AJ66" s="3">
        <v>12</v>
      </c>
      <c r="AK66" s="3">
        <v>13</v>
      </c>
      <c r="AL66" s="3">
        <v>12</v>
      </c>
      <c r="AM66" s="3">
        <v>15</v>
      </c>
      <c r="AN66" s="3">
        <v>15</v>
      </c>
      <c r="AO66" s="3">
        <v>13</v>
      </c>
      <c r="AP66" s="3">
        <v>15</v>
      </c>
      <c r="AQ66" s="3">
        <v>13</v>
      </c>
      <c r="AR66" s="3">
        <v>16</v>
      </c>
      <c r="AS66" s="3">
        <v>14</v>
      </c>
      <c r="AT66" s="3">
        <v>16</v>
      </c>
      <c r="AU66" s="3">
        <v>15</v>
      </c>
      <c r="AV66" s="3">
        <v>12</v>
      </c>
      <c r="AW66" s="3">
        <v>12</v>
      </c>
      <c r="AX66" s="3">
        <v>12</v>
      </c>
      <c r="AY66" s="3">
        <v>1</v>
      </c>
      <c r="AZ66" s="3">
        <v>1</v>
      </c>
      <c r="BA66" s="3">
        <v>3</v>
      </c>
      <c r="BB66" s="3">
        <v>1</v>
      </c>
      <c r="BC66" s="3">
        <v>1</v>
      </c>
      <c r="BD66" s="3">
        <v>3</v>
      </c>
      <c r="BE66" s="3">
        <v>1</v>
      </c>
      <c r="BF66" s="3">
        <v>1</v>
      </c>
      <c r="BG66" s="3">
        <v>2</v>
      </c>
      <c r="BH66" s="3">
        <v>1</v>
      </c>
      <c r="BI66" s="3">
        <v>3</v>
      </c>
      <c r="BJ66" s="3" t="s">
        <v>26</v>
      </c>
      <c r="BK66" s="3" t="s">
        <v>20</v>
      </c>
      <c r="BL66" s="3">
        <v>12</v>
      </c>
      <c r="BM66" s="3" t="s">
        <v>26</v>
      </c>
      <c r="BN66" s="3"/>
      <c r="BO66" s="3">
        <v>16</v>
      </c>
      <c r="BP66" s="5">
        <v>47664</v>
      </c>
      <c r="BQ66" s="3" t="s">
        <v>21</v>
      </c>
      <c r="BR66" s="3" t="s">
        <v>156</v>
      </c>
    </row>
    <row r="67" spans="1:70" ht="15.5" thickBot="1" x14ac:dyDescent="0.35">
      <c r="A67" s="3" t="s">
        <v>26</v>
      </c>
      <c r="B67" s="3"/>
      <c r="C67" s="3" t="s">
        <v>232</v>
      </c>
      <c r="D67" s="3" t="s">
        <v>154</v>
      </c>
      <c r="E67" s="4">
        <v>1</v>
      </c>
      <c r="F67" s="3">
        <v>0</v>
      </c>
      <c r="G67" s="3" t="s">
        <v>155</v>
      </c>
      <c r="H67" s="3" t="s">
        <v>158</v>
      </c>
      <c r="I67" s="3">
        <v>23</v>
      </c>
      <c r="J67" s="3">
        <v>155</v>
      </c>
      <c r="K67" s="3">
        <v>169</v>
      </c>
      <c r="L67" s="3">
        <v>15</v>
      </c>
      <c r="M67" s="3">
        <v>12</v>
      </c>
      <c r="N67" s="3">
        <v>14</v>
      </c>
      <c r="O67" s="3">
        <v>7</v>
      </c>
      <c r="P67" s="3">
        <v>15</v>
      </c>
      <c r="Q67" s="3">
        <v>4</v>
      </c>
      <c r="R67" s="3">
        <v>14</v>
      </c>
      <c r="S67" s="3">
        <v>13</v>
      </c>
      <c r="T67" s="3">
        <v>15</v>
      </c>
      <c r="U67" s="3">
        <v>6</v>
      </c>
      <c r="V67" s="3">
        <v>9</v>
      </c>
      <c r="W67" s="3">
        <v>14</v>
      </c>
      <c r="X67" s="3">
        <v>14</v>
      </c>
      <c r="Y67" s="3">
        <v>12</v>
      </c>
      <c r="Z67" s="3">
        <v>13</v>
      </c>
      <c r="AA67" s="3">
        <v>15</v>
      </c>
      <c r="AB67" s="3">
        <v>14</v>
      </c>
      <c r="AC67" s="3">
        <v>14</v>
      </c>
      <c r="AD67" s="3">
        <v>15</v>
      </c>
      <c r="AE67" s="3">
        <v>10</v>
      </c>
      <c r="AF67" s="3">
        <v>15</v>
      </c>
      <c r="AG67" s="3">
        <v>13</v>
      </c>
      <c r="AH67" s="3">
        <v>16</v>
      </c>
      <c r="AI67" s="3">
        <v>13</v>
      </c>
      <c r="AJ67" s="3">
        <v>15</v>
      </c>
      <c r="AK67" s="3">
        <v>13</v>
      </c>
      <c r="AL67" s="3">
        <v>17</v>
      </c>
      <c r="AM67" s="3">
        <v>15</v>
      </c>
      <c r="AN67" s="3">
        <v>14</v>
      </c>
      <c r="AO67" s="3">
        <v>14</v>
      </c>
      <c r="AP67" s="3">
        <v>14</v>
      </c>
      <c r="AQ67" s="3">
        <v>15</v>
      </c>
      <c r="AR67" s="3">
        <v>14</v>
      </c>
      <c r="AS67" s="3">
        <v>14</v>
      </c>
      <c r="AT67" s="3">
        <v>14</v>
      </c>
      <c r="AU67" s="3">
        <v>15</v>
      </c>
      <c r="AV67" s="3">
        <v>15</v>
      </c>
      <c r="AW67" s="3">
        <v>14</v>
      </c>
      <c r="AX67" s="3">
        <v>16</v>
      </c>
      <c r="AY67" s="3">
        <v>2</v>
      </c>
      <c r="AZ67" s="3">
        <v>1</v>
      </c>
      <c r="BA67" s="3">
        <v>3</v>
      </c>
      <c r="BB67" s="3">
        <v>1</v>
      </c>
      <c r="BC67" s="3">
        <v>1</v>
      </c>
      <c r="BD67" s="3">
        <v>3</v>
      </c>
      <c r="BE67" s="3">
        <v>1</v>
      </c>
      <c r="BF67" s="3">
        <v>3</v>
      </c>
      <c r="BG67" s="3">
        <v>1</v>
      </c>
      <c r="BH67" s="3">
        <v>3</v>
      </c>
      <c r="BI67" s="3">
        <v>3</v>
      </c>
      <c r="BJ67" s="3" t="s">
        <v>26</v>
      </c>
      <c r="BK67" s="3" t="s">
        <v>20</v>
      </c>
      <c r="BL67" s="3">
        <v>17</v>
      </c>
      <c r="BM67" s="3" t="s">
        <v>26</v>
      </c>
      <c r="BN67" s="3"/>
      <c r="BO67" s="3" t="s">
        <v>26</v>
      </c>
      <c r="BP67" s="5">
        <v>47299</v>
      </c>
      <c r="BQ67" s="3" t="s">
        <v>21</v>
      </c>
      <c r="BR67" s="3" t="s">
        <v>156</v>
      </c>
    </row>
    <row r="68" spans="1:70" ht="15.5" thickBot="1" x14ac:dyDescent="0.35">
      <c r="A68" s="3" t="s">
        <v>26</v>
      </c>
      <c r="B68" s="3"/>
      <c r="C68" s="3" t="s">
        <v>233</v>
      </c>
      <c r="D68" s="3" t="s">
        <v>154</v>
      </c>
      <c r="E68" s="4">
        <v>1</v>
      </c>
      <c r="F68" s="3">
        <v>0</v>
      </c>
      <c r="G68" s="3" t="s">
        <v>20</v>
      </c>
      <c r="H68" s="3" t="s">
        <v>31</v>
      </c>
      <c r="I68" s="3">
        <v>24</v>
      </c>
      <c r="J68" s="3">
        <v>176</v>
      </c>
      <c r="K68" s="3">
        <v>184</v>
      </c>
      <c r="L68" s="3">
        <v>13</v>
      </c>
      <c r="M68" s="3">
        <v>10</v>
      </c>
      <c r="N68" s="3">
        <v>16</v>
      </c>
      <c r="O68" s="3">
        <v>10</v>
      </c>
      <c r="P68" s="3">
        <v>16</v>
      </c>
      <c r="Q68" s="3">
        <v>5</v>
      </c>
      <c r="R68" s="3">
        <v>6</v>
      </c>
      <c r="S68" s="3">
        <v>12</v>
      </c>
      <c r="T68" s="3">
        <v>18</v>
      </c>
      <c r="U68" s="3">
        <v>5</v>
      </c>
      <c r="V68" s="3">
        <v>9</v>
      </c>
      <c r="W68" s="3">
        <v>15</v>
      </c>
      <c r="X68" s="3">
        <v>16</v>
      </c>
      <c r="Y68" s="3">
        <v>11</v>
      </c>
      <c r="Z68" s="3">
        <v>11</v>
      </c>
      <c r="AA68" s="3">
        <v>16</v>
      </c>
      <c r="AB68" s="3">
        <v>15</v>
      </c>
      <c r="AC68" s="3">
        <v>15</v>
      </c>
      <c r="AD68" s="3">
        <v>16</v>
      </c>
      <c r="AE68" s="3">
        <v>10</v>
      </c>
      <c r="AF68" s="3">
        <v>15</v>
      </c>
      <c r="AG68" s="3">
        <v>12</v>
      </c>
      <c r="AH68" s="3">
        <v>17</v>
      </c>
      <c r="AI68" s="3">
        <v>8</v>
      </c>
      <c r="AJ68" s="3">
        <v>16</v>
      </c>
      <c r="AK68" s="3">
        <v>15</v>
      </c>
      <c r="AL68" s="3">
        <v>18</v>
      </c>
      <c r="AM68" s="3">
        <v>19</v>
      </c>
      <c r="AN68" s="3">
        <v>14</v>
      </c>
      <c r="AO68" s="3">
        <v>16</v>
      </c>
      <c r="AP68" s="3">
        <v>16</v>
      </c>
      <c r="AQ68" s="3">
        <v>16</v>
      </c>
      <c r="AR68" s="3">
        <v>16</v>
      </c>
      <c r="AS68" s="3">
        <v>17</v>
      </c>
      <c r="AT68" s="3">
        <v>15</v>
      </c>
      <c r="AU68" s="3">
        <v>16</v>
      </c>
      <c r="AV68" s="3">
        <v>18</v>
      </c>
      <c r="AW68" s="3">
        <v>16</v>
      </c>
      <c r="AX68" s="3">
        <v>18</v>
      </c>
      <c r="AY68" s="3">
        <v>1</v>
      </c>
      <c r="AZ68" s="3">
        <v>3</v>
      </c>
      <c r="BA68" s="3">
        <v>3</v>
      </c>
      <c r="BB68" s="3">
        <v>3</v>
      </c>
      <c r="BC68" s="3">
        <v>3</v>
      </c>
      <c r="BD68" s="3">
        <v>3</v>
      </c>
      <c r="BE68" s="3">
        <v>4</v>
      </c>
      <c r="BF68" s="3">
        <v>1</v>
      </c>
      <c r="BG68" s="3">
        <v>2</v>
      </c>
      <c r="BH68" s="3">
        <v>1</v>
      </c>
      <c r="BI68" s="3">
        <v>2</v>
      </c>
      <c r="BJ68" s="3" t="s">
        <v>26</v>
      </c>
      <c r="BK68" s="3" t="s">
        <v>20</v>
      </c>
      <c r="BL68" s="3">
        <v>18</v>
      </c>
      <c r="BM68" s="3" t="s">
        <v>26</v>
      </c>
      <c r="BN68" s="3"/>
      <c r="BO68" s="3">
        <v>3</v>
      </c>
      <c r="BP68" s="5">
        <v>47664</v>
      </c>
      <c r="BQ68" s="3" t="s">
        <v>21</v>
      </c>
      <c r="BR68" s="3" t="s">
        <v>156</v>
      </c>
    </row>
    <row r="69" spans="1:70" ht="15.5" thickBot="1" x14ac:dyDescent="0.35">
      <c r="A69" s="3" t="s">
        <v>26</v>
      </c>
      <c r="B69" s="3"/>
      <c r="C69" s="3" t="s">
        <v>234</v>
      </c>
      <c r="D69" s="3" t="s">
        <v>154</v>
      </c>
      <c r="E69" s="4">
        <v>1</v>
      </c>
      <c r="F69" s="3">
        <v>0</v>
      </c>
      <c r="G69" s="3" t="s">
        <v>20</v>
      </c>
      <c r="H69" s="3" t="s">
        <v>235</v>
      </c>
      <c r="I69" s="3">
        <v>26</v>
      </c>
      <c r="J69" s="3">
        <v>176</v>
      </c>
      <c r="K69" s="3">
        <v>180</v>
      </c>
      <c r="L69" s="3">
        <v>18</v>
      </c>
      <c r="M69" s="3">
        <v>15</v>
      </c>
      <c r="N69" s="3">
        <v>9</v>
      </c>
      <c r="O69" s="3">
        <v>14</v>
      </c>
      <c r="P69" s="3">
        <v>19</v>
      </c>
      <c r="Q69" s="3">
        <v>16</v>
      </c>
      <c r="R69" s="3">
        <v>3</v>
      </c>
      <c r="S69" s="3">
        <v>17</v>
      </c>
      <c r="T69" s="3">
        <v>10</v>
      </c>
      <c r="U69" s="3">
        <v>14</v>
      </c>
      <c r="V69" s="3">
        <v>13</v>
      </c>
      <c r="W69" s="3">
        <v>18</v>
      </c>
      <c r="X69" s="3">
        <v>8</v>
      </c>
      <c r="Y69" s="3">
        <v>16</v>
      </c>
      <c r="Z69" s="3">
        <v>16</v>
      </c>
      <c r="AA69" s="3">
        <v>10</v>
      </c>
      <c r="AB69" s="3">
        <v>15</v>
      </c>
      <c r="AC69" s="3">
        <v>15</v>
      </c>
      <c r="AD69" s="3">
        <v>17</v>
      </c>
      <c r="AE69" s="3">
        <v>15</v>
      </c>
      <c r="AF69" s="3">
        <v>9</v>
      </c>
      <c r="AG69" s="3">
        <v>19</v>
      </c>
      <c r="AH69" s="3">
        <v>19</v>
      </c>
      <c r="AI69" s="3">
        <v>17</v>
      </c>
      <c r="AJ69" s="3">
        <v>16</v>
      </c>
      <c r="AK69" s="3">
        <v>10</v>
      </c>
      <c r="AL69" s="3">
        <v>18</v>
      </c>
      <c r="AM69" s="3">
        <v>16</v>
      </c>
      <c r="AN69" s="3">
        <v>13</v>
      </c>
      <c r="AO69" s="3">
        <v>9</v>
      </c>
      <c r="AP69" s="3">
        <v>15</v>
      </c>
      <c r="AQ69" s="3">
        <v>15</v>
      </c>
      <c r="AR69" s="3">
        <v>16</v>
      </c>
      <c r="AS69" s="3">
        <v>11</v>
      </c>
      <c r="AT69" s="3">
        <v>13</v>
      </c>
      <c r="AU69" s="3">
        <v>13</v>
      </c>
      <c r="AV69" s="3">
        <v>14</v>
      </c>
      <c r="AW69" s="3">
        <v>13</v>
      </c>
      <c r="AX69" s="3">
        <v>15</v>
      </c>
      <c r="AY69" s="3">
        <v>1</v>
      </c>
      <c r="AZ69" s="3">
        <v>1</v>
      </c>
      <c r="BA69" s="3">
        <v>2</v>
      </c>
      <c r="BB69" s="3">
        <v>1</v>
      </c>
      <c r="BC69" s="3">
        <v>3</v>
      </c>
      <c r="BD69" s="3">
        <v>3</v>
      </c>
      <c r="BE69" s="3">
        <v>1</v>
      </c>
      <c r="BF69" s="3">
        <v>3</v>
      </c>
      <c r="BG69" s="3">
        <v>2</v>
      </c>
      <c r="BH69" s="3">
        <v>2</v>
      </c>
      <c r="BI69" s="3">
        <v>2</v>
      </c>
      <c r="BJ69" s="3" t="s">
        <v>26</v>
      </c>
      <c r="BK69" s="3" t="s">
        <v>20</v>
      </c>
      <c r="BL69" s="3">
        <v>20</v>
      </c>
      <c r="BM69" s="3" t="s">
        <v>26</v>
      </c>
      <c r="BN69" s="3"/>
      <c r="BO69" s="3">
        <v>47</v>
      </c>
      <c r="BP69" s="5">
        <v>46934</v>
      </c>
      <c r="BQ69" s="3" t="s">
        <v>21</v>
      </c>
      <c r="BR69" s="3" t="s">
        <v>156</v>
      </c>
    </row>
    <row r="70" spans="1:70" ht="15.5" thickBot="1" x14ac:dyDescent="0.35">
      <c r="A70" s="3" t="s">
        <v>26</v>
      </c>
      <c r="B70" s="3"/>
      <c r="C70" s="3" t="s">
        <v>236</v>
      </c>
      <c r="D70" s="3" t="s">
        <v>154</v>
      </c>
      <c r="E70" s="4">
        <v>1</v>
      </c>
      <c r="F70" s="3">
        <v>0</v>
      </c>
      <c r="G70" s="3" t="s">
        <v>29</v>
      </c>
      <c r="H70" s="3" t="s">
        <v>32</v>
      </c>
      <c r="I70" s="3">
        <v>30</v>
      </c>
      <c r="J70" s="3">
        <v>145</v>
      </c>
      <c r="K70" s="3">
        <v>160</v>
      </c>
      <c r="L70" s="3">
        <v>11</v>
      </c>
      <c r="M70" s="3">
        <v>2</v>
      </c>
      <c r="N70" s="3">
        <v>1</v>
      </c>
      <c r="O70" s="3">
        <v>2</v>
      </c>
      <c r="P70" s="3">
        <v>11</v>
      </c>
      <c r="Q70" s="3">
        <v>4</v>
      </c>
      <c r="R70" s="3">
        <v>1</v>
      </c>
      <c r="S70" s="3">
        <v>1</v>
      </c>
      <c r="T70" s="3">
        <v>3</v>
      </c>
      <c r="U70" s="3">
        <v>6</v>
      </c>
      <c r="V70" s="3">
        <v>2</v>
      </c>
      <c r="W70" s="3">
        <v>11</v>
      </c>
      <c r="X70" s="3">
        <v>5</v>
      </c>
      <c r="Y70" s="3">
        <v>2</v>
      </c>
      <c r="Z70" s="3">
        <v>2</v>
      </c>
      <c r="AA70" s="3">
        <v>13</v>
      </c>
      <c r="AB70" s="3">
        <v>10</v>
      </c>
      <c r="AC70" s="3">
        <v>16</v>
      </c>
      <c r="AD70" s="3">
        <v>14</v>
      </c>
      <c r="AE70" s="3">
        <v>10</v>
      </c>
      <c r="AF70" s="3">
        <v>8</v>
      </c>
      <c r="AG70" s="3">
        <v>11</v>
      </c>
      <c r="AH70" s="3">
        <v>13</v>
      </c>
      <c r="AI70" s="3">
        <v>5</v>
      </c>
      <c r="AJ70" s="3">
        <v>13</v>
      </c>
      <c r="AK70" s="3">
        <v>10</v>
      </c>
      <c r="AL70" s="3">
        <v>14</v>
      </c>
      <c r="AM70" s="3">
        <v>14</v>
      </c>
      <c r="AN70" s="3">
        <v>9</v>
      </c>
      <c r="AO70" s="3">
        <v>14</v>
      </c>
      <c r="AP70" s="3">
        <v>16</v>
      </c>
      <c r="AQ70" s="3">
        <v>12</v>
      </c>
      <c r="AR70" s="3">
        <v>13</v>
      </c>
      <c r="AS70" s="3">
        <v>12</v>
      </c>
      <c r="AT70" s="3">
        <v>12</v>
      </c>
      <c r="AU70" s="3">
        <v>12</v>
      </c>
      <c r="AV70" s="3">
        <v>13</v>
      </c>
      <c r="AW70" s="3">
        <v>12</v>
      </c>
      <c r="AX70" s="3">
        <v>10</v>
      </c>
      <c r="AY70" s="3">
        <v>12</v>
      </c>
      <c r="AZ70" s="3">
        <v>15</v>
      </c>
      <c r="BA70" s="3">
        <v>17</v>
      </c>
      <c r="BB70" s="3">
        <v>13</v>
      </c>
      <c r="BC70" s="3">
        <v>13</v>
      </c>
      <c r="BD70" s="3">
        <v>15</v>
      </c>
      <c r="BE70" s="3">
        <v>13</v>
      </c>
      <c r="BF70" s="3">
        <v>15</v>
      </c>
      <c r="BG70" s="3">
        <v>5</v>
      </c>
      <c r="BH70" s="3">
        <v>14</v>
      </c>
      <c r="BI70" s="3">
        <v>13</v>
      </c>
      <c r="BJ70" s="3" t="s">
        <v>26</v>
      </c>
      <c r="BK70" s="3" t="s">
        <v>20</v>
      </c>
      <c r="BL70" s="3">
        <v>15</v>
      </c>
      <c r="BM70" s="3" t="s">
        <v>26</v>
      </c>
      <c r="BN70" s="3"/>
      <c r="BO70" s="3" t="s">
        <v>26</v>
      </c>
      <c r="BP70" s="5">
        <v>47299</v>
      </c>
      <c r="BQ70" s="3" t="s">
        <v>21</v>
      </c>
      <c r="BR70" s="3" t="s">
        <v>156</v>
      </c>
    </row>
    <row r="71" spans="1:70" ht="15.5" thickBot="1" x14ac:dyDescent="0.35">
      <c r="A71" s="3" t="s">
        <v>26</v>
      </c>
      <c r="B71" s="3"/>
      <c r="C71" s="3" t="s">
        <v>237</v>
      </c>
      <c r="D71" s="3" t="s">
        <v>154</v>
      </c>
      <c r="E71" s="4">
        <v>1</v>
      </c>
      <c r="F71" s="3">
        <v>0</v>
      </c>
      <c r="G71" s="3" t="s">
        <v>29</v>
      </c>
      <c r="H71" s="3" t="s">
        <v>221</v>
      </c>
      <c r="I71" s="3">
        <v>29</v>
      </c>
      <c r="J71" s="3">
        <v>154</v>
      </c>
      <c r="K71" s="3">
        <v>159</v>
      </c>
      <c r="L71" s="3">
        <v>15</v>
      </c>
      <c r="M71" s="3">
        <v>11</v>
      </c>
      <c r="N71" s="3">
        <v>14</v>
      </c>
      <c r="O71" s="3">
        <v>10</v>
      </c>
      <c r="P71" s="3">
        <v>15</v>
      </c>
      <c r="Q71" s="3">
        <v>8</v>
      </c>
      <c r="R71" s="3">
        <v>8</v>
      </c>
      <c r="S71" s="3">
        <v>14</v>
      </c>
      <c r="T71" s="3">
        <v>13</v>
      </c>
      <c r="U71" s="3">
        <v>10</v>
      </c>
      <c r="V71" s="3">
        <v>13</v>
      </c>
      <c r="W71" s="3">
        <v>14</v>
      </c>
      <c r="X71" s="3">
        <v>15</v>
      </c>
      <c r="Y71" s="3">
        <v>12</v>
      </c>
      <c r="Z71" s="3">
        <v>13</v>
      </c>
      <c r="AA71" s="3">
        <v>14</v>
      </c>
      <c r="AB71" s="3">
        <v>15</v>
      </c>
      <c r="AC71" s="3">
        <v>15</v>
      </c>
      <c r="AD71" s="3">
        <v>15</v>
      </c>
      <c r="AE71" s="3">
        <v>12</v>
      </c>
      <c r="AF71" s="3">
        <v>15</v>
      </c>
      <c r="AG71" s="3">
        <v>15</v>
      </c>
      <c r="AH71" s="3">
        <v>16</v>
      </c>
      <c r="AI71" s="3">
        <v>14</v>
      </c>
      <c r="AJ71" s="3">
        <v>16</v>
      </c>
      <c r="AK71" s="3">
        <v>15</v>
      </c>
      <c r="AL71" s="3">
        <v>15</v>
      </c>
      <c r="AM71" s="3">
        <v>13</v>
      </c>
      <c r="AN71" s="3">
        <v>12</v>
      </c>
      <c r="AO71" s="3">
        <v>15</v>
      </c>
      <c r="AP71" s="3">
        <v>15</v>
      </c>
      <c r="AQ71" s="3">
        <v>17</v>
      </c>
      <c r="AR71" s="3">
        <v>13</v>
      </c>
      <c r="AS71" s="3">
        <v>16</v>
      </c>
      <c r="AT71" s="3">
        <v>13</v>
      </c>
      <c r="AU71" s="3">
        <v>16</v>
      </c>
      <c r="AV71" s="3">
        <v>14</v>
      </c>
      <c r="AW71" s="3">
        <v>15</v>
      </c>
      <c r="AX71" s="3">
        <v>16</v>
      </c>
      <c r="AY71" s="3">
        <v>4</v>
      </c>
      <c r="AZ71" s="3">
        <v>1</v>
      </c>
      <c r="BA71" s="3">
        <v>3</v>
      </c>
      <c r="BB71" s="3">
        <v>1</v>
      </c>
      <c r="BC71" s="3">
        <v>3</v>
      </c>
      <c r="BD71" s="3">
        <v>2</v>
      </c>
      <c r="BE71" s="3">
        <v>3</v>
      </c>
      <c r="BF71" s="3">
        <v>2</v>
      </c>
      <c r="BG71" s="3">
        <v>3</v>
      </c>
      <c r="BH71" s="3">
        <v>3</v>
      </c>
      <c r="BI71" s="3">
        <v>1</v>
      </c>
      <c r="BJ71" s="3" t="s">
        <v>26</v>
      </c>
      <c r="BK71" s="3" t="s">
        <v>20</v>
      </c>
      <c r="BL71" s="3">
        <v>15</v>
      </c>
      <c r="BM71" s="3" t="s">
        <v>26</v>
      </c>
      <c r="BN71" s="3"/>
      <c r="BO71" s="3">
        <v>21</v>
      </c>
      <c r="BP71" s="5">
        <v>46934</v>
      </c>
      <c r="BQ71" s="3" t="s">
        <v>21</v>
      </c>
      <c r="BR71" s="3" t="s">
        <v>156</v>
      </c>
    </row>
    <row r="72" spans="1:70" ht="15.5" thickBot="1" x14ac:dyDescent="0.35">
      <c r="A72" s="3" t="s">
        <v>26</v>
      </c>
      <c r="B72" s="3"/>
      <c r="C72" s="3" t="s">
        <v>238</v>
      </c>
      <c r="D72" s="3" t="s">
        <v>154</v>
      </c>
      <c r="E72" s="4">
        <v>1</v>
      </c>
      <c r="F72" s="3">
        <v>0</v>
      </c>
      <c r="G72" s="3" t="s">
        <v>239</v>
      </c>
      <c r="H72" s="3" t="s">
        <v>221</v>
      </c>
      <c r="I72" s="3">
        <v>26</v>
      </c>
      <c r="J72" s="3">
        <v>161</v>
      </c>
      <c r="K72" s="3">
        <v>164</v>
      </c>
      <c r="L72" s="3">
        <v>16</v>
      </c>
      <c r="M72" s="3">
        <v>10</v>
      </c>
      <c r="N72" s="3">
        <v>15</v>
      </c>
      <c r="O72" s="3">
        <v>12</v>
      </c>
      <c r="P72" s="3">
        <v>15</v>
      </c>
      <c r="Q72" s="3">
        <v>9</v>
      </c>
      <c r="R72" s="3">
        <v>2</v>
      </c>
      <c r="S72" s="3">
        <v>13</v>
      </c>
      <c r="T72" s="3">
        <v>15</v>
      </c>
      <c r="U72" s="3">
        <v>8</v>
      </c>
      <c r="V72" s="3">
        <v>11</v>
      </c>
      <c r="W72" s="3">
        <v>16</v>
      </c>
      <c r="X72" s="3">
        <v>14</v>
      </c>
      <c r="Y72" s="3">
        <v>13</v>
      </c>
      <c r="Z72" s="3">
        <v>10</v>
      </c>
      <c r="AA72" s="3">
        <v>15</v>
      </c>
      <c r="AB72" s="3">
        <v>15</v>
      </c>
      <c r="AC72" s="3">
        <v>16</v>
      </c>
      <c r="AD72" s="3">
        <v>16</v>
      </c>
      <c r="AE72" s="3">
        <v>12</v>
      </c>
      <c r="AF72" s="3">
        <v>14</v>
      </c>
      <c r="AG72" s="3">
        <v>15</v>
      </c>
      <c r="AH72" s="3">
        <v>17</v>
      </c>
      <c r="AI72" s="3">
        <v>13</v>
      </c>
      <c r="AJ72" s="3">
        <v>13</v>
      </c>
      <c r="AK72" s="3">
        <v>13</v>
      </c>
      <c r="AL72" s="3">
        <v>18</v>
      </c>
      <c r="AM72" s="3">
        <v>16</v>
      </c>
      <c r="AN72" s="3">
        <v>12</v>
      </c>
      <c r="AO72" s="3">
        <v>11</v>
      </c>
      <c r="AP72" s="3">
        <v>15</v>
      </c>
      <c r="AQ72" s="3">
        <v>15</v>
      </c>
      <c r="AR72" s="3">
        <v>12</v>
      </c>
      <c r="AS72" s="3">
        <v>14</v>
      </c>
      <c r="AT72" s="3">
        <v>11</v>
      </c>
      <c r="AU72" s="3">
        <v>15</v>
      </c>
      <c r="AV72" s="3">
        <v>16</v>
      </c>
      <c r="AW72" s="3">
        <v>15</v>
      </c>
      <c r="AX72" s="3">
        <v>15</v>
      </c>
      <c r="AY72" s="3">
        <v>3</v>
      </c>
      <c r="AZ72" s="3">
        <v>1</v>
      </c>
      <c r="BA72" s="3">
        <v>4</v>
      </c>
      <c r="BB72" s="3">
        <v>2</v>
      </c>
      <c r="BC72" s="3">
        <v>3</v>
      </c>
      <c r="BD72" s="3">
        <v>2</v>
      </c>
      <c r="BE72" s="3">
        <v>3</v>
      </c>
      <c r="BF72" s="3">
        <v>2</v>
      </c>
      <c r="BG72" s="3">
        <v>2</v>
      </c>
      <c r="BH72" s="3">
        <v>4</v>
      </c>
      <c r="BI72" s="3">
        <v>4</v>
      </c>
      <c r="BJ72" s="3" t="s">
        <v>26</v>
      </c>
      <c r="BK72" s="3" t="s">
        <v>20</v>
      </c>
      <c r="BL72" s="3">
        <v>15</v>
      </c>
      <c r="BM72" s="3" t="s">
        <v>26</v>
      </c>
      <c r="BN72" s="3"/>
      <c r="BO72" s="3">
        <v>7</v>
      </c>
      <c r="BP72" s="5">
        <v>47299</v>
      </c>
      <c r="BQ72" s="3" t="s">
        <v>21</v>
      </c>
      <c r="BR72" s="3" t="s">
        <v>156</v>
      </c>
    </row>
    <row r="73" spans="1:70" ht="15.5" thickBot="1" x14ac:dyDescent="0.35">
      <c r="A73" s="3" t="s">
        <v>26</v>
      </c>
      <c r="B73" s="3"/>
      <c r="C73" s="3" t="s">
        <v>240</v>
      </c>
      <c r="D73" s="3" t="s">
        <v>154</v>
      </c>
      <c r="E73" s="4">
        <v>1</v>
      </c>
      <c r="F73" s="3">
        <v>0</v>
      </c>
      <c r="G73" s="3" t="s">
        <v>33</v>
      </c>
      <c r="H73" s="3" t="s">
        <v>23</v>
      </c>
      <c r="I73" s="3">
        <v>23</v>
      </c>
      <c r="J73" s="3">
        <v>152</v>
      </c>
      <c r="K73" s="3">
        <v>168</v>
      </c>
      <c r="L73" s="3">
        <v>14</v>
      </c>
      <c r="M73" s="3">
        <v>11</v>
      </c>
      <c r="N73" s="3">
        <v>15</v>
      </c>
      <c r="O73" s="3">
        <v>10</v>
      </c>
      <c r="P73" s="3">
        <v>13</v>
      </c>
      <c r="Q73" s="3">
        <v>5</v>
      </c>
      <c r="R73" s="3">
        <v>14</v>
      </c>
      <c r="S73" s="3">
        <v>12</v>
      </c>
      <c r="T73" s="3">
        <v>17</v>
      </c>
      <c r="U73" s="3">
        <v>5</v>
      </c>
      <c r="V73" s="3">
        <v>7</v>
      </c>
      <c r="W73" s="3">
        <v>12</v>
      </c>
      <c r="X73" s="3">
        <v>13</v>
      </c>
      <c r="Y73" s="3">
        <v>7</v>
      </c>
      <c r="Z73" s="3">
        <v>11</v>
      </c>
      <c r="AA73" s="3">
        <v>14</v>
      </c>
      <c r="AB73" s="3">
        <v>18</v>
      </c>
      <c r="AC73" s="3">
        <v>14</v>
      </c>
      <c r="AD73" s="3">
        <v>13</v>
      </c>
      <c r="AE73" s="3">
        <v>11</v>
      </c>
      <c r="AF73" s="3">
        <v>17</v>
      </c>
      <c r="AG73" s="3">
        <v>13</v>
      </c>
      <c r="AH73" s="3">
        <v>15</v>
      </c>
      <c r="AI73" s="3">
        <v>11</v>
      </c>
      <c r="AJ73" s="3">
        <v>18</v>
      </c>
      <c r="AK73" s="3">
        <v>18</v>
      </c>
      <c r="AL73" s="3">
        <v>14</v>
      </c>
      <c r="AM73" s="3">
        <v>14</v>
      </c>
      <c r="AN73" s="3">
        <v>14</v>
      </c>
      <c r="AO73" s="3">
        <v>15</v>
      </c>
      <c r="AP73" s="3">
        <v>16</v>
      </c>
      <c r="AQ73" s="3">
        <v>15</v>
      </c>
      <c r="AR73" s="3">
        <v>15</v>
      </c>
      <c r="AS73" s="3">
        <v>15</v>
      </c>
      <c r="AT73" s="3">
        <v>16</v>
      </c>
      <c r="AU73" s="3">
        <v>14</v>
      </c>
      <c r="AV73" s="3">
        <v>15</v>
      </c>
      <c r="AW73" s="3">
        <v>14</v>
      </c>
      <c r="AX73" s="3">
        <v>14</v>
      </c>
      <c r="AY73" s="3">
        <v>2</v>
      </c>
      <c r="AZ73" s="3">
        <v>2</v>
      </c>
      <c r="BA73" s="3">
        <v>2</v>
      </c>
      <c r="BB73" s="3">
        <v>1</v>
      </c>
      <c r="BC73" s="3">
        <v>2</v>
      </c>
      <c r="BD73" s="3">
        <v>3</v>
      </c>
      <c r="BE73" s="3">
        <v>2</v>
      </c>
      <c r="BF73" s="3">
        <v>1</v>
      </c>
      <c r="BG73" s="3">
        <v>2</v>
      </c>
      <c r="BH73" s="3">
        <v>1</v>
      </c>
      <c r="BI73" s="3">
        <v>1</v>
      </c>
      <c r="BJ73" s="3" t="s">
        <v>26</v>
      </c>
      <c r="BK73" s="3" t="s">
        <v>20</v>
      </c>
      <c r="BL73" s="3">
        <v>13</v>
      </c>
      <c r="BM73" s="3" t="s">
        <v>26</v>
      </c>
      <c r="BN73" s="3"/>
      <c r="BO73" s="3">
        <v>2</v>
      </c>
      <c r="BP73" s="5">
        <v>46203</v>
      </c>
      <c r="BQ73" s="3" t="s">
        <v>21</v>
      </c>
      <c r="BR73" s="3" t="s">
        <v>156</v>
      </c>
    </row>
    <row r="74" spans="1:70" ht="15.5" thickBot="1" x14ac:dyDescent="0.35">
      <c r="A74" s="3" t="s">
        <v>26</v>
      </c>
      <c r="B74" s="3"/>
      <c r="C74" s="3" t="s">
        <v>241</v>
      </c>
      <c r="D74" s="3" t="s">
        <v>154</v>
      </c>
      <c r="E74" s="4">
        <v>1</v>
      </c>
      <c r="F74" s="3">
        <v>0</v>
      </c>
      <c r="G74" s="3" t="s">
        <v>19</v>
      </c>
      <c r="H74" s="3" t="s">
        <v>242</v>
      </c>
      <c r="I74" s="3">
        <v>26</v>
      </c>
      <c r="J74" s="3">
        <v>157</v>
      </c>
      <c r="K74" s="3">
        <v>180</v>
      </c>
      <c r="L74" s="3">
        <v>16</v>
      </c>
      <c r="M74" s="3">
        <v>10</v>
      </c>
      <c r="N74" s="3">
        <v>8</v>
      </c>
      <c r="O74" s="3">
        <v>13</v>
      </c>
      <c r="P74" s="3">
        <v>17</v>
      </c>
      <c r="Q74" s="3">
        <v>10</v>
      </c>
      <c r="R74" s="3">
        <v>8</v>
      </c>
      <c r="S74" s="3">
        <v>15</v>
      </c>
      <c r="T74" s="3">
        <v>10</v>
      </c>
      <c r="U74" s="3">
        <v>11</v>
      </c>
      <c r="V74" s="3">
        <v>13</v>
      </c>
      <c r="W74" s="3">
        <v>16</v>
      </c>
      <c r="X74" s="3">
        <v>15</v>
      </c>
      <c r="Y74" s="3">
        <v>11</v>
      </c>
      <c r="Z74" s="3">
        <v>14</v>
      </c>
      <c r="AA74" s="3">
        <v>11</v>
      </c>
      <c r="AB74" s="3">
        <v>14</v>
      </c>
      <c r="AC74" s="3">
        <v>11</v>
      </c>
      <c r="AD74" s="3">
        <v>14</v>
      </c>
      <c r="AE74" s="3">
        <v>7</v>
      </c>
      <c r="AF74" s="3">
        <v>11</v>
      </c>
      <c r="AG74" s="3">
        <v>15</v>
      </c>
      <c r="AH74" s="3">
        <v>15</v>
      </c>
      <c r="AI74" s="3">
        <v>17</v>
      </c>
      <c r="AJ74" s="3">
        <v>14</v>
      </c>
      <c r="AK74" s="3">
        <v>12</v>
      </c>
      <c r="AL74" s="3">
        <v>16</v>
      </c>
      <c r="AM74" s="3">
        <v>13</v>
      </c>
      <c r="AN74" s="3">
        <v>13</v>
      </c>
      <c r="AO74" s="3">
        <v>14</v>
      </c>
      <c r="AP74" s="3">
        <v>14</v>
      </c>
      <c r="AQ74" s="3">
        <v>15</v>
      </c>
      <c r="AR74" s="3">
        <v>15</v>
      </c>
      <c r="AS74" s="3">
        <v>14</v>
      </c>
      <c r="AT74" s="3">
        <v>14</v>
      </c>
      <c r="AU74" s="3">
        <v>17</v>
      </c>
      <c r="AV74" s="3">
        <v>14</v>
      </c>
      <c r="AW74" s="3">
        <v>13</v>
      </c>
      <c r="AX74" s="3">
        <v>13</v>
      </c>
      <c r="AY74" s="3">
        <v>3</v>
      </c>
      <c r="AZ74" s="3">
        <v>1</v>
      </c>
      <c r="BA74" s="3">
        <v>1</v>
      </c>
      <c r="BB74" s="3">
        <v>1</v>
      </c>
      <c r="BC74" s="3">
        <v>4</v>
      </c>
      <c r="BD74" s="3">
        <v>1</v>
      </c>
      <c r="BE74" s="3">
        <v>1</v>
      </c>
      <c r="BF74" s="3">
        <v>1</v>
      </c>
      <c r="BG74" s="3">
        <v>3</v>
      </c>
      <c r="BH74" s="3">
        <v>3</v>
      </c>
      <c r="BI74" s="3">
        <v>2</v>
      </c>
      <c r="BJ74" s="3" t="s">
        <v>26</v>
      </c>
      <c r="BK74" s="3" t="s">
        <v>20</v>
      </c>
      <c r="BL74" s="3">
        <v>15</v>
      </c>
      <c r="BM74" s="3" t="s">
        <v>26</v>
      </c>
      <c r="BN74" s="3"/>
      <c r="BO74" s="3">
        <v>55</v>
      </c>
      <c r="BP74" s="5">
        <v>46934</v>
      </c>
      <c r="BQ74" s="3" t="s">
        <v>21</v>
      </c>
      <c r="BR74" s="3" t="s">
        <v>156</v>
      </c>
    </row>
    <row r="75" spans="1:70" ht="15.5" thickBot="1" x14ac:dyDescent="0.35">
      <c r="A75" s="3" t="s">
        <v>26</v>
      </c>
      <c r="B75" s="3"/>
      <c r="C75" s="3" t="s">
        <v>243</v>
      </c>
      <c r="D75" s="3" t="s">
        <v>154</v>
      </c>
      <c r="E75" s="4">
        <v>1</v>
      </c>
      <c r="F75" s="3">
        <v>0</v>
      </c>
      <c r="G75" s="3" t="s">
        <v>33</v>
      </c>
      <c r="H75" s="3" t="s">
        <v>24</v>
      </c>
      <c r="I75" s="3">
        <v>27</v>
      </c>
      <c r="J75" s="3">
        <v>153</v>
      </c>
      <c r="K75" s="3">
        <v>168</v>
      </c>
      <c r="L75" s="3">
        <v>13</v>
      </c>
      <c r="M75" s="3">
        <v>10</v>
      </c>
      <c r="N75" s="3">
        <v>6</v>
      </c>
      <c r="O75" s="3">
        <v>15</v>
      </c>
      <c r="P75" s="3">
        <v>13</v>
      </c>
      <c r="Q75" s="3">
        <v>6</v>
      </c>
      <c r="R75" s="3">
        <v>6</v>
      </c>
      <c r="S75" s="3">
        <v>14</v>
      </c>
      <c r="T75" s="3">
        <v>8</v>
      </c>
      <c r="U75" s="3">
        <v>7</v>
      </c>
      <c r="V75" s="3">
        <v>16</v>
      </c>
      <c r="W75" s="3">
        <v>14</v>
      </c>
      <c r="X75" s="3">
        <v>13</v>
      </c>
      <c r="Y75" s="3">
        <v>12</v>
      </c>
      <c r="Z75" s="3">
        <v>13</v>
      </c>
      <c r="AA75" s="3">
        <v>8</v>
      </c>
      <c r="AB75" s="3">
        <v>19</v>
      </c>
      <c r="AC75" s="3">
        <v>13</v>
      </c>
      <c r="AD75" s="3">
        <v>13</v>
      </c>
      <c r="AE75" s="3">
        <v>7</v>
      </c>
      <c r="AF75" s="3">
        <v>17</v>
      </c>
      <c r="AG75" s="3">
        <v>13</v>
      </c>
      <c r="AH75" s="3">
        <v>16</v>
      </c>
      <c r="AI75" s="3">
        <v>13</v>
      </c>
      <c r="AJ75" s="3">
        <v>18</v>
      </c>
      <c r="AK75" s="3">
        <v>16</v>
      </c>
      <c r="AL75" s="3">
        <v>12</v>
      </c>
      <c r="AM75" s="3">
        <v>14</v>
      </c>
      <c r="AN75" s="3">
        <v>14</v>
      </c>
      <c r="AO75" s="3">
        <v>14</v>
      </c>
      <c r="AP75" s="3">
        <v>16</v>
      </c>
      <c r="AQ75" s="3">
        <v>18</v>
      </c>
      <c r="AR75" s="3">
        <v>18</v>
      </c>
      <c r="AS75" s="3">
        <v>18</v>
      </c>
      <c r="AT75" s="3">
        <v>16</v>
      </c>
      <c r="AU75" s="3">
        <v>17</v>
      </c>
      <c r="AV75" s="3">
        <v>13</v>
      </c>
      <c r="AW75" s="3">
        <v>11</v>
      </c>
      <c r="AX75" s="3">
        <v>14</v>
      </c>
      <c r="AY75" s="3">
        <v>2</v>
      </c>
      <c r="AZ75" s="3">
        <v>3</v>
      </c>
      <c r="BA75" s="3">
        <v>2</v>
      </c>
      <c r="BB75" s="3">
        <v>3</v>
      </c>
      <c r="BC75" s="3">
        <v>1</v>
      </c>
      <c r="BD75" s="3">
        <v>2</v>
      </c>
      <c r="BE75" s="3">
        <v>4</v>
      </c>
      <c r="BF75" s="3">
        <v>2</v>
      </c>
      <c r="BG75" s="3">
        <v>4</v>
      </c>
      <c r="BH75" s="3">
        <v>3</v>
      </c>
      <c r="BI75" s="3">
        <v>3</v>
      </c>
      <c r="BJ75" s="3" t="s">
        <v>26</v>
      </c>
      <c r="BK75" s="3" t="s">
        <v>20</v>
      </c>
      <c r="BL75" s="3">
        <v>12</v>
      </c>
      <c r="BM75" s="3" t="s">
        <v>26</v>
      </c>
      <c r="BN75" s="3"/>
      <c r="BO75" s="3">
        <v>68</v>
      </c>
      <c r="BP75" s="5">
        <v>47664</v>
      </c>
      <c r="BQ75" s="3" t="s">
        <v>21</v>
      </c>
      <c r="BR75" s="3" t="s">
        <v>156</v>
      </c>
    </row>
    <row r="76" spans="1:70" ht="15.5" thickBot="1" x14ac:dyDescent="0.35">
      <c r="A76" s="3" t="s">
        <v>26</v>
      </c>
      <c r="B76" s="3"/>
      <c r="C76" s="3" t="s">
        <v>244</v>
      </c>
      <c r="D76" s="3" t="s">
        <v>154</v>
      </c>
      <c r="E76" s="4">
        <v>1</v>
      </c>
      <c r="F76" s="3">
        <v>0</v>
      </c>
      <c r="G76" s="3" t="s">
        <v>33</v>
      </c>
      <c r="H76" s="3" t="s">
        <v>226</v>
      </c>
      <c r="I76" s="3">
        <v>20</v>
      </c>
      <c r="J76" s="3">
        <v>145</v>
      </c>
      <c r="K76" s="3">
        <v>169</v>
      </c>
      <c r="L76" s="3">
        <v>13</v>
      </c>
      <c r="M76" s="3">
        <v>10</v>
      </c>
      <c r="N76" s="3">
        <v>15</v>
      </c>
      <c r="O76" s="3">
        <v>8</v>
      </c>
      <c r="P76" s="3">
        <v>11</v>
      </c>
      <c r="Q76" s="3">
        <v>4</v>
      </c>
      <c r="R76" s="3">
        <v>11</v>
      </c>
      <c r="S76" s="3">
        <v>11</v>
      </c>
      <c r="T76" s="3">
        <v>17</v>
      </c>
      <c r="U76" s="3">
        <v>7</v>
      </c>
      <c r="V76" s="3">
        <v>7</v>
      </c>
      <c r="W76" s="3">
        <v>12</v>
      </c>
      <c r="X76" s="3">
        <v>13</v>
      </c>
      <c r="Y76" s="3">
        <v>8</v>
      </c>
      <c r="Z76" s="3">
        <v>10</v>
      </c>
      <c r="AA76" s="3">
        <v>13</v>
      </c>
      <c r="AB76" s="3">
        <v>15</v>
      </c>
      <c r="AC76" s="3">
        <v>13</v>
      </c>
      <c r="AD76" s="3">
        <v>13</v>
      </c>
      <c r="AE76" s="3">
        <v>10</v>
      </c>
      <c r="AF76" s="3">
        <v>15</v>
      </c>
      <c r="AG76" s="3">
        <v>13</v>
      </c>
      <c r="AH76" s="3">
        <v>14</v>
      </c>
      <c r="AI76" s="3">
        <v>7</v>
      </c>
      <c r="AJ76" s="3">
        <v>13</v>
      </c>
      <c r="AK76" s="3">
        <v>15</v>
      </c>
      <c r="AL76" s="3">
        <v>15</v>
      </c>
      <c r="AM76" s="3">
        <v>13</v>
      </c>
      <c r="AN76" s="3">
        <v>14</v>
      </c>
      <c r="AO76" s="3">
        <v>15</v>
      </c>
      <c r="AP76" s="3">
        <v>14</v>
      </c>
      <c r="AQ76" s="3">
        <v>14</v>
      </c>
      <c r="AR76" s="3">
        <v>13</v>
      </c>
      <c r="AS76" s="3">
        <v>15</v>
      </c>
      <c r="AT76" s="3">
        <v>17</v>
      </c>
      <c r="AU76" s="3">
        <v>16</v>
      </c>
      <c r="AV76" s="3">
        <v>13</v>
      </c>
      <c r="AW76" s="3">
        <v>13</v>
      </c>
      <c r="AX76" s="3">
        <v>15</v>
      </c>
      <c r="AY76" s="3">
        <v>3</v>
      </c>
      <c r="AZ76" s="3">
        <v>3</v>
      </c>
      <c r="BA76" s="3">
        <v>1</v>
      </c>
      <c r="BB76" s="3">
        <v>1</v>
      </c>
      <c r="BC76" s="3">
        <v>2</v>
      </c>
      <c r="BD76" s="3">
        <v>2</v>
      </c>
      <c r="BE76" s="3">
        <v>2</v>
      </c>
      <c r="BF76" s="3">
        <v>3</v>
      </c>
      <c r="BG76" s="3">
        <v>3</v>
      </c>
      <c r="BH76" s="3">
        <v>3</v>
      </c>
      <c r="BI76" s="3">
        <v>2</v>
      </c>
      <c r="BJ76" s="3" t="s">
        <v>26</v>
      </c>
      <c r="BK76" s="3" t="s">
        <v>20</v>
      </c>
      <c r="BL76" s="3">
        <v>16</v>
      </c>
      <c r="BM76" s="3" t="s">
        <v>26</v>
      </c>
      <c r="BN76" s="3"/>
      <c r="BO76" s="3" t="s">
        <v>26</v>
      </c>
      <c r="BP76" s="5">
        <v>47664</v>
      </c>
      <c r="BQ76" s="3" t="s">
        <v>21</v>
      </c>
      <c r="BR76" s="3" t="s">
        <v>156</v>
      </c>
    </row>
    <row r="77" spans="1:70" ht="15.5" thickBot="1" x14ac:dyDescent="0.35">
      <c r="A77" s="3" t="s">
        <v>26</v>
      </c>
      <c r="B77" s="3"/>
      <c r="C77" s="3" t="s">
        <v>245</v>
      </c>
      <c r="D77" s="3" t="s">
        <v>154</v>
      </c>
      <c r="E77" s="4">
        <v>1</v>
      </c>
      <c r="F77" s="3">
        <v>0</v>
      </c>
      <c r="G77" s="3" t="s">
        <v>155</v>
      </c>
      <c r="H77" s="3" t="s">
        <v>246</v>
      </c>
      <c r="I77" s="3">
        <v>18</v>
      </c>
      <c r="J77" s="3">
        <v>145</v>
      </c>
      <c r="K77" s="3">
        <v>172</v>
      </c>
      <c r="L77" s="3">
        <v>14</v>
      </c>
      <c r="M77" s="3">
        <v>12</v>
      </c>
      <c r="N77" s="3">
        <v>10</v>
      </c>
      <c r="O77" s="3">
        <v>10</v>
      </c>
      <c r="P77" s="3">
        <v>15</v>
      </c>
      <c r="Q77" s="3">
        <v>10</v>
      </c>
      <c r="R77" s="3">
        <v>7</v>
      </c>
      <c r="S77" s="3">
        <v>15</v>
      </c>
      <c r="T77" s="3">
        <v>13</v>
      </c>
      <c r="U77" s="3">
        <v>10</v>
      </c>
      <c r="V77" s="3">
        <v>9</v>
      </c>
      <c r="W77" s="3">
        <v>15</v>
      </c>
      <c r="X77" s="3">
        <v>8</v>
      </c>
      <c r="Y77" s="3">
        <v>10</v>
      </c>
      <c r="Z77" s="3">
        <v>13</v>
      </c>
      <c r="AA77" s="3">
        <v>10</v>
      </c>
      <c r="AB77" s="3">
        <v>14</v>
      </c>
      <c r="AC77" s="3">
        <v>12</v>
      </c>
      <c r="AD77" s="3">
        <v>12</v>
      </c>
      <c r="AE77" s="3">
        <v>9</v>
      </c>
      <c r="AF77" s="3">
        <v>14</v>
      </c>
      <c r="AG77" s="3">
        <v>13</v>
      </c>
      <c r="AH77" s="3">
        <v>15</v>
      </c>
      <c r="AI77" s="3">
        <v>12</v>
      </c>
      <c r="AJ77" s="3">
        <v>14</v>
      </c>
      <c r="AK77" s="3">
        <v>13</v>
      </c>
      <c r="AL77" s="3">
        <v>12</v>
      </c>
      <c r="AM77" s="3">
        <v>14</v>
      </c>
      <c r="AN77" s="3">
        <v>16</v>
      </c>
      <c r="AO77" s="3">
        <v>10</v>
      </c>
      <c r="AP77" s="3">
        <v>16</v>
      </c>
      <c r="AQ77" s="3">
        <v>14</v>
      </c>
      <c r="AR77" s="3">
        <v>17</v>
      </c>
      <c r="AS77" s="3">
        <v>15</v>
      </c>
      <c r="AT77" s="3">
        <v>14</v>
      </c>
      <c r="AU77" s="3">
        <v>17</v>
      </c>
      <c r="AV77" s="3">
        <v>14</v>
      </c>
      <c r="AW77" s="3">
        <v>16</v>
      </c>
      <c r="AX77" s="3">
        <v>18</v>
      </c>
      <c r="AY77" s="3">
        <v>1</v>
      </c>
      <c r="AZ77" s="3">
        <v>3</v>
      </c>
      <c r="BA77" s="3">
        <v>2</v>
      </c>
      <c r="BB77" s="3">
        <v>3</v>
      </c>
      <c r="BC77" s="3">
        <v>2</v>
      </c>
      <c r="BD77" s="3">
        <v>2</v>
      </c>
      <c r="BE77" s="3">
        <v>2</v>
      </c>
      <c r="BF77" s="3">
        <v>1</v>
      </c>
      <c r="BG77" s="3">
        <v>2</v>
      </c>
      <c r="BH77" s="3">
        <v>3</v>
      </c>
      <c r="BI77" s="3">
        <v>1</v>
      </c>
      <c r="BJ77" s="3" t="s">
        <v>26</v>
      </c>
      <c r="BK77" s="3" t="s">
        <v>20</v>
      </c>
      <c r="BL77" s="3">
        <v>14</v>
      </c>
      <c r="BM77" s="3" t="s">
        <v>26</v>
      </c>
      <c r="BN77" s="3"/>
      <c r="BO77" s="3" t="s">
        <v>26</v>
      </c>
      <c r="BP77" s="5">
        <v>47664</v>
      </c>
      <c r="BQ77" s="3" t="s">
        <v>21</v>
      </c>
      <c r="BR77" s="3" t="s">
        <v>156</v>
      </c>
    </row>
    <row r="78" spans="1:70" ht="15.5" thickBot="1" x14ac:dyDescent="0.35">
      <c r="A78" s="3" t="s">
        <v>26</v>
      </c>
      <c r="B78" s="3"/>
      <c r="C78" s="3" t="s">
        <v>247</v>
      </c>
      <c r="D78" s="3" t="s">
        <v>154</v>
      </c>
      <c r="E78" s="4">
        <v>1</v>
      </c>
      <c r="F78" s="3">
        <v>-125</v>
      </c>
      <c r="G78" s="3" t="s">
        <v>239</v>
      </c>
      <c r="H78" s="3" t="s">
        <v>139</v>
      </c>
      <c r="I78" s="3">
        <v>16</v>
      </c>
      <c r="J78" s="3">
        <v>108</v>
      </c>
      <c r="K78" s="3">
        <v>160</v>
      </c>
      <c r="L78" s="3">
        <v>11</v>
      </c>
      <c r="M78" s="3">
        <v>10</v>
      </c>
      <c r="N78" s="3">
        <v>7</v>
      </c>
      <c r="O78" s="3">
        <v>12</v>
      </c>
      <c r="P78" s="3">
        <v>14</v>
      </c>
      <c r="Q78" s="3">
        <v>12</v>
      </c>
      <c r="R78" s="3">
        <v>8</v>
      </c>
      <c r="S78" s="3">
        <v>14</v>
      </c>
      <c r="T78" s="3">
        <v>7</v>
      </c>
      <c r="U78" s="3">
        <v>12</v>
      </c>
      <c r="V78" s="3">
        <v>10</v>
      </c>
      <c r="W78" s="3">
        <v>13</v>
      </c>
      <c r="X78" s="3">
        <v>8</v>
      </c>
      <c r="Y78" s="3">
        <v>10</v>
      </c>
      <c r="Z78" s="3">
        <v>16</v>
      </c>
      <c r="AA78" s="3">
        <v>9</v>
      </c>
      <c r="AB78" s="3">
        <v>15</v>
      </c>
      <c r="AC78" s="3">
        <v>9</v>
      </c>
      <c r="AD78" s="3">
        <v>14</v>
      </c>
      <c r="AE78" s="3">
        <v>4</v>
      </c>
      <c r="AF78" s="3">
        <v>9</v>
      </c>
      <c r="AG78" s="3">
        <v>13</v>
      </c>
      <c r="AH78" s="3">
        <v>10</v>
      </c>
      <c r="AI78" s="3">
        <v>14</v>
      </c>
      <c r="AJ78" s="3">
        <v>16</v>
      </c>
      <c r="AK78" s="3">
        <v>4</v>
      </c>
      <c r="AL78" s="3">
        <v>14</v>
      </c>
      <c r="AM78" s="3">
        <v>11</v>
      </c>
      <c r="AN78" s="3">
        <v>15</v>
      </c>
      <c r="AO78" s="3">
        <v>10</v>
      </c>
      <c r="AP78" s="3">
        <v>14</v>
      </c>
      <c r="AQ78" s="3">
        <v>11</v>
      </c>
      <c r="AR78" s="3">
        <v>11</v>
      </c>
      <c r="AS78" s="3">
        <v>9</v>
      </c>
      <c r="AT78" s="3">
        <v>13</v>
      </c>
      <c r="AU78" s="3">
        <v>13</v>
      </c>
      <c r="AV78" s="3">
        <v>13</v>
      </c>
      <c r="AW78" s="3">
        <v>2</v>
      </c>
      <c r="AX78" s="3">
        <v>11</v>
      </c>
      <c r="AY78" s="3">
        <v>2</v>
      </c>
      <c r="AZ78" s="3">
        <v>3</v>
      </c>
      <c r="BA78" s="3">
        <v>1</v>
      </c>
      <c r="BB78" s="3">
        <v>1</v>
      </c>
      <c r="BC78" s="3">
        <v>3</v>
      </c>
      <c r="BD78" s="3">
        <v>4</v>
      </c>
      <c r="BE78" s="3">
        <v>1</v>
      </c>
      <c r="BF78" s="3">
        <v>1</v>
      </c>
      <c r="BG78" s="3">
        <v>2</v>
      </c>
      <c r="BH78" s="3">
        <v>3</v>
      </c>
      <c r="BI78" s="3">
        <v>3</v>
      </c>
      <c r="BJ78" s="3" t="s">
        <v>26</v>
      </c>
      <c r="BK78" s="3" t="s">
        <v>20</v>
      </c>
      <c r="BL78" s="3">
        <v>14</v>
      </c>
      <c r="BM78" s="3" t="s">
        <v>26</v>
      </c>
      <c r="BN78" s="3"/>
      <c r="BO78" s="3" t="s">
        <v>26</v>
      </c>
      <c r="BP78" s="5">
        <v>46934</v>
      </c>
      <c r="BQ78" s="3" t="s">
        <v>21</v>
      </c>
      <c r="BR78" s="3" t="s">
        <v>156</v>
      </c>
    </row>
    <row r="79" spans="1:70" x14ac:dyDescent="0.3">
      <c r="A79" s="48" t="s">
        <v>387</v>
      </c>
    </row>
    <row r="80" spans="1:70" ht="14.5" thickBot="1" x14ac:dyDescent="0.35">
      <c r="A80" s="2" t="s">
        <v>0</v>
      </c>
      <c r="B80" s="2"/>
      <c r="C80" s="2" t="s">
        <v>2</v>
      </c>
      <c r="D80" s="2" t="s">
        <v>3</v>
      </c>
      <c r="E80" s="2"/>
      <c r="F80" s="2" t="s">
        <v>14</v>
      </c>
      <c r="G80" s="2" t="s">
        <v>12</v>
      </c>
      <c r="H80" s="2" t="s">
        <v>1</v>
      </c>
      <c r="I80" s="2" t="s">
        <v>4</v>
      </c>
      <c r="J80" s="2" t="s">
        <v>5</v>
      </c>
      <c r="K80" s="2" t="s">
        <v>329</v>
      </c>
      <c r="L80" s="2" t="s">
        <v>34</v>
      </c>
      <c r="M80" s="2" t="s">
        <v>35</v>
      </c>
      <c r="N80" s="2" t="s">
        <v>36</v>
      </c>
      <c r="O80" s="2" t="s">
        <v>37</v>
      </c>
      <c r="P80" s="2" t="s">
        <v>38</v>
      </c>
      <c r="Q80" s="2" t="s">
        <v>39</v>
      </c>
      <c r="R80" s="2" t="s">
        <v>40</v>
      </c>
      <c r="S80" s="2" t="s">
        <v>9</v>
      </c>
      <c r="T80" s="2" t="s">
        <v>41</v>
      </c>
      <c r="U80" s="2" t="s">
        <v>42</v>
      </c>
      <c r="V80" s="2" t="s">
        <v>43</v>
      </c>
      <c r="W80" s="2" t="s">
        <v>44</v>
      </c>
      <c r="X80" s="2" t="s">
        <v>45</v>
      </c>
      <c r="Y80" s="2" t="s">
        <v>46</v>
      </c>
      <c r="Z80" s="2" t="s">
        <v>47</v>
      </c>
      <c r="AA80" s="2" t="s">
        <v>1</v>
      </c>
      <c r="AB80" s="2" t="s">
        <v>10</v>
      </c>
      <c r="AC80" s="2" t="s">
        <v>48</v>
      </c>
      <c r="AD80" s="2" t="s">
        <v>49</v>
      </c>
      <c r="AE80" s="2" t="s">
        <v>50</v>
      </c>
      <c r="AF80" s="2" t="s">
        <v>51</v>
      </c>
      <c r="AG80" s="2" t="s">
        <v>52</v>
      </c>
      <c r="AH80" s="2" t="s">
        <v>53</v>
      </c>
      <c r="AI80" s="2" t="s">
        <v>54</v>
      </c>
      <c r="AJ80" s="2" t="s">
        <v>55</v>
      </c>
      <c r="AK80" s="2" t="s">
        <v>56</v>
      </c>
      <c r="AL80" s="2" t="s">
        <v>57</v>
      </c>
      <c r="AM80" s="2" t="s">
        <v>58</v>
      </c>
      <c r="AN80" s="2" t="s">
        <v>7</v>
      </c>
      <c r="AO80" s="2" t="s">
        <v>8</v>
      </c>
      <c r="AP80" s="2" t="s">
        <v>59</v>
      </c>
      <c r="AQ80" s="2" t="s">
        <v>60</v>
      </c>
      <c r="AR80" s="2" t="s">
        <v>61</v>
      </c>
      <c r="AS80" s="2" t="s">
        <v>62</v>
      </c>
      <c r="AT80" s="2" t="s">
        <v>6</v>
      </c>
      <c r="AU80" s="2" t="s">
        <v>63</v>
      </c>
      <c r="AV80" s="2" t="s">
        <v>213</v>
      </c>
      <c r="AW80" s="2" t="s">
        <v>214</v>
      </c>
      <c r="AX80" s="2" t="s">
        <v>215</v>
      </c>
      <c r="AY80" s="2" t="s">
        <v>140</v>
      </c>
      <c r="AZ80" s="2" t="s">
        <v>141</v>
      </c>
      <c r="BA80" s="2" t="s">
        <v>142</v>
      </c>
      <c r="BB80" s="2" t="s">
        <v>143</v>
      </c>
      <c r="BC80" s="2" t="s">
        <v>144</v>
      </c>
      <c r="BD80" s="2" t="s">
        <v>145</v>
      </c>
      <c r="BE80" s="2" t="s">
        <v>146</v>
      </c>
      <c r="BF80" s="2" t="s">
        <v>147</v>
      </c>
      <c r="BG80" s="2" t="s">
        <v>148</v>
      </c>
      <c r="BH80" s="2" t="s">
        <v>149</v>
      </c>
      <c r="BI80" s="2" t="s">
        <v>150</v>
      </c>
      <c r="BJ80" s="2" t="s">
        <v>18</v>
      </c>
      <c r="BK80" s="2" t="s">
        <v>16</v>
      </c>
      <c r="BL80" s="2" t="s">
        <v>11</v>
      </c>
      <c r="BM80" s="2" t="s">
        <v>13</v>
      </c>
      <c r="BN80" s="2" t="s">
        <v>17</v>
      </c>
      <c r="BO80" s="2" t="s">
        <v>151</v>
      </c>
      <c r="BP80" s="2" t="s">
        <v>15</v>
      </c>
      <c r="BQ80" s="2" t="s">
        <v>152</v>
      </c>
      <c r="BR80" s="2" t="s">
        <v>153</v>
      </c>
    </row>
    <row r="81" spans="1:70" ht="15.5" thickBot="1" x14ac:dyDescent="0.35">
      <c r="A81" s="3" t="s">
        <v>26</v>
      </c>
      <c r="B81" s="3"/>
      <c r="C81" s="3" t="s">
        <v>388</v>
      </c>
      <c r="D81" s="3" t="s">
        <v>372</v>
      </c>
      <c r="E81" s="4">
        <v>0.92</v>
      </c>
      <c r="F81" s="3">
        <v>0</v>
      </c>
      <c r="G81" s="3" t="s">
        <v>22</v>
      </c>
      <c r="H81" s="3" t="s">
        <v>328</v>
      </c>
      <c r="I81" s="3">
        <v>31</v>
      </c>
      <c r="J81" s="3">
        <v>166</v>
      </c>
      <c r="K81" s="3">
        <v>167</v>
      </c>
      <c r="L81" s="3">
        <v>13</v>
      </c>
      <c r="M81" s="3">
        <v>11</v>
      </c>
      <c r="N81" s="3">
        <v>16</v>
      </c>
      <c r="O81" s="3">
        <v>8</v>
      </c>
      <c r="P81" s="3">
        <v>13</v>
      </c>
      <c r="Q81" s="3">
        <v>4</v>
      </c>
      <c r="R81" s="3">
        <v>7</v>
      </c>
      <c r="S81" s="3">
        <v>10</v>
      </c>
      <c r="T81" s="3">
        <v>16</v>
      </c>
      <c r="U81" s="3">
        <v>4</v>
      </c>
      <c r="V81" s="3">
        <v>8</v>
      </c>
      <c r="W81" s="3">
        <v>13</v>
      </c>
      <c r="X81" s="3">
        <v>16</v>
      </c>
      <c r="Y81" s="3">
        <v>10</v>
      </c>
      <c r="Z81" s="3">
        <v>10</v>
      </c>
      <c r="AA81" s="3">
        <v>16</v>
      </c>
      <c r="AB81" s="3">
        <v>15</v>
      </c>
      <c r="AC81" s="3">
        <v>16</v>
      </c>
      <c r="AD81" s="3">
        <v>15</v>
      </c>
      <c r="AE81" s="3">
        <v>16</v>
      </c>
      <c r="AF81" s="3">
        <v>15</v>
      </c>
      <c r="AG81" s="3">
        <v>13</v>
      </c>
      <c r="AH81" s="3">
        <v>17</v>
      </c>
      <c r="AI81" s="3">
        <v>8</v>
      </c>
      <c r="AJ81" s="3">
        <v>16</v>
      </c>
      <c r="AK81" s="3">
        <v>15</v>
      </c>
      <c r="AL81" s="3">
        <v>17</v>
      </c>
      <c r="AM81" s="3">
        <v>16</v>
      </c>
      <c r="AN81" s="3">
        <v>13</v>
      </c>
      <c r="AO81" s="3">
        <v>16</v>
      </c>
      <c r="AP81" s="3">
        <v>13</v>
      </c>
      <c r="AQ81" s="3">
        <v>16</v>
      </c>
      <c r="AR81" s="3">
        <v>16</v>
      </c>
      <c r="AS81" s="3">
        <v>15</v>
      </c>
      <c r="AT81" s="3">
        <v>14</v>
      </c>
      <c r="AU81" s="3">
        <v>15</v>
      </c>
      <c r="AV81" s="3">
        <v>16</v>
      </c>
      <c r="AW81" s="3">
        <v>15</v>
      </c>
      <c r="AX81" s="3">
        <v>14</v>
      </c>
      <c r="AY81" s="3">
        <v>2</v>
      </c>
      <c r="AZ81" s="3">
        <v>1</v>
      </c>
      <c r="BA81" s="3">
        <v>2</v>
      </c>
      <c r="BB81" s="3">
        <v>1</v>
      </c>
      <c r="BC81" s="3">
        <v>3</v>
      </c>
      <c r="BD81" s="3">
        <v>2</v>
      </c>
      <c r="BE81" s="3">
        <v>1</v>
      </c>
      <c r="BF81" s="3">
        <v>2</v>
      </c>
      <c r="BG81" s="3">
        <v>1</v>
      </c>
      <c r="BH81" s="3">
        <v>1</v>
      </c>
      <c r="BI81" s="3">
        <v>1</v>
      </c>
      <c r="BJ81" s="3">
        <v>7.1</v>
      </c>
      <c r="BK81" s="3" t="s">
        <v>22</v>
      </c>
      <c r="BL81" s="3">
        <v>18</v>
      </c>
      <c r="BM81" s="3">
        <v>1</v>
      </c>
      <c r="BN81" s="3"/>
      <c r="BO81" s="3">
        <v>24</v>
      </c>
      <c r="BP81" s="5">
        <v>46934</v>
      </c>
      <c r="BQ81" s="3" t="s">
        <v>21</v>
      </c>
      <c r="BR81" s="3" t="s">
        <v>156</v>
      </c>
    </row>
    <row r="82" spans="1:70" ht="15.5" thickBot="1" x14ac:dyDescent="0.35">
      <c r="A82" s="3" t="s">
        <v>26</v>
      </c>
      <c r="B82" s="3"/>
      <c r="C82" s="3" t="s">
        <v>389</v>
      </c>
      <c r="D82" s="3" t="s">
        <v>372</v>
      </c>
      <c r="E82" s="4">
        <v>0.93</v>
      </c>
      <c r="F82" s="3">
        <v>0</v>
      </c>
      <c r="G82" s="3" t="s">
        <v>20</v>
      </c>
      <c r="H82" s="3" t="s">
        <v>32</v>
      </c>
      <c r="I82" s="3">
        <v>23</v>
      </c>
      <c r="J82" s="3">
        <v>151</v>
      </c>
      <c r="K82" s="3">
        <v>165</v>
      </c>
      <c r="L82" s="3">
        <v>14</v>
      </c>
      <c r="M82" s="3">
        <v>2</v>
      </c>
      <c r="N82" s="3">
        <v>1</v>
      </c>
      <c r="O82" s="3">
        <v>5</v>
      </c>
      <c r="P82" s="3">
        <v>13</v>
      </c>
      <c r="Q82" s="3">
        <v>2</v>
      </c>
      <c r="R82" s="3">
        <v>3</v>
      </c>
      <c r="S82" s="3">
        <v>3</v>
      </c>
      <c r="T82" s="3">
        <v>3</v>
      </c>
      <c r="U82" s="3">
        <v>1</v>
      </c>
      <c r="V82" s="3">
        <v>1</v>
      </c>
      <c r="W82" s="3">
        <v>14</v>
      </c>
      <c r="X82" s="3">
        <v>3</v>
      </c>
      <c r="Y82" s="3">
        <v>1</v>
      </c>
      <c r="Z82" s="3">
        <v>15</v>
      </c>
      <c r="AA82" s="3">
        <v>13</v>
      </c>
      <c r="AB82" s="3">
        <v>14</v>
      </c>
      <c r="AC82" s="3">
        <v>12</v>
      </c>
      <c r="AD82" s="3">
        <v>13</v>
      </c>
      <c r="AE82" s="3">
        <v>14</v>
      </c>
      <c r="AF82" s="3">
        <v>12</v>
      </c>
      <c r="AG82" s="3">
        <v>15</v>
      </c>
      <c r="AH82" s="3">
        <v>13</v>
      </c>
      <c r="AI82" s="3">
        <v>11</v>
      </c>
      <c r="AJ82" s="3">
        <v>16</v>
      </c>
      <c r="AK82" s="3">
        <v>14</v>
      </c>
      <c r="AL82" s="3">
        <v>15</v>
      </c>
      <c r="AM82" s="3">
        <v>14</v>
      </c>
      <c r="AN82" s="3">
        <v>11</v>
      </c>
      <c r="AO82" s="3">
        <v>15</v>
      </c>
      <c r="AP82" s="3">
        <v>16</v>
      </c>
      <c r="AQ82" s="3">
        <v>14</v>
      </c>
      <c r="AR82" s="3">
        <v>13</v>
      </c>
      <c r="AS82" s="3">
        <v>12</v>
      </c>
      <c r="AT82" s="3">
        <v>12</v>
      </c>
      <c r="AU82" s="3">
        <v>13</v>
      </c>
      <c r="AV82" s="3">
        <v>14</v>
      </c>
      <c r="AW82" s="3">
        <v>18</v>
      </c>
      <c r="AX82" s="3">
        <v>16</v>
      </c>
      <c r="AY82" s="3">
        <v>15</v>
      </c>
      <c r="AZ82" s="3">
        <v>11</v>
      </c>
      <c r="BA82" s="3">
        <v>15</v>
      </c>
      <c r="BB82" s="3">
        <v>13</v>
      </c>
      <c r="BC82" s="3">
        <v>5</v>
      </c>
      <c r="BD82" s="3">
        <v>15</v>
      </c>
      <c r="BE82" s="3">
        <v>14</v>
      </c>
      <c r="BF82" s="3">
        <v>16</v>
      </c>
      <c r="BG82" s="3">
        <v>14</v>
      </c>
      <c r="BH82" s="3">
        <v>14</v>
      </c>
      <c r="BI82" s="3">
        <v>15</v>
      </c>
      <c r="BJ82" s="3">
        <v>7.8</v>
      </c>
      <c r="BK82" s="3" t="s">
        <v>22</v>
      </c>
      <c r="BL82" s="3">
        <v>15</v>
      </c>
      <c r="BM82" s="3">
        <v>2</v>
      </c>
      <c r="BN82" s="3"/>
      <c r="BO82" s="3" t="s">
        <v>26</v>
      </c>
      <c r="BP82" s="5">
        <v>47664</v>
      </c>
      <c r="BQ82" s="3" t="s">
        <v>21</v>
      </c>
      <c r="BR82" s="3" t="s">
        <v>156</v>
      </c>
    </row>
    <row r="83" spans="1:70" ht="15.5" thickBot="1" x14ac:dyDescent="0.35">
      <c r="A83" s="3" t="s">
        <v>26</v>
      </c>
      <c r="B83" s="3"/>
      <c r="C83" s="3" t="s">
        <v>390</v>
      </c>
      <c r="D83" s="3"/>
      <c r="E83" s="4">
        <v>0.95</v>
      </c>
      <c r="F83" s="3">
        <v>0</v>
      </c>
      <c r="G83" s="3" t="s">
        <v>20</v>
      </c>
      <c r="H83" s="3" t="s">
        <v>25</v>
      </c>
      <c r="I83" s="3">
        <v>22</v>
      </c>
      <c r="J83" s="3">
        <v>158</v>
      </c>
      <c r="K83" s="3">
        <v>169</v>
      </c>
      <c r="L83" s="3">
        <v>14</v>
      </c>
      <c r="M83" s="3">
        <v>13</v>
      </c>
      <c r="N83" s="3">
        <v>5</v>
      </c>
      <c r="O83" s="3">
        <v>10</v>
      </c>
      <c r="P83" s="3">
        <v>16</v>
      </c>
      <c r="Q83" s="3">
        <v>10</v>
      </c>
      <c r="R83" s="3">
        <v>5</v>
      </c>
      <c r="S83" s="3">
        <v>16</v>
      </c>
      <c r="T83" s="3">
        <v>5</v>
      </c>
      <c r="U83" s="3">
        <v>9</v>
      </c>
      <c r="V83" s="3">
        <v>13</v>
      </c>
      <c r="W83" s="3">
        <v>16</v>
      </c>
      <c r="X83" s="3">
        <v>11</v>
      </c>
      <c r="Y83" s="3">
        <v>12</v>
      </c>
      <c r="Z83" s="3">
        <v>16</v>
      </c>
      <c r="AA83" s="3">
        <v>9</v>
      </c>
      <c r="AB83" s="3">
        <v>14</v>
      </c>
      <c r="AC83" s="3">
        <v>12</v>
      </c>
      <c r="AD83" s="3">
        <v>11</v>
      </c>
      <c r="AE83" s="3">
        <v>10</v>
      </c>
      <c r="AF83" s="3">
        <v>12</v>
      </c>
      <c r="AG83" s="3">
        <v>13</v>
      </c>
      <c r="AH83" s="3">
        <v>14</v>
      </c>
      <c r="AI83" s="3">
        <v>15</v>
      </c>
      <c r="AJ83" s="3">
        <v>13</v>
      </c>
      <c r="AK83" s="3">
        <v>12</v>
      </c>
      <c r="AL83" s="3">
        <v>12</v>
      </c>
      <c r="AM83" s="3">
        <v>12</v>
      </c>
      <c r="AN83" s="3">
        <v>17</v>
      </c>
      <c r="AO83" s="3">
        <v>13</v>
      </c>
      <c r="AP83" s="3">
        <v>13</v>
      </c>
      <c r="AQ83" s="3">
        <v>12</v>
      </c>
      <c r="AR83" s="3">
        <v>13</v>
      </c>
      <c r="AS83" s="3">
        <v>10</v>
      </c>
      <c r="AT83" s="3">
        <v>17</v>
      </c>
      <c r="AU83" s="3">
        <v>15</v>
      </c>
      <c r="AV83" s="3">
        <v>13</v>
      </c>
      <c r="AW83" s="3">
        <v>12</v>
      </c>
      <c r="AX83" s="3">
        <v>13</v>
      </c>
      <c r="AY83" s="3">
        <v>1</v>
      </c>
      <c r="AZ83" s="3">
        <v>2</v>
      </c>
      <c r="BA83" s="3">
        <v>3</v>
      </c>
      <c r="BB83" s="3">
        <v>1</v>
      </c>
      <c r="BC83" s="3">
        <v>2</v>
      </c>
      <c r="BD83" s="3">
        <v>2</v>
      </c>
      <c r="BE83" s="3">
        <v>2</v>
      </c>
      <c r="BF83" s="3">
        <v>3</v>
      </c>
      <c r="BG83" s="3">
        <v>3</v>
      </c>
      <c r="BH83" s="3">
        <v>2</v>
      </c>
      <c r="BI83" s="3">
        <v>1</v>
      </c>
      <c r="BJ83" s="3">
        <v>7.1</v>
      </c>
      <c r="BK83" s="3" t="s">
        <v>22</v>
      </c>
      <c r="BL83" s="3">
        <v>13</v>
      </c>
      <c r="BM83" s="3" t="s">
        <v>361</v>
      </c>
      <c r="BN83" s="3"/>
      <c r="BO83" s="3">
        <v>5</v>
      </c>
      <c r="BP83" s="5">
        <v>46934</v>
      </c>
      <c r="BQ83" s="3" t="s">
        <v>21</v>
      </c>
      <c r="BR83" s="3" t="s">
        <v>156</v>
      </c>
    </row>
    <row r="84" spans="1:70" ht="15.5" thickBot="1" x14ac:dyDescent="0.35">
      <c r="A84" s="3" t="s">
        <v>26</v>
      </c>
      <c r="B84" s="3"/>
      <c r="C84" s="3" t="s">
        <v>391</v>
      </c>
      <c r="D84" s="3"/>
      <c r="E84" s="4">
        <v>1</v>
      </c>
      <c r="F84" s="3">
        <v>-125</v>
      </c>
      <c r="G84" s="3" t="s">
        <v>155</v>
      </c>
      <c r="H84" s="3" t="s">
        <v>32</v>
      </c>
      <c r="I84" s="3">
        <v>26</v>
      </c>
      <c r="J84" s="3">
        <v>147</v>
      </c>
      <c r="K84" s="3">
        <v>155</v>
      </c>
      <c r="L84" s="3">
        <v>12</v>
      </c>
      <c r="M84" s="3">
        <v>2</v>
      </c>
      <c r="N84" s="3">
        <v>3</v>
      </c>
      <c r="O84" s="3">
        <v>5</v>
      </c>
      <c r="P84" s="3">
        <v>9</v>
      </c>
      <c r="Q84" s="3">
        <v>6</v>
      </c>
      <c r="R84" s="3">
        <v>1</v>
      </c>
      <c r="S84" s="3">
        <v>2</v>
      </c>
      <c r="T84" s="3">
        <v>2</v>
      </c>
      <c r="U84" s="3">
        <v>10</v>
      </c>
      <c r="V84" s="3">
        <v>3</v>
      </c>
      <c r="W84" s="3">
        <v>12</v>
      </c>
      <c r="X84" s="3">
        <v>1</v>
      </c>
      <c r="Y84" s="3">
        <v>1</v>
      </c>
      <c r="Z84" s="3">
        <v>8</v>
      </c>
      <c r="AA84" s="3">
        <v>14</v>
      </c>
      <c r="AB84" s="3">
        <v>12</v>
      </c>
      <c r="AC84" s="3">
        <v>14</v>
      </c>
      <c r="AD84" s="3">
        <v>13</v>
      </c>
      <c r="AE84" s="3">
        <v>13</v>
      </c>
      <c r="AF84" s="3">
        <v>13</v>
      </c>
      <c r="AG84" s="3">
        <v>12</v>
      </c>
      <c r="AH84" s="3">
        <v>13</v>
      </c>
      <c r="AI84" s="3">
        <v>3</v>
      </c>
      <c r="AJ84" s="3">
        <v>13</v>
      </c>
      <c r="AK84" s="3">
        <v>13</v>
      </c>
      <c r="AL84" s="3">
        <v>13</v>
      </c>
      <c r="AM84" s="3">
        <v>16</v>
      </c>
      <c r="AN84" s="3">
        <v>11</v>
      </c>
      <c r="AO84" s="3">
        <v>16</v>
      </c>
      <c r="AP84" s="3">
        <v>13</v>
      </c>
      <c r="AQ84" s="3">
        <v>12</v>
      </c>
      <c r="AR84" s="3">
        <v>12</v>
      </c>
      <c r="AS84" s="3">
        <v>15</v>
      </c>
      <c r="AT84" s="3">
        <v>12</v>
      </c>
      <c r="AU84" s="3">
        <v>12</v>
      </c>
      <c r="AV84" s="3">
        <v>14</v>
      </c>
      <c r="AW84" s="3">
        <v>14</v>
      </c>
      <c r="AX84" s="3">
        <v>11</v>
      </c>
      <c r="AY84" s="3">
        <v>13</v>
      </c>
      <c r="AZ84" s="3">
        <v>13</v>
      </c>
      <c r="BA84" s="3">
        <v>17</v>
      </c>
      <c r="BB84" s="3">
        <v>14</v>
      </c>
      <c r="BC84" s="3">
        <v>11</v>
      </c>
      <c r="BD84" s="3">
        <v>11</v>
      </c>
      <c r="BE84" s="3">
        <v>16</v>
      </c>
      <c r="BF84" s="3">
        <v>14</v>
      </c>
      <c r="BG84" s="3">
        <v>12</v>
      </c>
      <c r="BH84" s="3">
        <v>12</v>
      </c>
      <c r="BI84" s="3">
        <v>13</v>
      </c>
      <c r="BJ84" s="3" t="s">
        <v>26</v>
      </c>
      <c r="BK84" s="3" t="s">
        <v>20</v>
      </c>
      <c r="BL84" s="3">
        <v>12</v>
      </c>
      <c r="BM84" s="3" t="s">
        <v>26</v>
      </c>
      <c r="BN84" s="3"/>
      <c r="BO84" s="3" t="s">
        <v>26</v>
      </c>
      <c r="BP84" s="5">
        <v>47299</v>
      </c>
      <c r="BQ84" s="3" t="s">
        <v>21</v>
      </c>
      <c r="BR84" s="3" t="s">
        <v>156</v>
      </c>
    </row>
    <row r="85" spans="1:70" ht="15.5" thickBot="1" x14ac:dyDescent="0.35">
      <c r="A85" s="3" t="s">
        <v>26</v>
      </c>
      <c r="B85" s="3"/>
      <c r="C85" s="3" t="s">
        <v>392</v>
      </c>
      <c r="D85" s="3"/>
      <c r="E85" s="4">
        <v>0.91</v>
      </c>
      <c r="F85" s="3">
        <v>0</v>
      </c>
      <c r="G85" s="3" t="s">
        <v>19</v>
      </c>
      <c r="H85" s="3" t="s">
        <v>393</v>
      </c>
      <c r="I85" s="3">
        <v>24</v>
      </c>
      <c r="J85" s="3">
        <v>166</v>
      </c>
      <c r="K85" s="3">
        <v>174</v>
      </c>
      <c r="L85" s="3">
        <v>16</v>
      </c>
      <c r="M85" s="3">
        <v>14</v>
      </c>
      <c r="N85" s="3">
        <v>8</v>
      </c>
      <c r="O85" s="3">
        <v>15</v>
      </c>
      <c r="P85" s="3">
        <v>18</v>
      </c>
      <c r="Q85" s="3">
        <v>8</v>
      </c>
      <c r="R85" s="3">
        <v>4</v>
      </c>
      <c r="S85" s="3">
        <v>18</v>
      </c>
      <c r="T85" s="3">
        <v>10</v>
      </c>
      <c r="U85" s="3">
        <v>14</v>
      </c>
      <c r="V85" s="3">
        <v>15</v>
      </c>
      <c r="W85" s="3">
        <v>18</v>
      </c>
      <c r="X85" s="3">
        <v>11</v>
      </c>
      <c r="Y85" s="3">
        <v>14</v>
      </c>
      <c r="Z85" s="3">
        <v>19</v>
      </c>
      <c r="AA85" s="3">
        <v>5</v>
      </c>
      <c r="AB85" s="3">
        <v>12</v>
      </c>
      <c r="AC85" s="3">
        <v>11</v>
      </c>
      <c r="AD85" s="3">
        <v>15</v>
      </c>
      <c r="AE85" s="3">
        <v>10</v>
      </c>
      <c r="AF85" s="3">
        <v>11</v>
      </c>
      <c r="AG85" s="3">
        <v>15</v>
      </c>
      <c r="AH85" s="3">
        <v>11</v>
      </c>
      <c r="AI85" s="3">
        <v>17</v>
      </c>
      <c r="AJ85" s="3">
        <v>17</v>
      </c>
      <c r="AK85" s="3">
        <v>12</v>
      </c>
      <c r="AL85" s="3">
        <v>12</v>
      </c>
      <c r="AM85" s="3">
        <v>14</v>
      </c>
      <c r="AN85" s="3">
        <v>15</v>
      </c>
      <c r="AO85" s="3">
        <v>9</v>
      </c>
      <c r="AP85" s="3">
        <v>13</v>
      </c>
      <c r="AQ85" s="3">
        <v>12</v>
      </c>
      <c r="AR85" s="3">
        <v>13</v>
      </c>
      <c r="AS85" s="3">
        <v>10</v>
      </c>
      <c r="AT85" s="3">
        <v>15</v>
      </c>
      <c r="AU85" s="3">
        <v>16</v>
      </c>
      <c r="AV85" s="3">
        <v>16</v>
      </c>
      <c r="AW85" s="3">
        <v>12</v>
      </c>
      <c r="AX85" s="3">
        <v>16</v>
      </c>
      <c r="AY85" s="3">
        <v>2</v>
      </c>
      <c r="AZ85" s="3">
        <v>3</v>
      </c>
      <c r="BA85" s="3">
        <v>3</v>
      </c>
      <c r="BB85" s="3">
        <v>3</v>
      </c>
      <c r="BC85" s="3">
        <v>3</v>
      </c>
      <c r="BD85" s="3">
        <v>4</v>
      </c>
      <c r="BE85" s="3">
        <v>3</v>
      </c>
      <c r="BF85" s="3">
        <v>1</v>
      </c>
      <c r="BG85" s="3">
        <v>2</v>
      </c>
      <c r="BH85" s="3">
        <v>3</v>
      </c>
      <c r="BI85" s="3">
        <v>1</v>
      </c>
      <c r="BJ85" s="3">
        <v>7.4</v>
      </c>
      <c r="BK85" s="3" t="s">
        <v>22</v>
      </c>
      <c r="BL85" s="3">
        <v>15</v>
      </c>
      <c r="BM85" s="3" t="s">
        <v>351</v>
      </c>
      <c r="BN85" s="3"/>
      <c r="BO85" s="3">
        <v>34</v>
      </c>
      <c r="BP85" s="5">
        <v>47299</v>
      </c>
      <c r="BQ85" s="3" t="s">
        <v>21</v>
      </c>
      <c r="BR85" s="3" t="s">
        <v>156</v>
      </c>
    </row>
    <row r="86" spans="1:70" ht="23" thickBot="1" x14ac:dyDescent="0.35">
      <c r="A86" s="3" t="s">
        <v>26</v>
      </c>
      <c r="B86" s="3"/>
      <c r="C86" s="3" t="s">
        <v>394</v>
      </c>
      <c r="D86" s="3" t="s">
        <v>363</v>
      </c>
      <c r="E86" s="4">
        <v>1</v>
      </c>
      <c r="F86" s="3">
        <v>0</v>
      </c>
      <c r="G86" s="3" t="s">
        <v>20</v>
      </c>
      <c r="H86" s="3" t="s">
        <v>158</v>
      </c>
      <c r="I86" s="3">
        <v>29</v>
      </c>
      <c r="J86" s="3">
        <v>153</v>
      </c>
      <c r="K86" s="3">
        <v>165</v>
      </c>
      <c r="L86" s="3">
        <v>14</v>
      </c>
      <c r="M86" s="3">
        <v>13</v>
      </c>
      <c r="N86" s="3">
        <v>16</v>
      </c>
      <c r="O86" s="3">
        <v>7</v>
      </c>
      <c r="P86" s="3">
        <v>13</v>
      </c>
      <c r="Q86" s="3">
        <v>6</v>
      </c>
      <c r="R86" s="3">
        <v>12</v>
      </c>
      <c r="S86" s="3">
        <v>12</v>
      </c>
      <c r="T86" s="3">
        <v>16</v>
      </c>
      <c r="U86" s="3">
        <v>8</v>
      </c>
      <c r="V86" s="3">
        <v>6</v>
      </c>
      <c r="W86" s="3">
        <v>14</v>
      </c>
      <c r="X86" s="3">
        <v>14</v>
      </c>
      <c r="Y86" s="3">
        <v>7</v>
      </c>
      <c r="Z86" s="3">
        <v>11</v>
      </c>
      <c r="AA86" s="3">
        <v>16</v>
      </c>
      <c r="AB86" s="3">
        <v>15</v>
      </c>
      <c r="AC86" s="3">
        <v>13</v>
      </c>
      <c r="AD86" s="3">
        <v>14</v>
      </c>
      <c r="AE86" s="3">
        <v>13</v>
      </c>
      <c r="AF86" s="3">
        <v>18</v>
      </c>
      <c r="AG86" s="3">
        <v>12</v>
      </c>
      <c r="AH86" s="3">
        <v>15</v>
      </c>
      <c r="AI86" s="3">
        <v>13</v>
      </c>
      <c r="AJ86" s="3">
        <v>17</v>
      </c>
      <c r="AK86" s="3">
        <v>17</v>
      </c>
      <c r="AL86" s="3">
        <v>15</v>
      </c>
      <c r="AM86" s="3">
        <v>14</v>
      </c>
      <c r="AN86" s="3">
        <v>13</v>
      </c>
      <c r="AO86" s="3">
        <v>14</v>
      </c>
      <c r="AP86" s="3">
        <v>14</v>
      </c>
      <c r="AQ86" s="3">
        <v>14</v>
      </c>
      <c r="AR86" s="3">
        <v>15</v>
      </c>
      <c r="AS86" s="3">
        <v>15</v>
      </c>
      <c r="AT86" s="3">
        <v>13</v>
      </c>
      <c r="AU86" s="3">
        <v>13</v>
      </c>
      <c r="AV86" s="3">
        <v>14</v>
      </c>
      <c r="AW86" s="3">
        <v>15</v>
      </c>
      <c r="AX86" s="3">
        <v>13</v>
      </c>
      <c r="AY86" s="3">
        <v>3</v>
      </c>
      <c r="AZ86" s="3">
        <v>3</v>
      </c>
      <c r="BA86" s="3">
        <v>3</v>
      </c>
      <c r="BB86" s="3">
        <v>2</v>
      </c>
      <c r="BC86" s="3">
        <v>3</v>
      </c>
      <c r="BD86" s="3">
        <v>3</v>
      </c>
      <c r="BE86" s="3">
        <v>2</v>
      </c>
      <c r="BF86" s="3">
        <v>1</v>
      </c>
      <c r="BG86" s="3">
        <v>2</v>
      </c>
      <c r="BH86" s="3">
        <v>1</v>
      </c>
      <c r="BI86" s="3">
        <v>3</v>
      </c>
      <c r="BJ86" s="3" t="s">
        <v>26</v>
      </c>
      <c r="BK86" s="3" t="s">
        <v>20</v>
      </c>
      <c r="BL86" s="3">
        <v>12</v>
      </c>
      <c r="BM86" s="3" t="s">
        <v>26</v>
      </c>
      <c r="BN86" s="3"/>
      <c r="BO86" s="3">
        <v>2</v>
      </c>
      <c r="BP86" s="5">
        <v>46934</v>
      </c>
      <c r="BQ86" s="3" t="s">
        <v>21</v>
      </c>
      <c r="BR86" s="3" t="s">
        <v>156</v>
      </c>
    </row>
    <row r="87" spans="1:70" ht="15.5" thickBot="1" x14ac:dyDescent="0.35">
      <c r="A87" s="3" t="s">
        <v>26</v>
      </c>
      <c r="B87" s="3"/>
      <c r="C87" s="3" t="s">
        <v>395</v>
      </c>
      <c r="D87" s="3"/>
      <c r="E87" s="4">
        <v>0.93</v>
      </c>
      <c r="F87" s="3">
        <v>0</v>
      </c>
      <c r="G87" s="3" t="s">
        <v>20</v>
      </c>
      <c r="H87" s="3" t="s">
        <v>315</v>
      </c>
      <c r="I87" s="3">
        <v>29</v>
      </c>
      <c r="J87" s="3">
        <v>160</v>
      </c>
      <c r="K87" s="3">
        <v>163</v>
      </c>
      <c r="L87" s="3">
        <v>16</v>
      </c>
      <c r="M87" s="3">
        <v>14</v>
      </c>
      <c r="N87" s="3">
        <v>13</v>
      </c>
      <c r="O87" s="3">
        <v>11</v>
      </c>
      <c r="P87" s="3">
        <v>16</v>
      </c>
      <c r="Q87" s="3">
        <v>9</v>
      </c>
      <c r="R87" s="3">
        <v>9</v>
      </c>
      <c r="S87" s="3">
        <v>15</v>
      </c>
      <c r="T87" s="3">
        <v>14</v>
      </c>
      <c r="U87" s="3">
        <v>9</v>
      </c>
      <c r="V87" s="3">
        <v>14</v>
      </c>
      <c r="W87" s="3">
        <v>17</v>
      </c>
      <c r="X87" s="3">
        <v>13</v>
      </c>
      <c r="Y87" s="3">
        <v>16</v>
      </c>
      <c r="Z87" s="3">
        <v>16</v>
      </c>
      <c r="AA87" s="3">
        <v>14</v>
      </c>
      <c r="AB87" s="3">
        <v>14</v>
      </c>
      <c r="AC87" s="3">
        <v>14</v>
      </c>
      <c r="AD87" s="3">
        <v>14</v>
      </c>
      <c r="AE87" s="3">
        <v>11</v>
      </c>
      <c r="AF87" s="3">
        <v>13</v>
      </c>
      <c r="AG87" s="3">
        <v>15</v>
      </c>
      <c r="AH87" s="3">
        <v>15</v>
      </c>
      <c r="AI87" s="3">
        <v>15</v>
      </c>
      <c r="AJ87" s="3">
        <v>13</v>
      </c>
      <c r="AK87" s="3">
        <v>14</v>
      </c>
      <c r="AL87" s="3">
        <v>15</v>
      </c>
      <c r="AM87" s="3">
        <v>15</v>
      </c>
      <c r="AN87" s="3">
        <v>12</v>
      </c>
      <c r="AO87" s="3">
        <v>14</v>
      </c>
      <c r="AP87" s="3">
        <v>13</v>
      </c>
      <c r="AQ87" s="3">
        <v>16</v>
      </c>
      <c r="AR87" s="3">
        <v>16</v>
      </c>
      <c r="AS87" s="3">
        <v>13</v>
      </c>
      <c r="AT87" s="3">
        <v>12</v>
      </c>
      <c r="AU87" s="3">
        <v>14</v>
      </c>
      <c r="AV87" s="3">
        <v>15</v>
      </c>
      <c r="AW87" s="3">
        <v>12</v>
      </c>
      <c r="AX87" s="3">
        <v>13</v>
      </c>
      <c r="AY87" s="3">
        <v>2</v>
      </c>
      <c r="AZ87" s="3">
        <v>3</v>
      </c>
      <c r="BA87" s="3">
        <v>1</v>
      </c>
      <c r="BB87" s="3">
        <v>2</v>
      </c>
      <c r="BC87" s="3">
        <v>1</v>
      </c>
      <c r="BD87" s="3">
        <v>3</v>
      </c>
      <c r="BE87" s="3">
        <v>3</v>
      </c>
      <c r="BF87" s="3">
        <v>1</v>
      </c>
      <c r="BG87" s="3">
        <v>1</v>
      </c>
      <c r="BH87" s="3">
        <v>2</v>
      </c>
      <c r="BI87" s="3">
        <v>2</v>
      </c>
      <c r="BJ87" s="3">
        <v>7.05</v>
      </c>
      <c r="BK87" s="3" t="s">
        <v>22</v>
      </c>
      <c r="BL87" s="3">
        <v>15</v>
      </c>
      <c r="BM87" s="3" t="s">
        <v>361</v>
      </c>
      <c r="BN87" s="3"/>
      <c r="BO87" s="3">
        <v>28</v>
      </c>
      <c r="BP87" s="5">
        <v>46568</v>
      </c>
      <c r="BQ87" s="3" t="s">
        <v>21</v>
      </c>
      <c r="BR87" s="3" t="s">
        <v>156</v>
      </c>
    </row>
    <row r="88" spans="1:70" ht="15.5" thickBot="1" x14ac:dyDescent="0.35">
      <c r="A88" s="3" t="s">
        <v>26</v>
      </c>
      <c r="B88" s="3"/>
      <c r="C88" s="3" t="s">
        <v>396</v>
      </c>
      <c r="D88" s="3"/>
      <c r="E88" s="4">
        <v>0.91</v>
      </c>
      <c r="F88" s="3">
        <v>0</v>
      </c>
      <c r="G88" s="3" t="s">
        <v>20</v>
      </c>
      <c r="H88" s="3" t="s">
        <v>397</v>
      </c>
      <c r="I88" s="3">
        <v>26</v>
      </c>
      <c r="J88" s="3">
        <v>176</v>
      </c>
      <c r="K88" s="3">
        <v>179</v>
      </c>
      <c r="L88" s="3">
        <v>15</v>
      </c>
      <c r="M88" s="3">
        <v>15</v>
      </c>
      <c r="N88" s="3">
        <v>13</v>
      </c>
      <c r="O88" s="3">
        <v>10</v>
      </c>
      <c r="P88" s="3">
        <v>14</v>
      </c>
      <c r="Q88" s="3">
        <v>7</v>
      </c>
      <c r="R88" s="3">
        <v>11</v>
      </c>
      <c r="S88" s="3">
        <v>15</v>
      </c>
      <c r="T88" s="3">
        <v>13</v>
      </c>
      <c r="U88" s="3">
        <v>13</v>
      </c>
      <c r="V88" s="3">
        <v>13</v>
      </c>
      <c r="W88" s="3">
        <v>15</v>
      </c>
      <c r="X88" s="3">
        <v>11</v>
      </c>
      <c r="Y88" s="3">
        <v>13</v>
      </c>
      <c r="Z88" s="3">
        <v>14</v>
      </c>
      <c r="AA88" s="3">
        <v>13</v>
      </c>
      <c r="AB88" s="3">
        <v>17</v>
      </c>
      <c r="AC88" s="3">
        <v>13</v>
      </c>
      <c r="AD88" s="3">
        <v>13</v>
      </c>
      <c r="AE88" s="3">
        <v>15</v>
      </c>
      <c r="AF88" s="3">
        <v>16</v>
      </c>
      <c r="AG88" s="3">
        <v>13</v>
      </c>
      <c r="AH88" s="3">
        <v>13</v>
      </c>
      <c r="AI88" s="3">
        <v>17</v>
      </c>
      <c r="AJ88" s="3">
        <v>16</v>
      </c>
      <c r="AK88" s="3">
        <v>12</v>
      </c>
      <c r="AL88" s="3">
        <v>13</v>
      </c>
      <c r="AM88" s="3">
        <v>13</v>
      </c>
      <c r="AN88" s="3">
        <v>18</v>
      </c>
      <c r="AO88" s="3">
        <v>11</v>
      </c>
      <c r="AP88" s="3">
        <v>15</v>
      </c>
      <c r="AQ88" s="3">
        <v>18</v>
      </c>
      <c r="AR88" s="3">
        <v>14</v>
      </c>
      <c r="AS88" s="3">
        <v>12</v>
      </c>
      <c r="AT88" s="3">
        <v>18</v>
      </c>
      <c r="AU88" s="3">
        <v>19</v>
      </c>
      <c r="AV88" s="3">
        <v>17</v>
      </c>
      <c r="AW88" s="3">
        <v>15</v>
      </c>
      <c r="AX88" s="3">
        <v>14</v>
      </c>
      <c r="AY88" s="3">
        <v>2</v>
      </c>
      <c r="AZ88" s="3">
        <v>3</v>
      </c>
      <c r="BA88" s="3">
        <v>3</v>
      </c>
      <c r="BB88" s="3">
        <v>1</v>
      </c>
      <c r="BC88" s="3">
        <v>3</v>
      </c>
      <c r="BD88" s="3">
        <v>3</v>
      </c>
      <c r="BE88" s="3">
        <v>3</v>
      </c>
      <c r="BF88" s="3">
        <v>2</v>
      </c>
      <c r="BG88" s="3">
        <v>3</v>
      </c>
      <c r="BH88" s="3">
        <v>2</v>
      </c>
      <c r="BI88" s="3">
        <v>1</v>
      </c>
      <c r="BJ88" s="3">
        <v>6.95</v>
      </c>
      <c r="BK88" s="3" t="s">
        <v>22</v>
      </c>
      <c r="BL88" s="3">
        <v>15</v>
      </c>
      <c r="BM88" s="3">
        <v>2</v>
      </c>
      <c r="BN88" s="3"/>
      <c r="BO88" s="3">
        <v>26</v>
      </c>
      <c r="BP88" s="5">
        <v>47299</v>
      </c>
      <c r="BQ88" s="3" t="s">
        <v>21</v>
      </c>
      <c r="BR88" s="3" t="s">
        <v>156</v>
      </c>
    </row>
    <row r="89" spans="1:70" ht="15.5" thickBot="1" x14ac:dyDescent="0.35">
      <c r="A89" s="3" t="s">
        <v>26</v>
      </c>
      <c r="B89" s="3"/>
      <c r="C89" s="3" t="s">
        <v>398</v>
      </c>
      <c r="D89" s="3"/>
      <c r="E89" s="4">
        <v>0.92</v>
      </c>
      <c r="F89" s="3">
        <v>0</v>
      </c>
      <c r="G89" s="3" t="s">
        <v>33</v>
      </c>
      <c r="H89" s="3" t="s">
        <v>399</v>
      </c>
      <c r="I89" s="3">
        <v>24</v>
      </c>
      <c r="J89" s="3">
        <v>155</v>
      </c>
      <c r="K89" s="3">
        <v>161</v>
      </c>
      <c r="L89" s="3">
        <v>15</v>
      </c>
      <c r="M89" s="3">
        <v>15</v>
      </c>
      <c r="N89" s="3">
        <v>6</v>
      </c>
      <c r="O89" s="3">
        <v>13</v>
      </c>
      <c r="P89" s="3">
        <v>16</v>
      </c>
      <c r="Q89" s="3">
        <v>14</v>
      </c>
      <c r="R89" s="3">
        <v>7</v>
      </c>
      <c r="S89" s="3">
        <v>16</v>
      </c>
      <c r="T89" s="3">
        <v>6</v>
      </c>
      <c r="U89" s="3">
        <v>14</v>
      </c>
      <c r="V89" s="3">
        <v>13</v>
      </c>
      <c r="W89" s="3">
        <v>17</v>
      </c>
      <c r="X89" s="3">
        <v>8</v>
      </c>
      <c r="Y89" s="3">
        <v>15</v>
      </c>
      <c r="Z89" s="3">
        <v>17</v>
      </c>
      <c r="AA89" s="3">
        <v>8</v>
      </c>
      <c r="AB89" s="3">
        <v>13</v>
      </c>
      <c r="AC89" s="3">
        <v>13</v>
      </c>
      <c r="AD89" s="3">
        <v>12</v>
      </c>
      <c r="AE89" s="3">
        <v>10</v>
      </c>
      <c r="AF89" s="3">
        <v>13</v>
      </c>
      <c r="AG89" s="3">
        <v>15</v>
      </c>
      <c r="AH89" s="3">
        <v>13</v>
      </c>
      <c r="AI89" s="3">
        <v>14</v>
      </c>
      <c r="AJ89" s="3">
        <v>16</v>
      </c>
      <c r="AK89" s="3">
        <v>12</v>
      </c>
      <c r="AL89" s="3">
        <v>14</v>
      </c>
      <c r="AM89" s="3">
        <v>12</v>
      </c>
      <c r="AN89" s="3">
        <v>14</v>
      </c>
      <c r="AO89" s="3">
        <v>8</v>
      </c>
      <c r="AP89" s="3">
        <v>13</v>
      </c>
      <c r="AQ89" s="3">
        <v>13</v>
      </c>
      <c r="AR89" s="3">
        <v>13</v>
      </c>
      <c r="AS89" s="3">
        <v>10</v>
      </c>
      <c r="AT89" s="3">
        <v>13</v>
      </c>
      <c r="AU89" s="3">
        <v>12</v>
      </c>
      <c r="AV89" s="3">
        <v>12</v>
      </c>
      <c r="AW89" s="3">
        <v>13</v>
      </c>
      <c r="AX89" s="3">
        <v>15</v>
      </c>
      <c r="AY89" s="3">
        <v>3</v>
      </c>
      <c r="AZ89" s="3">
        <v>2</v>
      </c>
      <c r="BA89" s="3">
        <v>1</v>
      </c>
      <c r="BB89" s="3">
        <v>2</v>
      </c>
      <c r="BC89" s="3">
        <v>4</v>
      </c>
      <c r="BD89" s="3">
        <v>2</v>
      </c>
      <c r="BE89" s="3">
        <v>4</v>
      </c>
      <c r="BF89" s="3">
        <v>2</v>
      </c>
      <c r="BG89" s="3">
        <v>4</v>
      </c>
      <c r="BH89" s="3">
        <v>1</v>
      </c>
      <c r="BI89" s="3">
        <v>3</v>
      </c>
      <c r="BJ89" s="3">
        <v>6.1</v>
      </c>
      <c r="BK89" s="3" t="s">
        <v>22</v>
      </c>
      <c r="BL89" s="3">
        <v>15</v>
      </c>
      <c r="BM89" s="3">
        <v>1</v>
      </c>
      <c r="BN89" s="3"/>
      <c r="BO89" s="3">
        <v>13</v>
      </c>
      <c r="BP89" s="5">
        <v>46934</v>
      </c>
      <c r="BQ89" s="3" t="s">
        <v>21</v>
      </c>
      <c r="BR89" s="3" t="s">
        <v>156</v>
      </c>
    </row>
    <row r="90" spans="1:70" ht="15.5" thickBot="1" x14ac:dyDescent="0.35">
      <c r="A90" s="3" t="s">
        <v>26</v>
      </c>
      <c r="B90" s="3"/>
      <c r="C90" s="3" t="s">
        <v>400</v>
      </c>
      <c r="D90" s="3"/>
      <c r="E90" s="4">
        <v>0.96</v>
      </c>
      <c r="F90" s="3">
        <v>0</v>
      </c>
      <c r="G90" s="3" t="s">
        <v>33</v>
      </c>
      <c r="H90" s="3" t="s">
        <v>31</v>
      </c>
      <c r="I90" s="3">
        <v>22</v>
      </c>
      <c r="J90" s="3">
        <v>148</v>
      </c>
      <c r="K90" s="3">
        <v>164</v>
      </c>
      <c r="L90" s="3">
        <v>13</v>
      </c>
      <c r="M90" s="3">
        <v>3</v>
      </c>
      <c r="N90" s="3">
        <v>15</v>
      </c>
      <c r="O90" s="3">
        <v>6</v>
      </c>
      <c r="P90" s="3">
        <v>12</v>
      </c>
      <c r="Q90" s="3">
        <v>3</v>
      </c>
      <c r="R90" s="3">
        <v>5</v>
      </c>
      <c r="S90" s="3">
        <v>9</v>
      </c>
      <c r="T90" s="3">
        <v>16</v>
      </c>
      <c r="U90" s="3">
        <v>4</v>
      </c>
      <c r="V90" s="3">
        <v>5</v>
      </c>
      <c r="W90" s="3">
        <v>11</v>
      </c>
      <c r="X90" s="3">
        <v>14</v>
      </c>
      <c r="Y90" s="3">
        <v>5</v>
      </c>
      <c r="Z90" s="3">
        <v>6</v>
      </c>
      <c r="AA90" s="3">
        <v>15</v>
      </c>
      <c r="AB90" s="3">
        <v>14</v>
      </c>
      <c r="AC90" s="3">
        <v>15</v>
      </c>
      <c r="AD90" s="3">
        <v>15</v>
      </c>
      <c r="AE90" s="3">
        <v>9</v>
      </c>
      <c r="AF90" s="3">
        <v>12</v>
      </c>
      <c r="AG90" s="3">
        <v>10</v>
      </c>
      <c r="AH90" s="3">
        <v>16</v>
      </c>
      <c r="AI90" s="3">
        <v>8</v>
      </c>
      <c r="AJ90" s="3">
        <v>14</v>
      </c>
      <c r="AK90" s="3">
        <v>14</v>
      </c>
      <c r="AL90" s="3">
        <v>15</v>
      </c>
      <c r="AM90" s="3">
        <v>17</v>
      </c>
      <c r="AN90" s="3">
        <v>14</v>
      </c>
      <c r="AO90" s="3">
        <v>15</v>
      </c>
      <c r="AP90" s="3">
        <v>14</v>
      </c>
      <c r="AQ90" s="3">
        <v>15</v>
      </c>
      <c r="AR90" s="3">
        <v>15</v>
      </c>
      <c r="AS90" s="3">
        <v>16</v>
      </c>
      <c r="AT90" s="3">
        <v>15</v>
      </c>
      <c r="AU90" s="3">
        <v>15</v>
      </c>
      <c r="AV90" s="3">
        <v>14</v>
      </c>
      <c r="AW90" s="3">
        <v>18</v>
      </c>
      <c r="AX90" s="3">
        <v>15</v>
      </c>
      <c r="AY90" s="3">
        <v>2</v>
      </c>
      <c r="AZ90" s="3">
        <v>2</v>
      </c>
      <c r="BA90" s="3">
        <v>3</v>
      </c>
      <c r="BB90" s="3">
        <v>3</v>
      </c>
      <c r="BC90" s="3">
        <v>2</v>
      </c>
      <c r="BD90" s="3">
        <v>2</v>
      </c>
      <c r="BE90" s="3">
        <v>3</v>
      </c>
      <c r="BF90" s="3">
        <v>2</v>
      </c>
      <c r="BG90" s="3">
        <v>1</v>
      </c>
      <c r="BH90" s="3">
        <v>1</v>
      </c>
      <c r="BI90" s="3">
        <v>2</v>
      </c>
      <c r="BJ90" s="3">
        <v>7.1</v>
      </c>
      <c r="BK90" s="3" t="s">
        <v>20</v>
      </c>
      <c r="BL90" s="3">
        <v>14</v>
      </c>
      <c r="BM90" s="3">
        <v>1</v>
      </c>
      <c r="BN90" s="3"/>
      <c r="BO90" s="3">
        <v>1</v>
      </c>
      <c r="BP90" s="5">
        <v>47664</v>
      </c>
      <c r="BQ90" s="3" t="s">
        <v>21</v>
      </c>
      <c r="BR90" s="3" t="s">
        <v>156</v>
      </c>
    </row>
    <row r="91" spans="1:70" ht="14.5" thickBot="1" x14ac:dyDescent="0.35">
      <c r="A91" s="3" t="s">
        <v>26</v>
      </c>
      <c r="B91" s="3"/>
      <c r="C91" s="3" t="s">
        <v>401</v>
      </c>
      <c r="D91" s="3"/>
      <c r="E91" s="4">
        <v>0.91</v>
      </c>
      <c r="F91" s="3">
        <v>0</v>
      </c>
      <c r="G91" s="3" t="s">
        <v>20</v>
      </c>
      <c r="H91" s="3" t="s">
        <v>221</v>
      </c>
      <c r="I91" s="3">
        <v>25</v>
      </c>
      <c r="J91" s="3">
        <v>177</v>
      </c>
      <c r="K91" s="3">
        <v>180</v>
      </c>
      <c r="L91" s="3">
        <v>17</v>
      </c>
      <c r="M91" s="3">
        <v>13</v>
      </c>
      <c r="N91" s="3">
        <v>15</v>
      </c>
      <c r="O91" s="3">
        <v>17</v>
      </c>
      <c r="P91" s="3">
        <v>16</v>
      </c>
      <c r="Q91" s="3">
        <v>13</v>
      </c>
      <c r="R91" s="3">
        <v>8</v>
      </c>
      <c r="S91" s="3">
        <v>17</v>
      </c>
      <c r="T91" s="3">
        <v>14</v>
      </c>
      <c r="U91" s="3">
        <v>13</v>
      </c>
      <c r="V91" s="3">
        <v>12</v>
      </c>
      <c r="W91" s="3">
        <v>17</v>
      </c>
      <c r="X91" s="3">
        <v>7</v>
      </c>
      <c r="Y91" s="3">
        <v>14</v>
      </c>
      <c r="Z91" s="3">
        <v>17</v>
      </c>
      <c r="AA91" s="3">
        <v>15</v>
      </c>
      <c r="AB91" s="3">
        <v>17</v>
      </c>
      <c r="AC91" s="3">
        <v>16</v>
      </c>
      <c r="AD91" s="3">
        <v>15</v>
      </c>
      <c r="AE91" s="3">
        <v>14</v>
      </c>
      <c r="AF91" s="3">
        <v>14</v>
      </c>
      <c r="AG91" s="3">
        <v>17</v>
      </c>
      <c r="AH91" s="3">
        <v>16</v>
      </c>
      <c r="AI91" s="3">
        <v>15</v>
      </c>
      <c r="AJ91" s="3">
        <v>15</v>
      </c>
      <c r="AK91" s="3">
        <v>15</v>
      </c>
      <c r="AL91" s="3">
        <v>16</v>
      </c>
      <c r="AM91" s="3">
        <v>16</v>
      </c>
      <c r="AN91" s="3">
        <v>13</v>
      </c>
      <c r="AO91" s="3">
        <v>8</v>
      </c>
      <c r="AP91" s="3">
        <v>14</v>
      </c>
      <c r="AQ91" s="3">
        <v>18</v>
      </c>
      <c r="AR91" s="3">
        <v>16</v>
      </c>
      <c r="AS91" s="3">
        <v>11</v>
      </c>
      <c r="AT91" s="3">
        <v>13</v>
      </c>
      <c r="AU91" s="3">
        <v>16</v>
      </c>
      <c r="AV91" s="3">
        <v>18</v>
      </c>
      <c r="AW91" s="3">
        <v>14</v>
      </c>
      <c r="AX91" s="3">
        <v>16</v>
      </c>
      <c r="AY91" s="3">
        <v>3</v>
      </c>
      <c r="AZ91" s="3">
        <v>3</v>
      </c>
      <c r="BA91" s="3">
        <v>1</v>
      </c>
      <c r="BB91" s="3">
        <v>2</v>
      </c>
      <c r="BC91" s="3">
        <v>3</v>
      </c>
      <c r="BD91" s="3">
        <v>4</v>
      </c>
      <c r="BE91" s="3">
        <v>4</v>
      </c>
      <c r="BF91" s="3">
        <v>3</v>
      </c>
      <c r="BG91" s="3">
        <v>4</v>
      </c>
      <c r="BH91" s="3">
        <v>3</v>
      </c>
      <c r="BI91" s="3">
        <v>1</v>
      </c>
      <c r="BJ91" s="3">
        <v>7.5</v>
      </c>
      <c r="BK91" s="3" t="s">
        <v>22</v>
      </c>
      <c r="BL91" s="3">
        <v>16</v>
      </c>
      <c r="BM91" s="3">
        <v>2</v>
      </c>
      <c r="BN91" s="3"/>
      <c r="BO91" s="3">
        <v>12</v>
      </c>
      <c r="BP91" s="5">
        <v>47299</v>
      </c>
      <c r="BQ91" s="3" t="s">
        <v>21</v>
      </c>
      <c r="BR91" s="3" t="s">
        <v>156</v>
      </c>
    </row>
    <row r="92" spans="1:70" ht="15.5" thickBot="1" x14ac:dyDescent="0.35">
      <c r="A92" s="3" t="s">
        <v>26</v>
      </c>
      <c r="B92" s="3"/>
      <c r="C92" s="3" t="s">
        <v>402</v>
      </c>
      <c r="D92" s="3"/>
      <c r="E92" s="4">
        <v>0.9</v>
      </c>
      <c r="F92" s="3">
        <v>0</v>
      </c>
      <c r="G92" s="3" t="s">
        <v>22</v>
      </c>
      <c r="H92" s="3" t="s">
        <v>24</v>
      </c>
      <c r="I92" s="3">
        <v>24</v>
      </c>
      <c r="J92" s="3">
        <v>152</v>
      </c>
      <c r="K92" s="3">
        <v>156</v>
      </c>
      <c r="L92" s="3">
        <v>13</v>
      </c>
      <c r="M92" s="3">
        <v>10</v>
      </c>
      <c r="N92" s="3">
        <v>7</v>
      </c>
      <c r="O92" s="3">
        <v>11</v>
      </c>
      <c r="P92" s="3">
        <v>14</v>
      </c>
      <c r="Q92" s="3">
        <v>10</v>
      </c>
      <c r="R92" s="3">
        <v>4</v>
      </c>
      <c r="S92" s="3">
        <v>13</v>
      </c>
      <c r="T92" s="3">
        <v>8</v>
      </c>
      <c r="U92" s="3">
        <v>8</v>
      </c>
      <c r="V92" s="3">
        <v>15</v>
      </c>
      <c r="W92" s="3">
        <v>14</v>
      </c>
      <c r="X92" s="3">
        <v>15</v>
      </c>
      <c r="Y92" s="3">
        <v>12</v>
      </c>
      <c r="Z92" s="3">
        <v>13</v>
      </c>
      <c r="AA92" s="3">
        <v>8</v>
      </c>
      <c r="AB92" s="3">
        <v>15</v>
      </c>
      <c r="AC92" s="3">
        <v>15</v>
      </c>
      <c r="AD92" s="3">
        <v>15</v>
      </c>
      <c r="AE92" s="3">
        <v>10</v>
      </c>
      <c r="AF92" s="3">
        <v>14</v>
      </c>
      <c r="AG92" s="3">
        <v>13</v>
      </c>
      <c r="AH92" s="3">
        <v>16</v>
      </c>
      <c r="AI92" s="3">
        <v>15</v>
      </c>
      <c r="AJ92" s="3">
        <v>16</v>
      </c>
      <c r="AK92" s="3">
        <v>15</v>
      </c>
      <c r="AL92" s="3">
        <v>14</v>
      </c>
      <c r="AM92" s="3">
        <v>13</v>
      </c>
      <c r="AN92" s="3">
        <v>13</v>
      </c>
      <c r="AO92" s="3">
        <v>13</v>
      </c>
      <c r="AP92" s="3">
        <v>16</v>
      </c>
      <c r="AQ92" s="3">
        <v>16</v>
      </c>
      <c r="AR92" s="3">
        <v>15</v>
      </c>
      <c r="AS92" s="3">
        <v>14</v>
      </c>
      <c r="AT92" s="3">
        <v>14</v>
      </c>
      <c r="AU92" s="3">
        <v>15</v>
      </c>
      <c r="AV92" s="3">
        <v>13</v>
      </c>
      <c r="AW92" s="3">
        <v>13</v>
      </c>
      <c r="AX92" s="3">
        <v>14</v>
      </c>
      <c r="AY92" s="3">
        <v>1</v>
      </c>
      <c r="AZ92" s="3">
        <v>1</v>
      </c>
      <c r="BA92" s="3">
        <v>1</v>
      </c>
      <c r="BB92" s="3">
        <v>1</v>
      </c>
      <c r="BC92" s="3">
        <v>1</v>
      </c>
      <c r="BD92" s="3">
        <v>1</v>
      </c>
      <c r="BE92" s="3">
        <v>1</v>
      </c>
      <c r="BF92" s="3">
        <v>2</v>
      </c>
      <c r="BG92" s="3">
        <v>3</v>
      </c>
      <c r="BH92" s="3">
        <v>4</v>
      </c>
      <c r="BI92" s="3">
        <v>2</v>
      </c>
      <c r="BJ92" s="3">
        <v>7.1</v>
      </c>
      <c r="BK92" s="3" t="s">
        <v>22</v>
      </c>
      <c r="BL92" s="3">
        <v>16</v>
      </c>
      <c r="BM92" s="3">
        <v>2</v>
      </c>
      <c r="BN92" s="3"/>
      <c r="BO92" s="3">
        <v>46</v>
      </c>
      <c r="BP92" s="5">
        <v>46934</v>
      </c>
      <c r="BQ92" s="3" t="s">
        <v>21</v>
      </c>
      <c r="BR92" s="3" t="s">
        <v>156</v>
      </c>
    </row>
    <row r="93" spans="1:70" ht="15.5" thickBot="1" x14ac:dyDescent="0.35">
      <c r="A93" s="3" t="s">
        <v>26</v>
      </c>
      <c r="B93" s="3"/>
      <c r="C93" s="3" t="s">
        <v>403</v>
      </c>
      <c r="D93" s="3"/>
      <c r="E93" s="4">
        <v>0.9</v>
      </c>
      <c r="F93" s="3">
        <v>0</v>
      </c>
      <c r="G93" s="3" t="s">
        <v>20</v>
      </c>
      <c r="H93" s="3" t="s">
        <v>369</v>
      </c>
      <c r="I93" s="3">
        <v>23</v>
      </c>
      <c r="J93" s="3">
        <v>168</v>
      </c>
      <c r="K93" s="3">
        <v>180</v>
      </c>
      <c r="L93" s="3">
        <v>14</v>
      </c>
      <c r="M93" s="3">
        <v>15</v>
      </c>
      <c r="N93" s="3">
        <v>12</v>
      </c>
      <c r="O93" s="3">
        <v>9</v>
      </c>
      <c r="P93" s="3">
        <v>14</v>
      </c>
      <c r="Q93" s="3">
        <v>13</v>
      </c>
      <c r="R93" s="3">
        <v>11</v>
      </c>
      <c r="S93" s="3">
        <v>15</v>
      </c>
      <c r="T93" s="3">
        <v>14</v>
      </c>
      <c r="U93" s="3">
        <v>13</v>
      </c>
      <c r="V93" s="3">
        <v>10</v>
      </c>
      <c r="W93" s="3">
        <v>15</v>
      </c>
      <c r="X93" s="3">
        <v>9</v>
      </c>
      <c r="Y93" s="3">
        <v>10</v>
      </c>
      <c r="Z93" s="3">
        <v>12</v>
      </c>
      <c r="AA93" s="3">
        <v>13</v>
      </c>
      <c r="AB93" s="3">
        <v>15</v>
      </c>
      <c r="AC93" s="3">
        <v>12</v>
      </c>
      <c r="AD93" s="3">
        <v>13</v>
      </c>
      <c r="AE93" s="3">
        <v>8</v>
      </c>
      <c r="AF93" s="3">
        <v>15</v>
      </c>
      <c r="AG93" s="3">
        <v>13</v>
      </c>
      <c r="AH93" s="3">
        <v>12</v>
      </c>
      <c r="AI93" s="3">
        <v>14</v>
      </c>
      <c r="AJ93" s="3">
        <v>14</v>
      </c>
      <c r="AK93" s="3">
        <v>12</v>
      </c>
      <c r="AL93" s="3">
        <v>14</v>
      </c>
      <c r="AM93" s="3">
        <v>14</v>
      </c>
      <c r="AN93" s="3">
        <v>18</v>
      </c>
      <c r="AO93" s="3">
        <v>10</v>
      </c>
      <c r="AP93" s="3">
        <v>16</v>
      </c>
      <c r="AQ93" s="3">
        <v>15</v>
      </c>
      <c r="AR93" s="3">
        <v>14</v>
      </c>
      <c r="AS93" s="3">
        <v>13</v>
      </c>
      <c r="AT93" s="3">
        <v>18</v>
      </c>
      <c r="AU93" s="3">
        <v>16</v>
      </c>
      <c r="AV93" s="3">
        <v>15</v>
      </c>
      <c r="AW93" s="3">
        <v>14</v>
      </c>
      <c r="AX93" s="3">
        <v>17</v>
      </c>
      <c r="AY93" s="3">
        <v>3</v>
      </c>
      <c r="AZ93" s="3">
        <v>3</v>
      </c>
      <c r="BA93" s="3">
        <v>3</v>
      </c>
      <c r="BB93" s="3">
        <v>3</v>
      </c>
      <c r="BC93" s="3">
        <v>1</v>
      </c>
      <c r="BD93" s="3">
        <v>2</v>
      </c>
      <c r="BE93" s="3">
        <v>1</v>
      </c>
      <c r="BF93" s="3">
        <v>1</v>
      </c>
      <c r="BG93" s="3">
        <v>1</v>
      </c>
      <c r="BH93" s="3">
        <v>1</v>
      </c>
      <c r="BI93" s="3">
        <v>2</v>
      </c>
      <c r="BJ93" s="3">
        <v>7.75</v>
      </c>
      <c r="BK93" s="3" t="s">
        <v>22</v>
      </c>
      <c r="BL93" s="3">
        <v>14</v>
      </c>
      <c r="BM93" s="3">
        <v>2</v>
      </c>
      <c r="BN93" s="3"/>
      <c r="BO93" s="3">
        <v>2</v>
      </c>
      <c r="BP93" s="5">
        <v>47299</v>
      </c>
      <c r="BQ93" s="3" t="s">
        <v>21</v>
      </c>
      <c r="BR93" s="3" t="s">
        <v>156</v>
      </c>
    </row>
    <row r="94" spans="1:70" ht="15.5" thickBot="1" x14ac:dyDescent="0.35">
      <c r="A94" s="3" t="s">
        <v>26</v>
      </c>
      <c r="B94" s="3"/>
      <c r="C94" s="3" t="s">
        <v>404</v>
      </c>
      <c r="D94" s="3" t="s">
        <v>372</v>
      </c>
      <c r="E94" s="4">
        <v>0.92</v>
      </c>
      <c r="F94" s="3">
        <v>0</v>
      </c>
      <c r="G94" s="3" t="s">
        <v>20</v>
      </c>
      <c r="H94" s="3" t="s">
        <v>25</v>
      </c>
      <c r="I94" s="3">
        <v>28</v>
      </c>
      <c r="J94" s="3">
        <v>186</v>
      </c>
      <c r="K94" s="3">
        <v>188</v>
      </c>
      <c r="L94" s="3">
        <v>15</v>
      </c>
      <c r="M94" s="3">
        <v>14</v>
      </c>
      <c r="N94" s="3">
        <v>8</v>
      </c>
      <c r="O94" s="3">
        <v>14</v>
      </c>
      <c r="P94" s="3">
        <v>18</v>
      </c>
      <c r="Q94" s="3">
        <v>12</v>
      </c>
      <c r="R94" s="3">
        <v>5</v>
      </c>
      <c r="S94" s="3">
        <v>18</v>
      </c>
      <c r="T94" s="3">
        <v>6</v>
      </c>
      <c r="U94" s="3">
        <v>10</v>
      </c>
      <c r="V94" s="3">
        <v>16</v>
      </c>
      <c r="W94" s="3">
        <v>18</v>
      </c>
      <c r="X94" s="3">
        <v>7</v>
      </c>
      <c r="Y94" s="3">
        <v>13</v>
      </c>
      <c r="Z94" s="3">
        <v>18</v>
      </c>
      <c r="AA94" s="3">
        <v>10</v>
      </c>
      <c r="AB94" s="3">
        <v>15</v>
      </c>
      <c r="AC94" s="3">
        <v>13</v>
      </c>
      <c r="AD94" s="3">
        <v>13</v>
      </c>
      <c r="AE94" s="3">
        <v>13</v>
      </c>
      <c r="AF94" s="3">
        <v>13</v>
      </c>
      <c r="AG94" s="3">
        <v>14</v>
      </c>
      <c r="AH94" s="3">
        <v>14</v>
      </c>
      <c r="AI94" s="3">
        <v>15</v>
      </c>
      <c r="AJ94" s="3">
        <v>15</v>
      </c>
      <c r="AK94" s="3">
        <v>12</v>
      </c>
      <c r="AL94" s="3">
        <v>13</v>
      </c>
      <c r="AM94" s="3">
        <v>13</v>
      </c>
      <c r="AN94" s="3">
        <v>18</v>
      </c>
      <c r="AO94" s="3">
        <v>8</v>
      </c>
      <c r="AP94" s="3">
        <v>15</v>
      </c>
      <c r="AQ94" s="3">
        <v>14</v>
      </c>
      <c r="AR94" s="3">
        <v>13</v>
      </c>
      <c r="AS94" s="3">
        <v>10</v>
      </c>
      <c r="AT94" s="3">
        <v>17</v>
      </c>
      <c r="AU94" s="3">
        <v>15</v>
      </c>
      <c r="AV94" s="3">
        <v>16</v>
      </c>
      <c r="AW94" s="3">
        <v>15</v>
      </c>
      <c r="AX94" s="3">
        <v>13</v>
      </c>
      <c r="AY94" s="3">
        <v>1</v>
      </c>
      <c r="AZ94" s="3">
        <v>1</v>
      </c>
      <c r="BA94" s="3">
        <v>4</v>
      </c>
      <c r="BB94" s="3">
        <v>3</v>
      </c>
      <c r="BC94" s="3">
        <v>3</v>
      </c>
      <c r="BD94" s="3">
        <v>2</v>
      </c>
      <c r="BE94" s="3">
        <v>3</v>
      </c>
      <c r="BF94" s="3">
        <v>2</v>
      </c>
      <c r="BG94" s="3">
        <v>3</v>
      </c>
      <c r="BH94" s="3">
        <v>1</v>
      </c>
      <c r="BI94" s="3">
        <v>1</v>
      </c>
      <c r="BJ94" s="3">
        <v>7.2</v>
      </c>
      <c r="BK94" s="3" t="s">
        <v>22</v>
      </c>
      <c r="BL94" s="3">
        <v>14</v>
      </c>
      <c r="BM94" s="3" t="s">
        <v>361</v>
      </c>
      <c r="BN94" s="3"/>
      <c r="BO94" s="3">
        <v>42</v>
      </c>
      <c r="BP94" s="5">
        <v>46934</v>
      </c>
      <c r="BQ94" s="3" t="s">
        <v>21</v>
      </c>
      <c r="BR94" s="3" t="s">
        <v>156</v>
      </c>
    </row>
    <row r="95" spans="1:70" ht="15.5" thickBot="1" x14ac:dyDescent="0.35">
      <c r="A95" s="3" t="s">
        <v>26</v>
      </c>
      <c r="B95" s="3"/>
      <c r="C95" s="3" t="s">
        <v>405</v>
      </c>
      <c r="D95" s="3" t="s">
        <v>406</v>
      </c>
      <c r="E95" s="4">
        <v>0.91</v>
      </c>
      <c r="F95" s="3">
        <v>0</v>
      </c>
      <c r="G95" s="3" t="s">
        <v>20</v>
      </c>
      <c r="H95" s="3" t="s">
        <v>158</v>
      </c>
      <c r="I95" s="3">
        <v>23</v>
      </c>
      <c r="J95" s="3">
        <v>162</v>
      </c>
      <c r="K95" s="3">
        <v>171</v>
      </c>
      <c r="L95" s="3">
        <v>14</v>
      </c>
      <c r="M95" s="3">
        <v>8</v>
      </c>
      <c r="N95" s="3">
        <v>16</v>
      </c>
      <c r="O95" s="3">
        <v>6</v>
      </c>
      <c r="P95" s="3">
        <v>12</v>
      </c>
      <c r="Q95" s="3">
        <v>3</v>
      </c>
      <c r="R95" s="3">
        <v>8</v>
      </c>
      <c r="S95" s="3">
        <v>11</v>
      </c>
      <c r="T95" s="3">
        <v>16</v>
      </c>
      <c r="U95" s="3">
        <v>4</v>
      </c>
      <c r="V95" s="3">
        <v>6</v>
      </c>
      <c r="W95" s="3">
        <v>13</v>
      </c>
      <c r="X95" s="3">
        <v>15</v>
      </c>
      <c r="Y95" s="3">
        <v>6</v>
      </c>
      <c r="Z95" s="3">
        <v>11</v>
      </c>
      <c r="AA95" s="3">
        <v>15</v>
      </c>
      <c r="AB95" s="3">
        <v>15</v>
      </c>
      <c r="AC95" s="3">
        <v>15</v>
      </c>
      <c r="AD95" s="3">
        <v>15</v>
      </c>
      <c r="AE95" s="3">
        <v>10</v>
      </c>
      <c r="AF95" s="3">
        <v>16</v>
      </c>
      <c r="AG95" s="3">
        <v>13</v>
      </c>
      <c r="AH95" s="3">
        <v>15</v>
      </c>
      <c r="AI95" s="3">
        <v>10</v>
      </c>
      <c r="AJ95" s="3">
        <v>16</v>
      </c>
      <c r="AK95" s="3">
        <v>17</v>
      </c>
      <c r="AL95" s="3">
        <v>16</v>
      </c>
      <c r="AM95" s="3">
        <v>15</v>
      </c>
      <c r="AN95" s="3">
        <v>14</v>
      </c>
      <c r="AO95" s="3">
        <v>16</v>
      </c>
      <c r="AP95" s="3">
        <v>16</v>
      </c>
      <c r="AQ95" s="3">
        <v>15</v>
      </c>
      <c r="AR95" s="3">
        <v>15</v>
      </c>
      <c r="AS95" s="3">
        <v>18</v>
      </c>
      <c r="AT95" s="3">
        <v>15</v>
      </c>
      <c r="AU95" s="3">
        <v>15</v>
      </c>
      <c r="AV95" s="3">
        <v>16</v>
      </c>
      <c r="AW95" s="3">
        <v>14</v>
      </c>
      <c r="AX95" s="3">
        <v>15</v>
      </c>
      <c r="AY95" s="3">
        <v>3</v>
      </c>
      <c r="AZ95" s="3">
        <v>2</v>
      </c>
      <c r="BA95" s="3">
        <v>2</v>
      </c>
      <c r="BB95" s="3">
        <v>2</v>
      </c>
      <c r="BC95" s="3">
        <v>1</v>
      </c>
      <c r="BD95" s="3">
        <v>3</v>
      </c>
      <c r="BE95" s="3">
        <v>1</v>
      </c>
      <c r="BF95" s="3">
        <v>3</v>
      </c>
      <c r="BG95" s="3">
        <v>3</v>
      </c>
      <c r="BH95" s="3">
        <v>1</v>
      </c>
      <c r="BI95" s="3">
        <v>1</v>
      </c>
      <c r="BJ95" s="3">
        <v>6.95</v>
      </c>
      <c r="BK95" s="3" t="s">
        <v>22</v>
      </c>
      <c r="BL95" s="3">
        <v>14</v>
      </c>
      <c r="BM95" s="3">
        <v>2</v>
      </c>
      <c r="BN95" s="3"/>
      <c r="BO95" s="3" t="s">
        <v>26</v>
      </c>
      <c r="BP95" s="5">
        <v>47299</v>
      </c>
      <c r="BQ95" s="3" t="s">
        <v>21</v>
      </c>
      <c r="BR95" s="3" t="s">
        <v>156</v>
      </c>
    </row>
    <row r="96" spans="1:70" ht="15.5" thickBot="1" x14ac:dyDescent="0.35">
      <c r="A96" s="3" t="s">
        <v>26</v>
      </c>
      <c r="B96" s="3"/>
      <c r="C96" s="3" t="s">
        <v>407</v>
      </c>
      <c r="D96" s="3"/>
      <c r="E96" s="4">
        <v>0.92</v>
      </c>
      <c r="F96" s="3">
        <v>0</v>
      </c>
      <c r="G96" s="3" t="s">
        <v>20</v>
      </c>
      <c r="H96" s="3" t="s">
        <v>221</v>
      </c>
      <c r="I96" s="3">
        <v>20</v>
      </c>
      <c r="J96" s="3">
        <v>163</v>
      </c>
      <c r="K96" s="3">
        <v>174</v>
      </c>
      <c r="L96" s="3">
        <v>15</v>
      </c>
      <c r="M96" s="3">
        <v>12</v>
      </c>
      <c r="N96" s="3">
        <v>14</v>
      </c>
      <c r="O96" s="3">
        <v>10</v>
      </c>
      <c r="P96" s="3">
        <v>14</v>
      </c>
      <c r="Q96" s="3">
        <v>11</v>
      </c>
      <c r="R96" s="3">
        <v>12</v>
      </c>
      <c r="S96" s="3">
        <v>16</v>
      </c>
      <c r="T96" s="3">
        <v>16</v>
      </c>
      <c r="U96" s="3">
        <v>10</v>
      </c>
      <c r="V96" s="3">
        <v>11</v>
      </c>
      <c r="W96" s="3">
        <v>15</v>
      </c>
      <c r="X96" s="3">
        <v>15</v>
      </c>
      <c r="Y96" s="3">
        <v>11</v>
      </c>
      <c r="Z96" s="3">
        <v>15</v>
      </c>
      <c r="AA96" s="3">
        <v>14</v>
      </c>
      <c r="AB96" s="3">
        <v>16</v>
      </c>
      <c r="AC96" s="3">
        <v>16</v>
      </c>
      <c r="AD96" s="3">
        <v>14</v>
      </c>
      <c r="AE96" s="3">
        <v>12</v>
      </c>
      <c r="AF96" s="3">
        <v>17</v>
      </c>
      <c r="AG96" s="3">
        <v>14</v>
      </c>
      <c r="AH96" s="3">
        <v>14</v>
      </c>
      <c r="AI96" s="3">
        <v>14</v>
      </c>
      <c r="AJ96" s="3">
        <v>16</v>
      </c>
      <c r="AK96" s="3">
        <v>16</v>
      </c>
      <c r="AL96" s="3">
        <v>14</v>
      </c>
      <c r="AM96" s="3">
        <v>15</v>
      </c>
      <c r="AN96" s="3">
        <v>14</v>
      </c>
      <c r="AO96" s="3">
        <v>12</v>
      </c>
      <c r="AP96" s="3">
        <v>14</v>
      </c>
      <c r="AQ96" s="3">
        <v>17</v>
      </c>
      <c r="AR96" s="3">
        <v>17</v>
      </c>
      <c r="AS96" s="3">
        <v>13</v>
      </c>
      <c r="AT96" s="3">
        <v>13</v>
      </c>
      <c r="AU96" s="3">
        <v>17</v>
      </c>
      <c r="AV96" s="3">
        <v>15</v>
      </c>
      <c r="AW96" s="3">
        <v>13</v>
      </c>
      <c r="AX96" s="3">
        <v>14</v>
      </c>
      <c r="AY96" s="3">
        <v>1</v>
      </c>
      <c r="AZ96" s="3">
        <v>2</v>
      </c>
      <c r="BA96" s="3">
        <v>1</v>
      </c>
      <c r="BB96" s="3">
        <v>2</v>
      </c>
      <c r="BC96" s="3">
        <v>3</v>
      </c>
      <c r="BD96" s="3">
        <v>2</v>
      </c>
      <c r="BE96" s="3">
        <v>2</v>
      </c>
      <c r="BF96" s="3">
        <v>1</v>
      </c>
      <c r="BG96" s="3">
        <v>2</v>
      </c>
      <c r="BH96" s="3">
        <v>1</v>
      </c>
      <c r="BI96" s="3">
        <v>3</v>
      </c>
      <c r="BJ96" s="3">
        <v>6.7</v>
      </c>
      <c r="BK96" s="3" t="s">
        <v>22</v>
      </c>
      <c r="BL96" s="3">
        <v>16</v>
      </c>
      <c r="BM96" s="3">
        <v>2</v>
      </c>
      <c r="BN96" s="3"/>
      <c r="BO96" s="3">
        <v>1</v>
      </c>
      <c r="BP96" s="5">
        <v>47299</v>
      </c>
      <c r="BQ96" s="3" t="s">
        <v>21</v>
      </c>
      <c r="BR96" s="3" t="s">
        <v>156</v>
      </c>
    </row>
    <row r="97" spans="1:70" ht="15.5" thickBot="1" x14ac:dyDescent="0.35">
      <c r="A97" s="3" t="s">
        <v>26</v>
      </c>
      <c r="B97" s="3"/>
      <c r="C97" s="3" t="s">
        <v>408</v>
      </c>
      <c r="D97" s="3" t="s">
        <v>363</v>
      </c>
      <c r="E97" s="4">
        <v>1</v>
      </c>
      <c r="F97" s="3">
        <v>0</v>
      </c>
      <c r="G97" s="3" t="s">
        <v>228</v>
      </c>
      <c r="H97" s="3" t="s">
        <v>31</v>
      </c>
      <c r="I97" s="3">
        <v>21</v>
      </c>
      <c r="J97" s="3">
        <v>142</v>
      </c>
      <c r="K97" s="3">
        <v>165</v>
      </c>
      <c r="L97" s="3">
        <v>14</v>
      </c>
      <c r="M97" s="3">
        <v>9</v>
      </c>
      <c r="N97" s="3">
        <v>14</v>
      </c>
      <c r="O97" s="3">
        <v>7</v>
      </c>
      <c r="P97" s="3">
        <v>12</v>
      </c>
      <c r="Q97" s="3">
        <v>5</v>
      </c>
      <c r="R97" s="3">
        <v>7</v>
      </c>
      <c r="S97" s="3">
        <v>11</v>
      </c>
      <c r="T97" s="3">
        <v>15</v>
      </c>
      <c r="U97" s="3">
        <v>7</v>
      </c>
      <c r="V97" s="3">
        <v>9</v>
      </c>
      <c r="W97" s="3">
        <v>13</v>
      </c>
      <c r="X97" s="3">
        <v>14</v>
      </c>
      <c r="Y97" s="3">
        <v>5</v>
      </c>
      <c r="Z97" s="3">
        <v>10</v>
      </c>
      <c r="AA97" s="3">
        <v>15</v>
      </c>
      <c r="AB97" s="3">
        <v>14</v>
      </c>
      <c r="AC97" s="3">
        <v>13</v>
      </c>
      <c r="AD97" s="3">
        <v>13</v>
      </c>
      <c r="AE97" s="3">
        <v>12</v>
      </c>
      <c r="AF97" s="3">
        <v>15</v>
      </c>
      <c r="AG97" s="3">
        <v>14</v>
      </c>
      <c r="AH97" s="3">
        <v>13</v>
      </c>
      <c r="AI97" s="3">
        <v>11</v>
      </c>
      <c r="AJ97" s="3">
        <v>13</v>
      </c>
      <c r="AK97" s="3">
        <v>15</v>
      </c>
      <c r="AL97" s="3">
        <v>15</v>
      </c>
      <c r="AM97" s="3">
        <v>14</v>
      </c>
      <c r="AN97" s="3">
        <v>13</v>
      </c>
      <c r="AO97" s="3">
        <v>13</v>
      </c>
      <c r="AP97" s="3">
        <v>13</v>
      </c>
      <c r="AQ97" s="3">
        <v>14</v>
      </c>
      <c r="AR97" s="3">
        <v>14</v>
      </c>
      <c r="AS97" s="3">
        <v>15</v>
      </c>
      <c r="AT97" s="3">
        <v>13</v>
      </c>
      <c r="AU97" s="3">
        <v>13</v>
      </c>
      <c r="AV97" s="3">
        <v>13</v>
      </c>
      <c r="AW97" s="3">
        <v>14</v>
      </c>
      <c r="AX97" s="3">
        <v>13</v>
      </c>
      <c r="AY97" s="3">
        <v>1</v>
      </c>
      <c r="AZ97" s="3">
        <v>1</v>
      </c>
      <c r="BA97" s="3">
        <v>4</v>
      </c>
      <c r="BB97" s="3">
        <v>3</v>
      </c>
      <c r="BC97" s="3">
        <v>3</v>
      </c>
      <c r="BD97" s="3">
        <v>2</v>
      </c>
      <c r="BE97" s="3">
        <v>2</v>
      </c>
      <c r="BF97" s="3">
        <v>1</v>
      </c>
      <c r="BG97" s="3">
        <v>3</v>
      </c>
      <c r="BH97" s="3">
        <v>2</v>
      </c>
      <c r="BI97" s="3">
        <v>1</v>
      </c>
      <c r="BJ97" s="3" t="s">
        <v>26</v>
      </c>
      <c r="BK97" s="3" t="s">
        <v>20</v>
      </c>
      <c r="BL97" s="3">
        <v>13</v>
      </c>
      <c r="BM97" s="3" t="s">
        <v>26</v>
      </c>
      <c r="BN97" s="3"/>
      <c r="BO97" s="3">
        <v>1</v>
      </c>
      <c r="BP97" s="5">
        <v>46934</v>
      </c>
      <c r="BQ97" s="3" t="s">
        <v>21</v>
      </c>
      <c r="BR97" s="3" t="s">
        <v>156</v>
      </c>
    </row>
    <row r="98" spans="1:70" ht="15.5" thickBot="1" x14ac:dyDescent="0.35">
      <c r="A98" s="3" t="s">
        <v>26</v>
      </c>
      <c r="B98" s="3"/>
      <c r="C98" s="3" t="s">
        <v>409</v>
      </c>
      <c r="D98" s="3"/>
      <c r="E98" s="4">
        <v>0.95</v>
      </c>
      <c r="F98" s="3">
        <v>0</v>
      </c>
      <c r="G98" s="3" t="s">
        <v>28</v>
      </c>
      <c r="H98" s="3" t="s">
        <v>410</v>
      </c>
      <c r="I98" s="3">
        <v>20</v>
      </c>
      <c r="J98" s="3">
        <v>159</v>
      </c>
      <c r="K98" s="3">
        <v>181</v>
      </c>
      <c r="L98" s="3">
        <v>15</v>
      </c>
      <c r="M98" s="3">
        <v>14</v>
      </c>
      <c r="N98" s="3">
        <v>11</v>
      </c>
      <c r="O98" s="3">
        <v>10</v>
      </c>
      <c r="P98" s="3">
        <v>17</v>
      </c>
      <c r="Q98" s="3">
        <v>14</v>
      </c>
      <c r="R98" s="3">
        <v>4</v>
      </c>
      <c r="S98" s="3">
        <v>17</v>
      </c>
      <c r="T98" s="3">
        <v>10</v>
      </c>
      <c r="U98" s="3">
        <v>11</v>
      </c>
      <c r="V98" s="3">
        <v>12</v>
      </c>
      <c r="W98" s="3">
        <v>17</v>
      </c>
      <c r="X98" s="3">
        <v>9</v>
      </c>
      <c r="Y98" s="3">
        <v>13</v>
      </c>
      <c r="Z98" s="3">
        <v>16</v>
      </c>
      <c r="AA98" s="3">
        <v>10</v>
      </c>
      <c r="AB98" s="3">
        <v>14</v>
      </c>
      <c r="AC98" s="3">
        <v>12</v>
      </c>
      <c r="AD98" s="3">
        <v>12</v>
      </c>
      <c r="AE98" s="3">
        <v>8</v>
      </c>
      <c r="AF98" s="3">
        <v>10</v>
      </c>
      <c r="AG98" s="3">
        <v>15</v>
      </c>
      <c r="AH98" s="3">
        <v>14</v>
      </c>
      <c r="AI98" s="3">
        <v>12</v>
      </c>
      <c r="AJ98" s="3">
        <v>15</v>
      </c>
      <c r="AK98" s="3">
        <v>13</v>
      </c>
      <c r="AL98" s="3">
        <v>12</v>
      </c>
      <c r="AM98" s="3">
        <v>13</v>
      </c>
      <c r="AN98" s="3">
        <v>16</v>
      </c>
      <c r="AO98" s="3">
        <v>9</v>
      </c>
      <c r="AP98" s="3">
        <v>14</v>
      </c>
      <c r="AQ98" s="3">
        <v>13</v>
      </c>
      <c r="AR98" s="3">
        <v>13</v>
      </c>
      <c r="AS98" s="3">
        <v>11</v>
      </c>
      <c r="AT98" s="3">
        <v>14</v>
      </c>
      <c r="AU98" s="3">
        <v>14</v>
      </c>
      <c r="AV98" s="3">
        <v>13</v>
      </c>
      <c r="AW98" s="3">
        <v>12</v>
      </c>
      <c r="AX98" s="3">
        <v>12</v>
      </c>
      <c r="AY98" s="3">
        <v>2</v>
      </c>
      <c r="AZ98" s="3">
        <v>1</v>
      </c>
      <c r="BA98" s="3">
        <v>3</v>
      </c>
      <c r="BB98" s="3">
        <v>1</v>
      </c>
      <c r="BC98" s="3">
        <v>2</v>
      </c>
      <c r="BD98" s="3">
        <v>1</v>
      </c>
      <c r="BE98" s="3">
        <v>3</v>
      </c>
      <c r="BF98" s="3">
        <v>2</v>
      </c>
      <c r="BG98" s="3">
        <v>1</v>
      </c>
      <c r="BH98" s="3">
        <v>1</v>
      </c>
      <c r="BI98" s="3">
        <v>1</v>
      </c>
      <c r="BJ98" s="3">
        <v>6.4</v>
      </c>
      <c r="BK98" s="3" t="s">
        <v>22</v>
      </c>
      <c r="BL98" s="3">
        <v>15</v>
      </c>
      <c r="BM98" s="3">
        <v>1</v>
      </c>
      <c r="BN98" s="3"/>
      <c r="BO98" s="3">
        <v>3</v>
      </c>
      <c r="BP98" s="5">
        <v>47299</v>
      </c>
      <c r="BQ98" s="3" t="s">
        <v>21</v>
      </c>
      <c r="BR98" s="3" t="s">
        <v>156</v>
      </c>
    </row>
    <row r="99" spans="1:70" ht="15.5" thickBot="1" x14ac:dyDescent="0.35">
      <c r="A99" s="3" t="s">
        <v>26</v>
      </c>
      <c r="B99" s="3"/>
      <c r="C99" s="3" t="s">
        <v>411</v>
      </c>
      <c r="D99" s="3" t="s">
        <v>372</v>
      </c>
      <c r="E99" s="4">
        <v>0.92</v>
      </c>
      <c r="F99" s="3">
        <v>0</v>
      </c>
      <c r="G99" s="3" t="s">
        <v>22</v>
      </c>
      <c r="H99" s="3" t="s">
        <v>221</v>
      </c>
      <c r="I99" s="3">
        <v>19</v>
      </c>
      <c r="J99" s="3">
        <v>154</v>
      </c>
      <c r="K99" s="3">
        <v>165</v>
      </c>
      <c r="L99" s="3">
        <v>15</v>
      </c>
      <c r="M99" s="3">
        <v>11</v>
      </c>
      <c r="N99" s="3">
        <v>13</v>
      </c>
      <c r="O99" s="3">
        <v>10</v>
      </c>
      <c r="P99" s="3">
        <v>14</v>
      </c>
      <c r="Q99" s="3">
        <v>11</v>
      </c>
      <c r="R99" s="3">
        <v>4</v>
      </c>
      <c r="S99" s="3">
        <v>13</v>
      </c>
      <c r="T99" s="3">
        <v>14</v>
      </c>
      <c r="U99" s="3">
        <v>8</v>
      </c>
      <c r="V99" s="3">
        <v>8</v>
      </c>
      <c r="W99" s="3">
        <v>15</v>
      </c>
      <c r="X99" s="3">
        <v>9</v>
      </c>
      <c r="Y99" s="3">
        <v>12</v>
      </c>
      <c r="Z99" s="3">
        <v>13</v>
      </c>
      <c r="AA99" s="3">
        <v>15</v>
      </c>
      <c r="AB99" s="3">
        <v>15</v>
      </c>
      <c r="AC99" s="3">
        <v>13</v>
      </c>
      <c r="AD99" s="3">
        <v>13</v>
      </c>
      <c r="AE99" s="3">
        <v>8</v>
      </c>
      <c r="AF99" s="3">
        <v>14</v>
      </c>
      <c r="AG99" s="3">
        <v>14</v>
      </c>
      <c r="AH99" s="3">
        <v>15</v>
      </c>
      <c r="AI99" s="3">
        <v>15</v>
      </c>
      <c r="AJ99" s="3">
        <v>16</v>
      </c>
      <c r="AK99" s="3">
        <v>15</v>
      </c>
      <c r="AL99" s="3">
        <v>14</v>
      </c>
      <c r="AM99" s="3">
        <v>14</v>
      </c>
      <c r="AN99" s="3">
        <v>14</v>
      </c>
      <c r="AO99" s="3">
        <v>10</v>
      </c>
      <c r="AP99" s="3">
        <v>11</v>
      </c>
      <c r="AQ99" s="3">
        <v>16</v>
      </c>
      <c r="AR99" s="3">
        <v>15</v>
      </c>
      <c r="AS99" s="3">
        <v>14</v>
      </c>
      <c r="AT99" s="3">
        <v>13</v>
      </c>
      <c r="AU99" s="3">
        <v>15</v>
      </c>
      <c r="AV99" s="3">
        <v>14</v>
      </c>
      <c r="AW99" s="3">
        <v>13</v>
      </c>
      <c r="AX99" s="3">
        <v>14</v>
      </c>
      <c r="AY99" s="3">
        <v>2</v>
      </c>
      <c r="AZ99" s="3">
        <v>1</v>
      </c>
      <c r="BA99" s="3">
        <v>2</v>
      </c>
      <c r="BB99" s="3">
        <v>2</v>
      </c>
      <c r="BC99" s="3">
        <v>2</v>
      </c>
      <c r="BD99" s="3">
        <v>1</v>
      </c>
      <c r="BE99" s="3">
        <v>3</v>
      </c>
      <c r="BF99" s="3">
        <v>2</v>
      </c>
      <c r="BG99" s="3">
        <v>1</v>
      </c>
      <c r="BH99" s="3">
        <v>3</v>
      </c>
      <c r="BI99" s="3">
        <v>1</v>
      </c>
      <c r="BJ99" s="3">
        <v>6.7</v>
      </c>
      <c r="BK99" s="3" t="s">
        <v>22</v>
      </c>
      <c r="BL99" s="3">
        <v>16</v>
      </c>
      <c r="BM99" s="3" t="s">
        <v>361</v>
      </c>
      <c r="BN99" s="3"/>
      <c r="BO99" s="3">
        <v>2</v>
      </c>
      <c r="BP99" s="5">
        <v>47299</v>
      </c>
      <c r="BQ99" s="3" t="s">
        <v>21</v>
      </c>
      <c r="BR99" s="3" t="s">
        <v>156</v>
      </c>
    </row>
    <row r="100" spans="1:70" ht="15.5" thickBot="1" x14ac:dyDescent="0.35">
      <c r="A100" s="3" t="s">
        <v>26</v>
      </c>
      <c r="B100" s="3"/>
      <c r="C100" s="3" t="s">
        <v>412</v>
      </c>
      <c r="D100" s="3" t="s">
        <v>372</v>
      </c>
      <c r="E100" s="4">
        <v>0.93</v>
      </c>
      <c r="F100" s="3">
        <v>0</v>
      </c>
      <c r="G100" s="3" t="s">
        <v>20</v>
      </c>
      <c r="H100" s="3" t="s">
        <v>413</v>
      </c>
      <c r="I100" s="3">
        <v>19</v>
      </c>
      <c r="J100" s="3">
        <v>136</v>
      </c>
      <c r="K100" s="3">
        <v>164</v>
      </c>
      <c r="L100" s="3">
        <v>14</v>
      </c>
      <c r="M100" s="3">
        <v>10</v>
      </c>
      <c r="N100" s="3">
        <v>11</v>
      </c>
      <c r="O100" s="3">
        <v>11</v>
      </c>
      <c r="P100" s="3">
        <v>13</v>
      </c>
      <c r="Q100" s="3">
        <v>11</v>
      </c>
      <c r="R100" s="3">
        <v>4</v>
      </c>
      <c r="S100" s="3">
        <v>14</v>
      </c>
      <c r="T100" s="3">
        <v>11</v>
      </c>
      <c r="U100" s="3">
        <v>10</v>
      </c>
      <c r="V100" s="3">
        <v>11</v>
      </c>
      <c r="W100" s="3">
        <v>15</v>
      </c>
      <c r="X100" s="3">
        <v>10</v>
      </c>
      <c r="Y100" s="3">
        <v>11</v>
      </c>
      <c r="Z100" s="3">
        <v>13</v>
      </c>
      <c r="AA100" s="3">
        <v>10</v>
      </c>
      <c r="AB100" s="3">
        <v>15</v>
      </c>
      <c r="AC100" s="3">
        <v>12</v>
      </c>
      <c r="AD100" s="3">
        <v>12</v>
      </c>
      <c r="AE100" s="3">
        <v>7</v>
      </c>
      <c r="AF100" s="3">
        <v>11</v>
      </c>
      <c r="AG100" s="3">
        <v>12</v>
      </c>
      <c r="AH100" s="3">
        <v>13</v>
      </c>
      <c r="AI100" s="3">
        <v>14</v>
      </c>
      <c r="AJ100" s="3">
        <v>13</v>
      </c>
      <c r="AK100" s="3">
        <v>13</v>
      </c>
      <c r="AL100" s="3">
        <v>12</v>
      </c>
      <c r="AM100" s="3">
        <v>13</v>
      </c>
      <c r="AN100" s="3">
        <v>14</v>
      </c>
      <c r="AO100" s="3">
        <v>11</v>
      </c>
      <c r="AP100" s="3">
        <v>13</v>
      </c>
      <c r="AQ100" s="3">
        <v>13</v>
      </c>
      <c r="AR100" s="3">
        <v>15</v>
      </c>
      <c r="AS100" s="3">
        <v>9</v>
      </c>
      <c r="AT100" s="3">
        <v>14</v>
      </c>
      <c r="AU100" s="3">
        <v>14</v>
      </c>
      <c r="AV100" s="3">
        <v>12</v>
      </c>
      <c r="AW100" s="3">
        <v>10</v>
      </c>
      <c r="AX100" s="3">
        <v>11</v>
      </c>
      <c r="AY100" s="3">
        <v>1</v>
      </c>
      <c r="AZ100" s="3">
        <v>2</v>
      </c>
      <c r="BA100" s="3">
        <v>3</v>
      </c>
      <c r="BB100" s="3">
        <v>2</v>
      </c>
      <c r="BC100" s="3">
        <v>3</v>
      </c>
      <c r="BD100" s="3">
        <v>1</v>
      </c>
      <c r="BE100" s="3">
        <v>1</v>
      </c>
      <c r="BF100" s="3">
        <v>3</v>
      </c>
      <c r="BG100" s="3">
        <v>3</v>
      </c>
      <c r="BH100" s="3">
        <v>3</v>
      </c>
      <c r="BI100" s="3">
        <v>1</v>
      </c>
      <c r="BJ100" s="3">
        <v>6.4</v>
      </c>
      <c r="BK100" s="3" t="s">
        <v>22</v>
      </c>
      <c r="BL100" s="3">
        <v>12</v>
      </c>
      <c r="BM100" s="3" t="s">
        <v>351</v>
      </c>
      <c r="BN100" s="3"/>
      <c r="BO100" s="3" t="s">
        <v>26</v>
      </c>
      <c r="BP100" s="5">
        <v>46568</v>
      </c>
      <c r="BQ100" s="3" t="s">
        <v>21</v>
      </c>
      <c r="BR100" s="3" t="s">
        <v>156</v>
      </c>
    </row>
    <row r="101" spans="1:70" ht="15.5" thickBot="1" x14ac:dyDescent="0.35">
      <c r="A101" s="3" t="s">
        <v>26</v>
      </c>
      <c r="B101" s="3"/>
      <c r="C101" s="3" t="s">
        <v>414</v>
      </c>
      <c r="D101" s="3" t="s">
        <v>363</v>
      </c>
      <c r="E101" s="4">
        <v>1</v>
      </c>
      <c r="F101" s="3">
        <v>-116</v>
      </c>
      <c r="G101" s="3" t="s">
        <v>20</v>
      </c>
      <c r="H101" s="3" t="s">
        <v>27</v>
      </c>
      <c r="I101" s="3">
        <v>17</v>
      </c>
      <c r="J101" s="3">
        <v>124</v>
      </c>
      <c r="K101" s="3">
        <v>152</v>
      </c>
      <c r="L101" s="3">
        <v>13</v>
      </c>
      <c r="M101" s="3">
        <v>11</v>
      </c>
      <c r="N101" s="3">
        <v>6</v>
      </c>
      <c r="O101" s="3">
        <v>11</v>
      </c>
      <c r="P101" s="3">
        <v>14</v>
      </c>
      <c r="Q101" s="3">
        <v>10</v>
      </c>
      <c r="R101" s="3">
        <v>11</v>
      </c>
      <c r="S101" s="3">
        <v>14</v>
      </c>
      <c r="T101" s="3">
        <v>6</v>
      </c>
      <c r="U101" s="3">
        <v>9</v>
      </c>
      <c r="V101" s="3">
        <v>11</v>
      </c>
      <c r="W101" s="3">
        <v>14</v>
      </c>
      <c r="X101" s="3">
        <v>12</v>
      </c>
      <c r="Y101" s="3">
        <v>10</v>
      </c>
      <c r="Z101" s="3">
        <v>14</v>
      </c>
      <c r="AA101" s="3">
        <v>8</v>
      </c>
      <c r="AB101" s="3">
        <v>12</v>
      </c>
      <c r="AC101" s="3">
        <v>10</v>
      </c>
      <c r="AD101" s="3">
        <v>10</v>
      </c>
      <c r="AE101" s="3">
        <v>7</v>
      </c>
      <c r="AF101" s="3">
        <v>10</v>
      </c>
      <c r="AG101" s="3">
        <v>14</v>
      </c>
      <c r="AH101" s="3">
        <v>13</v>
      </c>
      <c r="AI101" s="3">
        <v>13</v>
      </c>
      <c r="AJ101" s="3">
        <v>14</v>
      </c>
      <c r="AK101" s="3">
        <v>13</v>
      </c>
      <c r="AL101" s="3">
        <v>11</v>
      </c>
      <c r="AM101" s="3">
        <v>11</v>
      </c>
      <c r="AN101" s="3">
        <v>15</v>
      </c>
      <c r="AO101" s="3">
        <v>13</v>
      </c>
      <c r="AP101" s="3">
        <v>12</v>
      </c>
      <c r="AQ101" s="3">
        <v>11</v>
      </c>
      <c r="AR101" s="3">
        <v>12</v>
      </c>
      <c r="AS101" s="3">
        <v>8</v>
      </c>
      <c r="AT101" s="3">
        <v>14</v>
      </c>
      <c r="AU101" s="3">
        <v>13</v>
      </c>
      <c r="AV101" s="3">
        <v>10</v>
      </c>
      <c r="AW101" s="3">
        <v>8</v>
      </c>
      <c r="AX101" s="3">
        <v>11</v>
      </c>
      <c r="AY101" s="3">
        <v>2</v>
      </c>
      <c r="AZ101" s="3">
        <v>1</v>
      </c>
      <c r="BA101" s="3">
        <v>1</v>
      </c>
      <c r="BB101" s="3">
        <v>3</v>
      </c>
      <c r="BC101" s="3">
        <v>1</v>
      </c>
      <c r="BD101" s="3">
        <v>3</v>
      </c>
      <c r="BE101" s="3">
        <v>1</v>
      </c>
      <c r="BF101" s="3">
        <v>1</v>
      </c>
      <c r="BG101" s="3">
        <v>3</v>
      </c>
      <c r="BH101" s="3">
        <v>1</v>
      </c>
      <c r="BI101" s="3">
        <v>2</v>
      </c>
      <c r="BJ101" s="3" t="s">
        <v>26</v>
      </c>
      <c r="BK101" s="3" t="s">
        <v>20</v>
      </c>
      <c r="BL101" s="3">
        <v>12</v>
      </c>
      <c r="BM101" s="3" t="s">
        <v>26</v>
      </c>
      <c r="BN101" s="3"/>
      <c r="BO101" s="3" t="s">
        <v>26</v>
      </c>
      <c r="BP101" s="5">
        <v>46568</v>
      </c>
      <c r="BQ101" s="3" t="s">
        <v>21</v>
      </c>
      <c r="BR101" s="3" t="s">
        <v>156</v>
      </c>
    </row>
    <row r="102" spans="1:70" x14ac:dyDescent="0.3">
      <c r="A102" s="48" t="s">
        <v>415</v>
      </c>
    </row>
    <row r="103" spans="1:70" ht="14.5" thickBot="1" x14ac:dyDescent="0.35">
      <c r="A103" s="7" t="s">
        <v>0</v>
      </c>
      <c r="B103" s="7"/>
      <c r="C103" s="7" t="s">
        <v>2</v>
      </c>
      <c r="D103" s="7" t="s">
        <v>3</v>
      </c>
      <c r="E103" s="7"/>
      <c r="F103" s="7" t="s">
        <v>14</v>
      </c>
      <c r="G103" s="7" t="s">
        <v>12</v>
      </c>
      <c r="H103" s="7" t="s">
        <v>1</v>
      </c>
      <c r="I103" s="7" t="s">
        <v>4</v>
      </c>
      <c r="J103" s="7" t="s">
        <v>5</v>
      </c>
      <c r="K103" s="7" t="s">
        <v>329</v>
      </c>
      <c r="L103" s="7" t="s">
        <v>34</v>
      </c>
      <c r="M103" s="7" t="s">
        <v>35</v>
      </c>
      <c r="N103" s="7" t="s">
        <v>36</v>
      </c>
      <c r="O103" s="7" t="s">
        <v>37</v>
      </c>
      <c r="P103" s="7" t="s">
        <v>38</v>
      </c>
      <c r="Q103" s="7" t="s">
        <v>39</v>
      </c>
      <c r="R103" s="7" t="s">
        <v>40</v>
      </c>
      <c r="S103" s="7" t="s">
        <v>9</v>
      </c>
      <c r="T103" s="7" t="s">
        <v>41</v>
      </c>
      <c r="U103" s="7" t="s">
        <v>42</v>
      </c>
      <c r="V103" s="7" t="s">
        <v>43</v>
      </c>
      <c r="W103" s="7" t="s">
        <v>44</v>
      </c>
      <c r="X103" s="7" t="s">
        <v>45</v>
      </c>
      <c r="Y103" s="7" t="s">
        <v>46</v>
      </c>
      <c r="Z103" s="7" t="s">
        <v>47</v>
      </c>
      <c r="AA103" s="7" t="s">
        <v>1</v>
      </c>
      <c r="AB103" s="7" t="s">
        <v>10</v>
      </c>
      <c r="AC103" s="7" t="s">
        <v>48</v>
      </c>
      <c r="AD103" s="7" t="s">
        <v>49</v>
      </c>
      <c r="AE103" s="7" t="s">
        <v>50</v>
      </c>
      <c r="AF103" s="7" t="s">
        <v>51</v>
      </c>
      <c r="AG103" s="7" t="s">
        <v>52</v>
      </c>
      <c r="AH103" s="7" t="s">
        <v>53</v>
      </c>
      <c r="AI103" s="7" t="s">
        <v>54</v>
      </c>
      <c r="AJ103" s="7" t="s">
        <v>55</v>
      </c>
      <c r="AK103" s="7" t="s">
        <v>56</v>
      </c>
      <c r="AL103" s="7" t="s">
        <v>57</v>
      </c>
      <c r="AM103" s="7" t="s">
        <v>58</v>
      </c>
      <c r="AN103" s="7" t="s">
        <v>7</v>
      </c>
      <c r="AO103" s="7" t="s">
        <v>8</v>
      </c>
      <c r="AP103" s="7" t="s">
        <v>59</v>
      </c>
      <c r="AQ103" s="7" t="s">
        <v>60</v>
      </c>
      <c r="AR103" s="7" t="s">
        <v>61</v>
      </c>
      <c r="AS103" s="7" t="s">
        <v>62</v>
      </c>
      <c r="AT103" s="7" t="s">
        <v>6</v>
      </c>
      <c r="AU103" s="7" t="s">
        <v>63</v>
      </c>
      <c r="AV103" s="7" t="s">
        <v>213</v>
      </c>
      <c r="AW103" s="7" t="s">
        <v>214</v>
      </c>
      <c r="AX103" s="7" t="s">
        <v>215</v>
      </c>
      <c r="AY103" s="7" t="s">
        <v>140</v>
      </c>
      <c r="AZ103" s="7" t="s">
        <v>141</v>
      </c>
      <c r="BA103" s="7" t="s">
        <v>142</v>
      </c>
      <c r="BB103" s="7" t="s">
        <v>143</v>
      </c>
      <c r="BC103" s="7" t="s">
        <v>144</v>
      </c>
      <c r="BD103" s="7" t="s">
        <v>145</v>
      </c>
      <c r="BE103" s="7" t="s">
        <v>146</v>
      </c>
      <c r="BF103" s="7" t="s">
        <v>147</v>
      </c>
      <c r="BG103" s="7" t="s">
        <v>148</v>
      </c>
      <c r="BH103" s="7" t="s">
        <v>149</v>
      </c>
      <c r="BI103" s="7" t="s">
        <v>150</v>
      </c>
      <c r="BJ103" s="7" t="s">
        <v>18</v>
      </c>
      <c r="BK103" s="7" t="s">
        <v>16</v>
      </c>
      <c r="BL103" s="7" t="s">
        <v>11</v>
      </c>
      <c r="BM103" s="7" t="s">
        <v>13</v>
      </c>
      <c r="BN103" s="7" t="s">
        <v>17</v>
      </c>
      <c r="BO103" s="7" t="s">
        <v>151</v>
      </c>
      <c r="BP103" s="7" t="s">
        <v>15</v>
      </c>
      <c r="BQ103" s="7" t="s">
        <v>152</v>
      </c>
      <c r="BR103" s="7" t="s">
        <v>153</v>
      </c>
    </row>
    <row r="104" spans="1:70" ht="15.5" thickBot="1" x14ac:dyDescent="0.35">
      <c r="A104" s="8" t="s">
        <v>26</v>
      </c>
      <c r="B104" s="8"/>
      <c r="C104" s="8" t="s">
        <v>416</v>
      </c>
      <c r="D104" s="8"/>
      <c r="E104" s="33">
        <v>1</v>
      </c>
      <c r="F104" s="8">
        <v>1</v>
      </c>
      <c r="G104" s="8" t="s">
        <v>239</v>
      </c>
      <c r="H104" s="8" t="s">
        <v>23</v>
      </c>
      <c r="I104" s="8">
        <v>32</v>
      </c>
      <c r="J104" s="8">
        <v>148</v>
      </c>
      <c r="K104" s="8">
        <v>174</v>
      </c>
      <c r="L104" s="8">
        <v>16</v>
      </c>
      <c r="M104" s="8">
        <v>12</v>
      </c>
      <c r="N104" s="8">
        <v>14</v>
      </c>
      <c r="O104" s="8">
        <v>14</v>
      </c>
      <c r="P104" s="8">
        <v>15</v>
      </c>
      <c r="Q104" s="8">
        <v>12</v>
      </c>
      <c r="R104" s="8">
        <v>13</v>
      </c>
      <c r="S104" s="8">
        <v>12</v>
      </c>
      <c r="T104" s="8">
        <v>13</v>
      </c>
      <c r="U104" s="8">
        <v>15</v>
      </c>
      <c r="V104" s="8">
        <v>10</v>
      </c>
      <c r="W104" s="8">
        <v>15</v>
      </c>
      <c r="X104" s="8">
        <v>13</v>
      </c>
      <c r="Y104" s="8">
        <v>14</v>
      </c>
      <c r="Z104" s="8">
        <v>12</v>
      </c>
      <c r="AA104" s="8">
        <v>15</v>
      </c>
      <c r="AB104" s="8">
        <v>14</v>
      </c>
      <c r="AC104" s="8">
        <v>14</v>
      </c>
      <c r="AD104" s="8">
        <v>14</v>
      </c>
      <c r="AE104" s="8">
        <v>15</v>
      </c>
      <c r="AF104" s="8">
        <v>13</v>
      </c>
      <c r="AG104" s="8">
        <v>13</v>
      </c>
      <c r="AH104" s="8">
        <v>15</v>
      </c>
      <c r="AI104" s="8">
        <v>14</v>
      </c>
      <c r="AJ104" s="8">
        <v>16</v>
      </c>
      <c r="AK104" s="8">
        <v>12</v>
      </c>
      <c r="AL104" s="8">
        <v>14</v>
      </c>
      <c r="AM104" s="8">
        <v>14</v>
      </c>
      <c r="AN104" s="8">
        <v>13</v>
      </c>
      <c r="AO104" s="8">
        <v>11</v>
      </c>
      <c r="AP104" s="8">
        <v>11</v>
      </c>
      <c r="AQ104" s="8">
        <v>13</v>
      </c>
      <c r="AR104" s="8">
        <v>14</v>
      </c>
      <c r="AS104" s="8">
        <v>12</v>
      </c>
      <c r="AT104" s="8">
        <v>13</v>
      </c>
      <c r="AU104" s="8">
        <v>15</v>
      </c>
      <c r="AV104" s="8">
        <v>14</v>
      </c>
      <c r="AW104" s="8">
        <v>15</v>
      </c>
      <c r="AX104" s="8">
        <v>15</v>
      </c>
      <c r="AY104" s="8">
        <v>3</v>
      </c>
      <c r="AZ104" s="8">
        <v>1</v>
      </c>
      <c r="BA104" s="8">
        <v>2</v>
      </c>
      <c r="BB104" s="8">
        <v>1</v>
      </c>
      <c r="BC104" s="8">
        <v>2</v>
      </c>
      <c r="BD104" s="8">
        <v>1</v>
      </c>
      <c r="BE104" s="8">
        <v>2</v>
      </c>
      <c r="BF104" s="8">
        <v>3</v>
      </c>
      <c r="BG104" s="8">
        <v>2</v>
      </c>
      <c r="BH104" s="8">
        <v>3</v>
      </c>
      <c r="BI104" s="8">
        <v>4</v>
      </c>
      <c r="BJ104" s="8" t="s">
        <v>26</v>
      </c>
      <c r="BK104" s="8" t="s">
        <v>20</v>
      </c>
      <c r="BL104" s="8">
        <v>15</v>
      </c>
      <c r="BM104" s="8" t="s">
        <v>26</v>
      </c>
      <c r="BN104" s="8"/>
      <c r="BO104" s="8">
        <v>28</v>
      </c>
      <c r="BP104" s="34">
        <v>46203</v>
      </c>
      <c r="BQ104" s="8" t="s">
        <v>21</v>
      </c>
      <c r="BR104" s="8" t="s">
        <v>156</v>
      </c>
    </row>
    <row r="105" spans="1:70" ht="15.5" thickBot="1" x14ac:dyDescent="0.35">
      <c r="A105" s="8" t="s">
        <v>26</v>
      </c>
      <c r="B105" s="8"/>
      <c r="C105" s="8" t="s">
        <v>417</v>
      </c>
      <c r="D105" s="8"/>
      <c r="E105" s="33">
        <v>0.96</v>
      </c>
      <c r="F105" s="8">
        <v>3</v>
      </c>
      <c r="G105" s="8" t="s">
        <v>19</v>
      </c>
      <c r="H105" s="8" t="s">
        <v>32</v>
      </c>
      <c r="I105" s="8">
        <v>33</v>
      </c>
      <c r="J105" s="8">
        <v>181</v>
      </c>
      <c r="K105" s="8">
        <v>181</v>
      </c>
      <c r="L105" s="8">
        <v>13</v>
      </c>
      <c r="M105" s="8">
        <v>1</v>
      </c>
      <c r="N105" s="8">
        <v>3</v>
      </c>
      <c r="O105" s="8">
        <v>5</v>
      </c>
      <c r="P105" s="8">
        <v>12</v>
      </c>
      <c r="Q105" s="8">
        <v>5</v>
      </c>
      <c r="R105" s="8">
        <v>1</v>
      </c>
      <c r="S105" s="8">
        <v>10</v>
      </c>
      <c r="T105" s="8">
        <v>2</v>
      </c>
      <c r="U105" s="8">
        <v>10</v>
      </c>
      <c r="V105" s="8">
        <v>2</v>
      </c>
      <c r="W105" s="8">
        <v>10</v>
      </c>
      <c r="X105" s="8">
        <v>10</v>
      </c>
      <c r="Y105" s="8">
        <v>2</v>
      </c>
      <c r="Z105" s="8">
        <v>14</v>
      </c>
      <c r="AA105" s="8">
        <v>16</v>
      </c>
      <c r="AB105" s="8">
        <v>12</v>
      </c>
      <c r="AC105" s="8">
        <v>16</v>
      </c>
      <c r="AD105" s="8">
        <v>16</v>
      </c>
      <c r="AE105" s="8">
        <v>14</v>
      </c>
      <c r="AF105" s="8">
        <v>8</v>
      </c>
      <c r="AG105" s="8">
        <v>10</v>
      </c>
      <c r="AH105" s="8">
        <v>14</v>
      </c>
      <c r="AI105" s="8">
        <v>3</v>
      </c>
      <c r="AJ105" s="8">
        <v>16</v>
      </c>
      <c r="AK105" s="8">
        <v>15</v>
      </c>
      <c r="AL105" s="8">
        <v>15</v>
      </c>
      <c r="AM105" s="8">
        <v>13</v>
      </c>
      <c r="AN105" s="8">
        <v>12</v>
      </c>
      <c r="AO105" s="8">
        <v>18</v>
      </c>
      <c r="AP105" s="8">
        <v>11</v>
      </c>
      <c r="AQ105" s="8">
        <v>8</v>
      </c>
      <c r="AR105" s="8">
        <v>14</v>
      </c>
      <c r="AS105" s="8">
        <v>14</v>
      </c>
      <c r="AT105" s="8">
        <v>11</v>
      </c>
      <c r="AU105" s="8">
        <v>12</v>
      </c>
      <c r="AV105" s="8">
        <v>16</v>
      </c>
      <c r="AW105" s="8">
        <v>19</v>
      </c>
      <c r="AX105" s="8">
        <v>17</v>
      </c>
      <c r="AY105" s="8">
        <v>12</v>
      </c>
      <c r="AZ105" s="8">
        <v>16</v>
      </c>
      <c r="BA105" s="8">
        <v>19</v>
      </c>
      <c r="BB105" s="8">
        <v>16</v>
      </c>
      <c r="BC105" s="8">
        <v>6</v>
      </c>
      <c r="BD105" s="8">
        <v>16</v>
      </c>
      <c r="BE105" s="8">
        <v>15</v>
      </c>
      <c r="BF105" s="8">
        <v>18</v>
      </c>
      <c r="BG105" s="8">
        <v>5</v>
      </c>
      <c r="BH105" s="8">
        <v>14</v>
      </c>
      <c r="BI105" s="8">
        <v>20</v>
      </c>
      <c r="BJ105" s="8">
        <v>7.7</v>
      </c>
      <c r="BK105" s="8" t="s">
        <v>20</v>
      </c>
      <c r="BL105" s="8">
        <v>18</v>
      </c>
      <c r="BM105" s="8">
        <v>1</v>
      </c>
      <c r="BN105" s="8"/>
      <c r="BO105" s="8" t="s">
        <v>26</v>
      </c>
      <c r="BP105" s="34">
        <v>46203</v>
      </c>
      <c r="BQ105" s="8" t="s">
        <v>21</v>
      </c>
      <c r="BR105" s="8" t="s">
        <v>156</v>
      </c>
    </row>
    <row r="106" spans="1:70" ht="14.5" thickBot="1" x14ac:dyDescent="0.35">
      <c r="A106" s="8" t="s">
        <v>26</v>
      </c>
      <c r="B106" s="8"/>
      <c r="C106" s="8" t="s">
        <v>418</v>
      </c>
      <c r="D106" s="8" t="s">
        <v>372</v>
      </c>
      <c r="E106" s="33">
        <v>0.89</v>
      </c>
      <c r="F106" s="8">
        <v>2</v>
      </c>
      <c r="G106" s="8" t="s">
        <v>22</v>
      </c>
      <c r="H106" s="8" t="s">
        <v>31</v>
      </c>
      <c r="I106" s="8">
        <v>27</v>
      </c>
      <c r="J106" s="8">
        <v>159</v>
      </c>
      <c r="K106" s="8">
        <v>168</v>
      </c>
      <c r="L106" s="8">
        <v>14</v>
      </c>
      <c r="M106" s="8">
        <v>10</v>
      </c>
      <c r="N106" s="8">
        <v>15</v>
      </c>
      <c r="O106" s="8">
        <v>13</v>
      </c>
      <c r="P106" s="8">
        <v>12</v>
      </c>
      <c r="Q106" s="8">
        <v>9</v>
      </c>
      <c r="R106" s="8">
        <v>11</v>
      </c>
      <c r="S106" s="8">
        <v>12</v>
      </c>
      <c r="T106" s="8">
        <v>16</v>
      </c>
      <c r="U106" s="8">
        <v>10</v>
      </c>
      <c r="V106" s="8">
        <v>8</v>
      </c>
      <c r="W106" s="8">
        <v>12</v>
      </c>
      <c r="X106" s="8">
        <v>16</v>
      </c>
      <c r="Y106" s="8">
        <v>11</v>
      </c>
      <c r="Z106" s="8">
        <v>10</v>
      </c>
      <c r="AA106" s="8">
        <v>16</v>
      </c>
      <c r="AB106" s="8">
        <v>16</v>
      </c>
      <c r="AC106" s="8">
        <v>12</v>
      </c>
      <c r="AD106" s="8">
        <v>14</v>
      </c>
      <c r="AE106" s="8">
        <v>16</v>
      </c>
      <c r="AF106" s="8">
        <v>15</v>
      </c>
      <c r="AG106" s="8">
        <v>12</v>
      </c>
      <c r="AH106" s="8">
        <v>13</v>
      </c>
      <c r="AI106" s="8">
        <v>12</v>
      </c>
      <c r="AJ106" s="8">
        <v>15</v>
      </c>
      <c r="AK106" s="8">
        <v>16</v>
      </c>
      <c r="AL106" s="8">
        <v>15</v>
      </c>
      <c r="AM106" s="8">
        <v>12</v>
      </c>
      <c r="AN106" s="8">
        <v>14</v>
      </c>
      <c r="AO106" s="8">
        <v>14</v>
      </c>
      <c r="AP106" s="8">
        <v>13</v>
      </c>
      <c r="AQ106" s="8">
        <v>15</v>
      </c>
      <c r="AR106" s="8">
        <v>15</v>
      </c>
      <c r="AS106" s="8">
        <v>16</v>
      </c>
      <c r="AT106" s="8">
        <v>15</v>
      </c>
      <c r="AU106" s="8">
        <v>18</v>
      </c>
      <c r="AV106" s="8">
        <v>13</v>
      </c>
      <c r="AW106" s="8">
        <v>15</v>
      </c>
      <c r="AX106" s="8">
        <v>15</v>
      </c>
      <c r="AY106" s="8">
        <v>2</v>
      </c>
      <c r="AZ106" s="8">
        <v>1</v>
      </c>
      <c r="BA106" s="8">
        <v>2</v>
      </c>
      <c r="BB106" s="8">
        <v>2</v>
      </c>
      <c r="BC106" s="8">
        <v>3</v>
      </c>
      <c r="BD106" s="8">
        <v>2</v>
      </c>
      <c r="BE106" s="8">
        <v>3</v>
      </c>
      <c r="BF106" s="8">
        <v>1</v>
      </c>
      <c r="BG106" s="8">
        <v>2</v>
      </c>
      <c r="BH106" s="8">
        <v>2</v>
      </c>
      <c r="BI106" s="8">
        <v>2</v>
      </c>
      <c r="BJ106" s="8">
        <v>6.7</v>
      </c>
      <c r="BK106" s="8" t="s">
        <v>22</v>
      </c>
      <c r="BL106" s="8">
        <v>14</v>
      </c>
      <c r="BM106" s="8">
        <v>1</v>
      </c>
      <c r="BN106" s="8"/>
      <c r="BO106" s="8">
        <v>13</v>
      </c>
      <c r="BP106" s="34">
        <v>46934</v>
      </c>
      <c r="BQ106" s="8" t="s">
        <v>21</v>
      </c>
      <c r="BR106" s="8" t="s">
        <v>156</v>
      </c>
    </row>
    <row r="107" spans="1:70" ht="15.5" thickBot="1" x14ac:dyDescent="0.35">
      <c r="A107" s="8" t="s">
        <v>26</v>
      </c>
      <c r="B107" s="8"/>
      <c r="C107" s="8" t="s">
        <v>419</v>
      </c>
      <c r="D107" s="8"/>
      <c r="E107" s="33">
        <v>0.93</v>
      </c>
      <c r="F107" s="8">
        <v>4</v>
      </c>
      <c r="G107" s="8" t="s">
        <v>20</v>
      </c>
      <c r="H107" s="8" t="s">
        <v>420</v>
      </c>
      <c r="I107" s="8">
        <v>24</v>
      </c>
      <c r="J107" s="8">
        <v>175</v>
      </c>
      <c r="K107" s="8">
        <v>190</v>
      </c>
      <c r="L107" s="8">
        <v>15</v>
      </c>
      <c r="M107" s="8">
        <v>13</v>
      </c>
      <c r="N107" s="8">
        <v>3</v>
      </c>
      <c r="O107" s="8">
        <v>14</v>
      </c>
      <c r="P107" s="8">
        <v>16</v>
      </c>
      <c r="Q107" s="8">
        <v>7</v>
      </c>
      <c r="R107" s="8">
        <v>4</v>
      </c>
      <c r="S107" s="8">
        <v>19</v>
      </c>
      <c r="T107" s="8">
        <v>6</v>
      </c>
      <c r="U107" s="8">
        <v>8</v>
      </c>
      <c r="V107" s="8">
        <v>16</v>
      </c>
      <c r="W107" s="8">
        <v>15</v>
      </c>
      <c r="X107" s="8">
        <v>12</v>
      </c>
      <c r="Y107" s="8">
        <v>12</v>
      </c>
      <c r="Z107" s="8">
        <v>16</v>
      </c>
      <c r="AA107" s="8">
        <v>8</v>
      </c>
      <c r="AB107" s="8">
        <v>10</v>
      </c>
      <c r="AC107" s="8">
        <v>10</v>
      </c>
      <c r="AD107" s="8">
        <v>12</v>
      </c>
      <c r="AE107" s="8">
        <v>13</v>
      </c>
      <c r="AF107" s="8">
        <v>17</v>
      </c>
      <c r="AG107" s="8">
        <v>12</v>
      </c>
      <c r="AH107" s="8">
        <v>9</v>
      </c>
      <c r="AI107" s="8">
        <v>15</v>
      </c>
      <c r="AJ107" s="8">
        <v>20</v>
      </c>
      <c r="AK107" s="8">
        <v>17</v>
      </c>
      <c r="AL107" s="8">
        <v>15</v>
      </c>
      <c r="AM107" s="8">
        <v>13</v>
      </c>
      <c r="AN107" s="8">
        <v>19</v>
      </c>
      <c r="AO107" s="8">
        <v>8</v>
      </c>
      <c r="AP107" s="8">
        <v>16</v>
      </c>
      <c r="AQ107" s="8">
        <v>16</v>
      </c>
      <c r="AR107" s="8">
        <v>17</v>
      </c>
      <c r="AS107" s="8">
        <v>12</v>
      </c>
      <c r="AT107" s="8">
        <v>18</v>
      </c>
      <c r="AU107" s="8">
        <v>15</v>
      </c>
      <c r="AV107" s="8">
        <v>11</v>
      </c>
      <c r="AW107" s="8">
        <v>18</v>
      </c>
      <c r="AX107" s="8">
        <v>9</v>
      </c>
      <c r="AY107" s="8">
        <v>1</v>
      </c>
      <c r="AZ107" s="8">
        <v>3</v>
      </c>
      <c r="BA107" s="8">
        <v>3</v>
      </c>
      <c r="BB107" s="8">
        <v>2</v>
      </c>
      <c r="BC107" s="8">
        <v>3</v>
      </c>
      <c r="BD107" s="8">
        <v>3</v>
      </c>
      <c r="BE107" s="8">
        <v>3</v>
      </c>
      <c r="BF107" s="8">
        <v>2</v>
      </c>
      <c r="BG107" s="8">
        <v>3</v>
      </c>
      <c r="BH107" s="8">
        <v>4</v>
      </c>
      <c r="BI107" s="8">
        <v>2</v>
      </c>
      <c r="BJ107" s="8">
        <v>6.8</v>
      </c>
      <c r="BK107" s="8" t="s">
        <v>22</v>
      </c>
      <c r="BL107" s="8">
        <v>8</v>
      </c>
      <c r="BM107" s="8" t="s">
        <v>361</v>
      </c>
      <c r="BN107" s="8"/>
      <c r="BO107" s="8">
        <v>45</v>
      </c>
      <c r="BP107" s="34">
        <v>46568</v>
      </c>
      <c r="BQ107" s="8" t="s">
        <v>21</v>
      </c>
      <c r="BR107" s="8" t="s">
        <v>156</v>
      </c>
    </row>
    <row r="108" spans="1:70" ht="15.5" thickBot="1" x14ac:dyDescent="0.35">
      <c r="A108" s="8" t="s">
        <v>26</v>
      </c>
      <c r="B108" s="8"/>
      <c r="C108" s="8" t="s">
        <v>421</v>
      </c>
      <c r="D108" s="8"/>
      <c r="E108" s="33">
        <v>0.92</v>
      </c>
      <c r="F108" s="8">
        <v>2</v>
      </c>
      <c r="G108" s="8" t="s">
        <v>20</v>
      </c>
      <c r="H108" s="8" t="s">
        <v>25</v>
      </c>
      <c r="I108" s="8">
        <v>24</v>
      </c>
      <c r="J108" s="8">
        <v>165</v>
      </c>
      <c r="K108" s="8">
        <v>178</v>
      </c>
      <c r="L108" s="8">
        <v>15</v>
      </c>
      <c r="M108" s="8">
        <v>12</v>
      </c>
      <c r="N108" s="8">
        <v>5</v>
      </c>
      <c r="O108" s="8">
        <v>12</v>
      </c>
      <c r="P108" s="8">
        <v>15</v>
      </c>
      <c r="Q108" s="8">
        <v>11</v>
      </c>
      <c r="R108" s="8">
        <v>8</v>
      </c>
      <c r="S108" s="8">
        <v>17</v>
      </c>
      <c r="T108" s="8">
        <v>6</v>
      </c>
      <c r="U108" s="8">
        <v>14</v>
      </c>
      <c r="V108" s="8">
        <v>17</v>
      </c>
      <c r="W108" s="8">
        <v>15</v>
      </c>
      <c r="X108" s="8">
        <v>12</v>
      </c>
      <c r="Y108" s="8">
        <v>14</v>
      </c>
      <c r="Z108" s="8">
        <v>15</v>
      </c>
      <c r="AA108" s="8">
        <v>10</v>
      </c>
      <c r="AB108" s="8">
        <v>14</v>
      </c>
      <c r="AC108" s="8">
        <v>13</v>
      </c>
      <c r="AD108" s="8">
        <v>14</v>
      </c>
      <c r="AE108" s="8">
        <v>11</v>
      </c>
      <c r="AF108" s="8">
        <v>11</v>
      </c>
      <c r="AG108" s="8">
        <v>14</v>
      </c>
      <c r="AH108" s="8">
        <v>13</v>
      </c>
      <c r="AI108" s="8">
        <v>17</v>
      </c>
      <c r="AJ108" s="8">
        <v>14</v>
      </c>
      <c r="AK108" s="8">
        <v>14</v>
      </c>
      <c r="AL108" s="8">
        <v>14</v>
      </c>
      <c r="AM108" s="8">
        <v>14</v>
      </c>
      <c r="AN108" s="8">
        <v>15</v>
      </c>
      <c r="AO108" s="8">
        <v>7</v>
      </c>
      <c r="AP108" s="8">
        <v>16</v>
      </c>
      <c r="AQ108" s="8">
        <v>15</v>
      </c>
      <c r="AR108" s="8">
        <v>16</v>
      </c>
      <c r="AS108" s="8">
        <v>13</v>
      </c>
      <c r="AT108" s="8">
        <v>16</v>
      </c>
      <c r="AU108" s="8">
        <v>12</v>
      </c>
      <c r="AV108" s="8">
        <v>12</v>
      </c>
      <c r="AW108" s="8">
        <v>16</v>
      </c>
      <c r="AX108" s="8">
        <v>13</v>
      </c>
      <c r="AY108" s="8">
        <v>1</v>
      </c>
      <c r="AZ108" s="8">
        <v>1</v>
      </c>
      <c r="BA108" s="8">
        <v>2</v>
      </c>
      <c r="BB108" s="8">
        <v>3</v>
      </c>
      <c r="BC108" s="8">
        <v>1</v>
      </c>
      <c r="BD108" s="8">
        <v>2</v>
      </c>
      <c r="BE108" s="8">
        <v>3</v>
      </c>
      <c r="BF108" s="8">
        <v>3</v>
      </c>
      <c r="BG108" s="8">
        <v>1</v>
      </c>
      <c r="BH108" s="8">
        <v>1</v>
      </c>
      <c r="BI108" s="8">
        <v>3</v>
      </c>
      <c r="BJ108" s="8">
        <v>7.3</v>
      </c>
      <c r="BK108" s="8" t="s">
        <v>22</v>
      </c>
      <c r="BL108" s="8">
        <v>15</v>
      </c>
      <c r="BM108" s="8">
        <v>1</v>
      </c>
      <c r="BN108" s="8"/>
      <c r="BO108" s="8">
        <v>27</v>
      </c>
      <c r="BP108" s="34">
        <v>46934</v>
      </c>
      <c r="BQ108" s="8" t="s">
        <v>21</v>
      </c>
      <c r="BR108" s="8" t="s">
        <v>156</v>
      </c>
    </row>
    <row r="109" spans="1:70" ht="15.5" thickBot="1" x14ac:dyDescent="0.35">
      <c r="A109" s="8" t="s">
        <v>26</v>
      </c>
      <c r="B109" s="8"/>
      <c r="C109" s="8" t="s">
        <v>422</v>
      </c>
      <c r="D109" s="8"/>
      <c r="E109" s="33">
        <v>0.9</v>
      </c>
      <c r="F109" s="8">
        <v>3</v>
      </c>
      <c r="G109" s="8" t="s">
        <v>20</v>
      </c>
      <c r="H109" s="8" t="s">
        <v>382</v>
      </c>
      <c r="I109" s="8">
        <v>26</v>
      </c>
      <c r="J109" s="8">
        <v>160</v>
      </c>
      <c r="K109" s="8">
        <v>174</v>
      </c>
      <c r="L109" s="8">
        <v>19</v>
      </c>
      <c r="M109" s="8">
        <v>17</v>
      </c>
      <c r="N109" s="8">
        <v>10</v>
      </c>
      <c r="O109" s="8">
        <v>11</v>
      </c>
      <c r="P109" s="8">
        <v>17</v>
      </c>
      <c r="Q109" s="8">
        <v>15</v>
      </c>
      <c r="R109" s="8">
        <v>9</v>
      </c>
      <c r="S109" s="8">
        <v>11</v>
      </c>
      <c r="T109" s="8">
        <v>12</v>
      </c>
      <c r="U109" s="8">
        <v>15</v>
      </c>
      <c r="V109" s="8">
        <v>8</v>
      </c>
      <c r="W109" s="8">
        <v>17</v>
      </c>
      <c r="X109" s="8">
        <v>11</v>
      </c>
      <c r="Y109" s="8">
        <v>12</v>
      </c>
      <c r="Z109" s="8">
        <v>14</v>
      </c>
      <c r="AA109" s="8">
        <v>11</v>
      </c>
      <c r="AB109" s="8">
        <v>14</v>
      </c>
      <c r="AC109" s="8">
        <v>12</v>
      </c>
      <c r="AD109" s="8">
        <v>13</v>
      </c>
      <c r="AE109" s="8">
        <v>12</v>
      </c>
      <c r="AF109" s="8">
        <v>13</v>
      </c>
      <c r="AG109" s="8">
        <v>17</v>
      </c>
      <c r="AH109" s="8">
        <v>15</v>
      </c>
      <c r="AI109" s="8">
        <v>15</v>
      </c>
      <c r="AJ109" s="8">
        <v>15</v>
      </c>
      <c r="AK109" s="8">
        <v>11</v>
      </c>
      <c r="AL109" s="8">
        <v>13</v>
      </c>
      <c r="AM109" s="8">
        <v>15</v>
      </c>
      <c r="AN109" s="8">
        <v>14</v>
      </c>
      <c r="AO109" s="8">
        <v>11</v>
      </c>
      <c r="AP109" s="8">
        <v>14</v>
      </c>
      <c r="AQ109" s="8">
        <v>13</v>
      </c>
      <c r="AR109" s="8">
        <v>15</v>
      </c>
      <c r="AS109" s="8">
        <v>13</v>
      </c>
      <c r="AT109" s="8">
        <v>14</v>
      </c>
      <c r="AU109" s="8">
        <v>15</v>
      </c>
      <c r="AV109" s="8">
        <v>15</v>
      </c>
      <c r="AW109" s="8">
        <v>15</v>
      </c>
      <c r="AX109" s="8">
        <v>14</v>
      </c>
      <c r="AY109" s="8">
        <v>2</v>
      </c>
      <c r="AZ109" s="8">
        <v>2</v>
      </c>
      <c r="BA109" s="8">
        <v>2</v>
      </c>
      <c r="BB109" s="8">
        <v>3</v>
      </c>
      <c r="BC109" s="8">
        <v>3</v>
      </c>
      <c r="BD109" s="8">
        <v>1</v>
      </c>
      <c r="BE109" s="8">
        <v>4</v>
      </c>
      <c r="BF109" s="8">
        <v>1</v>
      </c>
      <c r="BG109" s="8">
        <v>1</v>
      </c>
      <c r="BH109" s="8">
        <v>3</v>
      </c>
      <c r="BI109" s="8">
        <v>3</v>
      </c>
      <c r="BJ109" s="8">
        <v>7.2</v>
      </c>
      <c r="BK109" s="8" t="s">
        <v>22</v>
      </c>
      <c r="BL109" s="8">
        <v>15</v>
      </c>
      <c r="BM109" s="8">
        <v>1</v>
      </c>
      <c r="BN109" s="8"/>
      <c r="BO109" s="8">
        <v>12</v>
      </c>
      <c r="BP109" s="34">
        <v>48029</v>
      </c>
      <c r="BQ109" s="8" t="s">
        <v>21</v>
      </c>
      <c r="BR109" s="8" t="s">
        <v>156</v>
      </c>
    </row>
    <row r="110" spans="1:70" ht="15.5" thickBot="1" x14ac:dyDescent="0.35">
      <c r="A110" s="8" t="s">
        <v>26</v>
      </c>
      <c r="B110" s="8"/>
      <c r="C110" s="8" t="s">
        <v>423</v>
      </c>
      <c r="D110" s="8" t="s">
        <v>363</v>
      </c>
      <c r="E110" s="33">
        <v>1</v>
      </c>
      <c r="F110" s="8">
        <v>2</v>
      </c>
      <c r="G110" s="8" t="s">
        <v>29</v>
      </c>
      <c r="H110" s="8" t="s">
        <v>410</v>
      </c>
      <c r="I110" s="8">
        <v>25</v>
      </c>
      <c r="J110" s="8">
        <v>148</v>
      </c>
      <c r="K110" s="8">
        <v>162</v>
      </c>
      <c r="L110" s="8">
        <v>15</v>
      </c>
      <c r="M110" s="8">
        <v>13</v>
      </c>
      <c r="N110" s="8">
        <v>7</v>
      </c>
      <c r="O110" s="8">
        <v>12</v>
      </c>
      <c r="P110" s="8">
        <v>16</v>
      </c>
      <c r="Q110" s="8">
        <v>12</v>
      </c>
      <c r="R110" s="8">
        <v>7</v>
      </c>
      <c r="S110" s="8">
        <v>16</v>
      </c>
      <c r="T110" s="8">
        <v>8</v>
      </c>
      <c r="U110" s="8">
        <v>9</v>
      </c>
      <c r="V110" s="8">
        <v>12</v>
      </c>
      <c r="W110" s="8">
        <v>16</v>
      </c>
      <c r="X110" s="8">
        <v>6</v>
      </c>
      <c r="Y110" s="8">
        <v>12</v>
      </c>
      <c r="Z110" s="8">
        <v>15</v>
      </c>
      <c r="AA110" s="8">
        <v>9</v>
      </c>
      <c r="AB110" s="8">
        <v>12</v>
      </c>
      <c r="AC110" s="8">
        <v>12</v>
      </c>
      <c r="AD110" s="8">
        <v>12</v>
      </c>
      <c r="AE110" s="8">
        <v>8</v>
      </c>
      <c r="AF110" s="8">
        <v>9</v>
      </c>
      <c r="AG110" s="8">
        <v>14</v>
      </c>
      <c r="AH110" s="8">
        <v>13</v>
      </c>
      <c r="AI110" s="8">
        <v>14</v>
      </c>
      <c r="AJ110" s="8">
        <v>17</v>
      </c>
      <c r="AK110" s="8">
        <v>12</v>
      </c>
      <c r="AL110" s="8">
        <v>13</v>
      </c>
      <c r="AM110" s="8">
        <v>13</v>
      </c>
      <c r="AN110" s="8">
        <v>16</v>
      </c>
      <c r="AO110" s="8">
        <v>6</v>
      </c>
      <c r="AP110" s="8">
        <v>14</v>
      </c>
      <c r="AQ110" s="8">
        <v>12</v>
      </c>
      <c r="AR110" s="8">
        <v>14</v>
      </c>
      <c r="AS110" s="8">
        <v>7</v>
      </c>
      <c r="AT110" s="8">
        <v>14</v>
      </c>
      <c r="AU110" s="8">
        <v>13</v>
      </c>
      <c r="AV110" s="8">
        <v>12</v>
      </c>
      <c r="AW110" s="8">
        <v>13</v>
      </c>
      <c r="AX110" s="8">
        <v>13</v>
      </c>
      <c r="AY110" s="8">
        <v>2</v>
      </c>
      <c r="AZ110" s="8">
        <v>3</v>
      </c>
      <c r="BA110" s="8">
        <v>3</v>
      </c>
      <c r="BB110" s="8">
        <v>3</v>
      </c>
      <c r="BC110" s="8">
        <v>1</v>
      </c>
      <c r="BD110" s="8">
        <v>2</v>
      </c>
      <c r="BE110" s="8">
        <v>1</v>
      </c>
      <c r="BF110" s="8">
        <v>2</v>
      </c>
      <c r="BG110" s="8">
        <v>2</v>
      </c>
      <c r="BH110" s="8">
        <v>3</v>
      </c>
      <c r="BI110" s="8">
        <v>2</v>
      </c>
      <c r="BJ110" s="8" t="s">
        <v>26</v>
      </c>
      <c r="BK110" s="8" t="s">
        <v>20</v>
      </c>
      <c r="BL110" s="8">
        <v>16</v>
      </c>
      <c r="BM110" s="8" t="s">
        <v>26</v>
      </c>
      <c r="BN110" s="8"/>
      <c r="BO110" s="8">
        <v>14</v>
      </c>
      <c r="BP110" s="34">
        <v>46568</v>
      </c>
      <c r="BQ110" s="8" t="s">
        <v>21</v>
      </c>
      <c r="BR110" s="8" t="s">
        <v>156</v>
      </c>
    </row>
    <row r="111" spans="1:70" ht="15.5" thickBot="1" x14ac:dyDescent="0.35">
      <c r="A111" s="8" t="s">
        <v>26</v>
      </c>
      <c r="B111" s="8"/>
      <c r="C111" s="8" t="s">
        <v>424</v>
      </c>
      <c r="D111" s="8" t="s">
        <v>406</v>
      </c>
      <c r="E111" s="33">
        <v>0.92</v>
      </c>
      <c r="F111" s="8">
        <v>3</v>
      </c>
      <c r="G111" s="8" t="s">
        <v>19</v>
      </c>
      <c r="H111" s="8" t="s">
        <v>425</v>
      </c>
      <c r="I111" s="8">
        <v>21</v>
      </c>
      <c r="J111" s="8">
        <v>176</v>
      </c>
      <c r="K111" s="8">
        <v>188</v>
      </c>
      <c r="L111" s="8">
        <v>17</v>
      </c>
      <c r="M111" s="8">
        <v>12</v>
      </c>
      <c r="N111" s="8">
        <v>12</v>
      </c>
      <c r="O111" s="8">
        <v>13</v>
      </c>
      <c r="P111" s="8">
        <v>17</v>
      </c>
      <c r="Q111" s="8">
        <v>11</v>
      </c>
      <c r="R111" s="8">
        <v>6</v>
      </c>
      <c r="S111" s="8">
        <v>17</v>
      </c>
      <c r="T111" s="8">
        <v>15</v>
      </c>
      <c r="U111" s="8">
        <v>11</v>
      </c>
      <c r="V111" s="8">
        <v>17</v>
      </c>
      <c r="W111" s="8">
        <v>17</v>
      </c>
      <c r="X111" s="8">
        <v>14</v>
      </c>
      <c r="Y111" s="8">
        <v>14</v>
      </c>
      <c r="Z111" s="8">
        <v>18</v>
      </c>
      <c r="AA111" s="8">
        <v>12</v>
      </c>
      <c r="AB111" s="8">
        <v>17</v>
      </c>
      <c r="AC111" s="8">
        <v>13</v>
      </c>
      <c r="AD111" s="8">
        <v>14</v>
      </c>
      <c r="AE111" s="8">
        <v>17</v>
      </c>
      <c r="AF111" s="8">
        <v>17</v>
      </c>
      <c r="AG111" s="8">
        <v>15</v>
      </c>
      <c r="AH111" s="8">
        <v>15</v>
      </c>
      <c r="AI111" s="8">
        <v>17</v>
      </c>
      <c r="AJ111" s="8">
        <v>20</v>
      </c>
      <c r="AK111" s="8">
        <v>17</v>
      </c>
      <c r="AL111" s="8">
        <v>16</v>
      </c>
      <c r="AM111" s="8">
        <v>16</v>
      </c>
      <c r="AN111" s="8">
        <v>15</v>
      </c>
      <c r="AO111" s="8">
        <v>12</v>
      </c>
      <c r="AP111" s="8">
        <v>15</v>
      </c>
      <c r="AQ111" s="8">
        <v>16</v>
      </c>
      <c r="AR111" s="8">
        <v>14</v>
      </c>
      <c r="AS111" s="8">
        <v>14</v>
      </c>
      <c r="AT111" s="8">
        <v>14</v>
      </c>
      <c r="AU111" s="8">
        <v>16</v>
      </c>
      <c r="AV111" s="8">
        <v>16</v>
      </c>
      <c r="AW111" s="8">
        <v>17</v>
      </c>
      <c r="AX111" s="8">
        <v>18</v>
      </c>
      <c r="AY111" s="8">
        <v>3</v>
      </c>
      <c r="AZ111" s="8">
        <v>3</v>
      </c>
      <c r="BA111" s="8">
        <v>2</v>
      </c>
      <c r="BB111" s="8">
        <v>1</v>
      </c>
      <c r="BC111" s="8">
        <v>3</v>
      </c>
      <c r="BD111" s="8">
        <v>3</v>
      </c>
      <c r="BE111" s="8">
        <v>2</v>
      </c>
      <c r="BF111" s="8">
        <v>2</v>
      </c>
      <c r="BG111" s="8">
        <v>2</v>
      </c>
      <c r="BH111" s="8">
        <v>2</v>
      </c>
      <c r="BI111" s="8">
        <v>1</v>
      </c>
      <c r="BJ111" s="8">
        <v>7.95</v>
      </c>
      <c r="BK111" s="8" t="s">
        <v>22</v>
      </c>
      <c r="BL111" s="8">
        <v>10</v>
      </c>
      <c r="BM111" s="8">
        <v>2</v>
      </c>
      <c r="BN111" s="8"/>
      <c r="BO111" s="8">
        <v>16</v>
      </c>
      <c r="BP111" s="34">
        <v>47299</v>
      </c>
      <c r="BQ111" s="8" t="s">
        <v>21</v>
      </c>
      <c r="BR111" s="8" t="s">
        <v>156</v>
      </c>
    </row>
    <row r="112" spans="1:70" ht="15.5" thickBot="1" x14ac:dyDescent="0.35">
      <c r="A112" s="8" t="s">
        <v>26</v>
      </c>
      <c r="B112" s="8"/>
      <c r="C112" s="8" t="s">
        <v>426</v>
      </c>
      <c r="D112" s="8"/>
      <c r="E112" s="33">
        <v>0.94</v>
      </c>
      <c r="F112" s="8">
        <v>3</v>
      </c>
      <c r="G112" s="8" t="s">
        <v>19</v>
      </c>
      <c r="H112" s="8" t="s">
        <v>427</v>
      </c>
      <c r="I112" s="8">
        <v>25</v>
      </c>
      <c r="J112" s="8">
        <v>166</v>
      </c>
      <c r="K112" s="8">
        <v>172</v>
      </c>
      <c r="L112" s="8">
        <v>15</v>
      </c>
      <c r="M112" s="8">
        <v>10</v>
      </c>
      <c r="N112" s="8">
        <v>16</v>
      </c>
      <c r="O112" s="8">
        <v>10</v>
      </c>
      <c r="P112" s="8">
        <v>14</v>
      </c>
      <c r="Q112" s="8">
        <v>8</v>
      </c>
      <c r="R112" s="8">
        <v>8</v>
      </c>
      <c r="S112" s="8">
        <v>12</v>
      </c>
      <c r="T112" s="8">
        <v>16</v>
      </c>
      <c r="U112" s="8">
        <v>6</v>
      </c>
      <c r="V112" s="8">
        <v>9</v>
      </c>
      <c r="W112" s="8">
        <v>13</v>
      </c>
      <c r="X112" s="8">
        <v>13</v>
      </c>
      <c r="Y112" s="8">
        <v>13</v>
      </c>
      <c r="Z112" s="8">
        <v>13</v>
      </c>
      <c r="AA112" s="8">
        <v>15</v>
      </c>
      <c r="AB112" s="8">
        <v>18</v>
      </c>
      <c r="AC112" s="8">
        <v>14</v>
      </c>
      <c r="AD112" s="8">
        <v>14</v>
      </c>
      <c r="AE112" s="8">
        <v>12</v>
      </c>
      <c r="AF112" s="8">
        <v>15</v>
      </c>
      <c r="AG112" s="8">
        <v>14</v>
      </c>
      <c r="AH112" s="8">
        <v>15</v>
      </c>
      <c r="AI112" s="8">
        <v>12</v>
      </c>
      <c r="AJ112" s="8">
        <v>15</v>
      </c>
      <c r="AK112" s="8">
        <v>16</v>
      </c>
      <c r="AL112" s="8">
        <v>16</v>
      </c>
      <c r="AM112" s="8">
        <v>15</v>
      </c>
      <c r="AN112" s="8">
        <v>15</v>
      </c>
      <c r="AO112" s="8">
        <v>14</v>
      </c>
      <c r="AP112" s="8">
        <v>13</v>
      </c>
      <c r="AQ112" s="8">
        <v>17</v>
      </c>
      <c r="AR112" s="8">
        <v>15</v>
      </c>
      <c r="AS112" s="8">
        <v>18</v>
      </c>
      <c r="AT112" s="8">
        <v>16</v>
      </c>
      <c r="AU112" s="8">
        <v>16</v>
      </c>
      <c r="AV112" s="8">
        <v>14</v>
      </c>
      <c r="AW112" s="8">
        <v>14</v>
      </c>
      <c r="AX112" s="8">
        <v>15</v>
      </c>
      <c r="AY112" s="8">
        <v>1</v>
      </c>
      <c r="AZ112" s="8">
        <v>2</v>
      </c>
      <c r="BA112" s="8">
        <v>3</v>
      </c>
      <c r="BB112" s="8">
        <v>1</v>
      </c>
      <c r="BC112" s="8">
        <v>1</v>
      </c>
      <c r="BD112" s="8">
        <v>1</v>
      </c>
      <c r="BE112" s="8">
        <v>3</v>
      </c>
      <c r="BF112" s="8">
        <v>3</v>
      </c>
      <c r="BG112" s="8">
        <v>4</v>
      </c>
      <c r="BH112" s="8">
        <v>2</v>
      </c>
      <c r="BI112" s="8">
        <v>1</v>
      </c>
      <c r="BJ112" s="8">
        <v>6.7</v>
      </c>
      <c r="BK112" s="8" t="s">
        <v>22</v>
      </c>
      <c r="BL112" s="8">
        <v>15</v>
      </c>
      <c r="BM112" s="8">
        <v>1</v>
      </c>
      <c r="BN112" s="8"/>
      <c r="BO112" s="8">
        <v>5</v>
      </c>
      <c r="BP112" s="34">
        <v>46934</v>
      </c>
      <c r="BQ112" s="8" t="s">
        <v>21</v>
      </c>
      <c r="BR112" s="8" t="s">
        <v>156</v>
      </c>
    </row>
    <row r="113" spans="1:70" ht="15.5" thickBot="1" x14ac:dyDescent="0.35">
      <c r="A113" s="8" t="s">
        <v>26</v>
      </c>
      <c r="B113" s="8"/>
      <c r="C113" s="8" t="s">
        <v>428</v>
      </c>
      <c r="D113" s="8"/>
      <c r="E113" s="33">
        <v>0.96</v>
      </c>
      <c r="F113" s="8">
        <v>4</v>
      </c>
      <c r="G113" s="8" t="s">
        <v>29</v>
      </c>
      <c r="H113" s="8" t="s">
        <v>246</v>
      </c>
      <c r="I113" s="8">
        <v>22</v>
      </c>
      <c r="J113" s="8">
        <v>164</v>
      </c>
      <c r="K113" s="8">
        <v>180</v>
      </c>
      <c r="L113" s="8">
        <v>15</v>
      </c>
      <c r="M113" s="8">
        <v>13</v>
      </c>
      <c r="N113" s="8">
        <v>14</v>
      </c>
      <c r="O113" s="8">
        <v>7</v>
      </c>
      <c r="P113" s="8">
        <v>15</v>
      </c>
      <c r="Q113" s="8">
        <v>6</v>
      </c>
      <c r="R113" s="8">
        <v>13</v>
      </c>
      <c r="S113" s="8">
        <v>13</v>
      </c>
      <c r="T113" s="8">
        <v>16</v>
      </c>
      <c r="U113" s="8">
        <v>6</v>
      </c>
      <c r="V113" s="8">
        <v>10</v>
      </c>
      <c r="W113" s="8">
        <v>15</v>
      </c>
      <c r="X113" s="8">
        <v>13</v>
      </c>
      <c r="Y113" s="8">
        <v>12</v>
      </c>
      <c r="Z113" s="8">
        <v>12</v>
      </c>
      <c r="AA113" s="8">
        <v>14</v>
      </c>
      <c r="AB113" s="8">
        <v>16</v>
      </c>
      <c r="AC113" s="8">
        <v>13</v>
      </c>
      <c r="AD113" s="8">
        <v>13</v>
      </c>
      <c r="AE113" s="8">
        <v>13</v>
      </c>
      <c r="AF113" s="8">
        <v>15</v>
      </c>
      <c r="AG113" s="8">
        <v>13</v>
      </c>
      <c r="AH113" s="8">
        <v>16</v>
      </c>
      <c r="AI113" s="8">
        <v>14</v>
      </c>
      <c r="AJ113" s="8">
        <v>16</v>
      </c>
      <c r="AK113" s="8">
        <v>16</v>
      </c>
      <c r="AL113" s="8">
        <v>15</v>
      </c>
      <c r="AM113" s="8">
        <v>13</v>
      </c>
      <c r="AN113" s="8">
        <v>16</v>
      </c>
      <c r="AO113" s="8">
        <v>13</v>
      </c>
      <c r="AP113" s="8">
        <v>16</v>
      </c>
      <c r="AQ113" s="8">
        <v>17</v>
      </c>
      <c r="AR113" s="8">
        <v>15</v>
      </c>
      <c r="AS113" s="8">
        <v>16</v>
      </c>
      <c r="AT113" s="8">
        <v>17</v>
      </c>
      <c r="AU113" s="8">
        <v>16</v>
      </c>
      <c r="AV113" s="8">
        <v>14</v>
      </c>
      <c r="AW113" s="8">
        <v>15</v>
      </c>
      <c r="AX113" s="8">
        <v>15</v>
      </c>
      <c r="AY113" s="8">
        <v>3</v>
      </c>
      <c r="AZ113" s="8">
        <v>3</v>
      </c>
      <c r="BA113" s="8">
        <v>3</v>
      </c>
      <c r="BB113" s="8">
        <v>3</v>
      </c>
      <c r="BC113" s="8">
        <v>3</v>
      </c>
      <c r="BD113" s="8">
        <v>1</v>
      </c>
      <c r="BE113" s="8">
        <v>1</v>
      </c>
      <c r="BF113" s="8">
        <v>2</v>
      </c>
      <c r="BG113" s="8">
        <v>2</v>
      </c>
      <c r="BH113" s="8">
        <v>1</v>
      </c>
      <c r="BI113" s="8">
        <v>1</v>
      </c>
      <c r="BJ113" s="8">
        <v>7.5</v>
      </c>
      <c r="BK113" s="8" t="s">
        <v>20</v>
      </c>
      <c r="BL113" s="8">
        <v>12</v>
      </c>
      <c r="BM113" s="8" t="s">
        <v>361</v>
      </c>
      <c r="BN113" s="8"/>
      <c r="BO113" s="8">
        <v>4</v>
      </c>
      <c r="BP113" s="34">
        <v>47299</v>
      </c>
      <c r="BQ113" s="8" t="s">
        <v>21</v>
      </c>
      <c r="BR113" s="8" t="s">
        <v>156</v>
      </c>
    </row>
    <row r="114" spans="1:70" ht="15.5" thickBot="1" x14ac:dyDescent="0.35">
      <c r="A114" s="8" t="s">
        <v>26</v>
      </c>
      <c r="B114" s="8"/>
      <c r="C114" s="8" t="s">
        <v>429</v>
      </c>
      <c r="D114" s="8"/>
      <c r="E114" s="33">
        <v>0.96</v>
      </c>
      <c r="F114" s="8">
        <v>2</v>
      </c>
      <c r="G114" s="8" t="s">
        <v>22</v>
      </c>
      <c r="H114" s="8" t="s">
        <v>430</v>
      </c>
      <c r="I114" s="8">
        <v>33</v>
      </c>
      <c r="J114" s="8">
        <v>152</v>
      </c>
      <c r="K114" s="8">
        <v>162</v>
      </c>
      <c r="L114" s="8">
        <v>13</v>
      </c>
      <c r="M114" s="8">
        <v>14</v>
      </c>
      <c r="N114" s="8">
        <v>13</v>
      </c>
      <c r="O114" s="8">
        <v>9</v>
      </c>
      <c r="P114" s="8">
        <v>12</v>
      </c>
      <c r="Q114" s="8">
        <v>11</v>
      </c>
      <c r="R114" s="8">
        <v>13</v>
      </c>
      <c r="S114" s="8">
        <v>13</v>
      </c>
      <c r="T114" s="8">
        <v>15</v>
      </c>
      <c r="U114" s="8">
        <v>8</v>
      </c>
      <c r="V114" s="8">
        <v>11</v>
      </c>
      <c r="W114" s="8">
        <v>13</v>
      </c>
      <c r="X114" s="8">
        <v>12</v>
      </c>
      <c r="Y114" s="8">
        <v>11</v>
      </c>
      <c r="Z114" s="8">
        <v>12</v>
      </c>
      <c r="AA114" s="8">
        <v>15</v>
      </c>
      <c r="AB114" s="8">
        <v>18</v>
      </c>
      <c r="AC114" s="8">
        <v>13</v>
      </c>
      <c r="AD114" s="8">
        <v>15</v>
      </c>
      <c r="AE114" s="8">
        <v>14</v>
      </c>
      <c r="AF114" s="8">
        <v>17</v>
      </c>
      <c r="AG114" s="8">
        <v>13</v>
      </c>
      <c r="AH114" s="8">
        <v>16</v>
      </c>
      <c r="AI114" s="8">
        <v>17</v>
      </c>
      <c r="AJ114" s="8">
        <v>17</v>
      </c>
      <c r="AK114" s="8">
        <v>18</v>
      </c>
      <c r="AL114" s="8">
        <v>16</v>
      </c>
      <c r="AM114" s="8">
        <v>13</v>
      </c>
      <c r="AN114" s="8">
        <v>14</v>
      </c>
      <c r="AO114" s="8">
        <v>7</v>
      </c>
      <c r="AP114" s="8">
        <v>13</v>
      </c>
      <c r="AQ114" s="8">
        <v>15</v>
      </c>
      <c r="AR114" s="8">
        <v>17</v>
      </c>
      <c r="AS114" s="8">
        <v>13</v>
      </c>
      <c r="AT114" s="8">
        <v>13</v>
      </c>
      <c r="AU114" s="8">
        <v>14</v>
      </c>
      <c r="AV114" s="8">
        <v>14</v>
      </c>
      <c r="AW114" s="8">
        <v>17</v>
      </c>
      <c r="AX114" s="8">
        <v>14</v>
      </c>
      <c r="AY114" s="8">
        <v>1</v>
      </c>
      <c r="AZ114" s="8">
        <v>2</v>
      </c>
      <c r="BA114" s="8">
        <v>3</v>
      </c>
      <c r="BB114" s="8">
        <v>3</v>
      </c>
      <c r="BC114" s="8">
        <v>2</v>
      </c>
      <c r="BD114" s="8">
        <v>2</v>
      </c>
      <c r="BE114" s="8">
        <v>2</v>
      </c>
      <c r="BF114" s="8">
        <v>2</v>
      </c>
      <c r="BG114" s="8">
        <v>2</v>
      </c>
      <c r="BH114" s="8">
        <v>2</v>
      </c>
      <c r="BI114" s="8">
        <v>2</v>
      </c>
      <c r="BJ114" s="8">
        <v>8.1</v>
      </c>
      <c r="BK114" s="8" t="s">
        <v>20</v>
      </c>
      <c r="BL114" s="8">
        <v>19</v>
      </c>
      <c r="BM114" s="8">
        <v>1</v>
      </c>
      <c r="BN114" s="8"/>
      <c r="BO114" s="8">
        <v>9</v>
      </c>
      <c r="BP114" s="34">
        <v>46203</v>
      </c>
      <c r="BQ114" s="8" t="s">
        <v>21</v>
      </c>
      <c r="BR114" s="8" t="s">
        <v>156</v>
      </c>
    </row>
    <row r="115" spans="1:70" ht="15.5" thickBot="1" x14ac:dyDescent="0.35">
      <c r="A115" s="8" t="s">
        <v>26</v>
      </c>
      <c r="B115" s="8"/>
      <c r="C115" s="8" t="s">
        <v>431</v>
      </c>
      <c r="D115" s="8" t="s">
        <v>432</v>
      </c>
      <c r="E115" s="33">
        <v>0.94</v>
      </c>
      <c r="F115" s="8">
        <v>1</v>
      </c>
      <c r="G115" s="8" t="s">
        <v>22</v>
      </c>
      <c r="H115" s="8" t="s">
        <v>433</v>
      </c>
      <c r="I115" s="8">
        <v>28</v>
      </c>
      <c r="J115" s="8">
        <v>141</v>
      </c>
      <c r="K115" s="8">
        <v>163</v>
      </c>
      <c r="L115" s="8">
        <v>16</v>
      </c>
      <c r="M115" s="8">
        <v>13</v>
      </c>
      <c r="N115" s="8">
        <v>8</v>
      </c>
      <c r="O115" s="8">
        <v>10</v>
      </c>
      <c r="P115" s="8">
        <v>16</v>
      </c>
      <c r="Q115" s="8">
        <v>12</v>
      </c>
      <c r="R115" s="8">
        <v>12</v>
      </c>
      <c r="S115" s="8">
        <v>16</v>
      </c>
      <c r="T115" s="8">
        <v>12</v>
      </c>
      <c r="U115" s="8">
        <v>12</v>
      </c>
      <c r="V115" s="8">
        <v>12</v>
      </c>
      <c r="W115" s="8">
        <v>16</v>
      </c>
      <c r="X115" s="8">
        <v>7</v>
      </c>
      <c r="Y115" s="8">
        <v>13</v>
      </c>
      <c r="Z115" s="8">
        <v>14</v>
      </c>
      <c r="AA115" s="8">
        <v>12</v>
      </c>
      <c r="AB115" s="8">
        <v>9</v>
      </c>
      <c r="AC115" s="8">
        <v>14</v>
      </c>
      <c r="AD115" s="8">
        <v>13</v>
      </c>
      <c r="AE115" s="8">
        <v>8</v>
      </c>
      <c r="AF115" s="8">
        <v>13</v>
      </c>
      <c r="AG115" s="8">
        <v>16</v>
      </c>
      <c r="AH115" s="8">
        <v>11</v>
      </c>
      <c r="AI115" s="8">
        <v>14</v>
      </c>
      <c r="AJ115" s="8">
        <v>11</v>
      </c>
      <c r="AK115" s="8">
        <v>12</v>
      </c>
      <c r="AL115" s="8">
        <v>12</v>
      </c>
      <c r="AM115" s="8">
        <v>13</v>
      </c>
      <c r="AN115" s="8">
        <v>14</v>
      </c>
      <c r="AO115" s="8">
        <v>8</v>
      </c>
      <c r="AP115" s="8">
        <v>16</v>
      </c>
      <c r="AQ115" s="8">
        <v>13</v>
      </c>
      <c r="AR115" s="8">
        <v>15</v>
      </c>
      <c r="AS115" s="8">
        <v>9</v>
      </c>
      <c r="AT115" s="8">
        <v>13</v>
      </c>
      <c r="AU115" s="8">
        <v>11</v>
      </c>
      <c r="AV115" s="8">
        <v>10</v>
      </c>
      <c r="AW115" s="8">
        <v>12</v>
      </c>
      <c r="AX115" s="8">
        <v>11</v>
      </c>
      <c r="AY115" s="8">
        <v>1</v>
      </c>
      <c r="AZ115" s="8">
        <v>3</v>
      </c>
      <c r="BA115" s="8">
        <v>3</v>
      </c>
      <c r="BB115" s="8">
        <v>2</v>
      </c>
      <c r="BC115" s="8">
        <v>2</v>
      </c>
      <c r="BD115" s="8">
        <v>3</v>
      </c>
      <c r="BE115" s="8">
        <v>3</v>
      </c>
      <c r="BF115" s="8">
        <v>2</v>
      </c>
      <c r="BG115" s="8">
        <v>3</v>
      </c>
      <c r="BH115" s="8">
        <v>1</v>
      </c>
      <c r="BI115" s="8">
        <v>3</v>
      </c>
      <c r="BJ115" s="8">
        <v>6.7</v>
      </c>
      <c r="BK115" s="8" t="s">
        <v>22</v>
      </c>
      <c r="BL115" s="8">
        <v>13</v>
      </c>
      <c r="BM115" s="8" t="s">
        <v>349</v>
      </c>
      <c r="BN115" s="8"/>
      <c r="BO115" s="8">
        <v>12</v>
      </c>
      <c r="BP115" s="34">
        <v>46568</v>
      </c>
      <c r="BQ115" s="8" t="s">
        <v>21</v>
      </c>
      <c r="BR115" s="8" t="s">
        <v>156</v>
      </c>
    </row>
    <row r="116" spans="1:70" ht="15.5" thickBot="1" x14ac:dyDescent="0.35">
      <c r="A116" s="8" t="s">
        <v>26</v>
      </c>
      <c r="B116" s="8"/>
      <c r="C116" s="8" t="s">
        <v>434</v>
      </c>
      <c r="D116" s="8" t="s">
        <v>372</v>
      </c>
      <c r="E116" s="33">
        <v>1</v>
      </c>
      <c r="F116" s="8">
        <v>0</v>
      </c>
      <c r="G116" s="8" t="s">
        <v>157</v>
      </c>
      <c r="H116" s="8" t="s">
        <v>435</v>
      </c>
      <c r="I116" s="8">
        <v>25</v>
      </c>
      <c r="J116" s="8">
        <v>145</v>
      </c>
      <c r="K116" s="8">
        <v>152</v>
      </c>
      <c r="L116" s="8">
        <v>11</v>
      </c>
      <c r="M116" s="8">
        <v>11</v>
      </c>
      <c r="N116" s="8">
        <v>12</v>
      </c>
      <c r="O116" s="8">
        <v>7</v>
      </c>
      <c r="P116" s="8">
        <v>12</v>
      </c>
      <c r="Q116" s="8">
        <v>11</v>
      </c>
      <c r="R116" s="8">
        <v>15</v>
      </c>
      <c r="S116" s="8">
        <v>12</v>
      </c>
      <c r="T116" s="8">
        <v>13</v>
      </c>
      <c r="U116" s="8">
        <v>12</v>
      </c>
      <c r="V116" s="8">
        <v>8</v>
      </c>
      <c r="W116" s="8">
        <v>10</v>
      </c>
      <c r="X116" s="8">
        <v>5</v>
      </c>
      <c r="Y116" s="8">
        <v>12</v>
      </c>
      <c r="Z116" s="8">
        <v>11</v>
      </c>
      <c r="AA116" s="8">
        <v>11</v>
      </c>
      <c r="AB116" s="8">
        <v>17</v>
      </c>
      <c r="AC116" s="8">
        <v>12</v>
      </c>
      <c r="AD116" s="8">
        <v>11</v>
      </c>
      <c r="AE116" s="8">
        <v>12</v>
      </c>
      <c r="AF116" s="8">
        <v>14</v>
      </c>
      <c r="AG116" s="8">
        <v>10</v>
      </c>
      <c r="AH116" s="8">
        <v>16</v>
      </c>
      <c r="AI116" s="8">
        <v>13</v>
      </c>
      <c r="AJ116" s="8">
        <v>14</v>
      </c>
      <c r="AK116" s="8">
        <v>16</v>
      </c>
      <c r="AL116" s="8">
        <v>12</v>
      </c>
      <c r="AM116" s="8">
        <v>12</v>
      </c>
      <c r="AN116" s="8">
        <v>16</v>
      </c>
      <c r="AO116" s="8">
        <v>5</v>
      </c>
      <c r="AP116" s="8">
        <v>15</v>
      </c>
      <c r="AQ116" s="8">
        <v>17</v>
      </c>
      <c r="AR116" s="8">
        <v>17</v>
      </c>
      <c r="AS116" s="8">
        <v>13</v>
      </c>
      <c r="AT116" s="8">
        <v>17</v>
      </c>
      <c r="AU116" s="8">
        <v>14</v>
      </c>
      <c r="AV116" s="8">
        <v>13</v>
      </c>
      <c r="AW116" s="8">
        <v>11</v>
      </c>
      <c r="AX116" s="8">
        <v>14</v>
      </c>
      <c r="AY116" s="8">
        <v>1</v>
      </c>
      <c r="AZ116" s="8">
        <v>1</v>
      </c>
      <c r="BA116" s="8">
        <v>1</v>
      </c>
      <c r="BB116" s="8">
        <v>2</v>
      </c>
      <c r="BC116" s="8">
        <v>1</v>
      </c>
      <c r="BD116" s="8">
        <v>1</v>
      </c>
      <c r="BE116" s="8">
        <v>1</v>
      </c>
      <c r="BF116" s="8">
        <v>1</v>
      </c>
      <c r="BG116" s="8">
        <v>3</v>
      </c>
      <c r="BH116" s="8">
        <v>2</v>
      </c>
      <c r="BI116" s="8">
        <v>1</v>
      </c>
      <c r="BJ116" s="8" t="s">
        <v>26</v>
      </c>
      <c r="BK116" s="8" t="s">
        <v>20</v>
      </c>
      <c r="BL116" s="8">
        <v>16</v>
      </c>
      <c r="BM116" s="8" t="s">
        <v>26</v>
      </c>
      <c r="BN116" s="8"/>
      <c r="BO116" s="8">
        <v>5</v>
      </c>
      <c r="BP116" s="34">
        <v>46568</v>
      </c>
      <c r="BQ116" s="8" t="s">
        <v>21</v>
      </c>
      <c r="BR116" s="8" t="s">
        <v>156</v>
      </c>
    </row>
    <row r="117" spans="1:70" ht="15.5" thickBot="1" x14ac:dyDescent="0.35">
      <c r="A117" s="8" t="s">
        <v>26</v>
      </c>
      <c r="B117" s="8"/>
      <c r="C117" s="8" t="s">
        <v>436</v>
      </c>
      <c r="D117" s="8"/>
      <c r="E117" s="33">
        <v>0.96</v>
      </c>
      <c r="F117" s="8">
        <v>3</v>
      </c>
      <c r="G117" s="8" t="s">
        <v>20</v>
      </c>
      <c r="H117" s="8" t="s">
        <v>32</v>
      </c>
      <c r="I117" s="8">
        <v>26</v>
      </c>
      <c r="J117" s="8">
        <v>152</v>
      </c>
      <c r="K117" s="8">
        <v>160</v>
      </c>
      <c r="L117" s="8">
        <v>10</v>
      </c>
      <c r="M117" s="8">
        <v>2</v>
      </c>
      <c r="N117" s="8">
        <v>2</v>
      </c>
      <c r="O117" s="8">
        <v>3</v>
      </c>
      <c r="P117" s="8">
        <v>10</v>
      </c>
      <c r="Q117" s="8">
        <v>5</v>
      </c>
      <c r="R117" s="8">
        <v>1</v>
      </c>
      <c r="S117" s="8">
        <v>2</v>
      </c>
      <c r="T117" s="8">
        <v>3</v>
      </c>
      <c r="U117" s="8">
        <v>6</v>
      </c>
      <c r="V117" s="8">
        <v>1</v>
      </c>
      <c r="W117" s="8">
        <v>12</v>
      </c>
      <c r="X117" s="8">
        <v>9</v>
      </c>
      <c r="Y117" s="8">
        <v>3</v>
      </c>
      <c r="Z117" s="8">
        <v>1</v>
      </c>
      <c r="AA117" s="8">
        <v>14</v>
      </c>
      <c r="AB117" s="8">
        <v>14</v>
      </c>
      <c r="AC117" s="8">
        <v>13</v>
      </c>
      <c r="AD117" s="8">
        <v>13</v>
      </c>
      <c r="AE117" s="8">
        <v>8</v>
      </c>
      <c r="AF117" s="8">
        <v>5</v>
      </c>
      <c r="AG117" s="8">
        <v>11</v>
      </c>
      <c r="AH117" s="8">
        <v>13</v>
      </c>
      <c r="AI117" s="8">
        <v>3</v>
      </c>
      <c r="AJ117" s="8">
        <v>15</v>
      </c>
      <c r="AK117" s="8">
        <v>12</v>
      </c>
      <c r="AL117" s="8">
        <v>13</v>
      </c>
      <c r="AM117" s="8">
        <v>13</v>
      </c>
      <c r="AN117" s="8">
        <v>14</v>
      </c>
      <c r="AO117" s="8">
        <v>15</v>
      </c>
      <c r="AP117" s="8">
        <v>15</v>
      </c>
      <c r="AQ117" s="8">
        <v>14</v>
      </c>
      <c r="AR117" s="8">
        <v>12</v>
      </c>
      <c r="AS117" s="8">
        <v>14</v>
      </c>
      <c r="AT117" s="8">
        <v>12</v>
      </c>
      <c r="AU117" s="8">
        <v>14</v>
      </c>
      <c r="AV117" s="8">
        <v>14</v>
      </c>
      <c r="AW117" s="8">
        <v>12</v>
      </c>
      <c r="AX117" s="8">
        <v>15</v>
      </c>
      <c r="AY117" s="8">
        <v>13</v>
      </c>
      <c r="AZ117" s="8">
        <v>12</v>
      </c>
      <c r="BA117" s="8">
        <v>16</v>
      </c>
      <c r="BB117" s="8">
        <v>16</v>
      </c>
      <c r="BC117" s="8">
        <v>14</v>
      </c>
      <c r="BD117" s="8">
        <v>14</v>
      </c>
      <c r="BE117" s="8">
        <v>13</v>
      </c>
      <c r="BF117" s="8">
        <v>15</v>
      </c>
      <c r="BG117" s="8">
        <v>12</v>
      </c>
      <c r="BH117" s="8">
        <v>16</v>
      </c>
      <c r="BI117" s="8">
        <v>15</v>
      </c>
      <c r="BJ117" s="8">
        <v>7.8</v>
      </c>
      <c r="BK117" s="8" t="s">
        <v>20</v>
      </c>
      <c r="BL117" s="8">
        <v>17</v>
      </c>
      <c r="BM117" s="8">
        <v>1</v>
      </c>
      <c r="BN117" s="8"/>
      <c r="BO117" s="8" t="s">
        <v>26</v>
      </c>
      <c r="BP117" s="34">
        <v>47664</v>
      </c>
      <c r="BQ117" s="8" t="s">
        <v>21</v>
      </c>
      <c r="BR117" s="8" t="s">
        <v>156</v>
      </c>
    </row>
    <row r="118" spans="1:70" ht="15.5" thickBot="1" x14ac:dyDescent="0.35">
      <c r="A118" s="8" t="s">
        <v>26</v>
      </c>
      <c r="B118" s="8"/>
      <c r="C118" s="8" t="s">
        <v>437</v>
      </c>
      <c r="D118" s="8"/>
      <c r="E118" s="33">
        <v>0.93</v>
      </c>
      <c r="F118" s="8">
        <v>4</v>
      </c>
      <c r="G118" s="8" t="s">
        <v>20</v>
      </c>
      <c r="H118" s="8" t="s">
        <v>438</v>
      </c>
      <c r="I118" s="8">
        <v>26</v>
      </c>
      <c r="J118" s="8">
        <v>175</v>
      </c>
      <c r="K118" s="8">
        <v>176</v>
      </c>
      <c r="L118" s="8">
        <v>15</v>
      </c>
      <c r="M118" s="8">
        <v>12</v>
      </c>
      <c r="N118" s="8">
        <v>13</v>
      </c>
      <c r="O118" s="8">
        <v>9</v>
      </c>
      <c r="P118" s="8">
        <v>14</v>
      </c>
      <c r="Q118" s="8">
        <v>13</v>
      </c>
      <c r="R118" s="8">
        <v>10</v>
      </c>
      <c r="S118" s="8">
        <v>12</v>
      </c>
      <c r="T118" s="8">
        <v>15</v>
      </c>
      <c r="U118" s="8">
        <v>14</v>
      </c>
      <c r="V118" s="8">
        <v>13</v>
      </c>
      <c r="W118" s="8">
        <v>14</v>
      </c>
      <c r="X118" s="8">
        <v>12</v>
      </c>
      <c r="Y118" s="8">
        <v>17</v>
      </c>
      <c r="Z118" s="8">
        <v>14</v>
      </c>
      <c r="AA118" s="8">
        <v>13</v>
      </c>
      <c r="AB118" s="8">
        <v>18</v>
      </c>
      <c r="AC118" s="8">
        <v>14</v>
      </c>
      <c r="AD118" s="8">
        <v>13</v>
      </c>
      <c r="AE118" s="8">
        <v>14</v>
      </c>
      <c r="AF118" s="8">
        <v>12</v>
      </c>
      <c r="AG118" s="8">
        <v>13</v>
      </c>
      <c r="AH118" s="8">
        <v>18</v>
      </c>
      <c r="AI118" s="8">
        <v>14</v>
      </c>
      <c r="AJ118" s="8">
        <v>18</v>
      </c>
      <c r="AK118" s="8">
        <v>17</v>
      </c>
      <c r="AL118" s="8">
        <v>15</v>
      </c>
      <c r="AM118" s="8">
        <v>13</v>
      </c>
      <c r="AN118" s="8">
        <v>17</v>
      </c>
      <c r="AO118" s="8">
        <v>12</v>
      </c>
      <c r="AP118" s="8">
        <v>15</v>
      </c>
      <c r="AQ118" s="8">
        <v>18</v>
      </c>
      <c r="AR118" s="8">
        <v>15</v>
      </c>
      <c r="AS118" s="8">
        <v>14</v>
      </c>
      <c r="AT118" s="8">
        <v>17</v>
      </c>
      <c r="AU118" s="8">
        <v>17</v>
      </c>
      <c r="AV118" s="8">
        <v>15</v>
      </c>
      <c r="AW118" s="8">
        <v>16</v>
      </c>
      <c r="AX118" s="8">
        <v>12</v>
      </c>
      <c r="AY118" s="8">
        <v>3</v>
      </c>
      <c r="AZ118" s="8">
        <v>1</v>
      </c>
      <c r="BA118" s="8">
        <v>2</v>
      </c>
      <c r="BB118" s="8">
        <v>3</v>
      </c>
      <c r="BC118" s="8">
        <v>2</v>
      </c>
      <c r="BD118" s="8">
        <v>1</v>
      </c>
      <c r="BE118" s="8">
        <v>1</v>
      </c>
      <c r="BF118" s="8">
        <v>3</v>
      </c>
      <c r="BG118" s="8">
        <v>2</v>
      </c>
      <c r="BH118" s="8">
        <v>2</v>
      </c>
      <c r="BI118" s="8">
        <v>2</v>
      </c>
      <c r="BJ118" s="8">
        <v>6.9</v>
      </c>
      <c r="BK118" s="8" t="s">
        <v>22</v>
      </c>
      <c r="BL118" s="8">
        <v>12</v>
      </c>
      <c r="BM118" s="8">
        <v>2</v>
      </c>
      <c r="BN118" s="8"/>
      <c r="BO118" s="8">
        <v>15</v>
      </c>
      <c r="BP118" s="34">
        <v>47299</v>
      </c>
      <c r="BQ118" s="8" t="s">
        <v>21</v>
      </c>
      <c r="BR118" s="8" t="s">
        <v>156</v>
      </c>
    </row>
    <row r="119" spans="1:70" ht="15.5" thickBot="1" x14ac:dyDescent="0.35">
      <c r="A119" s="8" t="s">
        <v>26</v>
      </c>
      <c r="B119" s="8"/>
      <c r="C119" s="8" t="s">
        <v>439</v>
      </c>
      <c r="D119" s="8" t="s">
        <v>372</v>
      </c>
      <c r="E119" s="33">
        <v>1</v>
      </c>
      <c r="F119" s="8">
        <v>0</v>
      </c>
      <c r="G119" s="8" t="s">
        <v>239</v>
      </c>
      <c r="H119" s="8" t="s">
        <v>369</v>
      </c>
      <c r="I119" s="8">
        <v>30</v>
      </c>
      <c r="J119" s="8">
        <v>143</v>
      </c>
      <c r="K119" s="8">
        <v>160</v>
      </c>
      <c r="L119" s="8">
        <v>12</v>
      </c>
      <c r="M119" s="8">
        <v>13</v>
      </c>
      <c r="N119" s="8">
        <v>14</v>
      </c>
      <c r="O119" s="8">
        <v>7</v>
      </c>
      <c r="P119" s="8">
        <v>13</v>
      </c>
      <c r="Q119" s="8">
        <v>5</v>
      </c>
      <c r="R119" s="8">
        <v>13</v>
      </c>
      <c r="S119" s="8">
        <v>13</v>
      </c>
      <c r="T119" s="8">
        <v>14</v>
      </c>
      <c r="U119" s="8">
        <v>5</v>
      </c>
      <c r="V119" s="8">
        <v>7</v>
      </c>
      <c r="W119" s="8">
        <v>13</v>
      </c>
      <c r="X119" s="8">
        <v>10</v>
      </c>
      <c r="Y119" s="8">
        <v>11</v>
      </c>
      <c r="Z119" s="8">
        <v>13</v>
      </c>
      <c r="AA119" s="8">
        <v>15</v>
      </c>
      <c r="AB119" s="8">
        <v>16</v>
      </c>
      <c r="AC119" s="8">
        <v>12</v>
      </c>
      <c r="AD119" s="8">
        <v>12</v>
      </c>
      <c r="AE119" s="8">
        <v>6</v>
      </c>
      <c r="AF119" s="8">
        <v>14</v>
      </c>
      <c r="AG119" s="8">
        <v>12</v>
      </c>
      <c r="AH119" s="8">
        <v>15</v>
      </c>
      <c r="AI119" s="8">
        <v>13</v>
      </c>
      <c r="AJ119" s="8">
        <v>12</v>
      </c>
      <c r="AK119" s="8">
        <v>17</v>
      </c>
      <c r="AL119" s="8">
        <v>15</v>
      </c>
      <c r="AM119" s="8">
        <v>13</v>
      </c>
      <c r="AN119" s="8">
        <v>14</v>
      </c>
      <c r="AO119" s="8">
        <v>11</v>
      </c>
      <c r="AP119" s="8">
        <v>13</v>
      </c>
      <c r="AQ119" s="8">
        <v>14</v>
      </c>
      <c r="AR119" s="8">
        <v>16</v>
      </c>
      <c r="AS119" s="8">
        <v>14</v>
      </c>
      <c r="AT119" s="8">
        <v>14</v>
      </c>
      <c r="AU119" s="8">
        <v>13</v>
      </c>
      <c r="AV119" s="8">
        <v>13</v>
      </c>
      <c r="AW119" s="8">
        <v>13</v>
      </c>
      <c r="AX119" s="8">
        <v>11</v>
      </c>
      <c r="AY119" s="8">
        <v>2</v>
      </c>
      <c r="AZ119" s="8">
        <v>1</v>
      </c>
      <c r="BA119" s="8">
        <v>1</v>
      </c>
      <c r="BB119" s="8">
        <v>3</v>
      </c>
      <c r="BC119" s="8">
        <v>1</v>
      </c>
      <c r="BD119" s="8">
        <v>4</v>
      </c>
      <c r="BE119" s="8">
        <v>1</v>
      </c>
      <c r="BF119" s="8">
        <v>1</v>
      </c>
      <c r="BG119" s="8">
        <v>2</v>
      </c>
      <c r="BH119" s="8">
        <v>3</v>
      </c>
      <c r="BI119" s="8">
        <v>3</v>
      </c>
      <c r="BJ119" s="8" t="s">
        <v>26</v>
      </c>
      <c r="BK119" s="8" t="s">
        <v>20</v>
      </c>
      <c r="BL119" s="8">
        <v>14</v>
      </c>
      <c r="BM119" s="8" t="s">
        <v>26</v>
      </c>
      <c r="BN119" s="8"/>
      <c r="BO119" s="8">
        <v>10</v>
      </c>
      <c r="BP119" s="34">
        <v>46934</v>
      </c>
      <c r="BQ119" s="8" t="s">
        <v>21</v>
      </c>
      <c r="BR119" s="8" t="s">
        <v>156</v>
      </c>
    </row>
    <row r="120" spans="1:70" ht="15.5" thickBot="1" x14ac:dyDescent="0.35">
      <c r="A120" s="8" t="s">
        <v>26</v>
      </c>
      <c r="B120" s="8"/>
      <c r="C120" s="8" t="s">
        <v>440</v>
      </c>
      <c r="D120" s="8"/>
      <c r="E120" s="33">
        <v>0.95</v>
      </c>
      <c r="F120" s="8">
        <v>4</v>
      </c>
      <c r="G120" s="8" t="s">
        <v>239</v>
      </c>
      <c r="H120" s="8" t="s">
        <v>25</v>
      </c>
      <c r="I120" s="8">
        <v>26</v>
      </c>
      <c r="J120" s="8">
        <v>195</v>
      </c>
      <c r="K120" s="8">
        <v>197</v>
      </c>
      <c r="L120" s="8">
        <v>15</v>
      </c>
      <c r="M120" s="8">
        <v>13</v>
      </c>
      <c r="N120" s="8">
        <v>4</v>
      </c>
      <c r="O120" s="8">
        <v>18</v>
      </c>
      <c r="P120" s="8">
        <v>17</v>
      </c>
      <c r="Q120" s="8">
        <v>13</v>
      </c>
      <c r="R120" s="8">
        <v>3</v>
      </c>
      <c r="S120" s="8">
        <v>18</v>
      </c>
      <c r="T120" s="8">
        <v>4</v>
      </c>
      <c r="U120" s="8">
        <v>11</v>
      </c>
      <c r="V120" s="8">
        <v>18</v>
      </c>
      <c r="W120" s="8">
        <v>18</v>
      </c>
      <c r="X120" s="8">
        <v>9</v>
      </c>
      <c r="Y120" s="8">
        <v>15</v>
      </c>
      <c r="Z120" s="8">
        <v>18</v>
      </c>
      <c r="AA120" s="8">
        <v>4</v>
      </c>
      <c r="AB120" s="8">
        <v>13</v>
      </c>
      <c r="AC120" s="8">
        <v>16</v>
      </c>
      <c r="AD120" s="8">
        <v>16</v>
      </c>
      <c r="AE120" s="8">
        <v>13</v>
      </c>
      <c r="AF120" s="8">
        <v>6</v>
      </c>
      <c r="AG120" s="8">
        <v>16</v>
      </c>
      <c r="AH120" s="8">
        <v>10</v>
      </c>
      <c r="AI120" s="8">
        <v>17</v>
      </c>
      <c r="AJ120" s="8">
        <v>18</v>
      </c>
      <c r="AK120" s="8">
        <v>12</v>
      </c>
      <c r="AL120" s="8">
        <v>17</v>
      </c>
      <c r="AM120" s="8">
        <v>18</v>
      </c>
      <c r="AN120" s="8">
        <v>20</v>
      </c>
      <c r="AO120" s="8">
        <v>8</v>
      </c>
      <c r="AP120" s="8">
        <v>17</v>
      </c>
      <c r="AQ120" s="8">
        <v>15</v>
      </c>
      <c r="AR120" s="8">
        <v>16</v>
      </c>
      <c r="AS120" s="8">
        <v>12</v>
      </c>
      <c r="AT120" s="8">
        <v>19</v>
      </c>
      <c r="AU120" s="8">
        <v>15</v>
      </c>
      <c r="AV120" s="8">
        <v>15</v>
      </c>
      <c r="AW120" s="8">
        <v>16</v>
      </c>
      <c r="AX120" s="8">
        <v>16</v>
      </c>
      <c r="AY120" s="8">
        <v>4</v>
      </c>
      <c r="AZ120" s="8">
        <v>1</v>
      </c>
      <c r="BA120" s="8">
        <v>1</v>
      </c>
      <c r="BB120" s="8">
        <v>4</v>
      </c>
      <c r="BC120" s="8">
        <v>2</v>
      </c>
      <c r="BD120" s="8">
        <v>3</v>
      </c>
      <c r="BE120" s="8">
        <v>1</v>
      </c>
      <c r="BF120" s="8">
        <v>3</v>
      </c>
      <c r="BG120" s="8">
        <v>2</v>
      </c>
      <c r="BH120" s="8">
        <v>4</v>
      </c>
      <c r="BI120" s="8">
        <v>2</v>
      </c>
      <c r="BJ120" s="8">
        <v>7.6</v>
      </c>
      <c r="BK120" s="8" t="s">
        <v>22</v>
      </c>
      <c r="BL120" s="8">
        <v>16</v>
      </c>
      <c r="BM120" s="8" t="s">
        <v>361</v>
      </c>
      <c r="BN120" s="8"/>
      <c r="BO120" s="8">
        <v>164</v>
      </c>
      <c r="BP120" s="34">
        <v>47299</v>
      </c>
      <c r="BQ120" s="8" t="s">
        <v>21</v>
      </c>
      <c r="BR120" s="8" t="s">
        <v>156</v>
      </c>
    </row>
    <row r="121" spans="1:70" ht="15.5" thickBot="1" x14ac:dyDescent="0.35">
      <c r="A121" s="8" t="s">
        <v>26</v>
      </c>
      <c r="B121" s="8"/>
      <c r="C121" s="8" t="s">
        <v>441</v>
      </c>
      <c r="D121" s="8"/>
      <c r="E121" s="33">
        <v>0.93</v>
      </c>
      <c r="F121" s="8">
        <v>2</v>
      </c>
      <c r="G121" s="8" t="s">
        <v>28</v>
      </c>
      <c r="H121" s="8" t="s">
        <v>31</v>
      </c>
      <c r="I121" s="8">
        <v>32</v>
      </c>
      <c r="J121" s="8">
        <v>157</v>
      </c>
      <c r="K121" s="8">
        <v>166</v>
      </c>
      <c r="L121" s="8">
        <v>12</v>
      </c>
      <c r="M121" s="8">
        <v>10</v>
      </c>
      <c r="N121" s="8">
        <v>15</v>
      </c>
      <c r="O121" s="8">
        <v>7</v>
      </c>
      <c r="P121" s="8">
        <v>11</v>
      </c>
      <c r="Q121" s="8">
        <v>5</v>
      </c>
      <c r="R121" s="8">
        <v>14</v>
      </c>
      <c r="S121" s="8">
        <v>10</v>
      </c>
      <c r="T121" s="8">
        <v>17</v>
      </c>
      <c r="U121" s="8">
        <v>9</v>
      </c>
      <c r="V121" s="8">
        <v>7</v>
      </c>
      <c r="W121" s="8">
        <v>10</v>
      </c>
      <c r="X121" s="8">
        <v>15</v>
      </c>
      <c r="Y121" s="8">
        <v>8</v>
      </c>
      <c r="Z121" s="8">
        <v>9</v>
      </c>
      <c r="AA121" s="8">
        <v>14</v>
      </c>
      <c r="AB121" s="8">
        <v>15</v>
      </c>
      <c r="AC121" s="8">
        <v>15</v>
      </c>
      <c r="AD121" s="8">
        <v>16</v>
      </c>
      <c r="AE121" s="8">
        <v>18</v>
      </c>
      <c r="AF121" s="8">
        <v>18</v>
      </c>
      <c r="AG121" s="8">
        <v>12</v>
      </c>
      <c r="AH121" s="8">
        <v>13</v>
      </c>
      <c r="AI121" s="8">
        <v>8</v>
      </c>
      <c r="AJ121" s="8">
        <v>17</v>
      </c>
      <c r="AK121" s="8">
        <v>18</v>
      </c>
      <c r="AL121" s="8">
        <v>14</v>
      </c>
      <c r="AM121" s="8">
        <v>13</v>
      </c>
      <c r="AN121" s="8">
        <v>14</v>
      </c>
      <c r="AO121" s="8">
        <v>15</v>
      </c>
      <c r="AP121" s="8">
        <v>14</v>
      </c>
      <c r="AQ121" s="8">
        <v>15</v>
      </c>
      <c r="AR121" s="8">
        <v>14</v>
      </c>
      <c r="AS121" s="8">
        <v>17</v>
      </c>
      <c r="AT121" s="8">
        <v>15</v>
      </c>
      <c r="AU121" s="8">
        <v>15</v>
      </c>
      <c r="AV121" s="8">
        <v>16</v>
      </c>
      <c r="AW121" s="8">
        <v>16</v>
      </c>
      <c r="AX121" s="8">
        <v>13</v>
      </c>
      <c r="AY121" s="8">
        <v>3</v>
      </c>
      <c r="AZ121" s="8">
        <v>3</v>
      </c>
      <c r="BA121" s="8">
        <v>2</v>
      </c>
      <c r="BB121" s="8">
        <v>3</v>
      </c>
      <c r="BC121" s="8">
        <v>2</v>
      </c>
      <c r="BD121" s="8">
        <v>2</v>
      </c>
      <c r="BE121" s="8">
        <v>2</v>
      </c>
      <c r="BF121" s="8">
        <v>2</v>
      </c>
      <c r="BG121" s="8">
        <v>3</v>
      </c>
      <c r="BH121" s="8">
        <v>2</v>
      </c>
      <c r="BI121" s="8">
        <v>4</v>
      </c>
      <c r="BJ121" s="8">
        <v>7</v>
      </c>
      <c r="BK121" s="8" t="s">
        <v>22</v>
      </c>
      <c r="BL121" s="8">
        <v>15</v>
      </c>
      <c r="BM121" s="8">
        <v>2</v>
      </c>
      <c r="BN121" s="8"/>
      <c r="BO121" s="8">
        <v>14</v>
      </c>
      <c r="BP121" s="34">
        <v>46203</v>
      </c>
      <c r="BQ121" s="8" t="s">
        <v>21</v>
      </c>
      <c r="BR121" s="8" t="s">
        <v>156</v>
      </c>
    </row>
    <row r="122" spans="1:70" ht="15.5" thickBot="1" x14ac:dyDescent="0.35">
      <c r="A122" s="8" t="s">
        <v>26</v>
      </c>
      <c r="B122" s="8"/>
      <c r="C122" s="8" t="s">
        <v>442</v>
      </c>
      <c r="D122" s="8" t="s">
        <v>372</v>
      </c>
      <c r="E122" s="33">
        <v>0.92</v>
      </c>
      <c r="F122" s="8">
        <v>2</v>
      </c>
      <c r="G122" s="8" t="s">
        <v>28</v>
      </c>
      <c r="H122" s="8" t="s">
        <v>369</v>
      </c>
      <c r="I122" s="8">
        <v>22</v>
      </c>
      <c r="J122" s="8">
        <v>146</v>
      </c>
      <c r="K122" s="8">
        <v>168</v>
      </c>
      <c r="L122" s="8">
        <v>15</v>
      </c>
      <c r="M122" s="8">
        <v>10</v>
      </c>
      <c r="N122" s="8">
        <v>11</v>
      </c>
      <c r="O122" s="8">
        <v>10</v>
      </c>
      <c r="P122" s="8">
        <v>15</v>
      </c>
      <c r="Q122" s="8">
        <v>8</v>
      </c>
      <c r="R122" s="8">
        <v>11</v>
      </c>
      <c r="S122" s="8">
        <v>14</v>
      </c>
      <c r="T122" s="8">
        <v>15</v>
      </c>
      <c r="U122" s="8">
        <v>7</v>
      </c>
      <c r="V122" s="8">
        <v>11</v>
      </c>
      <c r="W122" s="8">
        <v>14</v>
      </c>
      <c r="X122" s="8">
        <v>11</v>
      </c>
      <c r="Y122" s="8">
        <v>12</v>
      </c>
      <c r="Z122" s="8">
        <v>11</v>
      </c>
      <c r="AA122" s="8">
        <v>12</v>
      </c>
      <c r="AB122" s="8">
        <v>14</v>
      </c>
      <c r="AC122" s="8">
        <v>13</v>
      </c>
      <c r="AD122" s="8">
        <v>14</v>
      </c>
      <c r="AE122" s="8">
        <v>12</v>
      </c>
      <c r="AF122" s="8">
        <v>14</v>
      </c>
      <c r="AG122" s="8">
        <v>13</v>
      </c>
      <c r="AH122" s="8">
        <v>15</v>
      </c>
      <c r="AI122" s="8">
        <v>14</v>
      </c>
      <c r="AJ122" s="8">
        <v>16</v>
      </c>
      <c r="AK122" s="8">
        <v>13</v>
      </c>
      <c r="AL122" s="8">
        <v>14</v>
      </c>
      <c r="AM122" s="8">
        <v>15</v>
      </c>
      <c r="AN122" s="8">
        <v>14</v>
      </c>
      <c r="AO122" s="8">
        <v>13</v>
      </c>
      <c r="AP122" s="8">
        <v>15</v>
      </c>
      <c r="AQ122" s="8">
        <v>15</v>
      </c>
      <c r="AR122" s="8">
        <v>15</v>
      </c>
      <c r="AS122" s="8">
        <v>13</v>
      </c>
      <c r="AT122" s="8">
        <v>14</v>
      </c>
      <c r="AU122" s="8">
        <v>16</v>
      </c>
      <c r="AV122" s="8">
        <v>16</v>
      </c>
      <c r="AW122" s="8">
        <v>14</v>
      </c>
      <c r="AX122" s="8">
        <v>13</v>
      </c>
      <c r="AY122" s="8">
        <v>1</v>
      </c>
      <c r="AZ122" s="8">
        <v>3</v>
      </c>
      <c r="BA122" s="8">
        <v>1</v>
      </c>
      <c r="BB122" s="8">
        <v>1</v>
      </c>
      <c r="BC122" s="8">
        <v>3</v>
      </c>
      <c r="BD122" s="8">
        <v>3</v>
      </c>
      <c r="BE122" s="8">
        <v>3</v>
      </c>
      <c r="BF122" s="8">
        <v>1</v>
      </c>
      <c r="BG122" s="8">
        <v>1</v>
      </c>
      <c r="BH122" s="8">
        <v>3</v>
      </c>
      <c r="BI122" s="8">
        <v>2</v>
      </c>
      <c r="BJ122" s="8">
        <v>7.65</v>
      </c>
      <c r="BK122" s="8" t="s">
        <v>22</v>
      </c>
      <c r="BL122" s="8">
        <v>15</v>
      </c>
      <c r="BM122" s="8">
        <v>2</v>
      </c>
      <c r="BN122" s="8"/>
      <c r="BO122" s="8" t="s">
        <v>26</v>
      </c>
      <c r="BP122" s="34">
        <v>48029</v>
      </c>
      <c r="BQ122" s="8" t="s">
        <v>21</v>
      </c>
      <c r="BR122" s="8" t="s">
        <v>156</v>
      </c>
    </row>
    <row r="123" spans="1:70" ht="15.5" thickBot="1" x14ac:dyDescent="0.35">
      <c r="A123" s="8" t="s">
        <v>26</v>
      </c>
      <c r="B123" s="8"/>
      <c r="C123" s="8" t="s">
        <v>443</v>
      </c>
      <c r="D123" s="8" t="s">
        <v>372</v>
      </c>
      <c r="E123" s="33">
        <v>1</v>
      </c>
      <c r="F123" s="8">
        <v>0</v>
      </c>
      <c r="G123" s="8" t="s">
        <v>157</v>
      </c>
      <c r="H123" s="8" t="s">
        <v>393</v>
      </c>
      <c r="I123" s="8">
        <v>22</v>
      </c>
      <c r="J123" s="8">
        <v>114</v>
      </c>
      <c r="K123" s="8">
        <v>134</v>
      </c>
      <c r="L123" s="8">
        <v>13</v>
      </c>
      <c r="M123" s="8">
        <v>9</v>
      </c>
      <c r="N123" s="8">
        <v>2</v>
      </c>
      <c r="O123" s="8">
        <v>11</v>
      </c>
      <c r="P123" s="8">
        <v>14</v>
      </c>
      <c r="Q123" s="8">
        <v>10</v>
      </c>
      <c r="R123" s="8">
        <v>3</v>
      </c>
      <c r="S123" s="8">
        <v>14</v>
      </c>
      <c r="T123" s="8">
        <v>4</v>
      </c>
      <c r="U123" s="8">
        <v>13</v>
      </c>
      <c r="V123" s="8">
        <v>9</v>
      </c>
      <c r="W123" s="8">
        <v>13</v>
      </c>
      <c r="X123" s="8">
        <v>8</v>
      </c>
      <c r="Y123" s="8">
        <v>10</v>
      </c>
      <c r="Z123" s="8">
        <v>17</v>
      </c>
      <c r="AA123" s="8">
        <v>11</v>
      </c>
      <c r="AB123" s="8">
        <v>9</v>
      </c>
      <c r="AC123" s="8">
        <v>12</v>
      </c>
      <c r="AD123" s="8">
        <v>13</v>
      </c>
      <c r="AE123" s="8">
        <v>8</v>
      </c>
      <c r="AF123" s="8">
        <v>8</v>
      </c>
      <c r="AG123" s="8">
        <v>15</v>
      </c>
      <c r="AH123" s="8">
        <v>9</v>
      </c>
      <c r="AI123" s="8">
        <v>13</v>
      </c>
      <c r="AJ123" s="8">
        <v>16</v>
      </c>
      <c r="AK123" s="8">
        <v>9</v>
      </c>
      <c r="AL123" s="8">
        <v>11</v>
      </c>
      <c r="AM123" s="8">
        <v>12</v>
      </c>
      <c r="AN123" s="8">
        <v>12</v>
      </c>
      <c r="AO123" s="8">
        <v>12</v>
      </c>
      <c r="AP123" s="8">
        <v>12</v>
      </c>
      <c r="AQ123" s="8">
        <v>10</v>
      </c>
      <c r="AR123" s="8">
        <v>11</v>
      </c>
      <c r="AS123" s="8">
        <v>9</v>
      </c>
      <c r="AT123" s="8">
        <v>11</v>
      </c>
      <c r="AU123" s="8">
        <v>10</v>
      </c>
      <c r="AV123" s="8">
        <v>9</v>
      </c>
      <c r="AW123" s="8">
        <v>8</v>
      </c>
      <c r="AX123" s="8">
        <v>10</v>
      </c>
      <c r="AY123" s="8">
        <v>3</v>
      </c>
      <c r="AZ123" s="8">
        <v>4</v>
      </c>
      <c r="BA123" s="8">
        <v>3</v>
      </c>
      <c r="BB123" s="8">
        <v>1</v>
      </c>
      <c r="BC123" s="8">
        <v>4</v>
      </c>
      <c r="BD123" s="8">
        <v>1</v>
      </c>
      <c r="BE123" s="8">
        <v>1</v>
      </c>
      <c r="BF123" s="8">
        <v>1</v>
      </c>
      <c r="BG123" s="8">
        <v>3</v>
      </c>
      <c r="BH123" s="8">
        <v>2</v>
      </c>
      <c r="BI123" s="8">
        <v>1</v>
      </c>
      <c r="BJ123" s="8" t="s">
        <v>26</v>
      </c>
      <c r="BK123" s="8" t="s">
        <v>20</v>
      </c>
      <c r="BL123" s="8">
        <v>11</v>
      </c>
      <c r="BM123" s="8" t="s">
        <v>26</v>
      </c>
      <c r="BN123" s="8"/>
      <c r="BO123" s="8">
        <v>5</v>
      </c>
      <c r="BP123" s="34">
        <v>46203</v>
      </c>
      <c r="BQ123" s="8" t="s">
        <v>21</v>
      </c>
      <c r="BR123" s="8" t="s">
        <v>156</v>
      </c>
    </row>
    <row r="124" spans="1:70" ht="15.5" thickBot="1" x14ac:dyDescent="0.35">
      <c r="A124" s="8" t="s">
        <v>26</v>
      </c>
      <c r="B124" s="8"/>
      <c r="C124" s="8" t="s">
        <v>444</v>
      </c>
      <c r="D124" s="8"/>
      <c r="E124" s="33">
        <v>1</v>
      </c>
      <c r="F124" s="8">
        <v>2</v>
      </c>
      <c r="G124" s="8" t="s">
        <v>228</v>
      </c>
      <c r="H124" s="8" t="s">
        <v>445</v>
      </c>
      <c r="I124" s="8">
        <v>20</v>
      </c>
      <c r="J124" s="8">
        <v>144</v>
      </c>
      <c r="K124" s="8">
        <v>173</v>
      </c>
      <c r="L124" s="8">
        <v>16</v>
      </c>
      <c r="M124" s="8">
        <v>15</v>
      </c>
      <c r="N124" s="8">
        <v>7</v>
      </c>
      <c r="O124" s="8">
        <v>14</v>
      </c>
      <c r="P124" s="8">
        <v>18</v>
      </c>
      <c r="Q124" s="8">
        <v>15</v>
      </c>
      <c r="R124" s="8">
        <v>8</v>
      </c>
      <c r="S124" s="8">
        <v>14</v>
      </c>
      <c r="T124" s="8">
        <v>7</v>
      </c>
      <c r="U124" s="8">
        <v>14</v>
      </c>
      <c r="V124" s="8">
        <v>14</v>
      </c>
      <c r="W124" s="8">
        <v>17</v>
      </c>
      <c r="X124" s="8">
        <v>11</v>
      </c>
      <c r="Y124" s="8">
        <v>16</v>
      </c>
      <c r="Z124" s="8">
        <v>15</v>
      </c>
      <c r="AA124" s="8">
        <v>7</v>
      </c>
      <c r="AB124" s="8">
        <v>13</v>
      </c>
      <c r="AC124" s="8">
        <v>11</v>
      </c>
      <c r="AD124" s="8">
        <v>14</v>
      </c>
      <c r="AE124" s="8">
        <v>12</v>
      </c>
      <c r="AF124" s="8">
        <v>14</v>
      </c>
      <c r="AG124" s="8">
        <v>17</v>
      </c>
      <c r="AH124" s="8">
        <v>16</v>
      </c>
      <c r="AI124" s="8">
        <v>12</v>
      </c>
      <c r="AJ124" s="8">
        <v>16</v>
      </c>
      <c r="AK124" s="8">
        <v>13</v>
      </c>
      <c r="AL124" s="8">
        <v>14</v>
      </c>
      <c r="AM124" s="8">
        <v>13</v>
      </c>
      <c r="AN124" s="8">
        <v>14</v>
      </c>
      <c r="AO124" s="8">
        <v>6</v>
      </c>
      <c r="AP124" s="8">
        <v>13</v>
      </c>
      <c r="AQ124" s="8">
        <v>11</v>
      </c>
      <c r="AR124" s="8">
        <v>13</v>
      </c>
      <c r="AS124" s="8">
        <v>11</v>
      </c>
      <c r="AT124" s="8">
        <v>12</v>
      </c>
      <c r="AU124" s="8">
        <v>14</v>
      </c>
      <c r="AV124" s="8">
        <v>12</v>
      </c>
      <c r="AW124" s="8">
        <v>12</v>
      </c>
      <c r="AX124" s="8">
        <v>16</v>
      </c>
      <c r="AY124" s="8">
        <v>1</v>
      </c>
      <c r="AZ124" s="8">
        <v>2</v>
      </c>
      <c r="BA124" s="8">
        <v>1</v>
      </c>
      <c r="BB124" s="8">
        <v>3</v>
      </c>
      <c r="BC124" s="8">
        <v>2</v>
      </c>
      <c r="BD124" s="8">
        <v>3</v>
      </c>
      <c r="BE124" s="8">
        <v>1</v>
      </c>
      <c r="BF124" s="8">
        <v>1</v>
      </c>
      <c r="BG124" s="8">
        <v>2</v>
      </c>
      <c r="BH124" s="8">
        <v>3</v>
      </c>
      <c r="BI124" s="8">
        <v>2</v>
      </c>
      <c r="BJ124" s="8" t="s">
        <v>26</v>
      </c>
      <c r="BK124" s="8" t="s">
        <v>20</v>
      </c>
      <c r="BL124" s="8">
        <v>16</v>
      </c>
      <c r="BM124" s="8" t="s">
        <v>26</v>
      </c>
      <c r="BN124" s="8"/>
      <c r="BO124" s="8">
        <v>7</v>
      </c>
      <c r="BP124" s="34">
        <v>47299</v>
      </c>
      <c r="BQ124" s="8" t="s">
        <v>21</v>
      </c>
      <c r="BR124" s="8" t="s">
        <v>156</v>
      </c>
    </row>
    <row r="125" spans="1:70" ht="15.5" thickBot="1" x14ac:dyDescent="0.35">
      <c r="A125" s="8" t="s">
        <v>26</v>
      </c>
      <c r="B125" s="8"/>
      <c r="C125" s="8" t="s">
        <v>446</v>
      </c>
      <c r="D125" s="8"/>
      <c r="E125" s="33">
        <v>0.89</v>
      </c>
      <c r="F125" s="8">
        <v>2</v>
      </c>
      <c r="G125" s="8" t="s">
        <v>20</v>
      </c>
      <c r="H125" s="8" t="s">
        <v>31</v>
      </c>
      <c r="I125" s="8">
        <v>20</v>
      </c>
      <c r="J125" s="8">
        <v>140</v>
      </c>
      <c r="K125" s="8">
        <v>177</v>
      </c>
      <c r="L125" s="8">
        <v>15</v>
      </c>
      <c r="M125" s="8">
        <v>7</v>
      </c>
      <c r="N125" s="8">
        <v>14</v>
      </c>
      <c r="O125" s="8">
        <v>14</v>
      </c>
      <c r="P125" s="8">
        <v>14</v>
      </c>
      <c r="Q125" s="8">
        <v>7</v>
      </c>
      <c r="R125" s="8">
        <v>7</v>
      </c>
      <c r="S125" s="8">
        <v>11</v>
      </c>
      <c r="T125" s="8">
        <v>14</v>
      </c>
      <c r="U125" s="8">
        <v>6</v>
      </c>
      <c r="V125" s="8">
        <v>8</v>
      </c>
      <c r="W125" s="8">
        <v>13</v>
      </c>
      <c r="X125" s="8">
        <v>14</v>
      </c>
      <c r="Y125" s="8">
        <v>8</v>
      </c>
      <c r="Z125" s="8">
        <v>7</v>
      </c>
      <c r="AA125" s="8">
        <v>14</v>
      </c>
      <c r="AB125" s="8">
        <v>14</v>
      </c>
      <c r="AC125" s="8">
        <v>14</v>
      </c>
      <c r="AD125" s="8">
        <v>13</v>
      </c>
      <c r="AE125" s="8">
        <v>8</v>
      </c>
      <c r="AF125" s="8">
        <v>11</v>
      </c>
      <c r="AG125" s="8">
        <v>14</v>
      </c>
      <c r="AH125" s="8">
        <v>12</v>
      </c>
      <c r="AI125" s="8">
        <v>10</v>
      </c>
      <c r="AJ125" s="8">
        <v>15</v>
      </c>
      <c r="AK125" s="8">
        <v>8</v>
      </c>
      <c r="AL125" s="8">
        <v>14</v>
      </c>
      <c r="AM125" s="8">
        <v>16</v>
      </c>
      <c r="AN125" s="8">
        <v>12</v>
      </c>
      <c r="AO125" s="8">
        <v>17</v>
      </c>
      <c r="AP125" s="8">
        <v>11</v>
      </c>
      <c r="AQ125" s="8">
        <v>13</v>
      </c>
      <c r="AR125" s="8">
        <v>12</v>
      </c>
      <c r="AS125" s="8">
        <v>11</v>
      </c>
      <c r="AT125" s="8">
        <v>13</v>
      </c>
      <c r="AU125" s="8">
        <v>11</v>
      </c>
      <c r="AV125" s="8">
        <v>13</v>
      </c>
      <c r="AW125" s="8">
        <v>7</v>
      </c>
      <c r="AX125" s="8">
        <v>15</v>
      </c>
      <c r="AY125" s="8">
        <v>2</v>
      </c>
      <c r="AZ125" s="8">
        <v>2</v>
      </c>
      <c r="BA125" s="8">
        <v>1</v>
      </c>
      <c r="BB125" s="8">
        <v>1</v>
      </c>
      <c r="BC125" s="8">
        <v>3</v>
      </c>
      <c r="BD125" s="8">
        <v>3</v>
      </c>
      <c r="BE125" s="8">
        <v>3</v>
      </c>
      <c r="BF125" s="8">
        <v>1</v>
      </c>
      <c r="BG125" s="8">
        <v>3</v>
      </c>
      <c r="BH125" s="8">
        <v>3</v>
      </c>
      <c r="BI125" s="8">
        <v>1</v>
      </c>
      <c r="BJ125" s="8">
        <v>7.25</v>
      </c>
      <c r="BK125" s="8" t="s">
        <v>22</v>
      </c>
      <c r="BL125" s="8">
        <v>14</v>
      </c>
      <c r="BM125" s="8" t="s">
        <v>361</v>
      </c>
      <c r="BN125" s="8"/>
      <c r="BO125" s="8">
        <v>1</v>
      </c>
      <c r="BP125" s="34">
        <v>47664</v>
      </c>
      <c r="BQ125" s="8" t="s">
        <v>21</v>
      </c>
      <c r="BR125" s="8" t="s">
        <v>156</v>
      </c>
    </row>
    <row r="126" spans="1:70" ht="15.5" thickBot="1" x14ac:dyDescent="0.35">
      <c r="A126" s="8" t="s">
        <v>26</v>
      </c>
      <c r="B126" s="8"/>
      <c r="C126" s="8" t="s">
        <v>447</v>
      </c>
      <c r="D126" s="8" t="s">
        <v>363</v>
      </c>
      <c r="E126" s="33">
        <v>0.92</v>
      </c>
      <c r="F126" s="8">
        <v>2</v>
      </c>
      <c r="G126" s="8" t="s">
        <v>20</v>
      </c>
      <c r="H126" s="8" t="s">
        <v>31</v>
      </c>
      <c r="I126" s="8">
        <v>22</v>
      </c>
      <c r="J126" s="8">
        <v>145</v>
      </c>
      <c r="K126" s="8">
        <v>153</v>
      </c>
      <c r="L126" s="8">
        <v>13</v>
      </c>
      <c r="M126" s="8">
        <v>8</v>
      </c>
      <c r="N126" s="8">
        <v>14</v>
      </c>
      <c r="O126" s="8">
        <v>6</v>
      </c>
      <c r="P126" s="8">
        <v>13</v>
      </c>
      <c r="Q126" s="8">
        <v>7</v>
      </c>
      <c r="R126" s="8">
        <v>13</v>
      </c>
      <c r="S126" s="8">
        <v>10</v>
      </c>
      <c r="T126" s="8">
        <v>14</v>
      </c>
      <c r="U126" s="8">
        <v>7</v>
      </c>
      <c r="V126" s="8">
        <v>7</v>
      </c>
      <c r="W126" s="8">
        <v>12</v>
      </c>
      <c r="X126" s="8">
        <v>13</v>
      </c>
      <c r="Y126" s="8">
        <v>6</v>
      </c>
      <c r="Z126" s="8">
        <v>8</v>
      </c>
      <c r="AA126" s="8">
        <v>13</v>
      </c>
      <c r="AB126" s="8">
        <v>16</v>
      </c>
      <c r="AC126" s="8">
        <v>14</v>
      </c>
      <c r="AD126" s="8">
        <v>12</v>
      </c>
      <c r="AE126" s="8">
        <v>10</v>
      </c>
      <c r="AF126" s="8">
        <v>17</v>
      </c>
      <c r="AG126" s="8">
        <v>9</v>
      </c>
      <c r="AH126" s="8">
        <v>15</v>
      </c>
      <c r="AI126" s="8">
        <v>8</v>
      </c>
      <c r="AJ126" s="8">
        <v>15</v>
      </c>
      <c r="AK126" s="8">
        <v>18</v>
      </c>
      <c r="AL126" s="8">
        <v>14</v>
      </c>
      <c r="AM126" s="8">
        <v>13</v>
      </c>
      <c r="AN126" s="8">
        <v>17</v>
      </c>
      <c r="AO126" s="8">
        <v>13</v>
      </c>
      <c r="AP126" s="8">
        <v>16</v>
      </c>
      <c r="AQ126" s="8">
        <v>14</v>
      </c>
      <c r="AR126" s="8">
        <v>11</v>
      </c>
      <c r="AS126" s="8">
        <v>13</v>
      </c>
      <c r="AT126" s="8">
        <v>16</v>
      </c>
      <c r="AU126" s="8">
        <v>15</v>
      </c>
      <c r="AV126" s="8">
        <v>13</v>
      </c>
      <c r="AW126" s="8">
        <v>15</v>
      </c>
      <c r="AX126" s="8">
        <v>13</v>
      </c>
      <c r="AY126" s="8">
        <v>1</v>
      </c>
      <c r="AZ126" s="8">
        <v>2</v>
      </c>
      <c r="BA126" s="8">
        <v>3</v>
      </c>
      <c r="BB126" s="8">
        <v>1</v>
      </c>
      <c r="BC126" s="8">
        <v>3</v>
      </c>
      <c r="BD126" s="8">
        <v>3</v>
      </c>
      <c r="BE126" s="8">
        <v>2</v>
      </c>
      <c r="BF126" s="8">
        <v>3</v>
      </c>
      <c r="BG126" s="8">
        <v>3</v>
      </c>
      <c r="BH126" s="8">
        <v>2</v>
      </c>
      <c r="BI126" s="8">
        <v>2</v>
      </c>
      <c r="BJ126" s="8">
        <v>6.85</v>
      </c>
      <c r="BK126" s="8" t="s">
        <v>22</v>
      </c>
      <c r="BL126" s="8">
        <v>14</v>
      </c>
      <c r="BM126" s="8">
        <v>2</v>
      </c>
      <c r="BN126" s="8"/>
      <c r="BO126" s="8" t="s">
        <v>26</v>
      </c>
      <c r="BP126" s="34">
        <v>46203</v>
      </c>
      <c r="BQ126" s="8" t="s">
        <v>21</v>
      </c>
      <c r="BR126" s="8" t="s">
        <v>156</v>
      </c>
    </row>
    <row r="127" spans="1:70" ht="15.5" thickBot="1" x14ac:dyDescent="0.35">
      <c r="A127" s="8" t="s">
        <v>26</v>
      </c>
      <c r="B127" s="8"/>
      <c r="C127" s="8" t="s">
        <v>448</v>
      </c>
      <c r="D127" s="8"/>
      <c r="E127" s="33">
        <v>0.94</v>
      </c>
      <c r="F127" s="8">
        <v>1</v>
      </c>
      <c r="G127" s="8" t="s">
        <v>228</v>
      </c>
      <c r="H127" s="8" t="s">
        <v>449</v>
      </c>
      <c r="I127" s="8">
        <v>21</v>
      </c>
      <c r="J127" s="8">
        <v>140</v>
      </c>
      <c r="K127" s="8">
        <v>160</v>
      </c>
      <c r="L127" s="8">
        <v>11</v>
      </c>
      <c r="M127" s="8">
        <v>8</v>
      </c>
      <c r="N127" s="8">
        <v>5</v>
      </c>
      <c r="O127" s="8">
        <v>13</v>
      </c>
      <c r="P127" s="8">
        <v>13</v>
      </c>
      <c r="Q127" s="8">
        <v>7</v>
      </c>
      <c r="R127" s="8">
        <v>7</v>
      </c>
      <c r="S127" s="8">
        <v>13</v>
      </c>
      <c r="T127" s="8">
        <v>6</v>
      </c>
      <c r="U127" s="8">
        <v>10</v>
      </c>
      <c r="V127" s="8">
        <v>14</v>
      </c>
      <c r="W127" s="8">
        <v>13</v>
      </c>
      <c r="X127" s="8">
        <v>14</v>
      </c>
      <c r="Y127" s="8">
        <v>9</v>
      </c>
      <c r="Z127" s="8">
        <v>13</v>
      </c>
      <c r="AA127" s="8">
        <v>7</v>
      </c>
      <c r="AB127" s="8">
        <v>14</v>
      </c>
      <c r="AC127" s="8">
        <v>13</v>
      </c>
      <c r="AD127" s="8">
        <v>12</v>
      </c>
      <c r="AE127" s="8">
        <v>12</v>
      </c>
      <c r="AF127" s="8">
        <v>11</v>
      </c>
      <c r="AG127" s="8">
        <v>14</v>
      </c>
      <c r="AH127" s="8">
        <v>12</v>
      </c>
      <c r="AI127" s="8">
        <v>13</v>
      </c>
      <c r="AJ127" s="8">
        <v>16</v>
      </c>
      <c r="AK127" s="8">
        <v>14</v>
      </c>
      <c r="AL127" s="8">
        <v>13</v>
      </c>
      <c r="AM127" s="8">
        <v>13</v>
      </c>
      <c r="AN127" s="8">
        <v>15</v>
      </c>
      <c r="AO127" s="8">
        <v>12</v>
      </c>
      <c r="AP127" s="8">
        <v>14</v>
      </c>
      <c r="AQ127" s="8">
        <v>13</v>
      </c>
      <c r="AR127" s="8">
        <v>13</v>
      </c>
      <c r="AS127" s="8">
        <v>13</v>
      </c>
      <c r="AT127" s="8">
        <v>13</v>
      </c>
      <c r="AU127" s="8">
        <v>13</v>
      </c>
      <c r="AV127" s="8">
        <v>12</v>
      </c>
      <c r="AW127" s="8">
        <v>16</v>
      </c>
      <c r="AX127" s="8">
        <v>10</v>
      </c>
      <c r="AY127" s="8">
        <v>3</v>
      </c>
      <c r="AZ127" s="8">
        <v>1</v>
      </c>
      <c r="BA127" s="8">
        <v>4</v>
      </c>
      <c r="BB127" s="8">
        <v>3</v>
      </c>
      <c r="BC127" s="8">
        <v>3</v>
      </c>
      <c r="BD127" s="8">
        <v>2</v>
      </c>
      <c r="BE127" s="8">
        <v>3</v>
      </c>
      <c r="BF127" s="8">
        <v>3</v>
      </c>
      <c r="BG127" s="8">
        <v>2</v>
      </c>
      <c r="BH127" s="8">
        <v>2</v>
      </c>
      <c r="BI127" s="8">
        <v>2</v>
      </c>
      <c r="BJ127" s="8">
        <v>7.8</v>
      </c>
      <c r="BK127" s="8" t="s">
        <v>22</v>
      </c>
      <c r="BL127" s="8">
        <v>11</v>
      </c>
      <c r="BM127" s="8">
        <v>1</v>
      </c>
      <c r="BN127" s="8"/>
      <c r="BO127" s="8" t="s">
        <v>26</v>
      </c>
      <c r="BP127" s="34">
        <v>47664</v>
      </c>
      <c r="BQ127" s="8" t="s">
        <v>21</v>
      </c>
      <c r="BR127" s="8" t="s">
        <v>156</v>
      </c>
    </row>
    <row r="128" spans="1:70" ht="15.5" thickBot="1" x14ac:dyDescent="0.35">
      <c r="A128" s="8" t="s">
        <v>26</v>
      </c>
      <c r="B128" s="8"/>
      <c r="C128" s="8" t="s">
        <v>450</v>
      </c>
      <c r="D128" s="8" t="s">
        <v>372</v>
      </c>
      <c r="E128" s="33">
        <v>1</v>
      </c>
      <c r="F128" s="8">
        <v>0</v>
      </c>
      <c r="G128" s="8" t="s">
        <v>33</v>
      </c>
      <c r="H128" s="8" t="s">
        <v>139</v>
      </c>
      <c r="I128" s="8">
        <v>17</v>
      </c>
      <c r="J128" s="8">
        <v>131</v>
      </c>
      <c r="K128" s="8">
        <v>188</v>
      </c>
      <c r="L128" s="8">
        <v>13</v>
      </c>
      <c r="M128" s="8">
        <v>13</v>
      </c>
      <c r="N128" s="8">
        <v>5</v>
      </c>
      <c r="O128" s="8">
        <v>13</v>
      </c>
      <c r="P128" s="8">
        <v>16</v>
      </c>
      <c r="Q128" s="8">
        <v>13</v>
      </c>
      <c r="R128" s="8">
        <v>10</v>
      </c>
      <c r="S128" s="8">
        <v>17</v>
      </c>
      <c r="T128" s="8">
        <v>7</v>
      </c>
      <c r="U128" s="8">
        <v>16</v>
      </c>
      <c r="V128" s="8">
        <v>12</v>
      </c>
      <c r="W128" s="8">
        <v>14</v>
      </c>
      <c r="X128" s="8">
        <v>7</v>
      </c>
      <c r="Y128" s="8">
        <v>13</v>
      </c>
      <c r="Z128" s="8">
        <v>18</v>
      </c>
      <c r="AA128" s="8">
        <v>5</v>
      </c>
      <c r="AB128" s="8">
        <v>12</v>
      </c>
      <c r="AC128" s="8">
        <v>12</v>
      </c>
      <c r="AD128" s="8">
        <v>10</v>
      </c>
      <c r="AE128" s="8">
        <v>8</v>
      </c>
      <c r="AF128" s="8">
        <v>13</v>
      </c>
      <c r="AG128" s="8">
        <v>14</v>
      </c>
      <c r="AH128" s="8">
        <v>10</v>
      </c>
      <c r="AI128" s="8">
        <v>13</v>
      </c>
      <c r="AJ128" s="8">
        <v>14</v>
      </c>
      <c r="AK128" s="8">
        <v>10</v>
      </c>
      <c r="AL128" s="8">
        <v>13</v>
      </c>
      <c r="AM128" s="8">
        <v>12</v>
      </c>
      <c r="AN128" s="8">
        <v>13</v>
      </c>
      <c r="AO128" s="8">
        <v>9</v>
      </c>
      <c r="AP128" s="8">
        <v>16</v>
      </c>
      <c r="AQ128" s="8">
        <v>12</v>
      </c>
      <c r="AR128" s="8">
        <v>14</v>
      </c>
      <c r="AS128" s="8">
        <v>10</v>
      </c>
      <c r="AT128" s="8">
        <v>14</v>
      </c>
      <c r="AU128" s="8">
        <v>12</v>
      </c>
      <c r="AV128" s="8">
        <v>12</v>
      </c>
      <c r="AW128" s="8">
        <v>9</v>
      </c>
      <c r="AX128" s="8">
        <v>12</v>
      </c>
      <c r="AY128" s="8">
        <v>2</v>
      </c>
      <c r="AZ128" s="8">
        <v>2</v>
      </c>
      <c r="BA128" s="8">
        <v>2</v>
      </c>
      <c r="BB128" s="8">
        <v>1</v>
      </c>
      <c r="BC128" s="8">
        <v>3</v>
      </c>
      <c r="BD128" s="8">
        <v>1</v>
      </c>
      <c r="BE128" s="8">
        <v>3</v>
      </c>
      <c r="BF128" s="8">
        <v>3</v>
      </c>
      <c r="BG128" s="8">
        <v>2</v>
      </c>
      <c r="BH128" s="8">
        <v>4</v>
      </c>
      <c r="BI128" s="8">
        <v>1</v>
      </c>
      <c r="BJ128" s="8" t="s">
        <v>26</v>
      </c>
      <c r="BK128" s="8" t="s">
        <v>20</v>
      </c>
      <c r="BL128" s="8">
        <v>14</v>
      </c>
      <c r="BM128" s="8" t="s">
        <v>26</v>
      </c>
      <c r="BN128" s="8"/>
      <c r="BO128" s="8" t="s">
        <v>26</v>
      </c>
      <c r="BP128" s="34">
        <v>48029</v>
      </c>
      <c r="BQ128" s="8" t="s">
        <v>21</v>
      </c>
      <c r="BR128" s="8" t="s">
        <v>156</v>
      </c>
    </row>
    <row r="129" spans="1:70" ht="15.5" thickBot="1" x14ac:dyDescent="0.35">
      <c r="A129" s="8" t="s">
        <v>26</v>
      </c>
      <c r="B129" s="8"/>
      <c r="C129" s="8" t="s">
        <v>451</v>
      </c>
      <c r="D129" s="8" t="s">
        <v>372</v>
      </c>
      <c r="E129" s="33">
        <v>1</v>
      </c>
      <c r="F129" s="8">
        <v>0</v>
      </c>
      <c r="G129" s="8" t="s">
        <v>228</v>
      </c>
      <c r="H129" s="8" t="s">
        <v>413</v>
      </c>
      <c r="I129" s="8">
        <v>20</v>
      </c>
      <c r="J129" s="8">
        <v>123</v>
      </c>
      <c r="K129" s="8">
        <v>148</v>
      </c>
      <c r="L129" s="8">
        <v>14</v>
      </c>
      <c r="M129" s="8">
        <v>12</v>
      </c>
      <c r="N129" s="8">
        <v>9</v>
      </c>
      <c r="O129" s="8">
        <v>7</v>
      </c>
      <c r="P129" s="8">
        <v>14</v>
      </c>
      <c r="Q129" s="8">
        <v>14</v>
      </c>
      <c r="R129" s="8">
        <v>8</v>
      </c>
      <c r="S129" s="8">
        <v>14</v>
      </c>
      <c r="T129" s="8">
        <v>8</v>
      </c>
      <c r="U129" s="8">
        <v>15</v>
      </c>
      <c r="V129" s="8">
        <v>11</v>
      </c>
      <c r="W129" s="8">
        <v>15</v>
      </c>
      <c r="X129" s="8">
        <v>9</v>
      </c>
      <c r="Y129" s="8">
        <v>15</v>
      </c>
      <c r="Z129" s="8">
        <v>16</v>
      </c>
      <c r="AA129" s="8">
        <v>7</v>
      </c>
      <c r="AB129" s="8">
        <v>11</v>
      </c>
      <c r="AC129" s="8">
        <v>11</v>
      </c>
      <c r="AD129" s="8">
        <v>13</v>
      </c>
      <c r="AE129" s="8">
        <v>13</v>
      </c>
      <c r="AF129" s="8">
        <v>10</v>
      </c>
      <c r="AG129" s="8">
        <v>14</v>
      </c>
      <c r="AH129" s="8">
        <v>13</v>
      </c>
      <c r="AI129" s="8">
        <v>14</v>
      </c>
      <c r="AJ129" s="8">
        <v>16</v>
      </c>
      <c r="AK129" s="8">
        <v>11</v>
      </c>
      <c r="AL129" s="8">
        <v>15</v>
      </c>
      <c r="AM129" s="8">
        <v>14</v>
      </c>
      <c r="AN129" s="8">
        <v>11</v>
      </c>
      <c r="AO129" s="8">
        <v>10</v>
      </c>
      <c r="AP129" s="8">
        <v>12</v>
      </c>
      <c r="AQ129" s="8">
        <v>11</v>
      </c>
      <c r="AR129" s="8">
        <v>13</v>
      </c>
      <c r="AS129" s="8">
        <v>12</v>
      </c>
      <c r="AT129" s="8">
        <v>12</v>
      </c>
      <c r="AU129" s="8">
        <v>13</v>
      </c>
      <c r="AV129" s="8">
        <v>13</v>
      </c>
      <c r="AW129" s="8">
        <v>4</v>
      </c>
      <c r="AX129" s="8">
        <v>11</v>
      </c>
      <c r="AY129" s="8">
        <v>2</v>
      </c>
      <c r="AZ129" s="8">
        <v>3</v>
      </c>
      <c r="BA129" s="8">
        <v>2</v>
      </c>
      <c r="BB129" s="8">
        <v>3</v>
      </c>
      <c r="BC129" s="8">
        <v>1</v>
      </c>
      <c r="BD129" s="8">
        <v>2</v>
      </c>
      <c r="BE129" s="8">
        <v>3</v>
      </c>
      <c r="BF129" s="8">
        <v>3</v>
      </c>
      <c r="BG129" s="8">
        <v>1</v>
      </c>
      <c r="BH129" s="8">
        <v>1</v>
      </c>
      <c r="BI129" s="8">
        <v>2</v>
      </c>
      <c r="BJ129" s="8" t="s">
        <v>26</v>
      </c>
      <c r="BK129" s="8" t="s">
        <v>20</v>
      </c>
      <c r="BL129" s="8">
        <v>12</v>
      </c>
      <c r="BM129" s="8" t="s">
        <v>26</v>
      </c>
      <c r="BN129" s="8"/>
      <c r="BO129" s="8" t="s">
        <v>26</v>
      </c>
      <c r="BP129" s="34">
        <v>46568</v>
      </c>
      <c r="BQ129" s="8" t="s">
        <v>21</v>
      </c>
      <c r="BR129" s="8" t="s">
        <v>156</v>
      </c>
    </row>
    <row r="130" spans="1:70" x14ac:dyDescent="0.3">
      <c r="A130" s="48" t="s">
        <v>452</v>
      </c>
    </row>
    <row r="131" spans="1:70" ht="14.5" thickBot="1" x14ac:dyDescent="0.35">
      <c r="A131" s="7" t="s">
        <v>0</v>
      </c>
      <c r="B131" s="7"/>
      <c r="C131" s="7" t="s">
        <v>2</v>
      </c>
      <c r="D131" s="7" t="s">
        <v>3</v>
      </c>
      <c r="E131" s="7"/>
      <c r="F131" s="7" t="s">
        <v>14</v>
      </c>
      <c r="G131" s="7" t="s">
        <v>12</v>
      </c>
      <c r="H131" s="7" t="s">
        <v>1</v>
      </c>
      <c r="I131" s="7" t="s">
        <v>4</v>
      </c>
      <c r="J131" s="7" t="s">
        <v>5</v>
      </c>
      <c r="K131" s="7" t="s">
        <v>329</v>
      </c>
      <c r="L131" s="7" t="s">
        <v>34</v>
      </c>
      <c r="M131" s="7" t="s">
        <v>35</v>
      </c>
      <c r="N131" s="7" t="s">
        <v>36</v>
      </c>
      <c r="O131" s="7" t="s">
        <v>37</v>
      </c>
      <c r="P131" s="7" t="s">
        <v>38</v>
      </c>
      <c r="Q131" s="7" t="s">
        <v>39</v>
      </c>
      <c r="R131" s="7" t="s">
        <v>40</v>
      </c>
      <c r="S131" s="7" t="s">
        <v>9</v>
      </c>
      <c r="T131" s="7" t="s">
        <v>41</v>
      </c>
      <c r="U131" s="7" t="s">
        <v>42</v>
      </c>
      <c r="V131" s="7" t="s">
        <v>43</v>
      </c>
      <c r="W131" s="7" t="s">
        <v>44</v>
      </c>
      <c r="X131" s="7" t="s">
        <v>45</v>
      </c>
      <c r="Y131" s="7" t="s">
        <v>46</v>
      </c>
      <c r="Z131" s="7" t="s">
        <v>47</v>
      </c>
      <c r="AA131" s="7" t="s">
        <v>1</v>
      </c>
      <c r="AB131" s="7" t="s">
        <v>10</v>
      </c>
      <c r="AC131" s="7" t="s">
        <v>48</v>
      </c>
      <c r="AD131" s="7" t="s">
        <v>49</v>
      </c>
      <c r="AE131" s="7" t="s">
        <v>50</v>
      </c>
      <c r="AF131" s="7" t="s">
        <v>51</v>
      </c>
      <c r="AG131" s="7" t="s">
        <v>52</v>
      </c>
      <c r="AH131" s="7" t="s">
        <v>53</v>
      </c>
      <c r="AI131" s="7" t="s">
        <v>54</v>
      </c>
      <c r="AJ131" s="7" t="s">
        <v>55</v>
      </c>
      <c r="AK131" s="7" t="s">
        <v>56</v>
      </c>
      <c r="AL131" s="7" t="s">
        <v>57</v>
      </c>
      <c r="AM131" s="7" t="s">
        <v>58</v>
      </c>
      <c r="AN131" s="7" t="s">
        <v>7</v>
      </c>
      <c r="AO131" s="7" t="s">
        <v>8</v>
      </c>
      <c r="AP131" s="7" t="s">
        <v>59</v>
      </c>
      <c r="AQ131" s="7" t="s">
        <v>60</v>
      </c>
      <c r="AR131" s="7" t="s">
        <v>61</v>
      </c>
      <c r="AS131" s="7" t="s">
        <v>62</v>
      </c>
      <c r="AT131" s="7" t="s">
        <v>6</v>
      </c>
      <c r="AU131" s="7" t="s">
        <v>63</v>
      </c>
      <c r="AV131" s="7" t="s">
        <v>213</v>
      </c>
      <c r="AW131" s="7" t="s">
        <v>214</v>
      </c>
      <c r="AX131" s="7" t="s">
        <v>215</v>
      </c>
      <c r="AY131" s="7" t="s">
        <v>140</v>
      </c>
      <c r="AZ131" s="7" t="s">
        <v>141</v>
      </c>
      <c r="BA131" s="7" t="s">
        <v>142</v>
      </c>
      <c r="BB131" s="7" t="s">
        <v>143</v>
      </c>
      <c r="BC131" s="7" t="s">
        <v>144</v>
      </c>
      <c r="BD131" s="7" t="s">
        <v>145</v>
      </c>
      <c r="BE131" s="7" t="s">
        <v>146</v>
      </c>
      <c r="BF131" s="7" t="s">
        <v>147</v>
      </c>
      <c r="BG131" s="7" t="s">
        <v>148</v>
      </c>
      <c r="BH131" s="7" t="s">
        <v>149</v>
      </c>
      <c r="BI131" s="7" t="s">
        <v>150</v>
      </c>
      <c r="BJ131" s="7" t="s">
        <v>18</v>
      </c>
      <c r="BK131" s="7" t="s">
        <v>16</v>
      </c>
      <c r="BL131" s="7" t="s">
        <v>11</v>
      </c>
      <c r="BM131" s="7" t="s">
        <v>13</v>
      </c>
      <c r="BN131" s="7" t="s">
        <v>17</v>
      </c>
      <c r="BO131" s="7" t="s">
        <v>151</v>
      </c>
      <c r="BP131" s="7" t="s">
        <v>15</v>
      </c>
      <c r="BQ131" s="7" t="s">
        <v>152</v>
      </c>
      <c r="BR131" s="7" t="s">
        <v>153</v>
      </c>
    </row>
    <row r="132" spans="1:70" ht="15.5" thickBot="1" x14ac:dyDescent="0.35">
      <c r="A132" s="8" t="s">
        <v>26</v>
      </c>
      <c r="B132" s="8"/>
      <c r="C132" s="8" t="s">
        <v>453</v>
      </c>
      <c r="D132" s="8" t="s">
        <v>154</v>
      </c>
      <c r="E132" s="33">
        <v>1</v>
      </c>
      <c r="F132" s="8">
        <v>0</v>
      </c>
      <c r="G132" s="8" t="s">
        <v>33</v>
      </c>
      <c r="H132" s="8" t="s">
        <v>24</v>
      </c>
      <c r="I132" s="8">
        <v>36</v>
      </c>
      <c r="J132" s="8">
        <v>162</v>
      </c>
      <c r="K132" s="8">
        <v>190</v>
      </c>
      <c r="L132" s="8">
        <v>13</v>
      </c>
      <c r="M132" s="8">
        <v>9</v>
      </c>
      <c r="N132" s="8">
        <v>7</v>
      </c>
      <c r="O132" s="8">
        <v>18</v>
      </c>
      <c r="P132" s="8">
        <v>16</v>
      </c>
      <c r="Q132" s="8">
        <v>6</v>
      </c>
      <c r="R132" s="8">
        <v>3</v>
      </c>
      <c r="S132" s="8">
        <v>13</v>
      </c>
      <c r="T132" s="8">
        <v>7</v>
      </c>
      <c r="U132" s="8">
        <v>15</v>
      </c>
      <c r="V132" s="8">
        <v>18</v>
      </c>
      <c r="W132" s="8">
        <v>16</v>
      </c>
      <c r="X132" s="8">
        <v>17</v>
      </c>
      <c r="Y132" s="8">
        <v>12</v>
      </c>
      <c r="Z132" s="8">
        <v>14</v>
      </c>
      <c r="AA132" s="8">
        <v>7</v>
      </c>
      <c r="AB132" s="8">
        <v>13</v>
      </c>
      <c r="AC132" s="8">
        <v>16</v>
      </c>
      <c r="AD132" s="8">
        <v>17</v>
      </c>
      <c r="AE132" s="8">
        <v>15</v>
      </c>
      <c r="AF132" s="8">
        <v>13</v>
      </c>
      <c r="AG132" s="8">
        <v>14</v>
      </c>
      <c r="AH132" s="8">
        <v>13</v>
      </c>
      <c r="AI132" s="8">
        <v>18</v>
      </c>
      <c r="AJ132" s="8">
        <v>18</v>
      </c>
      <c r="AK132" s="8">
        <v>15</v>
      </c>
      <c r="AL132" s="8">
        <v>16</v>
      </c>
      <c r="AM132" s="8">
        <v>17</v>
      </c>
      <c r="AN132" s="8">
        <v>11</v>
      </c>
      <c r="AO132" s="8">
        <v>13</v>
      </c>
      <c r="AP132" s="8">
        <v>11</v>
      </c>
      <c r="AQ132" s="8">
        <v>13</v>
      </c>
      <c r="AR132" s="8">
        <v>16</v>
      </c>
      <c r="AS132" s="8">
        <v>15</v>
      </c>
      <c r="AT132" s="8">
        <v>12</v>
      </c>
      <c r="AU132" s="8">
        <v>17</v>
      </c>
      <c r="AV132" s="8">
        <v>15</v>
      </c>
      <c r="AW132" s="8">
        <v>16</v>
      </c>
      <c r="AX132" s="8">
        <v>16</v>
      </c>
      <c r="AY132" s="8">
        <v>3</v>
      </c>
      <c r="AZ132" s="8">
        <v>3</v>
      </c>
      <c r="BA132" s="8">
        <v>2</v>
      </c>
      <c r="BB132" s="8">
        <v>1</v>
      </c>
      <c r="BC132" s="8">
        <v>1</v>
      </c>
      <c r="BD132" s="8">
        <v>2</v>
      </c>
      <c r="BE132" s="8">
        <v>2</v>
      </c>
      <c r="BF132" s="8">
        <v>3</v>
      </c>
      <c r="BG132" s="8">
        <v>2</v>
      </c>
      <c r="BH132" s="8">
        <v>1</v>
      </c>
      <c r="BI132" s="8">
        <v>1</v>
      </c>
      <c r="BJ132" s="8" t="s">
        <v>26</v>
      </c>
      <c r="BK132" s="8" t="s">
        <v>20</v>
      </c>
      <c r="BL132" s="8">
        <v>18</v>
      </c>
      <c r="BM132" s="8" t="s">
        <v>26</v>
      </c>
      <c r="BN132" s="8"/>
      <c r="BO132" s="8">
        <v>403</v>
      </c>
      <c r="BP132" s="34">
        <v>46203</v>
      </c>
      <c r="BQ132" s="8" t="s">
        <v>21</v>
      </c>
      <c r="BR132" s="8" t="s">
        <v>156</v>
      </c>
    </row>
    <row r="133" spans="1:70" ht="15.5" thickBot="1" x14ac:dyDescent="0.35">
      <c r="A133" s="8" t="s">
        <v>26</v>
      </c>
      <c r="B133" s="8"/>
      <c r="C133" s="8" t="s">
        <v>454</v>
      </c>
      <c r="D133" s="8" t="s">
        <v>154</v>
      </c>
      <c r="E133" s="33">
        <v>1</v>
      </c>
      <c r="F133" s="8">
        <v>0</v>
      </c>
      <c r="G133" s="8" t="s">
        <v>296</v>
      </c>
      <c r="H133" s="8" t="s">
        <v>137</v>
      </c>
      <c r="I133" s="8">
        <v>28</v>
      </c>
      <c r="J133" s="8">
        <v>176</v>
      </c>
      <c r="K133" s="8">
        <v>177</v>
      </c>
      <c r="L133" s="8">
        <v>15</v>
      </c>
      <c r="M133" s="8">
        <v>15</v>
      </c>
      <c r="N133" s="8">
        <v>8</v>
      </c>
      <c r="O133" s="8">
        <v>14</v>
      </c>
      <c r="P133" s="8">
        <v>15</v>
      </c>
      <c r="Q133" s="8">
        <v>15</v>
      </c>
      <c r="R133" s="8">
        <v>11</v>
      </c>
      <c r="S133" s="8">
        <v>15</v>
      </c>
      <c r="T133" s="8">
        <v>11</v>
      </c>
      <c r="U133" s="8">
        <v>14</v>
      </c>
      <c r="V133" s="8">
        <v>15</v>
      </c>
      <c r="W133" s="8">
        <v>15</v>
      </c>
      <c r="X133" s="8">
        <v>10</v>
      </c>
      <c r="Y133" s="8">
        <v>14</v>
      </c>
      <c r="Z133" s="8">
        <v>16</v>
      </c>
      <c r="AA133" s="8">
        <v>8</v>
      </c>
      <c r="AB133" s="8">
        <v>18</v>
      </c>
      <c r="AC133" s="8">
        <v>17</v>
      </c>
      <c r="AD133" s="8">
        <v>15</v>
      </c>
      <c r="AE133" s="8">
        <v>16</v>
      </c>
      <c r="AF133" s="8">
        <v>16</v>
      </c>
      <c r="AG133" s="8">
        <v>14</v>
      </c>
      <c r="AH133" s="8">
        <v>15</v>
      </c>
      <c r="AI133" s="8">
        <v>19</v>
      </c>
      <c r="AJ133" s="8">
        <v>19</v>
      </c>
      <c r="AK133" s="8">
        <v>17</v>
      </c>
      <c r="AL133" s="8">
        <v>15</v>
      </c>
      <c r="AM133" s="8">
        <v>15</v>
      </c>
      <c r="AN133" s="8">
        <v>16</v>
      </c>
      <c r="AO133" s="8">
        <v>8</v>
      </c>
      <c r="AP133" s="8">
        <v>16</v>
      </c>
      <c r="AQ133" s="8">
        <v>16</v>
      </c>
      <c r="AR133" s="8">
        <v>15</v>
      </c>
      <c r="AS133" s="8">
        <v>11</v>
      </c>
      <c r="AT133" s="8">
        <v>16</v>
      </c>
      <c r="AU133" s="8">
        <v>17</v>
      </c>
      <c r="AV133" s="8">
        <v>16</v>
      </c>
      <c r="AW133" s="8">
        <v>16</v>
      </c>
      <c r="AX133" s="8">
        <v>15</v>
      </c>
      <c r="AY133" s="8">
        <v>2</v>
      </c>
      <c r="AZ133" s="8">
        <v>3</v>
      </c>
      <c r="BA133" s="8">
        <v>1</v>
      </c>
      <c r="BB133" s="8">
        <v>1</v>
      </c>
      <c r="BC133" s="8">
        <v>3</v>
      </c>
      <c r="BD133" s="8">
        <v>1</v>
      </c>
      <c r="BE133" s="8">
        <v>2</v>
      </c>
      <c r="BF133" s="8">
        <v>2</v>
      </c>
      <c r="BG133" s="8">
        <v>1</v>
      </c>
      <c r="BH133" s="8">
        <v>2</v>
      </c>
      <c r="BI133" s="8">
        <v>2</v>
      </c>
      <c r="BJ133" s="8" t="s">
        <v>26</v>
      </c>
      <c r="BK133" s="8" t="s">
        <v>20</v>
      </c>
      <c r="BL133" s="8">
        <v>16</v>
      </c>
      <c r="BM133" s="8" t="s">
        <v>26</v>
      </c>
      <c r="BN133" s="8"/>
      <c r="BO133" s="8">
        <v>55</v>
      </c>
      <c r="BP133" s="34">
        <v>46934</v>
      </c>
      <c r="BQ133" s="8" t="s">
        <v>21</v>
      </c>
      <c r="BR133" s="8" t="s">
        <v>156</v>
      </c>
    </row>
    <row r="134" spans="1:70" ht="15.5" thickBot="1" x14ac:dyDescent="0.35">
      <c r="A134" s="8" t="s">
        <v>26</v>
      </c>
      <c r="B134" s="8"/>
      <c r="C134" s="8" t="s">
        <v>455</v>
      </c>
      <c r="D134" s="8" t="s">
        <v>154</v>
      </c>
      <c r="E134" s="33">
        <v>1</v>
      </c>
      <c r="F134" s="8">
        <v>0</v>
      </c>
      <c r="G134" s="8" t="s">
        <v>20</v>
      </c>
      <c r="H134" s="8" t="s">
        <v>242</v>
      </c>
      <c r="I134" s="8">
        <v>27</v>
      </c>
      <c r="J134" s="8">
        <v>161</v>
      </c>
      <c r="K134" s="8">
        <v>170</v>
      </c>
      <c r="L134" s="8">
        <v>16</v>
      </c>
      <c r="M134" s="8">
        <v>13</v>
      </c>
      <c r="N134" s="8">
        <v>8</v>
      </c>
      <c r="O134" s="8">
        <v>13</v>
      </c>
      <c r="P134" s="8">
        <v>17</v>
      </c>
      <c r="Q134" s="8">
        <v>13</v>
      </c>
      <c r="R134" s="8">
        <v>6</v>
      </c>
      <c r="S134" s="8">
        <v>17</v>
      </c>
      <c r="T134" s="8">
        <v>10</v>
      </c>
      <c r="U134" s="8">
        <v>13</v>
      </c>
      <c r="V134" s="8">
        <v>13</v>
      </c>
      <c r="W134" s="8">
        <v>18</v>
      </c>
      <c r="X134" s="8">
        <v>9</v>
      </c>
      <c r="Y134" s="8">
        <v>13</v>
      </c>
      <c r="Z134" s="8">
        <v>17</v>
      </c>
      <c r="AA134" s="8">
        <v>10</v>
      </c>
      <c r="AB134" s="8">
        <v>13</v>
      </c>
      <c r="AC134" s="8">
        <v>11</v>
      </c>
      <c r="AD134" s="8">
        <v>14</v>
      </c>
      <c r="AE134" s="8">
        <v>11</v>
      </c>
      <c r="AF134" s="8">
        <v>11</v>
      </c>
      <c r="AG134" s="8">
        <v>17</v>
      </c>
      <c r="AH134" s="8">
        <v>14</v>
      </c>
      <c r="AI134" s="8">
        <v>14</v>
      </c>
      <c r="AJ134" s="8">
        <v>16</v>
      </c>
      <c r="AK134" s="8">
        <v>11</v>
      </c>
      <c r="AL134" s="8">
        <v>15</v>
      </c>
      <c r="AM134" s="8">
        <v>16</v>
      </c>
      <c r="AN134" s="8">
        <v>13</v>
      </c>
      <c r="AO134" s="8">
        <v>9</v>
      </c>
      <c r="AP134" s="8">
        <v>13</v>
      </c>
      <c r="AQ134" s="8">
        <v>14</v>
      </c>
      <c r="AR134" s="8">
        <v>15</v>
      </c>
      <c r="AS134" s="8">
        <v>10</v>
      </c>
      <c r="AT134" s="8">
        <v>12</v>
      </c>
      <c r="AU134" s="8">
        <v>10</v>
      </c>
      <c r="AV134" s="8">
        <v>11</v>
      </c>
      <c r="AW134" s="8">
        <v>16</v>
      </c>
      <c r="AX134" s="8">
        <v>16</v>
      </c>
      <c r="AY134" s="8">
        <v>3</v>
      </c>
      <c r="AZ134" s="8">
        <v>3</v>
      </c>
      <c r="BA134" s="8">
        <v>3</v>
      </c>
      <c r="BB134" s="8">
        <v>3</v>
      </c>
      <c r="BC134" s="8">
        <v>1</v>
      </c>
      <c r="BD134" s="8">
        <v>3</v>
      </c>
      <c r="BE134" s="8">
        <v>1</v>
      </c>
      <c r="BF134" s="8">
        <v>3</v>
      </c>
      <c r="BG134" s="8">
        <v>1</v>
      </c>
      <c r="BH134" s="8">
        <v>1</v>
      </c>
      <c r="BI134" s="8">
        <v>2</v>
      </c>
      <c r="BJ134" s="8" t="s">
        <v>26</v>
      </c>
      <c r="BK134" s="8" t="s">
        <v>20</v>
      </c>
      <c r="BL134" s="8">
        <v>17</v>
      </c>
      <c r="BM134" s="8" t="s">
        <v>26</v>
      </c>
      <c r="BN134" s="8"/>
      <c r="BO134" s="8">
        <v>36</v>
      </c>
      <c r="BP134" s="34">
        <v>47664</v>
      </c>
      <c r="BQ134" s="8" t="s">
        <v>21</v>
      </c>
      <c r="BR134" s="8" t="s">
        <v>156</v>
      </c>
    </row>
    <row r="135" spans="1:70" ht="15.5" thickBot="1" x14ac:dyDescent="0.35">
      <c r="A135" s="8" t="s">
        <v>26</v>
      </c>
      <c r="B135" s="8"/>
      <c r="C135" s="8" t="s">
        <v>456</v>
      </c>
      <c r="D135" s="8" t="s">
        <v>154</v>
      </c>
      <c r="E135" s="33">
        <v>1</v>
      </c>
      <c r="F135" s="8">
        <v>0</v>
      </c>
      <c r="G135" s="8" t="s">
        <v>20</v>
      </c>
      <c r="H135" s="8" t="s">
        <v>328</v>
      </c>
      <c r="I135" s="8">
        <v>29</v>
      </c>
      <c r="J135" s="8">
        <v>152</v>
      </c>
      <c r="K135" s="8">
        <v>165</v>
      </c>
      <c r="L135" s="8">
        <v>13</v>
      </c>
      <c r="M135" s="8">
        <v>9</v>
      </c>
      <c r="N135" s="8">
        <v>15</v>
      </c>
      <c r="O135" s="8">
        <v>9</v>
      </c>
      <c r="P135" s="8">
        <v>13</v>
      </c>
      <c r="Q135" s="8">
        <v>5</v>
      </c>
      <c r="R135" s="8">
        <v>12</v>
      </c>
      <c r="S135" s="8">
        <v>11</v>
      </c>
      <c r="T135" s="8">
        <v>14</v>
      </c>
      <c r="U135" s="8">
        <v>5</v>
      </c>
      <c r="V135" s="8">
        <v>9</v>
      </c>
      <c r="W135" s="8">
        <v>13</v>
      </c>
      <c r="X135" s="8">
        <v>14</v>
      </c>
      <c r="Y135" s="8">
        <v>8</v>
      </c>
      <c r="Z135" s="8">
        <v>8</v>
      </c>
      <c r="AA135" s="8">
        <v>16</v>
      </c>
      <c r="AB135" s="8">
        <v>13</v>
      </c>
      <c r="AC135" s="8">
        <v>16</v>
      </c>
      <c r="AD135" s="8">
        <v>16</v>
      </c>
      <c r="AE135" s="8">
        <v>9</v>
      </c>
      <c r="AF135" s="8">
        <v>11</v>
      </c>
      <c r="AG135" s="8">
        <v>13</v>
      </c>
      <c r="AH135" s="8">
        <v>15</v>
      </c>
      <c r="AI135" s="8">
        <v>9</v>
      </c>
      <c r="AJ135" s="8">
        <v>11</v>
      </c>
      <c r="AK135" s="8">
        <v>11</v>
      </c>
      <c r="AL135" s="8">
        <v>16</v>
      </c>
      <c r="AM135" s="8">
        <v>17</v>
      </c>
      <c r="AN135" s="8">
        <v>12</v>
      </c>
      <c r="AO135" s="8">
        <v>13</v>
      </c>
      <c r="AP135" s="8">
        <v>15</v>
      </c>
      <c r="AQ135" s="8">
        <v>13</v>
      </c>
      <c r="AR135" s="8">
        <v>12</v>
      </c>
      <c r="AS135" s="8">
        <v>13</v>
      </c>
      <c r="AT135" s="8">
        <v>15</v>
      </c>
      <c r="AU135" s="8">
        <v>10</v>
      </c>
      <c r="AV135" s="8">
        <v>15</v>
      </c>
      <c r="AW135" s="8">
        <v>14</v>
      </c>
      <c r="AX135" s="8">
        <v>14</v>
      </c>
      <c r="AY135" s="8">
        <v>3</v>
      </c>
      <c r="AZ135" s="8">
        <v>2</v>
      </c>
      <c r="BA135" s="8">
        <v>2</v>
      </c>
      <c r="BB135" s="8">
        <v>1</v>
      </c>
      <c r="BC135" s="8">
        <v>2</v>
      </c>
      <c r="BD135" s="8">
        <v>3</v>
      </c>
      <c r="BE135" s="8">
        <v>3</v>
      </c>
      <c r="BF135" s="8">
        <v>1</v>
      </c>
      <c r="BG135" s="8">
        <v>3</v>
      </c>
      <c r="BH135" s="8">
        <v>1</v>
      </c>
      <c r="BI135" s="8">
        <v>3</v>
      </c>
      <c r="BJ135" s="8" t="s">
        <v>26</v>
      </c>
      <c r="BK135" s="8" t="s">
        <v>20</v>
      </c>
      <c r="BL135" s="8">
        <v>14</v>
      </c>
      <c r="BM135" s="8" t="s">
        <v>26</v>
      </c>
      <c r="BN135" s="8"/>
      <c r="BO135" s="8">
        <v>6</v>
      </c>
      <c r="BP135" s="34">
        <v>46203</v>
      </c>
      <c r="BQ135" s="8" t="s">
        <v>21</v>
      </c>
      <c r="BR135" s="8" t="s">
        <v>156</v>
      </c>
    </row>
    <row r="136" spans="1:70" ht="15.5" thickBot="1" x14ac:dyDescent="0.35">
      <c r="A136" s="8" t="s">
        <v>26</v>
      </c>
      <c r="B136" s="8"/>
      <c r="C136" s="8" t="s">
        <v>457</v>
      </c>
      <c r="D136" s="8" t="s">
        <v>154</v>
      </c>
      <c r="E136" s="33">
        <v>1</v>
      </c>
      <c r="F136" s="8">
        <v>0</v>
      </c>
      <c r="G136" s="8" t="s">
        <v>19</v>
      </c>
      <c r="H136" s="8" t="s">
        <v>32</v>
      </c>
      <c r="I136" s="8">
        <v>35</v>
      </c>
      <c r="J136" s="8">
        <v>150</v>
      </c>
      <c r="K136" s="8">
        <v>170</v>
      </c>
      <c r="L136" s="8">
        <v>11</v>
      </c>
      <c r="M136" s="8">
        <v>1</v>
      </c>
      <c r="N136" s="8">
        <v>2</v>
      </c>
      <c r="O136" s="8">
        <v>3</v>
      </c>
      <c r="P136" s="8">
        <v>8</v>
      </c>
      <c r="Q136" s="8">
        <v>5</v>
      </c>
      <c r="R136" s="8">
        <v>1</v>
      </c>
      <c r="S136" s="8">
        <v>2</v>
      </c>
      <c r="T136" s="8">
        <v>2</v>
      </c>
      <c r="U136" s="8">
        <v>8</v>
      </c>
      <c r="V136" s="8">
        <v>3</v>
      </c>
      <c r="W136" s="8">
        <v>10</v>
      </c>
      <c r="X136" s="8">
        <v>6</v>
      </c>
      <c r="Y136" s="8">
        <v>2</v>
      </c>
      <c r="Z136" s="8">
        <v>7</v>
      </c>
      <c r="AA136" s="8">
        <v>14</v>
      </c>
      <c r="AB136" s="8">
        <v>11</v>
      </c>
      <c r="AC136" s="8">
        <v>11</v>
      </c>
      <c r="AD136" s="8">
        <v>12</v>
      </c>
      <c r="AE136" s="8">
        <v>14</v>
      </c>
      <c r="AF136" s="8">
        <v>12</v>
      </c>
      <c r="AG136" s="8">
        <v>10</v>
      </c>
      <c r="AH136" s="8">
        <v>10</v>
      </c>
      <c r="AI136" s="8">
        <v>4</v>
      </c>
      <c r="AJ136" s="8">
        <v>14</v>
      </c>
      <c r="AK136" s="8">
        <v>15</v>
      </c>
      <c r="AL136" s="8">
        <v>13</v>
      </c>
      <c r="AM136" s="8">
        <v>16</v>
      </c>
      <c r="AN136" s="8">
        <v>10</v>
      </c>
      <c r="AO136" s="8">
        <v>17</v>
      </c>
      <c r="AP136" s="8">
        <v>9</v>
      </c>
      <c r="AQ136" s="8">
        <v>12</v>
      </c>
      <c r="AR136" s="8">
        <v>11</v>
      </c>
      <c r="AS136" s="8">
        <v>15</v>
      </c>
      <c r="AT136" s="8">
        <v>12</v>
      </c>
      <c r="AU136" s="8">
        <v>12</v>
      </c>
      <c r="AV136" s="8">
        <v>14</v>
      </c>
      <c r="AW136" s="8">
        <v>14</v>
      </c>
      <c r="AX136" s="8">
        <v>15</v>
      </c>
      <c r="AY136" s="8">
        <v>17</v>
      </c>
      <c r="AZ136" s="8">
        <v>16</v>
      </c>
      <c r="BA136" s="8">
        <v>17</v>
      </c>
      <c r="BB136" s="8">
        <v>15</v>
      </c>
      <c r="BC136" s="8">
        <v>8</v>
      </c>
      <c r="BD136" s="8">
        <v>16</v>
      </c>
      <c r="BE136" s="8">
        <v>13</v>
      </c>
      <c r="BF136" s="8">
        <v>16</v>
      </c>
      <c r="BG136" s="8">
        <v>13</v>
      </c>
      <c r="BH136" s="8">
        <v>14</v>
      </c>
      <c r="BI136" s="8">
        <v>15</v>
      </c>
      <c r="BJ136" s="8" t="s">
        <v>26</v>
      </c>
      <c r="BK136" s="8" t="s">
        <v>20</v>
      </c>
      <c r="BL136" s="8">
        <v>15</v>
      </c>
      <c r="BM136" s="8" t="s">
        <v>26</v>
      </c>
      <c r="BN136" s="8"/>
      <c r="BO136" s="8" t="s">
        <v>26</v>
      </c>
      <c r="BP136" s="34">
        <v>46568</v>
      </c>
      <c r="BQ136" s="8" t="s">
        <v>21</v>
      </c>
      <c r="BR136" s="8" t="s">
        <v>156</v>
      </c>
    </row>
    <row r="137" spans="1:70" ht="15.5" thickBot="1" x14ac:dyDescent="0.35">
      <c r="A137" s="8" t="s">
        <v>26</v>
      </c>
      <c r="B137" s="8"/>
      <c r="C137" s="8" t="s">
        <v>458</v>
      </c>
      <c r="D137" s="8" t="s">
        <v>154</v>
      </c>
      <c r="E137" s="33">
        <v>1</v>
      </c>
      <c r="F137" s="8">
        <v>0</v>
      </c>
      <c r="G137" s="8" t="s">
        <v>20</v>
      </c>
      <c r="H137" s="8" t="s">
        <v>25</v>
      </c>
      <c r="I137" s="8">
        <v>27</v>
      </c>
      <c r="J137" s="8">
        <v>156</v>
      </c>
      <c r="K137" s="8">
        <v>173</v>
      </c>
      <c r="L137" s="8">
        <v>14</v>
      </c>
      <c r="M137" s="8">
        <v>13</v>
      </c>
      <c r="N137" s="8">
        <v>4</v>
      </c>
      <c r="O137" s="8">
        <v>16</v>
      </c>
      <c r="P137" s="8">
        <v>15</v>
      </c>
      <c r="Q137" s="8">
        <v>13</v>
      </c>
      <c r="R137" s="8">
        <v>5</v>
      </c>
      <c r="S137" s="8">
        <v>15</v>
      </c>
      <c r="T137" s="8">
        <v>4</v>
      </c>
      <c r="U137" s="8">
        <v>13</v>
      </c>
      <c r="V137" s="8">
        <v>15</v>
      </c>
      <c r="W137" s="8">
        <v>14</v>
      </c>
      <c r="X137" s="8">
        <v>12</v>
      </c>
      <c r="Y137" s="8">
        <v>13</v>
      </c>
      <c r="Z137" s="8">
        <v>16</v>
      </c>
      <c r="AA137" s="8">
        <v>4</v>
      </c>
      <c r="AB137" s="8">
        <v>10</v>
      </c>
      <c r="AC137" s="8">
        <v>12</v>
      </c>
      <c r="AD137" s="8">
        <v>12</v>
      </c>
      <c r="AE137" s="8">
        <v>10</v>
      </c>
      <c r="AF137" s="8">
        <v>10</v>
      </c>
      <c r="AG137" s="8">
        <v>13</v>
      </c>
      <c r="AH137" s="8">
        <v>11</v>
      </c>
      <c r="AI137" s="8">
        <v>16</v>
      </c>
      <c r="AJ137" s="8">
        <v>13</v>
      </c>
      <c r="AK137" s="8">
        <v>10</v>
      </c>
      <c r="AL137" s="8">
        <v>13</v>
      </c>
      <c r="AM137" s="8">
        <v>12</v>
      </c>
      <c r="AN137" s="8">
        <v>16</v>
      </c>
      <c r="AO137" s="8">
        <v>13</v>
      </c>
      <c r="AP137" s="8">
        <v>16</v>
      </c>
      <c r="AQ137" s="8">
        <v>14</v>
      </c>
      <c r="AR137" s="8">
        <v>15</v>
      </c>
      <c r="AS137" s="8">
        <v>15</v>
      </c>
      <c r="AT137" s="8">
        <v>17</v>
      </c>
      <c r="AU137" s="8">
        <v>14</v>
      </c>
      <c r="AV137" s="8">
        <v>12</v>
      </c>
      <c r="AW137" s="8">
        <v>17</v>
      </c>
      <c r="AX137" s="8">
        <v>13</v>
      </c>
      <c r="AY137" s="8">
        <v>3</v>
      </c>
      <c r="AZ137" s="8">
        <v>1</v>
      </c>
      <c r="BA137" s="8">
        <v>2</v>
      </c>
      <c r="BB137" s="8">
        <v>2</v>
      </c>
      <c r="BC137" s="8">
        <v>2</v>
      </c>
      <c r="BD137" s="8">
        <v>1</v>
      </c>
      <c r="BE137" s="8">
        <v>1</v>
      </c>
      <c r="BF137" s="8">
        <v>3</v>
      </c>
      <c r="BG137" s="8">
        <v>2</v>
      </c>
      <c r="BH137" s="8">
        <v>3</v>
      </c>
      <c r="BI137" s="8">
        <v>1</v>
      </c>
      <c r="BJ137" s="8" t="s">
        <v>26</v>
      </c>
      <c r="BK137" s="8" t="s">
        <v>20</v>
      </c>
      <c r="BL137" s="8">
        <v>12</v>
      </c>
      <c r="BM137" s="8" t="s">
        <v>26</v>
      </c>
      <c r="BN137" s="8"/>
      <c r="BO137" s="8">
        <v>76</v>
      </c>
      <c r="BP137" s="34">
        <v>46203</v>
      </c>
      <c r="BQ137" s="8" t="s">
        <v>21</v>
      </c>
      <c r="BR137" s="8" t="s">
        <v>156</v>
      </c>
    </row>
    <row r="138" spans="1:70" ht="15.5" thickBot="1" x14ac:dyDescent="0.35">
      <c r="A138" s="8" t="s">
        <v>26</v>
      </c>
      <c r="B138" s="8"/>
      <c r="C138" s="8" t="s">
        <v>459</v>
      </c>
      <c r="D138" s="8" t="s">
        <v>154</v>
      </c>
      <c r="E138" s="33">
        <v>0.77</v>
      </c>
      <c r="F138" s="8">
        <v>0</v>
      </c>
      <c r="G138" s="8" t="s">
        <v>20</v>
      </c>
      <c r="H138" s="8" t="s">
        <v>356</v>
      </c>
      <c r="I138" s="8">
        <v>24</v>
      </c>
      <c r="J138" s="8">
        <v>155</v>
      </c>
      <c r="K138" s="8">
        <v>159</v>
      </c>
      <c r="L138" s="8">
        <v>15</v>
      </c>
      <c r="M138" s="8">
        <v>11</v>
      </c>
      <c r="N138" s="8">
        <v>14</v>
      </c>
      <c r="O138" s="8">
        <v>9</v>
      </c>
      <c r="P138" s="8">
        <v>14</v>
      </c>
      <c r="Q138" s="8">
        <v>6</v>
      </c>
      <c r="R138" s="8">
        <v>8</v>
      </c>
      <c r="S138" s="8">
        <v>12</v>
      </c>
      <c r="T138" s="8">
        <v>14</v>
      </c>
      <c r="U138" s="8">
        <v>8</v>
      </c>
      <c r="V138" s="8">
        <v>9</v>
      </c>
      <c r="W138" s="8">
        <v>14</v>
      </c>
      <c r="X138" s="8">
        <v>14</v>
      </c>
      <c r="Y138" s="8">
        <v>10</v>
      </c>
      <c r="Z138" s="8">
        <v>10</v>
      </c>
      <c r="AA138" s="8">
        <v>16</v>
      </c>
      <c r="AB138" s="8">
        <v>16</v>
      </c>
      <c r="AC138" s="8">
        <v>14</v>
      </c>
      <c r="AD138" s="8">
        <v>15</v>
      </c>
      <c r="AE138" s="8">
        <v>14</v>
      </c>
      <c r="AF138" s="8">
        <v>14</v>
      </c>
      <c r="AG138" s="8">
        <v>14</v>
      </c>
      <c r="AH138" s="8">
        <v>17</v>
      </c>
      <c r="AI138" s="8">
        <v>11</v>
      </c>
      <c r="AJ138" s="8">
        <v>15</v>
      </c>
      <c r="AK138" s="8">
        <v>14</v>
      </c>
      <c r="AL138" s="8">
        <v>15</v>
      </c>
      <c r="AM138" s="8">
        <v>15</v>
      </c>
      <c r="AN138" s="8">
        <v>13</v>
      </c>
      <c r="AO138" s="8">
        <v>12</v>
      </c>
      <c r="AP138" s="8">
        <v>12</v>
      </c>
      <c r="AQ138" s="8">
        <v>15</v>
      </c>
      <c r="AR138" s="8">
        <v>13</v>
      </c>
      <c r="AS138" s="8">
        <v>14</v>
      </c>
      <c r="AT138" s="8">
        <v>14</v>
      </c>
      <c r="AU138" s="8">
        <v>13</v>
      </c>
      <c r="AV138" s="8">
        <v>16</v>
      </c>
      <c r="AW138" s="8">
        <v>13</v>
      </c>
      <c r="AX138" s="8">
        <v>13</v>
      </c>
      <c r="AY138" s="8">
        <v>3</v>
      </c>
      <c r="AZ138" s="8">
        <v>3</v>
      </c>
      <c r="BA138" s="8">
        <v>3</v>
      </c>
      <c r="BB138" s="8">
        <v>1</v>
      </c>
      <c r="BC138" s="8">
        <v>1</v>
      </c>
      <c r="BD138" s="8">
        <v>1</v>
      </c>
      <c r="BE138" s="8">
        <v>2</v>
      </c>
      <c r="BF138" s="8">
        <v>1</v>
      </c>
      <c r="BG138" s="8">
        <v>2</v>
      </c>
      <c r="BH138" s="8">
        <v>1</v>
      </c>
      <c r="BI138" s="8">
        <v>2</v>
      </c>
      <c r="BJ138" s="8" t="s">
        <v>26</v>
      </c>
      <c r="BK138" s="8" t="s">
        <v>249</v>
      </c>
      <c r="BL138" s="8">
        <v>16</v>
      </c>
      <c r="BM138" s="8" t="s">
        <v>26</v>
      </c>
      <c r="BN138" s="8"/>
      <c r="BO138" s="8">
        <v>1</v>
      </c>
      <c r="BP138" s="34">
        <v>48029</v>
      </c>
      <c r="BQ138" s="8" t="s">
        <v>21</v>
      </c>
      <c r="BR138" s="8" t="s">
        <v>156</v>
      </c>
    </row>
    <row r="139" spans="1:70" ht="15.5" thickBot="1" x14ac:dyDescent="0.35">
      <c r="A139" s="8" t="s">
        <v>26</v>
      </c>
      <c r="B139" s="8"/>
      <c r="C139" s="8" t="s">
        <v>460</v>
      </c>
      <c r="D139" s="8" t="s">
        <v>154</v>
      </c>
      <c r="E139" s="33">
        <v>1</v>
      </c>
      <c r="F139" s="8">
        <v>0</v>
      </c>
      <c r="G139" s="8" t="s">
        <v>29</v>
      </c>
      <c r="H139" s="8" t="s">
        <v>221</v>
      </c>
      <c r="I139" s="8">
        <v>28</v>
      </c>
      <c r="J139" s="8">
        <v>165</v>
      </c>
      <c r="K139" s="8">
        <v>180</v>
      </c>
      <c r="L139" s="8">
        <v>17</v>
      </c>
      <c r="M139" s="8">
        <v>14</v>
      </c>
      <c r="N139" s="8">
        <v>9</v>
      </c>
      <c r="O139" s="8">
        <v>11</v>
      </c>
      <c r="P139" s="8">
        <v>17</v>
      </c>
      <c r="Q139" s="8">
        <v>13</v>
      </c>
      <c r="R139" s="8">
        <v>6</v>
      </c>
      <c r="S139" s="8">
        <v>17</v>
      </c>
      <c r="T139" s="8">
        <v>12</v>
      </c>
      <c r="U139" s="8">
        <v>13</v>
      </c>
      <c r="V139" s="8">
        <v>11</v>
      </c>
      <c r="W139" s="8">
        <v>17</v>
      </c>
      <c r="X139" s="8">
        <v>9</v>
      </c>
      <c r="Y139" s="8">
        <v>10</v>
      </c>
      <c r="Z139" s="8">
        <v>14</v>
      </c>
      <c r="AA139" s="8">
        <v>14</v>
      </c>
      <c r="AB139" s="8">
        <v>13</v>
      </c>
      <c r="AC139" s="8">
        <v>13</v>
      </c>
      <c r="AD139" s="8">
        <v>16</v>
      </c>
      <c r="AE139" s="8">
        <v>14</v>
      </c>
      <c r="AF139" s="8">
        <v>10</v>
      </c>
      <c r="AG139" s="8">
        <v>18</v>
      </c>
      <c r="AH139" s="8">
        <v>17</v>
      </c>
      <c r="AI139" s="8">
        <v>14</v>
      </c>
      <c r="AJ139" s="8">
        <v>14</v>
      </c>
      <c r="AK139" s="8">
        <v>11</v>
      </c>
      <c r="AL139" s="8">
        <v>16</v>
      </c>
      <c r="AM139" s="8">
        <v>16</v>
      </c>
      <c r="AN139" s="8">
        <v>13</v>
      </c>
      <c r="AO139" s="8">
        <v>9</v>
      </c>
      <c r="AP139" s="8">
        <v>13</v>
      </c>
      <c r="AQ139" s="8">
        <v>15</v>
      </c>
      <c r="AR139" s="8">
        <v>15</v>
      </c>
      <c r="AS139" s="8">
        <v>11</v>
      </c>
      <c r="AT139" s="8">
        <v>13</v>
      </c>
      <c r="AU139" s="8">
        <v>13</v>
      </c>
      <c r="AV139" s="8">
        <v>14</v>
      </c>
      <c r="AW139" s="8">
        <v>13</v>
      </c>
      <c r="AX139" s="8">
        <v>13</v>
      </c>
      <c r="AY139" s="8">
        <v>2</v>
      </c>
      <c r="AZ139" s="8">
        <v>1</v>
      </c>
      <c r="BA139" s="8">
        <v>3</v>
      </c>
      <c r="BB139" s="8">
        <v>3</v>
      </c>
      <c r="BC139" s="8">
        <v>1</v>
      </c>
      <c r="BD139" s="8">
        <v>1</v>
      </c>
      <c r="BE139" s="8">
        <v>1</v>
      </c>
      <c r="BF139" s="8">
        <v>3</v>
      </c>
      <c r="BG139" s="8">
        <v>3</v>
      </c>
      <c r="BH139" s="8">
        <v>2</v>
      </c>
      <c r="BI139" s="8">
        <v>2</v>
      </c>
      <c r="BJ139" s="8" t="s">
        <v>26</v>
      </c>
      <c r="BK139" s="8" t="s">
        <v>20</v>
      </c>
      <c r="BL139" s="8">
        <v>15</v>
      </c>
      <c r="BM139" s="8" t="s">
        <v>26</v>
      </c>
      <c r="BN139" s="8"/>
      <c r="BO139" s="8">
        <v>22</v>
      </c>
      <c r="BP139" s="34">
        <v>46203</v>
      </c>
      <c r="BQ139" s="8" t="s">
        <v>21</v>
      </c>
      <c r="BR139" s="8" t="s">
        <v>156</v>
      </c>
    </row>
    <row r="140" spans="1:70" ht="15.5" thickBot="1" x14ac:dyDescent="0.35">
      <c r="A140" s="8" t="s">
        <v>26</v>
      </c>
      <c r="B140" s="8"/>
      <c r="C140" s="8" t="s">
        <v>461</v>
      </c>
      <c r="D140" s="8" t="s">
        <v>154</v>
      </c>
      <c r="E140" s="33">
        <v>1</v>
      </c>
      <c r="F140" s="8">
        <v>0</v>
      </c>
      <c r="G140" s="8" t="s">
        <v>20</v>
      </c>
      <c r="H140" s="8" t="s">
        <v>430</v>
      </c>
      <c r="I140" s="8">
        <v>26</v>
      </c>
      <c r="J140" s="8">
        <v>160</v>
      </c>
      <c r="K140" s="8">
        <v>175</v>
      </c>
      <c r="L140" s="8">
        <v>14</v>
      </c>
      <c r="M140" s="8">
        <v>13</v>
      </c>
      <c r="N140" s="8">
        <v>14</v>
      </c>
      <c r="O140" s="8">
        <v>11</v>
      </c>
      <c r="P140" s="8">
        <v>14</v>
      </c>
      <c r="Q140" s="8">
        <v>9</v>
      </c>
      <c r="R140" s="8">
        <v>13</v>
      </c>
      <c r="S140" s="8">
        <v>14</v>
      </c>
      <c r="T140" s="8">
        <v>15</v>
      </c>
      <c r="U140" s="8">
        <v>9</v>
      </c>
      <c r="V140" s="8">
        <v>13</v>
      </c>
      <c r="W140" s="8">
        <v>14</v>
      </c>
      <c r="X140" s="8">
        <v>13</v>
      </c>
      <c r="Y140" s="8">
        <v>13</v>
      </c>
      <c r="Z140" s="8">
        <v>13</v>
      </c>
      <c r="AA140" s="8">
        <v>13</v>
      </c>
      <c r="AB140" s="8">
        <v>16</v>
      </c>
      <c r="AC140" s="8">
        <v>12</v>
      </c>
      <c r="AD140" s="8">
        <v>13</v>
      </c>
      <c r="AE140" s="8">
        <v>12</v>
      </c>
      <c r="AF140" s="8">
        <v>15</v>
      </c>
      <c r="AG140" s="8">
        <v>14</v>
      </c>
      <c r="AH140" s="8">
        <v>15</v>
      </c>
      <c r="AI140" s="8">
        <v>16</v>
      </c>
      <c r="AJ140" s="8">
        <v>15</v>
      </c>
      <c r="AK140" s="8">
        <v>15</v>
      </c>
      <c r="AL140" s="8">
        <v>15</v>
      </c>
      <c r="AM140" s="8">
        <v>13</v>
      </c>
      <c r="AN140" s="8">
        <v>15</v>
      </c>
      <c r="AO140" s="8">
        <v>11</v>
      </c>
      <c r="AP140" s="8">
        <v>14</v>
      </c>
      <c r="AQ140" s="8">
        <v>16</v>
      </c>
      <c r="AR140" s="8">
        <v>16</v>
      </c>
      <c r="AS140" s="8">
        <v>14</v>
      </c>
      <c r="AT140" s="8">
        <v>15</v>
      </c>
      <c r="AU140" s="8">
        <v>16</v>
      </c>
      <c r="AV140" s="8">
        <v>13</v>
      </c>
      <c r="AW140" s="8">
        <v>15</v>
      </c>
      <c r="AX140" s="8">
        <v>14</v>
      </c>
      <c r="AY140" s="8">
        <v>1</v>
      </c>
      <c r="AZ140" s="8">
        <v>1</v>
      </c>
      <c r="BA140" s="8">
        <v>3</v>
      </c>
      <c r="BB140" s="8">
        <v>2</v>
      </c>
      <c r="BC140" s="8">
        <v>1</v>
      </c>
      <c r="BD140" s="8">
        <v>2</v>
      </c>
      <c r="BE140" s="8">
        <v>3</v>
      </c>
      <c r="BF140" s="8">
        <v>1</v>
      </c>
      <c r="BG140" s="8">
        <v>1</v>
      </c>
      <c r="BH140" s="8">
        <v>2</v>
      </c>
      <c r="BI140" s="8">
        <v>1</v>
      </c>
      <c r="BJ140" s="8" t="s">
        <v>26</v>
      </c>
      <c r="BK140" s="8" t="s">
        <v>20</v>
      </c>
      <c r="BL140" s="8">
        <v>15</v>
      </c>
      <c r="BM140" s="8" t="s">
        <v>26</v>
      </c>
      <c r="BN140" s="8"/>
      <c r="BO140" s="8">
        <v>8</v>
      </c>
      <c r="BP140" s="34">
        <v>47664</v>
      </c>
      <c r="BQ140" s="8" t="s">
        <v>21</v>
      </c>
      <c r="BR140" s="8" t="s">
        <v>156</v>
      </c>
    </row>
    <row r="141" spans="1:70" ht="15.5" thickBot="1" x14ac:dyDescent="0.35">
      <c r="A141" s="8" t="s">
        <v>26</v>
      </c>
      <c r="B141" s="8"/>
      <c r="C141" s="8" t="s">
        <v>462</v>
      </c>
      <c r="D141" s="8" t="s">
        <v>154</v>
      </c>
      <c r="E141" s="33">
        <v>1</v>
      </c>
      <c r="F141" s="8">
        <v>0</v>
      </c>
      <c r="G141" s="8" t="s">
        <v>20</v>
      </c>
      <c r="H141" s="8" t="s">
        <v>463</v>
      </c>
      <c r="I141" s="8">
        <v>31</v>
      </c>
      <c r="J141" s="8">
        <v>150</v>
      </c>
      <c r="K141" s="8">
        <v>170</v>
      </c>
      <c r="L141" s="8">
        <v>16</v>
      </c>
      <c r="M141" s="8">
        <v>16</v>
      </c>
      <c r="N141" s="8">
        <v>9</v>
      </c>
      <c r="O141" s="8">
        <v>11</v>
      </c>
      <c r="P141" s="8">
        <v>17</v>
      </c>
      <c r="Q141" s="8">
        <v>13</v>
      </c>
      <c r="R141" s="8">
        <v>14</v>
      </c>
      <c r="S141" s="8">
        <v>16</v>
      </c>
      <c r="T141" s="8">
        <v>13</v>
      </c>
      <c r="U141" s="8">
        <v>12</v>
      </c>
      <c r="V141" s="8">
        <v>12</v>
      </c>
      <c r="W141" s="8">
        <v>16</v>
      </c>
      <c r="X141" s="8">
        <v>10</v>
      </c>
      <c r="Y141" s="8">
        <v>13</v>
      </c>
      <c r="Z141" s="8">
        <v>16</v>
      </c>
      <c r="AA141" s="8">
        <v>11</v>
      </c>
      <c r="AB141" s="8">
        <v>13</v>
      </c>
      <c r="AC141" s="8">
        <v>11</v>
      </c>
      <c r="AD141" s="8">
        <v>12</v>
      </c>
      <c r="AE141" s="8">
        <v>7</v>
      </c>
      <c r="AF141" s="8">
        <v>15</v>
      </c>
      <c r="AG141" s="8">
        <v>16</v>
      </c>
      <c r="AH141" s="8">
        <v>12</v>
      </c>
      <c r="AI141" s="8">
        <v>14</v>
      </c>
      <c r="AJ141" s="8">
        <v>13</v>
      </c>
      <c r="AK141" s="8">
        <v>12</v>
      </c>
      <c r="AL141" s="8">
        <v>15</v>
      </c>
      <c r="AM141" s="8">
        <v>13</v>
      </c>
      <c r="AN141" s="8">
        <v>13</v>
      </c>
      <c r="AO141" s="8">
        <v>10</v>
      </c>
      <c r="AP141" s="8">
        <v>14</v>
      </c>
      <c r="AQ141" s="8">
        <v>13</v>
      </c>
      <c r="AR141" s="8">
        <v>14</v>
      </c>
      <c r="AS141" s="8">
        <v>12</v>
      </c>
      <c r="AT141" s="8">
        <v>14</v>
      </c>
      <c r="AU141" s="8">
        <v>12</v>
      </c>
      <c r="AV141" s="8">
        <v>12</v>
      </c>
      <c r="AW141" s="8">
        <v>13</v>
      </c>
      <c r="AX141" s="8">
        <v>10</v>
      </c>
      <c r="AY141" s="8">
        <v>2</v>
      </c>
      <c r="AZ141" s="8">
        <v>3</v>
      </c>
      <c r="BA141" s="8">
        <v>2</v>
      </c>
      <c r="BB141" s="8">
        <v>2</v>
      </c>
      <c r="BC141" s="8">
        <v>1</v>
      </c>
      <c r="BD141" s="8">
        <v>2</v>
      </c>
      <c r="BE141" s="8">
        <v>3</v>
      </c>
      <c r="BF141" s="8">
        <v>1</v>
      </c>
      <c r="BG141" s="8">
        <v>1</v>
      </c>
      <c r="BH141" s="8">
        <v>3</v>
      </c>
      <c r="BI141" s="8">
        <v>1</v>
      </c>
      <c r="BJ141" s="8" t="s">
        <v>26</v>
      </c>
      <c r="BK141" s="8" t="s">
        <v>20</v>
      </c>
      <c r="BL141" s="8">
        <v>10</v>
      </c>
      <c r="BM141" s="8" t="s">
        <v>26</v>
      </c>
      <c r="BN141" s="8"/>
      <c r="BO141" s="8">
        <v>12</v>
      </c>
      <c r="BP141" s="34">
        <v>46203</v>
      </c>
      <c r="BQ141" s="8" t="s">
        <v>21</v>
      </c>
      <c r="BR141" s="8" t="s">
        <v>156</v>
      </c>
    </row>
    <row r="142" spans="1:70" ht="15.5" thickBot="1" x14ac:dyDescent="0.35">
      <c r="A142" s="8" t="s">
        <v>26</v>
      </c>
      <c r="B142" s="8"/>
      <c r="C142" s="8" t="s">
        <v>464</v>
      </c>
      <c r="D142" s="8" t="s">
        <v>154</v>
      </c>
      <c r="E142" s="33">
        <v>1</v>
      </c>
      <c r="F142" s="8">
        <v>0</v>
      </c>
      <c r="G142" s="8" t="s">
        <v>19</v>
      </c>
      <c r="H142" s="8" t="s">
        <v>32</v>
      </c>
      <c r="I142" s="8">
        <v>24</v>
      </c>
      <c r="J142" s="8">
        <v>160</v>
      </c>
      <c r="K142" s="8">
        <v>175</v>
      </c>
      <c r="L142" s="8">
        <v>13</v>
      </c>
      <c r="M142" s="8">
        <v>3</v>
      </c>
      <c r="N142" s="8">
        <v>1</v>
      </c>
      <c r="O142" s="8">
        <v>9</v>
      </c>
      <c r="P142" s="8">
        <v>12</v>
      </c>
      <c r="Q142" s="8">
        <v>5</v>
      </c>
      <c r="R142" s="8">
        <v>2</v>
      </c>
      <c r="S142" s="8">
        <v>2</v>
      </c>
      <c r="T142" s="8">
        <v>3</v>
      </c>
      <c r="U142" s="8">
        <v>9</v>
      </c>
      <c r="V142" s="8">
        <v>1</v>
      </c>
      <c r="W142" s="8">
        <v>13</v>
      </c>
      <c r="X142" s="8">
        <v>9</v>
      </c>
      <c r="Y142" s="8">
        <v>2</v>
      </c>
      <c r="Z142" s="8">
        <v>9</v>
      </c>
      <c r="AA142" s="8">
        <v>15</v>
      </c>
      <c r="AB142" s="8">
        <v>12</v>
      </c>
      <c r="AC142" s="8">
        <v>17</v>
      </c>
      <c r="AD142" s="8">
        <v>14</v>
      </c>
      <c r="AE142" s="8">
        <v>12</v>
      </c>
      <c r="AF142" s="8">
        <v>11</v>
      </c>
      <c r="AG142" s="8">
        <v>9</v>
      </c>
      <c r="AH142" s="8">
        <v>12</v>
      </c>
      <c r="AI142" s="8">
        <v>9</v>
      </c>
      <c r="AJ142" s="8">
        <v>16</v>
      </c>
      <c r="AK142" s="8">
        <v>14</v>
      </c>
      <c r="AL142" s="8">
        <v>14</v>
      </c>
      <c r="AM142" s="8">
        <v>14</v>
      </c>
      <c r="AN142" s="8">
        <v>12</v>
      </c>
      <c r="AO142" s="8">
        <v>14</v>
      </c>
      <c r="AP142" s="8">
        <v>11</v>
      </c>
      <c r="AQ142" s="8">
        <v>13</v>
      </c>
      <c r="AR142" s="8">
        <v>12</v>
      </c>
      <c r="AS142" s="8">
        <v>13</v>
      </c>
      <c r="AT142" s="8">
        <v>12</v>
      </c>
      <c r="AU142" s="8">
        <v>13</v>
      </c>
      <c r="AV142" s="8">
        <v>15</v>
      </c>
      <c r="AW142" s="8">
        <v>14</v>
      </c>
      <c r="AX142" s="8">
        <v>15</v>
      </c>
      <c r="AY142" s="8">
        <v>10</v>
      </c>
      <c r="AZ142" s="8">
        <v>14</v>
      </c>
      <c r="BA142" s="8">
        <v>18</v>
      </c>
      <c r="BB142" s="8">
        <v>14</v>
      </c>
      <c r="BC142" s="8">
        <v>12</v>
      </c>
      <c r="BD142" s="8">
        <v>15</v>
      </c>
      <c r="BE142" s="8">
        <v>14</v>
      </c>
      <c r="BF142" s="8">
        <v>16</v>
      </c>
      <c r="BG142" s="8">
        <v>10</v>
      </c>
      <c r="BH142" s="8">
        <v>13</v>
      </c>
      <c r="BI142" s="8">
        <v>14</v>
      </c>
      <c r="BJ142" s="8" t="s">
        <v>26</v>
      </c>
      <c r="BK142" s="8" t="s">
        <v>20</v>
      </c>
      <c r="BL142" s="8">
        <v>15</v>
      </c>
      <c r="BM142" s="8" t="s">
        <v>26</v>
      </c>
      <c r="BN142" s="8"/>
      <c r="BO142" s="8" t="s">
        <v>26</v>
      </c>
      <c r="BP142" s="34">
        <v>48029</v>
      </c>
      <c r="BQ142" s="8" t="s">
        <v>21</v>
      </c>
      <c r="BR142" s="8" t="s">
        <v>156</v>
      </c>
    </row>
    <row r="143" spans="1:70" ht="15.5" thickBot="1" x14ac:dyDescent="0.35">
      <c r="A143" s="8" t="s">
        <v>26</v>
      </c>
      <c r="B143" s="8"/>
      <c r="C143" s="8" t="s">
        <v>465</v>
      </c>
      <c r="D143" s="8" t="s">
        <v>154</v>
      </c>
      <c r="E143" s="33">
        <v>0.98</v>
      </c>
      <c r="F143" s="8">
        <v>0</v>
      </c>
      <c r="G143" s="8" t="s">
        <v>22</v>
      </c>
      <c r="H143" s="8" t="s">
        <v>315</v>
      </c>
      <c r="I143" s="8">
        <v>22</v>
      </c>
      <c r="J143" s="8">
        <v>177</v>
      </c>
      <c r="K143" s="8">
        <v>185</v>
      </c>
      <c r="L143" s="8">
        <v>18</v>
      </c>
      <c r="M143" s="8">
        <v>15</v>
      </c>
      <c r="N143" s="8">
        <v>9</v>
      </c>
      <c r="O143" s="8">
        <v>11</v>
      </c>
      <c r="P143" s="8">
        <v>18</v>
      </c>
      <c r="Q143" s="8">
        <v>12</v>
      </c>
      <c r="R143" s="8">
        <v>6</v>
      </c>
      <c r="S143" s="8">
        <v>18</v>
      </c>
      <c r="T143" s="8">
        <v>11</v>
      </c>
      <c r="U143" s="8">
        <v>10</v>
      </c>
      <c r="V143" s="8">
        <v>12</v>
      </c>
      <c r="W143" s="8">
        <v>18</v>
      </c>
      <c r="X143" s="8">
        <v>6</v>
      </c>
      <c r="Y143" s="8">
        <v>12</v>
      </c>
      <c r="Z143" s="8">
        <v>16</v>
      </c>
      <c r="AA143" s="8">
        <v>12</v>
      </c>
      <c r="AB143" s="8">
        <v>16</v>
      </c>
      <c r="AC143" s="8">
        <v>15</v>
      </c>
      <c r="AD143" s="8">
        <v>16</v>
      </c>
      <c r="AE143" s="8">
        <v>13</v>
      </c>
      <c r="AF143" s="8">
        <v>12</v>
      </c>
      <c r="AG143" s="8">
        <v>18</v>
      </c>
      <c r="AH143" s="8">
        <v>16</v>
      </c>
      <c r="AI143" s="8">
        <v>14</v>
      </c>
      <c r="AJ143" s="8">
        <v>16</v>
      </c>
      <c r="AK143" s="8">
        <v>12</v>
      </c>
      <c r="AL143" s="8">
        <v>16</v>
      </c>
      <c r="AM143" s="8">
        <v>16</v>
      </c>
      <c r="AN143" s="8">
        <v>14</v>
      </c>
      <c r="AO143" s="8">
        <v>8</v>
      </c>
      <c r="AP143" s="8">
        <v>14</v>
      </c>
      <c r="AQ143" s="8">
        <v>16</v>
      </c>
      <c r="AR143" s="8">
        <v>13</v>
      </c>
      <c r="AS143" s="8">
        <v>10</v>
      </c>
      <c r="AT143" s="8">
        <v>13</v>
      </c>
      <c r="AU143" s="8">
        <v>16</v>
      </c>
      <c r="AV143" s="8">
        <v>17</v>
      </c>
      <c r="AW143" s="8">
        <v>14</v>
      </c>
      <c r="AX143" s="8">
        <v>14</v>
      </c>
      <c r="AY143" s="8">
        <v>1</v>
      </c>
      <c r="AZ143" s="8">
        <v>2</v>
      </c>
      <c r="BA143" s="8">
        <v>2</v>
      </c>
      <c r="BB143" s="8">
        <v>2</v>
      </c>
      <c r="BC143" s="8">
        <v>1</v>
      </c>
      <c r="BD143" s="8">
        <v>1</v>
      </c>
      <c r="BE143" s="8">
        <v>3</v>
      </c>
      <c r="BF143" s="8">
        <v>2</v>
      </c>
      <c r="BG143" s="8">
        <v>1</v>
      </c>
      <c r="BH143" s="8">
        <v>2</v>
      </c>
      <c r="BI143" s="8">
        <v>3</v>
      </c>
      <c r="BJ143" s="8" t="s">
        <v>26</v>
      </c>
      <c r="BK143" s="8" t="s">
        <v>20</v>
      </c>
      <c r="BL143" s="8">
        <v>15</v>
      </c>
      <c r="BM143" s="8" t="s">
        <v>26</v>
      </c>
      <c r="BN143" s="8"/>
      <c r="BO143" s="8">
        <v>16</v>
      </c>
      <c r="BP143" s="34">
        <v>47664</v>
      </c>
      <c r="BQ143" s="8" t="s">
        <v>21</v>
      </c>
      <c r="BR143" s="8" t="s">
        <v>156</v>
      </c>
    </row>
    <row r="144" spans="1:70" ht="15.5" thickBot="1" x14ac:dyDescent="0.35">
      <c r="A144" s="8" t="s">
        <v>26</v>
      </c>
      <c r="B144" s="8"/>
      <c r="C144" s="8" t="s">
        <v>466</v>
      </c>
      <c r="D144" s="8" t="s">
        <v>154</v>
      </c>
      <c r="E144" s="33">
        <v>1</v>
      </c>
      <c r="F144" s="8">
        <v>0</v>
      </c>
      <c r="G144" s="8" t="s">
        <v>20</v>
      </c>
      <c r="H144" s="8" t="s">
        <v>369</v>
      </c>
      <c r="I144" s="8">
        <v>21</v>
      </c>
      <c r="J144" s="8">
        <v>152</v>
      </c>
      <c r="K144" s="8">
        <v>170</v>
      </c>
      <c r="L144" s="8">
        <v>14</v>
      </c>
      <c r="M144" s="8">
        <v>13</v>
      </c>
      <c r="N144" s="8">
        <v>11</v>
      </c>
      <c r="O144" s="8">
        <v>8</v>
      </c>
      <c r="P144" s="8">
        <v>14</v>
      </c>
      <c r="Q144" s="8">
        <v>8</v>
      </c>
      <c r="R144" s="8">
        <v>10</v>
      </c>
      <c r="S144" s="8">
        <v>15</v>
      </c>
      <c r="T144" s="8">
        <v>11</v>
      </c>
      <c r="U144" s="8">
        <v>9</v>
      </c>
      <c r="V144" s="8">
        <v>10</v>
      </c>
      <c r="W144" s="8">
        <v>14</v>
      </c>
      <c r="X144" s="8">
        <v>7</v>
      </c>
      <c r="Y144" s="8">
        <v>11</v>
      </c>
      <c r="Z144" s="8">
        <v>13</v>
      </c>
      <c r="AA144" s="8">
        <v>12</v>
      </c>
      <c r="AB144" s="8">
        <v>14</v>
      </c>
      <c r="AC144" s="8">
        <v>13</v>
      </c>
      <c r="AD144" s="8">
        <v>11</v>
      </c>
      <c r="AE144" s="8">
        <v>10</v>
      </c>
      <c r="AF144" s="8">
        <v>13</v>
      </c>
      <c r="AG144" s="8">
        <v>14</v>
      </c>
      <c r="AH144" s="8">
        <v>14</v>
      </c>
      <c r="AI144" s="8">
        <v>15</v>
      </c>
      <c r="AJ144" s="8">
        <v>14</v>
      </c>
      <c r="AK144" s="8">
        <v>13</v>
      </c>
      <c r="AL144" s="8">
        <v>14</v>
      </c>
      <c r="AM144" s="8">
        <v>11</v>
      </c>
      <c r="AN144" s="8">
        <v>17</v>
      </c>
      <c r="AO144" s="8">
        <v>8</v>
      </c>
      <c r="AP144" s="8">
        <v>17</v>
      </c>
      <c r="AQ144" s="8">
        <v>15</v>
      </c>
      <c r="AR144" s="8">
        <v>12</v>
      </c>
      <c r="AS144" s="8">
        <v>11</v>
      </c>
      <c r="AT144" s="8">
        <v>17</v>
      </c>
      <c r="AU144" s="8">
        <v>15</v>
      </c>
      <c r="AV144" s="8">
        <v>12</v>
      </c>
      <c r="AW144" s="8">
        <v>13</v>
      </c>
      <c r="AX144" s="8">
        <v>10</v>
      </c>
      <c r="AY144" s="8">
        <v>3</v>
      </c>
      <c r="AZ144" s="8">
        <v>2</v>
      </c>
      <c r="BA144" s="8">
        <v>2</v>
      </c>
      <c r="BB144" s="8">
        <v>3</v>
      </c>
      <c r="BC144" s="8">
        <v>3</v>
      </c>
      <c r="BD144" s="8">
        <v>2</v>
      </c>
      <c r="BE144" s="8">
        <v>1</v>
      </c>
      <c r="BF144" s="8">
        <v>3</v>
      </c>
      <c r="BG144" s="8">
        <v>2</v>
      </c>
      <c r="BH144" s="8">
        <v>3</v>
      </c>
      <c r="BI144" s="8">
        <v>1</v>
      </c>
      <c r="BJ144" s="8" t="s">
        <v>26</v>
      </c>
      <c r="BK144" s="8" t="s">
        <v>20</v>
      </c>
      <c r="BL144" s="8">
        <v>14</v>
      </c>
      <c r="BM144" s="8" t="s">
        <v>26</v>
      </c>
      <c r="BN144" s="8"/>
      <c r="BO144" s="8">
        <v>1</v>
      </c>
      <c r="BP144" s="34">
        <v>46934</v>
      </c>
      <c r="BQ144" s="8" t="s">
        <v>21</v>
      </c>
      <c r="BR144" s="8" t="s">
        <v>156</v>
      </c>
    </row>
    <row r="145" spans="1:70" ht="15.5" thickBot="1" x14ac:dyDescent="0.35">
      <c r="A145" s="8" t="s">
        <v>26</v>
      </c>
      <c r="B145" s="8"/>
      <c r="C145" s="8" t="s">
        <v>467</v>
      </c>
      <c r="D145" s="8" t="s">
        <v>154</v>
      </c>
      <c r="E145" s="33">
        <v>1</v>
      </c>
      <c r="F145" s="8">
        <v>0</v>
      </c>
      <c r="G145" s="8" t="s">
        <v>20</v>
      </c>
      <c r="H145" s="8" t="s">
        <v>31</v>
      </c>
      <c r="I145" s="8">
        <v>26</v>
      </c>
      <c r="J145" s="8">
        <v>150</v>
      </c>
      <c r="K145" s="8">
        <v>175</v>
      </c>
      <c r="L145" s="8">
        <v>11</v>
      </c>
      <c r="M145" s="8">
        <v>7</v>
      </c>
      <c r="N145" s="8">
        <v>16</v>
      </c>
      <c r="O145" s="8">
        <v>13</v>
      </c>
      <c r="P145" s="8">
        <v>12</v>
      </c>
      <c r="Q145" s="8">
        <v>5</v>
      </c>
      <c r="R145" s="8">
        <v>10</v>
      </c>
      <c r="S145" s="8">
        <v>10</v>
      </c>
      <c r="T145" s="8">
        <v>17</v>
      </c>
      <c r="U145" s="8">
        <v>7</v>
      </c>
      <c r="V145" s="8">
        <v>11</v>
      </c>
      <c r="W145" s="8">
        <v>10</v>
      </c>
      <c r="X145" s="8">
        <v>16</v>
      </c>
      <c r="Y145" s="8">
        <v>10</v>
      </c>
      <c r="Z145" s="8">
        <v>9</v>
      </c>
      <c r="AA145" s="8">
        <v>13</v>
      </c>
      <c r="AB145" s="8">
        <v>17</v>
      </c>
      <c r="AC145" s="8">
        <v>12</v>
      </c>
      <c r="AD145" s="8">
        <v>10</v>
      </c>
      <c r="AE145" s="8">
        <v>15</v>
      </c>
      <c r="AF145" s="8">
        <v>16</v>
      </c>
      <c r="AG145" s="8">
        <v>11</v>
      </c>
      <c r="AH145" s="8">
        <v>16</v>
      </c>
      <c r="AI145" s="8">
        <v>10</v>
      </c>
      <c r="AJ145" s="8">
        <v>16</v>
      </c>
      <c r="AK145" s="8">
        <v>18</v>
      </c>
      <c r="AL145" s="8">
        <v>13</v>
      </c>
      <c r="AM145" s="8">
        <v>11</v>
      </c>
      <c r="AN145" s="8">
        <v>14</v>
      </c>
      <c r="AO145" s="8">
        <v>16</v>
      </c>
      <c r="AP145" s="8">
        <v>15</v>
      </c>
      <c r="AQ145" s="8">
        <v>15</v>
      </c>
      <c r="AR145" s="8">
        <v>12</v>
      </c>
      <c r="AS145" s="8">
        <v>18</v>
      </c>
      <c r="AT145" s="8">
        <v>16</v>
      </c>
      <c r="AU145" s="8">
        <v>13</v>
      </c>
      <c r="AV145" s="8">
        <v>11</v>
      </c>
      <c r="AW145" s="8">
        <v>9</v>
      </c>
      <c r="AX145" s="8">
        <v>10</v>
      </c>
      <c r="AY145" s="8">
        <v>2</v>
      </c>
      <c r="AZ145" s="8">
        <v>2</v>
      </c>
      <c r="BA145" s="8">
        <v>2</v>
      </c>
      <c r="BB145" s="8">
        <v>2</v>
      </c>
      <c r="BC145" s="8">
        <v>2</v>
      </c>
      <c r="BD145" s="8">
        <v>2</v>
      </c>
      <c r="BE145" s="8">
        <v>2</v>
      </c>
      <c r="BF145" s="8">
        <v>1</v>
      </c>
      <c r="BG145" s="8">
        <v>3</v>
      </c>
      <c r="BH145" s="8">
        <v>1</v>
      </c>
      <c r="BI145" s="8">
        <v>3</v>
      </c>
      <c r="BJ145" s="8" t="s">
        <v>26</v>
      </c>
      <c r="BK145" s="8" t="s">
        <v>20</v>
      </c>
      <c r="BL145" s="8">
        <v>16</v>
      </c>
      <c r="BM145" s="8" t="s">
        <v>26</v>
      </c>
      <c r="BN145" s="8"/>
      <c r="BO145" s="8">
        <v>19</v>
      </c>
      <c r="BP145" s="34">
        <v>48029</v>
      </c>
      <c r="BQ145" s="8" t="s">
        <v>21</v>
      </c>
      <c r="BR145" s="8" t="s">
        <v>156</v>
      </c>
    </row>
    <row r="146" spans="1:70" ht="15.5" thickBot="1" x14ac:dyDescent="0.35">
      <c r="A146" s="8" t="s">
        <v>26</v>
      </c>
      <c r="B146" s="8"/>
      <c r="C146" s="8" t="s">
        <v>468</v>
      </c>
      <c r="D146" s="8" t="s">
        <v>154</v>
      </c>
      <c r="E146" s="33">
        <v>1</v>
      </c>
      <c r="F146" s="8">
        <v>0</v>
      </c>
      <c r="G146" s="8" t="s">
        <v>20</v>
      </c>
      <c r="H146" s="8" t="s">
        <v>25</v>
      </c>
      <c r="I146" s="8">
        <v>25</v>
      </c>
      <c r="J146" s="8">
        <v>159</v>
      </c>
      <c r="K146" s="8">
        <v>165</v>
      </c>
      <c r="L146" s="8">
        <v>13</v>
      </c>
      <c r="M146" s="8">
        <v>13</v>
      </c>
      <c r="N146" s="8">
        <v>7</v>
      </c>
      <c r="O146" s="8">
        <v>12</v>
      </c>
      <c r="P146" s="8">
        <v>15</v>
      </c>
      <c r="Q146" s="8">
        <v>9</v>
      </c>
      <c r="R146" s="8">
        <v>7</v>
      </c>
      <c r="S146" s="8">
        <v>14</v>
      </c>
      <c r="T146" s="8">
        <v>10</v>
      </c>
      <c r="U146" s="8">
        <v>10</v>
      </c>
      <c r="V146" s="8">
        <v>14</v>
      </c>
      <c r="W146" s="8">
        <v>13</v>
      </c>
      <c r="X146" s="8">
        <v>14</v>
      </c>
      <c r="Y146" s="8">
        <v>13</v>
      </c>
      <c r="Z146" s="8">
        <v>14</v>
      </c>
      <c r="AA146" s="8">
        <v>8</v>
      </c>
      <c r="AB146" s="8">
        <v>15</v>
      </c>
      <c r="AC146" s="8">
        <v>15</v>
      </c>
      <c r="AD146" s="8">
        <v>14</v>
      </c>
      <c r="AE146" s="8">
        <v>11</v>
      </c>
      <c r="AF146" s="8">
        <v>11</v>
      </c>
      <c r="AG146" s="8">
        <v>13</v>
      </c>
      <c r="AH146" s="8">
        <v>14</v>
      </c>
      <c r="AI146" s="8">
        <v>18</v>
      </c>
      <c r="AJ146" s="8">
        <v>17</v>
      </c>
      <c r="AK146" s="8">
        <v>13</v>
      </c>
      <c r="AL146" s="8">
        <v>16</v>
      </c>
      <c r="AM146" s="8">
        <v>14</v>
      </c>
      <c r="AN146" s="8">
        <v>15</v>
      </c>
      <c r="AO146" s="8">
        <v>12</v>
      </c>
      <c r="AP146" s="8">
        <v>16</v>
      </c>
      <c r="AQ146" s="8">
        <v>14</v>
      </c>
      <c r="AR146" s="8">
        <v>14</v>
      </c>
      <c r="AS146" s="8">
        <v>12</v>
      </c>
      <c r="AT146" s="8">
        <v>16</v>
      </c>
      <c r="AU146" s="8">
        <v>15</v>
      </c>
      <c r="AV146" s="8">
        <v>12</v>
      </c>
      <c r="AW146" s="8">
        <v>14</v>
      </c>
      <c r="AX146" s="8">
        <v>13</v>
      </c>
      <c r="AY146" s="8">
        <v>1</v>
      </c>
      <c r="AZ146" s="8">
        <v>3</v>
      </c>
      <c r="BA146" s="8">
        <v>2</v>
      </c>
      <c r="BB146" s="8">
        <v>2</v>
      </c>
      <c r="BC146" s="8">
        <v>2</v>
      </c>
      <c r="BD146" s="8">
        <v>3</v>
      </c>
      <c r="BE146" s="8">
        <v>2</v>
      </c>
      <c r="BF146" s="8">
        <v>3</v>
      </c>
      <c r="BG146" s="8">
        <v>1</v>
      </c>
      <c r="BH146" s="8">
        <v>2</v>
      </c>
      <c r="BI146" s="8">
        <v>3</v>
      </c>
      <c r="BJ146" s="8" t="s">
        <v>26</v>
      </c>
      <c r="BK146" s="8" t="s">
        <v>20</v>
      </c>
      <c r="BL146" s="8">
        <v>18</v>
      </c>
      <c r="BM146" s="8" t="s">
        <v>26</v>
      </c>
      <c r="BN146" s="8"/>
      <c r="BO146" s="8">
        <v>24</v>
      </c>
      <c r="BP146" s="34">
        <v>46568</v>
      </c>
      <c r="BQ146" s="8" t="s">
        <v>21</v>
      </c>
      <c r="BR146" s="8" t="s">
        <v>156</v>
      </c>
    </row>
    <row r="147" spans="1:70" ht="15.5" thickBot="1" x14ac:dyDescent="0.35">
      <c r="A147" s="8" t="s">
        <v>26</v>
      </c>
      <c r="B147" s="8"/>
      <c r="C147" s="8" t="s">
        <v>469</v>
      </c>
      <c r="D147" s="8" t="s">
        <v>154</v>
      </c>
      <c r="E147" s="33">
        <v>1</v>
      </c>
      <c r="F147" s="8">
        <v>0</v>
      </c>
      <c r="G147" s="8" t="s">
        <v>29</v>
      </c>
      <c r="H147" s="8" t="s">
        <v>315</v>
      </c>
      <c r="I147" s="8">
        <v>20</v>
      </c>
      <c r="J147" s="8">
        <v>155</v>
      </c>
      <c r="K147" s="8">
        <v>170</v>
      </c>
      <c r="L147" s="8">
        <v>15</v>
      </c>
      <c r="M147" s="8">
        <v>13</v>
      </c>
      <c r="N147" s="8">
        <v>12</v>
      </c>
      <c r="O147" s="8">
        <v>9</v>
      </c>
      <c r="P147" s="8">
        <v>15</v>
      </c>
      <c r="Q147" s="8">
        <v>12</v>
      </c>
      <c r="R147" s="8">
        <v>8</v>
      </c>
      <c r="S147" s="8">
        <v>14</v>
      </c>
      <c r="T147" s="8">
        <v>14</v>
      </c>
      <c r="U147" s="8">
        <v>11</v>
      </c>
      <c r="V147" s="8">
        <v>11</v>
      </c>
      <c r="W147" s="8">
        <v>14</v>
      </c>
      <c r="X147" s="8">
        <v>6</v>
      </c>
      <c r="Y147" s="8">
        <v>11</v>
      </c>
      <c r="Z147" s="8">
        <v>14</v>
      </c>
      <c r="AA147" s="8">
        <v>12</v>
      </c>
      <c r="AB147" s="8">
        <v>18</v>
      </c>
      <c r="AC147" s="8">
        <v>15</v>
      </c>
      <c r="AD147" s="8">
        <v>14</v>
      </c>
      <c r="AE147" s="8">
        <v>14</v>
      </c>
      <c r="AF147" s="8">
        <v>19</v>
      </c>
      <c r="AG147" s="8">
        <v>15</v>
      </c>
      <c r="AH147" s="8">
        <v>16</v>
      </c>
      <c r="AI147" s="8">
        <v>16</v>
      </c>
      <c r="AJ147" s="8">
        <v>19</v>
      </c>
      <c r="AK147" s="8">
        <v>19</v>
      </c>
      <c r="AL147" s="8">
        <v>15</v>
      </c>
      <c r="AM147" s="8">
        <v>12</v>
      </c>
      <c r="AN147" s="8">
        <v>13</v>
      </c>
      <c r="AO147" s="8">
        <v>7</v>
      </c>
      <c r="AP147" s="8">
        <v>13</v>
      </c>
      <c r="AQ147" s="8">
        <v>14</v>
      </c>
      <c r="AR147" s="8">
        <v>15</v>
      </c>
      <c r="AS147" s="8">
        <v>14</v>
      </c>
      <c r="AT147" s="8">
        <v>12</v>
      </c>
      <c r="AU147" s="8">
        <v>15</v>
      </c>
      <c r="AV147" s="8">
        <v>13</v>
      </c>
      <c r="AW147" s="8">
        <v>14</v>
      </c>
      <c r="AX147" s="8">
        <v>14</v>
      </c>
      <c r="AY147" s="8">
        <v>3</v>
      </c>
      <c r="AZ147" s="8">
        <v>1</v>
      </c>
      <c r="BA147" s="8">
        <v>2</v>
      </c>
      <c r="BB147" s="8">
        <v>3</v>
      </c>
      <c r="BC147" s="8">
        <v>2</v>
      </c>
      <c r="BD147" s="8">
        <v>2</v>
      </c>
      <c r="BE147" s="8">
        <v>3</v>
      </c>
      <c r="BF147" s="8">
        <v>1</v>
      </c>
      <c r="BG147" s="8">
        <v>2</v>
      </c>
      <c r="BH147" s="8">
        <v>2</v>
      </c>
      <c r="BI147" s="8">
        <v>3</v>
      </c>
      <c r="BJ147" s="8" t="s">
        <v>26</v>
      </c>
      <c r="BK147" s="8" t="s">
        <v>20</v>
      </c>
      <c r="BL147" s="8">
        <v>16</v>
      </c>
      <c r="BM147" s="8" t="s">
        <v>26</v>
      </c>
      <c r="BN147" s="8"/>
      <c r="BO147" s="8">
        <v>4</v>
      </c>
      <c r="BP147" s="34">
        <v>47664</v>
      </c>
      <c r="BQ147" s="8" t="s">
        <v>21</v>
      </c>
      <c r="BR147" s="8" t="s">
        <v>156</v>
      </c>
    </row>
    <row r="148" spans="1:70" ht="15.5" thickBot="1" x14ac:dyDescent="0.35">
      <c r="A148" s="8" t="s">
        <v>26</v>
      </c>
      <c r="B148" s="8"/>
      <c r="C148" s="8" t="s">
        <v>470</v>
      </c>
      <c r="D148" s="8" t="s">
        <v>154</v>
      </c>
      <c r="E148" s="33">
        <v>1</v>
      </c>
      <c r="F148" s="8">
        <v>0</v>
      </c>
      <c r="G148" s="8" t="s">
        <v>33</v>
      </c>
      <c r="H148" s="8" t="s">
        <v>471</v>
      </c>
      <c r="I148" s="8">
        <v>19</v>
      </c>
      <c r="J148" s="8">
        <v>134</v>
      </c>
      <c r="K148" s="8">
        <v>145</v>
      </c>
      <c r="L148" s="8">
        <v>14</v>
      </c>
      <c r="M148" s="8">
        <v>14</v>
      </c>
      <c r="N148" s="8">
        <v>5</v>
      </c>
      <c r="O148" s="8">
        <v>9</v>
      </c>
      <c r="P148" s="8">
        <v>15</v>
      </c>
      <c r="Q148" s="8">
        <v>13</v>
      </c>
      <c r="R148" s="8">
        <v>5</v>
      </c>
      <c r="S148" s="8">
        <v>15</v>
      </c>
      <c r="T148" s="8">
        <v>6</v>
      </c>
      <c r="U148" s="8">
        <v>11</v>
      </c>
      <c r="V148" s="8">
        <v>13</v>
      </c>
      <c r="W148" s="8">
        <v>15</v>
      </c>
      <c r="X148" s="8">
        <v>5</v>
      </c>
      <c r="Y148" s="8">
        <v>14</v>
      </c>
      <c r="Z148" s="8">
        <v>15</v>
      </c>
      <c r="AA148" s="8">
        <v>7</v>
      </c>
      <c r="AB148" s="8">
        <v>12</v>
      </c>
      <c r="AC148" s="8">
        <v>12</v>
      </c>
      <c r="AD148" s="8">
        <v>13</v>
      </c>
      <c r="AE148" s="8">
        <v>8</v>
      </c>
      <c r="AF148" s="8">
        <v>10</v>
      </c>
      <c r="AG148" s="8">
        <v>14</v>
      </c>
      <c r="AH148" s="8">
        <v>12</v>
      </c>
      <c r="AI148" s="8">
        <v>14</v>
      </c>
      <c r="AJ148" s="8">
        <v>17</v>
      </c>
      <c r="AK148" s="8">
        <v>13</v>
      </c>
      <c r="AL148" s="8">
        <v>13</v>
      </c>
      <c r="AM148" s="8">
        <v>13</v>
      </c>
      <c r="AN148" s="8">
        <v>13</v>
      </c>
      <c r="AO148" s="8">
        <v>6</v>
      </c>
      <c r="AP148" s="8">
        <v>11</v>
      </c>
      <c r="AQ148" s="8">
        <v>12</v>
      </c>
      <c r="AR148" s="8">
        <v>14</v>
      </c>
      <c r="AS148" s="8">
        <v>8</v>
      </c>
      <c r="AT148" s="8">
        <v>13</v>
      </c>
      <c r="AU148" s="8">
        <v>15</v>
      </c>
      <c r="AV148" s="8">
        <v>12</v>
      </c>
      <c r="AW148" s="8">
        <v>13</v>
      </c>
      <c r="AX148" s="8">
        <v>15</v>
      </c>
      <c r="AY148" s="8">
        <v>3</v>
      </c>
      <c r="AZ148" s="8">
        <v>3</v>
      </c>
      <c r="BA148" s="8">
        <v>1</v>
      </c>
      <c r="BB148" s="8">
        <v>1</v>
      </c>
      <c r="BC148" s="8">
        <v>2</v>
      </c>
      <c r="BD148" s="8">
        <v>1</v>
      </c>
      <c r="BE148" s="8">
        <v>3</v>
      </c>
      <c r="BF148" s="8">
        <v>2</v>
      </c>
      <c r="BG148" s="8">
        <v>3</v>
      </c>
      <c r="BH148" s="8">
        <v>2</v>
      </c>
      <c r="BI148" s="8">
        <v>1</v>
      </c>
      <c r="BJ148" s="8" t="s">
        <v>26</v>
      </c>
      <c r="BK148" s="8" t="s">
        <v>20</v>
      </c>
      <c r="BL148" s="8">
        <v>16</v>
      </c>
      <c r="BM148" s="8" t="s">
        <v>26</v>
      </c>
      <c r="BN148" s="8"/>
      <c r="BO148" s="8">
        <v>5</v>
      </c>
      <c r="BP148" s="34">
        <v>47299</v>
      </c>
      <c r="BQ148" s="8" t="s">
        <v>21</v>
      </c>
      <c r="BR148" s="8" t="s">
        <v>156</v>
      </c>
    </row>
    <row r="149" spans="1:70" ht="15.5" thickBot="1" x14ac:dyDescent="0.35">
      <c r="A149" s="8" t="s">
        <v>26</v>
      </c>
      <c r="B149" s="8"/>
      <c r="C149" s="8" t="s">
        <v>472</v>
      </c>
      <c r="D149" s="8" t="s">
        <v>154</v>
      </c>
      <c r="E149" s="33">
        <v>0.99</v>
      </c>
      <c r="F149" s="8">
        <v>0</v>
      </c>
      <c r="G149" s="8" t="s">
        <v>20</v>
      </c>
      <c r="H149" s="8" t="s">
        <v>399</v>
      </c>
      <c r="I149" s="8">
        <v>22</v>
      </c>
      <c r="J149" s="8">
        <v>159</v>
      </c>
      <c r="K149" s="8">
        <v>169</v>
      </c>
      <c r="L149" s="8">
        <v>14</v>
      </c>
      <c r="M149" s="8">
        <v>13</v>
      </c>
      <c r="N149" s="8">
        <v>8</v>
      </c>
      <c r="O149" s="8">
        <v>9</v>
      </c>
      <c r="P149" s="8">
        <v>15</v>
      </c>
      <c r="Q149" s="8">
        <v>10</v>
      </c>
      <c r="R149" s="8">
        <v>6</v>
      </c>
      <c r="S149" s="8">
        <v>14</v>
      </c>
      <c r="T149" s="8">
        <v>10</v>
      </c>
      <c r="U149" s="8">
        <v>10</v>
      </c>
      <c r="V149" s="8">
        <v>13</v>
      </c>
      <c r="W149" s="8">
        <v>15</v>
      </c>
      <c r="X149" s="8">
        <v>11</v>
      </c>
      <c r="Y149" s="8">
        <v>17</v>
      </c>
      <c r="Z149" s="8">
        <v>15</v>
      </c>
      <c r="AA149" s="8">
        <v>8</v>
      </c>
      <c r="AB149" s="8">
        <v>16</v>
      </c>
      <c r="AC149" s="8">
        <v>14</v>
      </c>
      <c r="AD149" s="8">
        <v>14</v>
      </c>
      <c r="AE149" s="8">
        <v>12</v>
      </c>
      <c r="AF149" s="8">
        <v>14</v>
      </c>
      <c r="AG149" s="8">
        <v>14</v>
      </c>
      <c r="AH149" s="8">
        <v>15</v>
      </c>
      <c r="AI149" s="8">
        <v>16</v>
      </c>
      <c r="AJ149" s="8">
        <v>16</v>
      </c>
      <c r="AK149" s="8">
        <v>15</v>
      </c>
      <c r="AL149" s="8">
        <v>14</v>
      </c>
      <c r="AM149" s="8">
        <v>13</v>
      </c>
      <c r="AN149" s="8">
        <v>14</v>
      </c>
      <c r="AO149" s="8">
        <v>9</v>
      </c>
      <c r="AP149" s="8">
        <v>16</v>
      </c>
      <c r="AQ149" s="8">
        <v>14</v>
      </c>
      <c r="AR149" s="8">
        <v>14</v>
      </c>
      <c r="AS149" s="8">
        <v>11</v>
      </c>
      <c r="AT149" s="8">
        <v>13</v>
      </c>
      <c r="AU149" s="8">
        <v>14</v>
      </c>
      <c r="AV149" s="8">
        <v>12</v>
      </c>
      <c r="AW149" s="8">
        <v>15</v>
      </c>
      <c r="AX149" s="8">
        <v>15</v>
      </c>
      <c r="AY149" s="8">
        <v>3</v>
      </c>
      <c r="AZ149" s="8">
        <v>3</v>
      </c>
      <c r="BA149" s="8">
        <v>2</v>
      </c>
      <c r="BB149" s="8">
        <v>3</v>
      </c>
      <c r="BC149" s="8">
        <v>2</v>
      </c>
      <c r="BD149" s="8">
        <v>1</v>
      </c>
      <c r="BE149" s="8">
        <v>1</v>
      </c>
      <c r="BF149" s="8">
        <v>3</v>
      </c>
      <c r="BG149" s="8">
        <v>2</v>
      </c>
      <c r="BH149" s="8">
        <v>1</v>
      </c>
      <c r="BI149" s="8">
        <v>1</v>
      </c>
      <c r="BJ149" s="8" t="s">
        <v>26</v>
      </c>
      <c r="BK149" s="8" t="s">
        <v>20</v>
      </c>
      <c r="BL149" s="8">
        <v>15</v>
      </c>
      <c r="BM149" s="8" t="s">
        <v>26</v>
      </c>
      <c r="BN149" s="8"/>
      <c r="BO149" s="8">
        <v>12</v>
      </c>
      <c r="BP149" s="34">
        <v>48029</v>
      </c>
      <c r="BQ149" s="8" t="s">
        <v>21</v>
      </c>
      <c r="BR149" s="8" t="s">
        <v>156</v>
      </c>
    </row>
    <row r="150" spans="1:70" ht="15.5" thickBot="1" x14ac:dyDescent="0.35">
      <c r="A150" s="8" t="s">
        <v>26</v>
      </c>
      <c r="B150" s="8"/>
      <c r="C150" s="8" t="s">
        <v>473</v>
      </c>
      <c r="D150" s="8" t="s">
        <v>154</v>
      </c>
      <c r="E150" s="33">
        <v>1</v>
      </c>
      <c r="F150" s="8">
        <v>0</v>
      </c>
      <c r="G150" s="8" t="s">
        <v>20</v>
      </c>
      <c r="H150" s="8" t="s">
        <v>410</v>
      </c>
      <c r="I150" s="8">
        <v>19</v>
      </c>
      <c r="J150" s="8">
        <v>115</v>
      </c>
      <c r="K150" s="8">
        <v>140</v>
      </c>
      <c r="L150" s="8">
        <v>13</v>
      </c>
      <c r="M150" s="8">
        <v>11</v>
      </c>
      <c r="N150" s="8">
        <v>5</v>
      </c>
      <c r="O150" s="8">
        <v>11</v>
      </c>
      <c r="P150" s="8">
        <v>15</v>
      </c>
      <c r="Q150" s="8">
        <v>12</v>
      </c>
      <c r="R150" s="8">
        <v>6</v>
      </c>
      <c r="S150" s="8">
        <v>15</v>
      </c>
      <c r="T150" s="8">
        <v>7</v>
      </c>
      <c r="U150" s="8">
        <v>11</v>
      </c>
      <c r="V150" s="8">
        <v>10</v>
      </c>
      <c r="W150" s="8">
        <v>14</v>
      </c>
      <c r="X150" s="8">
        <v>6</v>
      </c>
      <c r="Y150" s="8">
        <v>11</v>
      </c>
      <c r="Z150" s="8">
        <v>17</v>
      </c>
      <c r="AA150" s="8">
        <v>7</v>
      </c>
      <c r="AB150" s="8">
        <v>11</v>
      </c>
      <c r="AC150" s="8">
        <v>10</v>
      </c>
      <c r="AD150" s="8">
        <v>12</v>
      </c>
      <c r="AE150" s="8">
        <v>8</v>
      </c>
      <c r="AF150" s="8">
        <v>8</v>
      </c>
      <c r="AG150" s="8">
        <v>12</v>
      </c>
      <c r="AH150" s="8">
        <v>10</v>
      </c>
      <c r="AI150" s="8">
        <v>14</v>
      </c>
      <c r="AJ150" s="8">
        <v>14</v>
      </c>
      <c r="AK150" s="8">
        <v>10</v>
      </c>
      <c r="AL150" s="8">
        <v>10</v>
      </c>
      <c r="AM150" s="8">
        <v>12</v>
      </c>
      <c r="AN150" s="8">
        <v>14</v>
      </c>
      <c r="AO150" s="8">
        <v>2</v>
      </c>
      <c r="AP150" s="8">
        <v>12</v>
      </c>
      <c r="AQ150" s="8">
        <v>10</v>
      </c>
      <c r="AR150" s="8">
        <v>11</v>
      </c>
      <c r="AS150" s="8">
        <v>7</v>
      </c>
      <c r="AT150" s="8">
        <v>13</v>
      </c>
      <c r="AU150" s="8">
        <v>14</v>
      </c>
      <c r="AV150" s="8">
        <v>14</v>
      </c>
      <c r="AW150" s="8">
        <v>14</v>
      </c>
      <c r="AX150" s="8">
        <v>14</v>
      </c>
      <c r="AY150" s="8">
        <v>1</v>
      </c>
      <c r="AZ150" s="8">
        <v>1</v>
      </c>
      <c r="BA150" s="8">
        <v>3</v>
      </c>
      <c r="BB150" s="8">
        <v>1</v>
      </c>
      <c r="BC150" s="8">
        <v>2</v>
      </c>
      <c r="BD150" s="8">
        <v>2</v>
      </c>
      <c r="BE150" s="8">
        <v>2</v>
      </c>
      <c r="BF150" s="8">
        <v>3</v>
      </c>
      <c r="BG150" s="8">
        <v>1</v>
      </c>
      <c r="BH150" s="8">
        <v>2</v>
      </c>
      <c r="BI150" s="8">
        <v>1</v>
      </c>
      <c r="BJ150" s="8" t="s">
        <v>26</v>
      </c>
      <c r="BK150" s="8" t="s">
        <v>20</v>
      </c>
      <c r="BL150" s="8">
        <v>14</v>
      </c>
      <c r="BM150" s="8" t="s">
        <v>26</v>
      </c>
      <c r="BN150" s="8"/>
      <c r="BO150" s="8" t="s">
        <v>26</v>
      </c>
      <c r="BP150" s="34">
        <v>46568</v>
      </c>
      <c r="BQ150" s="8" t="s">
        <v>21</v>
      </c>
      <c r="BR150" s="8" t="s">
        <v>156</v>
      </c>
    </row>
    <row r="151" spans="1:70" ht="15.5" thickBot="1" x14ac:dyDescent="0.35">
      <c r="A151" s="8" t="s">
        <v>26</v>
      </c>
      <c r="B151" s="8"/>
      <c r="C151" s="8" t="s">
        <v>474</v>
      </c>
      <c r="D151" s="8" t="s">
        <v>154</v>
      </c>
      <c r="E151" s="33">
        <v>1</v>
      </c>
      <c r="F151" s="8">
        <v>0</v>
      </c>
      <c r="G151" s="8" t="s">
        <v>20</v>
      </c>
      <c r="H151" s="8" t="s">
        <v>471</v>
      </c>
      <c r="I151" s="8">
        <v>17</v>
      </c>
      <c r="J151" s="8">
        <v>175</v>
      </c>
      <c r="K151" s="8">
        <v>194</v>
      </c>
      <c r="L151" s="8">
        <v>17</v>
      </c>
      <c r="M151" s="8">
        <v>17</v>
      </c>
      <c r="N151" s="8">
        <v>5</v>
      </c>
      <c r="O151" s="8">
        <v>11</v>
      </c>
      <c r="P151" s="8">
        <v>19</v>
      </c>
      <c r="Q151" s="8">
        <v>14</v>
      </c>
      <c r="R151" s="8">
        <v>6</v>
      </c>
      <c r="S151" s="8">
        <v>19</v>
      </c>
      <c r="T151" s="8">
        <v>6</v>
      </c>
      <c r="U151" s="8">
        <v>12</v>
      </c>
      <c r="V151" s="8">
        <v>13</v>
      </c>
      <c r="W151" s="8">
        <v>19</v>
      </c>
      <c r="X151" s="8">
        <v>7</v>
      </c>
      <c r="Y151" s="8">
        <v>14</v>
      </c>
      <c r="Z151" s="8">
        <v>19</v>
      </c>
      <c r="AA151" s="8">
        <v>7</v>
      </c>
      <c r="AB151" s="8">
        <v>11</v>
      </c>
      <c r="AC151" s="8">
        <v>14</v>
      </c>
      <c r="AD151" s="8">
        <v>16</v>
      </c>
      <c r="AE151" s="8">
        <v>12</v>
      </c>
      <c r="AF151" s="8">
        <v>9</v>
      </c>
      <c r="AG151" s="8">
        <v>18</v>
      </c>
      <c r="AH151" s="8">
        <v>13</v>
      </c>
      <c r="AI151" s="8">
        <v>15</v>
      </c>
      <c r="AJ151" s="8">
        <v>17</v>
      </c>
      <c r="AK151" s="8">
        <v>11</v>
      </c>
      <c r="AL151" s="8">
        <v>15</v>
      </c>
      <c r="AM151" s="8">
        <v>15</v>
      </c>
      <c r="AN151" s="8">
        <v>16</v>
      </c>
      <c r="AO151" s="8">
        <v>9</v>
      </c>
      <c r="AP151" s="8">
        <v>16</v>
      </c>
      <c r="AQ151" s="8">
        <v>13</v>
      </c>
      <c r="AR151" s="8">
        <v>15</v>
      </c>
      <c r="AS151" s="8">
        <v>11</v>
      </c>
      <c r="AT151" s="8">
        <v>15</v>
      </c>
      <c r="AU151" s="8">
        <v>14</v>
      </c>
      <c r="AV151" s="8">
        <v>16</v>
      </c>
      <c r="AW151" s="8">
        <v>18</v>
      </c>
      <c r="AX151" s="8">
        <v>16</v>
      </c>
      <c r="AY151" s="8">
        <v>2</v>
      </c>
      <c r="AZ151" s="8">
        <v>3</v>
      </c>
      <c r="BA151" s="8">
        <v>3</v>
      </c>
      <c r="BB151" s="8">
        <v>3</v>
      </c>
      <c r="BC151" s="8">
        <v>1</v>
      </c>
      <c r="BD151" s="8">
        <v>2</v>
      </c>
      <c r="BE151" s="8">
        <v>3</v>
      </c>
      <c r="BF151" s="8">
        <v>2</v>
      </c>
      <c r="BG151" s="8">
        <v>2</v>
      </c>
      <c r="BH151" s="8">
        <v>1</v>
      </c>
      <c r="BI151" s="8">
        <v>3</v>
      </c>
      <c r="BJ151" s="8" t="s">
        <v>26</v>
      </c>
      <c r="BK151" s="8" t="s">
        <v>20</v>
      </c>
      <c r="BL151" s="8">
        <v>14</v>
      </c>
      <c r="BM151" s="8" t="s">
        <v>26</v>
      </c>
      <c r="BN151" s="8"/>
      <c r="BO151" s="8" t="s">
        <v>26</v>
      </c>
      <c r="BP151" s="34">
        <v>48029</v>
      </c>
      <c r="BQ151" s="8" t="s">
        <v>21</v>
      </c>
      <c r="BR151" s="8" t="s">
        <v>156</v>
      </c>
    </row>
    <row r="152" spans="1:70" ht="15.5" thickBot="1" x14ac:dyDescent="0.35">
      <c r="A152" s="8" t="s">
        <v>26</v>
      </c>
      <c r="B152" s="8"/>
      <c r="C152" s="8" t="s">
        <v>475</v>
      </c>
      <c r="D152" s="8" t="s">
        <v>154</v>
      </c>
      <c r="E152" s="33">
        <v>1</v>
      </c>
      <c r="F152" s="8">
        <v>0</v>
      </c>
      <c r="G152" s="8" t="s">
        <v>33</v>
      </c>
      <c r="H152" s="8" t="s">
        <v>221</v>
      </c>
      <c r="I152" s="8">
        <v>18</v>
      </c>
      <c r="J152" s="8">
        <v>125</v>
      </c>
      <c r="K152" s="8">
        <v>151</v>
      </c>
      <c r="L152" s="8">
        <v>14</v>
      </c>
      <c r="M152" s="8">
        <v>7</v>
      </c>
      <c r="N152" s="8">
        <v>10</v>
      </c>
      <c r="O152" s="8">
        <v>9</v>
      </c>
      <c r="P152" s="8">
        <v>15</v>
      </c>
      <c r="Q152" s="8">
        <v>6</v>
      </c>
      <c r="R152" s="8">
        <v>6</v>
      </c>
      <c r="S152" s="8">
        <v>12</v>
      </c>
      <c r="T152" s="8">
        <v>11</v>
      </c>
      <c r="U152" s="8">
        <v>9</v>
      </c>
      <c r="V152" s="8">
        <v>10</v>
      </c>
      <c r="W152" s="8">
        <v>14</v>
      </c>
      <c r="X152" s="8">
        <v>11</v>
      </c>
      <c r="Y152" s="8">
        <v>12</v>
      </c>
      <c r="Z152" s="8">
        <v>14</v>
      </c>
      <c r="AA152" s="8">
        <v>13</v>
      </c>
      <c r="AB152" s="8">
        <v>12</v>
      </c>
      <c r="AC152" s="8">
        <v>12</v>
      </c>
      <c r="AD152" s="8">
        <v>14</v>
      </c>
      <c r="AE152" s="8">
        <v>8</v>
      </c>
      <c r="AF152" s="8">
        <v>11</v>
      </c>
      <c r="AG152" s="8">
        <v>15</v>
      </c>
      <c r="AH152" s="8">
        <v>14</v>
      </c>
      <c r="AI152" s="8">
        <v>12</v>
      </c>
      <c r="AJ152" s="8">
        <v>14</v>
      </c>
      <c r="AK152" s="8">
        <v>11</v>
      </c>
      <c r="AL152" s="8">
        <v>12</v>
      </c>
      <c r="AM152" s="8">
        <v>15</v>
      </c>
      <c r="AN152" s="8">
        <v>11</v>
      </c>
      <c r="AO152" s="8">
        <v>14</v>
      </c>
      <c r="AP152" s="8">
        <v>12</v>
      </c>
      <c r="AQ152" s="8">
        <v>12</v>
      </c>
      <c r="AR152" s="8">
        <v>13</v>
      </c>
      <c r="AS152" s="8">
        <v>13</v>
      </c>
      <c r="AT152" s="8">
        <v>12</v>
      </c>
      <c r="AU152" s="8">
        <v>13</v>
      </c>
      <c r="AV152" s="8">
        <v>13</v>
      </c>
      <c r="AW152" s="8">
        <v>13</v>
      </c>
      <c r="AX152" s="8">
        <v>16</v>
      </c>
      <c r="AY152" s="8">
        <v>2</v>
      </c>
      <c r="AZ152" s="8">
        <v>2</v>
      </c>
      <c r="BA152" s="8">
        <v>3</v>
      </c>
      <c r="BB152" s="8">
        <v>2</v>
      </c>
      <c r="BC152" s="8">
        <v>3</v>
      </c>
      <c r="BD152" s="8">
        <v>2</v>
      </c>
      <c r="BE152" s="8">
        <v>1</v>
      </c>
      <c r="BF152" s="8">
        <v>3</v>
      </c>
      <c r="BG152" s="8">
        <v>1</v>
      </c>
      <c r="BH152" s="8">
        <v>3</v>
      </c>
      <c r="BI152" s="8">
        <v>1</v>
      </c>
      <c r="BJ152" s="8" t="s">
        <v>26</v>
      </c>
      <c r="BK152" s="8" t="s">
        <v>20</v>
      </c>
      <c r="BL152" s="8">
        <v>14</v>
      </c>
      <c r="BM152" s="8" t="s">
        <v>26</v>
      </c>
      <c r="BN152" s="8"/>
      <c r="BO152" s="8" t="s">
        <v>26</v>
      </c>
      <c r="BP152" s="34">
        <v>47299</v>
      </c>
      <c r="BQ152" s="8" t="s">
        <v>21</v>
      </c>
      <c r="BR152" s="8" t="s">
        <v>156</v>
      </c>
    </row>
    <row r="153" spans="1:70" ht="15.5" thickBot="1" x14ac:dyDescent="0.35">
      <c r="A153" s="8" t="s">
        <v>26</v>
      </c>
      <c r="B153" s="8"/>
      <c r="C153" s="8" t="s">
        <v>476</v>
      </c>
      <c r="D153" s="8" t="s">
        <v>154</v>
      </c>
      <c r="E153" s="33">
        <v>1</v>
      </c>
      <c r="F153" s="8">
        <v>0</v>
      </c>
      <c r="G153" s="8" t="s">
        <v>20</v>
      </c>
      <c r="H153" s="8" t="s">
        <v>31</v>
      </c>
      <c r="I153" s="8">
        <v>18</v>
      </c>
      <c r="J153" s="8">
        <v>153</v>
      </c>
      <c r="K153" s="8">
        <v>164</v>
      </c>
      <c r="L153" s="8">
        <v>16</v>
      </c>
      <c r="M153" s="8">
        <v>9</v>
      </c>
      <c r="N153" s="8">
        <v>14</v>
      </c>
      <c r="O153" s="8">
        <v>10</v>
      </c>
      <c r="P153" s="8">
        <v>15</v>
      </c>
      <c r="Q153" s="8">
        <v>6</v>
      </c>
      <c r="R153" s="8">
        <v>10</v>
      </c>
      <c r="S153" s="8">
        <v>11</v>
      </c>
      <c r="T153" s="8">
        <v>14</v>
      </c>
      <c r="U153" s="8">
        <v>7</v>
      </c>
      <c r="V153" s="8">
        <v>8</v>
      </c>
      <c r="W153" s="8">
        <v>15</v>
      </c>
      <c r="X153" s="8">
        <v>13</v>
      </c>
      <c r="Y153" s="8">
        <v>9</v>
      </c>
      <c r="Z153" s="8">
        <v>12</v>
      </c>
      <c r="AA153" s="8">
        <v>15</v>
      </c>
      <c r="AB153" s="8">
        <v>14</v>
      </c>
      <c r="AC153" s="8">
        <v>16</v>
      </c>
      <c r="AD153" s="8">
        <v>15</v>
      </c>
      <c r="AE153" s="8">
        <v>11</v>
      </c>
      <c r="AF153" s="8">
        <v>13</v>
      </c>
      <c r="AG153" s="8">
        <v>15</v>
      </c>
      <c r="AH153" s="8">
        <v>14</v>
      </c>
      <c r="AI153" s="8">
        <v>10</v>
      </c>
      <c r="AJ153" s="8">
        <v>16</v>
      </c>
      <c r="AK153" s="8">
        <v>14</v>
      </c>
      <c r="AL153" s="8">
        <v>16</v>
      </c>
      <c r="AM153" s="8">
        <v>16</v>
      </c>
      <c r="AN153" s="8">
        <v>13</v>
      </c>
      <c r="AO153" s="8">
        <v>13</v>
      </c>
      <c r="AP153" s="8">
        <v>12</v>
      </c>
      <c r="AQ153" s="8">
        <v>13</v>
      </c>
      <c r="AR153" s="8">
        <v>14</v>
      </c>
      <c r="AS153" s="8">
        <v>14</v>
      </c>
      <c r="AT153" s="8">
        <v>14</v>
      </c>
      <c r="AU153" s="8">
        <v>14</v>
      </c>
      <c r="AV153" s="8">
        <v>12</v>
      </c>
      <c r="AW153" s="8">
        <v>14</v>
      </c>
      <c r="AX153" s="8">
        <v>15</v>
      </c>
      <c r="AY153" s="8">
        <v>3</v>
      </c>
      <c r="AZ153" s="8">
        <v>2</v>
      </c>
      <c r="BA153" s="8">
        <v>4</v>
      </c>
      <c r="BB153" s="8">
        <v>4</v>
      </c>
      <c r="BC153" s="8">
        <v>1</v>
      </c>
      <c r="BD153" s="8">
        <v>3</v>
      </c>
      <c r="BE153" s="8">
        <v>3</v>
      </c>
      <c r="BF153" s="8">
        <v>1</v>
      </c>
      <c r="BG153" s="8">
        <v>3</v>
      </c>
      <c r="BH153" s="8">
        <v>2</v>
      </c>
      <c r="BI153" s="8">
        <v>2</v>
      </c>
      <c r="BJ153" s="8" t="s">
        <v>26</v>
      </c>
      <c r="BK153" s="8" t="s">
        <v>20</v>
      </c>
      <c r="BL153" s="8">
        <v>16</v>
      </c>
      <c r="BM153" s="8" t="s">
        <v>26</v>
      </c>
      <c r="BN153" s="8"/>
      <c r="BO153" s="8" t="s">
        <v>26</v>
      </c>
      <c r="BP153" s="34">
        <v>47299</v>
      </c>
      <c r="BQ153" s="8" t="s">
        <v>21</v>
      </c>
      <c r="BR153" s="8" t="s">
        <v>156</v>
      </c>
    </row>
    <row r="154" spans="1:70" ht="15.5" thickBot="1" x14ac:dyDescent="0.35">
      <c r="A154" s="8" t="s">
        <v>26</v>
      </c>
      <c r="B154" s="8"/>
      <c r="C154" s="8" t="s">
        <v>477</v>
      </c>
      <c r="D154" s="8" t="s">
        <v>154</v>
      </c>
      <c r="E154" s="33">
        <v>1</v>
      </c>
      <c r="F154" s="8">
        <v>0</v>
      </c>
      <c r="G154" s="8" t="s">
        <v>20</v>
      </c>
      <c r="H154" s="8" t="s">
        <v>369</v>
      </c>
      <c r="I154" s="8">
        <v>18</v>
      </c>
      <c r="J154" s="8">
        <v>115</v>
      </c>
      <c r="K154" s="8">
        <v>140</v>
      </c>
      <c r="L154" s="8">
        <v>12</v>
      </c>
      <c r="M154" s="8">
        <v>12</v>
      </c>
      <c r="N154" s="8">
        <v>11</v>
      </c>
      <c r="O154" s="8">
        <v>8</v>
      </c>
      <c r="P154" s="8">
        <v>13</v>
      </c>
      <c r="Q154" s="8">
        <v>6</v>
      </c>
      <c r="R154" s="8">
        <v>10</v>
      </c>
      <c r="S154" s="8">
        <v>12</v>
      </c>
      <c r="T154" s="8">
        <v>12</v>
      </c>
      <c r="U154" s="8">
        <v>7</v>
      </c>
      <c r="V154" s="8">
        <v>8</v>
      </c>
      <c r="W154" s="8">
        <v>13</v>
      </c>
      <c r="X154" s="8">
        <v>11</v>
      </c>
      <c r="Y154" s="8">
        <v>9</v>
      </c>
      <c r="Z154" s="8">
        <v>12</v>
      </c>
      <c r="AA154" s="8">
        <v>13</v>
      </c>
      <c r="AB154" s="8">
        <v>12</v>
      </c>
      <c r="AC154" s="8">
        <v>11</v>
      </c>
      <c r="AD154" s="8">
        <v>14</v>
      </c>
      <c r="AE154" s="8">
        <v>8</v>
      </c>
      <c r="AF154" s="8">
        <v>13</v>
      </c>
      <c r="AG154" s="8">
        <v>11</v>
      </c>
      <c r="AH154" s="8">
        <v>12</v>
      </c>
      <c r="AI154" s="8">
        <v>11</v>
      </c>
      <c r="AJ154" s="8">
        <v>14</v>
      </c>
      <c r="AK154" s="8">
        <v>12</v>
      </c>
      <c r="AL154" s="8">
        <v>12</v>
      </c>
      <c r="AM154" s="8">
        <v>11</v>
      </c>
      <c r="AN154" s="8">
        <v>13</v>
      </c>
      <c r="AO154" s="8">
        <v>11</v>
      </c>
      <c r="AP154" s="8">
        <v>14</v>
      </c>
      <c r="AQ154" s="8">
        <v>12</v>
      </c>
      <c r="AR154" s="8">
        <v>12</v>
      </c>
      <c r="AS154" s="8">
        <v>13</v>
      </c>
      <c r="AT154" s="8">
        <v>13</v>
      </c>
      <c r="AU154" s="8">
        <v>14</v>
      </c>
      <c r="AV154" s="8">
        <v>13</v>
      </c>
      <c r="AW154" s="8">
        <v>12</v>
      </c>
      <c r="AX154" s="8">
        <v>12</v>
      </c>
      <c r="AY154" s="8">
        <v>3</v>
      </c>
      <c r="AZ154" s="8">
        <v>2</v>
      </c>
      <c r="BA154" s="8">
        <v>1</v>
      </c>
      <c r="BB154" s="8">
        <v>3</v>
      </c>
      <c r="BC154" s="8">
        <v>2</v>
      </c>
      <c r="BD154" s="8">
        <v>1</v>
      </c>
      <c r="BE154" s="8">
        <v>1</v>
      </c>
      <c r="BF154" s="8">
        <v>3</v>
      </c>
      <c r="BG154" s="8">
        <v>1</v>
      </c>
      <c r="BH154" s="8">
        <v>1</v>
      </c>
      <c r="BI154" s="8">
        <v>4</v>
      </c>
      <c r="BJ154" s="8" t="s">
        <v>26</v>
      </c>
      <c r="BK154" s="8" t="s">
        <v>20</v>
      </c>
      <c r="BL154" s="8">
        <v>14</v>
      </c>
      <c r="BM154" s="8" t="s">
        <v>26</v>
      </c>
      <c r="BN154" s="8"/>
      <c r="BO154" s="8" t="s">
        <v>26</v>
      </c>
      <c r="BP154" s="34">
        <v>46934</v>
      </c>
      <c r="BQ154" s="8" t="s">
        <v>21</v>
      </c>
      <c r="BR154" s="8" t="s">
        <v>156</v>
      </c>
    </row>
    <row r="155" spans="1:70" x14ac:dyDescent="0.3">
      <c r="A155" s="48" t="s">
        <v>478</v>
      </c>
    </row>
    <row r="156" spans="1:70" ht="14.5" thickBot="1" x14ac:dyDescent="0.35">
      <c r="A156" s="7" t="s">
        <v>0</v>
      </c>
      <c r="B156" s="7"/>
      <c r="C156" s="7" t="s">
        <v>2</v>
      </c>
      <c r="D156" s="7" t="s">
        <v>3</v>
      </c>
      <c r="E156" s="7"/>
      <c r="F156" s="7" t="s">
        <v>14</v>
      </c>
      <c r="G156" s="7" t="s">
        <v>12</v>
      </c>
      <c r="H156" s="7" t="s">
        <v>1</v>
      </c>
      <c r="I156" s="7" t="s">
        <v>4</v>
      </c>
      <c r="J156" s="7" t="s">
        <v>5</v>
      </c>
      <c r="K156" s="7" t="s">
        <v>329</v>
      </c>
      <c r="L156" s="7" t="s">
        <v>34</v>
      </c>
      <c r="M156" s="7" t="s">
        <v>35</v>
      </c>
      <c r="N156" s="7" t="s">
        <v>36</v>
      </c>
      <c r="O156" s="7" t="s">
        <v>37</v>
      </c>
      <c r="P156" s="7" t="s">
        <v>38</v>
      </c>
      <c r="Q156" s="7" t="s">
        <v>39</v>
      </c>
      <c r="R156" s="7" t="s">
        <v>40</v>
      </c>
      <c r="S156" s="7" t="s">
        <v>9</v>
      </c>
      <c r="T156" s="7" t="s">
        <v>41</v>
      </c>
      <c r="U156" s="7" t="s">
        <v>42</v>
      </c>
      <c r="V156" s="7" t="s">
        <v>43</v>
      </c>
      <c r="W156" s="7" t="s">
        <v>44</v>
      </c>
      <c r="X156" s="7" t="s">
        <v>45</v>
      </c>
      <c r="Y156" s="7" t="s">
        <v>46</v>
      </c>
      <c r="Z156" s="7" t="s">
        <v>47</v>
      </c>
      <c r="AA156" s="7" t="s">
        <v>1</v>
      </c>
      <c r="AB156" s="7" t="s">
        <v>10</v>
      </c>
      <c r="AC156" s="7" t="s">
        <v>48</v>
      </c>
      <c r="AD156" s="7" t="s">
        <v>49</v>
      </c>
      <c r="AE156" s="7" t="s">
        <v>50</v>
      </c>
      <c r="AF156" s="7" t="s">
        <v>51</v>
      </c>
      <c r="AG156" s="7" t="s">
        <v>52</v>
      </c>
      <c r="AH156" s="7" t="s">
        <v>53</v>
      </c>
      <c r="AI156" s="7" t="s">
        <v>54</v>
      </c>
      <c r="AJ156" s="7" t="s">
        <v>55</v>
      </c>
      <c r="AK156" s="7" t="s">
        <v>56</v>
      </c>
      <c r="AL156" s="7" t="s">
        <v>57</v>
      </c>
      <c r="AM156" s="7" t="s">
        <v>58</v>
      </c>
      <c r="AN156" s="7" t="s">
        <v>7</v>
      </c>
      <c r="AO156" s="7" t="s">
        <v>8</v>
      </c>
      <c r="AP156" s="7" t="s">
        <v>59</v>
      </c>
      <c r="AQ156" s="7" t="s">
        <v>60</v>
      </c>
      <c r="AR156" s="7" t="s">
        <v>61</v>
      </c>
      <c r="AS156" s="7" t="s">
        <v>62</v>
      </c>
      <c r="AT156" s="7" t="s">
        <v>6</v>
      </c>
      <c r="AU156" s="7" t="s">
        <v>63</v>
      </c>
      <c r="AV156" s="7" t="s">
        <v>213</v>
      </c>
      <c r="AW156" s="7" t="s">
        <v>214</v>
      </c>
      <c r="AX156" s="7" t="s">
        <v>215</v>
      </c>
      <c r="AY156" s="7" t="s">
        <v>140</v>
      </c>
      <c r="AZ156" s="7" t="s">
        <v>141</v>
      </c>
      <c r="BA156" s="7" t="s">
        <v>142</v>
      </c>
      <c r="BB156" s="7" t="s">
        <v>143</v>
      </c>
      <c r="BC156" s="7" t="s">
        <v>144</v>
      </c>
      <c r="BD156" s="7" t="s">
        <v>145</v>
      </c>
      <c r="BE156" s="7" t="s">
        <v>146</v>
      </c>
      <c r="BF156" s="7" t="s">
        <v>147</v>
      </c>
      <c r="BG156" s="7" t="s">
        <v>148</v>
      </c>
      <c r="BH156" s="7" t="s">
        <v>149</v>
      </c>
      <c r="BI156" s="7" t="s">
        <v>150</v>
      </c>
      <c r="BJ156" s="7" t="s">
        <v>18</v>
      </c>
      <c r="BK156" s="7" t="s">
        <v>16</v>
      </c>
      <c r="BL156" s="7" t="s">
        <v>11</v>
      </c>
      <c r="BM156" s="7" t="s">
        <v>13</v>
      </c>
      <c r="BN156" s="7" t="s">
        <v>17</v>
      </c>
      <c r="BO156" s="7" t="s">
        <v>151</v>
      </c>
      <c r="BP156" s="7" t="s">
        <v>15</v>
      </c>
      <c r="BQ156" s="7" t="s">
        <v>152</v>
      </c>
      <c r="BR156" s="7" t="s">
        <v>153</v>
      </c>
    </row>
    <row r="157" spans="1:70" ht="15.5" thickBot="1" x14ac:dyDescent="0.35">
      <c r="A157" s="8" t="s">
        <v>26</v>
      </c>
      <c r="B157" s="8"/>
      <c r="C157" s="8" t="s">
        <v>479</v>
      </c>
      <c r="D157" s="8"/>
      <c r="E157" s="33">
        <v>0.96</v>
      </c>
      <c r="F157" s="8">
        <v>0</v>
      </c>
      <c r="G157" s="8" t="s">
        <v>19</v>
      </c>
      <c r="H157" s="8" t="s">
        <v>32</v>
      </c>
      <c r="I157" s="8">
        <v>39</v>
      </c>
      <c r="J157" s="8">
        <v>145</v>
      </c>
      <c r="K157" s="8">
        <v>193</v>
      </c>
      <c r="L157" s="8">
        <v>15</v>
      </c>
      <c r="M157" s="8">
        <v>6</v>
      </c>
      <c r="N157" s="8">
        <v>9</v>
      </c>
      <c r="O157" s="8">
        <v>13</v>
      </c>
      <c r="P157" s="8">
        <v>14</v>
      </c>
      <c r="Q157" s="8">
        <v>2</v>
      </c>
      <c r="R157" s="8">
        <v>12</v>
      </c>
      <c r="S157" s="8">
        <v>12</v>
      </c>
      <c r="T157" s="8">
        <v>11</v>
      </c>
      <c r="U157" s="8">
        <v>8</v>
      </c>
      <c r="V157" s="8">
        <v>7</v>
      </c>
      <c r="W157" s="8">
        <v>14</v>
      </c>
      <c r="X157" s="8">
        <v>10</v>
      </c>
      <c r="Y157" s="8">
        <v>7</v>
      </c>
      <c r="Z157" s="8">
        <v>12</v>
      </c>
      <c r="AA157" s="8">
        <v>14</v>
      </c>
      <c r="AB157" s="8">
        <v>15</v>
      </c>
      <c r="AC157" s="8">
        <v>13</v>
      </c>
      <c r="AD157" s="8">
        <v>13</v>
      </c>
      <c r="AE157" s="8">
        <v>17</v>
      </c>
      <c r="AF157" s="8">
        <v>13</v>
      </c>
      <c r="AG157" s="8">
        <v>15</v>
      </c>
      <c r="AH157" s="8">
        <v>15</v>
      </c>
      <c r="AI157" s="8">
        <v>12</v>
      </c>
      <c r="AJ157" s="8">
        <v>18</v>
      </c>
      <c r="AK157" s="8">
        <v>13</v>
      </c>
      <c r="AL157" s="8">
        <v>14</v>
      </c>
      <c r="AM157" s="8">
        <v>16</v>
      </c>
      <c r="AN157" s="8">
        <v>8</v>
      </c>
      <c r="AO157" s="8">
        <v>16</v>
      </c>
      <c r="AP157" s="8">
        <v>10</v>
      </c>
      <c r="AQ157" s="8">
        <v>10</v>
      </c>
      <c r="AR157" s="8">
        <v>15</v>
      </c>
      <c r="AS157" s="8">
        <v>15</v>
      </c>
      <c r="AT157" s="8">
        <v>8</v>
      </c>
      <c r="AU157" s="8">
        <v>20</v>
      </c>
      <c r="AV157" s="8">
        <v>13</v>
      </c>
      <c r="AW157" s="8">
        <v>17</v>
      </c>
      <c r="AX157" s="8">
        <v>18</v>
      </c>
      <c r="AY157" s="8">
        <v>20</v>
      </c>
      <c r="AZ157" s="8">
        <v>16</v>
      </c>
      <c r="BA157" s="8">
        <v>12</v>
      </c>
      <c r="BB157" s="8">
        <v>12</v>
      </c>
      <c r="BC157" s="8">
        <v>10</v>
      </c>
      <c r="BD157" s="8">
        <v>14</v>
      </c>
      <c r="BE157" s="8">
        <v>17</v>
      </c>
      <c r="BF157" s="8">
        <v>16</v>
      </c>
      <c r="BG157" s="8">
        <v>18</v>
      </c>
      <c r="BH157" s="8">
        <v>14</v>
      </c>
      <c r="BI157" s="8">
        <v>14</v>
      </c>
      <c r="BJ157" s="8">
        <v>7.65</v>
      </c>
      <c r="BK157" s="8" t="s">
        <v>20</v>
      </c>
      <c r="BL157" s="8">
        <v>15</v>
      </c>
      <c r="BM157" s="8">
        <v>2</v>
      </c>
      <c r="BN157" s="8"/>
      <c r="BO157" s="8" t="s">
        <v>26</v>
      </c>
      <c r="BP157" s="34">
        <v>46203</v>
      </c>
      <c r="BQ157" s="8" t="s">
        <v>21</v>
      </c>
      <c r="BR157" s="8" t="s">
        <v>156</v>
      </c>
    </row>
    <row r="158" spans="1:70" ht="15.5" thickBot="1" x14ac:dyDescent="0.35">
      <c r="A158" s="8" t="s">
        <v>26</v>
      </c>
      <c r="B158" s="8"/>
      <c r="C158" s="8" t="s">
        <v>480</v>
      </c>
      <c r="D158" s="8"/>
      <c r="E158" s="33">
        <v>0.88</v>
      </c>
      <c r="F158" s="8">
        <v>0</v>
      </c>
      <c r="G158" s="8" t="s">
        <v>20</v>
      </c>
      <c r="H158" s="8" t="s">
        <v>138</v>
      </c>
      <c r="I158" s="8">
        <v>24</v>
      </c>
      <c r="J158" s="8">
        <v>145</v>
      </c>
      <c r="K158" s="8">
        <v>162</v>
      </c>
      <c r="L158" s="8">
        <v>12</v>
      </c>
      <c r="M158" s="8">
        <v>9</v>
      </c>
      <c r="N158" s="8">
        <v>8</v>
      </c>
      <c r="O158" s="8">
        <v>13</v>
      </c>
      <c r="P158" s="8">
        <v>14</v>
      </c>
      <c r="Q158" s="8">
        <v>8</v>
      </c>
      <c r="R158" s="8">
        <v>6</v>
      </c>
      <c r="S158" s="8">
        <v>15</v>
      </c>
      <c r="T158" s="8">
        <v>9</v>
      </c>
      <c r="U158" s="8">
        <v>8</v>
      </c>
      <c r="V158" s="8">
        <v>13</v>
      </c>
      <c r="W158" s="8">
        <v>13</v>
      </c>
      <c r="X158" s="8">
        <v>13</v>
      </c>
      <c r="Y158" s="8">
        <v>12</v>
      </c>
      <c r="Z158" s="8">
        <v>14</v>
      </c>
      <c r="AA158" s="8">
        <v>8</v>
      </c>
      <c r="AB158" s="8">
        <v>16</v>
      </c>
      <c r="AC158" s="8">
        <v>12</v>
      </c>
      <c r="AD158" s="8">
        <v>12</v>
      </c>
      <c r="AE158" s="8">
        <v>8</v>
      </c>
      <c r="AF158" s="8">
        <v>16</v>
      </c>
      <c r="AG158" s="8">
        <v>12</v>
      </c>
      <c r="AH158" s="8">
        <v>12</v>
      </c>
      <c r="AI158" s="8">
        <v>15</v>
      </c>
      <c r="AJ158" s="8">
        <v>14</v>
      </c>
      <c r="AK158" s="8">
        <v>16</v>
      </c>
      <c r="AL158" s="8">
        <v>15</v>
      </c>
      <c r="AM158" s="8">
        <v>12</v>
      </c>
      <c r="AN158" s="8">
        <v>15</v>
      </c>
      <c r="AO158" s="8">
        <v>14</v>
      </c>
      <c r="AP158" s="8">
        <v>13</v>
      </c>
      <c r="AQ158" s="8">
        <v>15</v>
      </c>
      <c r="AR158" s="8">
        <v>14</v>
      </c>
      <c r="AS158" s="8">
        <v>14</v>
      </c>
      <c r="AT158" s="8">
        <v>16</v>
      </c>
      <c r="AU158" s="8">
        <v>12</v>
      </c>
      <c r="AV158" s="8">
        <v>12</v>
      </c>
      <c r="AW158" s="8">
        <v>10</v>
      </c>
      <c r="AX158" s="8">
        <v>8</v>
      </c>
      <c r="AY158" s="8">
        <v>1</v>
      </c>
      <c r="AZ158" s="8">
        <v>1</v>
      </c>
      <c r="BA158" s="8">
        <v>3</v>
      </c>
      <c r="BB158" s="8">
        <v>4</v>
      </c>
      <c r="BC158" s="8">
        <v>1</v>
      </c>
      <c r="BD158" s="8">
        <v>1</v>
      </c>
      <c r="BE158" s="8">
        <v>2</v>
      </c>
      <c r="BF158" s="8">
        <v>1</v>
      </c>
      <c r="BG158" s="8">
        <v>1</v>
      </c>
      <c r="BH158" s="8">
        <v>1</v>
      </c>
      <c r="BI158" s="8">
        <v>2</v>
      </c>
      <c r="BJ158" s="8">
        <v>7.4</v>
      </c>
      <c r="BK158" s="8" t="s">
        <v>22</v>
      </c>
      <c r="BL158" s="8">
        <v>8</v>
      </c>
      <c r="BM158" s="8">
        <v>1</v>
      </c>
      <c r="BN158" s="8"/>
      <c r="BO158" s="8">
        <v>18</v>
      </c>
      <c r="BP158" s="34">
        <v>46203</v>
      </c>
      <c r="BQ158" s="8" t="s">
        <v>21</v>
      </c>
      <c r="BR158" s="8" t="s">
        <v>156</v>
      </c>
    </row>
    <row r="159" spans="1:70" ht="15.5" thickBot="1" x14ac:dyDescent="0.35">
      <c r="A159" s="8" t="s">
        <v>26</v>
      </c>
      <c r="B159" s="8"/>
      <c r="C159" s="8" t="s">
        <v>481</v>
      </c>
      <c r="D159" s="8" t="s">
        <v>363</v>
      </c>
      <c r="E159" s="33">
        <v>0.95</v>
      </c>
      <c r="F159" s="8">
        <v>0</v>
      </c>
      <c r="G159" s="8" t="s">
        <v>20</v>
      </c>
      <c r="H159" s="8" t="s">
        <v>382</v>
      </c>
      <c r="I159" s="8">
        <v>28</v>
      </c>
      <c r="J159" s="8">
        <v>153</v>
      </c>
      <c r="K159" s="8">
        <v>155</v>
      </c>
      <c r="L159" s="8">
        <v>13</v>
      </c>
      <c r="M159" s="8">
        <v>12</v>
      </c>
      <c r="N159" s="8">
        <v>12</v>
      </c>
      <c r="O159" s="8">
        <v>8</v>
      </c>
      <c r="P159" s="8">
        <v>12</v>
      </c>
      <c r="Q159" s="8">
        <v>8</v>
      </c>
      <c r="R159" s="8">
        <v>10</v>
      </c>
      <c r="S159" s="8">
        <v>12</v>
      </c>
      <c r="T159" s="8">
        <v>17</v>
      </c>
      <c r="U159" s="8">
        <v>8</v>
      </c>
      <c r="V159" s="8">
        <v>8</v>
      </c>
      <c r="W159" s="8">
        <v>12</v>
      </c>
      <c r="X159" s="8">
        <v>8</v>
      </c>
      <c r="Y159" s="8">
        <v>12</v>
      </c>
      <c r="Z159" s="8">
        <v>10</v>
      </c>
      <c r="AA159" s="8">
        <v>12</v>
      </c>
      <c r="AB159" s="8">
        <v>20</v>
      </c>
      <c r="AC159" s="8">
        <v>13</v>
      </c>
      <c r="AD159" s="8">
        <v>13</v>
      </c>
      <c r="AE159" s="8">
        <v>13</v>
      </c>
      <c r="AF159" s="8">
        <v>17</v>
      </c>
      <c r="AG159" s="8">
        <v>12</v>
      </c>
      <c r="AH159" s="8">
        <v>19</v>
      </c>
      <c r="AI159" s="8">
        <v>13</v>
      </c>
      <c r="AJ159" s="8">
        <v>18</v>
      </c>
      <c r="AK159" s="8">
        <v>18</v>
      </c>
      <c r="AL159" s="8">
        <v>13</v>
      </c>
      <c r="AM159" s="8">
        <v>12</v>
      </c>
      <c r="AN159" s="8">
        <v>14</v>
      </c>
      <c r="AO159" s="8">
        <v>10</v>
      </c>
      <c r="AP159" s="8">
        <v>13</v>
      </c>
      <c r="AQ159" s="8">
        <v>17</v>
      </c>
      <c r="AR159" s="8">
        <v>12</v>
      </c>
      <c r="AS159" s="8">
        <v>13</v>
      </c>
      <c r="AT159" s="8">
        <v>15</v>
      </c>
      <c r="AU159" s="8">
        <v>16</v>
      </c>
      <c r="AV159" s="8">
        <v>15</v>
      </c>
      <c r="AW159" s="8">
        <v>16</v>
      </c>
      <c r="AX159" s="8">
        <v>12</v>
      </c>
      <c r="AY159" s="8">
        <v>3</v>
      </c>
      <c r="AZ159" s="8">
        <v>2</v>
      </c>
      <c r="BA159" s="8">
        <v>3</v>
      </c>
      <c r="BB159" s="8">
        <v>1</v>
      </c>
      <c r="BC159" s="8">
        <v>1</v>
      </c>
      <c r="BD159" s="8">
        <v>2</v>
      </c>
      <c r="BE159" s="8">
        <v>3</v>
      </c>
      <c r="BF159" s="8">
        <v>1</v>
      </c>
      <c r="BG159" s="8">
        <v>3</v>
      </c>
      <c r="BH159" s="8">
        <v>3</v>
      </c>
      <c r="BI159" s="8">
        <v>3</v>
      </c>
      <c r="BJ159" s="8">
        <v>6.85</v>
      </c>
      <c r="BK159" s="8" t="s">
        <v>22</v>
      </c>
      <c r="BL159" s="8">
        <v>18</v>
      </c>
      <c r="BM159" s="8">
        <v>2</v>
      </c>
      <c r="BN159" s="8"/>
      <c r="BO159" s="8">
        <v>14</v>
      </c>
      <c r="BP159" s="34">
        <v>46568</v>
      </c>
      <c r="BQ159" s="8" t="s">
        <v>21</v>
      </c>
      <c r="BR159" s="8" t="s">
        <v>156</v>
      </c>
    </row>
    <row r="160" spans="1:70" ht="15.5" thickBot="1" x14ac:dyDescent="0.35">
      <c r="A160" s="8" t="s">
        <v>26</v>
      </c>
      <c r="B160" s="8"/>
      <c r="C160" s="8" t="s">
        <v>482</v>
      </c>
      <c r="D160" s="8"/>
      <c r="E160" s="33">
        <v>0.91</v>
      </c>
      <c r="F160" s="8">
        <v>0</v>
      </c>
      <c r="G160" s="8" t="s">
        <v>20</v>
      </c>
      <c r="H160" s="8" t="s">
        <v>31</v>
      </c>
      <c r="I160" s="8">
        <v>26</v>
      </c>
      <c r="J160" s="8">
        <v>165</v>
      </c>
      <c r="K160" s="8">
        <v>170</v>
      </c>
      <c r="L160" s="8">
        <v>16</v>
      </c>
      <c r="M160" s="8">
        <v>8</v>
      </c>
      <c r="N160" s="8">
        <v>17</v>
      </c>
      <c r="O160" s="8">
        <v>10</v>
      </c>
      <c r="P160" s="8">
        <v>13</v>
      </c>
      <c r="Q160" s="8">
        <v>3</v>
      </c>
      <c r="R160" s="8">
        <v>10</v>
      </c>
      <c r="S160" s="8">
        <v>12</v>
      </c>
      <c r="T160" s="8">
        <v>17</v>
      </c>
      <c r="U160" s="8">
        <v>3</v>
      </c>
      <c r="V160" s="8">
        <v>6</v>
      </c>
      <c r="W160" s="8">
        <v>13</v>
      </c>
      <c r="X160" s="8">
        <v>14</v>
      </c>
      <c r="Y160" s="8">
        <v>8</v>
      </c>
      <c r="Z160" s="8">
        <v>12</v>
      </c>
      <c r="AA160" s="8">
        <v>16</v>
      </c>
      <c r="AB160" s="8">
        <v>16</v>
      </c>
      <c r="AC160" s="8">
        <v>13</v>
      </c>
      <c r="AD160" s="8">
        <v>14</v>
      </c>
      <c r="AE160" s="8">
        <v>12</v>
      </c>
      <c r="AF160" s="8">
        <v>16</v>
      </c>
      <c r="AG160" s="8">
        <v>16</v>
      </c>
      <c r="AH160" s="8">
        <v>16</v>
      </c>
      <c r="AI160" s="8">
        <v>9</v>
      </c>
      <c r="AJ160" s="8">
        <v>16</v>
      </c>
      <c r="AK160" s="8">
        <v>17</v>
      </c>
      <c r="AL160" s="8">
        <v>16</v>
      </c>
      <c r="AM160" s="8">
        <v>16</v>
      </c>
      <c r="AN160" s="8">
        <v>15</v>
      </c>
      <c r="AO160" s="8">
        <v>16</v>
      </c>
      <c r="AP160" s="8">
        <v>12</v>
      </c>
      <c r="AQ160" s="8">
        <v>13</v>
      </c>
      <c r="AR160" s="8">
        <v>16</v>
      </c>
      <c r="AS160" s="8">
        <v>17</v>
      </c>
      <c r="AT160" s="8">
        <v>16</v>
      </c>
      <c r="AU160" s="8">
        <v>12</v>
      </c>
      <c r="AV160" s="8">
        <v>15</v>
      </c>
      <c r="AW160" s="8">
        <v>14</v>
      </c>
      <c r="AX160" s="8">
        <v>12</v>
      </c>
      <c r="AY160" s="8">
        <v>1</v>
      </c>
      <c r="AZ160" s="8">
        <v>2</v>
      </c>
      <c r="BA160" s="8">
        <v>2</v>
      </c>
      <c r="BB160" s="8">
        <v>3</v>
      </c>
      <c r="BC160" s="8">
        <v>1</v>
      </c>
      <c r="BD160" s="8">
        <v>2</v>
      </c>
      <c r="BE160" s="8">
        <v>1</v>
      </c>
      <c r="BF160" s="8">
        <v>1</v>
      </c>
      <c r="BG160" s="8">
        <v>3</v>
      </c>
      <c r="BH160" s="8">
        <v>2</v>
      </c>
      <c r="BI160" s="8">
        <v>2</v>
      </c>
      <c r="BJ160" s="8">
        <v>7.4</v>
      </c>
      <c r="BK160" s="8" t="s">
        <v>22</v>
      </c>
      <c r="BL160" s="8">
        <v>13</v>
      </c>
      <c r="BM160" s="8" t="s">
        <v>361</v>
      </c>
      <c r="BN160" s="8"/>
      <c r="BO160" s="8">
        <v>5</v>
      </c>
      <c r="BP160" s="34">
        <v>47664</v>
      </c>
      <c r="BQ160" s="8" t="s">
        <v>21</v>
      </c>
      <c r="BR160" s="8" t="s">
        <v>156</v>
      </c>
    </row>
    <row r="161" spans="1:70" ht="15.5" thickBot="1" x14ac:dyDescent="0.35">
      <c r="A161" s="8" t="s">
        <v>26</v>
      </c>
      <c r="B161" s="8"/>
      <c r="C161" s="8" t="s">
        <v>483</v>
      </c>
      <c r="D161" s="8" t="s">
        <v>484</v>
      </c>
      <c r="E161" s="33">
        <v>0.87</v>
      </c>
      <c r="F161" s="8">
        <v>0</v>
      </c>
      <c r="G161" s="8" t="s">
        <v>33</v>
      </c>
      <c r="H161" s="8" t="s">
        <v>485</v>
      </c>
      <c r="I161" s="8">
        <v>24</v>
      </c>
      <c r="J161" s="8">
        <v>158</v>
      </c>
      <c r="K161" s="8">
        <v>170</v>
      </c>
      <c r="L161" s="8">
        <v>12</v>
      </c>
      <c r="M161" s="8">
        <v>11</v>
      </c>
      <c r="N161" s="8">
        <v>10</v>
      </c>
      <c r="O161" s="8">
        <v>12</v>
      </c>
      <c r="P161" s="8">
        <v>13</v>
      </c>
      <c r="Q161" s="8">
        <v>11</v>
      </c>
      <c r="R161" s="8">
        <v>14</v>
      </c>
      <c r="S161" s="8">
        <v>16</v>
      </c>
      <c r="T161" s="8">
        <v>13</v>
      </c>
      <c r="U161" s="8">
        <v>11</v>
      </c>
      <c r="V161" s="8">
        <v>8</v>
      </c>
      <c r="W161" s="8">
        <v>12</v>
      </c>
      <c r="X161" s="8">
        <v>9</v>
      </c>
      <c r="Y161" s="8">
        <v>10</v>
      </c>
      <c r="Z161" s="8">
        <v>16</v>
      </c>
      <c r="AA161" s="8">
        <v>10</v>
      </c>
      <c r="AB161" s="8">
        <v>15</v>
      </c>
      <c r="AC161" s="8">
        <v>12</v>
      </c>
      <c r="AD161" s="8">
        <v>12</v>
      </c>
      <c r="AE161" s="8">
        <v>12</v>
      </c>
      <c r="AF161" s="8">
        <v>14</v>
      </c>
      <c r="AG161" s="8">
        <v>12</v>
      </c>
      <c r="AH161" s="8">
        <v>13</v>
      </c>
      <c r="AI161" s="8">
        <v>13</v>
      </c>
      <c r="AJ161" s="8">
        <v>17</v>
      </c>
      <c r="AK161" s="8">
        <v>15</v>
      </c>
      <c r="AL161" s="8">
        <v>12</v>
      </c>
      <c r="AM161" s="8">
        <v>12</v>
      </c>
      <c r="AN161" s="8">
        <v>19</v>
      </c>
      <c r="AO161" s="8">
        <v>13</v>
      </c>
      <c r="AP161" s="8">
        <v>19</v>
      </c>
      <c r="AQ161" s="8">
        <v>15</v>
      </c>
      <c r="AR161" s="8">
        <v>13</v>
      </c>
      <c r="AS161" s="8">
        <v>11</v>
      </c>
      <c r="AT161" s="8">
        <v>19</v>
      </c>
      <c r="AU161" s="8">
        <v>12</v>
      </c>
      <c r="AV161" s="8">
        <v>13</v>
      </c>
      <c r="AW161" s="8">
        <v>13</v>
      </c>
      <c r="AX161" s="8">
        <v>12</v>
      </c>
      <c r="AY161" s="8">
        <v>3</v>
      </c>
      <c r="AZ161" s="8">
        <v>1</v>
      </c>
      <c r="BA161" s="8">
        <v>3</v>
      </c>
      <c r="BB161" s="8">
        <v>1</v>
      </c>
      <c r="BC161" s="8">
        <v>3</v>
      </c>
      <c r="BD161" s="8">
        <v>1</v>
      </c>
      <c r="BE161" s="8">
        <v>1</v>
      </c>
      <c r="BF161" s="8">
        <v>2</v>
      </c>
      <c r="BG161" s="8">
        <v>3</v>
      </c>
      <c r="BH161" s="8">
        <v>1</v>
      </c>
      <c r="BI161" s="8">
        <v>3</v>
      </c>
      <c r="BJ161" s="8" t="s">
        <v>26</v>
      </c>
      <c r="BK161" s="8" t="s">
        <v>22</v>
      </c>
      <c r="BL161" s="8">
        <v>12</v>
      </c>
      <c r="BM161" s="8" t="s">
        <v>26</v>
      </c>
      <c r="BN161" s="8"/>
      <c r="BO161" s="8">
        <v>19</v>
      </c>
      <c r="BP161" s="34">
        <v>47664</v>
      </c>
      <c r="BQ161" s="8" t="s">
        <v>21</v>
      </c>
      <c r="BR161" s="8" t="s">
        <v>156</v>
      </c>
    </row>
    <row r="162" spans="1:70" ht="15.5" thickBot="1" x14ac:dyDescent="0.35">
      <c r="A162" s="8" t="s">
        <v>26</v>
      </c>
      <c r="B162" s="8"/>
      <c r="C162" s="8" t="s">
        <v>486</v>
      </c>
      <c r="D162" s="8"/>
      <c r="E162" s="33">
        <v>0.93</v>
      </c>
      <c r="F162" s="8">
        <v>0</v>
      </c>
      <c r="G162" s="8" t="s">
        <v>19</v>
      </c>
      <c r="H162" s="8" t="s">
        <v>313</v>
      </c>
      <c r="I162" s="8">
        <v>31</v>
      </c>
      <c r="J162" s="8">
        <v>188</v>
      </c>
      <c r="K162" s="8">
        <v>190</v>
      </c>
      <c r="L162" s="8">
        <v>18</v>
      </c>
      <c r="M162" s="8">
        <v>12</v>
      </c>
      <c r="N162" s="8">
        <v>8</v>
      </c>
      <c r="O162" s="8">
        <v>20</v>
      </c>
      <c r="P162" s="8">
        <v>17</v>
      </c>
      <c r="Q162" s="8">
        <v>11</v>
      </c>
      <c r="R162" s="8">
        <v>7</v>
      </c>
      <c r="S162" s="8">
        <v>14</v>
      </c>
      <c r="T162" s="8">
        <v>9</v>
      </c>
      <c r="U162" s="8">
        <v>12</v>
      </c>
      <c r="V162" s="8">
        <v>19</v>
      </c>
      <c r="W162" s="8">
        <v>18</v>
      </c>
      <c r="X162" s="8">
        <v>17</v>
      </c>
      <c r="Y162" s="8">
        <v>17</v>
      </c>
      <c r="Z162" s="8">
        <v>12</v>
      </c>
      <c r="AA162" s="8">
        <v>8</v>
      </c>
      <c r="AB162" s="8">
        <v>12</v>
      </c>
      <c r="AC162" s="8">
        <v>16</v>
      </c>
      <c r="AD162" s="8">
        <v>18</v>
      </c>
      <c r="AE162" s="8">
        <v>17</v>
      </c>
      <c r="AF162" s="8">
        <v>13</v>
      </c>
      <c r="AG162" s="8">
        <v>18</v>
      </c>
      <c r="AH162" s="8">
        <v>16</v>
      </c>
      <c r="AI162" s="8">
        <v>17</v>
      </c>
      <c r="AJ162" s="8">
        <v>19</v>
      </c>
      <c r="AK162" s="8">
        <v>15</v>
      </c>
      <c r="AL162" s="8">
        <v>18</v>
      </c>
      <c r="AM162" s="8">
        <v>18</v>
      </c>
      <c r="AN162" s="8">
        <v>12</v>
      </c>
      <c r="AO162" s="8">
        <v>16</v>
      </c>
      <c r="AP162" s="8">
        <v>15</v>
      </c>
      <c r="AQ162" s="8">
        <v>16</v>
      </c>
      <c r="AR162" s="8">
        <v>18</v>
      </c>
      <c r="AS162" s="8">
        <v>16</v>
      </c>
      <c r="AT162" s="8">
        <v>13</v>
      </c>
      <c r="AU162" s="8">
        <v>16</v>
      </c>
      <c r="AV162" s="8">
        <v>19</v>
      </c>
      <c r="AW162" s="8">
        <v>11</v>
      </c>
      <c r="AX162" s="8">
        <v>18</v>
      </c>
      <c r="AY162" s="8">
        <v>3</v>
      </c>
      <c r="AZ162" s="8">
        <v>1</v>
      </c>
      <c r="BA162" s="8">
        <v>3</v>
      </c>
      <c r="BB162" s="8">
        <v>3</v>
      </c>
      <c r="BC162" s="8">
        <v>1</v>
      </c>
      <c r="BD162" s="8">
        <v>1</v>
      </c>
      <c r="BE162" s="8">
        <v>1</v>
      </c>
      <c r="BF162" s="8">
        <v>3</v>
      </c>
      <c r="BG162" s="8">
        <v>3</v>
      </c>
      <c r="BH162" s="8">
        <v>2</v>
      </c>
      <c r="BI162" s="8">
        <v>2</v>
      </c>
      <c r="BJ162" s="8">
        <v>9.4499999999999993</v>
      </c>
      <c r="BK162" s="8" t="s">
        <v>22</v>
      </c>
      <c r="BL162" s="8">
        <v>20</v>
      </c>
      <c r="BM162" s="8">
        <v>2</v>
      </c>
      <c r="BN162" s="8"/>
      <c r="BO162" s="8">
        <v>227</v>
      </c>
      <c r="BP162" s="34">
        <v>46568</v>
      </c>
      <c r="BQ162" s="8" t="s">
        <v>21</v>
      </c>
      <c r="BR162" s="8" t="s">
        <v>156</v>
      </c>
    </row>
    <row r="163" spans="1:70" ht="23" thickBot="1" x14ac:dyDescent="0.35">
      <c r="A163" s="8" t="s">
        <v>26</v>
      </c>
      <c r="B163" s="8"/>
      <c r="C163" s="8" t="s">
        <v>487</v>
      </c>
      <c r="D163" s="8"/>
      <c r="E163" s="33">
        <v>0.92</v>
      </c>
      <c r="F163" s="8">
        <v>0</v>
      </c>
      <c r="G163" s="8" t="s">
        <v>20</v>
      </c>
      <c r="H163" s="8" t="s">
        <v>488</v>
      </c>
      <c r="I163" s="8">
        <v>29</v>
      </c>
      <c r="J163" s="8">
        <v>156</v>
      </c>
      <c r="K163" s="8">
        <v>165</v>
      </c>
      <c r="L163" s="8">
        <v>13</v>
      </c>
      <c r="M163" s="8">
        <v>12</v>
      </c>
      <c r="N163" s="8">
        <v>8</v>
      </c>
      <c r="O163" s="8">
        <v>12</v>
      </c>
      <c r="P163" s="8">
        <v>15</v>
      </c>
      <c r="Q163" s="8">
        <v>12</v>
      </c>
      <c r="R163" s="8">
        <v>7</v>
      </c>
      <c r="S163" s="8">
        <v>15</v>
      </c>
      <c r="T163" s="8">
        <v>9</v>
      </c>
      <c r="U163" s="8">
        <v>12</v>
      </c>
      <c r="V163" s="8">
        <v>15</v>
      </c>
      <c r="W163" s="8">
        <v>14</v>
      </c>
      <c r="X163" s="8">
        <v>11</v>
      </c>
      <c r="Y163" s="8">
        <v>15</v>
      </c>
      <c r="Z163" s="8">
        <v>15</v>
      </c>
      <c r="AA163" s="8">
        <v>8</v>
      </c>
      <c r="AB163" s="8">
        <v>12</v>
      </c>
      <c r="AC163" s="8">
        <v>12</v>
      </c>
      <c r="AD163" s="8">
        <v>13</v>
      </c>
      <c r="AE163" s="8">
        <v>13</v>
      </c>
      <c r="AF163" s="8">
        <v>11</v>
      </c>
      <c r="AG163" s="8">
        <v>13</v>
      </c>
      <c r="AH163" s="8">
        <v>13</v>
      </c>
      <c r="AI163" s="8">
        <v>16</v>
      </c>
      <c r="AJ163" s="8">
        <v>12</v>
      </c>
      <c r="AK163" s="8">
        <v>12</v>
      </c>
      <c r="AL163" s="8">
        <v>16</v>
      </c>
      <c r="AM163" s="8">
        <v>13</v>
      </c>
      <c r="AN163" s="8">
        <v>15</v>
      </c>
      <c r="AO163" s="8">
        <v>8</v>
      </c>
      <c r="AP163" s="8">
        <v>14</v>
      </c>
      <c r="AQ163" s="8">
        <v>13</v>
      </c>
      <c r="AR163" s="8">
        <v>12</v>
      </c>
      <c r="AS163" s="8">
        <v>12</v>
      </c>
      <c r="AT163" s="8">
        <v>14</v>
      </c>
      <c r="AU163" s="8">
        <v>10</v>
      </c>
      <c r="AV163" s="8">
        <v>13</v>
      </c>
      <c r="AW163" s="8">
        <v>13</v>
      </c>
      <c r="AX163" s="8">
        <v>10</v>
      </c>
      <c r="AY163" s="8">
        <v>2</v>
      </c>
      <c r="AZ163" s="8">
        <v>1</v>
      </c>
      <c r="BA163" s="8">
        <v>2</v>
      </c>
      <c r="BB163" s="8">
        <v>4</v>
      </c>
      <c r="BC163" s="8">
        <v>3</v>
      </c>
      <c r="BD163" s="8">
        <v>3</v>
      </c>
      <c r="BE163" s="8">
        <v>1</v>
      </c>
      <c r="BF163" s="8">
        <v>1</v>
      </c>
      <c r="BG163" s="8">
        <v>2</v>
      </c>
      <c r="BH163" s="8">
        <v>1</v>
      </c>
      <c r="BI163" s="8">
        <v>2</v>
      </c>
      <c r="BJ163" s="8">
        <v>7.1</v>
      </c>
      <c r="BK163" s="8" t="s">
        <v>22</v>
      </c>
      <c r="BL163" s="8">
        <v>12</v>
      </c>
      <c r="BM163" s="8" t="s">
        <v>361</v>
      </c>
      <c r="BN163" s="8"/>
      <c r="BO163" s="8">
        <v>82</v>
      </c>
      <c r="BP163" s="34">
        <v>46934</v>
      </c>
      <c r="BQ163" s="8" t="s">
        <v>21</v>
      </c>
      <c r="BR163" s="8" t="s">
        <v>156</v>
      </c>
    </row>
    <row r="164" spans="1:70" ht="15.5" thickBot="1" x14ac:dyDescent="0.35">
      <c r="A164" s="8" t="s">
        <v>26</v>
      </c>
      <c r="B164" s="8"/>
      <c r="C164" s="8" t="s">
        <v>489</v>
      </c>
      <c r="D164" s="8" t="s">
        <v>406</v>
      </c>
      <c r="E164" s="33">
        <v>0.94</v>
      </c>
      <c r="F164" s="8">
        <v>0</v>
      </c>
      <c r="G164" s="8" t="s">
        <v>20</v>
      </c>
      <c r="H164" s="8" t="s">
        <v>229</v>
      </c>
      <c r="I164" s="8">
        <v>22</v>
      </c>
      <c r="J164" s="8">
        <v>165</v>
      </c>
      <c r="K164" s="8">
        <v>185</v>
      </c>
      <c r="L164" s="8">
        <v>15</v>
      </c>
      <c r="M164" s="8">
        <v>9</v>
      </c>
      <c r="N164" s="8">
        <v>9</v>
      </c>
      <c r="O164" s="8">
        <v>12</v>
      </c>
      <c r="P164" s="8">
        <v>18</v>
      </c>
      <c r="Q164" s="8">
        <v>8</v>
      </c>
      <c r="R164" s="8">
        <v>6</v>
      </c>
      <c r="S164" s="8">
        <v>19</v>
      </c>
      <c r="T164" s="8">
        <v>11</v>
      </c>
      <c r="U164" s="8">
        <v>8</v>
      </c>
      <c r="V164" s="8">
        <v>15</v>
      </c>
      <c r="W164" s="8">
        <v>16</v>
      </c>
      <c r="X164" s="8">
        <v>13</v>
      </c>
      <c r="Y164" s="8">
        <v>14</v>
      </c>
      <c r="Z164" s="8">
        <v>18</v>
      </c>
      <c r="AA164" s="8">
        <v>9</v>
      </c>
      <c r="AB164" s="8">
        <v>15</v>
      </c>
      <c r="AC164" s="8">
        <v>13</v>
      </c>
      <c r="AD164" s="8">
        <v>14</v>
      </c>
      <c r="AE164" s="8">
        <v>7</v>
      </c>
      <c r="AF164" s="8">
        <v>12</v>
      </c>
      <c r="AG164" s="8">
        <v>15</v>
      </c>
      <c r="AH164" s="8">
        <v>15</v>
      </c>
      <c r="AI164" s="8">
        <v>14</v>
      </c>
      <c r="AJ164" s="8">
        <v>16</v>
      </c>
      <c r="AK164" s="8">
        <v>12</v>
      </c>
      <c r="AL164" s="8">
        <v>15</v>
      </c>
      <c r="AM164" s="8">
        <v>15</v>
      </c>
      <c r="AN164" s="8">
        <v>15</v>
      </c>
      <c r="AO164" s="8">
        <v>12</v>
      </c>
      <c r="AP164" s="8">
        <v>15</v>
      </c>
      <c r="AQ164" s="8">
        <v>13</v>
      </c>
      <c r="AR164" s="8">
        <v>16</v>
      </c>
      <c r="AS164" s="8">
        <v>10</v>
      </c>
      <c r="AT164" s="8">
        <v>15</v>
      </c>
      <c r="AU164" s="8">
        <v>12</v>
      </c>
      <c r="AV164" s="8">
        <v>15</v>
      </c>
      <c r="AW164" s="8">
        <v>16</v>
      </c>
      <c r="AX164" s="8">
        <v>14</v>
      </c>
      <c r="AY164" s="8">
        <v>3</v>
      </c>
      <c r="AZ164" s="8">
        <v>3</v>
      </c>
      <c r="BA164" s="8">
        <v>3</v>
      </c>
      <c r="BB164" s="8">
        <v>1</v>
      </c>
      <c r="BC164" s="8">
        <v>2</v>
      </c>
      <c r="BD164" s="8">
        <v>2</v>
      </c>
      <c r="BE164" s="8">
        <v>2</v>
      </c>
      <c r="BF164" s="8">
        <v>2</v>
      </c>
      <c r="BG164" s="8">
        <v>3</v>
      </c>
      <c r="BH164" s="8">
        <v>1</v>
      </c>
      <c r="BI164" s="8">
        <v>2</v>
      </c>
      <c r="BJ164" s="8">
        <v>7.8</v>
      </c>
      <c r="BK164" s="8" t="s">
        <v>22</v>
      </c>
      <c r="BL164" s="8">
        <v>16</v>
      </c>
      <c r="BM164" s="8">
        <v>1</v>
      </c>
      <c r="BN164" s="8"/>
      <c r="BO164" s="8">
        <v>25</v>
      </c>
      <c r="BP164" s="34">
        <v>47664</v>
      </c>
      <c r="BQ164" s="8" t="s">
        <v>21</v>
      </c>
      <c r="BR164" s="8" t="s">
        <v>156</v>
      </c>
    </row>
    <row r="165" spans="1:70" ht="15.5" thickBot="1" x14ac:dyDescent="0.35">
      <c r="A165" s="8" t="s">
        <v>26</v>
      </c>
      <c r="B165" s="8"/>
      <c r="C165" s="8" t="s">
        <v>490</v>
      </c>
      <c r="D165" s="8"/>
      <c r="E165" s="33">
        <v>0.92</v>
      </c>
      <c r="F165" s="8">
        <v>0</v>
      </c>
      <c r="G165" s="8" t="s">
        <v>20</v>
      </c>
      <c r="H165" s="8" t="s">
        <v>373</v>
      </c>
      <c r="I165" s="8">
        <v>23</v>
      </c>
      <c r="J165" s="8">
        <v>174</v>
      </c>
      <c r="K165" s="8">
        <v>180</v>
      </c>
      <c r="L165" s="8">
        <v>18</v>
      </c>
      <c r="M165" s="8">
        <v>17</v>
      </c>
      <c r="N165" s="8">
        <v>8</v>
      </c>
      <c r="O165" s="8">
        <v>15</v>
      </c>
      <c r="P165" s="8">
        <v>18</v>
      </c>
      <c r="Q165" s="8">
        <v>16</v>
      </c>
      <c r="R165" s="8">
        <v>6</v>
      </c>
      <c r="S165" s="8">
        <v>18</v>
      </c>
      <c r="T165" s="8">
        <v>9</v>
      </c>
      <c r="U165" s="8">
        <v>16</v>
      </c>
      <c r="V165" s="8">
        <v>15</v>
      </c>
      <c r="W165" s="8">
        <v>18</v>
      </c>
      <c r="X165" s="8">
        <v>8</v>
      </c>
      <c r="Y165" s="8">
        <v>16</v>
      </c>
      <c r="Z165" s="8">
        <v>17</v>
      </c>
      <c r="AA165" s="8">
        <v>8</v>
      </c>
      <c r="AB165" s="8">
        <v>13</v>
      </c>
      <c r="AC165" s="8">
        <v>13</v>
      </c>
      <c r="AD165" s="8">
        <v>16</v>
      </c>
      <c r="AE165" s="8">
        <v>8</v>
      </c>
      <c r="AF165" s="8">
        <v>8</v>
      </c>
      <c r="AG165" s="8">
        <v>18</v>
      </c>
      <c r="AH165" s="8">
        <v>12</v>
      </c>
      <c r="AI165" s="8">
        <v>17</v>
      </c>
      <c r="AJ165" s="8">
        <v>13</v>
      </c>
      <c r="AK165" s="8">
        <v>12</v>
      </c>
      <c r="AL165" s="8">
        <v>17</v>
      </c>
      <c r="AM165" s="8">
        <v>17</v>
      </c>
      <c r="AN165" s="8">
        <v>15</v>
      </c>
      <c r="AO165" s="8">
        <v>11</v>
      </c>
      <c r="AP165" s="8">
        <v>12</v>
      </c>
      <c r="AQ165" s="8">
        <v>15</v>
      </c>
      <c r="AR165" s="8">
        <v>16</v>
      </c>
      <c r="AS165" s="8">
        <v>13</v>
      </c>
      <c r="AT165" s="8">
        <v>14</v>
      </c>
      <c r="AU165" s="8">
        <v>12</v>
      </c>
      <c r="AV165" s="8">
        <v>17</v>
      </c>
      <c r="AW165" s="8">
        <v>16</v>
      </c>
      <c r="AX165" s="8">
        <v>18</v>
      </c>
      <c r="AY165" s="8">
        <v>1</v>
      </c>
      <c r="AZ165" s="8">
        <v>1</v>
      </c>
      <c r="BA165" s="8">
        <v>2</v>
      </c>
      <c r="BB165" s="8">
        <v>1</v>
      </c>
      <c r="BC165" s="8">
        <v>1</v>
      </c>
      <c r="BD165" s="8">
        <v>2</v>
      </c>
      <c r="BE165" s="8">
        <v>1</v>
      </c>
      <c r="BF165" s="8">
        <v>1</v>
      </c>
      <c r="BG165" s="8">
        <v>3</v>
      </c>
      <c r="BH165" s="8">
        <v>1</v>
      </c>
      <c r="BI165" s="8">
        <v>3</v>
      </c>
      <c r="BJ165" s="8">
        <v>7.8</v>
      </c>
      <c r="BK165" s="8" t="s">
        <v>22</v>
      </c>
      <c r="BL165" s="8">
        <v>12</v>
      </c>
      <c r="BM165" s="8">
        <v>2</v>
      </c>
      <c r="BN165" s="8"/>
      <c r="BO165" s="8">
        <v>11</v>
      </c>
      <c r="BP165" s="34">
        <v>47299</v>
      </c>
      <c r="BQ165" s="8" t="s">
        <v>21</v>
      </c>
      <c r="BR165" s="8" t="s">
        <v>156</v>
      </c>
    </row>
    <row r="166" spans="1:70" ht="15.5" thickBot="1" x14ac:dyDescent="0.35">
      <c r="A166" s="8" t="s">
        <v>26</v>
      </c>
      <c r="B166" s="8"/>
      <c r="C166" s="8" t="s">
        <v>491</v>
      </c>
      <c r="D166" s="8" t="s">
        <v>363</v>
      </c>
      <c r="E166" s="33">
        <v>0.9</v>
      </c>
      <c r="F166" s="8">
        <v>0</v>
      </c>
      <c r="G166" s="8" t="s">
        <v>20</v>
      </c>
      <c r="H166" s="8" t="s">
        <v>23</v>
      </c>
      <c r="I166" s="8">
        <v>26</v>
      </c>
      <c r="J166" s="8">
        <v>146</v>
      </c>
      <c r="K166" s="8">
        <v>150</v>
      </c>
      <c r="L166" s="8">
        <v>15</v>
      </c>
      <c r="M166" s="8">
        <v>12</v>
      </c>
      <c r="N166" s="8">
        <v>15</v>
      </c>
      <c r="O166" s="8">
        <v>7</v>
      </c>
      <c r="P166" s="8">
        <v>13</v>
      </c>
      <c r="Q166" s="8">
        <v>12</v>
      </c>
      <c r="R166" s="8">
        <v>14</v>
      </c>
      <c r="S166" s="8">
        <v>11</v>
      </c>
      <c r="T166" s="8">
        <v>13</v>
      </c>
      <c r="U166" s="8">
        <v>12</v>
      </c>
      <c r="V166" s="8">
        <v>7</v>
      </c>
      <c r="W166" s="8">
        <v>13</v>
      </c>
      <c r="X166" s="8">
        <v>13</v>
      </c>
      <c r="Y166" s="8">
        <v>8</v>
      </c>
      <c r="Z166" s="8">
        <v>11</v>
      </c>
      <c r="AA166" s="8">
        <v>15</v>
      </c>
      <c r="AB166" s="8">
        <v>14</v>
      </c>
      <c r="AC166" s="8">
        <v>15</v>
      </c>
      <c r="AD166" s="8">
        <v>13</v>
      </c>
      <c r="AE166" s="8">
        <v>12</v>
      </c>
      <c r="AF166" s="8">
        <v>13</v>
      </c>
      <c r="AG166" s="8">
        <v>14</v>
      </c>
      <c r="AH166" s="8">
        <v>16</v>
      </c>
      <c r="AI166" s="8">
        <v>11</v>
      </c>
      <c r="AJ166" s="8">
        <v>16</v>
      </c>
      <c r="AK166" s="8">
        <v>13</v>
      </c>
      <c r="AL166" s="8">
        <v>14</v>
      </c>
      <c r="AM166" s="8">
        <v>16</v>
      </c>
      <c r="AN166" s="8">
        <v>13</v>
      </c>
      <c r="AO166" s="8">
        <v>14</v>
      </c>
      <c r="AP166" s="8">
        <v>15</v>
      </c>
      <c r="AQ166" s="8">
        <v>14</v>
      </c>
      <c r="AR166" s="8">
        <v>14</v>
      </c>
      <c r="AS166" s="8">
        <v>13</v>
      </c>
      <c r="AT166" s="8">
        <v>15</v>
      </c>
      <c r="AU166" s="8">
        <v>10</v>
      </c>
      <c r="AV166" s="8">
        <v>16</v>
      </c>
      <c r="AW166" s="8">
        <v>13</v>
      </c>
      <c r="AX166" s="8">
        <v>16</v>
      </c>
      <c r="AY166" s="8">
        <v>1</v>
      </c>
      <c r="AZ166" s="8">
        <v>3</v>
      </c>
      <c r="BA166" s="8">
        <v>3</v>
      </c>
      <c r="BB166" s="8">
        <v>1</v>
      </c>
      <c r="BC166" s="8">
        <v>1</v>
      </c>
      <c r="BD166" s="8">
        <v>4</v>
      </c>
      <c r="BE166" s="8">
        <v>2</v>
      </c>
      <c r="BF166" s="8">
        <v>2</v>
      </c>
      <c r="BG166" s="8">
        <v>2</v>
      </c>
      <c r="BH166" s="8">
        <v>1</v>
      </c>
      <c r="BI166" s="8">
        <v>3</v>
      </c>
      <c r="BJ166" s="8">
        <v>7</v>
      </c>
      <c r="BK166" s="8" t="s">
        <v>22</v>
      </c>
      <c r="BL166" s="8">
        <v>18</v>
      </c>
      <c r="BM166" s="8">
        <v>1</v>
      </c>
      <c r="BN166" s="8"/>
      <c r="BO166" s="8">
        <v>6</v>
      </c>
      <c r="BP166" s="34">
        <v>46934</v>
      </c>
      <c r="BQ166" s="8" t="s">
        <v>21</v>
      </c>
      <c r="BR166" s="8" t="s">
        <v>156</v>
      </c>
    </row>
    <row r="167" spans="1:70" ht="15.5" thickBot="1" x14ac:dyDescent="0.35">
      <c r="A167" s="8" t="s">
        <v>26</v>
      </c>
      <c r="B167" s="8"/>
      <c r="C167" s="8" t="s">
        <v>492</v>
      </c>
      <c r="D167" s="8" t="s">
        <v>372</v>
      </c>
      <c r="E167" s="33">
        <v>0.97</v>
      </c>
      <c r="F167" s="8">
        <v>0</v>
      </c>
      <c r="G167" s="8" t="s">
        <v>29</v>
      </c>
      <c r="H167" s="8" t="s">
        <v>493</v>
      </c>
      <c r="I167" s="8">
        <v>28</v>
      </c>
      <c r="J167" s="8">
        <v>165</v>
      </c>
      <c r="K167" s="8">
        <v>170</v>
      </c>
      <c r="L167" s="8">
        <v>14</v>
      </c>
      <c r="M167" s="8">
        <v>12</v>
      </c>
      <c r="N167" s="8">
        <v>8</v>
      </c>
      <c r="O167" s="8">
        <v>12</v>
      </c>
      <c r="P167" s="8">
        <v>17</v>
      </c>
      <c r="Q167" s="8">
        <v>11</v>
      </c>
      <c r="R167" s="8">
        <v>6</v>
      </c>
      <c r="S167" s="8">
        <v>17</v>
      </c>
      <c r="T167" s="8">
        <v>9</v>
      </c>
      <c r="U167" s="8">
        <v>10</v>
      </c>
      <c r="V167" s="8">
        <v>14</v>
      </c>
      <c r="W167" s="8">
        <v>17</v>
      </c>
      <c r="X167" s="8">
        <v>13</v>
      </c>
      <c r="Y167" s="8">
        <v>13</v>
      </c>
      <c r="Z167" s="8">
        <v>16</v>
      </c>
      <c r="AA167" s="8">
        <v>8</v>
      </c>
      <c r="AB167" s="8">
        <v>18</v>
      </c>
      <c r="AC167" s="8">
        <v>12</v>
      </c>
      <c r="AD167" s="8">
        <v>12</v>
      </c>
      <c r="AE167" s="8">
        <v>12</v>
      </c>
      <c r="AF167" s="8">
        <v>15</v>
      </c>
      <c r="AG167" s="8">
        <v>14</v>
      </c>
      <c r="AH167" s="8">
        <v>16</v>
      </c>
      <c r="AI167" s="8">
        <v>16</v>
      </c>
      <c r="AJ167" s="8">
        <v>17</v>
      </c>
      <c r="AK167" s="8">
        <v>16</v>
      </c>
      <c r="AL167" s="8">
        <v>16</v>
      </c>
      <c r="AM167" s="8">
        <v>13</v>
      </c>
      <c r="AN167" s="8">
        <v>16</v>
      </c>
      <c r="AO167" s="8">
        <v>12</v>
      </c>
      <c r="AP167" s="8">
        <v>16</v>
      </c>
      <c r="AQ167" s="8">
        <v>13</v>
      </c>
      <c r="AR167" s="8">
        <v>15</v>
      </c>
      <c r="AS167" s="8">
        <v>9</v>
      </c>
      <c r="AT167" s="8">
        <v>16</v>
      </c>
      <c r="AU167" s="8">
        <v>16</v>
      </c>
      <c r="AV167" s="8">
        <v>14</v>
      </c>
      <c r="AW167" s="8">
        <v>16</v>
      </c>
      <c r="AX167" s="8">
        <v>15</v>
      </c>
      <c r="AY167" s="8">
        <v>1</v>
      </c>
      <c r="AZ167" s="8">
        <v>4</v>
      </c>
      <c r="BA167" s="8">
        <v>1</v>
      </c>
      <c r="BB167" s="8">
        <v>1</v>
      </c>
      <c r="BC167" s="8">
        <v>2</v>
      </c>
      <c r="BD167" s="8">
        <v>1</v>
      </c>
      <c r="BE167" s="8">
        <v>3</v>
      </c>
      <c r="BF167" s="8">
        <v>1</v>
      </c>
      <c r="BG167" s="8">
        <v>1</v>
      </c>
      <c r="BH167" s="8">
        <v>4</v>
      </c>
      <c r="BI167" s="8">
        <v>1</v>
      </c>
      <c r="BJ167" s="8">
        <v>7.4</v>
      </c>
      <c r="BK167" s="8" t="s">
        <v>20</v>
      </c>
      <c r="BL167" s="8">
        <v>14</v>
      </c>
      <c r="BM167" s="8" t="s">
        <v>349</v>
      </c>
      <c r="BN167" s="8"/>
      <c r="BO167" s="8">
        <v>52</v>
      </c>
      <c r="BP167" s="34">
        <v>47299</v>
      </c>
      <c r="BQ167" s="8" t="s">
        <v>21</v>
      </c>
      <c r="BR167" s="8" t="s">
        <v>156</v>
      </c>
    </row>
    <row r="168" spans="1:70" ht="15.5" thickBot="1" x14ac:dyDescent="0.35">
      <c r="A168" s="8" t="s">
        <v>26</v>
      </c>
      <c r="B168" s="8"/>
      <c r="C168" s="8" t="s">
        <v>494</v>
      </c>
      <c r="D168" s="8" t="s">
        <v>372</v>
      </c>
      <c r="E168" s="33">
        <v>1</v>
      </c>
      <c r="F168" s="8">
        <v>0</v>
      </c>
      <c r="G168" s="8" t="s">
        <v>28</v>
      </c>
      <c r="H168" s="8" t="s">
        <v>495</v>
      </c>
      <c r="I168" s="8">
        <v>31</v>
      </c>
      <c r="J168" s="8">
        <v>150</v>
      </c>
      <c r="K168" s="8">
        <v>159</v>
      </c>
      <c r="L168" s="8">
        <v>16</v>
      </c>
      <c r="M168" s="8">
        <v>16</v>
      </c>
      <c r="N168" s="8">
        <v>9</v>
      </c>
      <c r="O168" s="8">
        <v>12</v>
      </c>
      <c r="P168" s="8">
        <v>17</v>
      </c>
      <c r="Q168" s="8">
        <v>14</v>
      </c>
      <c r="R168" s="8">
        <v>12</v>
      </c>
      <c r="S168" s="8">
        <v>15</v>
      </c>
      <c r="T168" s="8">
        <v>10</v>
      </c>
      <c r="U168" s="8">
        <v>16</v>
      </c>
      <c r="V168" s="8">
        <v>11</v>
      </c>
      <c r="W168" s="8">
        <v>17</v>
      </c>
      <c r="X168" s="8">
        <v>7</v>
      </c>
      <c r="Y168" s="8">
        <v>15</v>
      </c>
      <c r="Z168" s="8">
        <v>16</v>
      </c>
      <c r="AA168" s="8">
        <v>9</v>
      </c>
      <c r="AB168" s="8">
        <v>12</v>
      </c>
      <c r="AC168" s="8">
        <v>10</v>
      </c>
      <c r="AD168" s="8">
        <v>12</v>
      </c>
      <c r="AE168" s="8">
        <v>10</v>
      </c>
      <c r="AF168" s="8">
        <v>8</v>
      </c>
      <c r="AG168" s="8">
        <v>16</v>
      </c>
      <c r="AH168" s="8">
        <v>15</v>
      </c>
      <c r="AI168" s="8">
        <v>16</v>
      </c>
      <c r="AJ168" s="8">
        <v>11</v>
      </c>
      <c r="AK168" s="8">
        <v>10</v>
      </c>
      <c r="AL168" s="8">
        <v>13</v>
      </c>
      <c r="AM168" s="8">
        <v>16</v>
      </c>
      <c r="AN168" s="8">
        <v>13</v>
      </c>
      <c r="AO168" s="8">
        <v>6</v>
      </c>
      <c r="AP168" s="8">
        <v>13</v>
      </c>
      <c r="AQ168" s="8">
        <v>16</v>
      </c>
      <c r="AR168" s="8">
        <v>12</v>
      </c>
      <c r="AS168" s="8">
        <v>9</v>
      </c>
      <c r="AT168" s="8">
        <v>12</v>
      </c>
      <c r="AU168" s="8">
        <v>10</v>
      </c>
      <c r="AV168" s="8">
        <v>13</v>
      </c>
      <c r="AW168" s="8">
        <v>14</v>
      </c>
      <c r="AX168" s="8">
        <v>10</v>
      </c>
      <c r="AY168" s="8">
        <v>1</v>
      </c>
      <c r="AZ168" s="8">
        <v>2</v>
      </c>
      <c r="BA168" s="8">
        <v>1</v>
      </c>
      <c r="BB168" s="8">
        <v>2</v>
      </c>
      <c r="BC168" s="8">
        <v>2</v>
      </c>
      <c r="BD168" s="8">
        <v>1</v>
      </c>
      <c r="BE168" s="8">
        <v>3</v>
      </c>
      <c r="BF168" s="8">
        <v>2</v>
      </c>
      <c r="BG168" s="8">
        <v>3</v>
      </c>
      <c r="BH168" s="8">
        <v>3</v>
      </c>
      <c r="BI168" s="8">
        <v>1</v>
      </c>
      <c r="BJ168" s="8" t="s">
        <v>26</v>
      </c>
      <c r="BK168" s="8" t="s">
        <v>20</v>
      </c>
      <c r="BL168" s="8">
        <v>10</v>
      </c>
      <c r="BM168" s="8" t="s">
        <v>349</v>
      </c>
      <c r="BN168" s="8"/>
      <c r="BO168" s="8">
        <v>41</v>
      </c>
      <c r="BP168" s="34">
        <v>46203</v>
      </c>
      <c r="BQ168" s="8" t="s">
        <v>21</v>
      </c>
      <c r="BR168" s="8" t="s">
        <v>156</v>
      </c>
    </row>
    <row r="169" spans="1:70" ht="14.5" thickBot="1" x14ac:dyDescent="0.35">
      <c r="A169" s="8" t="s">
        <v>26</v>
      </c>
      <c r="B169" s="8"/>
      <c r="C169" s="8" t="s">
        <v>496</v>
      </c>
      <c r="D169" s="8" t="s">
        <v>372</v>
      </c>
      <c r="E169" s="33">
        <v>1</v>
      </c>
      <c r="F169" s="8">
        <v>0</v>
      </c>
      <c r="G169" s="8" t="s">
        <v>28</v>
      </c>
      <c r="H169" s="8" t="s">
        <v>31</v>
      </c>
      <c r="I169" s="8">
        <v>28</v>
      </c>
      <c r="J169" s="8">
        <v>153</v>
      </c>
      <c r="K169" s="8">
        <v>165</v>
      </c>
      <c r="L169" s="8">
        <v>14</v>
      </c>
      <c r="M169" s="8">
        <v>7</v>
      </c>
      <c r="N169" s="8">
        <v>16</v>
      </c>
      <c r="O169" s="8">
        <v>7</v>
      </c>
      <c r="P169" s="8">
        <v>12</v>
      </c>
      <c r="Q169" s="8">
        <v>3</v>
      </c>
      <c r="R169" s="8">
        <v>8</v>
      </c>
      <c r="S169" s="8">
        <v>10</v>
      </c>
      <c r="T169" s="8">
        <v>16</v>
      </c>
      <c r="U169" s="8">
        <v>3</v>
      </c>
      <c r="V169" s="8">
        <v>6</v>
      </c>
      <c r="W169" s="8">
        <v>12</v>
      </c>
      <c r="X169" s="8">
        <v>15</v>
      </c>
      <c r="Y169" s="8">
        <v>7</v>
      </c>
      <c r="Z169" s="8">
        <v>8</v>
      </c>
      <c r="AA169" s="8">
        <v>16</v>
      </c>
      <c r="AB169" s="8">
        <v>16</v>
      </c>
      <c r="AC169" s="8">
        <v>12</v>
      </c>
      <c r="AD169" s="8">
        <v>12</v>
      </c>
      <c r="AE169" s="8">
        <v>13</v>
      </c>
      <c r="AF169" s="8">
        <v>16</v>
      </c>
      <c r="AG169" s="8">
        <v>13</v>
      </c>
      <c r="AH169" s="8">
        <v>12</v>
      </c>
      <c r="AI169" s="8">
        <v>8</v>
      </c>
      <c r="AJ169" s="8">
        <v>18</v>
      </c>
      <c r="AK169" s="8">
        <v>17</v>
      </c>
      <c r="AL169" s="8">
        <v>16</v>
      </c>
      <c r="AM169" s="8">
        <v>13</v>
      </c>
      <c r="AN169" s="8">
        <v>14</v>
      </c>
      <c r="AO169" s="8">
        <v>16</v>
      </c>
      <c r="AP169" s="8">
        <v>14</v>
      </c>
      <c r="AQ169" s="8">
        <v>13</v>
      </c>
      <c r="AR169" s="8">
        <v>16</v>
      </c>
      <c r="AS169" s="8">
        <v>16</v>
      </c>
      <c r="AT169" s="8">
        <v>14</v>
      </c>
      <c r="AU169" s="8">
        <v>15</v>
      </c>
      <c r="AV169" s="8">
        <v>13</v>
      </c>
      <c r="AW169" s="8">
        <v>12</v>
      </c>
      <c r="AX169" s="8">
        <v>12</v>
      </c>
      <c r="AY169" s="8">
        <v>1</v>
      </c>
      <c r="AZ169" s="8">
        <v>2</v>
      </c>
      <c r="BA169" s="8">
        <v>2</v>
      </c>
      <c r="BB169" s="8">
        <v>2</v>
      </c>
      <c r="BC169" s="8">
        <v>2</v>
      </c>
      <c r="BD169" s="8">
        <v>3</v>
      </c>
      <c r="BE169" s="8">
        <v>2</v>
      </c>
      <c r="BF169" s="8">
        <v>1</v>
      </c>
      <c r="BG169" s="8">
        <v>3</v>
      </c>
      <c r="BH169" s="8">
        <v>2</v>
      </c>
      <c r="BI169" s="8">
        <v>3</v>
      </c>
      <c r="BJ169" s="8" t="s">
        <v>26</v>
      </c>
      <c r="BK169" s="8" t="s">
        <v>20</v>
      </c>
      <c r="BL169" s="8">
        <v>17</v>
      </c>
      <c r="BM169" s="8" t="s">
        <v>26</v>
      </c>
      <c r="BN169" s="8"/>
      <c r="BO169" s="8">
        <v>6</v>
      </c>
      <c r="BP169" s="34">
        <v>46934</v>
      </c>
      <c r="BQ169" s="8" t="s">
        <v>21</v>
      </c>
      <c r="BR169" s="8" t="s">
        <v>156</v>
      </c>
    </row>
    <row r="170" spans="1:70" ht="15.5" thickBot="1" x14ac:dyDescent="0.35">
      <c r="A170" s="8" t="s">
        <v>26</v>
      </c>
      <c r="B170" s="8"/>
      <c r="C170" s="8" t="s">
        <v>497</v>
      </c>
      <c r="D170" s="8" t="s">
        <v>498</v>
      </c>
      <c r="E170" s="33">
        <v>0.94</v>
      </c>
      <c r="F170" s="8">
        <v>0</v>
      </c>
      <c r="G170" s="8" t="s">
        <v>19</v>
      </c>
      <c r="H170" s="8" t="s">
        <v>315</v>
      </c>
      <c r="I170" s="8">
        <v>30</v>
      </c>
      <c r="J170" s="8">
        <v>153</v>
      </c>
      <c r="K170" s="8">
        <v>170</v>
      </c>
      <c r="L170" s="8">
        <v>15</v>
      </c>
      <c r="M170" s="8">
        <v>11</v>
      </c>
      <c r="N170" s="8">
        <v>12</v>
      </c>
      <c r="O170" s="8">
        <v>12</v>
      </c>
      <c r="P170" s="8">
        <v>14</v>
      </c>
      <c r="Q170" s="8">
        <v>10</v>
      </c>
      <c r="R170" s="8">
        <v>8</v>
      </c>
      <c r="S170" s="8">
        <v>12</v>
      </c>
      <c r="T170" s="8">
        <v>14</v>
      </c>
      <c r="U170" s="8">
        <v>12</v>
      </c>
      <c r="V170" s="8">
        <v>12</v>
      </c>
      <c r="W170" s="8">
        <v>14</v>
      </c>
      <c r="X170" s="8">
        <v>16</v>
      </c>
      <c r="Y170" s="8">
        <v>15</v>
      </c>
      <c r="Z170" s="8">
        <v>12</v>
      </c>
      <c r="AA170" s="8">
        <v>12</v>
      </c>
      <c r="AB170" s="8">
        <v>17</v>
      </c>
      <c r="AC170" s="8">
        <v>14</v>
      </c>
      <c r="AD170" s="8">
        <v>13</v>
      </c>
      <c r="AE170" s="8">
        <v>14</v>
      </c>
      <c r="AF170" s="8">
        <v>15</v>
      </c>
      <c r="AG170" s="8">
        <v>14</v>
      </c>
      <c r="AH170" s="8">
        <v>16</v>
      </c>
      <c r="AI170" s="8">
        <v>16</v>
      </c>
      <c r="AJ170" s="8">
        <v>16</v>
      </c>
      <c r="AK170" s="8">
        <v>16</v>
      </c>
      <c r="AL170" s="8">
        <v>16</v>
      </c>
      <c r="AM170" s="8">
        <v>13</v>
      </c>
      <c r="AN170" s="8">
        <v>12</v>
      </c>
      <c r="AO170" s="8">
        <v>16</v>
      </c>
      <c r="AP170" s="8">
        <v>15</v>
      </c>
      <c r="AQ170" s="8">
        <v>16</v>
      </c>
      <c r="AR170" s="8">
        <v>16</v>
      </c>
      <c r="AS170" s="8">
        <v>17</v>
      </c>
      <c r="AT170" s="8">
        <v>14</v>
      </c>
      <c r="AU170" s="8">
        <v>12</v>
      </c>
      <c r="AV170" s="8">
        <v>14</v>
      </c>
      <c r="AW170" s="8">
        <v>14</v>
      </c>
      <c r="AX170" s="8">
        <v>12</v>
      </c>
      <c r="AY170" s="8">
        <v>2</v>
      </c>
      <c r="AZ170" s="8">
        <v>1</v>
      </c>
      <c r="BA170" s="8">
        <v>1</v>
      </c>
      <c r="BB170" s="8">
        <v>1</v>
      </c>
      <c r="BC170" s="8">
        <v>2</v>
      </c>
      <c r="BD170" s="8">
        <v>1</v>
      </c>
      <c r="BE170" s="8">
        <v>1</v>
      </c>
      <c r="BF170" s="8">
        <v>3</v>
      </c>
      <c r="BG170" s="8">
        <v>2</v>
      </c>
      <c r="BH170" s="8">
        <v>3</v>
      </c>
      <c r="BI170" s="8">
        <v>3</v>
      </c>
      <c r="BJ170" s="8">
        <v>6.5</v>
      </c>
      <c r="BK170" s="8" t="s">
        <v>22</v>
      </c>
      <c r="BL170" s="8">
        <v>16</v>
      </c>
      <c r="BM170" s="8" t="s">
        <v>351</v>
      </c>
      <c r="BN170" s="8"/>
      <c r="BO170" s="8">
        <v>43</v>
      </c>
      <c r="BP170" s="34">
        <v>46203</v>
      </c>
      <c r="BQ170" s="8" t="s">
        <v>21</v>
      </c>
      <c r="BR170" s="8" t="s">
        <v>156</v>
      </c>
    </row>
    <row r="171" spans="1:70" ht="15.5" thickBot="1" x14ac:dyDescent="0.35">
      <c r="A171" s="8" t="s">
        <v>26</v>
      </c>
      <c r="B171" s="8"/>
      <c r="C171" s="8" t="s">
        <v>499</v>
      </c>
      <c r="D171" s="8"/>
      <c r="E171" s="33">
        <v>0.82</v>
      </c>
      <c r="F171" s="8">
        <v>0</v>
      </c>
      <c r="G171" s="8" t="s">
        <v>20</v>
      </c>
      <c r="H171" s="8" t="s">
        <v>31</v>
      </c>
      <c r="I171" s="8">
        <v>29</v>
      </c>
      <c r="J171" s="8">
        <v>158</v>
      </c>
      <c r="K171" s="8">
        <v>160</v>
      </c>
      <c r="L171" s="8">
        <v>14</v>
      </c>
      <c r="M171" s="8">
        <v>7</v>
      </c>
      <c r="N171" s="8">
        <v>15</v>
      </c>
      <c r="O171" s="8">
        <v>8</v>
      </c>
      <c r="P171" s="8">
        <v>12</v>
      </c>
      <c r="Q171" s="8">
        <v>3</v>
      </c>
      <c r="R171" s="8">
        <v>10</v>
      </c>
      <c r="S171" s="8">
        <v>10</v>
      </c>
      <c r="T171" s="8">
        <v>13</v>
      </c>
      <c r="U171" s="8">
        <v>4</v>
      </c>
      <c r="V171" s="8">
        <v>6</v>
      </c>
      <c r="W171" s="8">
        <v>12</v>
      </c>
      <c r="X171" s="8">
        <v>16</v>
      </c>
      <c r="Y171" s="8">
        <v>8</v>
      </c>
      <c r="Z171" s="8">
        <v>8</v>
      </c>
      <c r="AA171" s="8">
        <v>16</v>
      </c>
      <c r="AB171" s="8">
        <v>15</v>
      </c>
      <c r="AC171" s="8">
        <v>15</v>
      </c>
      <c r="AD171" s="8">
        <v>14</v>
      </c>
      <c r="AE171" s="8">
        <v>16</v>
      </c>
      <c r="AF171" s="8">
        <v>15</v>
      </c>
      <c r="AG171" s="8">
        <v>13</v>
      </c>
      <c r="AH171" s="8">
        <v>16</v>
      </c>
      <c r="AI171" s="8">
        <v>9</v>
      </c>
      <c r="AJ171" s="8">
        <v>15</v>
      </c>
      <c r="AK171" s="8">
        <v>16</v>
      </c>
      <c r="AL171" s="8">
        <v>16</v>
      </c>
      <c r="AM171" s="8">
        <v>16</v>
      </c>
      <c r="AN171" s="8">
        <v>12</v>
      </c>
      <c r="AO171" s="8">
        <v>17</v>
      </c>
      <c r="AP171" s="8">
        <v>16</v>
      </c>
      <c r="AQ171" s="8">
        <v>13</v>
      </c>
      <c r="AR171" s="8">
        <v>18</v>
      </c>
      <c r="AS171" s="8">
        <v>18</v>
      </c>
      <c r="AT171" s="8">
        <v>16</v>
      </c>
      <c r="AU171" s="8">
        <v>14</v>
      </c>
      <c r="AV171" s="8">
        <v>17</v>
      </c>
      <c r="AW171" s="8">
        <v>13</v>
      </c>
      <c r="AX171" s="8">
        <v>12</v>
      </c>
      <c r="AY171" s="8">
        <v>1</v>
      </c>
      <c r="AZ171" s="8">
        <v>1</v>
      </c>
      <c r="BA171" s="8">
        <v>3</v>
      </c>
      <c r="BB171" s="8">
        <v>1</v>
      </c>
      <c r="BC171" s="8">
        <v>1</v>
      </c>
      <c r="BD171" s="8">
        <v>3</v>
      </c>
      <c r="BE171" s="8">
        <v>1</v>
      </c>
      <c r="BF171" s="8">
        <v>2</v>
      </c>
      <c r="BG171" s="8">
        <v>1</v>
      </c>
      <c r="BH171" s="8">
        <v>3</v>
      </c>
      <c r="BI171" s="8">
        <v>1</v>
      </c>
      <c r="BJ171" s="8">
        <v>7.2</v>
      </c>
      <c r="BK171" s="8" t="s">
        <v>249</v>
      </c>
      <c r="BL171" s="8">
        <v>15</v>
      </c>
      <c r="BM171" s="8">
        <v>2</v>
      </c>
      <c r="BN171" s="8"/>
      <c r="BO171" s="8">
        <v>8</v>
      </c>
      <c r="BP171" s="34">
        <v>47299</v>
      </c>
      <c r="BQ171" s="8" t="s">
        <v>21</v>
      </c>
      <c r="BR171" s="8" t="s">
        <v>156</v>
      </c>
    </row>
    <row r="172" spans="1:70" ht="15.5" thickBot="1" x14ac:dyDescent="0.35">
      <c r="A172" s="8" t="s">
        <v>26</v>
      </c>
      <c r="B172" s="8"/>
      <c r="C172" s="8" t="s">
        <v>500</v>
      </c>
      <c r="D172" s="8" t="s">
        <v>363</v>
      </c>
      <c r="E172" s="33">
        <v>0.92</v>
      </c>
      <c r="F172" s="8">
        <v>0</v>
      </c>
      <c r="G172" s="8" t="s">
        <v>20</v>
      </c>
      <c r="H172" s="8" t="s">
        <v>308</v>
      </c>
      <c r="I172" s="8">
        <v>25</v>
      </c>
      <c r="J172" s="8">
        <v>148</v>
      </c>
      <c r="K172" s="8">
        <v>155</v>
      </c>
      <c r="L172" s="8">
        <v>13</v>
      </c>
      <c r="M172" s="8">
        <v>12</v>
      </c>
      <c r="N172" s="8">
        <v>14</v>
      </c>
      <c r="O172" s="8">
        <v>8</v>
      </c>
      <c r="P172" s="8">
        <v>12</v>
      </c>
      <c r="Q172" s="8">
        <v>6</v>
      </c>
      <c r="R172" s="8">
        <v>12</v>
      </c>
      <c r="S172" s="8">
        <v>12</v>
      </c>
      <c r="T172" s="8">
        <v>15</v>
      </c>
      <c r="U172" s="8">
        <v>6</v>
      </c>
      <c r="V172" s="8">
        <v>8</v>
      </c>
      <c r="W172" s="8">
        <v>12</v>
      </c>
      <c r="X172" s="8">
        <v>14</v>
      </c>
      <c r="Y172" s="8">
        <v>7</v>
      </c>
      <c r="Z172" s="8">
        <v>11</v>
      </c>
      <c r="AA172" s="8">
        <v>14</v>
      </c>
      <c r="AB172" s="8">
        <v>15</v>
      </c>
      <c r="AC172" s="8">
        <v>15</v>
      </c>
      <c r="AD172" s="8">
        <v>13</v>
      </c>
      <c r="AE172" s="8">
        <v>12</v>
      </c>
      <c r="AF172" s="8">
        <v>13</v>
      </c>
      <c r="AG172" s="8">
        <v>13</v>
      </c>
      <c r="AH172" s="8">
        <v>16</v>
      </c>
      <c r="AI172" s="8">
        <v>12</v>
      </c>
      <c r="AJ172" s="8">
        <v>15</v>
      </c>
      <c r="AK172" s="8">
        <v>16</v>
      </c>
      <c r="AL172" s="8">
        <v>13</v>
      </c>
      <c r="AM172" s="8">
        <v>13</v>
      </c>
      <c r="AN172" s="8">
        <v>12</v>
      </c>
      <c r="AO172" s="8">
        <v>15</v>
      </c>
      <c r="AP172" s="8">
        <v>15</v>
      </c>
      <c r="AQ172" s="8">
        <v>15</v>
      </c>
      <c r="AR172" s="8">
        <v>14</v>
      </c>
      <c r="AS172" s="8">
        <v>14</v>
      </c>
      <c r="AT172" s="8">
        <v>15</v>
      </c>
      <c r="AU172" s="8">
        <v>12</v>
      </c>
      <c r="AV172" s="8">
        <v>16</v>
      </c>
      <c r="AW172" s="8">
        <v>15</v>
      </c>
      <c r="AX172" s="8">
        <v>14</v>
      </c>
      <c r="AY172" s="8">
        <v>4</v>
      </c>
      <c r="AZ172" s="8">
        <v>1</v>
      </c>
      <c r="BA172" s="8">
        <v>2</v>
      </c>
      <c r="BB172" s="8">
        <v>3</v>
      </c>
      <c r="BC172" s="8">
        <v>2</v>
      </c>
      <c r="BD172" s="8">
        <v>1</v>
      </c>
      <c r="BE172" s="8">
        <v>3</v>
      </c>
      <c r="BF172" s="8">
        <v>3</v>
      </c>
      <c r="BG172" s="8">
        <v>1</v>
      </c>
      <c r="BH172" s="8">
        <v>2</v>
      </c>
      <c r="BI172" s="8">
        <v>3</v>
      </c>
      <c r="BJ172" s="8">
        <v>8.4499999999999993</v>
      </c>
      <c r="BK172" s="8" t="s">
        <v>22</v>
      </c>
      <c r="BL172" s="8">
        <v>16</v>
      </c>
      <c r="BM172" s="8">
        <v>2</v>
      </c>
      <c r="BN172" s="8"/>
      <c r="BO172" s="8">
        <v>1</v>
      </c>
      <c r="BP172" s="34">
        <v>47299</v>
      </c>
      <c r="BQ172" s="8" t="s">
        <v>21</v>
      </c>
      <c r="BR172" s="8" t="s">
        <v>156</v>
      </c>
    </row>
    <row r="173" spans="1:70" ht="15.5" thickBot="1" x14ac:dyDescent="0.35">
      <c r="A173" s="8" t="s">
        <v>26</v>
      </c>
      <c r="B173" s="8"/>
      <c r="C173" s="8" t="s">
        <v>501</v>
      </c>
      <c r="D173" s="8" t="s">
        <v>372</v>
      </c>
      <c r="E173" s="33">
        <v>1</v>
      </c>
      <c r="F173" s="8">
        <v>0</v>
      </c>
      <c r="G173" s="8" t="s">
        <v>22</v>
      </c>
      <c r="H173" s="8" t="s">
        <v>32</v>
      </c>
      <c r="I173" s="8">
        <v>21</v>
      </c>
      <c r="J173" s="8">
        <v>128</v>
      </c>
      <c r="K173" s="8">
        <v>160</v>
      </c>
      <c r="L173" s="8">
        <v>13</v>
      </c>
      <c r="M173" s="8">
        <v>4</v>
      </c>
      <c r="N173" s="8">
        <v>4</v>
      </c>
      <c r="O173" s="8">
        <v>7</v>
      </c>
      <c r="P173" s="8">
        <v>13</v>
      </c>
      <c r="Q173" s="8">
        <v>2</v>
      </c>
      <c r="R173" s="8">
        <v>8</v>
      </c>
      <c r="S173" s="8">
        <v>8</v>
      </c>
      <c r="T173" s="8">
        <v>5</v>
      </c>
      <c r="U173" s="8">
        <v>6</v>
      </c>
      <c r="V173" s="8">
        <v>4</v>
      </c>
      <c r="W173" s="8">
        <v>13</v>
      </c>
      <c r="X173" s="8">
        <v>7</v>
      </c>
      <c r="Y173" s="8">
        <v>5</v>
      </c>
      <c r="Z173" s="8">
        <v>10</v>
      </c>
      <c r="AA173" s="8">
        <v>13</v>
      </c>
      <c r="AB173" s="8">
        <v>12</v>
      </c>
      <c r="AC173" s="8">
        <v>12</v>
      </c>
      <c r="AD173" s="8">
        <v>11</v>
      </c>
      <c r="AE173" s="8">
        <v>12</v>
      </c>
      <c r="AF173" s="8">
        <v>10</v>
      </c>
      <c r="AG173" s="8">
        <v>13</v>
      </c>
      <c r="AH173" s="8">
        <v>13</v>
      </c>
      <c r="AI173" s="8">
        <v>8</v>
      </c>
      <c r="AJ173" s="8">
        <v>16</v>
      </c>
      <c r="AK173" s="8">
        <v>13</v>
      </c>
      <c r="AL173" s="8">
        <v>12</v>
      </c>
      <c r="AM173" s="8">
        <v>13</v>
      </c>
      <c r="AN173" s="8">
        <v>8</v>
      </c>
      <c r="AO173" s="8">
        <v>16</v>
      </c>
      <c r="AP173" s="8">
        <v>16</v>
      </c>
      <c r="AQ173" s="8">
        <v>11</v>
      </c>
      <c r="AR173" s="8">
        <v>12</v>
      </c>
      <c r="AS173" s="8">
        <v>13</v>
      </c>
      <c r="AT173" s="8">
        <v>10</v>
      </c>
      <c r="AU173" s="8">
        <v>14</v>
      </c>
      <c r="AV173" s="8">
        <v>14</v>
      </c>
      <c r="AW173" s="8">
        <v>13</v>
      </c>
      <c r="AX173" s="8">
        <v>8</v>
      </c>
      <c r="AY173" s="8">
        <v>18</v>
      </c>
      <c r="AZ173" s="8">
        <v>16</v>
      </c>
      <c r="BA173" s="8">
        <v>16</v>
      </c>
      <c r="BB173" s="8">
        <v>11</v>
      </c>
      <c r="BC173" s="8">
        <v>10</v>
      </c>
      <c r="BD173" s="8">
        <v>12</v>
      </c>
      <c r="BE173" s="8">
        <v>13</v>
      </c>
      <c r="BF173" s="8">
        <v>15</v>
      </c>
      <c r="BG173" s="8">
        <v>12</v>
      </c>
      <c r="BH173" s="8">
        <v>12</v>
      </c>
      <c r="BI173" s="8">
        <v>12</v>
      </c>
      <c r="BJ173" s="8" t="s">
        <v>26</v>
      </c>
      <c r="BK173" s="8" t="s">
        <v>20</v>
      </c>
      <c r="BL173" s="8">
        <v>16</v>
      </c>
      <c r="BM173" s="8" t="s">
        <v>26</v>
      </c>
      <c r="BN173" s="8"/>
      <c r="BO173" s="8" t="s">
        <v>26</v>
      </c>
      <c r="BP173" s="34">
        <v>47299</v>
      </c>
      <c r="BQ173" s="8" t="s">
        <v>21</v>
      </c>
      <c r="BR173" s="8" t="s">
        <v>156</v>
      </c>
    </row>
    <row r="174" spans="1:70" ht="15.5" thickBot="1" x14ac:dyDescent="0.35">
      <c r="A174" s="8" t="s">
        <v>26</v>
      </c>
      <c r="B174" s="8"/>
      <c r="C174" s="8" t="s">
        <v>502</v>
      </c>
      <c r="D174" s="8"/>
      <c r="E174" s="33">
        <v>0.94</v>
      </c>
      <c r="F174" s="8">
        <v>0</v>
      </c>
      <c r="G174" s="8" t="s">
        <v>19</v>
      </c>
      <c r="H174" s="8" t="s">
        <v>382</v>
      </c>
      <c r="I174" s="8">
        <v>30</v>
      </c>
      <c r="J174" s="8">
        <v>178</v>
      </c>
      <c r="K174" s="8">
        <v>183</v>
      </c>
      <c r="L174" s="8">
        <v>18</v>
      </c>
      <c r="M174" s="8">
        <v>18</v>
      </c>
      <c r="N174" s="8">
        <v>12</v>
      </c>
      <c r="O174" s="8">
        <v>15</v>
      </c>
      <c r="P174" s="8">
        <v>16</v>
      </c>
      <c r="Q174" s="8">
        <v>16</v>
      </c>
      <c r="R174" s="8">
        <v>14</v>
      </c>
      <c r="S174" s="8">
        <v>13</v>
      </c>
      <c r="T174" s="8">
        <v>13</v>
      </c>
      <c r="U174" s="8">
        <v>15</v>
      </c>
      <c r="V174" s="8">
        <v>11</v>
      </c>
      <c r="W174" s="8">
        <v>15</v>
      </c>
      <c r="X174" s="8">
        <v>12</v>
      </c>
      <c r="Y174" s="8">
        <v>14</v>
      </c>
      <c r="Z174" s="8">
        <v>12</v>
      </c>
      <c r="AA174" s="8">
        <v>13</v>
      </c>
      <c r="AB174" s="8">
        <v>18</v>
      </c>
      <c r="AC174" s="8">
        <v>14</v>
      </c>
      <c r="AD174" s="8">
        <v>16</v>
      </c>
      <c r="AE174" s="8">
        <v>18</v>
      </c>
      <c r="AF174" s="8">
        <v>15</v>
      </c>
      <c r="AG174" s="8">
        <v>18</v>
      </c>
      <c r="AH174" s="8">
        <v>19</v>
      </c>
      <c r="AI174" s="8">
        <v>13</v>
      </c>
      <c r="AJ174" s="8">
        <v>20</v>
      </c>
      <c r="AK174" s="8">
        <v>15</v>
      </c>
      <c r="AL174" s="8">
        <v>17</v>
      </c>
      <c r="AM174" s="8">
        <v>17</v>
      </c>
      <c r="AN174" s="8">
        <v>12</v>
      </c>
      <c r="AO174" s="8">
        <v>11</v>
      </c>
      <c r="AP174" s="8">
        <v>16</v>
      </c>
      <c r="AQ174" s="8">
        <v>18</v>
      </c>
      <c r="AR174" s="8">
        <v>13</v>
      </c>
      <c r="AS174" s="8">
        <v>12</v>
      </c>
      <c r="AT174" s="8">
        <v>13</v>
      </c>
      <c r="AU174" s="8">
        <v>20</v>
      </c>
      <c r="AV174" s="8">
        <v>19</v>
      </c>
      <c r="AW174" s="8">
        <v>16</v>
      </c>
      <c r="AX174" s="8">
        <v>16</v>
      </c>
      <c r="AY174" s="8">
        <v>3</v>
      </c>
      <c r="AZ174" s="8">
        <v>1</v>
      </c>
      <c r="BA174" s="8">
        <v>2</v>
      </c>
      <c r="BB174" s="8">
        <v>2</v>
      </c>
      <c r="BC174" s="8">
        <v>3</v>
      </c>
      <c r="BD174" s="8">
        <v>3</v>
      </c>
      <c r="BE174" s="8">
        <v>1</v>
      </c>
      <c r="BF174" s="8">
        <v>4</v>
      </c>
      <c r="BG174" s="8">
        <v>1</v>
      </c>
      <c r="BH174" s="8">
        <v>3</v>
      </c>
      <c r="BI174" s="8">
        <v>4</v>
      </c>
      <c r="BJ174" s="8">
        <v>7</v>
      </c>
      <c r="BK174" s="8" t="s">
        <v>22</v>
      </c>
      <c r="BL174" s="8">
        <v>20</v>
      </c>
      <c r="BM174" s="8">
        <v>2</v>
      </c>
      <c r="BN174" s="8"/>
      <c r="BO174" s="8">
        <v>28</v>
      </c>
      <c r="BP174" s="34">
        <v>47299</v>
      </c>
      <c r="BQ174" s="8" t="s">
        <v>21</v>
      </c>
      <c r="BR174" s="8" t="s">
        <v>156</v>
      </c>
    </row>
    <row r="175" spans="1:70" ht="15.5" thickBot="1" x14ac:dyDescent="0.35">
      <c r="A175" s="8" t="s">
        <v>26</v>
      </c>
      <c r="B175" s="8"/>
      <c r="C175" s="8" t="s">
        <v>503</v>
      </c>
      <c r="D175" s="8"/>
      <c r="E175" s="33">
        <v>0.93</v>
      </c>
      <c r="F175" s="8">
        <v>0</v>
      </c>
      <c r="G175" s="8" t="s">
        <v>20</v>
      </c>
      <c r="H175" s="8" t="s">
        <v>315</v>
      </c>
      <c r="I175" s="8">
        <v>19</v>
      </c>
      <c r="J175" s="8">
        <v>140</v>
      </c>
      <c r="K175" s="8">
        <v>170</v>
      </c>
      <c r="L175" s="8">
        <v>14</v>
      </c>
      <c r="M175" s="8">
        <v>15</v>
      </c>
      <c r="N175" s="8">
        <v>10</v>
      </c>
      <c r="O175" s="8">
        <v>12</v>
      </c>
      <c r="P175" s="8">
        <v>14</v>
      </c>
      <c r="Q175" s="8">
        <v>15</v>
      </c>
      <c r="R175" s="8">
        <v>6</v>
      </c>
      <c r="S175" s="8">
        <v>13</v>
      </c>
      <c r="T175" s="8">
        <v>16</v>
      </c>
      <c r="U175" s="8">
        <v>15</v>
      </c>
      <c r="V175" s="8">
        <v>10</v>
      </c>
      <c r="W175" s="8">
        <v>14</v>
      </c>
      <c r="X175" s="8">
        <v>6</v>
      </c>
      <c r="Y175" s="8">
        <v>16</v>
      </c>
      <c r="Z175" s="8">
        <v>13</v>
      </c>
      <c r="AA175" s="8">
        <v>11</v>
      </c>
      <c r="AB175" s="8">
        <v>17</v>
      </c>
      <c r="AC175" s="8">
        <v>13</v>
      </c>
      <c r="AD175" s="8">
        <v>13</v>
      </c>
      <c r="AE175" s="8">
        <v>12</v>
      </c>
      <c r="AF175" s="8">
        <v>16</v>
      </c>
      <c r="AG175" s="8">
        <v>14</v>
      </c>
      <c r="AH175" s="8">
        <v>16</v>
      </c>
      <c r="AI175" s="8">
        <v>12</v>
      </c>
      <c r="AJ175" s="8">
        <v>16</v>
      </c>
      <c r="AK175" s="8">
        <v>16</v>
      </c>
      <c r="AL175" s="8">
        <v>13</v>
      </c>
      <c r="AM175" s="8">
        <v>12</v>
      </c>
      <c r="AN175" s="8">
        <v>12</v>
      </c>
      <c r="AO175" s="8">
        <v>8</v>
      </c>
      <c r="AP175" s="8">
        <v>10</v>
      </c>
      <c r="AQ175" s="8">
        <v>16</v>
      </c>
      <c r="AR175" s="8">
        <v>12</v>
      </c>
      <c r="AS175" s="8">
        <v>10</v>
      </c>
      <c r="AT175" s="8">
        <v>10</v>
      </c>
      <c r="AU175" s="8">
        <v>16</v>
      </c>
      <c r="AV175" s="8">
        <v>16</v>
      </c>
      <c r="AW175" s="8">
        <v>12</v>
      </c>
      <c r="AX175" s="8">
        <v>14</v>
      </c>
      <c r="AY175" s="8">
        <v>3</v>
      </c>
      <c r="AZ175" s="8">
        <v>1</v>
      </c>
      <c r="BA175" s="8">
        <v>3</v>
      </c>
      <c r="BB175" s="8">
        <v>3</v>
      </c>
      <c r="BC175" s="8">
        <v>3</v>
      </c>
      <c r="BD175" s="8">
        <v>2</v>
      </c>
      <c r="BE175" s="8">
        <v>2</v>
      </c>
      <c r="BF175" s="8">
        <v>1</v>
      </c>
      <c r="BG175" s="8">
        <v>3</v>
      </c>
      <c r="BH175" s="8">
        <v>3</v>
      </c>
      <c r="BI175" s="8">
        <v>2</v>
      </c>
      <c r="BJ175" s="8">
        <v>7.15</v>
      </c>
      <c r="BK175" s="8" t="s">
        <v>22</v>
      </c>
      <c r="BL175" s="8">
        <v>14</v>
      </c>
      <c r="BM175" s="8">
        <v>2</v>
      </c>
      <c r="BN175" s="8"/>
      <c r="BO175" s="8">
        <v>1</v>
      </c>
      <c r="BP175" s="34">
        <v>47299</v>
      </c>
      <c r="BQ175" s="8" t="s">
        <v>21</v>
      </c>
      <c r="BR175" s="8" t="s">
        <v>156</v>
      </c>
    </row>
    <row r="176" spans="1:70" ht="15.5" thickBot="1" x14ac:dyDescent="0.35">
      <c r="A176" s="8" t="s">
        <v>26</v>
      </c>
      <c r="B176" s="8"/>
      <c r="C176" s="8" t="s">
        <v>504</v>
      </c>
      <c r="D176" s="8"/>
      <c r="E176" s="33">
        <v>0.87</v>
      </c>
      <c r="F176" s="8">
        <v>0</v>
      </c>
      <c r="G176" s="8" t="s">
        <v>20</v>
      </c>
      <c r="H176" s="8" t="s">
        <v>221</v>
      </c>
      <c r="I176" s="8">
        <v>21</v>
      </c>
      <c r="J176" s="8">
        <v>150</v>
      </c>
      <c r="K176" s="8">
        <v>172</v>
      </c>
      <c r="L176" s="8">
        <v>17</v>
      </c>
      <c r="M176" s="8">
        <v>13</v>
      </c>
      <c r="N176" s="8">
        <v>11</v>
      </c>
      <c r="O176" s="8">
        <v>12</v>
      </c>
      <c r="P176" s="8">
        <v>15</v>
      </c>
      <c r="Q176" s="8">
        <v>13</v>
      </c>
      <c r="R176" s="8">
        <v>6</v>
      </c>
      <c r="S176" s="8">
        <v>12</v>
      </c>
      <c r="T176" s="8">
        <v>12</v>
      </c>
      <c r="U176" s="8">
        <v>13</v>
      </c>
      <c r="V176" s="8">
        <v>8</v>
      </c>
      <c r="W176" s="8">
        <v>15</v>
      </c>
      <c r="X176" s="8">
        <v>11</v>
      </c>
      <c r="Y176" s="8">
        <v>12</v>
      </c>
      <c r="Z176" s="8">
        <v>12</v>
      </c>
      <c r="AA176" s="8">
        <v>13</v>
      </c>
      <c r="AB176" s="8">
        <v>13</v>
      </c>
      <c r="AC176" s="8">
        <v>16</v>
      </c>
      <c r="AD176" s="8">
        <v>16</v>
      </c>
      <c r="AE176" s="8">
        <v>10</v>
      </c>
      <c r="AF176" s="8">
        <v>12</v>
      </c>
      <c r="AG176" s="8">
        <v>15</v>
      </c>
      <c r="AH176" s="8">
        <v>16</v>
      </c>
      <c r="AI176" s="8">
        <v>9</v>
      </c>
      <c r="AJ176" s="8">
        <v>15</v>
      </c>
      <c r="AK176" s="8">
        <v>13</v>
      </c>
      <c r="AL176" s="8">
        <v>16</v>
      </c>
      <c r="AM176" s="8">
        <v>17</v>
      </c>
      <c r="AN176" s="8">
        <v>11</v>
      </c>
      <c r="AO176" s="8">
        <v>13</v>
      </c>
      <c r="AP176" s="8">
        <v>14</v>
      </c>
      <c r="AQ176" s="8">
        <v>17</v>
      </c>
      <c r="AR176" s="8">
        <v>13</v>
      </c>
      <c r="AS176" s="8">
        <v>11</v>
      </c>
      <c r="AT176" s="8">
        <v>12</v>
      </c>
      <c r="AU176" s="8">
        <v>8</v>
      </c>
      <c r="AV176" s="8">
        <v>17</v>
      </c>
      <c r="AW176" s="8">
        <v>16</v>
      </c>
      <c r="AX176" s="8">
        <v>16</v>
      </c>
      <c r="AY176" s="8">
        <v>3</v>
      </c>
      <c r="AZ176" s="8">
        <v>1</v>
      </c>
      <c r="BA176" s="8">
        <v>4</v>
      </c>
      <c r="BB176" s="8">
        <v>2</v>
      </c>
      <c r="BC176" s="8">
        <v>2</v>
      </c>
      <c r="BD176" s="8">
        <v>1</v>
      </c>
      <c r="BE176" s="8">
        <v>2</v>
      </c>
      <c r="BF176" s="8">
        <v>1</v>
      </c>
      <c r="BG176" s="8">
        <v>3</v>
      </c>
      <c r="BH176" s="8">
        <v>3</v>
      </c>
      <c r="BI176" s="8">
        <v>3</v>
      </c>
      <c r="BJ176" s="8" t="s">
        <v>26</v>
      </c>
      <c r="BK176" s="8" t="s">
        <v>22</v>
      </c>
      <c r="BL176" s="8">
        <v>15</v>
      </c>
      <c r="BM176" s="8">
        <v>1</v>
      </c>
      <c r="BN176" s="8"/>
      <c r="BO176" s="8" t="s">
        <v>26</v>
      </c>
      <c r="BP176" s="34">
        <v>47299</v>
      </c>
      <c r="BQ176" s="8" t="s">
        <v>21</v>
      </c>
      <c r="BR176" s="8" t="s">
        <v>156</v>
      </c>
    </row>
    <row r="177" spans="1:70" ht="15.5" thickBot="1" x14ac:dyDescent="0.35">
      <c r="A177" s="8" t="s">
        <v>26</v>
      </c>
      <c r="B177" s="8"/>
      <c r="C177" s="8" t="s">
        <v>505</v>
      </c>
      <c r="D177" s="8" t="s">
        <v>484</v>
      </c>
      <c r="E177" s="33">
        <v>0.92</v>
      </c>
      <c r="F177" s="8">
        <v>-125</v>
      </c>
      <c r="G177" s="8" t="s">
        <v>20</v>
      </c>
      <c r="H177" s="8" t="s">
        <v>373</v>
      </c>
      <c r="I177" s="8">
        <v>16</v>
      </c>
      <c r="J177" s="8">
        <v>130</v>
      </c>
      <c r="K177" s="8">
        <v>169</v>
      </c>
      <c r="L177" s="8">
        <v>13</v>
      </c>
      <c r="M177" s="8">
        <v>12</v>
      </c>
      <c r="N177" s="8">
        <v>6</v>
      </c>
      <c r="O177" s="8">
        <v>15</v>
      </c>
      <c r="P177" s="8">
        <v>16</v>
      </c>
      <c r="Q177" s="8">
        <v>13</v>
      </c>
      <c r="R177" s="8">
        <v>4</v>
      </c>
      <c r="S177" s="8">
        <v>16</v>
      </c>
      <c r="T177" s="8">
        <v>6</v>
      </c>
      <c r="U177" s="8">
        <v>15</v>
      </c>
      <c r="V177" s="8">
        <v>12</v>
      </c>
      <c r="W177" s="8">
        <v>16</v>
      </c>
      <c r="X177" s="8">
        <v>6</v>
      </c>
      <c r="Y177" s="8">
        <v>16</v>
      </c>
      <c r="Z177" s="8">
        <v>16</v>
      </c>
      <c r="AA177" s="8">
        <v>6</v>
      </c>
      <c r="AB177" s="8">
        <v>11</v>
      </c>
      <c r="AC177" s="8">
        <v>10</v>
      </c>
      <c r="AD177" s="8">
        <v>12</v>
      </c>
      <c r="AE177" s="8">
        <v>5</v>
      </c>
      <c r="AF177" s="8">
        <v>7</v>
      </c>
      <c r="AG177" s="8">
        <v>13</v>
      </c>
      <c r="AH177" s="8">
        <v>12</v>
      </c>
      <c r="AI177" s="8">
        <v>12</v>
      </c>
      <c r="AJ177" s="8">
        <v>13</v>
      </c>
      <c r="AK177" s="8">
        <v>8</v>
      </c>
      <c r="AL177" s="8">
        <v>12</v>
      </c>
      <c r="AM177" s="8">
        <v>12</v>
      </c>
      <c r="AN177" s="8">
        <v>15</v>
      </c>
      <c r="AO177" s="8">
        <v>5</v>
      </c>
      <c r="AP177" s="8">
        <v>14</v>
      </c>
      <c r="AQ177" s="8">
        <v>14</v>
      </c>
      <c r="AR177" s="8">
        <v>12</v>
      </c>
      <c r="AS177" s="8">
        <v>6</v>
      </c>
      <c r="AT177" s="8">
        <v>12</v>
      </c>
      <c r="AU177" s="8">
        <v>12</v>
      </c>
      <c r="AV177" s="8">
        <v>13</v>
      </c>
      <c r="AW177" s="8">
        <v>13</v>
      </c>
      <c r="AX177" s="8">
        <v>12</v>
      </c>
      <c r="AY177" s="8">
        <v>2</v>
      </c>
      <c r="AZ177" s="8">
        <v>1</v>
      </c>
      <c r="BA177" s="8">
        <v>3</v>
      </c>
      <c r="BB177" s="8">
        <v>1</v>
      </c>
      <c r="BC177" s="8">
        <v>2</v>
      </c>
      <c r="BD177" s="8">
        <v>3</v>
      </c>
      <c r="BE177" s="8">
        <v>1</v>
      </c>
      <c r="BF177" s="8">
        <v>2</v>
      </c>
      <c r="BG177" s="8">
        <v>1</v>
      </c>
      <c r="BH177" s="8">
        <v>3</v>
      </c>
      <c r="BI177" s="8">
        <v>2</v>
      </c>
      <c r="BJ177" s="8" t="s">
        <v>26</v>
      </c>
      <c r="BK177" s="8" t="s">
        <v>22</v>
      </c>
      <c r="BL177" s="8">
        <v>8</v>
      </c>
      <c r="BM177" s="8" t="s">
        <v>26</v>
      </c>
      <c r="BN177" s="8"/>
      <c r="BO177" s="8" t="s">
        <v>26</v>
      </c>
      <c r="BP177" s="34">
        <v>46934</v>
      </c>
      <c r="BQ177" s="8" t="s">
        <v>21</v>
      </c>
      <c r="BR177" s="8" t="s">
        <v>156</v>
      </c>
    </row>
    <row r="178" spans="1:70" x14ac:dyDescent="0.3">
      <c r="A178" s="48" t="s">
        <v>506</v>
      </c>
    </row>
    <row r="179" spans="1:70" ht="14.5" thickBot="1" x14ac:dyDescent="0.35">
      <c r="A179" s="7" t="s">
        <v>0</v>
      </c>
      <c r="B179" s="7"/>
      <c r="C179" s="7" t="s">
        <v>2</v>
      </c>
      <c r="D179" s="7" t="s">
        <v>3</v>
      </c>
      <c r="E179" s="7"/>
      <c r="F179" s="7" t="s">
        <v>14</v>
      </c>
      <c r="G179" s="7" t="s">
        <v>12</v>
      </c>
      <c r="H179" s="7" t="s">
        <v>1</v>
      </c>
      <c r="I179" s="7" t="s">
        <v>4</v>
      </c>
      <c r="J179" s="7" t="s">
        <v>5</v>
      </c>
      <c r="K179" s="7" t="s">
        <v>329</v>
      </c>
      <c r="L179" s="7" t="s">
        <v>34</v>
      </c>
      <c r="M179" s="7" t="s">
        <v>35</v>
      </c>
      <c r="N179" s="7" t="s">
        <v>36</v>
      </c>
      <c r="O179" s="7" t="s">
        <v>37</v>
      </c>
      <c r="P179" s="7" t="s">
        <v>38</v>
      </c>
      <c r="Q179" s="7" t="s">
        <v>39</v>
      </c>
      <c r="R179" s="7" t="s">
        <v>40</v>
      </c>
      <c r="S179" s="7" t="s">
        <v>9</v>
      </c>
      <c r="T179" s="7" t="s">
        <v>41</v>
      </c>
      <c r="U179" s="7" t="s">
        <v>42</v>
      </c>
      <c r="V179" s="7" t="s">
        <v>43</v>
      </c>
      <c r="W179" s="7" t="s">
        <v>44</v>
      </c>
      <c r="X179" s="7" t="s">
        <v>45</v>
      </c>
      <c r="Y179" s="7" t="s">
        <v>46</v>
      </c>
      <c r="Z179" s="7" t="s">
        <v>47</v>
      </c>
      <c r="AA179" s="7" t="s">
        <v>1</v>
      </c>
      <c r="AB179" s="7" t="s">
        <v>10</v>
      </c>
      <c r="AC179" s="7" t="s">
        <v>48</v>
      </c>
      <c r="AD179" s="7" t="s">
        <v>49</v>
      </c>
      <c r="AE179" s="7" t="s">
        <v>50</v>
      </c>
      <c r="AF179" s="7" t="s">
        <v>51</v>
      </c>
      <c r="AG179" s="7" t="s">
        <v>52</v>
      </c>
      <c r="AH179" s="7" t="s">
        <v>53</v>
      </c>
      <c r="AI179" s="7" t="s">
        <v>54</v>
      </c>
      <c r="AJ179" s="7" t="s">
        <v>55</v>
      </c>
      <c r="AK179" s="7" t="s">
        <v>56</v>
      </c>
      <c r="AL179" s="7" t="s">
        <v>57</v>
      </c>
      <c r="AM179" s="7" t="s">
        <v>58</v>
      </c>
      <c r="AN179" s="7" t="s">
        <v>7</v>
      </c>
      <c r="AO179" s="7" t="s">
        <v>8</v>
      </c>
      <c r="AP179" s="7" t="s">
        <v>59</v>
      </c>
      <c r="AQ179" s="7" t="s">
        <v>60</v>
      </c>
      <c r="AR179" s="7" t="s">
        <v>61</v>
      </c>
      <c r="AS179" s="7" t="s">
        <v>62</v>
      </c>
      <c r="AT179" s="7" t="s">
        <v>6</v>
      </c>
      <c r="AU179" s="7" t="s">
        <v>63</v>
      </c>
      <c r="AV179" s="7" t="s">
        <v>213</v>
      </c>
      <c r="AW179" s="7" t="s">
        <v>214</v>
      </c>
      <c r="AX179" s="7" t="s">
        <v>215</v>
      </c>
      <c r="AY179" s="7" t="s">
        <v>140</v>
      </c>
      <c r="AZ179" s="7" t="s">
        <v>141</v>
      </c>
      <c r="BA179" s="7" t="s">
        <v>142</v>
      </c>
      <c r="BB179" s="7" t="s">
        <v>143</v>
      </c>
      <c r="BC179" s="7" t="s">
        <v>144</v>
      </c>
      <c r="BD179" s="7" t="s">
        <v>145</v>
      </c>
      <c r="BE179" s="7" t="s">
        <v>146</v>
      </c>
      <c r="BF179" s="7" t="s">
        <v>147</v>
      </c>
      <c r="BG179" s="7" t="s">
        <v>148</v>
      </c>
      <c r="BH179" s="7" t="s">
        <v>149</v>
      </c>
      <c r="BI179" s="7" t="s">
        <v>150</v>
      </c>
      <c r="BJ179" s="7" t="s">
        <v>18</v>
      </c>
      <c r="BK179" s="7" t="s">
        <v>16</v>
      </c>
      <c r="BL179" s="7" t="s">
        <v>11</v>
      </c>
      <c r="BM179" s="7" t="s">
        <v>13</v>
      </c>
      <c r="BN179" s="7" t="s">
        <v>17</v>
      </c>
      <c r="BO179" s="7" t="s">
        <v>151</v>
      </c>
      <c r="BP179" s="7" t="s">
        <v>15</v>
      </c>
      <c r="BQ179" s="7" t="s">
        <v>152</v>
      </c>
      <c r="BR179" s="7" t="s">
        <v>153</v>
      </c>
    </row>
    <row r="180" spans="1:70" ht="15.5" thickBot="1" x14ac:dyDescent="0.35">
      <c r="A180" s="8" t="s">
        <v>26</v>
      </c>
      <c r="B180" s="8"/>
      <c r="C180" s="8" t="s">
        <v>507</v>
      </c>
      <c r="D180" s="8" t="s">
        <v>372</v>
      </c>
      <c r="E180" s="33">
        <v>1</v>
      </c>
      <c r="F180" s="8">
        <v>0</v>
      </c>
      <c r="G180" s="8" t="s">
        <v>19</v>
      </c>
      <c r="H180" s="8" t="s">
        <v>508</v>
      </c>
      <c r="I180" s="8">
        <v>35</v>
      </c>
      <c r="J180" s="8">
        <v>141</v>
      </c>
      <c r="K180" s="8">
        <v>155</v>
      </c>
      <c r="L180" s="8">
        <v>13</v>
      </c>
      <c r="M180" s="8">
        <v>12</v>
      </c>
      <c r="N180" s="8">
        <v>14</v>
      </c>
      <c r="O180" s="8">
        <v>4</v>
      </c>
      <c r="P180" s="8">
        <v>12</v>
      </c>
      <c r="Q180" s="8">
        <v>5</v>
      </c>
      <c r="R180" s="8">
        <v>12</v>
      </c>
      <c r="S180" s="8">
        <v>10</v>
      </c>
      <c r="T180" s="8">
        <v>14</v>
      </c>
      <c r="U180" s="8">
        <v>5</v>
      </c>
      <c r="V180" s="8">
        <v>10</v>
      </c>
      <c r="W180" s="8">
        <v>13</v>
      </c>
      <c r="X180" s="8">
        <v>13</v>
      </c>
      <c r="Y180" s="8">
        <v>8</v>
      </c>
      <c r="Z180" s="8">
        <v>5</v>
      </c>
      <c r="AA180" s="8">
        <v>14</v>
      </c>
      <c r="AB180" s="8">
        <v>17</v>
      </c>
      <c r="AC180" s="8">
        <v>17</v>
      </c>
      <c r="AD180" s="8">
        <v>12</v>
      </c>
      <c r="AE180" s="8">
        <v>10</v>
      </c>
      <c r="AF180" s="8">
        <v>13</v>
      </c>
      <c r="AG180" s="8">
        <v>11</v>
      </c>
      <c r="AH180" s="8">
        <v>18</v>
      </c>
      <c r="AI180" s="8">
        <v>13</v>
      </c>
      <c r="AJ180" s="8">
        <v>18</v>
      </c>
      <c r="AK180" s="8">
        <v>16</v>
      </c>
      <c r="AL180" s="8">
        <v>14</v>
      </c>
      <c r="AM180" s="8">
        <v>16</v>
      </c>
      <c r="AN180" s="8">
        <v>11</v>
      </c>
      <c r="AO180" s="8">
        <v>12</v>
      </c>
      <c r="AP180" s="8">
        <v>10</v>
      </c>
      <c r="AQ180" s="8">
        <v>12</v>
      </c>
      <c r="AR180" s="8">
        <v>14</v>
      </c>
      <c r="AS180" s="8">
        <v>13</v>
      </c>
      <c r="AT180" s="8">
        <v>12</v>
      </c>
      <c r="AU180" s="8">
        <v>16</v>
      </c>
      <c r="AV180" s="8">
        <v>17</v>
      </c>
      <c r="AW180" s="8">
        <v>14</v>
      </c>
      <c r="AX180" s="8">
        <v>18</v>
      </c>
      <c r="AY180" s="8">
        <v>2</v>
      </c>
      <c r="AZ180" s="8">
        <v>2</v>
      </c>
      <c r="BA180" s="8">
        <v>3</v>
      </c>
      <c r="BB180" s="8">
        <v>2</v>
      </c>
      <c r="BC180" s="8">
        <v>2</v>
      </c>
      <c r="BD180" s="8">
        <v>2</v>
      </c>
      <c r="BE180" s="8">
        <v>3</v>
      </c>
      <c r="BF180" s="8">
        <v>3</v>
      </c>
      <c r="BG180" s="8">
        <v>4</v>
      </c>
      <c r="BH180" s="8">
        <v>1</v>
      </c>
      <c r="BI180" s="8">
        <v>2</v>
      </c>
      <c r="BJ180" s="8" t="s">
        <v>26</v>
      </c>
      <c r="BK180" s="8" t="s">
        <v>20</v>
      </c>
      <c r="BL180" s="8">
        <v>20</v>
      </c>
      <c r="BM180" s="8" t="s">
        <v>26</v>
      </c>
      <c r="BN180" s="8"/>
      <c r="BO180" s="8">
        <v>12</v>
      </c>
      <c r="BP180" s="34">
        <v>46203</v>
      </c>
      <c r="BQ180" s="8" t="s">
        <v>21</v>
      </c>
      <c r="BR180" s="8" t="s">
        <v>156</v>
      </c>
    </row>
    <row r="181" spans="1:70" ht="15.5" thickBot="1" x14ac:dyDescent="0.35">
      <c r="A181" s="8" t="s">
        <v>26</v>
      </c>
      <c r="B181" s="8"/>
      <c r="C181" s="8" t="s">
        <v>509</v>
      </c>
      <c r="D181" s="8" t="s">
        <v>510</v>
      </c>
      <c r="E181" s="33">
        <v>0.96</v>
      </c>
      <c r="F181" s="8">
        <v>0</v>
      </c>
      <c r="G181" s="8" t="s">
        <v>20</v>
      </c>
      <c r="H181" s="8" t="s">
        <v>24</v>
      </c>
      <c r="I181" s="8">
        <v>27</v>
      </c>
      <c r="J181" s="8">
        <v>170</v>
      </c>
      <c r="K181" s="8">
        <v>175</v>
      </c>
      <c r="L181" s="8">
        <v>12</v>
      </c>
      <c r="M181" s="8">
        <v>8</v>
      </c>
      <c r="N181" s="8">
        <v>5</v>
      </c>
      <c r="O181" s="8">
        <v>15</v>
      </c>
      <c r="P181" s="8">
        <v>16</v>
      </c>
      <c r="Q181" s="8">
        <v>4</v>
      </c>
      <c r="R181" s="8">
        <v>4</v>
      </c>
      <c r="S181" s="8">
        <v>14</v>
      </c>
      <c r="T181" s="8">
        <v>8</v>
      </c>
      <c r="U181" s="8">
        <v>5</v>
      </c>
      <c r="V181" s="8">
        <v>17</v>
      </c>
      <c r="W181" s="8">
        <v>16</v>
      </c>
      <c r="X181" s="8">
        <v>16</v>
      </c>
      <c r="Y181" s="8">
        <v>15</v>
      </c>
      <c r="Z181" s="8">
        <v>17</v>
      </c>
      <c r="AA181" s="8">
        <v>7</v>
      </c>
      <c r="AB181" s="8">
        <v>18</v>
      </c>
      <c r="AC181" s="8">
        <v>14</v>
      </c>
      <c r="AD181" s="8">
        <v>14</v>
      </c>
      <c r="AE181" s="8">
        <v>16</v>
      </c>
      <c r="AF181" s="8">
        <v>18</v>
      </c>
      <c r="AG181" s="8">
        <v>12</v>
      </c>
      <c r="AH181" s="8">
        <v>15</v>
      </c>
      <c r="AI181" s="8">
        <v>16</v>
      </c>
      <c r="AJ181" s="8">
        <v>19</v>
      </c>
      <c r="AK181" s="8">
        <v>18</v>
      </c>
      <c r="AL181" s="8">
        <v>15</v>
      </c>
      <c r="AM181" s="8">
        <v>15</v>
      </c>
      <c r="AN181" s="8">
        <v>15</v>
      </c>
      <c r="AO181" s="8">
        <v>11</v>
      </c>
      <c r="AP181" s="8">
        <v>14</v>
      </c>
      <c r="AQ181" s="8">
        <v>19</v>
      </c>
      <c r="AR181" s="8">
        <v>14</v>
      </c>
      <c r="AS181" s="8">
        <v>13</v>
      </c>
      <c r="AT181" s="8">
        <v>15</v>
      </c>
      <c r="AU181" s="8">
        <v>20</v>
      </c>
      <c r="AV181" s="8">
        <v>16</v>
      </c>
      <c r="AW181" s="8">
        <v>13</v>
      </c>
      <c r="AX181" s="8">
        <v>15</v>
      </c>
      <c r="AY181" s="8">
        <v>4</v>
      </c>
      <c r="AZ181" s="8">
        <v>1</v>
      </c>
      <c r="BA181" s="8">
        <v>2</v>
      </c>
      <c r="BB181" s="8">
        <v>2</v>
      </c>
      <c r="BC181" s="8">
        <v>3</v>
      </c>
      <c r="BD181" s="8">
        <v>1</v>
      </c>
      <c r="BE181" s="8">
        <v>4</v>
      </c>
      <c r="BF181" s="8">
        <v>2</v>
      </c>
      <c r="BG181" s="8">
        <v>3</v>
      </c>
      <c r="BH181" s="8">
        <v>1</v>
      </c>
      <c r="BI181" s="8">
        <v>4</v>
      </c>
      <c r="BJ181" s="8">
        <v>7</v>
      </c>
      <c r="BK181" s="8" t="s">
        <v>20</v>
      </c>
      <c r="BL181" s="8">
        <v>19</v>
      </c>
      <c r="BM181" s="8">
        <v>1</v>
      </c>
      <c r="BN181" s="8"/>
      <c r="BO181" s="8">
        <v>101</v>
      </c>
      <c r="BP181" s="34">
        <v>47299</v>
      </c>
      <c r="BQ181" s="8" t="s">
        <v>21</v>
      </c>
      <c r="BR181" s="8" t="s">
        <v>156</v>
      </c>
    </row>
    <row r="182" spans="1:70" ht="15.5" thickBot="1" x14ac:dyDescent="0.35">
      <c r="A182" s="8" t="s">
        <v>26</v>
      </c>
      <c r="B182" s="8"/>
      <c r="C182" s="8" t="s">
        <v>511</v>
      </c>
      <c r="D182" s="8" t="s">
        <v>250</v>
      </c>
      <c r="E182" s="8" t="s">
        <v>26</v>
      </c>
      <c r="F182" s="8">
        <v>0</v>
      </c>
      <c r="G182" s="8" t="s">
        <v>33</v>
      </c>
      <c r="H182" s="8" t="s">
        <v>512</v>
      </c>
      <c r="I182" s="8">
        <v>26</v>
      </c>
      <c r="J182" s="8">
        <v>147</v>
      </c>
      <c r="K182" s="8">
        <v>153</v>
      </c>
      <c r="L182" s="8">
        <v>14</v>
      </c>
      <c r="M182" s="8">
        <v>14</v>
      </c>
      <c r="N182" s="8">
        <v>13</v>
      </c>
      <c r="O182" s="8">
        <v>9</v>
      </c>
      <c r="P182" s="8">
        <v>14</v>
      </c>
      <c r="Q182" s="8">
        <v>10</v>
      </c>
      <c r="R182" s="8">
        <v>18</v>
      </c>
      <c r="S182" s="8">
        <v>12</v>
      </c>
      <c r="T182" s="8">
        <v>14</v>
      </c>
      <c r="U182" s="8">
        <v>10</v>
      </c>
      <c r="V182" s="8">
        <v>12</v>
      </c>
      <c r="W182" s="8">
        <v>13</v>
      </c>
      <c r="X182" s="8">
        <v>14</v>
      </c>
      <c r="Y182" s="8">
        <v>13</v>
      </c>
      <c r="Z182" s="8">
        <v>13</v>
      </c>
      <c r="AA182" s="8">
        <v>13</v>
      </c>
      <c r="AB182" s="8">
        <v>15</v>
      </c>
      <c r="AC182" s="8">
        <v>12</v>
      </c>
      <c r="AD182" s="8">
        <v>12</v>
      </c>
      <c r="AE182" s="8">
        <v>9</v>
      </c>
      <c r="AF182" s="8">
        <v>14</v>
      </c>
      <c r="AG182" s="8">
        <v>12</v>
      </c>
      <c r="AH182" s="8">
        <v>14</v>
      </c>
      <c r="AI182" s="8">
        <v>15</v>
      </c>
      <c r="AJ182" s="8">
        <v>15</v>
      </c>
      <c r="AK182" s="8">
        <v>14</v>
      </c>
      <c r="AL182" s="8">
        <v>14</v>
      </c>
      <c r="AM182" s="8">
        <v>14</v>
      </c>
      <c r="AN182" s="8">
        <v>15</v>
      </c>
      <c r="AO182" s="8">
        <v>13</v>
      </c>
      <c r="AP182" s="8">
        <v>11</v>
      </c>
      <c r="AQ182" s="8">
        <v>14</v>
      </c>
      <c r="AR182" s="8">
        <v>13</v>
      </c>
      <c r="AS182" s="8">
        <v>12</v>
      </c>
      <c r="AT182" s="8">
        <v>15</v>
      </c>
      <c r="AU182" s="8">
        <v>12</v>
      </c>
      <c r="AV182" s="8">
        <v>13</v>
      </c>
      <c r="AW182" s="8">
        <v>12</v>
      </c>
      <c r="AX182" s="8">
        <v>14</v>
      </c>
      <c r="AY182" s="8">
        <v>3</v>
      </c>
      <c r="AZ182" s="8">
        <v>3</v>
      </c>
      <c r="BA182" s="8">
        <v>2</v>
      </c>
      <c r="BB182" s="8">
        <v>2</v>
      </c>
      <c r="BC182" s="8">
        <v>2</v>
      </c>
      <c r="BD182" s="8">
        <v>2</v>
      </c>
      <c r="BE182" s="8">
        <v>2</v>
      </c>
      <c r="BF182" s="8">
        <v>1</v>
      </c>
      <c r="BG182" s="8">
        <v>3</v>
      </c>
      <c r="BH182" s="8">
        <v>1</v>
      </c>
      <c r="BI182" s="8">
        <v>1</v>
      </c>
      <c r="BJ182" s="8" t="s">
        <v>26</v>
      </c>
      <c r="BK182" s="8" t="s">
        <v>250</v>
      </c>
      <c r="BL182" s="8">
        <v>16</v>
      </c>
      <c r="BM182" s="8">
        <v>1</v>
      </c>
      <c r="BN182" s="8"/>
      <c r="BO182" s="8">
        <v>12</v>
      </c>
      <c r="BP182" s="34">
        <v>46934</v>
      </c>
      <c r="BQ182" s="8" t="s">
        <v>21</v>
      </c>
      <c r="BR182" s="8" t="s">
        <v>156</v>
      </c>
    </row>
    <row r="183" spans="1:70" ht="15.5" thickBot="1" x14ac:dyDescent="0.35">
      <c r="A183" s="8" t="s">
        <v>26</v>
      </c>
      <c r="B183" s="8"/>
      <c r="C183" s="8" t="s">
        <v>513</v>
      </c>
      <c r="D183" s="8" t="s">
        <v>372</v>
      </c>
      <c r="E183" s="33">
        <v>1</v>
      </c>
      <c r="F183" s="8">
        <v>0</v>
      </c>
      <c r="G183" s="8" t="s">
        <v>155</v>
      </c>
      <c r="H183" s="8" t="s">
        <v>514</v>
      </c>
      <c r="I183" s="8">
        <v>23</v>
      </c>
      <c r="J183" s="8">
        <v>138</v>
      </c>
      <c r="K183" s="8">
        <v>155</v>
      </c>
      <c r="L183" s="8">
        <v>13</v>
      </c>
      <c r="M183" s="8">
        <v>15</v>
      </c>
      <c r="N183" s="8">
        <v>7</v>
      </c>
      <c r="O183" s="8">
        <v>10</v>
      </c>
      <c r="P183" s="8">
        <v>14</v>
      </c>
      <c r="Q183" s="8">
        <v>7</v>
      </c>
      <c r="R183" s="8">
        <v>6</v>
      </c>
      <c r="S183" s="8">
        <v>14</v>
      </c>
      <c r="T183" s="8">
        <v>7</v>
      </c>
      <c r="U183" s="8">
        <v>9</v>
      </c>
      <c r="V183" s="8">
        <v>11</v>
      </c>
      <c r="W183" s="8">
        <v>13</v>
      </c>
      <c r="X183" s="8">
        <v>10</v>
      </c>
      <c r="Y183" s="8">
        <v>12</v>
      </c>
      <c r="Z183" s="8">
        <v>15</v>
      </c>
      <c r="AA183" s="8">
        <v>8</v>
      </c>
      <c r="AB183" s="8">
        <v>12</v>
      </c>
      <c r="AC183" s="8">
        <v>12</v>
      </c>
      <c r="AD183" s="8">
        <v>11</v>
      </c>
      <c r="AE183" s="8">
        <v>10</v>
      </c>
      <c r="AF183" s="8">
        <v>12</v>
      </c>
      <c r="AG183" s="8">
        <v>12</v>
      </c>
      <c r="AH183" s="8">
        <v>13</v>
      </c>
      <c r="AI183" s="8">
        <v>11</v>
      </c>
      <c r="AJ183" s="8">
        <v>12</v>
      </c>
      <c r="AK183" s="8">
        <v>12</v>
      </c>
      <c r="AL183" s="8">
        <v>10</v>
      </c>
      <c r="AM183" s="8">
        <v>12</v>
      </c>
      <c r="AN183" s="8">
        <v>15</v>
      </c>
      <c r="AO183" s="8">
        <v>8</v>
      </c>
      <c r="AP183" s="8">
        <v>14</v>
      </c>
      <c r="AQ183" s="8">
        <v>13</v>
      </c>
      <c r="AR183" s="8">
        <v>11</v>
      </c>
      <c r="AS183" s="8">
        <v>11</v>
      </c>
      <c r="AT183" s="8">
        <v>15</v>
      </c>
      <c r="AU183" s="8">
        <v>13</v>
      </c>
      <c r="AV183" s="8">
        <v>13</v>
      </c>
      <c r="AW183" s="8">
        <v>12</v>
      </c>
      <c r="AX183" s="8">
        <v>12</v>
      </c>
      <c r="AY183" s="8">
        <v>1</v>
      </c>
      <c r="AZ183" s="8">
        <v>2</v>
      </c>
      <c r="BA183" s="8">
        <v>1</v>
      </c>
      <c r="BB183" s="8">
        <v>1</v>
      </c>
      <c r="BC183" s="8">
        <v>1</v>
      </c>
      <c r="BD183" s="8">
        <v>1</v>
      </c>
      <c r="BE183" s="8">
        <v>2</v>
      </c>
      <c r="BF183" s="8">
        <v>2</v>
      </c>
      <c r="BG183" s="8">
        <v>3</v>
      </c>
      <c r="BH183" s="8">
        <v>1</v>
      </c>
      <c r="BI183" s="8">
        <v>4</v>
      </c>
      <c r="BJ183" s="8" t="s">
        <v>26</v>
      </c>
      <c r="BK183" s="8" t="s">
        <v>20</v>
      </c>
      <c r="BL183" s="8">
        <v>13</v>
      </c>
      <c r="BM183" s="8" t="s">
        <v>26</v>
      </c>
      <c r="BN183" s="8"/>
      <c r="BO183" s="8">
        <v>4</v>
      </c>
      <c r="BP183" s="34">
        <v>47664</v>
      </c>
      <c r="BQ183" s="8" t="s">
        <v>21</v>
      </c>
      <c r="BR183" s="8" t="s">
        <v>156</v>
      </c>
    </row>
    <row r="184" spans="1:70" ht="15.5" thickBot="1" x14ac:dyDescent="0.35">
      <c r="A184" s="8" t="s">
        <v>26</v>
      </c>
      <c r="B184" s="8"/>
      <c r="C184" s="8" t="s">
        <v>515</v>
      </c>
      <c r="D184" s="8" t="s">
        <v>372</v>
      </c>
      <c r="E184" s="33">
        <v>1</v>
      </c>
      <c r="F184" s="8">
        <v>0</v>
      </c>
      <c r="G184" s="8" t="s">
        <v>28</v>
      </c>
      <c r="H184" s="8" t="s">
        <v>31</v>
      </c>
      <c r="I184" s="8">
        <v>33</v>
      </c>
      <c r="J184" s="8">
        <v>145</v>
      </c>
      <c r="K184" s="8">
        <v>160</v>
      </c>
      <c r="L184" s="8">
        <v>14</v>
      </c>
      <c r="M184" s="8">
        <v>8</v>
      </c>
      <c r="N184" s="8">
        <v>16</v>
      </c>
      <c r="O184" s="8">
        <v>8</v>
      </c>
      <c r="P184" s="8">
        <v>14</v>
      </c>
      <c r="Q184" s="8">
        <v>4</v>
      </c>
      <c r="R184" s="8">
        <v>11</v>
      </c>
      <c r="S184" s="8">
        <v>9</v>
      </c>
      <c r="T184" s="8">
        <v>15</v>
      </c>
      <c r="U184" s="8">
        <v>5</v>
      </c>
      <c r="V184" s="8">
        <v>8</v>
      </c>
      <c r="W184" s="8">
        <v>13</v>
      </c>
      <c r="X184" s="8">
        <v>16</v>
      </c>
      <c r="Y184" s="8">
        <v>7</v>
      </c>
      <c r="Z184" s="8">
        <v>12</v>
      </c>
      <c r="AA184" s="8">
        <v>14</v>
      </c>
      <c r="AB184" s="8">
        <v>14</v>
      </c>
      <c r="AC184" s="8">
        <v>13</v>
      </c>
      <c r="AD184" s="8">
        <v>13</v>
      </c>
      <c r="AE184" s="8">
        <v>13</v>
      </c>
      <c r="AF184" s="8">
        <v>13</v>
      </c>
      <c r="AG184" s="8">
        <v>12</v>
      </c>
      <c r="AH184" s="8">
        <v>16</v>
      </c>
      <c r="AI184" s="8">
        <v>8</v>
      </c>
      <c r="AJ184" s="8">
        <v>14</v>
      </c>
      <c r="AK184" s="8">
        <v>14</v>
      </c>
      <c r="AL184" s="8">
        <v>16</v>
      </c>
      <c r="AM184" s="8">
        <v>14</v>
      </c>
      <c r="AN184" s="8">
        <v>12</v>
      </c>
      <c r="AO184" s="8">
        <v>15</v>
      </c>
      <c r="AP184" s="8">
        <v>14</v>
      </c>
      <c r="AQ184" s="8">
        <v>11</v>
      </c>
      <c r="AR184" s="8">
        <v>14</v>
      </c>
      <c r="AS184" s="8">
        <v>15</v>
      </c>
      <c r="AT184" s="8">
        <v>12</v>
      </c>
      <c r="AU184" s="8">
        <v>16</v>
      </c>
      <c r="AV184" s="8">
        <v>13</v>
      </c>
      <c r="AW184" s="8">
        <v>13</v>
      </c>
      <c r="AX184" s="8">
        <v>14</v>
      </c>
      <c r="AY184" s="8">
        <v>3</v>
      </c>
      <c r="AZ184" s="8">
        <v>1</v>
      </c>
      <c r="BA184" s="8">
        <v>2</v>
      </c>
      <c r="BB184" s="8">
        <v>1</v>
      </c>
      <c r="BC184" s="8">
        <v>3</v>
      </c>
      <c r="BD184" s="8">
        <v>1</v>
      </c>
      <c r="BE184" s="8">
        <v>2</v>
      </c>
      <c r="BF184" s="8">
        <v>2</v>
      </c>
      <c r="BG184" s="8">
        <v>3</v>
      </c>
      <c r="BH184" s="8">
        <v>3</v>
      </c>
      <c r="BI184" s="8">
        <v>3</v>
      </c>
      <c r="BJ184" s="8" t="s">
        <v>26</v>
      </c>
      <c r="BK184" s="8" t="s">
        <v>20</v>
      </c>
      <c r="BL184" s="8">
        <v>16</v>
      </c>
      <c r="BM184" s="8" t="s">
        <v>26</v>
      </c>
      <c r="BN184" s="8"/>
      <c r="BO184" s="8">
        <v>23</v>
      </c>
      <c r="BP184" s="34">
        <v>46203</v>
      </c>
      <c r="BQ184" s="8" t="s">
        <v>21</v>
      </c>
      <c r="BR184" s="8" t="s">
        <v>156</v>
      </c>
    </row>
    <row r="185" spans="1:70" ht="15.5" thickBot="1" x14ac:dyDescent="0.35">
      <c r="A185" s="8" t="s">
        <v>26</v>
      </c>
      <c r="B185" s="8"/>
      <c r="C185" s="8" t="s">
        <v>516</v>
      </c>
      <c r="D185" s="8" t="s">
        <v>372</v>
      </c>
      <c r="E185" s="33">
        <v>0.96</v>
      </c>
      <c r="F185" s="8">
        <v>0</v>
      </c>
      <c r="G185" s="8" t="s">
        <v>20</v>
      </c>
      <c r="H185" s="8" t="s">
        <v>397</v>
      </c>
      <c r="I185" s="8">
        <v>29</v>
      </c>
      <c r="J185" s="8">
        <v>158</v>
      </c>
      <c r="K185" s="8">
        <v>159</v>
      </c>
      <c r="L185" s="8">
        <v>12</v>
      </c>
      <c r="M185" s="8">
        <v>13</v>
      </c>
      <c r="N185" s="8">
        <v>10</v>
      </c>
      <c r="O185" s="8">
        <v>11</v>
      </c>
      <c r="P185" s="8">
        <v>12</v>
      </c>
      <c r="Q185" s="8">
        <v>8</v>
      </c>
      <c r="R185" s="8">
        <v>15</v>
      </c>
      <c r="S185" s="8">
        <v>12</v>
      </c>
      <c r="T185" s="8">
        <v>14</v>
      </c>
      <c r="U185" s="8">
        <v>4</v>
      </c>
      <c r="V185" s="8">
        <v>14</v>
      </c>
      <c r="W185" s="8">
        <v>13</v>
      </c>
      <c r="X185" s="8">
        <v>17</v>
      </c>
      <c r="Y185" s="8">
        <v>13</v>
      </c>
      <c r="Z185" s="8">
        <v>11</v>
      </c>
      <c r="AA185" s="8">
        <v>11</v>
      </c>
      <c r="AB185" s="8">
        <v>14</v>
      </c>
      <c r="AC185" s="8">
        <v>11</v>
      </c>
      <c r="AD185" s="8">
        <v>11</v>
      </c>
      <c r="AE185" s="8">
        <v>11</v>
      </c>
      <c r="AF185" s="8">
        <v>18</v>
      </c>
      <c r="AG185" s="8">
        <v>11</v>
      </c>
      <c r="AH185" s="8">
        <v>13</v>
      </c>
      <c r="AI185" s="8">
        <v>16</v>
      </c>
      <c r="AJ185" s="8">
        <v>16</v>
      </c>
      <c r="AK185" s="8">
        <v>14</v>
      </c>
      <c r="AL185" s="8">
        <v>14</v>
      </c>
      <c r="AM185" s="8">
        <v>14</v>
      </c>
      <c r="AN185" s="8">
        <v>17</v>
      </c>
      <c r="AO185" s="8">
        <v>17</v>
      </c>
      <c r="AP185" s="8">
        <v>16</v>
      </c>
      <c r="AQ185" s="8">
        <v>15</v>
      </c>
      <c r="AR185" s="8">
        <v>18</v>
      </c>
      <c r="AS185" s="8">
        <v>18</v>
      </c>
      <c r="AT185" s="8">
        <v>18</v>
      </c>
      <c r="AU185" s="8">
        <v>17</v>
      </c>
      <c r="AV185" s="8">
        <v>14</v>
      </c>
      <c r="AW185" s="8">
        <v>14</v>
      </c>
      <c r="AX185" s="8">
        <v>14</v>
      </c>
      <c r="AY185" s="8">
        <v>2</v>
      </c>
      <c r="AZ185" s="8">
        <v>1</v>
      </c>
      <c r="BA185" s="8">
        <v>1</v>
      </c>
      <c r="BB185" s="8">
        <v>4</v>
      </c>
      <c r="BC185" s="8">
        <v>1</v>
      </c>
      <c r="BD185" s="8">
        <v>2</v>
      </c>
      <c r="BE185" s="8">
        <v>1</v>
      </c>
      <c r="BF185" s="8">
        <v>1</v>
      </c>
      <c r="BG185" s="8">
        <v>4</v>
      </c>
      <c r="BH185" s="8">
        <v>2</v>
      </c>
      <c r="BI185" s="8">
        <v>1</v>
      </c>
      <c r="BJ185" s="8">
        <v>6.6</v>
      </c>
      <c r="BK185" s="8" t="s">
        <v>20</v>
      </c>
      <c r="BL185" s="8">
        <v>17</v>
      </c>
      <c r="BM185" s="8">
        <v>1</v>
      </c>
      <c r="BN185" s="8"/>
      <c r="BO185" s="8">
        <v>24</v>
      </c>
      <c r="BP185" s="34">
        <v>46934</v>
      </c>
      <c r="BQ185" s="8" t="s">
        <v>21</v>
      </c>
      <c r="BR185" s="8" t="s">
        <v>156</v>
      </c>
    </row>
    <row r="186" spans="1:70" ht="15.5" thickBot="1" x14ac:dyDescent="0.35">
      <c r="A186" s="8" t="s">
        <v>26</v>
      </c>
      <c r="B186" s="8"/>
      <c r="C186" s="8" t="s">
        <v>517</v>
      </c>
      <c r="D186" s="8" t="s">
        <v>372</v>
      </c>
      <c r="E186" s="33">
        <v>0.96</v>
      </c>
      <c r="F186" s="8">
        <v>0</v>
      </c>
      <c r="G186" s="8" t="s">
        <v>33</v>
      </c>
      <c r="H186" s="8" t="s">
        <v>31</v>
      </c>
      <c r="I186" s="8">
        <v>37</v>
      </c>
      <c r="J186" s="8">
        <v>149</v>
      </c>
      <c r="K186" s="8">
        <v>159</v>
      </c>
      <c r="L186" s="8">
        <v>12</v>
      </c>
      <c r="M186" s="8">
        <v>7</v>
      </c>
      <c r="N186" s="8">
        <v>16</v>
      </c>
      <c r="O186" s="8">
        <v>7</v>
      </c>
      <c r="P186" s="8">
        <v>12</v>
      </c>
      <c r="Q186" s="8">
        <v>4</v>
      </c>
      <c r="R186" s="8">
        <v>6</v>
      </c>
      <c r="S186" s="8">
        <v>7</v>
      </c>
      <c r="T186" s="8">
        <v>17</v>
      </c>
      <c r="U186" s="8">
        <v>4</v>
      </c>
      <c r="V186" s="8">
        <v>9</v>
      </c>
      <c r="W186" s="8">
        <v>11</v>
      </c>
      <c r="X186" s="8">
        <v>16</v>
      </c>
      <c r="Y186" s="8">
        <v>5</v>
      </c>
      <c r="Z186" s="8">
        <v>11</v>
      </c>
      <c r="AA186" s="8">
        <v>14</v>
      </c>
      <c r="AB186" s="8">
        <v>19</v>
      </c>
      <c r="AC186" s="8">
        <v>17</v>
      </c>
      <c r="AD186" s="8">
        <v>13</v>
      </c>
      <c r="AE186" s="8">
        <v>14</v>
      </c>
      <c r="AF186" s="8">
        <v>17</v>
      </c>
      <c r="AG186" s="8">
        <v>11</v>
      </c>
      <c r="AH186" s="8">
        <v>18</v>
      </c>
      <c r="AI186" s="8">
        <v>9</v>
      </c>
      <c r="AJ186" s="8">
        <v>20</v>
      </c>
      <c r="AK186" s="8">
        <v>20</v>
      </c>
      <c r="AL186" s="8">
        <v>17</v>
      </c>
      <c r="AM186" s="8">
        <v>14</v>
      </c>
      <c r="AN186" s="8">
        <v>9</v>
      </c>
      <c r="AO186" s="8">
        <v>16</v>
      </c>
      <c r="AP186" s="8">
        <v>10</v>
      </c>
      <c r="AQ186" s="8">
        <v>15</v>
      </c>
      <c r="AR186" s="8">
        <v>17</v>
      </c>
      <c r="AS186" s="8">
        <v>18</v>
      </c>
      <c r="AT186" s="8">
        <v>10</v>
      </c>
      <c r="AU186" s="8">
        <v>16</v>
      </c>
      <c r="AV186" s="8">
        <v>17</v>
      </c>
      <c r="AW186" s="8">
        <v>18</v>
      </c>
      <c r="AX186" s="8">
        <v>17</v>
      </c>
      <c r="AY186" s="8">
        <v>2</v>
      </c>
      <c r="AZ186" s="8">
        <v>2</v>
      </c>
      <c r="BA186" s="8">
        <v>2</v>
      </c>
      <c r="BB186" s="8">
        <v>1</v>
      </c>
      <c r="BC186" s="8">
        <v>2</v>
      </c>
      <c r="BD186" s="8">
        <v>3</v>
      </c>
      <c r="BE186" s="8">
        <v>3</v>
      </c>
      <c r="BF186" s="8">
        <v>2</v>
      </c>
      <c r="BG186" s="8">
        <v>2</v>
      </c>
      <c r="BH186" s="8">
        <v>3</v>
      </c>
      <c r="BI186" s="8">
        <v>2</v>
      </c>
      <c r="BJ186" s="8">
        <v>7.1</v>
      </c>
      <c r="BK186" s="8" t="s">
        <v>20</v>
      </c>
      <c r="BL186" s="8">
        <v>19</v>
      </c>
      <c r="BM186" s="8">
        <v>1</v>
      </c>
      <c r="BN186" s="8"/>
      <c r="BO186" s="8">
        <v>25</v>
      </c>
      <c r="BP186" s="34">
        <v>46203</v>
      </c>
      <c r="BQ186" s="8" t="s">
        <v>21</v>
      </c>
      <c r="BR186" s="8" t="s">
        <v>156</v>
      </c>
    </row>
    <row r="187" spans="1:70" ht="15.5" thickBot="1" x14ac:dyDescent="0.35">
      <c r="A187" s="8" t="s">
        <v>26</v>
      </c>
      <c r="B187" s="8"/>
      <c r="C187" s="8" t="s">
        <v>518</v>
      </c>
      <c r="D187" s="8"/>
      <c r="E187" s="33">
        <v>1</v>
      </c>
      <c r="F187" s="8">
        <v>0</v>
      </c>
      <c r="G187" s="8" t="s">
        <v>22</v>
      </c>
      <c r="H187" s="8" t="s">
        <v>235</v>
      </c>
      <c r="I187" s="8">
        <v>31</v>
      </c>
      <c r="J187" s="8">
        <v>148</v>
      </c>
      <c r="K187" s="8">
        <v>158</v>
      </c>
      <c r="L187" s="8">
        <v>16</v>
      </c>
      <c r="M187" s="8">
        <v>14</v>
      </c>
      <c r="N187" s="8">
        <v>7</v>
      </c>
      <c r="O187" s="8">
        <v>16</v>
      </c>
      <c r="P187" s="8">
        <v>17</v>
      </c>
      <c r="Q187" s="8">
        <v>14</v>
      </c>
      <c r="R187" s="8">
        <v>6</v>
      </c>
      <c r="S187" s="8">
        <v>12</v>
      </c>
      <c r="T187" s="8">
        <v>8</v>
      </c>
      <c r="U187" s="8">
        <v>12</v>
      </c>
      <c r="V187" s="8">
        <v>12</v>
      </c>
      <c r="W187" s="8">
        <v>16</v>
      </c>
      <c r="X187" s="8">
        <v>7</v>
      </c>
      <c r="Y187" s="8">
        <v>15</v>
      </c>
      <c r="Z187" s="8">
        <v>14</v>
      </c>
      <c r="AA187" s="8">
        <v>11</v>
      </c>
      <c r="AB187" s="8">
        <v>11</v>
      </c>
      <c r="AC187" s="8">
        <v>10</v>
      </c>
      <c r="AD187" s="8">
        <v>13</v>
      </c>
      <c r="AE187" s="8">
        <v>10</v>
      </c>
      <c r="AF187" s="8">
        <v>8</v>
      </c>
      <c r="AG187" s="8">
        <v>15</v>
      </c>
      <c r="AH187" s="8">
        <v>15</v>
      </c>
      <c r="AI187" s="8">
        <v>13</v>
      </c>
      <c r="AJ187" s="8">
        <v>11</v>
      </c>
      <c r="AK187" s="8">
        <v>10</v>
      </c>
      <c r="AL187" s="8">
        <v>14</v>
      </c>
      <c r="AM187" s="8">
        <v>13</v>
      </c>
      <c r="AN187" s="8">
        <v>13</v>
      </c>
      <c r="AO187" s="8">
        <v>9</v>
      </c>
      <c r="AP187" s="8">
        <v>13</v>
      </c>
      <c r="AQ187" s="8">
        <v>13</v>
      </c>
      <c r="AR187" s="8">
        <v>12</v>
      </c>
      <c r="AS187" s="8">
        <v>10</v>
      </c>
      <c r="AT187" s="8">
        <v>13</v>
      </c>
      <c r="AU187" s="8">
        <v>16</v>
      </c>
      <c r="AV187" s="8">
        <v>13</v>
      </c>
      <c r="AW187" s="8">
        <v>11</v>
      </c>
      <c r="AX187" s="8">
        <v>12</v>
      </c>
      <c r="AY187" s="8">
        <v>4</v>
      </c>
      <c r="AZ187" s="8">
        <v>2</v>
      </c>
      <c r="BA187" s="8">
        <v>2</v>
      </c>
      <c r="BB187" s="8">
        <v>1</v>
      </c>
      <c r="BC187" s="8">
        <v>3</v>
      </c>
      <c r="BD187" s="8">
        <v>2</v>
      </c>
      <c r="BE187" s="8">
        <v>2</v>
      </c>
      <c r="BF187" s="8">
        <v>4</v>
      </c>
      <c r="BG187" s="8">
        <v>2</v>
      </c>
      <c r="BH187" s="8">
        <v>1</v>
      </c>
      <c r="BI187" s="8">
        <v>3</v>
      </c>
      <c r="BJ187" s="8" t="s">
        <v>26</v>
      </c>
      <c r="BK187" s="8" t="s">
        <v>20</v>
      </c>
      <c r="BL187" s="8">
        <v>15</v>
      </c>
      <c r="BM187" s="8" t="s">
        <v>26</v>
      </c>
      <c r="BN187" s="8"/>
      <c r="BO187" s="8">
        <v>40</v>
      </c>
      <c r="BP187" s="34">
        <v>46934</v>
      </c>
      <c r="BQ187" s="8" t="s">
        <v>21</v>
      </c>
      <c r="BR187" s="8" t="s">
        <v>156</v>
      </c>
    </row>
    <row r="188" spans="1:70" ht="15.5" thickBot="1" x14ac:dyDescent="0.35">
      <c r="A188" s="8" t="s">
        <v>26</v>
      </c>
      <c r="B188" s="8"/>
      <c r="C188" s="8" t="s">
        <v>519</v>
      </c>
      <c r="D188" s="8" t="s">
        <v>372</v>
      </c>
      <c r="E188" s="33">
        <v>0.99</v>
      </c>
      <c r="F188" s="8">
        <v>0</v>
      </c>
      <c r="G188" s="8" t="s">
        <v>20</v>
      </c>
      <c r="H188" s="8" t="s">
        <v>433</v>
      </c>
      <c r="I188" s="8">
        <v>28</v>
      </c>
      <c r="J188" s="8">
        <v>162</v>
      </c>
      <c r="K188" s="8">
        <v>168</v>
      </c>
      <c r="L188" s="8">
        <v>16</v>
      </c>
      <c r="M188" s="8">
        <v>13</v>
      </c>
      <c r="N188" s="8">
        <v>11</v>
      </c>
      <c r="O188" s="8">
        <v>11</v>
      </c>
      <c r="P188" s="8">
        <v>15</v>
      </c>
      <c r="Q188" s="8">
        <v>12</v>
      </c>
      <c r="R188" s="8">
        <v>4</v>
      </c>
      <c r="S188" s="8">
        <v>14</v>
      </c>
      <c r="T188" s="8">
        <v>16</v>
      </c>
      <c r="U188" s="8">
        <v>14</v>
      </c>
      <c r="V188" s="8">
        <v>12</v>
      </c>
      <c r="W188" s="8">
        <v>16</v>
      </c>
      <c r="X188" s="8">
        <v>6</v>
      </c>
      <c r="Y188" s="8">
        <v>14</v>
      </c>
      <c r="Z188" s="8">
        <v>14</v>
      </c>
      <c r="AA188" s="8">
        <v>13</v>
      </c>
      <c r="AB188" s="8">
        <v>18</v>
      </c>
      <c r="AC188" s="8">
        <v>10</v>
      </c>
      <c r="AD188" s="8">
        <v>13</v>
      </c>
      <c r="AE188" s="8">
        <v>14</v>
      </c>
      <c r="AF188" s="8">
        <v>20</v>
      </c>
      <c r="AG188" s="8">
        <v>16</v>
      </c>
      <c r="AH188" s="8">
        <v>17</v>
      </c>
      <c r="AI188" s="8">
        <v>15</v>
      </c>
      <c r="AJ188" s="8">
        <v>19</v>
      </c>
      <c r="AK188" s="8">
        <v>18</v>
      </c>
      <c r="AL188" s="8">
        <v>14</v>
      </c>
      <c r="AM188" s="8">
        <v>12</v>
      </c>
      <c r="AN188" s="8">
        <v>15</v>
      </c>
      <c r="AO188" s="8">
        <v>7</v>
      </c>
      <c r="AP188" s="8">
        <v>14</v>
      </c>
      <c r="AQ188" s="8">
        <v>17</v>
      </c>
      <c r="AR188" s="8">
        <v>16</v>
      </c>
      <c r="AS188" s="8">
        <v>12</v>
      </c>
      <c r="AT188" s="8">
        <v>14</v>
      </c>
      <c r="AU188" s="8">
        <v>17</v>
      </c>
      <c r="AV188" s="8">
        <v>14</v>
      </c>
      <c r="AW188" s="8">
        <v>16</v>
      </c>
      <c r="AX188" s="8">
        <v>16</v>
      </c>
      <c r="AY188" s="8">
        <v>1</v>
      </c>
      <c r="AZ188" s="8">
        <v>2</v>
      </c>
      <c r="BA188" s="8">
        <v>3</v>
      </c>
      <c r="BB188" s="8">
        <v>2</v>
      </c>
      <c r="BC188" s="8">
        <v>3</v>
      </c>
      <c r="BD188" s="8">
        <v>1</v>
      </c>
      <c r="BE188" s="8">
        <v>2</v>
      </c>
      <c r="BF188" s="8">
        <v>3</v>
      </c>
      <c r="BG188" s="8">
        <v>4</v>
      </c>
      <c r="BH188" s="8">
        <v>1</v>
      </c>
      <c r="BI188" s="8">
        <v>3</v>
      </c>
      <c r="BJ188" s="8">
        <v>6.9</v>
      </c>
      <c r="BK188" s="8" t="s">
        <v>20</v>
      </c>
      <c r="BL188" s="8">
        <v>19</v>
      </c>
      <c r="BM188" s="8">
        <v>1</v>
      </c>
      <c r="BN188" s="8"/>
      <c r="BO188" s="8">
        <v>20</v>
      </c>
      <c r="BP188" s="34">
        <v>47299</v>
      </c>
      <c r="BQ188" s="8" t="s">
        <v>21</v>
      </c>
      <c r="BR188" s="8" t="s">
        <v>156</v>
      </c>
    </row>
    <row r="189" spans="1:70" ht="15.5" thickBot="1" x14ac:dyDescent="0.35">
      <c r="A189" s="8" t="s">
        <v>26</v>
      </c>
      <c r="B189" s="8"/>
      <c r="C189" s="8" t="s">
        <v>520</v>
      </c>
      <c r="D189" s="8" t="s">
        <v>372</v>
      </c>
      <c r="E189" s="33">
        <v>0.94</v>
      </c>
      <c r="F189" s="8">
        <v>0</v>
      </c>
      <c r="G189" s="8" t="s">
        <v>20</v>
      </c>
      <c r="H189" s="8" t="s">
        <v>369</v>
      </c>
      <c r="I189" s="8">
        <v>27</v>
      </c>
      <c r="J189" s="8">
        <v>162</v>
      </c>
      <c r="K189" s="8">
        <v>164</v>
      </c>
      <c r="L189" s="8">
        <v>15</v>
      </c>
      <c r="M189" s="8">
        <v>19</v>
      </c>
      <c r="N189" s="8">
        <v>13</v>
      </c>
      <c r="O189" s="8">
        <v>13</v>
      </c>
      <c r="P189" s="8">
        <v>15</v>
      </c>
      <c r="Q189" s="8">
        <v>17</v>
      </c>
      <c r="R189" s="8">
        <v>8</v>
      </c>
      <c r="S189" s="8">
        <v>11</v>
      </c>
      <c r="T189" s="8">
        <v>12</v>
      </c>
      <c r="U189" s="8">
        <v>16</v>
      </c>
      <c r="V189" s="8">
        <v>12</v>
      </c>
      <c r="W189" s="8">
        <v>18</v>
      </c>
      <c r="X189" s="8">
        <v>11</v>
      </c>
      <c r="Y189" s="8">
        <v>17</v>
      </c>
      <c r="Z189" s="8">
        <v>15</v>
      </c>
      <c r="AA189" s="8">
        <v>13</v>
      </c>
      <c r="AB189" s="8">
        <v>16</v>
      </c>
      <c r="AC189" s="8">
        <v>15</v>
      </c>
      <c r="AD189" s="8">
        <v>17</v>
      </c>
      <c r="AE189" s="8">
        <v>15</v>
      </c>
      <c r="AF189" s="8">
        <v>12</v>
      </c>
      <c r="AG189" s="8">
        <v>16</v>
      </c>
      <c r="AH189" s="8">
        <v>18</v>
      </c>
      <c r="AI189" s="8">
        <v>16</v>
      </c>
      <c r="AJ189" s="8">
        <v>16</v>
      </c>
      <c r="AK189" s="8">
        <v>16</v>
      </c>
      <c r="AL189" s="8">
        <v>14</v>
      </c>
      <c r="AM189" s="8">
        <v>16</v>
      </c>
      <c r="AN189" s="8">
        <v>14</v>
      </c>
      <c r="AO189" s="8">
        <v>9</v>
      </c>
      <c r="AP189" s="8">
        <v>12</v>
      </c>
      <c r="AQ189" s="8">
        <v>13</v>
      </c>
      <c r="AR189" s="8">
        <v>15</v>
      </c>
      <c r="AS189" s="8">
        <v>11</v>
      </c>
      <c r="AT189" s="8">
        <v>14</v>
      </c>
      <c r="AU189" s="8">
        <v>15</v>
      </c>
      <c r="AV189" s="8">
        <v>14</v>
      </c>
      <c r="AW189" s="8">
        <v>14</v>
      </c>
      <c r="AX189" s="8">
        <v>15</v>
      </c>
      <c r="AY189" s="8">
        <v>1</v>
      </c>
      <c r="AZ189" s="8">
        <v>3</v>
      </c>
      <c r="BA189" s="8">
        <v>3</v>
      </c>
      <c r="BB189" s="8">
        <v>2</v>
      </c>
      <c r="BC189" s="8">
        <v>1</v>
      </c>
      <c r="BD189" s="8">
        <v>3</v>
      </c>
      <c r="BE189" s="8">
        <v>2</v>
      </c>
      <c r="BF189" s="8">
        <v>1</v>
      </c>
      <c r="BG189" s="8">
        <v>1</v>
      </c>
      <c r="BH189" s="8">
        <v>3</v>
      </c>
      <c r="BI189" s="8">
        <v>2</v>
      </c>
      <c r="BJ189" s="8">
        <v>6.6</v>
      </c>
      <c r="BK189" s="8" t="s">
        <v>22</v>
      </c>
      <c r="BL189" s="8">
        <v>19</v>
      </c>
      <c r="BM189" s="8" t="s">
        <v>349</v>
      </c>
      <c r="BN189" s="8"/>
      <c r="BO189" s="8">
        <v>13</v>
      </c>
      <c r="BP189" s="34">
        <v>46568</v>
      </c>
      <c r="BQ189" s="8" t="s">
        <v>21</v>
      </c>
      <c r="BR189" s="8" t="s">
        <v>156</v>
      </c>
    </row>
    <row r="190" spans="1:70" ht="15.5" thickBot="1" x14ac:dyDescent="0.35">
      <c r="A190" s="8" t="s">
        <v>26</v>
      </c>
      <c r="B190" s="8"/>
      <c r="C190" s="8" t="s">
        <v>521</v>
      </c>
      <c r="D190" s="8"/>
      <c r="E190" s="33">
        <v>0.96</v>
      </c>
      <c r="F190" s="8">
        <v>0</v>
      </c>
      <c r="G190" s="8" t="s">
        <v>20</v>
      </c>
      <c r="H190" s="8" t="s">
        <v>31</v>
      </c>
      <c r="I190" s="8">
        <v>26</v>
      </c>
      <c r="J190" s="8">
        <v>162</v>
      </c>
      <c r="K190" s="8">
        <v>169</v>
      </c>
      <c r="L190" s="8">
        <v>16</v>
      </c>
      <c r="M190" s="8">
        <v>14</v>
      </c>
      <c r="N190" s="8">
        <v>15</v>
      </c>
      <c r="O190" s="8">
        <v>8</v>
      </c>
      <c r="P190" s="8">
        <v>14</v>
      </c>
      <c r="Q190" s="8">
        <v>4</v>
      </c>
      <c r="R190" s="8">
        <v>15</v>
      </c>
      <c r="S190" s="8">
        <v>12</v>
      </c>
      <c r="T190" s="8">
        <v>16</v>
      </c>
      <c r="U190" s="8">
        <v>7</v>
      </c>
      <c r="V190" s="8">
        <v>10</v>
      </c>
      <c r="W190" s="8">
        <v>15</v>
      </c>
      <c r="X190" s="8">
        <v>15</v>
      </c>
      <c r="Y190" s="8">
        <v>8</v>
      </c>
      <c r="Z190" s="8">
        <v>12</v>
      </c>
      <c r="AA190" s="8">
        <v>14</v>
      </c>
      <c r="AB190" s="8">
        <v>16</v>
      </c>
      <c r="AC190" s="8">
        <v>13</v>
      </c>
      <c r="AD190" s="8">
        <v>14</v>
      </c>
      <c r="AE190" s="8">
        <v>12</v>
      </c>
      <c r="AF190" s="8">
        <v>15</v>
      </c>
      <c r="AG190" s="8">
        <v>16</v>
      </c>
      <c r="AH190" s="8">
        <v>17</v>
      </c>
      <c r="AI190" s="8">
        <v>12</v>
      </c>
      <c r="AJ190" s="8">
        <v>16</v>
      </c>
      <c r="AK190" s="8">
        <v>17</v>
      </c>
      <c r="AL190" s="8">
        <v>16</v>
      </c>
      <c r="AM190" s="8">
        <v>14</v>
      </c>
      <c r="AN190" s="8">
        <v>14</v>
      </c>
      <c r="AO190" s="8">
        <v>15</v>
      </c>
      <c r="AP190" s="8">
        <v>16</v>
      </c>
      <c r="AQ190" s="8">
        <v>14</v>
      </c>
      <c r="AR190" s="8">
        <v>16</v>
      </c>
      <c r="AS190" s="8">
        <v>16</v>
      </c>
      <c r="AT190" s="8">
        <v>16</v>
      </c>
      <c r="AU190" s="8">
        <v>17</v>
      </c>
      <c r="AV190" s="8">
        <v>15</v>
      </c>
      <c r="AW190" s="8">
        <v>14</v>
      </c>
      <c r="AX190" s="8">
        <v>16</v>
      </c>
      <c r="AY190" s="8">
        <v>3</v>
      </c>
      <c r="AZ190" s="8">
        <v>3</v>
      </c>
      <c r="BA190" s="8">
        <v>1</v>
      </c>
      <c r="BB190" s="8">
        <v>3</v>
      </c>
      <c r="BC190" s="8">
        <v>2</v>
      </c>
      <c r="BD190" s="8">
        <v>4</v>
      </c>
      <c r="BE190" s="8">
        <v>3</v>
      </c>
      <c r="BF190" s="8">
        <v>3</v>
      </c>
      <c r="BG190" s="8">
        <v>1</v>
      </c>
      <c r="BH190" s="8">
        <v>1</v>
      </c>
      <c r="BI190" s="8">
        <v>1</v>
      </c>
      <c r="BJ190" s="8">
        <v>7.3</v>
      </c>
      <c r="BK190" s="8" t="s">
        <v>20</v>
      </c>
      <c r="BL190" s="8">
        <v>17</v>
      </c>
      <c r="BM190" s="8">
        <v>1</v>
      </c>
      <c r="BN190" s="8"/>
      <c r="BO190" s="8">
        <v>6</v>
      </c>
      <c r="BP190" s="34">
        <v>46568</v>
      </c>
      <c r="BQ190" s="8" t="s">
        <v>21</v>
      </c>
      <c r="BR190" s="8" t="s">
        <v>156</v>
      </c>
    </row>
    <row r="191" spans="1:70" ht="15.5" thickBot="1" x14ac:dyDescent="0.35">
      <c r="A191" s="8" t="s">
        <v>26</v>
      </c>
      <c r="B191" s="8"/>
      <c r="C191" s="8" t="s">
        <v>522</v>
      </c>
      <c r="D191" s="8" t="s">
        <v>432</v>
      </c>
      <c r="E191" s="33">
        <v>1</v>
      </c>
      <c r="F191" s="8">
        <v>0</v>
      </c>
      <c r="G191" s="8" t="s">
        <v>33</v>
      </c>
      <c r="H191" s="8" t="s">
        <v>433</v>
      </c>
      <c r="I191" s="8">
        <v>25</v>
      </c>
      <c r="J191" s="8">
        <v>146</v>
      </c>
      <c r="K191" s="8">
        <v>158</v>
      </c>
      <c r="L191" s="8">
        <v>14</v>
      </c>
      <c r="M191" s="8">
        <v>9</v>
      </c>
      <c r="N191" s="8">
        <v>9</v>
      </c>
      <c r="O191" s="8">
        <v>12</v>
      </c>
      <c r="P191" s="8">
        <v>14</v>
      </c>
      <c r="Q191" s="8">
        <v>4</v>
      </c>
      <c r="R191" s="8">
        <v>5</v>
      </c>
      <c r="S191" s="8">
        <v>12</v>
      </c>
      <c r="T191" s="8">
        <v>10</v>
      </c>
      <c r="U191" s="8">
        <v>6</v>
      </c>
      <c r="V191" s="8">
        <v>16</v>
      </c>
      <c r="W191" s="8">
        <v>14</v>
      </c>
      <c r="X191" s="8">
        <v>12</v>
      </c>
      <c r="Y191" s="8">
        <v>14</v>
      </c>
      <c r="Z191" s="8">
        <v>13</v>
      </c>
      <c r="AA191" s="8">
        <v>11</v>
      </c>
      <c r="AB191" s="8">
        <v>14</v>
      </c>
      <c r="AC191" s="8">
        <v>16</v>
      </c>
      <c r="AD191" s="8">
        <v>16</v>
      </c>
      <c r="AE191" s="8">
        <v>11</v>
      </c>
      <c r="AF191" s="8">
        <v>13</v>
      </c>
      <c r="AG191" s="8">
        <v>12</v>
      </c>
      <c r="AH191" s="8">
        <v>14</v>
      </c>
      <c r="AI191" s="8">
        <v>19</v>
      </c>
      <c r="AJ191" s="8">
        <v>15</v>
      </c>
      <c r="AK191" s="8">
        <v>14</v>
      </c>
      <c r="AL191" s="8">
        <v>17</v>
      </c>
      <c r="AM191" s="8">
        <v>18</v>
      </c>
      <c r="AN191" s="8">
        <v>14</v>
      </c>
      <c r="AO191" s="8">
        <v>12</v>
      </c>
      <c r="AP191" s="8">
        <v>14</v>
      </c>
      <c r="AQ191" s="8">
        <v>13</v>
      </c>
      <c r="AR191" s="8">
        <v>13</v>
      </c>
      <c r="AS191" s="8">
        <v>11</v>
      </c>
      <c r="AT191" s="8">
        <v>14</v>
      </c>
      <c r="AU191" s="8">
        <v>16</v>
      </c>
      <c r="AV191" s="8">
        <v>14</v>
      </c>
      <c r="AW191" s="8">
        <v>15</v>
      </c>
      <c r="AX191" s="8">
        <v>16</v>
      </c>
      <c r="AY191" s="8">
        <v>2</v>
      </c>
      <c r="AZ191" s="8">
        <v>3</v>
      </c>
      <c r="BA191" s="8">
        <v>1</v>
      </c>
      <c r="BB191" s="8">
        <v>3</v>
      </c>
      <c r="BC191" s="8">
        <v>2</v>
      </c>
      <c r="BD191" s="8">
        <v>1</v>
      </c>
      <c r="BE191" s="8">
        <v>3</v>
      </c>
      <c r="BF191" s="8">
        <v>2</v>
      </c>
      <c r="BG191" s="8">
        <v>1</v>
      </c>
      <c r="BH191" s="8">
        <v>4</v>
      </c>
      <c r="BI191" s="8">
        <v>2</v>
      </c>
      <c r="BJ191" s="8" t="s">
        <v>26</v>
      </c>
      <c r="BK191" s="8" t="s">
        <v>20</v>
      </c>
      <c r="BL191" s="8">
        <v>16</v>
      </c>
      <c r="BM191" s="8" t="s">
        <v>26</v>
      </c>
      <c r="BN191" s="8"/>
      <c r="BO191" s="8">
        <v>24</v>
      </c>
      <c r="BP191" s="34">
        <v>46934</v>
      </c>
      <c r="BQ191" s="8" t="s">
        <v>21</v>
      </c>
      <c r="BR191" s="8" t="s">
        <v>156</v>
      </c>
    </row>
    <row r="192" spans="1:70" ht="15.5" thickBot="1" x14ac:dyDescent="0.35">
      <c r="A192" s="8" t="s">
        <v>26</v>
      </c>
      <c r="B192" s="8"/>
      <c r="C192" s="8" t="s">
        <v>523</v>
      </c>
      <c r="D192" s="8" t="s">
        <v>363</v>
      </c>
      <c r="E192" s="33">
        <v>0.95</v>
      </c>
      <c r="F192" s="8">
        <v>0</v>
      </c>
      <c r="G192" s="8" t="s">
        <v>20</v>
      </c>
      <c r="H192" s="8" t="s">
        <v>420</v>
      </c>
      <c r="I192" s="8">
        <v>27</v>
      </c>
      <c r="J192" s="8">
        <v>167</v>
      </c>
      <c r="K192" s="8">
        <v>170</v>
      </c>
      <c r="L192" s="8">
        <v>13</v>
      </c>
      <c r="M192" s="8">
        <v>10</v>
      </c>
      <c r="N192" s="8">
        <v>4</v>
      </c>
      <c r="O192" s="8">
        <v>13</v>
      </c>
      <c r="P192" s="8">
        <v>17</v>
      </c>
      <c r="Q192" s="8">
        <v>4</v>
      </c>
      <c r="R192" s="8">
        <v>4</v>
      </c>
      <c r="S192" s="8">
        <v>17</v>
      </c>
      <c r="T192" s="8">
        <v>7</v>
      </c>
      <c r="U192" s="8">
        <v>5</v>
      </c>
      <c r="V192" s="8">
        <v>15</v>
      </c>
      <c r="W192" s="8">
        <v>17</v>
      </c>
      <c r="X192" s="8">
        <v>13</v>
      </c>
      <c r="Y192" s="8">
        <v>14</v>
      </c>
      <c r="Z192" s="8">
        <v>17</v>
      </c>
      <c r="AA192" s="8">
        <v>6</v>
      </c>
      <c r="AB192" s="8">
        <v>14</v>
      </c>
      <c r="AC192" s="8">
        <v>13</v>
      </c>
      <c r="AD192" s="8">
        <v>14</v>
      </c>
      <c r="AE192" s="8">
        <v>12</v>
      </c>
      <c r="AF192" s="8">
        <v>13</v>
      </c>
      <c r="AG192" s="8">
        <v>13</v>
      </c>
      <c r="AH192" s="8">
        <v>14</v>
      </c>
      <c r="AI192" s="8">
        <v>15</v>
      </c>
      <c r="AJ192" s="8">
        <v>13</v>
      </c>
      <c r="AK192" s="8">
        <v>12</v>
      </c>
      <c r="AL192" s="8">
        <v>14</v>
      </c>
      <c r="AM192" s="8">
        <v>15</v>
      </c>
      <c r="AN192" s="8">
        <v>17</v>
      </c>
      <c r="AO192" s="8">
        <v>14</v>
      </c>
      <c r="AP192" s="8">
        <v>17</v>
      </c>
      <c r="AQ192" s="8">
        <v>14</v>
      </c>
      <c r="AR192" s="8">
        <v>17</v>
      </c>
      <c r="AS192" s="8">
        <v>17</v>
      </c>
      <c r="AT192" s="8">
        <v>17</v>
      </c>
      <c r="AU192" s="8">
        <v>15</v>
      </c>
      <c r="AV192" s="8">
        <v>15</v>
      </c>
      <c r="AW192" s="8">
        <v>14</v>
      </c>
      <c r="AX192" s="8">
        <v>14</v>
      </c>
      <c r="AY192" s="8">
        <v>4</v>
      </c>
      <c r="AZ192" s="8">
        <v>4</v>
      </c>
      <c r="BA192" s="8">
        <v>1</v>
      </c>
      <c r="BB192" s="8">
        <v>2</v>
      </c>
      <c r="BC192" s="8">
        <v>2</v>
      </c>
      <c r="BD192" s="8">
        <v>3</v>
      </c>
      <c r="BE192" s="8">
        <v>2</v>
      </c>
      <c r="BF192" s="8">
        <v>2</v>
      </c>
      <c r="BG192" s="8">
        <v>3</v>
      </c>
      <c r="BH192" s="8">
        <v>1</v>
      </c>
      <c r="BI192" s="8">
        <v>2</v>
      </c>
      <c r="BJ192" s="8">
        <v>6.7</v>
      </c>
      <c r="BK192" s="8" t="s">
        <v>22</v>
      </c>
      <c r="BL192" s="8">
        <v>15</v>
      </c>
      <c r="BM192" s="8">
        <v>1</v>
      </c>
      <c r="BN192" s="8"/>
      <c r="BO192" s="8">
        <v>47</v>
      </c>
      <c r="BP192" s="34">
        <v>46934</v>
      </c>
      <c r="BQ192" s="8" t="s">
        <v>21</v>
      </c>
      <c r="BR192" s="8" t="s">
        <v>156</v>
      </c>
    </row>
    <row r="193" spans="1:70" ht="15.5" thickBot="1" x14ac:dyDescent="0.35">
      <c r="A193" s="8" t="s">
        <v>26</v>
      </c>
      <c r="B193" s="8"/>
      <c r="C193" s="8" t="s">
        <v>524</v>
      </c>
      <c r="D193" s="8" t="s">
        <v>372</v>
      </c>
      <c r="E193" s="33">
        <v>0.97</v>
      </c>
      <c r="F193" s="8">
        <v>0</v>
      </c>
      <c r="G193" s="8" t="s">
        <v>33</v>
      </c>
      <c r="H193" s="8" t="s">
        <v>313</v>
      </c>
      <c r="I193" s="8">
        <v>21</v>
      </c>
      <c r="J193" s="8">
        <v>141</v>
      </c>
      <c r="K193" s="8">
        <v>158</v>
      </c>
      <c r="L193" s="8">
        <v>13</v>
      </c>
      <c r="M193" s="8">
        <v>9</v>
      </c>
      <c r="N193" s="8">
        <v>5</v>
      </c>
      <c r="O193" s="8">
        <v>14</v>
      </c>
      <c r="P193" s="8">
        <v>15</v>
      </c>
      <c r="Q193" s="8">
        <v>4</v>
      </c>
      <c r="R193" s="8">
        <v>4</v>
      </c>
      <c r="S193" s="8">
        <v>14</v>
      </c>
      <c r="T193" s="8">
        <v>9</v>
      </c>
      <c r="U193" s="8">
        <v>6</v>
      </c>
      <c r="V193" s="8">
        <v>14</v>
      </c>
      <c r="W193" s="8">
        <v>14</v>
      </c>
      <c r="X193" s="8">
        <v>13</v>
      </c>
      <c r="Y193" s="8">
        <v>10</v>
      </c>
      <c r="Z193" s="8">
        <v>12</v>
      </c>
      <c r="AA193" s="8">
        <v>9</v>
      </c>
      <c r="AB193" s="8">
        <v>15</v>
      </c>
      <c r="AC193" s="8">
        <v>13</v>
      </c>
      <c r="AD193" s="8">
        <v>13</v>
      </c>
      <c r="AE193" s="8">
        <v>10</v>
      </c>
      <c r="AF193" s="8">
        <v>13</v>
      </c>
      <c r="AG193" s="8">
        <v>14</v>
      </c>
      <c r="AH193" s="8">
        <v>16</v>
      </c>
      <c r="AI193" s="8">
        <v>14</v>
      </c>
      <c r="AJ193" s="8">
        <v>13</v>
      </c>
      <c r="AK193" s="8">
        <v>14</v>
      </c>
      <c r="AL193" s="8">
        <v>13</v>
      </c>
      <c r="AM193" s="8">
        <v>12</v>
      </c>
      <c r="AN193" s="8">
        <v>14</v>
      </c>
      <c r="AO193" s="8">
        <v>13</v>
      </c>
      <c r="AP193" s="8">
        <v>16</v>
      </c>
      <c r="AQ193" s="8">
        <v>14</v>
      </c>
      <c r="AR193" s="8">
        <v>16</v>
      </c>
      <c r="AS193" s="8">
        <v>16</v>
      </c>
      <c r="AT193" s="8">
        <v>15</v>
      </c>
      <c r="AU193" s="8">
        <v>15</v>
      </c>
      <c r="AV193" s="8">
        <v>13</v>
      </c>
      <c r="AW193" s="8">
        <v>12</v>
      </c>
      <c r="AX193" s="8">
        <v>13</v>
      </c>
      <c r="AY193" s="8">
        <v>3</v>
      </c>
      <c r="AZ193" s="8">
        <v>3</v>
      </c>
      <c r="BA193" s="8">
        <v>2</v>
      </c>
      <c r="BB193" s="8">
        <v>2</v>
      </c>
      <c r="BC193" s="8">
        <v>1</v>
      </c>
      <c r="BD193" s="8">
        <v>1</v>
      </c>
      <c r="BE193" s="8">
        <v>2</v>
      </c>
      <c r="BF193" s="8">
        <v>1</v>
      </c>
      <c r="BG193" s="8">
        <v>3</v>
      </c>
      <c r="BH193" s="8">
        <v>3</v>
      </c>
      <c r="BI193" s="8">
        <v>1</v>
      </c>
      <c r="BJ193" s="8">
        <v>6.8</v>
      </c>
      <c r="BK193" s="8" t="s">
        <v>20</v>
      </c>
      <c r="BL193" s="8">
        <v>10</v>
      </c>
      <c r="BM193" s="8" t="s">
        <v>349</v>
      </c>
      <c r="BN193" s="8"/>
      <c r="BO193" s="8">
        <v>2</v>
      </c>
      <c r="BP193" s="34">
        <v>47664</v>
      </c>
      <c r="BQ193" s="8" t="s">
        <v>21</v>
      </c>
      <c r="BR193" s="8" t="s">
        <v>156</v>
      </c>
    </row>
    <row r="194" spans="1:70" ht="15.5" thickBot="1" x14ac:dyDescent="0.35">
      <c r="A194" s="8" t="s">
        <v>26</v>
      </c>
      <c r="B194" s="8"/>
      <c r="C194" s="8" t="s">
        <v>525</v>
      </c>
      <c r="D194" s="8" t="s">
        <v>372</v>
      </c>
      <c r="E194" s="33">
        <v>0.96</v>
      </c>
      <c r="F194" s="8">
        <v>0</v>
      </c>
      <c r="G194" s="8" t="s">
        <v>155</v>
      </c>
      <c r="H194" s="8" t="s">
        <v>315</v>
      </c>
      <c r="I194" s="8">
        <v>22</v>
      </c>
      <c r="J194" s="8">
        <v>134</v>
      </c>
      <c r="K194" s="8">
        <v>148</v>
      </c>
      <c r="L194" s="8">
        <v>13</v>
      </c>
      <c r="M194" s="8">
        <v>8</v>
      </c>
      <c r="N194" s="8">
        <v>12</v>
      </c>
      <c r="O194" s="8">
        <v>11</v>
      </c>
      <c r="P194" s="8">
        <v>15</v>
      </c>
      <c r="Q194" s="8">
        <v>7</v>
      </c>
      <c r="R194" s="8">
        <v>8</v>
      </c>
      <c r="S194" s="8">
        <v>14</v>
      </c>
      <c r="T194" s="8">
        <v>11</v>
      </c>
      <c r="U194" s="8">
        <v>8</v>
      </c>
      <c r="V194" s="8">
        <v>8</v>
      </c>
      <c r="W194" s="8">
        <v>14</v>
      </c>
      <c r="X194" s="8">
        <v>11</v>
      </c>
      <c r="Y194" s="8">
        <v>11</v>
      </c>
      <c r="Z194" s="8">
        <v>12</v>
      </c>
      <c r="AA194" s="8">
        <v>12</v>
      </c>
      <c r="AB194" s="8">
        <v>16</v>
      </c>
      <c r="AC194" s="8">
        <v>11</v>
      </c>
      <c r="AD194" s="8">
        <v>11</v>
      </c>
      <c r="AE194" s="8">
        <v>7</v>
      </c>
      <c r="AF194" s="8">
        <v>13</v>
      </c>
      <c r="AG194" s="8">
        <v>13</v>
      </c>
      <c r="AH194" s="8">
        <v>14</v>
      </c>
      <c r="AI194" s="8">
        <v>13</v>
      </c>
      <c r="AJ194" s="8">
        <v>12</v>
      </c>
      <c r="AK194" s="8">
        <v>13</v>
      </c>
      <c r="AL194" s="8">
        <v>13</v>
      </c>
      <c r="AM194" s="8">
        <v>12</v>
      </c>
      <c r="AN194" s="8">
        <v>13</v>
      </c>
      <c r="AO194" s="8">
        <v>14</v>
      </c>
      <c r="AP194" s="8">
        <v>16</v>
      </c>
      <c r="AQ194" s="8">
        <v>15</v>
      </c>
      <c r="AR194" s="8">
        <v>16</v>
      </c>
      <c r="AS194" s="8">
        <v>13</v>
      </c>
      <c r="AT194" s="8">
        <v>14</v>
      </c>
      <c r="AU194" s="8">
        <v>16</v>
      </c>
      <c r="AV194" s="8">
        <v>12</v>
      </c>
      <c r="AW194" s="8">
        <v>10</v>
      </c>
      <c r="AX194" s="8">
        <v>9</v>
      </c>
      <c r="AY194" s="8">
        <v>1</v>
      </c>
      <c r="AZ194" s="8">
        <v>1</v>
      </c>
      <c r="BA194" s="8">
        <v>2</v>
      </c>
      <c r="BB194" s="8">
        <v>2</v>
      </c>
      <c r="BC194" s="8">
        <v>1</v>
      </c>
      <c r="BD194" s="8">
        <v>1</v>
      </c>
      <c r="BE194" s="8">
        <v>1</v>
      </c>
      <c r="BF194" s="8">
        <v>2</v>
      </c>
      <c r="BG194" s="8">
        <v>3</v>
      </c>
      <c r="BH194" s="8">
        <v>2</v>
      </c>
      <c r="BI194" s="8">
        <v>3</v>
      </c>
      <c r="BJ194" s="8">
        <v>6.6</v>
      </c>
      <c r="BK194" s="8" t="s">
        <v>20</v>
      </c>
      <c r="BL194" s="8">
        <v>13</v>
      </c>
      <c r="BM194" s="8" t="s">
        <v>349</v>
      </c>
      <c r="BN194" s="8"/>
      <c r="BO194" s="8" t="s">
        <v>26</v>
      </c>
      <c r="BP194" s="34">
        <v>47664</v>
      </c>
      <c r="BQ194" s="8" t="s">
        <v>21</v>
      </c>
      <c r="BR194" s="8" t="s">
        <v>156</v>
      </c>
    </row>
    <row r="195" spans="1:70" ht="15.5" thickBot="1" x14ac:dyDescent="0.35">
      <c r="A195" s="8" t="s">
        <v>26</v>
      </c>
      <c r="B195" s="8"/>
      <c r="C195" s="8" t="s">
        <v>526</v>
      </c>
      <c r="D195" s="8" t="s">
        <v>510</v>
      </c>
      <c r="E195" s="33">
        <v>1</v>
      </c>
      <c r="F195" s="8">
        <v>0</v>
      </c>
      <c r="G195" s="8" t="s">
        <v>33</v>
      </c>
      <c r="H195" s="8" t="s">
        <v>221</v>
      </c>
      <c r="I195" s="8">
        <v>36</v>
      </c>
      <c r="J195" s="8">
        <v>154</v>
      </c>
      <c r="K195" s="8">
        <v>165</v>
      </c>
      <c r="L195" s="8">
        <v>16</v>
      </c>
      <c r="M195" s="8">
        <v>12</v>
      </c>
      <c r="N195" s="8">
        <v>10</v>
      </c>
      <c r="O195" s="8">
        <v>13</v>
      </c>
      <c r="P195" s="8">
        <v>16</v>
      </c>
      <c r="Q195" s="8">
        <v>11</v>
      </c>
      <c r="R195" s="8">
        <v>5</v>
      </c>
      <c r="S195" s="8">
        <v>12</v>
      </c>
      <c r="T195" s="8">
        <v>13</v>
      </c>
      <c r="U195" s="8">
        <v>11</v>
      </c>
      <c r="V195" s="8">
        <v>13</v>
      </c>
      <c r="W195" s="8">
        <v>16</v>
      </c>
      <c r="X195" s="8">
        <v>10</v>
      </c>
      <c r="Y195" s="8">
        <v>13</v>
      </c>
      <c r="Z195" s="8">
        <v>14</v>
      </c>
      <c r="AA195" s="8">
        <v>12</v>
      </c>
      <c r="AB195" s="8">
        <v>13</v>
      </c>
      <c r="AC195" s="8">
        <v>14</v>
      </c>
      <c r="AD195" s="8">
        <v>16</v>
      </c>
      <c r="AE195" s="8">
        <v>12</v>
      </c>
      <c r="AF195" s="8">
        <v>14</v>
      </c>
      <c r="AG195" s="8">
        <v>14</v>
      </c>
      <c r="AH195" s="8">
        <v>15</v>
      </c>
      <c r="AI195" s="8">
        <v>15</v>
      </c>
      <c r="AJ195" s="8">
        <v>17</v>
      </c>
      <c r="AK195" s="8">
        <v>13</v>
      </c>
      <c r="AL195" s="8">
        <v>16</v>
      </c>
      <c r="AM195" s="8">
        <v>14</v>
      </c>
      <c r="AN195" s="8">
        <v>13</v>
      </c>
      <c r="AO195" s="8">
        <v>8</v>
      </c>
      <c r="AP195" s="8">
        <v>11</v>
      </c>
      <c r="AQ195" s="8">
        <v>14</v>
      </c>
      <c r="AR195" s="8">
        <v>13</v>
      </c>
      <c r="AS195" s="8">
        <v>10</v>
      </c>
      <c r="AT195" s="8">
        <v>13</v>
      </c>
      <c r="AU195" s="8">
        <v>18</v>
      </c>
      <c r="AV195" s="8">
        <v>15</v>
      </c>
      <c r="AW195" s="8">
        <v>13</v>
      </c>
      <c r="AX195" s="8">
        <v>14</v>
      </c>
      <c r="AY195" s="8">
        <v>3</v>
      </c>
      <c r="AZ195" s="8">
        <v>2</v>
      </c>
      <c r="BA195" s="8">
        <v>3</v>
      </c>
      <c r="BB195" s="8">
        <v>3</v>
      </c>
      <c r="BC195" s="8">
        <v>3</v>
      </c>
      <c r="BD195" s="8">
        <v>2</v>
      </c>
      <c r="BE195" s="8">
        <v>3</v>
      </c>
      <c r="BF195" s="8">
        <v>3</v>
      </c>
      <c r="BG195" s="8">
        <v>3</v>
      </c>
      <c r="BH195" s="8">
        <v>1</v>
      </c>
      <c r="BI195" s="8">
        <v>1</v>
      </c>
      <c r="BJ195" s="8" t="s">
        <v>26</v>
      </c>
      <c r="BK195" s="8" t="s">
        <v>20</v>
      </c>
      <c r="BL195" s="8">
        <v>19</v>
      </c>
      <c r="BM195" s="8" t="s">
        <v>26</v>
      </c>
      <c r="BN195" s="8"/>
      <c r="BO195" s="8">
        <v>146</v>
      </c>
      <c r="BP195" s="34">
        <v>46203</v>
      </c>
      <c r="BQ195" s="8" t="s">
        <v>21</v>
      </c>
      <c r="BR195" s="8" t="s">
        <v>156</v>
      </c>
    </row>
    <row r="196" spans="1:70" ht="15.5" thickBot="1" x14ac:dyDescent="0.35">
      <c r="A196" s="8" t="s">
        <v>26</v>
      </c>
      <c r="B196" s="8"/>
      <c r="C196" s="8" t="s">
        <v>527</v>
      </c>
      <c r="D196" s="8" t="s">
        <v>372</v>
      </c>
      <c r="E196" s="33">
        <v>1</v>
      </c>
      <c r="F196" s="8">
        <v>0</v>
      </c>
      <c r="G196" s="8" t="s">
        <v>20</v>
      </c>
      <c r="H196" s="8" t="s">
        <v>32</v>
      </c>
      <c r="I196" s="8">
        <v>27</v>
      </c>
      <c r="J196" s="8">
        <v>137</v>
      </c>
      <c r="K196" s="8">
        <v>145</v>
      </c>
      <c r="L196" s="8">
        <v>11</v>
      </c>
      <c r="M196" s="8">
        <v>1</v>
      </c>
      <c r="N196" s="8">
        <v>1</v>
      </c>
      <c r="O196" s="8">
        <v>3</v>
      </c>
      <c r="P196" s="8">
        <v>10</v>
      </c>
      <c r="Q196" s="8">
        <v>2</v>
      </c>
      <c r="R196" s="8">
        <v>3</v>
      </c>
      <c r="S196" s="8">
        <v>3</v>
      </c>
      <c r="T196" s="8">
        <v>2</v>
      </c>
      <c r="U196" s="8">
        <v>2</v>
      </c>
      <c r="V196" s="8">
        <v>3</v>
      </c>
      <c r="W196" s="8">
        <v>13</v>
      </c>
      <c r="X196" s="8">
        <v>4</v>
      </c>
      <c r="Y196" s="8">
        <v>3</v>
      </c>
      <c r="Z196" s="8">
        <v>11</v>
      </c>
      <c r="AA196" s="8">
        <v>15</v>
      </c>
      <c r="AB196" s="8">
        <v>12</v>
      </c>
      <c r="AC196" s="8">
        <v>13</v>
      </c>
      <c r="AD196" s="8">
        <v>11</v>
      </c>
      <c r="AE196" s="8">
        <v>9</v>
      </c>
      <c r="AF196" s="8">
        <v>12</v>
      </c>
      <c r="AG196" s="8">
        <v>13</v>
      </c>
      <c r="AH196" s="8">
        <v>14</v>
      </c>
      <c r="AI196" s="8">
        <v>1</v>
      </c>
      <c r="AJ196" s="8">
        <v>12</v>
      </c>
      <c r="AK196" s="8">
        <v>11</v>
      </c>
      <c r="AL196" s="8">
        <v>11</v>
      </c>
      <c r="AM196" s="8">
        <v>12</v>
      </c>
      <c r="AN196" s="8">
        <v>11</v>
      </c>
      <c r="AO196" s="8">
        <v>14</v>
      </c>
      <c r="AP196" s="8">
        <v>18</v>
      </c>
      <c r="AQ196" s="8">
        <v>13</v>
      </c>
      <c r="AR196" s="8">
        <v>10</v>
      </c>
      <c r="AS196" s="8">
        <v>10</v>
      </c>
      <c r="AT196" s="8">
        <v>12</v>
      </c>
      <c r="AU196" s="8">
        <v>13</v>
      </c>
      <c r="AV196" s="8">
        <v>15</v>
      </c>
      <c r="AW196" s="8">
        <v>12</v>
      </c>
      <c r="AX196" s="8">
        <v>13</v>
      </c>
      <c r="AY196" s="8">
        <v>14</v>
      </c>
      <c r="AZ196" s="8">
        <v>14</v>
      </c>
      <c r="BA196" s="8">
        <v>15</v>
      </c>
      <c r="BB196" s="8">
        <v>15</v>
      </c>
      <c r="BC196" s="8">
        <v>12</v>
      </c>
      <c r="BD196" s="8">
        <v>14</v>
      </c>
      <c r="BE196" s="8">
        <v>12</v>
      </c>
      <c r="BF196" s="8">
        <v>16</v>
      </c>
      <c r="BG196" s="8">
        <v>7</v>
      </c>
      <c r="BH196" s="8">
        <v>14</v>
      </c>
      <c r="BI196" s="8">
        <v>16</v>
      </c>
      <c r="BJ196" s="8" t="s">
        <v>26</v>
      </c>
      <c r="BK196" s="8" t="s">
        <v>20</v>
      </c>
      <c r="BL196" s="8">
        <v>15</v>
      </c>
      <c r="BM196" s="8" t="s">
        <v>26</v>
      </c>
      <c r="BN196" s="8"/>
      <c r="BO196" s="8" t="s">
        <v>26</v>
      </c>
      <c r="BP196" s="34">
        <v>47299</v>
      </c>
      <c r="BQ196" s="8" t="s">
        <v>21</v>
      </c>
      <c r="BR196" s="8" t="s">
        <v>156</v>
      </c>
    </row>
    <row r="197" spans="1:70" ht="15.5" thickBot="1" x14ac:dyDescent="0.35">
      <c r="A197" s="8" t="s">
        <v>26</v>
      </c>
      <c r="B197" s="8"/>
      <c r="C197" s="8" t="s">
        <v>528</v>
      </c>
      <c r="D197" s="8"/>
      <c r="E197" s="33">
        <v>0.98</v>
      </c>
      <c r="F197" s="8">
        <v>0</v>
      </c>
      <c r="G197" s="8" t="s">
        <v>19</v>
      </c>
      <c r="H197" s="8" t="s">
        <v>32</v>
      </c>
      <c r="I197" s="8">
        <v>36</v>
      </c>
      <c r="J197" s="8">
        <v>156</v>
      </c>
      <c r="K197" s="8">
        <v>161</v>
      </c>
      <c r="L197" s="8">
        <v>13</v>
      </c>
      <c r="M197" s="8">
        <v>4</v>
      </c>
      <c r="N197" s="8">
        <v>6</v>
      </c>
      <c r="O197" s="8">
        <v>6</v>
      </c>
      <c r="P197" s="8">
        <v>12</v>
      </c>
      <c r="Q197" s="8">
        <v>1</v>
      </c>
      <c r="R197" s="8">
        <v>12</v>
      </c>
      <c r="S197" s="8">
        <v>7</v>
      </c>
      <c r="T197" s="8">
        <v>6</v>
      </c>
      <c r="U197" s="8">
        <v>3</v>
      </c>
      <c r="V197" s="8">
        <v>4</v>
      </c>
      <c r="W197" s="8">
        <v>12</v>
      </c>
      <c r="X197" s="8">
        <v>6</v>
      </c>
      <c r="Y197" s="8">
        <v>7</v>
      </c>
      <c r="Z197" s="8">
        <v>10</v>
      </c>
      <c r="AA197" s="8">
        <v>16</v>
      </c>
      <c r="AB197" s="8">
        <v>13</v>
      </c>
      <c r="AC197" s="8">
        <v>14</v>
      </c>
      <c r="AD197" s="8">
        <v>13</v>
      </c>
      <c r="AE197" s="8">
        <v>15</v>
      </c>
      <c r="AF197" s="8">
        <v>13</v>
      </c>
      <c r="AG197" s="8">
        <v>12</v>
      </c>
      <c r="AH197" s="8">
        <v>15</v>
      </c>
      <c r="AI197" s="8">
        <v>8</v>
      </c>
      <c r="AJ197" s="8">
        <v>18</v>
      </c>
      <c r="AK197" s="8">
        <v>15</v>
      </c>
      <c r="AL197" s="8">
        <v>12</v>
      </c>
      <c r="AM197" s="8">
        <v>15</v>
      </c>
      <c r="AN197" s="8">
        <v>11</v>
      </c>
      <c r="AO197" s="8">
        <v>13</v>
      </c>
      <c r="AP197" s="8">
        <v>18</v>
      </c>
      <c r="AQ197" s="8">
        <v>12</v>
      </c>
      <c r="AR197" s="8">
        <v>12</v>
      </c>
      <c r="AS197" s="8">
        <v>11</v>
      </c>
      <c r="AT197" s="8">
        <v>11</v>
      </c>
      <c r="AU197" s="8">
        <v>18</v>
      </c>
      <c r="AV197" s="8">
        <v>15</v>
      </c>
      <c r="AW197" s="8">
        <v>18</v>
      </c>
      <c r="AX197" s="8">
        <v>17</v>
      </c>
      <c r="AY197" s="8">
        <v>18</v>
      </c>
      <c r="AZ197" s="8">
        <v>15</v>
      </c>
      <c r="BA197" s="8">
        <v>18</v>
      </c>
      <c r="BB197" s="8">
        <v>15</v>
      </c>
      <c r="BC197" s="8">
        <v>8</v>
      </c>
      <c r="BD197" s="8">
        <v>15</v>
      </c>
      <c r="BE197" s="8">
        <v>13</v>
      </c>
      <c r="BF197" s="8">
        <v>16</v>
      </c>
      <c r="BG197" s="8">
        <v>10</v>
      </c>
      <c r="BH197" s="8">
        <v>15</v>
      </c>
      <c r="BI197" s="8">
        <v>11</v>
      </c>
      <c r="BJ197" s="8">
        <v>7.7</v>
      </c>
      <c r="BK197" s="8" t="s">
        <v>20</v>
      </c>
      <c r="BL197" s="8">
        <v>20</v>
      </c>
      <c r="BM197" s="8">
        <v>1</v>
      </c>
      <c r="BN197" s="8"/>
      <c r="BO197" s="8" t="s">
        <v>26</v>
      </c>
      <c r="BP197" s="34">
        <v>46203</v>
      </c>
      <c r="BQ197" s="8" t="s">
        <v>21</v>
      </c>
      <c r="BR197" s="8" t="s">
        <v>156</v>
      </c>
    </row>
    <row r="198" spans="1:70" ht="15.5" thickBot="1" x14ac:dyDescent="0.35">
      <c r="A198" s="8" t="s">
        <v>26</v>
      </c>
      <c r="B198" s="8"/>
      <c r="C198" s="8" t="s">
        <v>529</v>
      </c>
      <c r="D198" s="8" t="s">
        <v>372</v>
      </c>
      <c r="E198" s="33">
        <v>1</v>
      </c>
      <c r="F198" s="8">
        <v>0</v>
      </c>
      <c r="G198" s="8" t="s">
        <v>20</v>
      </c>
      <c r="H198" s="8" t="s">
        <v>31</v>
      </c>
      <c r="I198" s="8">
        <v>24</v>
      </c>
      <c r="J198" s="8">
        <v>147</v>
      </c>
      <c r="K198" s="8">
        <v>161</v>
      </c>
      <c r="L198" s="8">
        <v>13</v>
      </c>
      <c r="M198" s="8">
        <v>9</v>
      </c>
      <c r="N198" s="8">
        <v>14</v>
      </c>
      <c r="O198" s="8">
        <v>5</v>
      </c>
      <c r="P198" s="8">
        <v>12</v>
      </c>
      <c r="Q198" s="8">
        <v>4</v>
      </c>
      <c r="R198" s="8">
        <v>11</v>
      </c>
      <c r="S198" s="8">
        <v>11</v>
      </c>
      <c r="T198" s="8">
        <v>16</v>
      </c>
      <c r="U198" s="8">
        <v>4</v>
      </c>
      <c r="V198" s="8">
        <v>10</v>
      </c>
      <c r="W198" s="8">
        <v>13</v>
      </c>
      <c r="X198" s="8">
        <v>16</v>
      </c>
      <c r="Y198" s="8">
        <v>13</v>
      </c>
      <c r="Z198" s="8">
        <v>11</v>
      </c>
      <c r="AA198" s="8">
        <v>13</v>
      </c>
      <c r="AB198" s="8">
        <v>15</v>
      </c>
      <c r="AC198" s="8">
        <v>10</v>
      </c>
      <c r="AD198" s="8">
        <v>13</v>
      </c>
      <c r="AE198" s="8">
        <v>9</v>
      </c>
      <c r="AF198" s="8">
        <v>10</v>
      </c>
      <c r="AG198" s="8">
        <v>11</v>
      </c>
      <c r="AH198" s="8">
        <v>13</v>
      </c>
      <c r="AI198" s="8">
        <v>11</v>
      </c>
      <c r="AJ198" s="8">
        <v>14</v>
      </c>
      <c r="AK198" s="8">
        <v>15</v>
      </c>
      <c r="AL198" s="8">
        <v>14</v>
      </c>
      <c r="AM198" s="8">
        <v>13</v>
      </c>
      <c r="AN198" s="8">
        <v>13</v>
      </c>
      <c r="AO198" s="8">
        <v>17</v>
      </c>
      <c r="AP198" s="8">
        <v>14</v>
      </c>
      <c r="AQ198" s="8">
        <v>14</v>
      </c>
      <c r="AR198" s="8">
        <v>18</v>
      </c>
      <c r="AS198" s="8">
        <v>17</v>
      </c>
      <c r="AT198" s="8">
        <v>14</v>
      </c>
      <c r="AU198" s="8">
        <v>16</v>
      </c>
      <c r="AV198" s="8">
        <v>13</v>
      </c>
      <c r="AW198" s="8">
        <v>16</v>
      </c>
      <c r="AX198" s="8">
        <v>15</v>
      </c>
      <c r="AY198" s="8">
        <v>1</v>
      </c>
      <c r="AZ198" s="8">
        <v>1</v>
      </c>
      <c r="BA198" s="8">
        <v>1</v>
      </c>
      <c r="BB198" s="8">
        <v>1</v>
      </c>
      <c r="BC198" s="8">
        <v>3</v>
      </c>
      <c r="BD198" s="8">
        <v>1</v>
      </c>
      <c r="BE198" s="8">
        <v>1</v>
      </c>
      <c r="BF198" s="8">
        <v>3</v>
      </c>
      <c r="BG198" s="8">
        <v>4</v>
      </c>
      <c r="BH198" s="8">
        <v>1</v>
      </c>
      <c r="BI198" s="8">
        <v>2</v>
      </c>
      <c r="BJ198" s="8" t="s">
        <v>26</v>
      </c>
      <c r="BK198" s="8" t="s">
        <v>20</v>
      </c>
      <c r="BL198" s="8">
        <v>15</v>
      </c>
      <c r="BM198" s="8" t="s">
        <v>26</v>
      </c>
      <c r="BN198" s="8"/>
      <c r="BO198" s="8">
        <v>9</v>
      </c>
      <c r="BP198" s="34">
        <v>47299</v>
      </c>
      <c r="BQ198" s="8" t="s">
        <v>21</v>
      </c>
      <c r="BR198" s="8" t="s">
        <v>156</v>
      </c>
    </row>
    <row r="199" spans="1:70" ht="15.5" thickBot="1" x14ac:dyDescent="0.35">
      <c r="A199" s="8" t="s">
        <v>26</v>
      </c>
      <c r="B199" s="8"/>
      <c r="C199" s="8" t="s">
        <v>530</v>
      </c>
      <c r="D199" s="8" t="s">
        <v>372</v>
      </c>
      <c r="E199" s="33">
        <v>1</v>
      </c>
      <c r="F199" s="8">
        <v>0</v>
      </c>
      <c r="G199" s="8" t="s">
        <v>19</v>
      </c>
      <c r="H199" s="8" t="s">
        <v>221</v>
      </c>
      <c r="I199" s="8">
        <v>31</v>
      </c>
      <c r="J199" s="8">
        <v>162</v>
      </c>
      <c r="K199" s="8">
        <v>164</v>
      </c>
      <c r="L199" s="8">
        <v>19</v>
      </c>
      <c r="M199" s="8">
        <v>17</v>
      </c>
      <c r="N199" s="8">
        <v>10</v>
      </c>
      <c r="O199" s="8">
        <v>20</v>
      </c>
      <c r="P199" s="8">
        <v>16</v>
      </c>
      <c r="Q199" s="8">
        <v>19</v>
      </c>
      <c r="R199" s="8">
        <v>4</v>
      </c>
      <c r="S199" s="8">
        <v>11</v>
      </c>
      <c r="T199" s="8">
        <v>13</v>
      </c>
      <c r="U199" s="8">
        <v>16</v>
      </c>
      <c r="V199" s="8">
        <v>13</v>
      </c>
      <c r="W199" s="8">
        <v>17</v>
      </c>
      <c r="X199" s="8">
        <v>6</v>
      </c>
      <c r="Y199" s="8">
        <v>17</v>
      </c>
      <c r="Z199" s="8">
        <v>16</v>
      </c>
      <c r="AA199" s="8">
        <v>12</v>
      </c>
      <c r="AB199" s="8">
        <v>12</v>
      </c>
      <c r="AC199" s="8">
        <v>14</v>
      </c>
      <c r="AD199" s="8">
        <v>16</v>
      </c>
      <c r="AE199" s="8">
        <v>13</v>
      </c>
      <c r="AF199" s="8">
        <v>11</v>
      </c>
      <c r="AG199" s="8">
        <v>17</v>
      </c>
      <c r="AH199" s="8">
        <v>17</v>
      </c>
      <c r="AI199" s="8">
        <v>12</v>
      </c>
      <c r="AJ199" s="8">
        <v>13</v>
      </c>
      <c r="AK199" s="8">
        <v>12</v>
      </c>
      <c r="AL199" s="8">
        <v>16</v>
      </c>
      <c r="AM199" s="8">
        <v>17</v>
      </c>
      <c r="AN199" s="8">
        <v>12</v>
      </c>
      <c r="AO199" s="8">
        <v>7</v>
      </c>
      <c r="AP199" s="8">
        <v>14</v>
      </c>
      <c r="AQ199" s="8">
        <v>14</v>
      </c>
      <c r="AR199" s="8">
        <v>12</v>
      </c>
      <c r="AS199" s="8">
        <v>9</v>
      </c>
      <c r="AT199" s="8">
        <v>12</v>
      </c>
      <c r="AU199" s="8">
        <v>15</v>
      </c>
      <c r="AV199" s="8">
        <v>15</v>
      </c>
      <c r="AW199" s="8">
        <v>14</v>
      </c>
      <c r="AX199" s="8">
        <v>16</v>
      </c>
      <c r="AY199" s="8">
        <v>2</v>
      </c>
      <c r="AZ199" s="8">
        <v>3</v>
      </c>
      <c r="BA199" s="8">
        <v>3</v>
      </c>
      <c r="BB199" s="8">
        <v>2</v>
      </c>
      <c r="BC199" s="8">
        <v>2</v>
      </c>
      <c r="BD199" s="8">
        <v>1</v>
      </c>
      <c r="BE199" s="8">
        <v>1</v>
      </c>
      <c r="BF199" s="8">
        <v>1</v>
      </c>
      <c r="BG199" s="8">
        <v>4</v>
      </c>
      <c r="BH199" s="8">
        <v>3</v>
      </c>
      <c r="BI199" s="8">
        <v>1</v>
      </c>
      <c r="BJ199" s="8" t="s">
        <v>26</v>
      </c>
      <c r="BK199" s="8" t="s">
        <v>20</v>
      </c>
      <c r="BL199" s="8">
        <v>14</v>
      </c>
      <c r="BM199" s="8" t="s">
        <v>26</v>
      </c>
      <c r="BN199" s="8"/>
      <c r="BO199" s="8">
        <v>77</v>
      </c>
      <c r="BP199" s="34">
        <v>46568</v>
      </c>
      <c r="BQ199" s="8" t="s">
        <v>21</v>
      </c>
      <c r="BR199" s="8" t="s">
        <v>156</v>
      </c>
    </row>
    <row r="200" spans="1:70" ht="15.5" thickBot="1" x14ac:dyDescent="0.35">
      <c r="A200" s="8" t="s">
        <v>26</v>
      </c>
      <c r="B200" s="8"/>
      <c r="C200" s="8" t="s">
        <v>531</v>
      </c>
      <c r="D200" s="8"/>
      <c r="E200" s="33">
        <v>0.97</v>
      </c>
      <c r="F200" s="8">
        <v>0</v>
      </c>
      <c r="G200" s="8" t="s">
        <v>20</v>
      </c>
      <c r="H200" s="8" t="s">
        <v>226</v>
      </c>
      <c r="I200" s="8">
        <v>29</v>
      </c>
      <c r="J200" s="8">
        <v>155</v>
      </c>
      <c r="K200" s="8">
        <v>157</v>
      </c>
      <c r="L200" s="8">
        <v>14</v>
      </c>
      <c r="M200" s="8">
        <v>8</v>
      </c>
      <c r="N200" s="8">
        <v>14</v>
      </c>
      <c r="O200" s="8">
        <v>8</v>
      </c>
      <c r="P200" s="8">
        <v>12</v>
      </c>
      <c r="Q200" s="8">
        <v>4</v>
      </c>
      <c r="R200" s="8">
        <v>10</v>
      </c>
      <c r="S200" s="8">
        <v>11</v>
      </c>
      <c r="T200" s="8">
        <v>15</v>
      </c>
      <c r="U200" s="8">
        <v>9</v>
      </c>
      <c r="V200" s="8">
        <v>7</v>
      </c>
      <c r="W200" s="8">
        <v>13</v>
      </c>
      <c r="X200" s="8">
        <v>14</v>
      </c>
      <c r="Y200" s="8">
        <v>11</v>
      </c>
      <c r="Z200" s="8">
        <v>9</v>
      </c>
      <c r="AA200" s="8">
        <v>14</v>
      </c>
      <c r="AB200" s="8">
        <v>13</v>
      </c>
      <c r="AC200" s="8">
        <v>14</v>
      </c>
      <c r="AD200" s="8">
        <v>14</v>
      </c>
      <c r="AE200" s="8">
        <v>11</v>
      </c>
      <c r="AF200" s="8">
        <v>13</v>
      </c>
      <c r="AG200" s="8">
        <v>12</v>
      </c>
      <c r="AH200" s="8">
        <v>14</v>
      </c>
      <c r="AI200" s="8">
        <v>9</v>
      </c>
      <c r="AJ200" s="8">
        <v>14</v>
      </c>
      <c r="AK200" s="8">
        <v>16</v>
      </c>
      <c r="AL200" s="8">
        <v>14</v>
      </c>
      <c r="AM200" s="8">
        <v>16</v>
      </c>
      <c r="AN200" s="8">
        <v>14</v>
      </c>
      <c r="AO200" s="8">
        <v>15</v>
      </c>
      <c r="AP200" s="8">
        <v>15</v>
      </c>
      <c r="AQ200" s="8">
        <v>17</v>
      </c>
      <c r="AR200" s="8">
        <v>14</v>
      </c>
      <c r="AS200" s="8">
        <v>17</v>
      </c>
      <c r="AT200" s="8">
        <v>15</v>
      </c>
      <c r="AU200" s="8">
        <v>16</v>
      </c>
      <c r="AV200" s="8">
        <v>13</v>
      </c>
      <c r="AW200" s="8">
        <v>13</v>
      </c>
      <c r="AX200" s="8">
        <v>13</v>
      </c>
      <c r="AY200" s="8">
        <v>2</v>
      </c>
      <c r="AZ200" s="8">
        <v>3</v>
      </c>
      <c r="BA200" s="8">
        <v>2</v>
      </c>
      <c r="BB200" s="8">
        <v>3</v>
      </c>
      <c r="BC200" s="8">
        <v>2</v>
      </c>
      <c r="BD200" s="8">
        <v>1</v>
      </c>
      <c r="BE200" s="8">
        <v>1</v>
      </c>
      <c r="BF200" s="8">
        <v>3</v>
      </c>
      <c r="BG200" s="8">
        <v>1</v>
      </c>
      <c r="BH200" s="8">
        <v>2</v>
      </c>
      <c r="BI200" s="8">
        <v>2</v>
      </c>
      <c r="BJ200" s="8">
        <v>6.8</v>
      </c>
      <c r="BK200" s="8" t="s">
        <v>20</v>
      </c>
      <c r="BL200" s="8">
        <v>17</v>
      </c>
      <c r="BM200" s="8">
        <v>1</v>
      </c>
      <c r="BN200" s="8"/>
      <c r="BO200" s="8">
        <v>10</v>
      </c>
      <c r="BP200" s="34">
        <v>46203</v>
      </c>
      <c r="BQ200" s="8" t="s">
        <v>21</v>
      </c>
      <c r="BR200" s="8" t="s">
        <v>156</v>
      </c>
    </row>
    <row r="201" spans="1:70" ht="15.5" thickBot="1" x14ac:dyDescent="0.35">
      <c r="A201" s="8" t="s">
        <v>26</v>
      </c>
      <c r="B201" s="8"/>
      <c r="C201" s="8" t="s">
        <v>532</v>
      </c>
      <c r="D201" s="8" t="s">
        <v>363</v>
      </c>
      <c r="E201" s="33">
        <v>1</v>
      </c>
      <c r="F201" s="8">
        <v>0</v>
      </c>
      <c r="G201" s="8" t="s">
        <v>20</v>
      </c>
      <c r="H201" s="8" t="s">
        <v>24</v>
      </c>
      <c r="I201" s="8">
        <v>19</v>
      </c>
      <c r="J201" s="8">
        <v>140</v>
      </c>
      <c r="K201" s="8">
        <v>155</v>
      </c>
      <c r="L201" s="8">
        <v>13</v>
      </c>
      <c r="M201" s="8">
        <v>5</v>
      </c>
      <c r="N201" s="8">
        <v>6</v>
      </c>
      <c r="O201" s="8">
        <v>14</v>
      </c>
      <c r="P201" s="8">
        <v>15</v>
      </c>
      <c r="Q201" s="8">
        <v>4</v>
      </c>
      <c r="R201" s="8">
        <v>4</v>
      </c>
      <c r="S201" s="8">
        <v>13</v>
      </c>
      <c r="T201" s="8">
        <v>8</v>
      </c>
      <c r="U201" s="8">
        <v>12</v>
      </c>
      <c r="V201" s="8">
        <v>15</v>
      </c>
      <c r="W201" s="8">
        <v>14</v>
      </c>
      <c r="X201" s="8">
        <v>15</v>
      </c>
      <c r="Y201" s="8">
        <v>11</v>
      </c>
      <c r="Z201" s="8">
        <v>14</v>
      </c>
      <c r="AA201" s="8">
        <v>8</v>
      </c>
      <c r="AB201" s="8">
        <v>16</v>
      </c>
      <c r="AC201" s="8">
        <v>14</v>
      </c>
      <c r="AD201" s="8">
        <v>13</v>
      </c>
      <c r="AE201" s="8">
        <v>10</v>
      </c>
      <c r="AF201" s="8">
        <v>17</v>
      </c>
      <c r="AG201" s="8">
        <v>13</v>
      </c>
      <c r="AH201" s="8">
        <v>15</v>
      </c>
      <c r="AI201" s="8">
        <v>15</v>
      </c>
      <c r="AJ201" s="8">
        <v>15</v>
      </c>
      <c r="AK201" s="8">
        <v>14</v>
      </c>
      <c r="AL201" s="8">
        <v>13</v>
      </c>
      <c r="AM201" s="8">
        <v>13</v>
      </c>
      <c r="AN201" s="8">
        <v>14</v>
      </c>
      <c r="AO201" s="8">
        <v>15</v>
      </c>
      <c r="AP201" s="8">
        <v>12</v>
      </c>
      <c r="AQ201" s="8">
        <v>12</v>
      </c>
      <c r="AR201" s="8">
        <v>16</v>
      </c>
      <c r="AS201" s="8">
        <v>15</v>
      </c>
      <c r="AT201" s="8">
        <v>13</v>
      </c>
      <c r="AU201" s="8">
        <v>14</v>
      </c>
      <c r="AV201" s="8">
        <v>14</v>
      </c>
      <c r="AW201" s="8">
        <v>13</v>
      </c>
      <c r="AX201" s="8">
        <v>14</v>
      </c>
      <c r="AY201" s="8">
        <v>1</v>
      </c>
      <c r="AZ201" s="8">
        <v>2</v>
      </c>
      <c r="BA201" s="8">
        <v>2</v>
      </c>
      <c r="BB201" s="8">
        <v>2</v>
      </c>
      <c r="BC201" s="8">
        <v>2</v>
      </c>
      <c r="BD201" s="8">
        <v>2</v>
      </c>
      <c r="BE201" s="8">
        <v>3</v>
      </c>
      <c r="BF201" s="8">
        <v>1</v>
      </c>
      <c r="BG201" s="8">
        <v>1</v>
      </c>
      <c r="BH201" s="8">
        <v>2</v>
      </c>
      <c r="BI201" s="8">
        <v>1</v>
      </c>
      <c r="BJ201" s="8" t="s">
        <v>26</v>
      </c>
      <c r="BK201" s="8" t="s">
        <v>20</v>
      </c>
      <c r="BL201" s="8">
        <v>17</v>
      </c>
      <c r="BM201" s="8" t="s">
        <v>26</v>
      </c>
      <c r="BN201" s="8"/>
      <c r="BO201" s="8" t="s">
        <v>26</v>
      </c>
      <c r="BP201" s="34">
        <v>47664</v>
      </c>
      <c r="BQ201" s="8" t="s">
        <v>21</v>
      </c>
      <c r="BR201" s="8" t="s">
        <v>156</v>
      </c>
    </row>
    <row r="202" spans="1:70" ht="15.5" thickBot="1" x14ac:dyDescent="0.35">
      <c r="A202" s="8" t="s">
        <v>26</v>
      </c>
      <c r="B202" s="8"/>
      <c r="C202" s="8" t="s">
        <v>533</v>
      </c>
      <c r="D202" s="8"/>
      <c r="E202" s="33">
        <v>0.96</v>
      </c>
      <c r="F202" s="8">
        <v>0</v>
      </c>
      <c r="G202" s="8" t="s">
        <v>20</v>
      </c>
      <c r="H202" s="8" t="s">
        <v>221</v>
      </c>
      <c r="I202" s="8">
        <v>21</v>
      </c>
      <c r="J202" s="8">
        <v>142</v>
      </c>
      <c r="K202" s="8">
        <v>160</v>
      </c>
      <c r="L202" s="8">
        <v>16</v>
      </c>
      <c r="M202" s="8">
        <v>11</v>
      </c>
      <c r="N202" s="8">
        <v>10</v>
      </c>
      <c r="O202" s="8">
        <v>8</v>
      </c>
      <c r="P202" s="8">
        <v>16</v>
      </c>
      <c r="Q202" s="8">
        <v>11</v>
      </c>
      <c r="R202" s="8">
        <v>4</v>
      </c>
      <c r="S202" s="8">
        <v>15</v>
      </c>
      <c r="T202" s="8">
        <v>12</v>
      </c>
      <c r="U202" s="8">
        <v>9</v>
      </c>
      <c r="V202" s="8">
        <v>12</v>
      </c>
      <c r="W202" s="8">
        <v>16</v>
      </c>
      <c r="X202" s="8">
        <v>11</v>
      </c>
      <c r="Y202" s="8">
        <v>10</v>
      </c>
      <c r="Z202" s="8">
        <v>16</v>
      </c>
      <c r="AA202" s="8">
        <v>11</v>
      </c>
      <c r="AB202" s="8">
        <v>16</v>
      </c>
      <c r="AC202" s="8">
        <v>12</v>
      </c>
      <c r="AD202" s="8">
        <v>11</v>
      </c>
      <c r="AE202" s="8">
        <v>7</v>
      </c>
      <c r="AF202" s="8">
        <v>11</v>
      </c>
      <c r="AG202" s="8">
        <v>14</v>
      </c>
      <c r="AH202" s="8">
        <v>14</v>
      </c>
      <c r="AI202" s="8">
        <v>13</v>
      </c>
      <c r="AJ202" s="8">
        <v>17</v>
      </c>
      <c r="AK202" s="8">
        <v>12</v>
      </c>
      <c r="AL202" s="8">
        <v>13</v>
      </c>
      <c r="AM202" s="8">
        <v>14</v>
      </c>
      <c r="AN202" s="8">
        <v>13</v>
      </c>
      <c r="AO202" s="8">
        <v>12</v>
      </c>
      <c r="AP202" s="8">
        <v>15</v>
      </c>
      <c r="AQ202" s="8">
        <v>18</v>
      </c>
      <c r="AR202" s="8">
        <v>12</v>
      </c>
      <c r="AS202" s="8">
        <v>11</v>
      </c>
      <c r="AT202" s="8">
        <v>11</v>
      </c>
      <c r="AU202" s="8">
        <v>18</v>
      </c>
      <c r="AV202" s="8">
        <v>13</v>
      </c>
      <c r="AW202" s="8">
        <v>14</v>
      </c>
      <c r="AX202" s="8">
        <v>17</v>
      </c>
      <c r="AY202" s="8">
        <v>3</v>
      </c>
      <c r="AZ202" s="8">
        <v>4</v>
      </c>
      <c r="BA202" s="8">
        <v>1</v>
      </c>
      <c r="BB202" s="8">
        <v>3</v>
      </c>
      <c r="BC202" s="8">
        <v>3</v>
      </c>
      <c r="BD202" s="8">
        <v>1</v>
      </c>
      <c r="BE202" s="8">
        <v>1</v>
      </c>
      <c r="BF202" s="8">
        <v>2</v>
      </c>
      <c r="BG202" s="8">
        <v>3</v>
      </c>
      <c r="BH202" s="8">
        <v>1</v>
      </c>
      <c r="BI202" s="8">
        <v>2</v>
      </c>
      <c r="BJ202" s="8">
        <v>7.4</v>
      </c>
      <c r="BK202" s="8" t="s">
        <v>20</v>
      </c>
      <c r="BL202" s="8">
        <v>15</v>
      </c>
      <c r="BM202" s="8">
        <v>1</v>
      </c>
      <c r="BN202" s="8"/>
      <c r="BO202" s="8" t="s">
        <v>26</v>
      </c>
      <c r="BP202" s="34">
        <v>47664</v>
      </c>
      <c r="BQ202" s="8" t="s">
        <v>21</v>
      </c>
      <c r="BR202" s="8" t="s">
        <v>156</v>
      </c>
    </row>
    <row r="203" spans="1:70" x14ac:dyDescent="0.3">
      <c r="A203" s="48" t="s">
        <v>534</v>
      </c>
    </row>
    <row r="204" spans="1:70" ht="14.5" thickBot="1" x14ac:dyDescent="0.35">
      <c r="A204" s="7" t="s">
        <v>0</v>
      </c>
      <c r="B204" s="7"/>
      <c r="C204" s="7" t="s">
        <v>2</v>
      </c>
      <c r="D204" s="7" t="s">
        <v>3</v>
      </c>
      <c r="E204" s="7"/>
      <c r="F204" s="7" t="s">
        <v>14</v>
      </c>
      <c r="G204" s="7" t="s">
        <v>12</v>
      </c>
      <c r="H204" s="7" t="s">
        <v>1</v>
      </c>
      <c r="I204" s="7" t="s">
        <v>4</v>
      </c>
      <c r="J204" s="7" t="s">
        <v>5</v>
      </c>
      <c r="K204" s="7" t="s">
        <v>329</v>
      </c>
      <c r="L204" s="7" t="s">
        <v>34</v>
      </c>
      <c r="M204" s="7" t="s">
        <v>35</v>
      </c>
      <c r="N204" s="7" t="s">
        <v>36</v>
      </c>
      <c r="O204" s="7" t="s">
        <v>37</v>
      </c>
      <c r="P204" s="7" t="s">
        <v>38</v>
      </c>
      <c r="Q204" s="7" t="s">
        <v>39</v>
      </c>
      <c r="R204" s="7" t="s">
        <v>40</v>
      </c>
      <c r="S204" s="7" t="s">
        <v>9</v>
      </c>
      <c r="T204" s="7" t="s">
        <v>41</v>
      </c>
      <c r="U204" s="7" t="s">
        <v>42</v>
      </c>
      <c r="V204" s="7" t="s">
        <v>43</v>
      </c>
      <c r="W204" s="7" t="s">
        <v>44</v>
      </c>
      <c r="X204" s="7" t="s">
        <v>45</v>
      </c>
      <c r="Y204" s="7" t="s">
        <v>46</v>
      </c>
      <c r="Z204" s="7" t="s">
        <v>47</v>
      </c>
      <c r="AA204" s="7" t="s">
        <v>1</v>
      </c>
      <c r="AB204" s="7" t="s">
        <v>10</v>
      </c>
      <c r="AC204" s="7" t="s">
        <v>48</v>
      </c>
      <c r="AD204" s="7" t="s">
        <v>49</v>
      </c>
      <c r="AE204" s="7" t="s">
        <v>50</v>
      </c>
      <c r="AF204" s="7" t="s">
        <v>51</v>
      </c>
      <c r="AG204" s="7" t="s">
        <v>52</v>
      </c>
      <c r="AH204" s="7" t="s">
        <v>53</v>
      </c>
      <c r="AI204" s="7" t="s">
        <v>54</v>
      </c>
      <c r="AJ204" s="7" t="s">
        <v>55</v>
      </c>
      <c r="AK204" s="7" t="s">
        <v>56</v>
      </c>
      <c r="AL204" s="7" t="s">
        <v>57</v>
      </c>
      <c r="AM204" s="7" t="s">
        <v>58</v>
      </c>
      <c r="AN204" s="7" t="s">
        <v>7</v>
      </c>
      <c r="AO204" s="7" t="s">
        <v>8</v>
      </c>
      <c r="AP204" s="7" t="s">
        <v>59</v>
      </c>
      <c r="AQ204" s="7" t="s">
        <v>60</v>
      </c>
      <c r="AR204" s="7" t="s">
        <v>61</v>
      </c>
      <c r="AS204" s="7" t="s">
        <v>62</v>
      </c>
      <c r="AT204" s="7" t="s">
        <v>6</v>
      </c>
      <c r="AU204" s="7" t="s">
        <v>63</v>
      </c>
      <c r="AV204" s="7" t="s">
        <v>213</v>
      </c>
      <c r="AW204" s="7" t="s">
        <v>214</v>
      </c>
      <c r="AX204" s="7" t="s">
        <v>215</v>
      </c>
      <c r="AY204" s="7" t="s">
        <v>140</v>
      </c>
      <c r="AZ204" s="7" t="s">
        <v>141</v>
      </c>
      <c r="BA204" s="7" t="s">
        <v>142</v>
      </c>
      <c r="BB204" s="7" t="s">
        <v>143</v>
      </c>
      <c r="BC204" s="7" t="s">
        <v>144</v>
      </c>
      <c r="BD204" s="7" t="s">
        <v>145</v>
      </c>
      <c r="BE204" s="7" t="s">
        <v>146</v>
      </c>
      <c r="BF204" s="7" t="s">
        <v>147</v>
      </c>
      <c r="BG204" s="7" t="s">
        <v>148</v>
      </c>
      <c r="BH204" s="7" t="s">
        <v>149</v>
      </c>
      <c r="BI204" s="7" t="s">
        <v>150</v>
      </c>
      <c r="BJ204" s="7" t="s">
        <v>18</v>
      </c>
      <c r="BK204" s="7" t="s">
        <v>16</v>
      </c>
      <c r="BL204" s="7" t="s">
        <v>11</v>
      </c>
      <c r="BM204" s="7" t="s">
        <v>13</v>
      </c>
      <c r="BN204" s="7" t="s">
        <v>17</v>
      </c>
      <c r="BO204" s="7" t="s">
        <v>151</v>
      </c>
      <c r="BP204" s="7" t="s">
        <v>15</v>
      </c>
      <c r="BQ204" s="7" t="s">
        <v>152</v>
      </c>
      <c r="BR204" s="7" t="s">
        <v>153</v>
      </c>
    </row>
    <row r="205" spans="1:70" ht="15.5" thickBot="1" x14ac:dyDescent="0.35">
      <c r="A205" s="8" t="s">
        <v>26</v>
      </c>
      <c r="B205" s="8"/>
      <c r="C205" s="8" t="s">
        <v>535</v>
      </c>
      <c r="D205" s="8" t="s">
        <v>154</v>
      </c>
      <c r="E205" s="33">
        <v>1</v>
      </c>
      <c r="F205" s="8">
        <v>0</v>
      </c>
      <c r="G205" s="8" t="s">
        <v>157</v>
      </c>
      <c r="H205" s="8" t="s">
        <v>315</v>
      </c>
      <c r="I205" s="8">
        <v>39</v>
      </c>
      <c r="J205" s="8">
        <v>166</v>
      </c>
      <c r="K205" s="8">
        <v>180</v>
      </c>
      <c r="L205" s="8">
        <v>18</v>
      </c>
      <c r="M205" s="8">
        <v>15</v>
      </c>
      <c r="N205" s="8">
        <v>8</v>
      </c>
      <c r="O205" s="8">
        <v>14</v>
      </c>
      <c r="P205" s="8">
        <v>19</v>
      </c>
      <c r="Q205" s="8">
        <v>16</v>
      </c>
      <c r="R205" s="8">
        <v>4</v>
      </c>
      <c r="S205" s="8">
        <v>16</v>
      </c>
      <c r="T205" s="8">
        <v>9</v>
      </c>
      <c r="U205" s="8">
        <v>13</v>
      </c>
      <c r="V205" s="8">
        <v>11</v>
      </c>
      <c r="W205" s="8">
        <v>20</v>
      </c>
      <c r="X205" s="8">
        <v>7</v>
      </c>
      <c r="Y205" s="8">
        <v>13</v>
      </c>
      <c r="Z205" s="8">
        <v>15</v>
      </c>
      <c r="AA205" s="8">
        <v>15</v>
      </c>
      <c r="AB205" s="8">
        <v>14</v>
      </c>
      <c r="AC205" s="8">
        <v>18</v>
      </c>
      <c r="AD205" s="8">
        <v>18</v>
      </c>
      <c r="AE205" s="8">
        <v>16</v>
      </c>
      <c r="AF205" s="8">
        <v>12</v>
      </c>
      <c r="AG205" s="8">
        <v>19</v>
      </c>
      <c r="AH205" s="8">
        <v>16</v>
      </c>
      <c r="AI205" s="8">
        <v>16</v>
      </c>
      <c r="AJ205" s="8">
        <v>17</v>
      </c>
      <c r="AK205" s="8">
        <v>14</v>
      </c>
      <c r="AL205" s="8">
        <v>16</v>
      </c>
      <c r="AM205" s="8">
        <v>18</v>
      </c>
      <c r="AN205" s="8">
        <v>12</v>
      </c>
      <c r="AO205" s="8">
        <v>6</v>
      </c>
      <c r="AP205" s="8">
        <v>9</v>
      </c>
      <c r="AQ205" s="8">
        <v>11</v>
      </c>
      <c r="AR205" s="8">
        <v>14</v>
      </c>
      <c r="AS205" s="8">
        <v>8</v>
      </c>
      <c r="AT205" s="8">
        <v>11</v>
      </c>
      <c r="AU205" s="8">
        <v>16</v>
      </c>
      <c r="AV205" s="8">
        <v>17</v>
      </c>
      <c r="AW205" s="8">
        <v>18</v>
      </c>
      <c r="AX205" s="8">
        <v>17</v>
      </c>
      <c r="AY205" s="8">
        <v>2</v>
      </c>
      <c r="AZ205" s="8">
        <v>1</v>
      </c>
      <c r="BA205" s="8">
        <v>2</v>
      </c>
      <c r="BB205" s="8">
        <v>1</v>
      </c>
      <c r="BC205" s="8">
        <v>3</v>
      </c>
      <c r="BD205" s="8">
        <v>2</v>
      </c>
      <c r="BE205" s="8">
        <v>2</v>
      </c>
      <c r="BF205" s="8">
        <v>2</v>
      </c>
      <c r="BG205" s="8">
        <v>3</v>
      </c>
      <c r="BH205" s="8">
        <v>4</v>
      </c>
      <c r="BI205" s="8">
        <v>3</v>
      </c>
      <c r="BJ205" s="8" t="s">
        <v>26</v>
      </c>
      <c r="BK205" s="8" t="s">
        <v>20</v>
      </c>
      <c r="BL205" s="8">
        <v>20</v>
      </c>
      <c r="BM205" s="8" t="s">
        <v>26</v>
      </c>
      <c r="BN205" s="8"/>
      <c r="BO205" s="8">
        <v>78</v>
      </c>
      <c r="BP205" s="34">
        <v>46203</v>
      </c>
      <c r="BQ205" s="8" t="s">
        <v>21</v>
      </c>
      <c r="BR205" s="8" t="s">
        <v>156</v>
      </c>
    </row>
    <row r="206" spans="1:70" ht="15.5" thickBot="1" x14ac:dyDescent="0.35">
      <c r="A206" s="8" t="s">
        <v>26</v>
      </c>
      <c r="B206" s="8"/>
      <c r="C206" s="8" t="s">
        <v>536</v>
      </c>
      <c r="D206" s="8" t="s">
        <v>154</v>
      </c>
      <c r="E206" s="33">
        <v>1</v>
      </c>
      <c r="F206" s="8">
        <v>0</v>
      </c>
      <c r="G206" s="8" t="s">
        <v>20</v>
      </c>
      <c r="H206" s="8" t="s">
        <v>537</v>
      </c>
      <c r="I206" s="8">
        <v>25</v>
      </c>
      <c r="J206" s="8">
        <v>149</v>
      </c>
      <c r="K206" s="8">
        <v>153</v>
      </c>
      <c r="L206" s="8">
        <v>15</v>
      </c>
      <c r="M206" s="8">
        <v>14</v>
      </c>
      <c r="N206" s="8">
        <v>9</v>
      </c>
      <c r="O206" s="8">
        <v>7</v>
      </c>
      <c r="P206" s="8">
        <v>15</v>
      </c>
      <c r="Q206" s="8">
        <v>14</v>
      </c>
      <c r="R206" s="8">
        <v>8</v>
      </c>
      <c r="S206" s="8">
        <v>14</v>
      </c>
      <c r="T206" s="8">
        <v>13</v>
      </c>
      <c r="U206" s="8">
        <v>11</v>
      </c>
      <c r="V206" s="8">
        <v>11</v>
      </c>
      <c r="W206" s="8">
        <v>14</v>
      </c>
      <c r="X206" s="8">
        <v>9</v>
      </c>
      <c r="Y206" s="8">
        <v>13</v>
      </c>
      <c r="Z206" s="8">
        <v>15</v>
      </c>
      <c r="AA206" s="8">
        <v>11</v>
      </c>
      <c r="AB206" s="8">
        <v>16</v>
      </c>
      <c r="AC206" s="8">
        <v>13</v>
      </c>
      <c r="AD206" s="8">
        <v>12</v>
      </c>
      <c r="AE206" s="8">
        <v>12</v>
      </c>
      <c r="AF206" s="8">
        <v>14</v>
      </c>
      <c r="AG206" s="8">
        <v>14</v>
      </c>
      <c r="AH206" s="8">
        <v>16</v>
      </c>
      <c r="AI206" s="8">
        <v>13</v>
      </c>
      <c r="AJ206" s="8">
        <v>16</v>
      </c>
      <c r="AK206" s="8">
        <v>13</v>
      </c>
      <c r="AL206" s="8">
        <v>13</v>
      </c>
      <c r="AM206" s="8">
        <v>11</v>
      </c>
      <c r="AN206" s="8">
        <v>14</v>
      </c>
      <c r="AO206" s="8">
        <v>10</v>
      </c>
      <c r="AP206" s="8">
        <v>12</v>
      </c>
      <c r="AQ206" s="8">
        <v>14</v>
      </c>
      <c r="AR206" s="8">
        <v>13</v>
      </c>
      <c r="AS206" s="8">
        <v>8</v>
      </c>
      <c r="AT206" s="8">
        <v>14</v>
      </c>
      <c r="AU206" s="8">
        <v>12</v>
      </c>
      <c r="AV206" s="8">
        <v>16</v>
      </c>
      <c r="AW206" s="8">
        <v>12</v>
      </c>
      <c r="AX206" s="8">
        <v>13</v>
      </c>
      <c r="AY206" s="8">
        <v>1</v>
      </c>
      <c r="AZ206" s="8">
        <v>3</v>
      </c>
      <c r="BA206" s="8">
        <v>2</v>
      </c>
      <c r="BB206" s="8">
        <v>1</v>
      </c>
      <c r="BC206" s="8">
        <v>3</v>
      </c>
      <c r="BD206" s="8">
        <v>3</v>
      </c>
      <c r="BE206" s="8">
        <v>2</v>
      </c>
      <c r="BF206" s="8">
        <v>1</v>
      </c>
      <c r="BG206" s="8">
        <v>3</v>
      </c>
      <c r="BH206" s="8">
        <v>1</v>
      </c>
      <c r="BI206" s="8">
        <v>3</v>
      </c>
      <c r="BJ206" s="8" t="s">
        <v>26</v>
      </c>
      <c r="BK206" s="8" t="s">
        <v>20</v>
      </c>
      <c r="BL206" s="8">
        <v>15</v>
      </c>
      <c r="BM206" s="8" t="s">
        <v>26</v>
      </c>
      <c r="BN206" s="8"/>
      <c r="BO206" s="8">
        <v>8</v>
      </c>
      <c r="BP206" s="34">
        <v>48029</v>
      </c>
      <c r="BQ206" s="8" t="s">
        <v>21</v>
      </c>
      <c r="BR206" s="8" t="s">
        <v>156</v>
      </c>
    </row>
    <row r="207" spans="1:70" ht="15.5" thickBot="1" x14ac:dyDescent="0.35">
      <c r="A207" s="8" t="s">
        <v>26</v>
      </c>
      <c r="B207" s="8"/>
      <c r="C207" s="8" t="s">
        <v>538</v>
      </c>
      <c r="D207" s="8" t="s">
        <v>154</v>
      </c>
      <c r="E207" s="33">
        <v>1</v>
      </c>
      <c r="F207" s="8">
        <v>0</v>
      </c>
      <c r="G207" s="8" t="s">
        <v>19</v>
      </c>
      <c r="H207" s="8" t="s">
        <v>31</v>
      </c>
      <c r="I207" s="8">
        <v>23</v>
      </c>
      <c r="J207" s="8">
        <v>138</v>
      </c>
      <c r="K207" s="8">
        <v>149</v>
      </c>
      <c r="L207" s="8">
        <v>12</v>
      </c>
      <c r="M207" s="8">
        <v>12</v>
      </c>
      <c r="N207" s="8">
        <v>15</v>
      </c>
      <c r="O207" s="8">
        <v>7</v>
      </c>
      <c r="P207" s="8">
        <v>11</v>
      </c>
      <c r="Q207" s="8">
        <v>7</v>
      </c>
      <c r="R207" s="8">
        <v>12</v>
      </c>
      <c r="S207" s="8">
        <v>13</v>
      </c>
      <c r="T207" s="8">
        <v>14</v>
      </c>
      <c r="U207" s="8">
        <v>8</v>
      </c>
      <c r="V207" s="8">
        <v>8</v>
      </c>
      <c r="W207" s="8">
        <v>12</v>
      </c>
      <c r="X207" s="8">
        <v>15</v>
      </c>
      <c r="Y207" s="8">
        <v>9</v>
      </c>
      <c r="Z207" s="8">
        <v>11</v>
      </c>
      <c r="AA207" s="8">
        <v>14</v>
      </c>
      <c r="AB207" s="8">
        <v>12</v>
      </c>
      <c r="AC207" s="8">
        <v>12</v>
      </c>
      <c r="AD207" s="8">
        <v>12</v>
      </c>
      <c r="AE207" s="8">
        <v>11</v>
      </c>
      <c r="AF207" s="8">
        <v>9</v>
      </c>
      <c r="AG207" s="8">
        <v>11</v>
      </c>
      <c r="AH207" s="8">
        <v>13</v>
      </c>
      <c r="AI207" s="8">
        <v>8</v>
      </c>
      <c r="AJ207" s="8">
        <v>15</v>
      </c>
      <c r="AK207" s="8">
        <v>12</v>
      </c>
      <c r="AL207" s="8">
        <v>14</v>
      </c>
      <c r="AM207" s="8">
        <v>13</v>
      </c>
      <c r="AN207" s="8">
        <v>13</v>
      </c>
      <c r="AO207" s="8">
        <v>15</v>
      </c>
      <c r="AP207" s="8">
        <v>12</v>
      </c>
      <c r="AQ207" s="8">
        <v>13</v>
      </c>
      <c r="AR207" s="8">
        <v>14</v>
      </c>
      <c r="AS207" s="8">
        <v>14</v>
      </c>
      <c r="AT207" s="8">
        <v>14</v>
      </c>
      <c r="AU207" s="8">
        <v>16</v>
      </c>
      <c r="AV207" s="8">
        <v>13</v>
      </c>
      <c r="AW207" s="8">
        <v>12</v>
      </c>
      <c r="AX207" s="8">
        <v>11</v>
      </c>
      <c r="AY207" s="8">
        <v>3</v>
      </c>
      <c r="AZ207" s="8">
        <v>1</v>
      </c>
      <c r="BA207" s="8">
        <v>3</v>
      </c>
      <c r="BB207" s="8">
        <v>3</v>
      </c>
      <c r="BC207" s="8">
        <v>1</v>
      </c>
      <c r="BD207" s="8">
        <v>3</v>
      </c>
      <c r="BE207" s="8">
        <v>3</v>
      </c>
      <c r="BF207" s="8">
        <v>1</v>
      </c>
      <c r="BG207" s="8">
        <v>1</v>
      </c>
      <c r="BH207" s="8">
        <v>3</v>
      </c>
      <c r="BI207" s="8">
        <v>1</v>
      </c>
      <c r="BJ207" s="8" t="s">
        <v>26</v>
      </c>
      <c r="BK207" s="8" t="s">
        <v>20</v>
      </c>
      <c r="BL207" s="8">
        <v>15</v>
      </c>
      <c r="BM207" s="8" t="s">
        <v>26</v>
      </c>
      <c r="BN207" s="8"/>
      <c r="BO207" s="8">
        <v>2</v>
      </c>
      <c r="BP207" s="34">
        <v>47664</v>
      </c>
      <c r="BQ207" s="8" t="s">
        <v>21</v>
      </c>
      <c r="BR207" s="8" t="s">
        <v>156</v>
      </c>
    </row>
    <row r="208" spans="1:70" ht="15.5" thickBot="1" x14ac:dyDescent="0.35">
      <c r="A208" s="8" t="s">
        <v>26</v>
      </c>
      <c r="B208" s="8"/>
      <c r="C208" s="8" t="s">
        <v>539</v>
      </c>
      <c r="D208" s="8" t="s">
        <v>154</v>
      </c>
      <c r="E208" s="33">
        <v>1</v>
      </c>
      <c r="F208" s="8">
        <v>0</v>
      </c>
      <c r="G208" s="8" t="s">
        <v>33</v>
      </c>
      <c r="H208" s="8" t="s">
        <v>315</v>
      </c>
      <c r="I208" s="8">
        <v>29</v>
      </c>
      <c r="J208" s="8">
        <v>144</v>
      </c>
      <c r="K208" s="8">
        <v>156</v>
      </c>
      <c r="L208" s="8">
        <v>14</v>
      </c>
      <c r="M208" s="8">
        <v>11</v>
      </c>
      <c r="N208" s="8">
        <v>12</v>
      </c>
      <c r="O208" s="8">
        <v>12</v>
      </c>
      <c r="P208" s="8">
        <v>13</v>
      </c>
      <c r="Q208" s="8">
        <v>7</v>
      </c>
      <c r="R208" s="8">
        <v>13</v>
      </c>
      <c r="S208" s="8">
        <v>13</v>
      </c>
      <c r="T208" s="8">
        <v>13</v>
      </c>
      <c r="U208" s="8">
        <v>9</v>
      </c>
      <c r="V208" s="8">
        <v>12</v>
      </c>
      <c r="W208" s="8">
        <v>13</v>
      </c>
      <c r="X208" s="8">
        <v>14</v>
      </c>
      <c r="Y208" s="8">
        <v>13</v>
      </c>
      <c r="Z208" s="8">
        <v>10</v>
      </c>
      <c r="AA208" s="8">
        <v>13</v>
      </c>
      <c r="AB208" s="8">
        <v>13</v>
      </c>
      <c r="AC208" s="8">
        <v>13</v>
      </c>
      <c r="AD208" s="8">
        <v>13</v>
      </c>
      <c r="AE208" s="8">
        <v>12</v>
      </c>
      <c r="AF208" s="8">
        <v>10</v>
      </c>
      <c r="AG208" s="8">
        <v>12</v>
      </c>
      <c r="AH208" s="8">
        <v>14</v>
      </c>
      <c r="AI208" s="8">
        <v>14</v>
      </c>
      <c r="AJ208" s="8">
        <v>14</v>
      </c>
      <c r="AK208" s="8">
        <v>12</v>
      </c>
      <c r="AL208" s="8">
        <v>14</v>
      </c>
      <c r="AM208" s="8">
        <v>14</v>
      </c>
      <c r="AN208" s="8">
        <v>12</v>
      </c>
      <c r="AO208" s="8">
        <v>15</v>
      </c>
      <c r="AP208" s="8">
        <v>12</v>
      </c>
      <c r="AQ208" s="8">
        <v>14</v>
      </c>
      <c r="AR208" s="8">
        <v>15</v>
      </c>
      <c r="AS208" s="8">
        <v>17</v>
      </c>
      <c r="AT208" s="8">
        <v>13</v>
      </c>
      <c r="AU208" s="8">
        <v>10</v>
      </c>
      <c r="AV208" s="8">
        <v>12</v>
      </c>
      <c r="AW208" s="8">
        <v>14</v>
      </c>
      <c r="AX208" s="8">
        <v>14</v>
      </c>
      <c r="AY208" s="8">
        <v>2</v>
      </c>
      <c r="AZ208" s="8">
        <v>2</v>
      </c>
      <c r="BA208" s="8">
        <v>2</v>
      </c>
      <c r="BB208" s="8">
        <v>1</v>
      </c>
      <c r="BC208" s="8">
        <v>2</v>
      </c>
      <c r="BD208" s="8">
        <v>3</v>
      </c>
      <c r="BE208" s="8">
        <v>1</v>
      </c>
      <c r="BF208" s="8">
        <v>1</v>
      </c>
      <c r="BG208" s="8">
        <v>1</v>
      </c>
      <c r="BH208" s="8">
        <v>2</v>
      </c>
      <c r="BI208" s="8">
        <v>1</v>
      </c>
      <c r="BJ208" s="8" t="s">
        <v>26</v>
      </c>
      <c r="BK208" s="8" t="s">
        <v>20</v>
      </c>
      <c r="BL208" s="8">
        <v>14</v>
      </c>
      <c r="BM208" s="8" t="s">
        <v>26</v>
      </c>
      <c r="BN208" s="8"/>
      <c r="BO208" s="8">
        <v>10</v>
      </c>
      <c r="BP208" s="34">
        <v>46568</v>
      </c>
      <c r="BQ208" s="8" t="s">
        <v>21</v>
      </c>
      <c r="BR208" s="8" t="s">
        <v>156</v>
      </c>
    </row>
    <row r="209" spans="1:70" ht="15.5" thickBot="1" x14ac:dyDescent="0.35">
      <c r="A209" s="8" t="s">
        <v>26</v>
      </c>
      <c r="B209" s="8"/>
      <c r="C209" s="8" t="s">
        <v>540</v>
      </c>
      <c r="D209" s="8" t="s">
        <v>154</v>
      </c>
      <c r="E209" s="33">
        <v>1</v>
      </c>
      <c r="F209" s="8">
        <v>0</v>
      </c>
      <c r="G209" s="8" t="s">
        <v>22</v>
      </c>
      <c r="H209" s="8" t="s">
        <v>31</v>
      </c>
      <c r="I209" s="8">
        <v>27</v>
      </c>
      <c r="J209" s="8">
        <v>147</v>
      </c>
      <c r="K209" s="8">
        <v>152</v>
      </c>
      <c r="L209" s="8">
        <v>12</v>
      </c>
      <c r="M209" s="8">
        <v>7</v>
      </c>
      <c r="N209" s="8">
        <v>15</v>
      </c>
      <c r="O209" s="8">
        <v>7</v>
      </c>
      <c r="P209" s="8">
        <v>11</v>
      </c>
      <c r="Q209" s="8">
        <v>4</v>
      </c>
      <c r="R209" s="8">
        <v>13</v>
      </c>
      <c r="S209" s="8">
        <v>9</v>
      </c>
      <c r="T209" s="8">
        <v>16</v>
      </c>
      <c r="U209" s="8">
        <v>8</v>
      </c>
      <c r="V209" s="8">
        <v>7</v>
      </c>
      <c r="W209" s="8">
        <v>11</v>
      </c>
      <c r="X209" s="8">
        <v>14</v>
      </c>
      <c r="Y209" s="8">
        <v>7</v>
      </c>
      <c r="Z209" s="8">
        <v>7</v>
      </c>
      <c r="AA209" s="8">
        <v>14</v>
      </c>
      <c r="AB209" s="8">
        <v>14</v>
      </c>
      <c r="AC209" s="8">
        <v>13</v>
      </c>
      <c r="AD209" s="8">
        <v>12</v>
      </c>
      <c r="AE209" s="8">
        <v>12</v>
      </c>
      <c r="AF209" s="8">
        <v>17</v>
      </c>
      <c r="AG209" s="8">
        <v>11</v>
      </c>
      <c r="AH209" s="8">
        <v>13</v>
      </c>
      <c r="AI209" s="8">
        <v>10</v>
      </c>
      <c r="AJ209" s="8">
        <v>14</v>
      </c>
      <c r="AK209" s="8">
        <v>14</v>
      </c>
      <c r="AL209" s="8">
        <v>16</v>
      </c>
      <c r="AM209" s="8">
        <v>11</v>
      </c>
      <c r="AN209" s="8">
        <v>16</v>
      </c>
      <c r="AO209" s="8">
        <v>13</v>
      </c>
      <c r="AP209" s="8">
        <v>12</v>
      </c>
      <c r="AQ209" s="8">
        <v>16</v>
      </c>
      <c r="AR209" s="8">
        <v>13</v>
      </c>
      <c r="AS209" s="8">
        <v>15</v>
      </c>
      <c r="AT209" s="8">
        <v>16</v>
      </c>
      <c r="AU209" s="8">
        <v>15</v>
      </c>
      <c r="AV209" s="8">
        <v>13</v>
      </c>
      <c r="AW209" s="8">
        <v>14</v>
      </c>
      <c r="AX209" s="8">
        <v>13</v>
      </c>
      <c r="AY209" s="8">
        <v>1</v>
      </c>
      <c r="AZ209" s="8">
        <v>1</v>
      </c>
      <c r="BA209" s="8">
        <v>2</v>
      </c>
      <c r="BB209" s="8">
        <v>3</v>
      </c>
      <c r="BC209" s="8">
        <v>1</v>
      </c>
      <c r="BD209" s="8">
        <v>2</v>
      </c>
      <c r="BE209" s="8">
        <v>2</v>
      </c>
      <c r="BF209" s="8">
        <v>1</v>
      </c>
      <c r="BG209" s="8">
        <v>2</v>
      </c>
      <c r="BH209" s="8">
        <v>2</v>
      </c>
      <c r="BI209" s="8">
        <v>2</v>
      </c>
      <c r="BJ209" s="8" t="s">
        <v>26</v>
      </c>
      <c r="BK209" s="8" t="s">
        <v>20</v>
      </c>
      <c r="BL209" s="8">
        <v>13</v>
      </c>
      <c r="BM209" s="8" t="s">
        <v>26</v>
      </c>
      <c r="BN209" s="8"/>
      <c r="BO209" s="8">
        <v>4</v>
      </c>
      <c r="BP209" s="34">
        <v>46568</v>
      </c>
      <c r="BQ209" s="8" t="s">
        <v>21</v>
      </c>
      <c r="BR209" s="8" t="s">
        <v>156</v>
      </c>
    </row>
    <row r="210" spans="1:70" ht="15.5" thickBot="1" x14ac:dyDescent="0.35">
      <c r="A210" s="8" t="s">
        <v>26</v>
      </c>
      <c r="B210" s="8"/>
      <c r="C210" s="8" t="s">
        <v>541</v>
      </c>
      <c r="D210" s="8" t="s">
        <v>154</v>
      </c>
      <c r="E210" s="33">
        <v>1</v>
      </c>
      <c r="F210" s="8">
        <v>0</v>
      </c>
      <c r="G210" s="8" t="s">
        <v>28</v>
      </c>
      <c r="H210" s="8" t="s">
        <v>32</v>
      </c>
      <c r="I210" s="8">
        <v>35</v>
      </c>
      <c r="J210" s="8">
        <v>128</v>
      </c>
      <c r="K210" s="8">
        <v>143</v>
      </c>
      <c r="L210" s="8">
        <v>10</v>
      </c>
      <c r="M210" s="8">
        <v>1</v>
      </c>
      <c r="N210" s="8">
        <v>3</v>
      </c>
      <c r="O210" s="8">
        <v>5</v>
      </c>
      <c r="P210" s="8">
        <v>7</v>
      </c>
      <c r="Q210" s="8">
        <v>4</v>
      </c>
      <c r="R210" s="8">
        <v>1</v>
      </c>
      <c r="S210" s="8">
        <v>1</v>
      </c>
      <c r="T210" s="8">
        <v>1</v>
      </c>
      <c r="U210" s="8">
        <v>7</v>
      </c>
      <c r="V210" s="8">
        <v>3</v>
      </c>
      <c r="W210" s="8">
        <v>8</v>
      </c>
      <c r="X210" s="8">
        <v>9</v>
      </c>
      <c r="Y210" s="8">
        <v>3</v>
      </c>
      <c r="Z210" s="8">
        <v>8</v>
      </c>
      <c r="AA210" s="8">
        <v>14</v>
      </c>
      <c r="AB210" s="8">
        <v>11</v>
      </c>
      <c r="AC210" s="8">
        <v>14</v>
      </c>
      <c r="AD210" s="8">
        <v>8</v>
      </c>
      <c r="AE210" s="8">
        <v>12</v>
      </c>
      <c r="AF210" s="8">
        <v>4</v>
      </c>
      <c r="AG210" s="8">
        <v>8</v>
      </c>
      <c r="AH210" s="8">
        <v>13</v>
      </c>
      <c r="AI210" s="8">
        <v>7</v>
      </c>
      <c r="AJ210" s="8">
        <v>13</v>
      </c>
      <c r="AK210" s="8">
        <v>13</v>
      </c>
      <c r="AL210" s="8">
        <v>12</v>
      </c>
      <c r="AM210" s="8">
        <v>13</v>
      </c>
      <c r="AN210" s="8">
        <v>10</v>
      </c>
      <c r="AO210" s="8">
        <v>16</v>
      </c>
      <c r="AP210" s="8">
        <v>16</v>
      </c>
      <c r="AQ210" s="8">
        <v>12</v>
      </c>
      <c r="AR210" s="8">
        <v>14</v>
      </c>
      <c r="AS210" s="8">
        <v>12</v>
      </c>
      <c r="AT210" s="8">
        <v>8</v>
      </c>
      <c r="AU210" s="8">
        <v>13</v>
      </c>
      <c r="AV210" s="8">
        <v>12</v>
      </c>
      <c r="AW210" s="8">
        <v>12</v>
      </c>
      <c r="AX210" s="8">
        <v>12</v>
      </c>
      <c r="AY210" s="8">
        <v>12</v>
      </c>
      <c r="AZ210" s="8">
        <v>11</v>
      </c>
      <c r="BA210" s="8">
        <v>13</v>
      </c>
      <c r="BB210" s="8">
        <v>13</v>
      </c>
      <c r="BC210" s="8">
        <v>14</v>
      </c>
      <c r="BD210" s="8">
        <v>12</v>
      </c>
      <c r="BE210" s="8">
        <v>15</v>
      </c>
      <c r="BF210" s="8">
        <v>13</v>
      </c>
      <c r="BG210" s="8">
        <v>8</v>
      </c>
      <c r="BH210" s="8">
        <v>15</v>
      </c>
      <c r="BI210" s="8">
        <v>13</v>
      </c>
      <c r="BJ210" s="8" t="s">
        <v>26</v>
      </c>
      <c r="BK210" s="8" t="s">
        <v>20</v>
      </c>
      <c r="BL210" s="8">
        <v>16</v>
      </c>
      <c r="BM210" s="8" t="s">
        <v>26</v>
      </c>
      <c r="BN210" s="8"/>
      <c r="BO210" s="8" t="s">
        <v>26</v>
      </c>
      <c r="BP210" s="34">
        <v>46203</v>
      </c>
      <c r="BQ210" s="8" t="s">
        <v>21</v>
      </c>
      <c r="BR210" s="8" t="s">
        <v>156</v>
      </c>
    </row>
    <row r="211" spans="1:70" ht="15.5" thickBot="1" x14ac:dyDescent="0.35">
      <c r="A211" s="8" t="s">
        <v>26</v>
      </c>
      <c r="B211" s="8"/>
      <c r="C211" s="8" t="s">
        <v>542</v>
      </c>
      <c r="D211" s="8" t="s">
        <v>154</v>
      </c>
      <c r="E211" s="33">
        <v>1</v>
      </c>
      <c r="F211" s="8">
        <v>0</v>
      </c>
      <c r="G211" s="8" t="s">
        <v>28</v>
      </c>
      <c r="H211" s="8" t="s">
        <v>31</v>
      </c>
      <c r="I211" s="8">
        <v>25</v>
      </c>
      <c r="J211" s="8">
        <v>147</v>
      </c>
      <c r="K211" s="8">
        <v>153</v>
      </c>
      <c r="L211" s="8">
        <v>13</v>
      </c>
      <c r="M211" s="8">
        <v>8</v>
      </c>
      <c r="N211" s="8">
        <v>16</v>
      </c>
      <c r="O211" s="8">
        <v>6</v>
      </c>
      <c r="P211" s="8">
        <v>13</v>
      </c>
      <c r="Q211" s="8">
        <v>4</v>
      </c>
      <c r="R211" s="8">
        <v>11</v>
      </c>
      <c r="S211" s="8">
        <v>8</v>
      </c>
      <c r="T211" s="8">
        <v>14</v>
      </c>
      <c r="U211" s="8">
        <v>4</v>
      </c>
      <c r="V211" s="8">
        <v>8</v>
      </c>
      <c r="W211" s="8">
        <v>13</v>
      </c>
      <c r="X211" s="8">
        <v>15</v>
      </c>
      <c r="Y211" s="8">
        <v>7</v>
      </c>
      <c r="Z211" s="8">
        <v>4</v>
      </c>
      <c r="AA211" s="8">
        <v>16</v>
      </c>
      <c r="AB211" s="8">
        <v>13</v>
      </c>
      <c r="AC211" s="8">
        <v>16</v>
      </c>
      <c r="AD211" s="8">
        <v>14</v>
      </c>
      <c r="AE211" s="8">
        <v>14</v>
      </c>
      <c r="AF211" s="8">
        <v>13</v>
      </c>
      <c r="AG211" s="8">
        <v>12</v>
      </c>
      <c r="AH211" s="8">
        <v>15</v>
      </c>
      <c r="AI211" s="8">
        <v>11</v>
      </c>
      <c r="AJ211" s="8">
        <v>14</v>
      </c>
      <c r="AK211" s="8">
        <v>15</v>
      </c>
      <c r="AL211" s="8">
        <v>17</v>
      </c>
      <c r="AM211" s="8">
        <v>15</v>
      </c>
      <c r="AN211" s="8">
        <v>12</v>
      </c>
      <c r="AO211" s="8">
        <v>14</v>
      </c>
      <c r="AP211" s="8">
        <v>12</v>
      </c>
      <c r="AQ211" s="8">
        <v>15</v>
      </c>
      <c r="AR211" s="8">
        <v>14</v>
      </c>
      <c r="AS211" s="8">
        <v>14</v>
      </c>
      <c r="AT211" s="8">
        <v>12</v>
      </c>
      <c r="AU211" s="8">
        <v>14</v>
      </c>
      <c r="AV211" s="8">
        <v>16</v>
      </c>
      <c r="AW211" s="8">
        <v>13</v>
      </c>
      <c r="AX211" s="8">
        <v>14</v>
      </c>
      <c r="AY211" s="8">
        <v>1</v>
      </c>
      <c r="AZ211" s="8">
        <v>2</v>
      </c>
      <c r="BA211" s="8">
        <v>2</v>
      </c>
      <c r="BB211" s="8">
        <v>1</v>
      </c>
      <c r="BC211" s="8">
        <v>2</v>
      </c>
      <c r="BD211" s="8">
        <v>3</v>
      </c>
      <c r="BE211" s="8">
        <v>2</v>
      </c>
      <c r="BF211" s="8">
        <v>1</v>
      </c>
      <c r="BG211" s="8">
        <v>1</v>
      </c>
      <c r="BH211" s="8">
        <v>1</v>
      </c>
      <c r="BI211" s="8">
        <v>2</v>
      </c>
      <c r="BJ211" s="8" t="s">
        <v>26</v>
      </c>
      <c r="BK211" s="8" t="s">
        <v>20</v>
      </c>
      <c r="BL211" s="8">
        <v>18</v>
      </c>
      <c r="BM211" s="8" t="s">
        <v>26</v>
      </c>
      <c r="BN211" s="8"/>
      <c r="BO211" s="8">
        <v>1</v>
      </c>
      <c r="BP211" s="34">
        <v>47299</v>
      </c>
      <c r="BQ211" s="8" t="s">
        <v>21</v>
      </c>
      <c r="BR211" s="8" t="s">
        <v>156</v>
      </c>
    </row>
    <row r="212" spans="1:70" ht="15.5" thickBot="1" x14ac:dyDescent="0.35">
      <c r="A212" s="8" t="s">
        <v>26</v>
      </c>
      <c r="B212" s="8"/>
      <c r="C212" s="8" t="s">
        <v>543</v>
      </c>
      <c r="D212" s="8" t="s">
        <v>154</v>
      </c>
      <c r="E212" s="33">
        <v>1</v>
      </c>
      <c r="F212" s="8">
        <v>0</v>
      </c>
      <c r="G212" s="8" t="s">
        <v>19</v>
      </c>
      <c r="H212" s="8" t="s">
        <v>221</v>
      </c>
      <c r="I212" s="8">
        <v>23</v>
      </c>
      <c r="J212" s="8">
        <v>144</v>
      </c>
      <c r="K212" s="8">
        <v>152</v>
      </c>
      <c r="L212" s="8">
        <v>16</v>
      </c>
      <c r="M212" s="8">
        <v>11</v>
      </c>
      <c r="N212" s="8">
        <v>10</v>
      </c>
      <c r="O212" s="8">
        <v>8</v>
      </c>
      <c r="P212" s="8">
        <v>15</v>
      </c>
      <c r="Q212" s="8">
        <v>9</v>
      </c>
      <c r="R212" s="8">
        <v>6</v>
      </c>
      <c r="S212" s="8">
        <v>12</v>
      </c>
      <c r="T212" s="8">
        <v>13</v>
      </c>
      <c r="U212" s="8">
        <v>10</v>
      </c>
      <c r="V212" s="8">
        <v>9</v>
      </c>
      <c r="W212" s="8">
        <v>14</v>
      </c>
      <c r="X212" s="8">
        <v>8</v>
      </c>
      <c r="Y212" s="8">
        <v>12</v>
      </c>
      <c r="Z212" s="8">
        <v>13</v>
      </c>
      <c r="AA212" s="8">
        <v>13</v>
      </c>
      <c r="AB212" s="8">
        <v>14</v>
      </c>
      <c r="AC212" s="8">
        <v>15</v>
      </c>
      <c r="AD212" s="8">
        <v>15</v>
      </c>
      <c r="AE212" s="8">
        <v>11</v>
      </c>
      <c r="AF212" s="8">
        <v>13</v>
      </c>
      <c r="AG212" s="8">
        <v>14</v>
      </c>
      <c r="AH212" s="8">
        <v>16</v>
      </c>
      <c r="AI212" s="8">
        <v>13</v>
      </c>
      <c r="AJ212" s="8">
        <v>16</v>
      </c>
      <c r="AK212" s="8">
        <v>15</v>
      </c>
      <c r="AL212" s="8">
        <v>15</v>
      </c>
      <c r="AM212" s="8">
        <v>15</v>
      </c>
      <c r="AN212" s="8">
        <v>13</v>
      </c>
      <c r="AO212" s="8">
        <v>11</v>
      </c>
      <c r="AP212" s="8">
        <v>12</v>
      </c>
      <c r="AQ212" s="8">
        <v>15</v>
      </c>
      <c r="AR212" s="8">
        <v>14</v>
      </c>
      <c r="AS212" s="8">
        <v>12</v>
      </c>
      <c r="AT212" s="8">
        <v>13</v>
      </c>
      <c r="AU212" s="8">
        <v>16</v>
      </c>
      <c r="AV212" s="8">
        <v>15</v>
      </c>
      <c r="AW212" s="8">
        <v>13</v>
      </c>
      <c r="AX212" s="8">
        <v>13</v>
      </c>
      <c r="AY212" s="8">
        <v>2</v>
      </c>
      <c r="AZ212" s="8">
        <v>3</v>
      </c>
      <c r="BA212" s="8">
        <v>3</v>
      </c>
      <c r="BB212" s="8">
        <v>3</v>
      </c>
      <c r="BC212" s="8">
        <v>2</v>
      </c>
      <c r="BD212" s="8">
        <v>3</v>
      </c>
      <c r="BE212" s="8">
        <v>3</v>
      </c>
      <c r="BF212" s="8">
        <v>2</v>
      </c>
      <c r="BG212" s="8">
        <v>3</v>
      </c>
      <c r="BH212" s="8">
        <v>2</v>
      </c>
      <c r="BI212" s="8">
        <v>3</v>
      </c>
      <c r="BJ212" s="8" t="s">
        <v>26</v>
      </c>
      <c r="BK212" s="8" t="s">
        <v>20</v>
      </c>
      <c r="BL212" s="8">
        <v>15</v>
      </c>
      <c r="BM212" s="8" t="s">
        <v>26</v>
      </c>
      <c r="BN212" s="8"/>
      <c r="BO212" s="8">
        <v>5</v>
      </c>
      <c r="BP212" s="34">
        <v>47299</v>
      </c>
      <c r="BQ212" s="8" t="s">
        <v>21</v>
      </c>
      <c r="BR212" s="8" t="s">
        <v>156</v>
      </c>
    </row>
    <row r="213" spans="1:70" ht="15.5" thickBot="1" x14ac:dyDescent="0.35">
      <c r="A213" s="8" t="s">
        <v>26</v>
      </c>
      <c r="B213" s="8"/>
      <c r="C213" s="8" t="s">
        <v>544</v>
      </c>
      <c r="D213" s="8" t="s">
        <v>154</v>
      </c>
      <c r="E213" s="33">
        <v>1</v>
      </c>
      <c r="F213" s="8">
        <v>0</v>
      </c>
      <c r="G213" s="8" t="s">
        <v>29</v>
      </c>
      <c r="H213" s="8" t="s">
        <v>221</v>
      </c>
      <c r="I213" s="8">
        <v>26</v>
      </c>
      <c r="J213" s="8">
        <v>150</v>
      </c>
      <c r="K213" s="8">
        <v>155</v>
      </c>
      <c r="L213" s="8">
        <v>14</v>
      </c>
      <c r="M213" s="8">
        <v>9</v>
      </c>
      <c r="N213" s="8">
        <v>13</v>
      </c>
      <c r="O213" s="8">
        <v>9</v>
      </c>
      <c r="P213" s="8">
        <v>13</v>
      </c>
      <c r="Q213" s="8">
        <v>6</v>
      </c>
      <c r="R213" s="8">
        <v>9</v>
      </c>
      <c r="S213" s="8">
        <v>13</v>
      </c>
      <c r="T213" s="8">
        <v>14</v>
      </c>
      <c r="U213" s="8">
        <v>6</v>
      </c>
      <c r="V213" s="8">
        <v>9</v>
      </c>
      <c r="W213" s="8">
        <v>14</v>
      </c>
      <c r="X213" s="8">
        <v>12</v>
      </c>
      <c r="Y213" s="8">
        <v>11</v>
      </c>
      <c r="Z213" s="8">
        <v>8</v>
      </c>
      <c r="AA213" s="8">
        <v>16</v>
      </c>
      <c r="AB213" s="8">
        <v>16</v>
      </c>
      <c r="AC213" s="8">
        <v>13</v>
      </c>
      <c r="AD213" s="8">
        <v>14</v>
      </c>
      <c r="AE213" s="8">
        <v>12</v>
      </c>
      <c r="AF213" s="8">
        <v>14</v>
      </c>
      <c r="AG213" s="8">
        <v>13</v>
      </c>
      <c r="AH213" s="8">
        <v>17</v>
      </c>
      <c r="AI213" s="8">
        <v>11</v>
      </c>
      <c r="AJ213" s="8">
        <v>15</v>
      </c>
      <c r="AK213" s="8">
        <v>13</v>
      </c>
      <c r="AL213" s="8">
        <v>14</v>
      </c>
      <c r="AM213" s="8">
        <v>14</v>
      </c>
      <c r="AN213" s="8">
        <v>13</v>
      </c>
      <c r="AO213" s="8">
        <v>13</v>
      </c>
      <c r="AP213" s="8">
        <v>14</v>
      </c>
      <c r="AQ213" s="8">
        <v>18</v>
      </c>
      <c r="AR213" s="8">
        <v>16</v>
      </c>
      <c r="AS213" s="8">
        <v>15</v>
      </c>
      <c r="AT213" s="8">
        <v>14</v>
      </c>
      <c r="AU213" s="8">
        <v>16</v>
      </c>
      <c r="AV213" s="8">
        <v>15</v>
      </c>
      <c r="AW213" s="8">
        <v>12</v>
      </c>
      <c r="AX213" s="8">
        <v>12</v>
      </c>
      <c r="AY213" s="8">
        <v>3</v>
      </c>
      <c r="AZ213" s="8">
        <v>1</v>
      </c>
      <c r="BA213" s="8">
        <v>2</v>
      </c>
      <c r="BB213" s="8">
        <v>1</v>
      </c>
      <c r="BC213" s="8">
        <v>3</v>
      </c>
      <c r="BD213" s="8">
        <v>1</v>
      </c>
      <c r="BE213" s="8">
        <v>2</v>
      </c>
      <c r="BF213" s="8">
        <v>3</v>
      </c>
      <c r="BG213" s="8">
        <v>3</v>
      </c>
      <c r="BH213" s="8">
        <v>3</v>
      </c>
      <c r="BI213" s="8">
        <v>2</v>
      </c>
      <c r="BJ213" s="8" t="s">
        <v>26</v>
      </c>
      <c r="BK213" s="8" t="s">
        <v>20</v>
      </c>
      <c r="BL213" s="8">
        <v>14</v>
      </c>
      <c r="BM213" s="8" t="s">
        <v>26</v>
      </c>
      <c r="BN213" s="8"/>
      <c r="BO213" s="8">
        <v>5</v>
      </c>
      <c r="BP213" s="34">
        <v>46934</v>
      </c>
      <c r="BQ213" s="8" t="s">
        <v>21</v>
      </c>
      <c r="BR213" s="8" t="s">
        <v>156</v>
      </c>
    </row>
    <row r="214" spans="1:70" ht="15.5" thickBot="1" x14ac:dyDescent="0.35">
      <c r="A214" s="8" t="s">
        <v>26</v>
      </c>
      <c r="B214" s="8"/>
      <c r="C214" s="8" t="s">
        <v>545</v>
      </c>
      <c r="D214" s="8" t="s">
        <v>484</v>
      </c>
      <c r="E214" s="33">
        <v>1</v>
      </c>
      <c r="F214" s="8">
        <v>0</v>
      </c>
      <c r="G214" s="8" t="s">
        <v>157</v>
      </c>
      <c r="H214" s="8" t="s">
        <v>24</v>
      </c>
      <c r="I214" s="8">
        <v>24</v>
      </c>
      <c r="J214" s="8">
        <v>141</v>
      </c>
      <c r="K214" s="8">
        <v>150</v>
      </c>
      <c r="L214" s="8">
        <v>13</v>
      </c>
      <c r="M214" s="8">
        <v>9</v>
      </c>
      <c r="N214" s="8">
        <v>7</v>
      </c>
      <c r="O214" s="8">
        <v>15</v>
      </c>
      <c r="P214" s="8">
        <v>13</v>
      </c>
      <c r="Q214" s="8">
        <v>8</v>
      </c>
      <c r="R214" s="8">
        <v>9</v>
      </c>
      <c r="S214" s="8">
        <v>13</v>
      </c>
      <c r="T214" s="8">
        <v>6</v>
      </c>
      <c r="U214" s="8">
        <v>8</v>
      </c>
      <c r="V214" s="8">
        <v>16</v>
      </c>
      <c r="W214" s="8">
        <v>11</v>
      </c>
      <c r="X214" s="8">
        <v>15</v>
      </c>
      <c r="Y214" s="8">
        <v>14</v>
      </c>
      <c r="Z214" s="8">
        <v>13</v>
      </c>
      <c r="AA214" s="8">
        <v>7</v>
      </c>
      <c r="AB214" s="8">
        <v>12</v>
      </c>
      <c r="AC214" s="8">
        <v>15</v>
      </c>
      <c r="AD214" s="8">
        <v>14</v>
      </c>
      <c r="AE214" s="8">
        <v>12</v>
      </c>
      <c r="AF214" s="8">
        <v>11</v>
      </c>
      <c r="AG214" s="8">
        <v>12</v>
      </c>
      <c r="AH214" s="8">
        <v>14</v>
      </c>
      <c r="AI214" s="8">
        <v>14</v>
      </c>
      <c r="AJ214" s="8">
        <v>14</v>
      </c>
      <c r="AK214" s="8">
        <v>11</v>
      </c>
      <c r="AL214" s="8">
        <v>16</v>
      </c>
      <c r="AM214" s="8">
        <v>13</v>
      </c>
      <c r="AN214" s="8">
        <v>12</v>
      </c>
      <c r="AO214" s="8">
        <v>12</v>
      </c>
      <c r="AP214" s="8">
        <v>12</v>
      </c>
      <c r="AQ214" s="8">
        <v>15</v>
      </c>
      <c r="AR214" s="8">
        <v>16</v>
      </c>
      <c r="AS214" s="8">
        <v>14</v>
      </c>
      <c r="AT214" s="8">
        <v>13</v>
      </c>
      <c r="AU214" s="8">
        <v>13</v>
      </c>
      <c r="AV214" s="8">
        <v>13</v>
      </c>
      <c r="AW214" s="8">
        <v>15</v>
      </c>
      <c r="AX214" s="8">
        <v>12</v>
      </c>
      <c r="AY214" s="8">
        <v>3</v>
      </c>
      <c r="AZ214" s="8">
        <v>2</v>
      </c>
      <c r="BA214" s="8">
        <v>2</v>
      </c>
      <c r="BB214" s="8">
        <v>1</v>
      </c>
      <c r="BC214" s="8">
        <v>1</v>
      </c>
      <c r="BD214" s="8">
        <v>3</v>
      </c>
      <c r="BE214" s="8">
        <v>4</v>
      </c>
      <c r="BF214" s="8">
        <v>1</v>
      </c>
      <c r="BG214" s="8">
        <v>3</v>
      </c>
      <c r="BH214" s="8">
        <v>4</v>
      </c>
      <c r="BI214" s="8">
        <v>2</v>
      </c>
      <c r="BJ214" s="8" t="s">
        <v>26</v>
      </c>
      <c r="BK214" s="8" t="s">
        <v>20</v>
      </c>
      <c r="BL214" s="8">
        <v>14</v>
      </c>
      <c r="BM214" s="8" t="s">
        <v>26</v>
      </c>
      <c r="BN214" s="8"/>
      <c r="BO214" s="8">
        <v>33</v>
      </c>
      <c r="BP214" s="34">
        <v>47299</v>
      </c>
      <c r="BQ214" s="8" t="s">
        <v>21</v>
      </c>
      <c r="BR214" s="8" t="s">
        <v>156</v>
      </c>
    </row>
    <row r="215" spans="1:70" ht="15.5" thickBot="1" x14ac:dyDescent="0.35">
      <c r="A215" s="8" t="s">
        <v>26</v>
      </c>
      <c r="B215" s="8"/>
      <c r="C215" s="8" t="s">
        <v>546</v>
      </c>
      <c r="D215" s="8" t="s">
        <v>154</v>
      </c>
      <c r="E215" s="33">
        <v>1</v>
      </c>
      <c r="F215" s="8">
        <v>0</v>
      </c>
      <c r="G215" s="8" t="s">
        <v>155</v>
      </c>
      <c r="H215" s="8" t="s">
        <v>31</v>
      </c>
      <c r="I215" s="8">
        <v>24</v>
      </c>
      <c r="J215" s="8">
        <v>144</v>
      </c>
      <c r="K215" s="8">
        <v>153</v>
      </c>
      <c r="L215" s="8">
        <v>11</v>
      </c>
      <c r="M215" s="8">
        <v>5</v>
      </c>
      <c r="N215" s="8">
        <v>15</v>
      </c>
      <c r="O215" s="8">
        <v>8</v>
      </c>
      <c r="P215" s="8">
        <v>11</v>
      </c>
      <c r="Q215" s="8">
        <v>5</v>
      </c>
      <c r="R215" s="8">
        <v>13</v>
      </c>
      <c r="S215" s="8">
        <v>9</v>
      </c>
      <c r="T215" s="8">
        <v>16</v>
      </c>
      <c r="U215" s="8">
        <v>7</v>
      </c>
      <c r="V215" s="8">
        <v>8</v>
      </c>
      <c r="W215" s="8">
        <v>11</v>
      </c>
      <c r="X215" s="8">
        <v>16</v>
      </c>
      <c r="Y215" s="8">
        <v>9</v>
      </c>
      <c r="Z215" s="8">
        <v>5</v>
      </c>
      <c r="AA215" s="8">
        <v>14</v>
      </c>
      <c r="AB215" s="8">
        <v>14</v>
      </c>
      <c r="AC215" s="8">
        <v>13</v>
      </c>
      <c r="AD215" s="8">
        <v>12</v>
      </c>
      <c r="AE215" s="8">
        <v>13</v>
      </c>
      <c r="AF215" s="8">
        <v>16</v>
      </c>
      <c r="AG215" s="8">
        <v>10</v>
      </c>
      <c r="AH215" s="8">
        <v>16</v>
      </c>
      <c r="AI215" s="8">
        <v>9</v>
      </c>
      <c r="AJ215" s="8">
        <v>16</v>
      </c>
      <c r="AK215" s="8">
        <v>14</v>
      </c>
      <c r="AL215" s="8">
        <v>14</v>
      </c>
      <c r="AM215" s="8">
        <v>12</v>
      </c>
      <c r="AN215" s="8">
        <v>10</v>
      </c>
      <c r="AO215" s="8">
        <v>17</v>
      </c>
      <c r="AP215" s="8">
        <v>12</v>
      </c>
      <c r="AQ215" s="8">
        <v>15</v>
      </c>
      <c r="AR215" s="8">
        <v>13</v>
      </c>
      <c r="AS215" s="8">
        <v>16</v>
      </c>
      <c r="AT215" s="8">
        <v>13</v>
      </c>
      <c r="AU215" s="8">
        <v>15</v>
      </c>
      <c r="AV215" s="8">
        <v>14</v>
      </c>
      <c r="AW215" s="8">
        <v>12</v>
      </c>
      <c r="AX215" s="8">
        <v>15</v>
      </c>
      <c r="AY215" s="8">
        <v>3</v>
      </c>
      <c r="AZ215" s="8">
        <v>1</v>
      </c>
      <c r="BA215" s="8">
        <v>3</v>
      </c>
      <c r="BB215" s="8">
        <v>3</v>
      </c>
      <c r="BC215" s="8">
        <v>3</v>
      </c>
      <c r="BD215" s="8">
        <v>2</v>
      </c>
      <c r="BE215" s="8">
        <v>2</v>
      </c>
      <c r="BF215" s="8">
        <v>2</v>
      </c>
      <c r="BG215" s="8">
        <v>3</v>
      </c>
      <c r="BH215" s="8">
        <v>1</v>
      </c>
      <c r="BI215" s="8">
        <v>1</v>
      </c>
      <c r="BJ215" s="8" t="s">
        <v>26</v>
      </c>
      <c r="BK215" s="8" t="s">
        <v>20</v>
      </c>
      <c r="BL215" s="8">
        <v>13</v>
      </c>
      <c r="BM215" s="8" t="s">
        <v>26</v>
      </c>
      <c r="BN215" s="8"/>
      <c r="BO215" s="8">
        <v>3</v>
      </c>
      <c r="BP215" s="34">
        <v>46934</v>
      </c>
      <c r="BQ215" s="8" t="s">
        <v>21</v>
      </c>
      <c r="BR215" s="8" t="s">
        <v>156</v>
      </c>
    </row>
    <row r="216" spans="1:70" ht="15.5" thickBot="1" x14ac:dyDescent="0.35">
      <c r="A216" s="8" t="s">
        <v>26</v>
      </c>
      <c r="B216" s="8"/>
      <c r="C216" s="8" t="s">
        <v>547</v>
      </c>
      <c r="D216" s="8" t="s">
        <v>154</v>
      </c>
      <c r="E216" s="33">
        <v>1</v>
      </c>
      <c r="F216" s="8">
        <v>0</v>
      </c>
      <c r="G216" s="8" t="s">
        <v>20</v>
      </c>
      <c r="H216" s="8" t="s">
        <v>420</v>
      </c>
      <c r="I216" s="8">
        <v>26</v>
      </c>
      <c r="J216" s="8">
        <v>160</v>
      </c>
      <c r="K216" s="8">
        <v>165</v>
      </c>
      <c r="L216" s="8">
        <v>13</v>
      </c>
      <c r="M216" s="8">
        <v>13</v>
      </c>
      <c r="N216" s="8">
        <v>4</v>
      </c>
      <c r="O216" s="8">
        <v>13</v>
      </c>
      <c r="P216" s="8">
        <v>16</v>
      </c>
      <c r="Q216" s="8">
        <v>8</v>
      </c>
      <c r="R216" s="8">
        <v>6</v>
      </c>
      <c r="S216" s="8">
        <v>17</v>
      </c>
      <c r="T216" s="8">
        <v>4</v>
      </c>
      <c r="U216" s="8">
        <v>9</v>
      </c>
      <c r="V216" s="8">
        <v>14</v>
      </c>
      <c r="W216" s="8">
        <v>17</v>
      </c>
      <c r="X216" s="8">
        <v>13</v>
      </c>
      <c r="Y216" s="8">
        <v>13</v>
      </c>
      <c r="Z216" s="8">
        <v>17</v>
      </c>
      <c r="AA216" s="8">
        <v>4</v>
      </c>
      <c r="AB216" s="8">
        <v>8</v>
      </c>
      <c r="AC216" s="8">
        <v>8</v>
      </c>
      <c r="AD216" s="8">
        <v>9</v>
      </c>
      <c r="AE216" s="8">
        <v>10</v>
      </c>
      <c r="AF216" s="8">
        <v>8</v>
      </c>
      <c r="AG216" s="8">
        <v>12</v>
      </c>
      <c r="AH216" s="8">
        <v>12</v>
      </c>
      <c r="AI216" s="8">
        <v>14</v>
      </c>
      <c r="AJ216" s="8">
        <v>11</v>
      </c>
      <c r="AK216" s="8">
        <v>8</v>
      </c>
      <c r="AL216" s="8">
        <v>13</v>
      </c>
      <c r="AM216" s="8">
        <v>12</v>
      </c>
      <c r="AN216" s="8">
        <v>18</v>
      </c>
      <c r="AO216" s="8">
        <v>16</v>
      </c>
      <c r="AP216" s="8">
        <v>16</v>
      </c>
      <c r="AQ216" s="8">
        <v>13</v>
      </c>
      <c r="AR216" s="8">
        <v>15</v>
      </c>
      <c r="AS216" s="8">
        <v>13</v>
      </c>
      <c r="AT216" s="8">
        <v>17</v>
      </c>
      <c r="AU216" s="8">
        <v>16</v>
      </c>
      <c r="AV216" s="8">
        <v>9</v>
      </c>
      <c r="AW216" s="8">
        <v>8</v>
      </c>
      <c r="AX216" s="8">
        <v>10</v>
      </c>
      <c r="AY216" s="8">
        <v>2</v>
      </c>
      <c r="AZ216" s="8">
        <v>3</v>
      </c>
      <c r="BA216" s="8">
        <v>1</v>
      </c>
      <c r="BB216" s="8">
        <v>3</v>
      </c>
      <c r="BC216" s="8">
        <v>4</v>
      </c>
      <c r="BD216" s="8">
        <v>3</v>
      </c>
      <c r="BE216" s="8">
        <v>1</v>
      </c>
      <c r="BF216" s="8">
        <v>3</v>
      </c>
      <c r="BG216" s="8">
        <v>1</v>
      </c>
      <c r="BH216" s="8">
        <v>1</v>
      </c>
      <c r="BI216" s="8">
        <v>3</v>
      </c>
      <c r="BJ216" s="8" t="s">
        <v>26</v>
      </c>
      <c r="BK216" s="8" t="s">
        <v>20</v>
      </c>
      <c r="BL216" s="8">
        <v>8</v>
      </c>
      <c r="BM216" s="8" t="s">
        <v>26</v>
      </c>
      <c r="BN216" s="8"/>
      <c r="BO216" s="8">
        <v>54</v>
      </c>
      <c r="BP216" s="34">
        <v>46934</v>
      </c>
      <c r="BQ216" s="8" t="s">
        <v>21</v>
      </c>
      <c r="BR216" s="8" t="s">
        <v>156</v>
      </c>
    </row>
    <row r="217" spans="1:70" ht="15.5" thickBot="1" x14ac:dyDescent="0.35">
      <c r="A217" s="8" t="s">
        <v>26</v>
      </c>
      <c r="B217" s="8"/>
      <c r="C217" s="8" t="s">
        <v>548</v>
      </c>
      <c r="D217" s="8" t="s">
        <v>154</v>
      </c>
      <c r="E217" s="33">
        <v>1</v>
      </c>
      <c r="F217" s="8">
        <v>0</v>
      </c>
      <c r="G217" s="8" t="s">
        <v>228</v>
      </c>
      <c r="H217" s="8" t="s">
        <v>221</v>
      </c>
      <c r="I217" s="8">
        <v>22</v>
      </c>
      <c r="J217" s="8">
        <v>134</v>
      </c>
      <c r="K217" s="8">
        <v>156</v>
      </c>
      <c r="L217" s="8">
        <v>14</v>
      </c>
      <c r="M217" s="8">
        <v>14</v>
      </c>
      <c r="N217" s="8">
        <v>9</v>
      </c>
      <c r="O217" s="8">
        <v>9</v>
      </c>
      <c r="P217" s="8">
        <v>13</v>
      </c>
      <c r="Q217" s="8">
        <v>11</v>
      </c>
      <c r="R217" s="8">
        <v>4</v>
      </c>
      <c r="S217" s="8">
        <v>14</v>
      </c>
      <c r="T217" s="8">
        <v>10</v>
      </c>
      <c r="U217" s="8">
        <v>10</v>
      </c>
      <c r="V217" s="8">
        <v>12</v>
      </c>
      <c r="W217" s="8">
        <v>14</v>
      </c>
      <c r="X217" s="8">
        <v>5</v>
      </c>
      <c r="Y217" s="8">
        <v>12</v>
      </c>
      <c r="Z217" s="8">
        <v>14</v>
      </c>
      <c r="AA217" s="8">
        <v>12</v>
      </c>
      <c r="AB217" s="8">
        <v>15</v>
      </c>
      <c r="AC217" s="8">
        <v>14</v>
      </c>
      <c r="AD217" s="8">
        <v>14</v>
      </c>
      <c r="AE217" s="8">
        <v>14</v>
      </c>
      <c r="AF217" s="8">
        <v>13</v>
      </c>
      <c r="AG217" s="8">
        <v>14</v>
      </c>
      <c r="AH217" s="8">
        <v>14</v>
      </c>
      <c r="AI217" s="8">
        <v>13</v>
      </c>
      <c r="AJ217" s="8">
        <v>16</v>
      </c>
      <c r="AK217" s="8">
        <v>8</v>
      </c>
      <c r="AL217" s="8">
        <v>13</v>
      </c>
      <c r="AM217" s="8">
        <v>14</v>
      </c>
      <c r="AN217" s="8">
        <v>13</v>
      </c>
      <c r="AO217" s="8">
        <v>10</v>
      </c>
      <c r="AP217" s="8">
        <v>15</v>
      </c>
      <c r="AQ217" s="8">
        <v>14</v>
      </c>
      <c r="AR217" s="8">
        <v>16</v>
      </c>
      <c r="AS217" s="8">
        <v>16</v>
      </c>
      <c r="AT217" s="8">
        <v>13</v>
      </c>
      <c r="AU217" s="8">
        <v>13</v>
      </c>
      <c r="AV217" s="8">
        <v>15</v>
      </c>
      <c r="AW217" s="8">
        <v>12</v>
      </c>
      <c r="AX217" s="8">
        <v>14</v>
      </c>
      <c r="AY217" s="8">
        <v>1</v>
      </c>
      <c r="AZ217" s="8">
        <v>2</v>
      </c>
      <c r="BA217" s="8">
        <v>2</v>
      </c>
      <c r="BB217" s="8">
        <v>3</v>
      </c>
      <c r="BC217" s="8">
        <v>3</v>
      </c>
      <c r="BD217" s="8">
        <v>1</v>
      </c>
      <c r="BE217" s="8">
        <v>3</v>
      </c>
      <c r="BF217" s="8">
        <v>4</v>
      </c>
      <c r="BG217" s="8">
        <v>2</v>
      </c>
      <c r="BH217" s="8">
        <v>3</v>
      </c>
      <c r="BI217" s="8">
        <v>3</v>
      </c>
      <c r="BJ217" s="8" t="s">
        <v>26</v>
      </c>
      <c r="BK217" s="8" t="s">
        <v>20</v>
      </c>
      <c r="BL217" s="8">
        <v>12</v>
      </c>
      <c r="BM217" s="8" t="s">
        <v>26</v>
      </c>
      <c r="BN217" s="8"/>
      <c r="BO217" s="8">
        <v>8</v>
      </c>
      <c r="BP217" s="34">
        <v>47664</v>
      </c>
      <c r="BQ217" s="8" t="s">
        <v>21</v>
      </c>
      <c r="BR217" s="8" t="s">
        <v>156</v>
      </c>
    </row>
    <row r="218" spans="1:70" ht="15.5" thickBot="1" x14ac:dyDescent="0.35">
      <c r="A218" s="8" t="s">
        <v>26</v>
      </c>
      <c r="B218" s="8"/>
      <c r="C218" s="8" t="s">
        <v>549</v>
      </c>
      <c r="D218" s="8" t="s">
        <v>154</v>
      </c>
      <c r="E218" s="33">
        <v>1</v>
      </c>
      <c r="F218" s="8">
        <v>0</v>
      </c>
      <c r="G218" s="8" t="s">
        <v>155</v>
      </c>
      <c r="H218" s="8" t="s">
        <v>550</v>
      </c>
      <c r="I218" s="8">
        <v>30</v>
      </c>
      <c r="J218" s="8">
        <v>157</v>
      </c>
      <c r="K218" s="8">
        <v>160</v>
      </c>
      <c r="L218" s="8">
        <v>16</v>
      </c>
      <c r="M218" s="8">
        <v>14</v>
      </c>
      <c r="N218" s="8">
        <v>12</v>
      </c>
      <c r="O218" s="8">
        <v>12</v>
      </c>
      <c r="P218" s="8">
        <v>15</v>
      </c>
      <c r="Q218" s="8">
        <v>11</v>
      </c>
      <c r="R218" s="8">
        <v>8</v>
      </c>
      <c r="S218" s="8">
        <v>14</v>
      </c>
      <c r="T218" s="8">
        <v>16</v>
      </c>
      <c r="U218" s="8">
        <v>9</v>
      </c>
      <c r="V218" s="8">
        <v>13</v>
      </c>
      <c r="W218" s="8">
        <v>15</v>
      </c>
      <c r="X218" s="8">
        <v>14</v>
      </c>
      <c r="Y218" s="8">
        <v>15</v>
      </c>
      <c r="Z218" s="8">
        <v>10</v>
      </c>
      <c r="AA218" s="8">
        <v>16</v>
      </c>
      <c r="AB218" s="8">
        <v>16</v>
      </c>
      <c r="AC218" s="8">
        <v>12</v>
      </c>
      <c r="AD218" s="8">
        <v>11</v>
      </c>
      <c r="AE218" s="8">
        <v>14</v>
      </c>
      <c r="AF218" s="8">
        <v>13</v>
      </c>
      <c r="AG218" s="8">
        <v>13</v>
      </c>
      <c r="AH218" s="8">
        <v>17</v>
      </c>
      <c r="AI218" s="8">
        <v>14</v>
      </c>
      <c r="AJ218" s="8">
        <v>10</v>
      </c>
      <c r="AK218" s="8">
        <v>14</v>
      </c>
      <c r="AL218" s="8">
        <v>15</v>
      </c>
      <c r="AM218" s="8">
        <v>14</v>
      </c>
      <c r="AN218" s="8">
        <v>13</v>
      </c>
      <c r="AO218" s="8">
        <v>14</v>
      </c>
      <c r="AP218" s="8">
        <v>16</v>
      </c>
      <c r="AQ218" s="8">
        <v>18</v>
      </c>
      <c r="AR218" s="8">
        <v>15</v>
      </c>
      <c r="AS218" s="8">
        <v>17</v>
      </c>
      <c r="AT218" s="8">
        <v>16</v>
      </c>
      <c r="AU218" s="8">
        <v>19</v>
      </c>
      <c r="AV218" s="8">
        <v>15</v>
      </c>
      <c r="AW218" s="8">
        <v>15</v>
      </c>
      <c r="AX218" s="8">
        <v>14</v>
      </c>
      <c r="AY218" s="8">
        <v>3</v>
      </c>
      <c r="AZ218" s="8">
        <v>2</v>
      </c>
      <c r="BA218" s="8">
        <v>2</v>
      </c>
      <c r="BB218" s="8">
        <v>2</v>
      </c>
      <c r="BC218" s="8">
        <v>2</v>
      </c>
      <c r="BD218" s="8">
        <v>2</v>
      </c>
      <c r="BE218" s="8">
        <v>4</v>
      </c>
      <c r="BF218" s="8">
        <v>1</v>
      </c>
      <c r="BG218" s="8">
        <v>1</v>
      </c>
      <c r="BH218" s="8">
        <v>3</v>
      </c>
      <c r="BI218" s="8">
        <v>1</v>
      </c>
      <c r="BJ218" s="8" t="s">
        <v>26</v>
      </c>
      <c r="BK218" s="8" t="s">
        <v>20</v>
      </c>
      <c r="BL218" s="8">
        <v>15</v>
      </c>
      <c r="BM218" s="8" t="s">
        <v>26</v>
      </c>
      <c r="BN218" s="8"/>
      <c r="BO218" s="8">
        <v>27</v>
      </c>
      <c r="BP218" s="34">
        <v>46934</v>
      </c>
      <c r="BQ218" s="8" t="s">
        <v>21</v>
      </c>
      <c r="BR218" s="8" t="s">
        <v>156</v>
      </c>
    </row>
    <row r="219" spans="1:70" ht="15.5" thickBot="1" x14ac:dyDescent="0.35">
      <c r="A219" s="8" t="s">
        <v>26</v>
      </c>
      <c r="B219" s="8"/>
      <c r="C219" s="8" t="s">
        <v>551</v>
      </c>
      <c r="D219" s="8" t="s">
        <v>154</v>
      </c>
      <c r="E219" s="33">
        <v>1</v>
      </c>
      <c r="F219" s="8">
        <v>0</v>
      </c>
      <c r="G219" s="8" t="s">
        <v>20</v>
      </c>
      <c r="H219" s="8" t="s">
        <v>32</v>
      </c>
      <c r="I219" s="8">
        <v>29</v>
      </c>
      <c r="J219" s="8">
        <v>162</v>
      </c>
      <c r="K219" s="8">
        <v>167</v>
      </c>
      <c r="L219" s="8">
        <v>14</v>
      </c>
      <c r="M219" s="8">
        <v>1</v>
      </c>
      <c r="N219" s="8">
        <v>1</v>
      </c>
      <c r="O219" s="8">
        <v>8</v>
      </c>
      <c r="P219" s="8">
        <v>12</v>
      </c>
      <c r="Q219" s="8">
        <v>1</v>
      </c>
      <c r="R219" s="8">
        <v>5</v>
      </c>
      <c r="S219" s="8">
        <v>6</v>
      </c>
      <c r="T219" s="8">
        <v>13</v>
      </c>
      <c r="U219" s="8">
        <v>1</v>
      </c>
      <c r="V219" s="8">
        <v>1</v>
      </c>
      <c r="W219" s="8">
        <v>12</v>
      </c>
      <c r="X219" s="8">
        <v>6</v>
      </c>
      <c r="Y219" s="8">
        <v>10</v>
      </c>
      <c r="Z219" s="8">
        <v>6</v>
      </c>
      <c r="AA219" s="8">
        <v>15</v>
      </c>
      <c r="AB219" s="8">
        <v>11</v>
      </c>
      <c r="AC219" s="8">
        <v>13</v>
      </c>
      <c r="AD219" s="8">
        <v>13</v>
      </c>
      <c r="AE219" s="8">
        <v>14</v>
      </c>
      <c r="AF219" s="8">
        <v>12</v>
      </c>
      <c r="AG219" s="8">
        <v>13</v>
      </c>
      <c r="AH219" s="8">
        <v>14</v>
      </c>
      <c r="AI219" s="8">
        <v>1</v>
      </c>
      <c r="AJ219" s="8">
        <v>18</v>
      </c>
      <c r="AK219" s="8">
        <v>15</v>
      </c>
      <c r="AL219" s="8">
        <v>16</v>
      </c>
      <c r="AM219" s="8">
        <v>16</v>
      </c>
      <c r="AN219" s="8">
        <v>9</v>
      </c>
      <c r="AO219" s="8">
        <v>15</v>
      </c>
      <c r="AP219" s="8">
        <v>13</v>
      </c>
      <c r="AQ219" s="8">
        <v>16</v>
      </c>
      <c r="AR219" s="8">
        <v>14</v>
      </c>
      <c r="AS219" s="8">
        <v>15</v>
      </c>
      <c r="AT219" s="8">
        <v>10</v>
      </c>
      <c r="AU219" s="8">
        <v>16</v>
      </c>
      <c r="AV219" s="8">
        <v>13</v>
      </c>
      <c r="AW219" s="8">
        <v>14</v>
      </c>
      <c r="AX219" s="8">
        <v>16</v>
      </c>
      <c r="AY219" s="8">
        <v>11</v>
      </c>
      <c r="AZ219" s="8">
        <v>16</v>
      </c>
      <c r="BA219" s="8">
        <v>17</v>
      </c>
      <c r="BB219" s="8">
        <v>14</v>
      </c>
      <c r="BC219" s="8">
        <v>9</v>
      </c>
      <c r="BD219" s="8">
        <v>15</v>
      </c>
      <c r="BE219" s="8">
        <v>14</v>
      </c>
      <c r="BF219" s="8">
        <v>16</v>
      </c>
      <c r="BG219" s="8">
        <v>12</v>
      </c>
      <c r="BH219" s="8">
        <v>16</v>
      </c>
      <c r="BI219" s="8">
        <v>13</v>
      </c>
      <c r="BJ219" s="8" t="s">
        <v>26</v>
      </c>
      <c r="BK219" s="8" t="s">
        <v>20</v>
      </c>
      <c r="BL219" s="8">
        <v>14</v>
      </c>
      <c r="BM219" s="8" t="s">
        <v>26</v>
      </c>
      <c r="BN219" s="8"/>
      <c r="BO219" s="8" t="s">
        <v>26</v>
      </c>
      <c r="BP219" s="34">
        <v>48029</v>
      </c>
      <c r="BQ219" s="8" t="s">
        <v>21</v>
      </c>
      <c r="BR219" s="8" t="s">
        <v>156</v>
      </c>
    </row>
    <row r="220" spans="1:70" ht="15.5" thickBot="1" x14ac:dyDescent="0.35">
      <c r="A220" s="8" t="s">
        <v>26</v>
      </c>
      <c r="B220" s="8"/>
      <c r="C220" s="8" t="s">
        <v>552</v>
      </c>
      <c r="D220" s="8" t="s">
        <v>154</v>
      </c>
      <c r="E220" s="33">
        <v>1</v>
      </c>
      <c r="F220" s="8">
        <v>0</v>
      </c>
      <c r="G220" s="8" t="s">
        <v>20</v>
      </c>
      <c r="H220" s="8" t="s">
        <v>138</v>
      </c>
      <c r="I220" s="8">
        <v>27</v>
      </c>
      <c r="J220" s="8">
        <v>153</v>
      </c>
      <c r="K220" s="8">
        <v>172</v>
      </c>
      <c r="L220" s="8">
        <v>14</v>
      </c>
      <c r="M220" s="8">
        <v>13</v>
      </c>
      <c r="N220" s="8">
        <v>4</v>
      </c>
      <c r="O220" s="8">
        <v>15</v>
      </c>
      <c r="P220" s="8">
        <v>16</v>
      </c>
      <c r="Q220" s="8">
        <v>14</v>
      </c>
      <c r="R220" s="8">
        <v>4</v>
      </c>
      <c r="S220" s="8">
        <v>16</v>
      </c>
      <c r="T220" s="8">
        <v>7</v>
      </c>
      <c r="U220" s="8">
        <v>16</v>
      </c>
      <c r="V220" s="8">
        <v>14</v>
      </c>
      <c r="W220" s="8">
        <v>15</v>
      </c>
      <c r="X220" s="8">
        <v>10</v>
      </c>
      <c r="Y220" s="8">
        <v>13</v>
      </c>
      <c r="Z220" s="8">
        <v>17</v>
      </c>
      <c r="AA220" s="8">
        <v>6</v>
      </c>
      <c r="AB220" s="8">
        <v>12</v>
      </c>
      <c r="AC220" s="8">
        <v>12</v>
      </c>
      <c r="AD220" s="8">
        <v>12</v>
      </c>
      <c r="AE220" s="8">
        <v>8</v>
      </c>
      <c r="AF220" s="8">
        <v>11</v>
      </c>
      <c r="AG220" s="8">
        <v>13</v>
      </c>
      <c r="AH220" s="8">
        <v>12</v>
      </c>
      <c r="AI220" s="8">
        <v>16</v>
      </c>
      <c r="AJ220" s="8">
        <v>15</v>
      </c>
      <c r="AK220" s="8">
        <v>12</v>
      </c>
      <c r="AL220" s="8">
        <v>16</v>
      </c>
      <c r="AM220" s="8">
        <v>15</v>
      </c>
      <c r="AN220" s="8">
        <v>17</v>
      </c>
      <c r="AO220" s="8">
        <v>10</v>
      </c>
      <c r="AP220" s="8">
        <v>16</v>
      </c>
      <c r="AQ220" s="8">
        <v>12</v>
      </c>
      <c r="AR220" s="8">
        <v>12</v>
      </c>
      <c r="AS220" s="8">
        <v>11</v>
      </c>
      <c r="AT220" s="8">
        <v>15</v>
      </c>
      <c r="AU220" s="8">
        <v>11</v>
      </c>
      <c r="AV220" s="8">
        <v>15</v>
      </c>
      <c r="AW220" s="8">
        <v>16</v>
      </c>
      <c r="AX220" s="8">
        <v>15</v>
      </c>
      <c r="AY220" s="8">
        <v>2</v>
      </c>
      <c r="AZ220" s="8">
        <v>3</v>
      </c>
      <c r="BA220" s="8">
        <v>2</v>
      </c>
      <c r="BB220" s="8">
        <v>1</v>
      </c>
      <c r="BC220" s="8">
        <v>3</v>
      </c>
      <c r="BD220" s="8">
        <v>3</v>
      </c>
      <c r="BE220" s="8">
        <v>3</v>
      </c>
      <c r="BF220" s="8">
        <v>3</v>
      </c>
      <c r="BG220" s="8">
        <v>2</v>
      </c>
      <c r="BH220" s="8">
        <v>2</v>
      </c>
      <c r="BI220" s="8">
        <v>4</v>
      </c>
      <c r="BJ220" s="8" t="s">
        <v>26</v>
      </c>
      <c r="BK220" s="8" t="s">
        <v>20</v>
      </c>
      <c r="BL220" s="8">
        <v>13</v>
      </c>
      <c r="BM220" s="8" t="s">
        <v>26</v>
      </c>
      <c r="BN220" s="8"/>
      <c r="BO220" s="8">
        <v>55</v>
      </c>
      <c r="BP220" s="34">
        <v>47664</v>
      </c>
      <c r="BQ220" s="8" t="s">
        <v>21</v>
      </c>
      <c r="BR220" s="8" t="s">
        <v>156</v>
      </c>
    </row>
    <row r="221" spans="1:70" ht="15.5" thickBot="1" x14ac:dyDescent="0.35">
      <c r="A221" s="8" t="s">
        <v>26</v>
      </c>
      <c r="B221" s="8"/>
      <c r="C221" s="8" t="s">
        <v>553</v>
      </c>
      <c r="D221" s="8" t="s">
        <v>154</v>
      </c>
      <c r="E221" s="33">
        <v>1</v>
      </c>
      <c r="F221" s="8">
        <v>0</v>
      </c>
      <c r="G221" s="8" t="s">
        <v>28</v>
      </c>
      <c r="H221" s="8" t="s">
        <v>435</v>
      </c>
      <c r="I221" s="8">
        <v>27</v>
      </c>
      <c r="J221" s="8">
        <v>142</v>
      </c>
      <c r="K221" s="8">
        <v>149</v>
      </c>
      <c r="L221" s="8">
        <v>14</v>
      </c>
      <c r="M221" s="8">
        <v>14</v>
      </c>
      <c r="N221" s="8">
        <v>11</v>
      </c>
      <c r="O221" s="8">
        <v>11</v>
      </c>
      <c r="P221" s="8">
        <v>13</v>
      </c>
      <c r="Q221" s="8">
        <v>9</v>
      </c>
      <c r="R221" s="8">
        <v>14</v>
      </c>
      <c r="S221" s="8">
        <v>13</v>
      </c>
      <c r="T221" s="8">
        <v>15</v>
      </c>
      <c r="U221" s="8">
        <v>9</v>
      </c>
      <c r="V221" s="8">
        <v>9</v>
      </c>
      <c r="W221" s="8">
        <v>12</v>
      </c>
      <c r="X221" s="8">
        <v>10</v>
      </c>
      <c r="Y221" s="8">
        <v>13</v>
      </c>
      <c r="Z221" s="8">
        <v>12</v>
      </c>
      <c r="AA221" s="8">
        <v>10</v>
      </c>
      <c r="AB221" s="8">
        <v>16</v>
      </c>
      <c r="AC221" s="8">
        <v>12</v>
      </c>
      <c r="AD221" s="8">
        <v>12</v>
      </c>
      <c r="AE221" s="8">
        <v>10</v>
      </c>
      <c r="AF221" s="8">
        <v>15</v>
      </c>
      <c r="AG221" s="8">
        <v>13</v>
      </c>
      <c r="AH221" s="8">
        <v>15</v>
      </c>
      <c r="AI221" s="8">
        <v>13</v>
      </c>
      <c r="AJ221" s="8">
        <v>13</v>
      </c>
      <c r="AK221" s="8">
        <v>13</v>
      </c>
      <c r="AL221" s="8">
        <v>13</v>
      </c>
      <c r="AM221" s="8">
        <v>12</v>
      </c>
      <c r="AN221" s="8">
        <v>14</v>
      </c>
      <c r="AO221" s="8">
        <v>10</v>
      </c>
      <c r="AP221" s="8">
        <v>16</v>
      </c>
      <c r="AQ221" s="8">
        <v>18</v>
      </c>
      <c r="AR221" s="8">
        <v>12</v>
      </c>
      <c r="AS221" s="8">
        <v>13</v>
      </c>
      <c r="AT221" s="8">
        <v>14</v>
      </c>
      <c r="AU221" s="8">
        <v>16</v>
      </c>
      <c r="AV221" s="8">
        <v>13</v>
      </c>
      <c r="AW221" s="8">
        <v>12</v>
      </c>
      <c r="AX221" s="8">
        <v>14</v>
      </c>
      <c r="AY221" s="8">
        <v>2</v>
      </c>
      <c r="AZ221" s="8">
        <v>3</v>
      </c>
      <c r="BA221" s="8">
        <v>2</v>
      </c>
      <c r="BB221" s="8">
        <v>3</v>
      </c>
      <c r="BC221" s="8">
        <v>4</v>
      </c>
      <c r="BD221" s="8">
        <v>2</v>
      </c>
      <c r="BE221" s="8">
        <v>3</v>
      </c>
      <c r="BF221" s="8">
        <v>1</v>
      </c>
      <c r="BG221" s="8">
        <v>3</v>
      </c>
      <c r="BH221" s="8">
        <v>1</v>
      </c>
      <c r="BI221" s="8">
        <v>4</v>
      </c>
      <c r="BJ221" s="8" t="s">
        <v>26</v>
      </c>
      <c r="BK221" s="8" t="s">
        <v>20</v>
      </c>
      <c r="BL221" s="8">
        <v>14</v>
      </c>
      <c r="BM221" s="8" t="s">
        <v>26</v>
      </c>
      <c r="BN221" s="8"/>
      <c r="BO221" s="8">
        <v>7</v>
      </c>
      <c r="BP221" s="34">
        <v>47664</v>
      </c>
      <c r="BQ221" s="8" t="s">
        <v>21</v>
      </c>
      <c r="BR221" s="8" t="s">
        <v>156</v>
      </c>
    </row>
    <row r="222" spans="1:70" ht="15.5" thickBot="1" x14ac:dyDescent="0.35">
      <c r="A222" s="8" t="s">
        <v>26</v>
      </c>
      <c r="B222" s="8"/>
      <c r="C222" s="8" t="s">
        <v>554</v>
      </c>
      <c r="D222" s="8" t="s">
        <v>154</v>
      </c>
      <c r="E222" s="33">
        <v>1</v>
      </c>
      <c r="F222" s="8">
        <v>0</v>
      </c>
      <c r="G222" s="8" t="s">
        <v>33</v>
      </c>
      <c r="H222" s="8" t="s">
        <v>24</v>
      </c>
      <c r="I222" s="8">
        <v>32</v>
      </c>
      <c r="J222" s="8">
        <v>138</v>
      </c>
      <c r="K222" s="8">
        <v>150</v>
      </c>
      <c r="L222" s="8">
        <v>13</v>
      </c>
      <c r="M222" s="8">
        <v>8</v>
      </c>
      <c r="N222" s="8">
        <v>7</v>
      </c>
      <c r="O222" s="8">
        <v>19</v>
      </c>
      <c r="P222" s="8">
        <v>13</v>
      </c>
      <c r="Q222" s="8">
        <v>4</v>
      </c>
      <c r="R222" s="8">
        <v>6</v>
      </c>
      <c r="S222" s="8">
        <v>12</v>
      </c>
      <c r="T222" s="8">
        <v>8</v>
      </c>
      <c r="U222" s="8">
        <v>12</v>
      </c>
      <c r="V222" s="8">
        <v>13</v>
      </c>
      <c r="W222" s="8">
        <v>13</v>
      </c>
      <c r="X222" s="8">
        <v>15</v>
      </c>
      <c r="Y222" s="8">
        <v>12</v>
      </c>
      <c r="Z222" s="8">
        <v>12</v>
      </c>
      <c r="AA222" s="8">
        <v>7</v>
      </c>
      <c r="AB222" s="8">
        <v>16</v>
      </c>
      <c r="AC222" s="8">
        <v>14</v>
      </c>
      <c r="AD222" s="8">
        <v>13</v>
      </c>
      <c r="AE222" s="8">
        <v>15</v>
      </c>
      <c r="AF222" s="8">
        <v>15</v>
      </c>
      <c r="AG222" s="8">
        <v>13</v>
      </c>
      <c r="AH222" s="8">
        <v>16</v>
      </c>
      <c r="AI222" s="8">
        <v>14</v>
      </c>
      <c r="AJ222" s="8">
        <v>16</v>
      </c>
      <c r="AK222" s="8">
        <v>16</v>
      </c>
      <c r="AL222" s="8">
        <v>14</v>
      </c>
      <c r="AM222" s="8">
        <v>14</v>
      </c>
      <c r="AN222" s="8">
        <v>12</v>
      </c>
      <c r="AO222" s="8">
        <v>16</v>
      </c>
      <c r="AP222" s="8">
        <v>12</v>
      </c>
      <c r="AQ222" s="8">
        <v>14</v>
      </c>
      <c r="AR222" s="8">
        <v>15</v>
      </c>
      <c r="AS222" s="8">
        <v>16</v>
      </c>
      <c r="AT222" s="8">
        <v>11</v>
      </c>
      <c r="AU222" s="8">
        <v>10</v>
      </c>
      <c r="AV222" s="8">
        <v>13</v>
      </c>
      <c r="AW222" s="8">
        <v>16</v>
      </c>
      <c r="AX222" s="8">
        <v>16</v>
      </c>
      <c r="AY222" s="8">
        <v>3</v>
      </c>
      <c r="AZ222" s="8">
        <v>1</v>
      </c>
      <c r="BA222" s="8">
        <v>1</v>
      </c>
      <c r="BB222" s="8">
        <v>3</v>
      </c>
      <c r="BC222" s="8">
        <v>3</v>
      </c>
      <c r="BD222" s="8">
        <v>1</v>
      </c>
      <c r="BE222" s="8">
        <v>3</v>
      </c>
      <c r="BF222" s="8">
        <v>2</v>
      </c>
      <c r="BG222" s="8">
        <v>1</v>
      </c>
      <c r="BH222" s="8">
        <v>3</v>
      </c>
      <c r="BI222" s="8">
        <v>1</v>
      </c>
      <c r="BJ222" s="8" t="s">
        <v>26</v>
      </c>
      <c r="BK222" s="8" t="s">
        <v>20</v>
      </c>
      <c r="BL222" s="8">
        <v>15</v>
      </c>
      <c r="BM222" s="8" t="s">
        <v>26</v>
      </c>
      <c r="BN222" s="8"/>
      <c r="BO222" s="8">
        <v>101</v>
      </c>
      <c r="BP222" s="34">
        <v>46203</v>
      </c>
      <c r="BQ222" s="8" t="s">
        <v>21</v>
      </c>
      <c r="BR222" s="8" t="s">
        <v>156</v>
      </c>
    </row>
    <row r="223" spans="1:70" ht="15.5" thickBot="1" x14ac:dyDescent="0.35">
      <c r="A223" s="8" t="s">
        <v>26</v>
      </c>
      <c r="B223" s="8"/>
      <c r="C223" s="8" t="s">
        <v>555</v>
      </c>
      <c r="D223" s="8" t="s">
        <v>484</v>
      </c>
      <c r="E223" s="33">
        <v>0.85</v>
      </c>
      <c r="F223" s="8">
        <v>0</v>
      </c>
      <c r="G223" s="8" t="s">
        <v>239</v>
      </c>
      <c r="H223" s="8" t="s">
        <v>138</v>
      </c>
      <c r="I223" s="8">
        <v>26</v>
      </c>
      <c r="J223" s="8">
        <v>160</v>
      </c>
      <c r="K223" s="8">
        <v>163</v>
      </c>
      <c r="L223" s="8">
        <v>15</v>
      </c>
      <c r="M223" s="8">
        <v>14</v>
      </c>
      <c r="N223" s="8">
        <v>3</v>
      </c>
      <c r="O223" s="8">
        <v>14</v>
      </c>
      <c r="P223" s="8">
        <v>15</v>
      </c>
      <c r="Q223" s="8">
        <v>15</v>
      </c>
      <c r="R223" s="8">
        <v>4</v>
      </c>
      <c r="S223" s="8">
        <v>16</v>
      </c>
      <c r="T223" s="8">
        <v>7</v>
      </c>
      <c r="U223" s="8">
        <v>12</v>
      </c>
      <c r="V223" s="8">
        <v>15</v>
      </c>
      <c r="W223" s="8">
        <v>16</v>
      </c>
      <c r="X223" s="8">
        <v>5</v>
      </c>
      <c r="Y223" s="8">
        <v>15</v>
      </c>
      <c r="Z223" s="8">
        <v>16</v>
      </c>
      <c r="AA223" s="8">
        <v>7</v>
      </c>
      <c r="AB223" s="8">
        <v>13</v>
      </c>
      <c r="AC223" s="8">
        <v>14</v>
      </c>
      <c r="AD223" s="8">
        <v>14</v>
      </c>
      <c r="AE223" s="8">
        <v>12</v>
      </c>
      <c r="AF223" s="8">
        <v>12</v>
      </c>
      <c r="AG223" s="8">
        <v>15</v>
      </c>
      <c r="AH223" s="8">
        <v>14</v>
      </c>
      <c r="AI223" s="8">
        <v>18</v>
      </c>
      <c r="AJ223" s="8">
        <v>13</v>
      </c>
      <c r="AK223" s="8">
        <v>12</v>
      </c>
      <c r="AL223" s="8">
        <v>15</v>
      </c>
      <c r="AM223" s="8">
        <v>14</v>
      </c>
      <c r="AN223" s="8">
        <v>15</v>
      </c>
      <c r="AO223" s="8">
        <v>8</v>
      </c>
      <c r="AP223" s="8">
        <v>14</v>
      </c>
      <c r="AQ223" s="8">
        <v>13</v>
      </c>
      <c r="AR223" s="8">
        <v>14</v>
      </c>
      <c r="AS223" s="8">
        <v>11</v>
      </c>
      <c r="AT223" s="8">
        <v>14</v>
      </c>
      <c r="AU223" s="8">
        <v>13</v>
      </c>
      <c r="AV223" s="8">
        <v>15</v>
      </c>
      <c r="AW223" s="8">
        <v>14</v>
      </c>
      <c r="AX223" s="8">
        <v>12</v>
      </c>
      <c r="AY223" s="8">
        <v>3</v>
      </c>
      <c r="AZ223" s="8">
        <v>1</v>
      </c>
      <c r="BA223" s="8">
        <v>2</v>
      </c>
      <c r="BB223" s="8">
        <v>3</v>
      </c>
      <c r="BC223" s="8">
        <v>1</v>
      </c>
      <c r="BD223" s="8">
        <v>4</v>
      </c>
      <c r="BE223" s="8">
        <v>2</v>
      </c>
      <c r="BF223" s="8">
        <v>1</v>
      </c>
      <c r="BG223" s="8">
        <v>2</v>
      </c>
      <c r="BH223" s="8">
        <v>1</v>
      </c>
      <c r="BI223" s="8">
        <v>1</v>
      </c>
      <c r="BJ223" s="8" t="s">
        <v>26</v>
      </c>
      <c r="BK223" s="8" t="s">
        <v>249</v>
      </c>
      <c r="BL223" s="8">
        <v>14</v>
      </c>
      <c r="BM223" s="8" t="s">
        <v>26</v>
      </c>
      <c r="BN223" s="8"/>
      <c r="BO223" s="8">
        <v>33</v>
      </c>
      <c r="BP223" s="34">
        <v>46568</v>
      </c>
      <c r="BQ223" s="8" t="s">
        <v>21</v>
      </c>
      <c r="BR223" s="8" t="s">
        <v>156</v>
      </c>
    </row>
    <row r="224" spans="1:70" ht="15.5" thickBot="1" x14ac:dyDescent="0.35">
      <c r="A224" s="8" t="s">
        <v>26</v>
      </c>
      <c r="B224" s="8"/>
      <c r="C224" s="8" t="s">
        <v>556</v>
      </c>
      <c r="D224" s="8" t="s">
        <v>154</v>
      </c>
      <c r="E224" s="33">
        <v>1</v>
      </c>
      <c r="F224" s="8">
        <v>0</v>
      </c>
      <c r="G224" s="8" t="s">
        <v>239</v>
      </c>
      <c r="H224" s="8" t="s">
        <v>430</v>
      </c>
      <c r="I224" s="8">
        <v>20</v>
      </c>
      <c r="J224" s="8">
        <v>121</v>
      </c>
      <c r="K224" s="8">
        <v>146</v>
      </c>
      <c r="L224" s="8">
        <v>11</v>
      </c>
      <c r="M224" s="8">
        <v>12</v>
      </c>
      <c r="N224" s="8">
        <v>11</v>
      </c>
      <c r="O224" s="8">
        <v>6</v>
      </c>
      <c r="P224" s="8">
        <v>12</v>
      </c>
      <c r="Q224" s="8">
        <v>10</v>
      </c>
      <c r="R224" s="8">
        <v>12</v>
      </c>
      <c r="S224" s="8">
        <v>13</v>
      </c>
      <c r="T224" s="8">
        <v>12</v>
      </c>
      <c r="U224" s="8">
        <v>6</v>
      </c>
      <c r="V224" s="8">
        <v>5</v>
      </c>
      <c r="W224" s="8">
        <v>12</v>
      </c>
      <c r="X224" s="8">
        <v>9</v>
      </c>
      <c r="Y224" s="8">
        <v>8</v>
      </c>
      <c r="Z224" s="8">
        <v>12</v>
      </c>
      <c r="AA224" s="8">
        <v>12</v>
      </c>
      <c r="AB224" s="8">
        <v>13</v>
      </c>
      <c r="AC224" s="8">
        <v>12</v>
      </c>
      <c r="AD224" s="8">
        <v>11</v>
      </c>
      <c r="AE224" s="8">
        <v>7</v>
      </c>
      <c r="AF224" s="8">
        <v>13</v>
      </c>
      <c r="AG224" s="8">
        <v>11</v>
      </c>
      <c r="AH224" s="8">
        <v>13</v>
      </c>
      <c r="AI224" s="8">
        <v>10</v>
      </c>
      <c r="AJ224" s="8">
        <v>13</v>
      </c>
      <c r="AK224" s="8">
        <v>10</v>
      </c>
      <c r="AL224" s="8">
        <v>11</v>
      </c>
      <c r="AM224" s="8">
        <v>12</v>
      </c>
      <c r="AN224" s="8">
        <v>14</v>
      </c>
      <c r="AO224" s="8">
        <v>11</v>
      </c>
      <c r="AP224" s="8">
        <v>15</v>
      </c>
      <c r="AQ224" s="8">
        <v>14</v>
      </c>
      <c r="AR224" s="8">
        <v>13</v>
      </c>
      <c r="AS224" s="8">
        <v>10</v>
      </c>
      <c r="AT224" s="8">
        <v>14</v>
      </c>
      <c r="AU224" s="8">
        <v>16</v>
      </c>
      <c r="AV224" s="8">
        <v>11</v>
      </c>
      <c r="AW224" s="8">
        <v>10</v>
      </c>
      <c r="AX224" s="8">
        <v>11</v>
      </c>
      <c r="AY224" s="8">
        <v>1</v>
      </c>
      <c r="AZ224" s="8">
        <v>1</v>
      </c>
      <c r="BA224" s="8">
        <v>1</v>
      </c>
      <c r="BB224" s="8">
        <v>2</v>
      </c>
      <c r="BC224" s="8">
        <v>1</v>
      </c>
      <c r="BD224" s="8">
        <v>1</v>
      </c>
      <c r="BE224" s="8">
        <v>1</v>
      </c>
      <c r="BF224" s="8">
        <v>3</v>
      </c>
      <c r="BG224" s="8">
        <v>1</v>
      </c>
      <c r="BH224" s="8">
        <v>2</v>
      </c>
      <c r="BI224" s="8">
        <v>3</v>
      </c>
      <c r="BJ224" s="8" t="s">
        <v>26</v>
      </c>
      <c r="BK224" s="8" t="s">
        <v>20</v>
      </c>
      <c r="BL224" s="8">
        <v>13</v>
      </c>
      <c r="BM224" s="8" t="s">
        <v>26</v>
      </c>
      <c r="BN224" s="8"/>
      <c r="BO224" s="8">
        <v>3</v>
      </c>
      <c r="BP224" s="34">
        <v>47664</v>
      </c>
      <c r="BQ224" s="8" t="s">
        <v>21</v>
      </c>
      <c r="BR224" s="8" t="s">
        <v>156</v>
      </c>
    </row>
    <row r="225" spans="1:70" ht="15.5" thickBot="1" x14ac:dyDescent="0.35">
      <c r="A225" s="8" t="s">
        <v>26</v>
      </c>
      <c r="B225" s="8"/>
      <c r="C225" s="8" t="s">
        <v>557</v>
      </c>
      <c r="D225" s="8" t="s">
        <v>154</v>
      </c>
      <c r="E225" s="33">
        <v>1</v>
      </c>
      <c r="F225" s="8">
        <v>0</v>
      </c>
      <c r="G225" s="8" t="s">
        <v>22</v>
      </c>
      <c r="H225" s="8" t="s">
        <v>23</v>
      </c>
      <c r="I225" s="8">
        <v>19</v>
      </c>
      <c r="J225" s="8">
        <v>124</v>
      </c>
      <c r="K225" s="8">
        <v>148</v>
      </c>
      <c r="L225" s="8">
        <v>14</v>
      </c>
      <c r="M225" s="8">
        <v>15</v>
      </c>
      <c r="N225" s="8">
        <v>13</v>
      </c>
      <c r="O225" s="8">
        <v>8</v>
      </c>
      <c r="P225" s="8">
        <v>14</v>
      </c>
      <c r="Q225" s="8">
        <v>14</v>
      </c>
      <c r="R225" s="8">
        <v>11</v>
      </c>
      <c r="S225" s="8">
        <v>10</v>
      </c>
      <c r="T225" s="8">
        <v>11</v>
      </c>
      <c r="U225" s="8">
        <v>12</v>
      </c>
      <c r="V225" s="8">
        <v>9</v>
      </c>
      <c r="W225" s="8">
        <v>12</v>
      </c>
      <c r="X225" s="8">
        <v>13</v>
      </c>
      <c r="Y225" s="8">
        <v>7</v>
      </c>
      <c r="Z225" s="8">
        <v>6</v>
      </c>
      <c r="AA225" s="8">
        <v>13</v>
      </c>
      <c r="AB225" s="8">
        <v>13</v>
      </c>
      <c r="AC225" s="8">
        <v>14</v>
      </c>
      <c r="AD225" s="8">
        <v>12</v>
      </c>
      <c r="AE225" s="8">
        <v>10</v>
      </c>
      <c r="AF225" s="8">
        <v>11</v>
      </c>
      <c r="AG225" s="8">
        <v>9</v>
      </c>
      <c r="AH225" s="8">
        <v>13</v>
      </c>
      <c r="AI225" s="8">
        <v>10</v>
      </c>
      <c r="AJ225" s="8">
        <v>13</v>
      </c>
      <c r="AK225" s="8">
        <v>13</v>
      </c>
      <c r="AL225" s="8">
        <v>14</v>
      </c>
      <c r="AM225" s="8">
        <v>12</v>
      </c>
      <c r="AN225" s="8">
        <v>12</v>
      </c>
      <c r="AO225" s="8">
        <v>13</v>
      </c>
      <c r="AP225" s="8">
        <v>13</v>
      </c>
      <c r="AQ225" s="8">
        <v>13</v>
      </c>
      <c r="AR225" s="8">
        <v>12</v>
      </c>
      <c r="AS225" s="8">
        <v>13</v>
      </c>
      <c r="AT225" s="8">
        <v>13</v>
      </c>
      <c r="AU225" s="8">
        <v>14</v>
      </c>
      <c r="AV225" s="8">
        <v>12</v>
      </c>
      <c r="AW225" s="8">
        <v>9</v>
      </c>
      <c r="AX225" s="8">
        <v>12</v>
      </c>
      <c r="AY225" s="8">
        <v>1</v>
      </c>
      <c r="AZ225" s="8">
        <v>1</v>
      </c>
      <c r="BA225" s="8">
        <v>2</v>
      </c>
      <c r="BB225" s="8">
        <v>2</v>
      </c>
      <c r="BC225" s="8">
        <v>3</v>
      </c>
      <c r="BD225" s="8">
        <v>3</v>
      </c>
      <c r="BE225" s="8">
        <v>1</v>
      </c>
      <c r="BF225" s="8">
        <v>1</v>
      </c>
      <c r="BG225" s="8">
        <v>1</v>
      </c>
      <c r="BH225" s="8">
        <v>2</v>
      </c>
      <c r="BI225" s="8">
        <v>2</v>
      </c>
      <c r="BJ225" s="8" t="s">
        <v>26</v>
      </c>
      <c r="BK225" s="8" t="s">
        <v>20</v>
      </c>
      <c r="BL225" s="8">
        <v>15</v>
      </c>
      <c r="BM225" s="8" t="s">
        <v>26</v>
      </c>
      <c r="BN225" s="8"/>
      <c r="BO225" s="8" t="s">
        <v>26</v>
      </c>
      <c r="BP225" s="34">
        <v>47664</v>
      </c>
      <c r="BQ225" s="8" t="s">
        <v>21</v>
      </c>
      <c r="BR225" s="8" t="s">
        <v>156</v>
      </c>
    </row>
    <row r="226" spans="1:70" ht="15.5" thickBot="1" x14ac:dyDescent="0.35">
      <c r="A226" s="8" t="s">
        <v>26</v>
      </c>
      <c r="B226" s="8"/>
      <c r="C226" s="8" t="s">
        <v>558</v>
      </c>
      <c r="D226" s="8" t="s">
        <v>154</v>
      </c>
      <c r="E226" s="33">
        <v>1</v>
      </c>
      <c r="F226" s="8">
        <v>0</v>
      </c>
      <c r="G226" s="8" t="s">
        <v>19</v>
      </c>
      <c r="H226" s="8" t="s">
        <v>31</v>
      </c>
      <c r="I226" s="8">
        <v>19</v>
      </c>
      <c r="J226" s="8">
        <v>115</v>
      </c>
      <c r="K226" s="8">
        <v>145</v>
      </c>
      <c r="L226" s="8">
        <v>11</v>
      </c>
      <c r="M226" s="8">
        <v>7</v>
      </c>
      <c r="N226" s="8">
        <v>13</v>
      </c>
      <c r="O226" s="8">
        <v>6</v>
      </c>
      <c r="P226" s="8">
        <v>11</v>
      </c>
      <c r="Q226" s="8">
        <v>3</v>
      </c>
      <c r="R226" s="8">
        <v>10</v>
      </c>
      <c r="S226" s="8">
        <v>10</v>
      </c>
      <c r="T226" s="8">
        <v>13</v>
      </c>
      <c r="U226" s="8">
        <v>3</v>
      </c>
      <c r="V226" s="8">
        <v>6</v>
      </c>
      <c r="W226" s="8">
        <v>10</v>
      </c>
      <c r="X226" s="8">
        <v>13</v>
      </c>
      <c r="Y226" s="8">
        <v>7</v>
      </c>
      <c r="Z226" s="8">
        <v>7</v>
      </c>
      <c r="AA226" s="8">
        <v>12</v>
      </c>
      <c r="AB226" s="8">
        <v>14</v>
      </c>
      <c r="AC226" s="8">
        <v>12</v>
      </c>
      <c r="AD226" s="8">
        <v>10</v>
      </c>
      <c r="AE226" s="8">
        <v>12</v>
      </c>
      <c r="AF226" s="8">
        <v>16</v>
      </c>
      <c r="AG226" s="8">
        <v>9</v>
      </c>
      <c r="AH226" s="8">
        <v>12</v>
      </c>
      <c r="AI226" s="8">
        <v>8</v>
      </c>
      <c r="AJ226" s="8">
        <v>16</v>
      </c>
      <c r="AK226" s="8">
        <v>15</v>
      </c>
      <c r="AL226" s="8">
        <v>12</v>
      </c>
      <c r="AM226" s="8">
        <v>9</v>
      </c>
      <c r="AN226" s="8">
        <v>13</v>
      </c>
      <c r="AO226" s="8">
        <v>16</v>
      </c>
      <c r="AP226" s="8">
        <v>14</v>
      </c>
      <c r="AQ226" s="8">
        <v>11</v>
      </c>
      <c r="AR226" s="8">
        <v>14</v>
      </c>
      <c r="AS226" s="8">
        <v>15</v>
      </c>
      <c r="AT226" s="8">
        <v>14</v>
      </c>
      <c r="AU226" s="8">
        <v>8</v>
      </c>
      <c r="AV226" s="8">
        <v>15</v>
      </c>
      <c r="AW226" s="8">
        <v>14</v>
      </c>
      <c r="AX226" s="8">
        <v>12</v>
      </c>
      <c r="AY226" s="8">
        <v>3</v>
      </c>
      <c r="AZ226" s="8">
        <v>1</v>
      </c>
      <c r="BA226" s="8">
        <v>3</v>
      </c>
      <c r="BB226" s="8">
        <v>3</v>
      </c>
      <c r="BC226" s="8">
        <v>1</v>
      </c>
      <c r="BD226" s="8">
        <v>1</v>
      </c>
      <c r="BE226" s="8">
        <v>2</v>
      </c>
      <c r="BF226" s="8">
        <v>3</v>
      </c>
      <c r="BG226" s="8">
        <v>4</v>
      </c>
      <c r="BH226" s="8">
        <v>3</v>
      </c>
      <c r="BI226" s="8">
        <v>1</v>
      </c>
      <c r="BJ226" s="8" t="s">
        <v>26</v>
      </c>
      <c r="BK226" s="8" t="s">
        <v>20</v>
      </c>
      <c r="BL226" s="8">
        <v>10</v>
      </c>
      <c r="BM226" s="8" t="s">
        <v>26</v>
      </c>
      <c r="BN226" s="8"/>
      <c r="BO226" s="8" t="s">
        <v>26</v>
      </c>
      <c r="BP226" s="34">
        <v>47299</v>
      </c>
      <c r="BQ226" s="8" t="s">
        <v>21</v>
      </c>
      <c r="BR226" s="8" t="s">
        <v>156</v>
      </c>
    </row>
    <row r="227" spans="1:70" ht="15.5" thickBot="1" x14ac:dyDescent="0.35">
      <c r="A227" s="8" t="s">
        <v>26</v>
      </c>
      <c r="B227" s="8"/>
      <c r="C227" s="8" t="s">
        <v>559</v>
      </c>
      <c r="D227" s="8" t="s">
        <v>154</v>
      </c>
      <c r="E227" s="33">
        <v>1</v>
      </c>
      <c r="F227" s="8">
        <v>-125</v>
      </c>
      <c r="G227" s="8" t="s">
        <v>239</v>
      </c>
      <c r="H227" s="8" t="s">
        <v>24</v>
      </c>
      <c r="I227" s="8">
        <v>17</v>
      </c>
      <c r="J227" s="8">
        <v>115</v>
      </c>
      <c r="K227" s="8">
        <v>162</v>
      </c>
      <c r="L227" s="8">
        <v>11</v>
      </c>
      <c r="M227" s="8">
        <v>7</v>
      </c>
      <c r="N227" s="8">
        <v>5</v>
      </c>
      <c r="O227" s="8">
        <v>13</v>
      </c>
      <c r="P227" s="8">
        <v>13</v>
      </c>
      <c r="Q227" s="8">
        <v>5</v>
      </c>
      <c r="R227" s="8">
        <v>6</v>
      </c>
      <c r="S227" s="8">
        <v>12</v>
      </c>
      <c r="T227" s="8">
        <v>5</v>
      </c>
      <c r="U227" s="8">
        <v>5</v>
      </c>
      <c r="V227" s="8">
        <v>15</v>
      </c>
      <c r="W227" s="8">
        <v>12</v>
      </c>
      <c r="X227" s="8">
        <v>13</v>
      </c>
      <c r="Y227" s="8">
        <v>10</v>
      </c>
      <c r="Z227" s="8">
        <v>12</v>
      </c>
      <c r="AA227" s="8">
        <v>6</v>
      </c>
      <c r="AB227" s="8">
        <v>11</v>
      </c>
      <c r="AC227" s="8">
        <v>12</v>
      </c>
      <c r="AD227" s="8">
        <v>9</v>
      </c>
      <c r="AE227" s="8">
        <v>8</v>
      </c>
      <c r="AF227" s="8">
        <v>9</v>
      </c>
      <c r="AG227" s="8">
        <v>12</v>
      </c>
      <c r="AH227" s="8">
        <v>12</v>
      </c>
      <c r="AI227" s="8">
        <v>13</v>
      </c>
      <c r="AJ227" s="8">
        <v>15</v>
      </c>
      <c r="AK227" s="8">
        <v>14</v>
      </c>
      <c r="AL227" s="8">
        <v>13</v>
      </c>
      <c r="AM227" s="8">
        <v>12</v>
      </c>
      <c r="AN227" s="8">
        <v>13</v>
      </c>
      <c r="AO227" s="8">
        <v>12</v>
      </c>
      <c r="AP227" s="8">
        <v>11</v>
      </c>
      <c r="AQ227" s="8">
        <v>11</v>
      </c>
      <c r="AR227" s="8">
        <v>12</v>
      </c>
      <c r="AS227" s="8">
        <v>10</v>
      </c>
      <c r="AT227" s="8">
        <v>13</v>
      </c>
      <c r="AU227" s="8">
        <v>14</v>
      </c>
      <c r="AV227" s="8">
        <v>11</v>
      </c>
      <c r="AW227" s="8">
        <v>10</v>
      </c>
      <c r="AX227" s="8">
        <v>11</v>
      </c>
      <c r="AY227" s="8">
        <v>2</v>
      </c>
      <c r="AZ227" s="8">
        <v>1</v>
      </c>
      <c r="BA227" s="8">
        <v>2</v>
      </c>
      <c r="BB227" s="8">
        <v>2</v>
      </c>
      <c r="BC227" s="8">
        <v>2</v>
      </c>
      <c r="BD227" s="8">
        <v>2</v>
      </c>
      <c r="BE227" s="8">
        <v>3</v>
      </c>
      <c r="BF227" s="8">
        <v>3</v>
      </c>
      <c r="BG227" s="8">
        <v>2</v>
      </c>
      <c r="BH227" s="8">
        <v>3</v>
      </c>
      <c r="BI227" s="8">
        <v>2</v>
      </c>
      <c r="BJ227" s="8" t="s">
        <v>26</v>
      </c>
      <c r="BK227" s="8" t="s">
        <v>20</v>
      </c>
      <c r="BL227" s="8">
        <v>15</v>
      </c>
      <c r="BM227" s="8" t="s">
        <v>26</v>
      </c>
      <c r="BN227" s="8"/>
      <c r="BO227" s="8" t="s">
        <v>26</v>
      </c>
      <c r="BP227" s="34">
        <v>46934</v>
      </c>
      <c r="BQ227" s="8" t="s">
        <v>21</v>
      </c>
      <c r="BR227" s="8" t="s">
        <v>156</v>
      </c>
    </row>
    <row r="228" spans="1:70" x14ac:dyDescent="0.3">
      <c r="A228" s="48" t="s">
        <v>560</v>
      </c>
    </row>
    <row r="229" spans="1:70" ht="14.5" thickBot="1" x14ac:dyDescent="0.35">
      <c r="A229" s="7" t="s">
        <v>0</v>
      </c>
      <c r="B229" s="7"/>
      <c r="C229" s="7" t="s">
        <v>2</v>
      </c>
      <c r="D229" s="7" t="s">
        <v>3</v>
      </c>
      <c r="E229" s="7"/>
      <c r="F229" s="7" t="s">
        <v>14</v>
      </c>
      <c r="G229" s="7" t="s">
        <v>12</v>
      </c>
      <c r="H229" s="7" t="s">
        <v>1</v>
      </c>
      <c r="I229" s="7" t="s">
        <v>4</v>
      </c>
      <c r="J229" s="7" t="s">
        <v>5</v>
      </c>
      <c r="K229" s="7" t="s">
        <v>329</v>
      </c>
      <c r="L229" s="7" t="s">
        <v>34</v>
      </c>
      <c r="M229" s="7" t="s">
        <v>35</v>
      </c>
      <c r="N229" s="7" t="s">
        <v>36</v>
      </c>
      <c r="O229" s="7" t="s">
        <v>37</v>
      </c>
      <c r="P229" s="7" t="s">
        <v>38</v>
      </c>
      <c r="Q229" s="7" t="s">
        <v>39</v>
      </c>
      <c r="R229" s="7" t="s">
        <v>40</v>
      </c>
      <c r="S229" s="7" t="s">
        <v>9</v>
      </c>
      <c r="T229" s="7" t="s">
        <v>41</v>
      </c>
      <c r="U229" s="7" t="s">
        <v>42</v>
      </c>
      <c r="V229" s="7" t="s">
        <v>43</v>
      </c>
      <c r="W229" s="7" t="s">
        <v>44</v>
      </c>
      <c r="X229" s="7" t="s">
        <v>45</v>
      </c>
      <c r="Y229" s="7" t="s">
        <v>46</v>
      </c>
      <c r="Z229" s="7" t="s">
        <v>47</v>
      </c>
      <c r="AA229" s="7" t="s">
        <v>1</v>
      </c>
      <c r="AB229" s="7" t="s">
        <v>10</v>
      </c>
      <c r="AC229" s="7" t="s">
        <v>48</v>
      </c>
      <c r="AD229" s="7" t="s">
        <v>49</v>
      </c>
      <c r="AE229" s="7" t="s">
        <v>50</v>
      </c>
      <c r="AF229" s="7" t="s">
        <v>51</v>
      </c>
      <c r="AG229" s="7" t="s">
        <v>52</v>
      </c>
      <c r="AH229" s="7" t="s">
        <v>53</v>
      </c>
      <c r="AI229" s="7" t="s">
        <v>54</v>
      </c>
      <c r="AJ229" s="7" t="s">
        <v>55</v>
      </c>
      <c r="AK229" s="7" t="s">
        <v>56</v>
      </c>
      <c r="AL229" s="7" t="s">
        <v>57</v>
      </c>
      <c r="AM229" s="7" t="s">
        <v>58</v>
      </c>
      <c r="AN229" s="7" t="s">
        <v>7</v>
      </c>
      <c r="AO229" s="7" t="s">
        <v>8</v>
      </c>
      <c r="AP229" s="7" t="s">
        <v>59</v>
      </c>
      <c r="AQ229" s="7" t="s">
        <v>60</v>
      </c>
      <c r="AR229" s="7" t="s">
        <v>61</v>
      </c>
      <c r="AS229" s="7" t="s">
        <v>62</v>
      </c>
      <c r="AT229" s="7" t="s">
        <v>6</v>
      </c>
      <c r="AU229" s="7" t="s">
        <v>63</v>
      </c>
      <c r="AV229" s="7" t="s">
        <v>213</v>
      </c>
      <c r="AW229" s="7" t="s">
        <v>214</v>
      </c>
      <c r="AX229" s="7" t="s">
        <v>215</v>
      </c>
      <c r="AY229" s="7" t="s">
        <v>140</v>
      </c>
      <c r="AZ229" s="7" t="s">
        <v>141</v>
      </c>
      <c r="BA229" s="7" t="s">
        <v>142</v>
      </c>
      <c r="BB229" s="7" t="s">
        <v>143</v>
      </c>
      <c r="BC229" s="7" t="s">
        <v>144</v>
      </c>
      <c r="BD229" s="7" t="s">
        <v>145</v>
      </c>
      <c r="BE229" s="7" t="s">
        <v>146</v>
      </c>
      <c r="BF229" s="7" t="s">
        <v>147</v>
      </c>
      <c r="BG229" s="7" t="s">
        <v>148</v>
      </c>
      <c r="BH229" s="7" t="s">
        <v>149</v>
      </c>
      <c r="BI229" s="7" t="s">
        <v>150</v>
      </c>
      <c r="BJ229" s="7" t="s">
        <v>18</v>
      </c>
      <c r="BK229" s="7" t="s">
        <v>16</v>
      </c>
      <c r="BL229" s="7" t="s">
        <v>11</v>
      </c>
      <c r="BM229" s="7" t="s">
        <v>13</v>
      </c>
      <c r="BN229" s="7" t="s">
        <v>17</v>
      </c>
      <c r="BO229" s="7" t="s">
        <v>151</v>
      </c>
      <c r="BP229" s="7" t="s">
        <v>15</v>
      </c>
      <c r="BQ229" s="7" t="s">
        <v>152</v>
      </c>
      <c r="BR229" s="7" t="s">
        <v>153</v>
      </c>
    </row>
    <row r="230" spans="1:70" ht="23" thickBot="1" x14ac:dyDescent="0.35">
      <c r="A230" s="8" t="s">
        <v>26</v>
      </c>
      <c r="B230" s="8"/>
      <c r="C230" s="8" t="s">
        <v>561</v>
      </c>
      <c r="D230" s="8" t="s">
        <v>154</v>
      </c>
      <c r="E230" s="33">
        <v>1</v>
      </c>
      <c r="F230" s="8">
        <v>0</v>
      </c>
      <c r="G230" s="8" t="s">
        <v>157</v>
      </c>
      <c r="H230" s="8" t="s">
        <v>315</v>
      </c>
      <c r="I230" s="8">
        <v>26</v>
      </c>
      <c r="J230" s="8">
        <v>159</v>
      </c>
      <c r="K230" s="8">
        <v>169</v>
      </c>
      <c r="L230" s="8">
        <v>16</v>
      </c>
      <c r="M230" s="8">
        <v>13</v>
      </c>
      <c r="N230" s="8">
        <v>10</v>
      </c>
      <c r="O230" s="8">
        <v>14</v>
      </c>
      <c r="P230" s="8">
        <v>16</v>
      </c>
      <c r="Q230" s="8">
        <v>14</v>
      </c>
      <c r="R230" s="8">
        <v>4</v>
      </c>
      <c r="S230" s="8">
        <v>13</v>
      </c>
      <c r="T230" s="8">
        <v>14</v>
      </c>
      <c r="U230" s="8">
        <v>13</v>
      </c>
      <c r="V230" s="8">
        <v>11</v>
      </c>
      <c r="W230" s="8">
        <v>16</v>
      </c>
      <c r="X230" s="8">
        <v>10</v>
      </c>
      <c r="Y230" s="8">
        <v>13</v>
      </c>
      <c r="Z230" s="8">
        <v>13</v>
      </c>
      <c r="AA230" s="8">
        <v>14</v>
      </c>
      <c r="AB230" s="8">
        <v>16</v>
      </c>
      <c r="AC230" s="8">
        <v>16</v>
      </c>
      <c r="AD230" s="8">
        <v>16</v>
      </c>
      <c r="AE230" s="8">
        <v>10</v>
      </c>
      <c r="AF230" s="8">
        <v>14</v>
      </c>
      <c r="AG230" s="8">
        <v>15</v>
      </c>
      <c r="AH230" s="8">
        <v>17</v>
      </c>
      <c r="AI230" s="8">
        <v>16</v>
      </c>
      <c r="AJ230" s="8">
        <v>16</v>
      </c>
      <c r="AK230" s="8">
        <v>13</v>
      </c>
      <c r="AL230" s="8">
        <v>16</v>
      </c>
      <c r="AM230" s="8">
        <v>17</v>
      </c>
      <c r="AN230" s="8">
        <v>12</v>
      </c>
      <c r="AO230" s="8">
        <v>8</v>
      </c>
      <c r="AP230" s="8">
        <v>12</v>
      </c>
      <c r="AQ230" s="8">
        <v>15</v>
      </c>
      <c r="AR230" s="8">
        <v>14</v>
      </c>
      <c r="AS230" s="8">
        <v>12</v>
      </c>
      <c r="AT230" s="8">
        <v>12</v>
      </c>
      <c r="AU230" s="8">
        <v>14</v>
      </c>
      <c r="AV230" s="8">
        <v>14</v>
      </c>
      <c r="AW230" s="8">
        <v>16</v>
      </c>
      <c r="AX230" s="8">
        <v>15</v>
      </c>
      <c r="AY230" s="8">
        <v>2</v>
      </c>
      <c r="AZ230" s="8">
        <v>2</v>
      </c>
      <c r="BA230" s="8">
        <v>1</v>
      </c>
      <c r="BB230" s="8">
        <v>2</v>
      </c>
      <c r="BC230" s="8">
        <v>2</v>
      </c>
      <c r="BD230" s="8">
        <v>2</v>
      </c>
      <c r="BE230" s="8">
        <v>3</v>
      </c>
      <c r="BF230" s="8">
        <v>1</v>
      </c>
      <c r="BG230" s="8">
        <v>1</v>
      </c>
      <c r="BH230" s="8">
        <v>2</v>
      </c>
      <c r="BI230" s="8">
        <v>1</v>
      </c>
      <c r="BJ230" s="8" t="s">
        <v>26</v>
      </c>
      <c r="BK230" s="8" t="s">
        <v>20</v>
      </c>
      <c r="BL230" s="8">
        <v>16</v>
      </c>
      <c r="BM230" s="8" t="s">
        <v>26</v>
      </c>
      <c r="BN230" s="8"/>
      <c r="BO230" s="8">
        <v>27</v>
      </c>
      <c r="BP230" s="34">
        <v>46934</v>
      </c>
      <c r="BQ230" s="8" t="s">
        <v>21</v>
      </c>
      <c r="BR230" s="8" t="s">
        <v>156</v>
      </c>
    </row>
    <row r="231" spans="1:70" ht="15.5" thickBot="1" x14ac:dyDescent="0.35">
      <c r="A231" s="8" t="s">
        <v>26</v>
      </c>
      <c r="B231" s="8"/>
      <c r="C231" s="8" t="s">
        <v>562</v>
      </c>
      <c r="D231" s="8" t="s">
        <v>154</v>
      </c>
      <c r="E231" s="33">
        <v>1</v>
      </c>
      <c r="F231" s="8">
        <v>0</v>
      </c>
      <c r="G231" s="8" t="s">
        <v>155</v>
      </c>
      <c r="H231" s="8" t="s">
        <v>563</v>
      </c>
      <c r="I231" s="8">
        <v>24</v>
      </c>
      <c r="J231" s="8">
        <v>159</v>
      </c>
      <c r="K231" s="8">
        <v>170</v>
      </c>
      <c r="L231" s="8">
        <v>16</v>
      </c>
      <c r="M231" s="8">
        <v>14</v>
      </c>
      <c r="N231" s="8">
        <v>8</v>
      </c>
      <c r="O231" s="8">
        <v>14</v>
      </c>
      <c r="P231" s="8">
        <v>16</v>
      </c>
      <c r="Q231" s="8">
        <v>15</v>
      </c>
      <c r="R231" s="8">
        <v>5</v>
      </c>
      <c r="S231" s="8">
        <v>13</v>
      </c>
      <c r="T231" s="8">
        <v>11</v>
      </c>
      <c r="U231" s="8">
        <v>15</v>
      </c>
      <c r="V231" s="8">
        <v>11</v>
      </c>
      <c r="W231" s="8">
        <v>16</v>
      </c>
      <c r="X231" s="8">
        <v>8</v>
      </c>
      <c r="Y231" s="8">
        <v>14</v>
      </c>
      <c r="Z231" s="8">
        <v>15</v>
      </c>
      <c r="AA231" s="8">
        <v>11</v>
      </c>
      <c r="AB231" s="8">
        <v>16</v>
      </c>
      <c r="AC231" s="8">
        <v>14</v>
      </c>
      <c r="AD231" s="8">
        <v>14</v>
      </c>
      <c r="AE231" s="8">
        <v>12</v>
      </c>
      <c r="AF231" s="8">
        <v>12</v>
      </c>
      <c r="AG231" s="8">
        <v>15</v>
      </c>
      <c r="AH231" s="8">
        <v>16</v>
      </c>
      <c r="AI231" s="8">
        <v>15</v>
      </c>
      <c r="AJ231" s="8">
        <v>15</v>
      </c>
      <c r="AK231" s="8">
        <v>12</v>
      </c>
      <c r="AL231" s="8">
        <v>14</v>
      </c>
      <c r="AM231" s="8">
        <v>16</v>
      </c>
      <c r="AN231" s="8">
        <v>14</v>
      </c>
      <c r="AO231" s="8">
        <v>10</v>
      </c>
      <c r="AP231" s="8">
        <v>16</v>
      </c>
      <c r="AQ231" s="8">
        <v>17</v>
      </c>
      <c r="AR231" s="8">
        <v>14</v>
      </c>
      <c r="AS231" s="8">
        <v>11</v>
      </c>
      <c r="AT231" s="8">
        <v>16</v>
      </c>
      <c r="AU231" s="8">
        <v>18</v>
      </c>
      <c r="AV231" s="8">
        <v>14</v>
      </c>
      <c r="AW231" s="8">
        <v>14</v>
      </c>
      <c r="AX231" s="8">
        <v>15</v>
      </c>
      <c r="AY231" s="8">
        <v>2</v>
      </c>
      <c r="AZ231" s="8">
        <v>2</v>
      </c>
      <c r="BA231" s="8">
        <v>1</v>
      </c>
      <c r="BB231" s="8">
        <v>3</v>
      </c>
      <c r="BC231" s="8">
        <v>2</v>
      </c>
      <c r="BD231" s="8">
        <v>3</v>
      </c>
      <c r="BE231" s="8">
        <v>4</v>
      </c>
      <c r="BF231" s="8">
        <v>2</v>
      </c>
      <c r="BG231" s="8">
        <v>4</v>
      </c>
      <c r="BH231" s="8">
        <v>1</v>
      </c>
      <c r="BI231" s="8">
        <v>1</v>
      </c>
      <c r="BJ231" s="8" t="s">
        <v>26</v>
      </c>
      <c r="BK231" s="8" t="s">
        <v>20</v>
      </c>
      <c r="BL231" s="8">
        <v>14</v>
      </c>
      <c r="BM231" s="8" t="s">
        <v>26</v>
      </c>
      <c r="BN231" s="8"/>
      <c r="BO231" s="8">
        <v>44</v>
      </c>
      <c r="BP231" s="34">
        <v>46934</v>
      </c>
      <c r="BQ231" s="8" t="s">
        <v>21</v>
      </c>
      <c r="BR231" s="8" t="s">
        <v>156</v>
      </c>
    </row>
    <row r="232" spans="1:70" ht="14.5" thickBot="1" x14ac:dyDescent="0.35">
      <c r="A232" s="8" t="s">
        <v>26</v>
      </c>
      <c r="B232" s="8"/>
      <c r="C232" s="8" t="s">
        <v>564</v>
      </c>
      <c r="D232" s="8" t="s">
        <v>154</v>
      </c>
      <c r="E232" s="33">
        <v>1</v>
      </c>
      <c r="F232" s="8">
        <v>0</v>
      </c>
      <c r="G232" s="8" t="s">
        <v>28</v>
      </c>
      <c r="H232" s="8" t="s">
        <v>32</v>
      </c>
      <c r="I232" s="8">
        <v>32</v>
      </c>
      <c r="J232" s="8">
        <v>177</v>
      </c>
      <c r="K232" s="8">
        <v>182</v>
      </c>
      <c r="L232" s="8">
        <v>14</v>
      </c>
      <c r="M232" s="8">
        <v>1</v>
      </c>
      <c r="N232" s="8">
        <v>1</v>
      </c>
      <c r="O232" s="8">
        <v>5</v>
      </c>
      <c r="P232" s="8">
        <v>13</v>
      </c>
      <c r="Q232" s="8">
        <v>1</v>
      </c>
      <c r="R232" s="8">
        <v>3</v>
      </c>
      <c r="S232" s="8">
        <v>8</v>
      </c>
      <c r="T232" s="8">
        <v>3</v>
      </c>
      <c r="U232" s="8">
        <v>2</v>
      </c>
      <c r="V232" s="8">
        <v>2</v>
      </c>
      <c r="W232" s="8">
        <v>14</v>
      </c>
      <c r="X232" s="8">
        <v>7</v>
      </c>
      <c r="Y232" s="8">
        <v>3</v>
      </c>
      <c r="Z232" s="8">
        <v>13</v>
      </c>
      <c r="AA232" s="8">
        <v>17</v>
      </c>
      <c r="AB232" s="8">
        <v>17</v>
      </c>
      <c r="AC232" s="8">
        <v>16</v>
      </c>
      <c r="AD232" s="8">
        <v>16</v>
      </c>
      <c r="AE232" s="8">
        <v>13</v>
      </c>
      <c r="AF232" s="8">
        <v>12</v>
      </c>
      <c r="AG232" s="8">
        <v>12</v>
      </c>
      <c r="AH232" s="8">
        <v>12</v>
      </c>
      <c r="AI232" s="8">
        <v>11</v>
      </c>
      <c r="AJ232" s="8">
        <v>19</v>
      </c>
      <c r="AK232" s="8">
        <v>14</v>
      </c>
      <c r="AL232" s="8">
        <v>17</v>
      </c>
      <c r="AM232" s="8">
        <v>16</v>
      </c>
      <c r="AN232" s="8">
        <v>13</v>
      </c>
      <c r="AO232" s="8">
        <v>14</v>
      </c>
      <c r="AP232" s="8">
        <v>17</v>
      </c>
      <c r="AQ232" s="8">
        <v>10</v>
      </c>
      <c r="AR232" s="8">
        <v>16</v>
      </c>
      <c r="AS232" s="8">
        <v>14</v>
      </c>
      <c r="AT232" s="8">
        <v>12</v>
      </c>
      <c r="AU232" s="8">
        <v>16</v>
      </c>
      <c r="AV232" s="8">
        <v>17</v>
      </c>
      <c r="AW232" s="8">
        <v>16</v>
      </c>
      <c r="AX232" s="8">
        <v>18</v>
      </c>
      <c r="AY232" s="8">
        <v>16</v>
      </c>
      <c r="AZ232" s="8">
        <v>15</v>
      </c>
      <c r="BA232" s="8">
        <v>17</v>
      </c>
      <c r="BB232" s="8">
        <v>14</v>
      </c>
      <c r="BC232" s="8">
        <v>13</v>
      </c>
      <c r="BD232" s="8">
        <v>17</v>
      </c>
      <c r="BE232" s="8">
        <v>14</v>
      </c>
      <c r="BF232" s="8">
        <v>18</v>
      </c>
      <c r="BG232" s="8">
        <v>11</v>
      </c>
      <c r="BH232" s="8">
        <v>14</v>
      </c>
      <c r="BI232" s="8">
        <v>14</v>
      </c>
      <c r="BJ232" s="8" t="s">
        <v>26</v>
      </c>
      <c r="BK232" s="8" t="s">
        <v>20</v>
      </c>
      <c r="BL232" s="8">
        <v>18</v>
      </c>
      <c r="BM232" s="8" t="s">
        <v>26</v>
      </c>
      <c r="BN232" s="8"/>
      <c r="BO232" s="8">
        <v>1</v>
      </c>
      <c r="BP232" s="34">
        <v>46568</v>
      </c>
      <c r="BQ232" s="8" t="s">
        <v>21</v>
      </c>
      <c r="BR232" s="8" t="s">
        <v>156</v>
      </c>
    </row>
    <row r="233" spans="1:70" ht="15.5" thickBot="1" x14ac:dyDescent="0.35">
      <c r="A233" s="8" t="s">
        <v>26</v>
      </c>
      <c r="B233" s="8"/>
      <c r="C233" s="8" t="s">
        <v>565</v>
      </c>
      <c r="D233" s="8" t="s">
        <v>154</v>
      </c>
      <c r="E233" s="33">
        <v>1</v>
      </c>
      <c r="F233" s="8">
        <v>0</v>
      </c>
      <c r="G233" s="8" t="s">
        <v>228</v>
      </c>
      <c r="H233" s="8" t="s">
        <v>32</v>
      </c>
      <c r="I233" s="8">
        <v>28</v>
      </c>
      <c r="J233" s="8">
        <v>113</v>
      </c>
      <c r="K233" s="8">
        <v>145</v>
      </c>
      <c r="L233" s="8">
        <v>7</v>
      </c>
      <c r="M233" s="8">
        <v>2</v>
      </c>
      <c r="N233" s="8">
        <v>3</v>
      </c>
      <c r="O233" s="8">
        <v>10</v>
      </c>
      <c r="P233" s="8">
        <v>8</v>
      </c>
      <c r="Q233" s="8">
        <v>1</v>
      </c>
      <c r="R233" s="8">
        <v>3</v>
      </c>
      <c r="S233" s="8">
        <v>1</v>
      </c>
      <c r="T233" s="8">
        <v>3</v>
      </c>
      <c r="U233" s="8">
        <v>1</v>
      </c>
      <c r="V233" s="8">
        <v>3</v>
      </c>
      <c r="W233" s="8">
        <v>10</v>
      </c>
      <c r="X233" s="8">
        <v>7</v>
      </c>
      <c r="Y233" s="8">
        <v>3</v>
      </c>
      <c r="Z233" s="8">
        <v>5</v>
      </c>
      <c r="AA233" s="8">
        <v>16</v>
      </c>
      <c r="AB233" s="8">
        <v>11</v>
      </c>
      <c r="AC233" s="8">
        <v>14</v>
      </c>
      <c r="AD233" s="8">
        <v>11</v>
      </c>
      <c r="AE233" s="8">
        <v>10</v>
      </c>
      <c r="AF233" s="8">
        <v>10</v>
      </c>
      <c r="AG233" s="8">
        <v>6</v>
      </c>
      <c r="AH233" s="8">
        <v>11</v>
      </c>
      <c r="AI233" s="8">
        <v>2</v>
      </c>
      <c r="AJ233" s="8">
        <v>12</v>
      </c>
      <c r="AK233" s="8">
        <v>10</v>
      </c>
      <c r="AL233" s="8">
        <v>13</v>
      </c>
      <c r="AM233" s="8">
        <v>11</v>
      </c>
      <c r="AN233" s="8">
        <v>10</v>
      </c>
      <c r="AO233" s="8">
        <v>15</v>
      </c>
      <c r="AP233" s="8">
        <v>9</v>
      </c>
      <c r="AQ233" s="8">
        <v>13</v>
      </c>
      <c r="AR233" s="8">
        <v>12</v>
      </c>
      <c r="AS233" s="8">
        <v>12</v>
      </c>
      <c r="AT233" s="8">
        <v>9</v>
      </c>
      <c r="AU233" s="8">
        <v>12</v>
      </c>
      <c r="AV233" s="8">
        <v>12</v>
      </c>
      <c r="AW233" s="8">
        <v>13</v>
      </c>
      <c r="AX233" s="8">
        <v>13</v>
      </c>
      <c r="AY233" s="8">
        <v>12</v>
      </c>
      <c r="AZ233" s="8">
        <v>10</v>
      </c>
      <c r="BA233" s="8">
        <v>13</v>
      </c>
      <c r="BB233" s="8">
        <v>10</v>
      </c>
      <c r="BC233" s="8">
        <v>15</v>
      </c>
      <c r="BD233" s="8">
        <v>14</v>
      </c>
      <c r="BE233" s="8">
        <v>11</v>
      </c>
      <c r="BF233" s="8">
        <v>13</v>
      </c>
      <c r="BG233" s="8">
        <v>8</v>
      </c>
      <c r="BH233" s="8">
        <v>11</v>
      </c>
      <c r="BI233" s="8">
        <v>11</v>
      </c>
      <c r="BJ233" s="8" t="s">
        <v>26</v>
      </c>
      <c r="BK233" s="8" t="s">
        <v>20</v>
      </c>
      <c r="BL233" s="8">
        <v>14</v>
      </c>
      <c r="BM233" s="8" t="s">
        <v>26</v>
      </c>
      <c r="BN233" s="8"/>
      <c r="BO233" s="8" t="s">
        <v>26</v>
      </c>
      <c r="BP233" s="34">
        <v>46568</v>
      </c>
      <c r="BQ233" s="8" t="s">
        <v>21</v>
      </c>
      <c r="BR233" s="8" t="s">
        <v>156</v>
      </c>
    </row>
    <row r="234" spans="1:70" ht="15.5" thickBot="1" x14ac:dyDescent="0.35">
      <c r="A234" s="8" t="s">
        <v>26</v>
      </c>
      <c r="B234" s="8"/>
      <c r="C234" s="8" t="s">
        <v>566</v>
      </c>
      <c r="D234" s="8" t="s">
        <v>154</v>
      </c>
      <c r="E234" s="33">
        <v>1</v>
      </c>
      <c r="F234" s="8">
        <v>0</v>
      </c>
      <c r="G234" s="8" t="s">
        <v>28</v>
      </c>
      <c r="H234" s="8" t="s">
        <v>567</v>
      </c>
      <c r="I234" s="8">
        <v>24</v>
      </c>
      <c r="J234" s="8">
        <v>155</v>
      </c>
      <c r="K234" s="8">
        <v>164</v>
      </c>
      <c r="L234" s="8">
        <v>12</v>
      </c>
      <c r="M234" s="8">
        <v>13</v>
      </c>
      <c r="N234" s="8">
        <v>9</v>
      </c>
      <c r="O234" s="8">
        <v>10</v>
      </c>
      <c r="P234" s="8">
        <v>14</v>
      </c>
      <c r="Q234" s="8">
        <v>10</v>
      </c>
      <c r="R234" s="8">
        <v>8</v>
      </c>
      <c r="S234" s="8">
        <v>16</v>
      </c>
      <c r="T234" s="8">
        <v>11</v>
      </c>
      <c r="U234" s="8">
        <v>7</v>
      </c>
      <c r="V234" s="8">
        <v>12</v>
      </c>
      <c r="W234" s="8">
        <v>12</v>
      </c>
      <c r="X234" s="8">
        <v>6</v>
      </c>
      <c r="Y234" s="8">
        <v>9</v>
      </c>
      <c r="Z234" s="8">
        <v>16</v>
      </c>
      <c r="AA234" s="8">
        <v>9</v>
      </c>
      <c r="AB234" s="8">
        <v>15</v>
      </c>
      <c r="AC234" s="8">
        <v>10</v>
      </c>
      <c r="AD234" s="8">
        <v>11</v>
      </c>
      <c r="AE234" s="8">
        <v>6</v>
      </c>
      <c r="AF234" s="8">
        <v>14</v>
      </c>
      <c r="AG234" s="8">
        <v>12</v>
      </c>
      <c r="AH234" s="8">
        <v>13</v>
      </c>
      <c r="AI234" s="8">
        <v>15</v>
      </c>
      <c r="AJ234" s="8">
        <v>14</v>
      </c>
      <c r="AK234" s="8">
        <v>13</v>
      </c>
      <c r="AL234" s="8">
        <v>12</v>
      </c>
      <c r="AM234" s="8">
        <v>10</v>
      </c>
      <c r="AN234" s="8">
        <v>18</v>
      </c>
      <c r="AO234" s="8">
        <v>6</v>
      </c>
      <c r="AP234" s="8">
        <v>15</v>
      </c>
      <c r="AQ234" s="8">
        <v>15</v>
      </c>
      <c r="AR234" s="8">
        <v>12</v>
      </c>
      <c r="AS234" s="8">
        <v>9</v>
      </c>
      <c r="AT234" s="8">
        <v>17</v>
      </c>
      <c r="AU234" s="8">
        <v>16</v>
      </c>
      <c r="AV234" s="8">
        <v>12</v>
      </c>
      <c r="AW234" s="8">
        <v>13</v>
      </c>
      <c r="AX234" s="8">
        <v>12</v>
      </c>
      <c r="AY234" s="8">
        <v>3</v>
      </c>
      <c r="AZ234" s="8">
        <v>1</v>
      </c>
      <c r="BA234" s="8">
        <v>2</v>
      </c>
      <c r="BB234" s="8">
        <v>1</v>
      </c>
      <c r="BC234" s="8">
        <v>3</v>
      </c>
      <c r="BD234" s="8">
        <v>3</v>
      </c>
      <c r="BE234" s="8">
        <v>2</v>
      </c>
      <c r="BF234" s="8">
        <v>1</v>
      </c>
      <c r="BG234" s="8">
        <v>1</v>
      </c>
      <c r="BH234" s="8">
        <v>1</v>
      </c>
      <c r="BI234" s="8">
        <v>2</v>
      </c>
      <c r="BJ234" s="8" t="s">
        <v>26</v>
      </c>
      <c r="BK234" s="8" t="s">
        <v>20</v>
      </c>
      <c r="BL234" s="8">
        <v>12</v>
      </c>
      <c r="BM234" s="8" t="s">
        <v>26</v>
      </c>
      <c r="BN234" s="8"/>
      <c r="BO234" s="8">
        <v>12</v>
      </c>
      <c r="BP234" s="34">
        <v>47664</v>
      </c>
      <c r="BQ234" s="8" t="s">
        <v>21</v>
      </c>
      <c r="BR234" s="8" t="s">
        <v>156</v>
      </c>
    </row>
    <row r="235" spans="1:70" ht="15.5" thickBot="1" x14ac:dyDescent="0.35">
      <c r="A235" s="8" t="s">
        <v>26</v>
      </c>
      <c r="B235" s="8"/>
      <c r="C235" s="8" t="s">
        <v>568</v>
      </c>
      <c r="D235" s="8" t="s">
        <v>154</v>
      </c>
      <c r="E235" s="33">
        <v>1</v>
      </c>
      <c r="F235" s="8">
        <v>0</v>
      </c>
      <c r="G235" s="8" t="s">
        <v>29</v>
      </c>
      <c r="H235" s="8" t="s">
        <v>569</v>
      </c>
      <c r="I235" s="8">
        <v>24</v>
      </c>
      <c r="J235" s="8">
        <v>153</v>
      </c>
      <c r="K235" s="8">
        <v>162</v>
      </c>
      <c r="L235" s="8">
        <v>15</v>
      </c>
      <c r="M235" s="8">
        <v>12</v>
      </c>
      <c r="N235" s="8">
        <v>10</v>
      </c>
      <c r="O235" s="8">
        <v>13</v>
      </c>
      <c r="P235" s="8">
        <v>17</v>
      </c>
      <c r="Q235" s="8">
        <v>11</v>
      </c>
      <c r="R235" s="8">
        <v>6</v>
      </c>
      <c r="S235" s="8">
        <v>15</v>
      </c>
      <c r="T235" s="8">
        <v>10</v>
      </c>
      <c r="U235" s="8">
        <v>11</v>
      </c>
      <c r="V235" s="8">
        <v>10</v>
      </c>
      <c r="W235" s="8">
        <v>16</v>
      </c>
      <c r="X235" s="8">
        <v>8</v>
      </c>
      <c r="Y235" s="8">
        <v>11</v>
      </c>
      <c r="Z235" s="8">
        <v>14</v>
      </c>
      <c r="AA235" s="8">
        <v>11</v>
      </c>
      <c r="AB235" s="8">
        <v>13</v>
      </c>
      <c r="AC235" s="8">
        <v>13</v>
      </c>
      <c r="AD235" s="8">
        <v>14</v>
      </c>
      <c r="AE235" s="8">
        <v>10</v>
      </c>
      <c r="AF235" s="8">
        <v>13</v>
      </c>
      <c r="AG235" s="8">
        <v>15</v>
      </c>
      <c r="AH235" s="8">
        <v>15</v>
      </c>
      <c r="AI235" s="8">
        <v>15</v>
      </c>
      <c r="AJ235" s="8">
        <v>15</v>
      </c>
      <c r="AK235" s="8">
        <v>11</v>
      </c>
      <c r="AL235" s="8">
        <v>14</v>
      </c>
      <c r="AM235" s="8">
        <v>14</v>
      </c>
      <c r="AN235" s="8">
        <v>14</v>
      </c>
      <c r="AO235" s="8">
        <v>9</v>
      </c>
      <c r="AP235" s="8">
        <v>14</v>
      </c>
      <c r="AQ235" s="8">
        <v>13</v>
      </c>
      <c r="AR235" s="8">
        <v>16</v>
      </c>
      <c r="AS235" s="8">
        <v>11</v>
      </c>
      <c r="AT235" s="8">
        <v>13</v>
      </c>
      <c r="AU235" s="8">
        <v>14</v>
      </c>
      <c r="AV235" s="8">
        <v>13</v>
      </c>
      <c r="AW235" s="8">
        <v>14</v>
      </c>
      <c r="AX235" s="8">
        <v>15</v>
      </c>
      <c r="AY235" s="8">
        <v>1</v>
      </c>
      <c r="AZ235" s="8">
        <v>1</v>
      </c>
      <c r="BA235" s="8">
        <v>3</v>
      </c>
      <c r="BB235" s="8">
        <v>3</v>
      </c>
      <c r="BC235" s="8">
        <v>2</v>
      </c>
      <c r="BD235" s="8">
        <v>2</v>
      </c>
      <c r="BE235" s="8">
        <v>3</v>
      </c>
      <c r="BF235" s="8">
        <v>2</v>
      </c>
      <c r="BG235" s="8">
        <v>2</v>
      </c>
      <c r="BH235" s="8">
        <v>4</v>
      </c>
      <c r="BI235" s="8">
        <v>3</v>
      </c>
      <c r="BJ235" s="8" t="s">
        <v>26</v>
      </c>
      <c r="BK235" s="8" t="s">
        <v>20</v>
      </c>
      <c r="BL235" s="8">
        <v>14</v>
      </c>
      <c r="BM235" s="8" t="s">
        <v>26</v>
      </c>
      <c r="BN235" s="8"/>
      <c r="BO235" s="8">
        <v>6</v>
      </c>
      <c r="BP235" s="34">
        <v>46568</v>
      </c>
      <c r="BQ235" s="8" t="s">
        <v>21</v>
      </c>
      <c r="BR235" s="8" t="s">
        <v>156</v>
      </c>
    </row>
    <row r="236" spans="1:70" ht="15.5" thickBot="1" x14ac:dyDescent="0.35">
      <c r="A236" s="8" t="s">
        <v>26</v>
      </c>
      <c r="B236" s="8"/>
      <c r="C236" s="8" t="s">
        <v>570</v>
      </c>
      <c r="D236" s="8" t="s">
        <v>154</v>
      </c>
      <c r="E236" s="33">
        <v>1</v>
      </c>
      <c r="F236" s="8">
        <v>0</v>
      </c>
      <c r="G236" s="8" t="s">
        <v>29</v>
      </c>
      <c r="H236" s="8" t="s">
        <v>31</v>
      </c>
      <c r="I236" s="8">
        <v>24</v>
      </c>
      <c r="J236" s="8">
        <v>104</v>
      </c>
      <c r="K236" s="8">
        <v>120</v>
      </c>
      <c r="L236" s="8">
        <v>11</v>
      </c>
      <c r="M236" s="8">
        <v>5</v>
      </c>
      <c r="N236" s="8">
        <v>12</v>
      </c>
      <c r="O236" s="8">
        <v>9</v>
      </c>
      <c r="P236" s="8">
        <v>11</v>
      </c>
      <c r="Q236" s="8">
        <v>3</v>
      </c>
      <c r="R236" s="8">
        <v>14</v>
      </c>
      <c r="S236" s="8">
        <v>7</v>
      </c>
      <c r="T236" s="8">
        <v>13</v>
      </c>
      <c r="U236" s="8">
        <v>6</v>
      </c>
      <c r="V236" s="8">
        <v>7</v>
      </c>
      <c r="W236" s="8">
        <v>11</v>
      </c>
      <c r="X236" s="8">
        <v>13</v>
      </c>
      <c r="Y236" s="8">
        <v>4</v>
      </c>
      <c r="Z236" s="8">
        <v>4</v>
      </c>
      <c r="AA236" s="8">
        <v>13</v>
      </c>
      <c r="AB236" s="8">
        <v>12</v>
      </c>
      <c r="AC236" s="8">
        <v>11</v>
      </c>
      <c r="AD236" s="8">
        <v>10</v>
      </c>
      <c r="AE236" s="8">
        <v>10</v>
      </c>
      <c r="AF236" s="8">
        <v>12</v>
      </c>
      <c r="AG236" s="8">
        <v>7</v>
      </c>
      <c r="AH236" s="8">
        <v>14</v>
      </c>
      <c r="AI236" s="8">
        <v>6</v>
      </c>
      <c r="AJ236" s="8">
        <v>12</v>
      </c>
      <c r="AK236" s="8">
        <v>12</v>
      </c>
      <c r="AL236" s="8">
        <v>10</v>
      </c>
      <c r="AM236" s="8">
        <v>12</v>
      </c>
      <c r="AN236" s="8">
        <v>12</v>
      </c>
      <c r="AO236" s="8">
        <v>15</v>
      </c>
      <c r="AP236" s="8">
        <v>13</v>
      </c>
      <c r="AQ236" s="8">
        <v>12</v>
      </c>
      <c r="AR236" s="8">
        <v>11</v>
      </c>
      <c r="AS236" s="8">
        <v>13</v>
      </c>
      <c r="AT236" s="8">
        <v>13</v>
      </c>
      <c r="AU236" s="8">
        <v>11</v>
      </c>
      <c r="AV236" s="8">
        <v>12</v>
      </c>
      <c r="AW236" s="8">
        <v>12</v>
      </c>
      <c r="AX236" s="8">
        <v>12</v>
      </c>
      <c r="AY236" s="8">
        <v>4</v>
      </c>
      <c r="AZ236" s="8">
        <v>3</v>
      </c>
      <c r="BA236" s="8">
        <v>3</v>
      </c>
      <c r="BB236" s="8">
        <v>1</v>
      </c>
      <c r="BC236" s="8">
        <v>1</v>
      </c>
      <c r="BD236" s="8">
        <v>1</v>
      </c>
      <c r="BE236" s="8">
        <v>3</v>
      </c>
      <c r="BF236" s="8">
        <v>3</v>
      </c>
      <c r="BG236" s="8">
        <v>1</v>
      </c>
      <c r="BH236" s="8">
        <v>1</v>
      </c>
      <c r="BI236" s="8">
        <v>2</v>
      </c>
      <c r="BJ236" s="8" t="s">
        <v>26</v>
      </c>
      <c r="BK236" s="8" t="s">
        <v>20</v>
      </c>
      <c r="BL236" s="8">
        <v>14</v>
      </c>
      <c r="BM236" s="8" t="s">
        <v>26</v>
      </c>
      <c r="BN236" s="8"/>
      <c r="BO236" s="8">
        <v>1</v>
      </c>
      <c r="BP236" s="34">
        <v>46203</v>
      </c>
      <c r="BQ236" s="8" t="s">
        <v>21</v>
      </c>
      <c r="BR236" s="8" t="s">
        <v>156</v>
      </c>
    </row>
    <row r="237" spans="1:70" ht="15.5" thickBot="1" x14ac:dyDescent="0.35">
      <c r="A237" s="8" t="s">
        <v>26</v>
      </c>
      <c r="B237" s="8"/>
      <c r="C237" s="8" t="s">
        <v>571</v>
      </c>
      <c r="D237" s="8" t="s">
        <v>154</v>
      </c>
      <c r="E237" s="33">
        <v>1</v>
      </c>
      <c r="F237" s="8">
        <v>0</v>
      </c>
      <c r="G237" s="8" t="s">
        <v>22</v>
      </c>
      <c r="H237" s="8" t="s">
        <v>369</v>
      </c>
      <c r="I237" s="8">
        <v>22</v>
      </c>
      <c r="J237" s="8">
        <v>123</v>
      </c>
      <c r="K237" s="8">
        <v>145</v>
      </c>
      <c r="L237" s="8">
        <v>13</v>
      </c>
      <c r="M237" s="8">
        <v>13</v>
      </c>
      <c r="N237" s="8">
        <v>12</v>
      </c>
      <c r="O237" s="8">
        <v>9</v>
      </c>
      <c r="P237" s="8">
        <v>13</v>
      </c>
      <c r="Q237" s="8">
        <v>13</v>
      </c>
      <c r="R237" s="8">
        <v>10</v>
      </c>
      <c r="S237" s="8">
        <v>13</v>
      </c>
      <c r="T237" s="8">
        <v>12</v>
      </c>
      <c r="U237" s="8">
        <v>13</v>
      </c>
      <c r="V237" s="8">
        <v>8</v>
      </c>
      <c r="W237" s="8">
        <v>12</v>
      </c>
      <c r="X237" s="8">
        <v>7</v>
      </c>
      <c r="Y237" s="8">
        <v>9</v>
      </c>
      <c r="Z237" s="8">
        <v>10</v>
      </c>
      <c r="AA237" s="8">
        <v>12</v>
      </c>
      <c r="AB237" s="8">
        <v>14</v>
      </c>
      <c r="AC237" s="8">
        <v>12</v>
      </c>
      <c r="AD237" s="8">
        <v>11</v>
      </c>
      <c r="AE237" s="8">
        <v>7</v>
      </c>
      <c r="AF237" s="8">
        <v>14</v>
      </c>
      <c r="AG237" s="8">
        <v>11</v>
      </c>
      <c r="AH237" s="8">
        <v>14</v>
      </c>
      <c r="AI237" s="8">
        <v>13</v>
      </c>
      <c r="AJ237" s="8">
        <v>13</v>
      </c>
      <c r="AK237" s="8">
        <v>13</v>
      </c>
      <c r="AL237" s="8">
        <v>12</v>
      </c>
      <c r="AM237" s="8">
        <v>12</v>
      </c>
      <c r="AN237" s="8">
        <v>14</v>
      </c>
      <c r="AO237" s="8">
        <v>10</v>
      </c>
      <c r="AP237" s="8">
        <v>16</v>
      </c>
      <c r="AQ237" s="8">
        <v>14</v>
      </c>
      <c r="AR237" s="8">
        <v>13</v>
      </c>
      <c r="AS237" s="8">
        <v>11</v>
      </c>
      <c r="AT237" s="8">
        <v>13</v>
      </c>
      <c r="AU237" s="8">
        <v>12</v>
      </c>
      <c r="AV237" s="8">
        <v>13</v>
      </c>
      <c r="AW237" s="8">
        <v>12</v>
      </c>
      <c r="AX237" s="8">
        <v>15</v>
      </c>
      <c r="AY237" s="8">
        <v>3</v>
      </c>
      <c r="AZ237" s="8">
        <v>2</v>
      </c>
      <c r="BA237" s="8">
        <v>3</v>
      </c>
      <c r="BB237" s="8">
        <v>1</v>
      </c>
      <c r="BC237" s="8">
        <v>1</v>
      </c>
      <c r="BD237" s="8">
        <v>2</v>
      </c>
      <c r="BE237" s="8">
        <v>2</v>
      </c>
      <c r="BF237" s="8">
        <v>3</v>
      </c>
      <c r="BG237" s="8">
        <v>2</v>
      </c>
      <c r="BH237" s="8">
        <v>1</v>
      </c>
      <c r="BI237" s="8">
        <v>2</v>
      </c>
      <c r="BJ237" s="8" t="s">
        <v>26</v>
      </c>
      <c r="BK237" s="8" t="s">
        <v>20</v>
      </c>
      <c r="BL237" s="8">
        <v>13</v>
      </c>
      <c r="BM237" s="8" t="s">
        <v>26</v>
      </c>
      <c r="BN237" s="8"/>
      <c r="BO237" s="8">
        <v>2</v>
      </c>
      <c r="BP237" s="34">
        <v>46203</v>
      </c>
      <c r="BQ237" s="8" t="s">
        <v>21</v>
      </c>
      <c r="BR237" s="8" t="s">
        <v>156</v>
      </c>
    </row>
    <row r="238" spans="1:70" ht="15.5" thickBot="1" x14ac:dyDescent="0.35">
      <c r="A238" s="8" t="s">
        <v>26</v>
      </c>
      <c r="B238" s="8"/>
      <c r="C238" s="8" t="s">
        <v>572</v>
      </c>
      <c r="D238" s="8" t="s">
        <v>154</v>
      </c>
      <c r="E238" s="33">
        <v>1</v>
      </c>
      <c r="F238" s="8">
        <v>0</v>
      </c>
      <c r="G238" s="8" t="s">
        <v>155</v>
      </c>
      <c r="H238" s="8" t="s">
        <v>430</v>
      </c>
      <c r="I238" s="8">
        <v>21</v>
      </c>
      <c r="J238" s="8">
        <v>148</v>
      </c>
      <c r="K238" s="8">
        <v>165</v>
      </c>
      <c r="L238" s="8">
        <v>14</v>
      </c>
      <c r="M238" s="8">
        <v>15</v>
      </c>
      <c r="N238" s="8">
        <v>11</v>
      </c>
      <c r="O238" s="8">
        <v>8</v>
      </c>
      <c r="P238" s="8">
        <v>14</v>
      </c>
      <c r="Q238" s="8">
        <v>10</v>
      </c>
      <c r="R238" s="8">
        <v>7</v>
      </c>
      <c r="S238" s="8">
        <v>14</v>
      </c>
      <c r="T238" s="8">
        <v>15</v>
      </c>
      <c r="U238" s="8">
        <v>7</v>
      </c>
      <c r="V238" s="8">
        <v>9</v>
      </c>
      <c r="W238" s="8">
        <v>15</v>
      </c>
      <c r="X238" s="8">
        <v>8</v>
      </c>
      <c r="Y238" s="8">
        <v>8</v>
      </c>
      <c r="Z238" s="8">
        <v>11</v>
      </c>
      <c r="AA238" s="8">
        <v>12</v>
      </c>
      <c r="AB238" s="8">
        <v>16</v>
      </c>
      <c r="AC238" s="8">
        <v>13</v>
      </c>
      <c r="AD238" s="8">
        <v>13</v>
      </c>
      <c r="AE238" s="8">
        <v>12</v>
      </c>
      <c r="AF238" s="8">
        <v>15</v>
      </c>
      <c r="AG238" s="8">
        <v>12</v>
      </c>
      <c r="AH238" s="8">
        <v>16</v>
      </c>
      <c r="AI238" s="8">
        <v>15</v>
      </c>
      <c r="AJ238" s="8">
        <v>15</v>
      </c>
      <c r="AK238" s="8">
        <v>14</v>
      </c>
      <c r="AL238" s="8">
        <v>14</v>
      </c>
      <c r="AM238" s="8">
        <v>14</v>
      </c>
      <c r="AN238" s="8">
        <v>16</v>
      </c>
      <c r="AO238" s="8">
        <v>9</v>
      </c>
      <c r="AP238" s="8">
        <v>16</v>
      </c>
      <c r="AQ238" s="8">
        <v>15</v>
      </c>
      <c r="AR238" s="8">
        <v>14</v>
      </c>
      <c r="AS238" s="8">
        <v>9</v>
      </c>
      <c r="AT238" s="8">
        <v>16</v>
      </c>
      <c r="AU238" s="8">
        <v>15</v>
      </c>
      <c r="AV238" s="8">
        <v>13</v>
      </c>
      <c r="AW238" s="8">
        <v>12</v>
      </c>
      <c r="AX238" s="8">
        <v>14</v>
      </c>
      <c r="AY238" s="8">
        <v>4</v>
      </c>
      <c r="AZ238" s="8">
        <v>1</v>
      </c>
      <c r="BA238" s="8">
        <v>1</v>
      </c>
      <c r="BB238" s="8">
        <v>2</v>
      </c>
      <c r="BC238" s="8">
        <v>1</v>
      </c>
      <c r="BD238" s="8">
        <v>2</v>
      </c>
      <c r="BE238" s="8">
        <v>3</v>
      </c>
      <c r="BF238" s="8">
        <v>3</v>
      </c>
      <c r="BG238" s="8">
        <v>2</v>
      </c>
      <c r="BH238" s="8">
        <v>3</v>
      </c>
      <c r="BI238" s="8">
        <v>1</v>
      </c>
      <c r="BJ238" s="8" t="s">
        <v>26</v>
      </c>
      <c r="BK238" s="8" t="s">
        <v>20</v>
      </c>
      <c r="BL238" s="8">
        <v>14</v>
      </c>
      <c r="BM238" s="8" t="s">
        <v>26</v>
      </c>
      <c r="BN238" s="8"/>
      <c r="BO238" s="8">
        <v>5</v>
      </c>
      <c r="BP238" s="34">
        <v>47299</v>
      </c>
      <c r="BQ238" s="8" t="s">
        <v>21</v>
      </c>
      <c r="BR238" s="8" t="s">
        <v>156</v>
      </c>
    </row>
    <row r="239" spans="1:70" ht="15.5" thickBot="1" x14ac:dyDescent="0.35">
      <c r="A239" s="8" t="s">
        <v>26</v>
      </c>
      <c r="B239" s="8"/>
      <c r="C239" s="8" t="s">
        <v>573</v>
      </c>
      <c r="D239" s="8" t="s">
        <v>154</v>
      </c>
      <c r="E239" s="33">
        <v>1</v>
      </c>
      <c r="F239" s="8">
        <v>0</v>
      </c>
      <c r="G239" s="8" t="s">
        <v>19</v>
      </c>
      <c r="H239" s="8" t="s">
        <v>30</v>
      </c>
      <c r="I239" s="8">
        <v>28</v>
      </c>
      <c r="J239" s="8">
        <v>149</v>
      </c>
      <c r="K239" s="8">
        <v>160</v>
      </c>
      <c r="L239" s="8">
        <v>13</v>
      </c>
      <c r="M239" s="8">
        <v>13</v>
      </c>
      <c r="N239" s="8">
        <v>15</v>
      </c>
      <c r="O239" s="8">
        <v>1</v>
      </c>
      <c r="P239" s="8">
        <v>14</v>
      </c>
      <c r="Q239" s="8">
        <v>3</v>
      </c>
      <c r="R239" s="8">
        <v>16</v>
      </c>
      <c r="S239" s="8">
        <v>11</v>
      </c>
      <c r="T239" s="8">
        <v>15</v>
      </c>
      <c r="U239" s="8">
        <v>4</v>
      </c>
      <c r="V239" s="8">
        <v>1</v>
      </c>
      <c r="W239" s="8">
        <v>15</v>
      </c>
      <c r="X239" s="8">
        <v>15</v>
      </c>
      <c r="Y239" s="8">
        <v>1</v>
      </c>
      <c r="Z239" s="8">
        <v>5</v>
      </c>
      <c r="AA239" s="8">
        <v>15</v>
      </c>
      <c r="AB239" s="8">
        <v>14</v>
      </c>
      <c r="AC239" s="8">
        <v>14</v>
      </c>
      <c r="AD239" s="8">
        <v>14</v>
      </c>
      <c r="AE239" s="8">
        <v>13</v>
      </c>
      <c r="AF239" s="8">
        <v>14</v>
      </c>
      <c r="AG239" s="8">
        <v>7</v>
      </c>
      <c r="AH239" s="8">
        <v>16</v>
      </c>
      <c r="AI239" s="8">
        <v>11</v>
      </c>
      <c r="AJ239" s="8">
        <v>12</v>
      </c>
      <c r="AK239" s="8">
        <v>14</v>
      </c>
      <c r="AL239" s="8">
        <v>14</v>
      </c>
      <c r="AM239" s="8">
        <v>14</v>
      </c>
      <c r="AN239" s="8">
        <v>16</v>
      </c>
      <c r="AO239" s="8">
        <v>14</v>
      </c>
      <c r="AP239" s="8">
        <v>16</v>
      </c>
      <c r="AQ239" s="8">
        <v>15</v>
      </c>
      <c r="AR239" s="8">
        <v>14</v>
      </c>
      <c r="AS239" s="8">
        <v>15</v>
      </c>
      <c r="AT239" s="8">
        <v>15</v>
      </c>
      <c r="AU239" s="8">
        <v>15</v>
      </c>
      <c r="AV239" s="8">
        <v>14</v>
      </c>
      <c r="AW239" s="8">
        <v>14</v>
      </c>
      <c r="AX239" s="8">
        <v>14</v>
      </c>
      <c r="AY239" s="8">
        <v>3</v>
      </c>
      <c r="AZ239" s="8">
        <v>2</v>
      </c>
      <c r="BA239" s="8">
        <v>1</v>
      </c>
      <c r="BB239" s="8">
        <v>1</v>
      </c>
      <c r="BC239" s="8">
        <v>2</v>
      </c>
      <c r="BD239" s="8">
        <v>2</v>
      </c>
      <c r="BE239" s="8">
        <v>1</v>
      </c>
      <c r="BF239" s="8">
        <v>3</v>
      </c>
      <c r="BG239" s="8">
        <v>2</v>
      </c>
      <c r="BH239" s="8">
        <v>2</v>
      </c>
      <c r="BI239" s="8">
        <v>1</v>
      </c>
      <c r="BJ239" s="8" t="s">
        <v>26</v>
      </c>
      <c r="BK239" s="8" t="s">
        <v>20</v>
      </c>
      <c r="BL239" s="8">
        <v>15</v>
      </c>
      <c r="BM239" s="8" t="s">
        <v>26</v>
      </c>
      <c r="BN239" s="8"/>
      <c r="BO239" s="8" t="s">
        <v>26</v>
      </c>
      <c r="BP239" s="34">
        <v>46568</v>
      </c>
      <c r="BQ239" s="8" t="s">
        <v>21</v>
      </c>
      <c r="BR239" s="8" t="s">
        <v>156</v>
      </c>
    </row>
    <row r="240" spans="1:70" ht="15.5" thickBot="1" x14ac:dyDescent="0.35">
      <c r="A240" s="8" t="s">
        <v>26</v>
      </c>
      <c r="B240" s="8"/>
      <c r="C240" s="8" t="s">
        <v>574</v>
      </c>
      <c r="D240" s="8" t="s">
        <v>154</v>
      </c>
      <c r="E240" s="33">
        <v>1</v>
      </c>
      <c r="F240" s="8">
        <v>0</v>
      </c>
      <c r="G240" s="8" t="s">
        <v>157</v>
      </c>
      <c r="H240" s="8" t="s">
        <v>31</v>
      </c>
      <c r="I240" s="8">
        <v>33</v>
      </c>
      <c r="J240" s="8">
        <v>179</v>
      </c>
      <c r="K240" s="8">
        <v>185</v>
      </c>
      <c r="L240" s="8">
        <v>16</v>
      </c>
      <c r="M240" s="8">
        <v>4</v>
      </c>
      <c r="N240" s="8">
        <v>16</v>
      </c>
      <c r="O240" s="8">
        <v>11</v>
      </c>
      <c r="P240" s="8">
        <v>16</v>
      </c>
      <c r="Q240" s="8">
        <v>2</v>
      </c>
      <c r="R240" s="8">
        <v>6</v>
      </c>
      <c r="S240" s="8">
        <v>9</v>
      </c>
      <c r="T240" s="8">
        <v>17</v>
      </c>
      <c r="U240" s="8">
        <v>13</v>
      </c>
      <c r="V240" s="8">
        <v>8</v>
      </c>
      <c r="W240" s="8">
        <v>17</v>
      </c>
      <c r="X240" s="8">
        <v>18</v>
      </c>
      <c r="Y240" s="8">
        <v>5</v>
      </c>
      <c r="Z240" s="8">
        <v>11</v>
      </c>
      <c r="AA240" s="8">
        <v>17</v>
      </c>
      <c r="AB240" s="8">
        <v>15</v>
      </c>
      <c r="AC240" s="8">
        <v>17</v>
      </c>
      <c r="AD240" s="8">
        <v>16</v>
      </c>
      <c r="AE240" s="8">
        <v>18</v>
      </c>
      <c r="AF240" s="8">
        <v>17</v>
      </c>
      <c r="AG240" s="8">
        <v>15</v>
      </c>
      <c r="AH240" s="8">
        <v>17</v>
      </c>
      <c r="AI240" s="8">
        <v>10</v>
      </c>
      <c r="AJ240" s="8">
        <v>18</v>
      </c>
      <c r="AK240" s="8">
        <v>14</v>
      </c>
      <c r="AL240" s="8">
        <v>17</v>
      </c>
      <c r="AM240" s="8">
        <v>18</v>
      </c>
      <c r="AN240" s="8">
        <v>14</v>
      </c>
      <c r="AO240" s="8">
        <v>17</v>
      </c>
      <c r="AP240" s="8">
        <v>13</v>
      </c>
      <c r="AQ240" s="8">
        <v>14</v>
      </c>
      <c r="AR240" s="8">
        <v>14</v>
      </c>
      <c r="AS240" s="8">
        <v>18</v>
      </c>
      <c r="AT240" s="8">
        <v>14</v>
      </c>
      <c r="AU240" s="8">
        <v>17</v>
      </c>
      <c r="AV240" s="8">
        <v>18</v>
      </c>
      <c r="AW240" s="8">
        <v>18</v>
      </c>
      <c r="AX240" s="8">
        <v>17</v>
      </c>
      <c r="AY240" s="8">
        <v>1</v>
      </c>
      <c r="AZ240" s="8">
        <v>2</v>
      </c>
      <c r="BA240" s="8">
        <v>3</v>
      </c>
      <c r="BB240" s="8">
        <v>1</v>
      </c>
      <c r="BC240" s="8">
        <v>2</v>
      </c>
      <c r="BD240" s="8">
        <v>1</v>
      </c>
      <c r="BE240" s="8">
        <v>2</v>
      </c>
      <c r="BF240" s="8">
        <v>3</v>
      </c>
      <c r="BG240" s="8">
        <v>3</v>
      </c>
      <c r="BH240" s="8">
        <v>3</v>
      </c>
      <c r="BI240" s="8">
        <v>3</v>
      </c>
      <c r="BJ240" s="8" t="s">
        <v>26</v>
      </c>
      <c r="BK240" s="8" t="s">
        <v>20</v>
      </c>
      <c r="BL240" s="8">
        <v>17</v>
      </c>
      <c r="BM240" s="8" t="s">
        <v>26</v>
      </c>
      <c r="BN240" s="8"/>
      <c r="BO240" s="8">
        <v>34</v>
      </c>
      <c r="BP240" s="34">
        <v>46568</v>
      </c>
      <c r="BQ240" s="8" t="s">
        <v>21</v>
      </c>
      <c r="BR240" s="8" t="s">
        <v>156</v>
      </c>
    </row>
    <row r="241" spans="1:70" ht="15.5" thickBot="1" x14ac:dyDescent="0.35">
      <c r="A241" s="8" t="s">
        <v>26</v>
      </c>
      <c r="B241" s="8"/>
      <c r="C241" s="8" t="s">
        <v>575</v>
      </c>
      <c r="D241" s="8" t="s">
        <v>154</v>
      </c>
      <c r="E241" s="33">
        <v>1</v>
      </c>
      <c r="F241" s="8">
        <v>0</v>
      </c>
      <c r="G241" s="8" t="s">
        <v>155</v>
      </c>
      <c r="H241" s="8" t="s">
        <v>138</v>
      </c>
      <c r="I241" s="8">
        <v>26</v>
      </c>
      <c r="J241" s="8">
        <v>155</v>
      </c>
      <c r="K241" s="8">
        <v>164</v>
      </c>
      <c r="L241" s="8">
        <v>14</v>
      </c>
      <c r="M241" s="8">
        <v>13</v>
      </c>
      <c r="N241" s="8">
        <v>8</v>
      </c>
      <c r="O241" s="8">
        <v>12</v>
      </c>
      <c r="P241" s="8">
        <v>15</v>
      </c>
      <c r="Q241" s="8">
        <v>14</v>
      </c>
      <c r="R241" s="8">
        <v>6</v>
      </c>
      <c r="S241" s="8">
        <v>15</v>
      </c>
      <c r="T241" s="8">
        <v>8</v>
      </c>
      <c r="U241" s="8">
        <v>11</v>
      </c>
      <c r="V241" s="8">
        <v>13</v>
      </c>
      <c r="W241" s="8">
        <v>15</v>
      </c>
      <c r="X241" s="8">
        <v>12</v>
      </c>
      <c r="Y241" s="8">
        <v>14</v>
      </c>
      <c r="Z241" s="8">
        <v>14</v>
      </c>
      <c r="AA241" s="8">
        <v>9</v>
      </c>
      <c r="AB241" s="8">
        <v>13</v>
      </c>
      <c r="AC241" s="8">
        <v>13</v>
      </c>
      <c r="AD241" s="8">
        <v>12</v>
      </c>
      <c r="AE241" s="8">
        <v>11</v>
      </c>
      <c r="AF241" s="8">
        <v>11</v>
      </c>
      <c r="AG241" s="8">
        <v>13</v>
      </c>
      <c r="AH241" s="8">
        <v>14</v>
      </c>
      <c r="AI241" s="8">
        <v>14</v>
      </c>
      <c r="AJ241" s="8">
        <v>14</v>
      </c>
      <c r="AK241" s="8">
        <v>12</v>
      </c>
      <c r="AL241" s="8">
        <v>14</v>
      </c>
      <c r="AM241" s="8">
        <v>15</v>
      </c>
      <c r="AN241" s="8">
        <v>15</v>
      </c>
      <c r="AO241" s="8">
        <v>13</v>
      </c>
      <c r="AP241" s="8">
        <v>14</v>
      </c>
      <c r="AQ241" s="8">
        <v>14</v>
      </c>
      <c r="AR241" s="8">
        <v>15</v>
      </c>
      <c r="AS241" s="8">
        <v>13</v>
      </c>
      <c r="AT241" s="8">
        <v>14</v>
      </c>
      <c r="AU241" s="8">
        <v>12</v>
      </c>
      <c r="AV241" s="8">
        <v>14</v>
      </c>
      <c r="AW241" s="8">
        <v>14</v>
      </c>
      <c r="AX241" s="8">
        <v>15</v>
      </c>
      <c r="AY241" s="8">
        <v>1</v>
      </c>
      <c r="AZ241" s="8">
        <v>3</v>
      </c>
      <c r="BA241" s="8">
        <v>3</v>
      </c>
      <c r="BB241" s="8">
        <v>1</v>
      </c>
      <c r="BC241" s="8">
        <v>1</v>
      </c>
      <c r="BD241" s="8">
        <v>3</v>
      </c>
      <c r="BE241" s="8">
        <v>2</v>
      </c>
      <c r="BF241" s="8">
        <v>2</v>
      </c>
      <c r="BG241" s="8">
        <v>1</v>
      </c>
      <c r="BH241" s="8">
        <v>2</v>
      </c>
      <c r="BI241" s="8">
        <v>3</v>
      </c>
      <c r="BJ241" s="8" t="s">
        <v>26</v>
      </c>
      <c r="BK241" s="8" t="s">
        <v>20</v>
      </c>
      <c r="BL241" s="8">
        <v>15</v>
      </c>
      <c r="BM241" s="8" t="s">
        <v>26</v>
      </c>
      <c r="BN241" s="8"/>
      <c r="BO241" s="8">
        <v>60</v>
      </c>
      <c r="BP241" s="34">
        <v>46934</v>
      </c>
      <c r="BQ241" s="8" t="s">
        <v>21</v>
      </c>
      <c r="BR241" s="8" t="s">
        <v>156</v>
      </c>
    </row>
    <row r="242" spans="1:70" ht="15.5" thickBot="1" x14ac:dyDescent="0.35">
      <c r="A242" s="8" t="s">
        <v>26</v>
      </c>
      <c r="B242" s="8"/>
      <c r="C242" s="8" t="s">
        <v>576</v>
      </c>
      <c r="D242" s="8" t="s">
        <v>154</v>
      </c>
      <c r="E242" s="33">
        <v>1</v>
      </c>
      <c r="F242" s="8">
        <v>0</v>
      </c>
      <c r="G242" s="8" t="s">
        <v>296</v>
      </c>
      <c r="H242" s="8" t="s">
        <v>315</v>
      </c>
      <c r="I242" s="8">
        <v>23</v>
      </c>
      <c r="J242" s="8">
        <v>158</v>
      </c>
      <c r="K242" s="8">
        <v>169</v>
      </c>
      <c r="L242" s="8">
        <v>15</v>
      </c>
      <c r="M242" s="8">
        <v>11</v>
      </c>
      <c r="N242" s="8">
        <v>12</v>
      </c>
      <c r="O242" s="8">
        <v>10</v>
      </c>
      <c r="P242" s="8">
        <v>16</v>
      </c>
      <c r="Q242" s="8">
        <v>11</v>
      </c>
      <c r="R242" s="8">
        <v>7</v>
      </c>
      <c r="S242" s="8">
        <v>15</v>
      </c>
      <c r="T242" s="8">
        <v>13</v>
      </c>
      <c r="U242" s="8">
        <v>10</v>
      </c>
      <c r="V242" s="8">
        <v>9</v>
      </c>
      <c r="W242" s="8">
        <v>15</v>
      </c>
      <c r="X242" s="8">
        <v>12</v>
      </c>
      <c r="Y242" s="8">
        <v>10</v>
      </c>
      <c r="Z242" s="8">
        <v>15</v>
      </c>
      <c r="AA242" s="8">
        <v>14</v>
      </c>
      <c r="AB242" s="8">
        <v>15</v>
      </c>
      <c r="AC242" s="8">
        <v>14</v>
      </c>
      <c r="AD242" s="8">
        <v>14</v>
      </c>
      <c r="AE242" s="8">
        <v>7</v>
      </c>
      <c r="AF242" s="8">
        <v>13</v>
      </c>
      <c r="AG242" s="8">
        <v>14</v>
      </c>
      <c r="AH242" s="8">
        <v>15</v>
      </c>
      <c r="AI242" s="8">
        <v>14</v>
      </c>
      <c r="AJ242" s="8">
        <v>15</v>
      </c>
      <c r="AK242" s="8">
        <v>13</v>
      </c>
      <c r="AL242" s="8">
        <v>16</v>
      </c>
      <c r="AM242" s="8">
        <v>16</v>
      </c>
      <c r="AN242" s="8">
        <v>15</v>
      </c>
      <c r="AO242" s="8">
        <v>12</v>
      </c>
      <c r="AP242" s="8">
        <v>13</v>
      </c>
      <c r="AQ242" s="8">
        <v>15</v>
      </c>
      <c r="AR242" s="8">
        <v>15</v>
      </c>
      <c r="AS242" s="8">
        <v>13</v>
      </c>
      <c r="AT242" s="8">
        <v>14</v>
      </c>
      <c r="AU242" s="8">
        <v>14</v>
      </c>
      <c r="AV242" s="8">
        <v>15</v>
      </c>
      <c r="AW242" s="8">
        <v>15</v>
      </c>
      <c r="AX242" s="8">
        <v>14</v>
      </c>
      <c r="AY242" s="8">
        <v>3</v>
      </c>
      <c r="AZ242" s="8">
        <v>1</v>
      </c>
      <c r="BA242" s="8">
        <v>3</v>
      </c>
      <c r="BB242" s="8">
        <v>3</v>
      </c>
      <c r="BC242" s="8">
        <v>1</v>
      </c>
      <c r="BD242" s="8">
        <v>2</v>
      </c>
      <c r="BE242" s="8">
        <v>2</v>
      </c>
      <c r="BF242" s="8">
        <v>1</v>
      </c>
      <c r="BG242" s="8">
        <v>1</v>
      </c>
      <c r="BH242" s="8">
        <v>2</v>
      </c>
      <c r="BI242" s="8">
        <v>1</v>
      </c>
      <c r="BJ242" s="8" t="s">
        <v>26</v>
      </c>
      <c r="BK242" s="8" t="s">
        <v>20</v>
      </c>
      <c r="BL242" s="8">
        <v>15</v>
      </c>
      <c r="BM242" s="8" t="s">
        <v>26</v>
      </c>
      <c r="BN242" s="8"/>
      <c r="BO242" s="8">
        <v>15</v>
      </c>
      <c r="BP242" s="34">
        <v>46934</v>
      </c>
      <c r="BQ242" s="8" t="s">
        <v>21</v>
      </c>
      <c r="BR242" s="8" t="s">
        <v>156</v>
      </c>
    </row>
    <row r="243" spans="1:70" ht="15.5" thickBot="1" x14ac:dyDescent="0.35">
      <c r="A243" s="8" t="s">
        <v>26</v>
      </c>
      <c r="B243" s="8"/>
      <c r="C243" s="8" t="s">
        <v>577</v>
      </c>
      <c r="D243" s="8" t="s">
        <v>154</v>
      </c>
      <c r="E243" s="33">
        <v>1</v>
      </c>
      <c r="F243" s="8">
        <v>0</v>
      </c>
      <c r="G243" s="8" t="s">
        <v>33</v>
      </c>
      <c r="H243" s="8" t="s">
        <v>138</v>
      </c>
      <c r="I243" s="8">
        <v>27</v>
      </c>
      <c r="J243" s="8">
        <v>153</v>
      </c>
      <c r="K243" s="8">
        <v>165</v>
      </c>
      <c r="L243" s="8">
        <v>14</v>
      </c>
      <c r="M243" s="8">
        <v>14</v>
      </c>
      <c r="N243" s="8">
        <v>7</v>
      </c>
      <c r="O243" s="8">
        <v>10</v>
      </c>
      <c r="P243" s="8">
        <v>14</v>
      </c>
      <c r="Q243" s="8">
        <v>10</v>
      </c>
      <c r="R243" s="8">
        <v>4</v>
      </c>
      <c r="S243" s="8">
        <v>16</v>
      </c>
      <c r="T243" s="8">
        <v>6</v>
      </c>
      <c r="U243" s="8">
        <v>5</v>
      </c>
      <c r="V243" s="8">
        <v>13</v>
      </c>
      <c r="W243" s="8">
        <v>15</v>
      </c>
      <c r="X243" s="8">
        <v>9</v>
      </c>
      <c r="Y243" s="8">
        <v>13</v>
      </c>
      <c r="Z243" s="8">
        <v>16</v>
      </c>
      <c r="AA243" s="8">
        <v>8</v>
      </c>
      <c r="AB243" s="8">
        <v>15</v>
      </c>
      <c r="AC243" s="8">
        <v>12</v>
      </c>
      <c r="AD243" s="8">
        <v>12</v>
      </c>
      <c r="AE243" s="8">
        <v>11</v>
      </c>
      <c r="AF243" s="8">
        <v>16</v>
      </c>
      <c r="AG243" s="8">
        <v>13</v>
      </c>
      <c r="AH243" s="8">
        <v>16</v>
      </c>
      <c r="AI243" s="8">
        <v>15</v>
      </c>
      <c r="AJ243" s="8">
        <v>16</v>
      </c>
      <c r="AK243" s="8">
        <v>13</v>
      </c>
      <c r="AL243" s="8">
        <v>13</v>
      </c>
      <c r="AM243" s="8">
        <v>15</v>
      </c>
      <c r="AN243" s="8">
        <v>15</v>
      </c>
      <c r="AO243" s="8">
        <v>8</v>
      </c>
      <c r="AP243" s="8">
        <v>15</v>
      </c>
      <c r="AQ243" s="8">
        <v>12</v>
      </c>
      <c r="AR243" s="8">
        <v>13</v>
      </c>
      <c r="AS243" s="8">
        <v>13</v>
      </c>
      <c r="AT243" s="8">
        <v>15</v>
      </c>
      <c r="AU243" s="8">
        <v>11</v>
      </c>
      <c r="AV243" s="8">
        <v>15</v>
      </c>
      <c r="AW243" s="8">
        <v>16</v>
      </c>
      <c r="AX243" s="8">
        <v>16</v>
      </c>
      <c r="AY243" s="8">
        <v>3</v>
      </c>
      <c r="AZ243" s="8">
        <v>2</v>
      </c>
      <c r="BA243" s="8">
        <v>4</v>
      </c>
      <c r="BB243" s="8">
        <v>3</v>
      </c>
      <c r="BC243" s="8">
        <v>2</v>
      </c>
      <c r="BD243" s="8">
        <v>2</v>
      </c>
      <c r="BE243" s="8">
        <v>3</v>
      </c>
      <c r="BF243" s="8">
        <v>2</v>
      </c>
      <c r="BG243" s="8">
        <v>2</v>
      </c>
      <c r="BH243" s="8">
        <v>1</v>
      </c>
      <c r="BI243" s="8">
        <v>2</v>
      </c>
      <c r="BJ243" s="8" t="s">
        <v>26</v>
      </c>
      <c r="BK243" s="8" t="s">
        <v>20</v>
      </c>
      <c r="BL243" s="8">
        <v>17</v>
      </c>
      <c r="BM243" s="8" t="s">
        <v>26</v>
      </c>
      <c r="BN243" s="8"/>
      <c r="BO243" s="8">
        <v>37</v>
      </c>
      <c r="BP243" s="34">
        <v>46934</v>
      </c>
      <c r="BQ243" s="8" t="s">
        <v>21</v>
      </c>
      <c r="BR243" s="8" t="s">
        <v>156</v>
      </c>
    </row>
    <row r="244" spans="1:70" ht="15.5" thickBot="1" x14ac:dyDescent="0.35">
      <c r="A244" s="8" t="s">
        <v>26</v>
      </c>
      <c r="B244" s="8"/>
      <c r="C244" s="8" t="s">
        <v>578</v>
      </c>
      <c r="D244" s="8" t="s">
        <v>154</v>
      </c>
      <c r="E244" s="33">
        <v>1</v>
      </c>
      <c r="F244" s="8">
        <v>0</v>
      </c>
      <c r="G244" s="8" t="s">
        <v>239</v>
      </c>
      <c r="H244" s="8" t="s">
        <v>427</v>
      </c>
      <c r="I244" s="8">
        <v>32</v>
      </c>
      <c r="J244" s="8">
        <v>148</v>
      </c>
      <c r="K244" s="8">
        <v>151</v>
      </c>
      <c r="L244" s="8">
        <v>14</v>
      </c>
      <c r="M244" s="8">
        <v>7</v>
      </c>
      <c r="N244" s="8">
        <v>14</v>
      </c>
      <c r="O244" s="8">
        <v>11</v>
      </c>
      <c r="P244" s="8">
        <v>13</v>
      </c>
      <c r="Q244" s="8">
        <v>3</v>
      </c>
      <c r="R244" s="8">
        <v>8</v>
      </c>
      <c r="S244" s="8">
        <v>11</v>
      </c>
      <c r="T244" s="8">
        <v>16</v>
      </c>
      <c r="U244" s="8">
        <v>5</v>
      </c>
      <c r="V244" s="8">
        <v>6</v>
      </c>
      <c r="W244" s="8">
        <v>13</v>
      </c>
      <c r="X244" s="8">
        <v>15</v>
      </c>
      <c r="Y244" s="8">
        <v>6</v>
      </c>
      <c r="Z244" s="8">
        <v>6</v>
      </c>
      <c r="AA244" s="8">
        <v>15</v>
      </c>
      <c r="AB244" s="8">
        <v>17</v>
      </c>
      <c r="AC244" s="8">
        <v>16</v>
      </c>
      <c r="AD244" s="8">
        <v>14</v>
      </c>
      <c r="AE244" s="8">
        <v>13</v>
      </c>
      <c r="AF244" s="8">
        <v>15</v>
      </c>
      <c r="AG244" s="8">
        <v>12</v>
      </c>
      <c r="AH244" s="8">
        <v>18</v>
      </c>
      <c r="AI244" s="8">
        <v>12</v>
      </c>
      <c r="AJ244" s="8">
        <v>17</v>
      </c>
      <c r="AK244" s="8">
        <v>16</v>
      </c>
      <c r="AL244" s="8">
        <v>17</v>
      </c>
      <c r="AM244" s="8">
        <v>15</v>
      </c>
      <c r="AN244" s="8">
        <v>13</v>
      </c>
      <c r="AO244" s="8">
        <v>14</v>
      </c>
      <c r="AP244" s="8">
        <v>13</v>
      </c>
      <c r="AQ244" s="8">
        <v>16</v>
      </c>
      <c r="AR244" s="8">
        <v>15</v>
      </c>
      <c r="AS244" s="8">
        <v>12</v>
      </c>
      <c r="AT244" s="8">
        <v>12</v>
      </c>
      <c r="AU244" s="8">
        <v>17</v>
      </c>
      <c r="AV244" s="8">
        <v>17</v>
      </c>
      <c r="AW244" s="8">
        <v>15</v>
      </c>
      <c r="AX244" s="8">
        <v>19</v>
      </c>
      <c r="AY244" s="8">
        <v>3</v>
      </c>
      <c r="AZ244" s="8">
        <v>2</v>
      </c>
      <c r="BA244" s="8">
        <v>1</v>
      </c>
      <c r="BB244" s="8">
        <v>2</v>
      </c>
      <c r="BC244" s="8">
        <v>3</v>
      </c>
      <c r="BD244" s="8">
        <v>3</v>
      </c>
      <c r="BE244" s="8">
        <v>3</v>
      </c>
      <c r="BF244" s="8">
        <v>2</v>
      </c>
      <c r="BG244" s="8">
        <v>1</v>
      </c>
      <c r="BH244" s="8">
        <v>2</v>
      </c>
      <c r="BI244" s="8">
        <v>1</v>
      </c>
      <c r="BJ244" s="8" t="s">
        <v>26</v>
      </c>
      <c r="BK244" s="8" t="s">
        <v>20</v>
      </c>
      <c r="BL244" s="8">
        <v>20</v>
      </c>
      <c r="BM244" s="8" t="s">
        <v>26</v>
      </c>
      <c r="BN244" s="8"/>
      <c r="BO244" s="8">
        <v>43</v>
      </c>
      <c r="BP244" s="34">
        <v>46568</v>
      </c>
      <c r="BQ244" s="8" t="s">
        <v>21</v>
      </c>
      <c r="BR244" s="8" t="s">
        <v>156</v>
      </c>
    </row>
    <row r="245" spans="1:70" ht="15.5" thickBot="1" x14ac:dyDescent="0.35">
      <c r="A245" s="8" t="s">
        <v>26</v>
      </c>
      <c r="B245" s="8"/>
      <c r="C245" s="8" t="s">
        <v>579</v>
      </c>
      <c r="D245" s="8" t="s">
        <v>154</v>
      </c>
      <c r="E245" s="33">
        <v>1</v>
      </c>
      <c r="F245" s="8">
        <v>0</v>
      </c>
      <c r="G245" s="8" t="s">
        <v>28</v>
      </c>
      <c r="H245" s="8" t="s">
        <v>31</v>
      </c>
      <c r="I245" s="8">
        <v>26</v>
      </c>
      <c r="J245" s="8">
        <v>158</v>
      </c>
      <c r="K245" s="8">
        <v>170</v>
      </c>
      <c r="L245" s="8">
        <v>14</v>
      </c>
      <c r="M245" s="8">
        <v>5</v>
      </c>
      <c r="N245" s="8">
        <v>16</v>
      </c>
      <c r="O245" s="8">
        <v>6</v>
      </c>
      <c r="P245" s="8">
        <v>14</v>
      </c>
      <c r="Q245" s="8">
        <v>3</v>
      </c>
      <c r="R245" s="8">
        <v>12</v>
      </c>
      <c r="S245" s="8">
        <v>13</v>
      </c>
      <c r="T245" s="8">
        <v>16</v>
      </c>
      <c r="U245" s="8">
        <v>6</v>
      </c>
      <c r="V245" s="8">
        <v>5</v>
      </c>
      <c r="W245" s="8">
        <v>14</v>
      </c>
      <c r="X245" s="8">
        <v>16</v>
      </c>
      <c r="Y245" s="8">
        <v>4</v>
      </c>
      <c r="Z245" s="8">
        <v>8</v>
      </c>
      <c r="AA245" s="8">
        <v>15</v>
      </c>
      <c r="AB245" s="8">
        <v>15</v>
      </c>
      <c r="AC245" s="8">
        <v>12</v>
      </c>
      <c r="AD245" s="8">
        <v>14</v>
      </c>
      <c r="AE245" s="8">
        <v>12</v>
      </c>
      <c r="AF245" s="8">
        <v>16</v>
      </c>
      <c r="AG245" s="8">
        <v>9</v>
      </c>
      <c r="AH245" s="8">
        <v>15</v>
      </c>
      <c r="AI245" s="8">
        <v>8</v>
      </c>
      <c r="AJ245" s="8">
        <v>14</v>
      </c>
      <c r="AK245" s="8">
        <v>16</v>
      </c>
      <c r="AL245" s="8">
        <v>14</v>
      </c>
      <c r="AM245" s="8">
        <v>14</v>
      </c>
      <c r="AN245" s="8">
        <v>14</v>
      </c>
      <c r="AO245" s="8">
        <v>16</v>
      </c>
      <c r="AP245" s="8">
        <v>16</v>
      </c>
      <c r="AQ245" s="8">
        <v>14</v>
      </c>
      <c r="AR245" s="8">
        <v>14</v>
      </c>
      <c r="AS245" s="8">
        <v>18</v>
      </c>
      <c r="AT245" s="8">
        <v>15</v>
      </c>
      <c r="AU245" s="8">
        <v>14</v>
      </c>
      <c r="AV245" s="8">
        <v>15</v>
      </c>
      <c r="AW245" s="8">
        <v>15</v>
      </c>
      <c r="AX245" s="8">
        <v>15</v>
      </c>
      <c r="AY245" s="8">
        <v>2</v>
      </c>
      <c r="AZ245" s="8">
        <v>2</v>
      </c>
      <c r="BA245" s="8">
        <v>1</v>
      </c>
      <c r="BB245" s="8">
        <v>3</v>
      </c>
      <c r="BC245" s="8">
        <v>1</v>
      </c>
      <c r="BD245" s="8">
        <v>3</v>
      </c>
      <c r="BE245" s="8">
        <v>2</v>
      </c>
      <c r="BF245" s="8">
        <v>4</v>
      </c>
      <c r="BG245" s="8">
        <v>3</v>
      </c>
      <c r="BH245" s="8">
        <v>1</v>
      </c>
      <c r="BI245" s="8">
        <v>1</v>
      </c>
      <c r="BJ245" s="8" t="s">
        <v>26</v>
      </c>
      <c r="BK245" s="8" t="s">
        <v>20</v>
      </c>
      <c r="BL245" s="8">
        <v>14</v>
      </c>
      <c r="BM245" s="8" t="s">
        <v>26</v>
      </c>
      <c r="BN245" s="8"/>
      <c r="BO245" s="8">
        <v>3</v>
      </c>
      <c r="BP245" s="34">
        <v>46203</v>
      </c>
      <c r="BQ245" s="8" t="s">
        <v>21</v>
      </c>
      <c r="BR245" s="8" t="s">
        <v>156</v>
      </c>
    </row>
    <row r="246" spans="1:70" ht="15.5" thickBot="1" x14ac:dyDescent="0.35">
      <c r="A246" s="8" t="s">
        <v>26</v>
      </c>
      <c r="B246" s="8"/>
      <c r="C246" s="8" t="s">
        <v>580</v>
      </c>
      <c r="D246" s="8" t="s">
        <v>154</v>
      </c>
      <c r="E246" s="33">
        <v>1</v>
      </c>
      <c r="F246" s="8">
        <v>0</v>
      </c>
      <c r="G246" s="8" t="s">
        <v>157</v>
      </c>
      <c r="H246" s="8" t="s">
        <v>24</v>
      </c>
      <c r="I246" s="8">
        <v>23</v>
      </c>
      <c r="J246" s="8">
        <v>157</v>
      </c>
      <c r="K246" s="8">
        <v>174</v>
      </c>
      <c r="L246" s="8">
        <v>15</v>
      </c>
      <c r="M246" s="8">
        <v>10</v>
      </c>
      <c r="N246" s="8">
        <v>6</v>
      </c>
      <c r="O246" s="8">
        <v>13</v>
      </c>
      <c r="P246" s="8">
        <v>16</v>
      </c>
      <c r="Q246" s="8">
        <v>6</v>
      </c>
      <c r="R246" s="8">
        <v>5</v>
      </c>
      <c r="S246" s="8">
        <v>15</v>
      </c>
      <c r="T246" s="8">
        <v>7</v>
      </c>
      <c r="U246" s="8">
        <v>11</v>
      </c>
      <c r="V246" s="8">
        <v>14</v>
      </c>
      <c r="W246" s="8">
        <v>16</v>
      </c>
      <c r="X246" s="8">
        <v>14</v>
      </c>
      <c r="Y246" s="8">
        <v>13</v>
      </c>
      <c r="Z246" s="8">
        <v>16</v>
      </c>
      <c r="AA246" s="8">
        <v>7</v>
      </c>
      <c r="AB246" s="8">
        <v>13</v>
      </c>
      <c r="AC246" s="8">
        <v>12</v>
      </c>
      <c r="AD246" s="8">
        <v>13</v>
      </c>
      <c r="AE246" s="8">
        <v>10</v>
      </c>
      <c r="AF246" s="8">
        <v>12</v>
      </c>
      <c r="AG246" s="8">
        <v>15</v>
      </c>
      <c r="AH246" s="8">
        <v>14</v>
      </c>
      <c r="AI246" s="8">
        <v>15</v>
      </c>
      <c r="AJ246" s="8">
        <v>14</v>
      </c>
      <c r="AK246" s="8">
        <v>12</v>
      </c>
      <c r="AL246" s="8">
        <v>15</v>
      </c>
      <c r="AM246" s="8">
        <v>13</v>
      </c>
      <c r="AN246" s="8">
        <v>16</v>
      </c>
      <c r="AO246" s="8">
        <v>14</v>
      </c>
      <c r="AP246" s="8">
        <v>16</v>
      </c>
      <c r="AQ246" s="8">
        <v>13</v>
      </c>
      <c r="AR246" s="8">
        <v>16</v>
      </c>
      <c r="AS246" s="8">
        <v>13</v>
      </c>
      <c r="AT246" s="8">
        <v>16</v>
      </c>
      <c r="AU246" s="8">
        <v>12</v>
      </c>
      <c r="AV246" s="8">
        <v>14</v>
      </c>
      <c r="AW246" s="8">
        <v>14</v>
      </c>
      <c r="AX246" s="8">
        <v>12</v>
      </c>
      <c r="AY246" s="8">
        <v>1</v>
      </c>
      <c r="AZ246" s="8">
        <v>1</v>
      </c>
      <c r="BA246" s="8">
        <v>2</v>
      </c>
      <c r="BB246" s="8">
        <v>2</v>
      </c>
      <c r="BC246" s="8">
        <v>3</v>
      </c>
      <c r="BD246" s="8">
        <v>3</v>
      </c>
      <c r="BE246" s="8">
        <v>2</v>
      </c>
      <c r="BF246" s="8">
        <v>3</v>
      </c>
      <c r="BG246" s="8">
        <v>2</v>
      </c>
      <c r="BH246" s="8">
        <v>3</v>
      </c>
      <c r="BI246" s="8">
        <v>1</v>
      </c>
      <c r="BJ246" s="8" t="s">
        <v>26</v>
      </c>
      <c r="BK246" s="8" t="s">
        <v>20</v>
      </c>
      <c r="BL246" s="8">
        <v>14</v>
      </c>
      <c r="BM246" s="8" t="s">
        <v>26</v>
      </c>
      <c r="BN246" s="8"/>
      <c r="BO246" s="8">
        <v>16</v>
      </c>
      <c r="BP246" s="34">
        <v>48029</v>
      </c>
      <c r="BQ246" s="8" t="s">
        <v>21</v>
      </c>
      <c r="BR246" s="8" t="s">
        <v>156</v>
      </c>
    </row>
    <row r="247" spans="1:70" ht="15.5" thickBot="1" x14ac:dyDescent="0.35">
      <c r="A247" s="8" t="s">
        <v>26</v>
      </c>
      <c r="B247" s="8"/>
      <c r="C247" s="8" t="s">
        <v>581</v>
      </c>
      <c r="D247" s="8" t="s">
        <v>154</v>
      </c>
      <c r="E247" s="33">
        <v>1</v>
      </c>
      <c r="F247" s="8">
        <v>0</v>
      </c>
      <c r="G247" s="8" t="s">
        <v>155</v>
      </c>
      <c r="H247" s="8" t="s">
        <v>32</v>
      </c>
      <c r="I247" s="8">
        <v>24</v>
      </c>
      <c r="J247" s="8">
        <v>156</v>
      </c>
      <c r="K247" s="8">
        <v>170</v>
      </c>
      <c r="L247" s="8">
        <v>12</v>
      </c>
      <c r="M247" s="8">
        <v>2</v>
      </c>
      <c r="N247" s="8">
        <v>2</v>
      </c>
      <c r="O247" s="8">
        <v>1</v>
      </c>
      <c r="P247" s="8">
        <v>13</v>
      </c>
      <c r="Q247" s="8">
        <v>4</v>
      </c>
      <c r="R247" s="8">
        <v>2</v>
      </c>
      <c r="S247" s="8">
        <v>1</v>
      </c>
      <c r="T247" s="8">
        <v>1</v>
      </c>
      <c r="U247" s="8">
        <v>6</v>
      </c>
      <c r="V247" s="8">
        <v>3</v>
      </c>
      <c r="W247" s="8">
        <v>12</v>
      </c>
      <c r="X247" s="8">
        <v>8</v>
      </c>
      <c r="Y247" s="8">
        <v>3</v>
      </c>
      <c r="Z247" s="8">
        <v>11</v>
      </c>
      <c r="AA247" s="8">
        <v>14</v>
      </c>
      <c r="AB247" s="8">
        <v>15</v>
      </c>
      <c r="AC247" s="8">
        <v>14</v>
      </c>
      <c r="AD247" s="8">
        <v>13</v>
      </c>
      <c r="AE247" s="8">
        <v>11</v>
      </c>
      <c r="AF247" s="8">
        <v>11</v>
      </c>
      <c r="AG247" s="8">
        <v>11</v>
      </c>
      <c r="AH247" s="8">
        <v>14</v>
      </c>
      <c r="AI247" s="8">
        <v>1</v>
      </c>
      <c r="AJ247" s="8">
        <v>14</v>
      </c>
      <c r="AK247" s="8">
        <v>14</v>
      </c>
      <c r="AL247" s="8">
        <v>13</v>
      </c>
      <c r="AM247" s="8">
        <v>13</v>
      </c>
      <c r="AN247" s="8">
        <v>10</v>
      </c>
      <c r="AO247" s="8">
        <v>18</v>
      </c>
      <c r="AP247" s="8">
        <v>14</v>
      </c>
      <c r="AQ247" s="8">
        <v>12</v>
      </c>
      <c r="AR247" s="8">
        <v>11</v>
      </c>
      <c r="AS247" s="8">
        <v>15</v>
      </c>
      <c r="AT247" s="8">
        <v>11</v>
      </c>
      <c r="AU247" s="8">
        <v>12</v>
      </c>
      <c r="AV247" s="8">
        <v>15</v>
      </c>
      <c r="AW247" s="8">
        <v>14</v>
      </c>
      <c r="AX247" s="8">
        <v>11</v>
      </c>
      <c r="AY247" s="8">
        <v>14</v>
      </c>
      <c r="AZ247" s="8">
        <v>15</v>
      </c>
      <c r="BA247" s="8">
        <v>17</v>
      </c>
      <c r="BB247" s="8">
        <v>16</v>
      </c>
      <c r="BC247" s="8">
        <v>11</v>
      </c>
      <c r="BD247" s="8">
        <v>15</v>
      </c>
      <c r="BE247" s="8">
        <v>12</v>
      </c>
      <c r="BF247" s="8">
        <v>14</v>
      </c>
      <c r="BG247" s="8">
        <v>8</v>
      </c>
      <c r="BH247" s="8">
        <v>16</v>
      </c>
      <c r="BI247" s="8">
        <v>17</v>
      </c>
      <c r="BJ247" s="8" t="s">
        <v>26</v>
      </c>
      <c r="BK247" s="8" t="s">
        <v>20</v>
      </c>
      <c r="BL247" s="8">
        <v>15</v>
      </c>
      <c r="BM247" s="8" t="s">
        <v>26</v>
      </c>
      <c r="BN247" s="8"/>
      <c r="BO247" s="8" t="s">
        <v>26</v>
      </c>
      <c r="BP247" s="34">
        <v>47299</v>
      </c>
      <c r="BQ247" s="8" t="s">
        <v>21</v>
      </c>
      <c r="BR247" s="8" t="s">
        <v>156</v>
      </c>
    </row>
    <row r="248" spans="1:70" ht="15.5" thickBot="1" x14ac:dyDescent="0.35">
      <c r="A248" s="8" t="s">
        <v>26</v>
      </c>
      <c r="B248" s="8"/>
      <c r="C248" s="8" t="s">
        <v>582</v>
      </c>
      <c r="D248" s="8" t="s">
        <v>154</v>
      </c>
      <c r="E248" s="33">
        <v>1</v>
      </c>
      <c r="F248" s="8">
        <v>0</v>
      </c>
      <c r="G248" s="8" t="s">
        <v>33</v>
      </c>
      <c r="H248" s="8" t="s">
        <v>369</v>
      </c>
      <c r="I248" s="8">
        <v>31</v>
      </c>
      <c r="J248" s="8">
        <v>152</v>
      </c>
      <c r="K248" s="8">
        <v>165</v>
      </c>
      <c r="L248" s="8">
        <v>14</v>
      </c>
      <c r="M248" s="8">
        <v>16</v>
      </c>
      <c r="N248" s="8">
        <v>14</v>
      </c>
      <c r="O248" s="8">
        <v>7</v>
      </c>
      <c r="P248" s="8">
        <v>14</v>
      </c>
      <c r="Q248" s="8">
        <v>14</v>
      </c>
      <c r="R248" s="8">
        <v>13</v>
      </c>
      <c r="S248" s="8">
        <v>12</v>
      </c>
      <c r="T248" s="8">
        <v>15</v>
      </c>
      <c r="U248" s="8">
        <v>9</v>
      </c>
      <c r="V248" s="8">
        <v>2</v>
      </c>
      <c r="W248" s="8">
        <v>15</v>
      </c>
      <c r="X248" s="8">
        <v>10</v>
      </c>
      <c r="Y248" s="8">
        <v>5</v>
      </c>
      <c r="Z248" s="8">
        <v>11</v>
      </c>
      <c r="AA248" s="8">
        <v>13</v>
      </c>
      <c r="AB248" s="8">
        <v>17</v>
      </c>
      <c r="AC248" s="8">
        <v>14</v>
      </c>
      <c r="AD248" s="8">
        <v>13</v>
      </c>
      <c r="AE248" s="8">
        <v>16</v>
      </c>
      <c r="AF248" s="8">
        <v>17</v>
      </c>
      <c r="AG248" s="8">
        <v>12</v>
      </c>
      <c r="AH248" s="8">
        <v>17</v>
      </c>
      <c r="AI248" s="8">
        <v>14</v>
      </c>
      <c r="AJ248" s="8">
        <v>16</v>
      </c>
      <c r="AK248" s="8">
        <v>16</v>
      </c>
      <c r="AL248" s="8">
        <v>14</v>
      </c>
      <c r="AM248" s="8">
        <v>15</v>
      </c>
      <c r="AN248" s="8">
        <v>15</v>
      </c>
      <c r="AO248" s="8">
        <v>9</v>
      </c>
      <c r="AP248" s="8">
        <v>14</v>
      </c>
      <c r="AQ248" s="8">
        <v>18</v>
      </c>
      <c r="AR248" s="8">
        <v>15</v>
      </c>
      <c r="AS248" s="8">
        <v>12</v>
      </c>
      <c r="AT248" s="8">
        <v>15</v>
      </c>
      <c r="AU248" s="8">
        <v>17</v>
      </c>
      <c r="AV248" s="8">
        <v>13</v>
      </c>
      <c r="AW248" s="8">
        <v>15</v>
      </c>
      <c r="AX248" s="8">
        <v>15</v>
      </c>
      <c r="AY248" s="8">
        <v>3</v>
      </c>
      <c r="AZ248" s="8">
        <v>1</v>
      </c>
      <c r="BA248" s="8">
        <v>4</v>
      </c>
      <c r="BB248" s="8">
        <v>4</v>
      </c>
      <c r="BC248" s="8">
        <v>1</v>
      </c>
      <c r="BD248" s="8">
        <v>3</v>
      </c>
      <c r="BE248" s="8">
        <v>1</v>
      </c>
      <c r="BF248" s="8">
        <v>3</v>
      </c>
      <c r="BG248" s="8">
        <v>2</v>
      </c>
      <c r="BH248" s="8">
        <v>1</v>
      </c>
      <c r="BI248" s="8">
        <v>4</v>
      </c>
      <c r="BJ248" s="8" t="s">
        <v>26</v>
      </c>
      <c r="BK248" s="8" t="s">
        <v>20</v>
      </c>
      <c r="BL248" s="8">
        <v>15</v>
      </c>
      <c r="BM248" s="8" t="s">
        <v>26</v>
      </c>
      <c r="BN248" s="8"/>
      <c r="BO248" s="8">
        <v>15</v>
      </c>
      <c r="BP248" s="34">
        <v>46203</v>
      </c>
      <c r="BQ248" s="8" t="s">
        <v>21</v>
      </c>
      <c r="BR248" s="8" t="s">
        <v>156</v>
      </c>
    </row>
    <row r="249" spans="1:70" ht="15.5" thickBot="1" x14ac:dyDescent="0.35">
      <c r="A249" s="8" t="s">
        <v>26</v>
      </c>
      <c r="B249" s="8"/>
      <c r="C249" s="8" t="s">
        <v>583</v>
      </c>
      <c r="D249" s="8" t="s">
        <v>154</v>
      </c>
      <c r="E249" s="33">
        <v>1</v>
      </c>
      <c r="F249" s="8">
        <v>0</v>
      </c>
      <c r="G249" s="8" t="s">
        <v>228</v>
      </c>
      <c r="H249" s="8" t="s">
        <v>229</v>
      </c>
      <c r="I249" s="8">
        <v>22</v>
      </c>
      <c r="J249" s="8">
        <v>170</v>
      </c>
      <c r="K249" s="8">
        <v>188</v>
      </c>
      <c r="L249" s="8">
        <v>18</v>
      </c>
      <c r="M249" s="8">
        <v>13</v>
      </c>
      <c r="N249" s="8">
        <v>8</v>
      </c>
      <c r="O249" s="8">
        <v>14</v>
      </c>
      <c r="P249" s="8">
        <v>18</v>
      </c>
      <c r="Q249" s="8">
        <v>14</v>
      </c>
      <c r="R249" s="8">
        <v>3</v>
      </c>
      <c r="S249" s="8">
        <v>17</v>
      </c>
      <c r="T249" s="8">
        <v>10</v>
      </c>
      <c r="U249" s="8">
        <v>13</v>
      </c>
      <c r="V249" s="8">
        <v>13</v>
      </c>
      <c r="W249" s="8">
        <v>18</v>
      </c>
      <c r="X249" s="8">
        <v>7</v>
      </c>
      <c r="Y249" s="8">
        <v>14</v>
      </c>
      <c r="Z249" s="8">
        <v>18</v>
      </c>
      <c r="AA249" s="8">
        <v>7</v>
      </c>
      <c r="AB249" s="8">
        <v>17</v>
      </c>
      <c r="AC249" s="8">
        <v>15</v>
      </c>
      <c r="AD249" s="8">
        <v>15</v>
      </c>
      <c r="AE249" s="8">
        <v>9</v>
      </c>
      <c r="AF249" s="8">
        <v>13</v>
      </c>
      <c r="AG249" s="8">
        <v>18</v>
      </c>
      <c r="AH249" s="8">
        <v>16</v>
      </c>
      <c r="AI249" s="8">
        <v>16</v>
      </c>
      <c r="AJ249" s="8">
        <v>17</v>
      </c>
      <c r="AK249" s="8">
        <v>13</v>
      </c>
      <c r="AL249" s="8">
        <v>16</v>
      </c>
      <c r="AM249" s="8">
        <v>16</v>
      </c>
      <c r="AN249" s="8">
        <v>14</v>
      </c>
      <c r="AO249" s="8">
        <v>7</v>
      </c>
      <c r="AP249" s="8">
        <v>16</v>
      </c>
      <c r="AQ249" s="8">
        <v>16</v>
      </c>
      <c r="AR249" s="8">
        <v>15</v>
      </c>
      <c r="AS249" s="8">
        <v>10</v>
      </c>
      <c r="AT249" s="8">
        <v>15</v>
      </c>
      <c r="AU249" s="8">
        <v>13</v>
      </c>
      <c r="AV249" s="8">
        <v>17</v>
      </c>
      <c r="AW249" s="8">
        <v>17</v>
      </c>
      <c r="AX249" s="8">
        <v>18</v>
      </c>
      <c r="AY249" s="8">
        <v>3</v>
      </c>
      <c r="AZ249" s="8">
        <v>3</v>
      </c>
      <c r="BA249" s="8">
        <v>1</v>
      </c>
      <c r="BB249" s="8">
        <v>2</v>
      </c>
      <c r="BC249" s="8">
        <v>1</v>
      </c>
      <c r="BD249" s="8">
        <v>3</v>
      </c>
      <c r="BE249" s="8">
        <v>2</v>
      </c>
      <c r="BF249" s="8">
        <v>4</v>
      </c>
      <c r="BG249" s="8">
        <v>1</v>
      </c>
      <c r="BH249" s="8">
        <v>2</v>
      </c>
      <c r="BI249" s="8">
        <v>3</v>
      </c>
      <c r="BJ249" s="8" t="s">
        <v>26</v>
      </c>
      <c r="BK249" s="8" t="s">
        <v>20</v>
      </c>
      <c r="BL249" s="8">
        <v>16</v>
      </c>
      <c r="BM249" s="8" t="s">
        <v>26</v>
      </c>
      <c r="BN249" s="8"/>
      <c r="BO249" s="8">
        <v>14</v>
      </c>
      <c r="BP249" s="34">
        <v>47664</v>
      </c>
      <c r="BQ249" s="8" t="s">
        <v>21</v>
      </c>
      <c r="BR249" s="8" t="s">
        <v>156</v>
      </c>
    </row>
    <row r="250" spans="1:70" ht="15.5" thickBot="1" x14ac:dyDescent="0.35">
      <c r="A250" s="8" t="s">
        <v>26</v>
      </c>
      <c r="B250" s="8"/>
      <c r="C250" s="8" t="s">
        <v>584</v>
      </c>
      <c r="D250" s="8" t="s">
        <v>154</v>
      </c>
      <c r="E250" s="33">
        <v>1</v>
      </c>
      <c r="F250" s="8">
        <v>0</v>
      </c>
      <c r="G250" s="8" t="s">
        <v>585</v>
      </c>
      <c r="H250" s="8" t="s">
        <v>420</v>
      </c>
      <c r="I250" s="8">
        <v>25</v>
      </c>
      <c r="J250" s="8">
        <v>169</v>
      </c>
      <c r="K250" s="8">
        <v>180</v>
      </c>
      <c r="L250" s="8">
        <v>13</v>
      </c>
      <c r="M250" s="8">
        <v>9</v>
      </c>
      <c r="N250" s="8">
        <v>5</v>
      </c>
      <c r="O250" s="8">
        <v>16</v>
      </c>
      <c r="P250" s="8">
        <v>17</v>
      </c>
      <c r="Q250" s="8">
        <v>7</v>
      </c>
      <c r="R250" s="8">
        <v>6</v>
      </c>
      <c r="S250" s="8">
        <v>17</v>
      </c>
      <c r="T250" s="8">
        <v>6</v>
      </c>
      <c r="U250" s="8">
        <v>8</v>
      </c>
      <c r="V250" s="8">
        <v>18</v>
      </c>
      <c r="W250" s="8">
        <v>15</v>
      </c>
      <c r="X250" s="8">
        <v>12</v>
      </c>
      <c r="Y250" s="8">
        <v>10</v>
      </c>
      <c r="Z250" s="8">
        <v>17</v>
      </c>
      <c r="AA250" s="8">
        <v>6</v>
      </c>
      <c r="AB250" s="8">
        <v>14</v>
      </c>
      <c r="AC250" s="8">
        <v>12</v>
      </c>
      <c r="AD250" s="8">
        <v>14</v>
      </c>
      <c r="AE250" s="8">
        <v>7</v>
      </c>
      <c r="AF250" s="8">
        <v>11</v>
      </c>
      <c r="AG250" s="8">
        <v>15</v>
      </c>
      <c r="AH250" s="8">
        <v>14</v>
      </c>
      <c r="AI250" s="8">
        <v>18</v>
      </c>
      <c r="AJ250" s="8">
        <v>15</v>
      </c>
      <c r="AK250" s="8">
        <v>13</v>
      </c>
      <c r="AL250" s="8">
        <v>15</v>
      </c>
      <c r="AM250" s="8">
        <v>16</v>
      </c>
      <c r="AN250" s="8">
        <v>17</v>
      </c>
      <c r="AO250" s="8">
        <v>14</v>
      </c>
      <c r="AP250" s="8">
        <v>15</v>
      </c>
      <c r="AQ250" s="8">
        <v>14</v>
      </c>
      <c r="AR250" s="8">
        <v>15</v>
      </c>
      <c r="AS250" s="8">
        <v>12</v>
      </c>
      <c r="AT250" s="8">
        <v>16</v>
      </c>
      <c r="AU250" s="8">
        <v>14</v>
      </c>
      <c r="AV250" s="8">
        <v>15</v>
      </c>
      <c r="AW250" s="8">
        <v>15</v>
      </c>
      <c r="AX250" s="8">
        <v>12</v>
      </c>
      <c r="AY250" s="8">
        <v>1</v>
      </c>
      <c r="AZ250" s="8">
        <v>2</v>
      </c>
      <c r="BA250" s="8">
        <v>3</v>
      </c>
      <c r="BB250" s="8">
        <v>2</v>
      </c>
      <c r="BC250" s="8">
        <v>1</v>
      </c>
      <c r="BD250" s="8">
        <v>2</v>
      </c>
      <c r="BE250" s="8">
        <v>1</v>
      </c>
      <c r="BF250" s="8">
        <v>2</v>
      </c>
      <c r="BG250" s="8">
        <v>1</v>
      </c>
      <c r="BH250" s="8">
        <v>2</v>
      </c>
      <c r="BI250" s="8">
        <v>2</v>
      </c>
      <c r="BJ250" s="8" t="s">
        <v>26</v>
      </c>
      <c r="BK250" s="8" t="s">
        <v>20</v>
      </c>
      <c r="BL250" s="8">
        <v>13</v>
      </c>
      <c r="BM250" s="8" t="s">
        <v>26</v>
      </c>
      <c r="BN250" s="8"/>
      <c r="BO250" s="8">
        <v>71</v>
      </c>
      <c r="BP250" s="34">
        <v>48029</v>
      </c>
      <c r="BQ250" s="8" t="s">
        <v>21</v>
      </c>
      <c r="BR250" s="8" t="s">
        <v>156</v>
      </c>
    </row>
    <row r="251" spans="1:70" ht="15.5" thickBot="1" x14ac:dyDescent="0.35">
      <c r="A251" s="8" t="s">
        <v>26</v>
      </c>
      <c r="B251" s="8"/>
      <c r="C251" s="8" t="s">
        <v>586</v>
      </c>
      <c r="D251" s="8" t="s">
        <v>154</v>
      </c>
      <c r="E251" s="33">
        <v>1</v>
      </c>
      <c r="F251" s="8">
        <v>0</v>
      </c>
      <c r="G251" s="8" t="s">
        <v>239</v>
      </c>
      <c r="H251" s="8" t="s">
        <v>25</v>
      </c>
      <c r="I251" s="8">
        <v>33</v>
      </c>
      <c r="J251" s="8">
        <v>181</v>
      </c>
      <c r="K251" s="8">
        <v>187</v>
      </c>
      <c r="L251" s="8">
        <v>16</v>
      </c>
      <c r="M251" s="8">
        <v>17</v>
      </c>
      <c r="N251" s="8">
        <v>7</v>
      </c>
      <c r="O251" s="8">
        <v>17</v>
      </c>
      <c r="P251" s="8">
        <v>17</v>
      </c>
      <c r="Q251" s="8">
        <v>13</v>
      </c>
      <c r="R251" s="8">
        <v>7</v>
      </c>
      <c r="S251" s="8">
        <v>16</v>
      </c>
      <c r="T251" s="8">
        <v>7</v>
      </c>
      <c r="U251" s="8">
        <v>12</v>
      </c>
      <c r="V251" s="8">
        <v>17</v>
      </c>
      <c r="W251" s="8">
        <v>17</v>
      </c>
      <c r="X251" s="8">
        <v>10</v>
      </c>
      <c r="Y251" s="8">
        <v>15</v>
      </c>
      <c r="Z251" s="8">
        <v>15</v>
      </c>
      <c r="AA251" s="8">
        <v>8</v>
      </c>
      <c r="AB251" s="8">
        <v>16</v>
      </c>
      <c r="AC251" s="8">
        <v>16</v>
      </c>
      <c r="AD251" s="8">
        <v>15</v>
      </c>
      <c r="AE251" s="8">
        <v>14</v>
      </c>
      <c r="AF251" s="8">
        <v>10</v>
      </c>
      <c r="AG251" s="8">
        <v>17</v>
      </c>
      <c r="AH251" s="8">
        <v>16</v>
      </c>
      <c r="AI251" s="8">
        <v>18</v>
      </c>
      <c r="AJ251" s="8">
        <v>17</v>
      </c>
      <c r="AK251" s="8">
        <v>9</v>
      </c>
      <c r="AL251" s="8">
        <v>17</v>
      </c>
      <c r="AM251" s="8">
        <v>16</v>
      </c>
      <c r="AN251" s="8">
        <v>15</v>
      </c>
      <c r="AO251" s="8">
        <v>8</v>
      </c>
      <c r="AP251" s="8">
        <v>14</v>
      </c>
      <c r="AQ251" s="8">
        <v>17</v>
      </c>
      <c r="AR251" s="8">
        <v>18</v>
      </c>
      <c r="AS251" s="8">
        <v>16</v>
      </c>
      <c r="AT251" s="8">
        <v>15</v>
      </c>
      <c r="AU251" s="8">
        <v>19</v>
      </c>
      <c r="AV251" s="8">
        <v>15</v>
      </c>
      <c r="AW251" s="8">
        <v>16</v>
      </c>
      <c r="AX251" s="8">
        <v>16</v>
      </c>
      <c r="AY251" s="8">
        <v>2</v>
      </c>
      <c r="AZ251" s="8">
        <v>1</v>
      </c>
      <c r="BA251" s="8">
        <v>2</v>
      </c>
      <c r="BB251" s="8">
        <v>3</v>
      </c>
      <c r="BC251" s="8">
        <v>2</v>
      </c>
      <c r="BD251" s="8">
        <v>1</v>
      </c>
      <c r="BE251" s="8">
        <v>2</v>
      </c>
      <c r="BF251" s="8">
        <v>3</v>
      </c>
      <c r="BG251" s="8">
        <v>2</v>
      </c>
      <c r="BH251" s="8">
        <v>1</v>
      </c>
      <c r="BI251" s="8">
        <v>3</v>
      </c>
      <c r="BJ251" s="8" t="s">
        <v>26</v>
      </c>
      <c r="BK251" s="8" t="s">
        <v>20</v>
      </c>
      <c r="BL251" s="8">
        <v>19</v>
      </c>
      <c r="BM251" s="8" t="s">
        <v>26</v>
      </c>
      <c r="BN251" s="8"/>
      <c r="BO251" s="8">
        <v>193</v>
      </c>
      <c r="BP251" s="34">
        <v>46568</v>
      </c>
      <c r="BQ251" s="8" t="s">
        <v>21</v>
      </c>
      <c r="BR251" s="8" t="s">
        <v>156</v>
      </c>
    </row>
    <row r="252" spans="1:70" ht="15.5" thickBot="1" x14ac:dyDescent="0.35">
      <c r="A252" s="8" t="s">
        <v>26</v>
      </c>
      <c r="B252" s="8"/>
      <c r="C252" s="8" t="s">
        <v>587</v>
      </c>
      <c r="D252" s="8" t="s">
        <v>154</v>
      </c>
      <c r="E252" s="33">
        <v>1</v>
      </c>
      <c r="F252" s="8">
        <v>0</v>
      </c>
      <c r="G252" s="8" t="s">
        <v>28</v>
      </c>
      <c r="H252" s="8" t="s">
        <v>435</v>
      </c>
      <c r="I252" s="8">
        <v>21</v>
      </c>
      <c r="J252" s="8">
        <v>152</v>
      </c>
      <c r="K252" s="8">
        <v>173</v>
      </c>
      <c r="L252" s="8">
        <v>13</v>
      </c>
      <c r="M252" s="8">
        <v>14</v>
      </c>
      <c r="N252" s="8">
        <v>13</v>
      </c>
      <c r="O252" s="8">
        <v>7</v>
      </c>
      <c r="P252" s="8">
        <v>14</v>
      </c>
      <c r="Q252" s="8">
        <v>9</v>
      </c>
      <c r="R252" s="8">
        <v>11</v>
      </c>
      <c r="S252" s="8">
        <v>13</v>
      </c>
      <c r="T252" s="8">
        <v>15</v>
      </c>
      <c r="U252" s="8">
        <v>8</v>
      </c>
      <c r="V252" s="8">
        <v>7</v>
      </c>
      <c r="W252" s="8">
        <v>14</v>
      </c>
      <c r="X252" s="8">
        <v>8</v>
      </c>
      <c r="Y252" s="8">
        <v>10</v>
      </c>
      <c r="Z252" s="8">
        <v>12</v>
      </c>
      <c r="AA252" s="8">
        <v>14</v>
      </c>
      <c r="AB252" s="8">
        <v>17</v>
      </c>
      <c r="AC252" s="8">
        <v>13</v>
      </c>
      <c r="AD252" s="8">
        <v>14</v>
      </c>
      <c r="AE252" s="8">
        <v>7</v>
      </c>
      <c r="AF252" s="8">
        <v>16</v>
      </c>
      <c r="AG252" s="8">
        <v>12</v>
      </c>
      <c r="AH252" s="8">
        <v>16</v>
      </c>
      <c r="AI252" s="8">
        <v>16</v>
      </c>
      <c r="AJ252" s="8">
        <v>17</v>
      </c>
      <c r="AK252" s="8">
        <v>16</v>
      </c>
      <c r="AL252" s="8">
        <v>14</v>
      </c>
      <c r="AM252" s="8">
        <v>13</v>
      </c>
      <c r="AN252" s="8">
        <v>16</v>
      </c>
      <c r="AO252" s="8">
        <v>10</v>
      </c>
      <c r="AP252" s="8">
        <v>15</v>
      </c>
      <c r="AQ252" s="8">
        <v>16</v>
      </c>
      <c r="AR252" s="8">
        <v>14</v>
      </c>
      <c r="AS252" s="8">
        <v>13</v>
      </c>
      <c r="AT252" s="8">
        <v>15</v>
      </c>
      <c r="AU252" s="8">
        <v>15</v>
      </c>
      <c r="AV252" s="8">
        <v>13</v>
      </c>
      <c r="AW252" s="8">
        <v>13</v>
      </c>
      <c r="AX252" s="8">
        <v>13</v>
      </c>
      <c r="AY252" s="8">
        <v>1</v>
      </c>
      <c r="AZ252" s="8">
        <v>3</v>
      </c>
      <c r="BA252" s="8">
        <v>2</v>
      </c>
      <c r="BB252" s="8">
        <v>1</v>
      </c>
      <c r="BC252" s="8">
        <v>3</v>
      </c>
      <c r="BD252" s="8">
        <v>2</v>
      </c>
      <c r="BE252" s="8">
        <v>3</v>
      </c>
      <c r="BF252" s="8">
        <v>1</v>
      </c>
      <c r="BG252" s="8">
        <v>3</v>
      </c>
      <c r="BH252" s="8">
        <v>3</v>
      </c>
      <c r="BI252" s="8">
        <v>2</v>
      </c>
      <c r="BJ252" s="8" t="s">
        <v>26</v>
      </c>
      <c r="BK252" s="8" t="s">
        <v>20</v>
      </c>
      <c r="BL252" s="8">
        <v>14</v>
      </c>
      <c r="BM252" s="8" t="s">
        <v>26</v>
      </c>
      <c r="BN252" s="8"/>
      <c r="BO252" s="8">
        <v>3</v>
      </c>
      <c r="BP252" s="34">
        <v>47664</v>
      </c>
      <c r="BQ252" s="8" t="s">
        <v>21</v>
      </c>
      <c r="BR252" s="8" t="s">
        <v>156</v>
      </c>
    </row>
    <row r="253" spans="1:70" x14ac:dyDescent="0.3">
      <c r="A253" s="48" t="s">
        <v>588</v>
      </c>
    </row>
    <row r="254" spans="1:70" ht="14.5" thickBot="1" x14ac:dyDescent="0.35">
      <c r="A254" s="7" t="s">
        <v>0</v>
      </c>
      <c r="B254" s="7"/>
      <c r="C254" s="7" t="s">
        <v>2</v>
      </c>
      <c r="D254" s="7" t="s">
        <v>3</v>
      </c>
      <c r="E254" s="7"/>
      <c r="F254" s="7" t="s">
        <v>14</v>
      </c>
      <c r="G254" s="7" t="s">
        <v>12</v>
      </c>
      <c r="H254" s="7" t="s">
        <v>1</v>
      </c>
      <c r="I254" s="7" t="s">
        <v>4</v>
      </c>
      <c r="J254" s="7" t="s">
        <v>5</v>
      </c>
      <c r="K254" s="7" t="s">
        <v>329</v>
      </c>
      <c r="L254" s="7" t="s">
        <v>34</v>
      </c>
      <c r="M254" s="7" t="s">
        <v>35</v>
      </c>
      <c r="N254" s="7" t="s">
        <v>36</v>
      </c>
      <c r="O254" s="7" t="s">
        <v>37</v>
      </c>
      <c r="P254" s="7" t="s">
        <v>38</v>
      </c>
      <c r="Q254" s="7" t="s">
        <v>39</v>
      </c>
      <c r="R254" s="7" t="s">
        <v>40</v>
      </c>
      <c r="S254" s="7" t="s">
        <v>9</v>
      </c>
      <c r="T254" s="7" t="s">
        <v>41</v>
      </c>
      <c r="U254" s="7" t="s">
        <v>42</v>
      </c>
      <c r="V254" s="7" t="s">
        <v>43</v>
      </c>
      <c r="W254" s="7" t="s">
        <v>44</v>
      </c>
      <c r="X254" s="7" t="s">
        <v>45</v>
      </c>
      <c r="Y254" s="7" t="s">
        <v>46</v>
      </c>
      <c r="Z254" s="7" t="s">
        <v>47</v>
      </c>
      <c r="AA254" s="7" t="s">
        <v>1</v>
      </c>
      <c r="AB254" s="7" t="s">
        <v>10</v>
      </c>
      <c r="AC254" s="7" t="s">
        <v>48</v>
      </c>
      <c r="AD254" s="7" t="s">
        <v>49</v>
      </c>
      <c r="AE254" s="7" t="s">
        <v>50</v>
      </c>
      <c r="AF254" s="7" t="s">
        <v>51</v>
      </c>
      <c r="AG254" s="7" t="s">
        <v>52</v>
      </c>
      <c r="AH254" s="7" t="s">
        <v>53</v>
      </c>
      <c r="AI254" s="7" t="s">
        <v>54</v>
      </c>
      <c r="AJ254" s="7" t="s">
        <v>55</v>
      </c>
      <c r="AK254" s="7" t="s">
        <v>56</v>
      </c>
      <c r="AL254" s="7" t="s">
        <v>57</v>
      </c>
      <c r="AM254" s="7" t="s">
        <v>58</v>
      </c>
      <c r="AN254" s="7" t="s">
        <v>7</v>
      </c>
      <c r="AO254" s="7" t="s">
        <v>8</v>
      </c>
      <c r="AP254" s="7" t="s">
        <v>59</v>
      </c>
      <c r="AQ254" s="7" t="s">
        <v>60</v>
      </c>
      <c r="AR254" s="7" t="s">
        <v>61</v>
      </c>
      <c r="AS254" s="7" t="s">
        <v>62</v>
      </c>
      <c r="AT254" s="7" t="s">
        <v>6</v>
      </c>
      <c r="AU254" s="7" t="s">
        <v>63</v>
      </c>
      <c r="AV254" s="7" t="s">
        <v>213</v>
      </c>
      <c r="AW254" s="7" t="s">
        <v>214</v>
      </c>
      <c r="AX254" s="7" t="s">
        <v>215</v>
      </c>
      <c r="AY254" s="7" t="s">
        <v>140</v>
      </c>
      <c r="AZ254" s="7" t="s">
        <v>141</v>
      </c>
      <c r="BA254" s="7" t="s">
        <v>142</v>
      </c>
      <c r="BB254" s="7" t="s">
        <v>143</v>
      </c>
      <c r="BC254" s="7" t="s">
        <v>144</v>
      </c>
      <c r="BD254" s="7" t="s">
        <v>145</v>
      </c>
      <c r="BE254" s="7" t="s">
        <v>146</v>
      </c>
      <c r="BF254" s="7" t="s">
        <v>147</v>
      </c>
      <c r="BG254" s="7" t="s">
        <v>148</v>
      </c>
      <c r="BH254" s="7" t="s">
        <v>149</v>
      </c>
      <c r="BI254" s="7" t="s">
        <v>150</v>
      </c>
      <c r="BJ254" s="7" t="s">
        <v>18</v>
      </c>
      <c r="BK254" s="7" t="s">
        <v>16</v>
      </c>
      <c r="BL254" s="7" t="s">
        <v>11</v>
      </c>
      <c r="BM254" s="7" t="s">
        <v>13</v>
      </c>
      <c r="BN254" s="7" t="s">
        <v>17</v>
      </c>
      <c r="BO254" s="7" t="s">
        <v>151</v>
      </c>
      <c r="BP254" s="7" t="s">
        <v>15</v>
      </c>
      <c r="BQ254" s="7" t="s">
        <v>152</v>
      </c>
      <c r="BR254" s="7" t="s">
        <v>153</v>
      </c>
    </row>
    <row r="255" spans="1:70" ht="15.5" thickBot="1" x14ac:dyDescent="0.35">
      <c r="A255" s="8" t="s">
        <v>26</v>
      </c>
      <c r="B255" s="8"/>
      <c r="C255" s="8" t="s">
        <v>589</v>
      </c>
      <c r="D255" s="8"/>
      <c r="E255" s="33">
        <v>0.89</v>
      </c>
      <c r="F255" s="8">
        <v>0</v>
      </c>
      <c r="G255" s="8" t="s">
        <v>33</v>
      </c>
      <c r="H255" s="8" t="s">
        <v>315</v>
      </c>
      <c r="I255" s="8">
        <v>24</v>
      </c>
      <c r="J255" s="8">
        <v>168</v>
      </c>
      <c r="K255" s="8">
        <v>174</v>
      </c>
      <c r="L255" s="8">
        <v>17</v>
      </c>
      <c r="M255" s="8">
        <v>13</v>
      </c>
      <c r="N255" s="8">
        <v>10</v>
      </c>
      <c r="O255" s="8">
        <v>14</v>
      </c>
      <c r="P255" s="8">
        <v>16</v>
      </c>
      <c r="Q255" s="8">
        <v>12</v>
      </c>
      <c r="R255" s="8">
        <v>8</v>
      </c>
      <c r="S255" s="8">
        <v>13</v>
      </c>
      <c r="T255" s="8">
        <v>14</v>
      </c>
      <c r="U255" s="8">
        <v>15</v>
      </c>
      <c r="V255" s="8">
        <v>14</v>
      </c>
      <c r="W255" s="8">
        <v>16</v>
      </c>
      <c r="X255" s="8">
        <v>13</v>
      </c>
      <c r="Y255" s="8">
        <v>16</v>
      </c>
      <c r="Z255" s="8">
        <v>14</v>
      </c>
      <c r="AA255" s="8">
        <v>10</v>
      </c>
      <c r="AB255" s="8">
        <v>16</v>
      </c>
      <c r="AC255" s="8">
        <v>13</v>
      </c>
      <c r="AD255" s="8">
        <v>16</v>
      </c>
      <c r="AE255" s="8">
        <v>13</v>
      </c>
      <c r="AF255" s="8">
        <v>15</v>
      </c>
      <c r="AG255" s="8">
        <v>18</v>
      </c>
      <c r="AH255" s="8">
        <v>15</v>
      </c>
      <c r="AI255" s="8">
        <v>17</v>
      </c>
      <c r="AJ255" s="8">
        <v>15</v>
      </c>
      <c r="AK255" s="8">
        <v>13</v>
      </c>
      <c r="AL255" s="8">
        <v>14</v>
      </c>
      <c r="AM255" s="8">
        <v>14</v>
      </c>
      <c r="AN255" s="8">
        <v>12</v>
      </c>
      <c r="AO255" s="8">
        <v>10</v>
      </c>
      <c r="AP255" s="8">
        <v>13</v>
      </c>
      <c r="AQ255" s="8">
        <v>16</v>
      </c>
      <c r="AR255" s="8">
        <v>16</v>
      </c>
      <c r="AS255" s="8">
        <v>13</v>
      </c>
      <c r="AT255" s="8">
        <v>12</v>
      </c>
      <c r="AU255" s="8">
        <v>17</v>
      </c>
      <c r="AV255" s="8">
        <v>16</v>
      </c>
      <c r="AW255" s="8">
        <v>13</v>
      </c>
      <c r="AX255" s="8">
        <v>17</v>
      </c>
      <c r="AY255" s="8">
        <v>1</v>
      </c>
      <c r="AZ255" s="8">
        <v>2</v>
      </c>
      <c r="BA255" s="8">
        <v>1</v>
      </c>
      <c r="BB255" s="8">
        <v>4</v>
      </c>
      <c r="BC255" s="8">
        <v>1</v>
      </c>
      <c r="BD255" s="8">
        <v>2</v>
      </c>
      <c r="BE255" s="8">
        <v>3</v>
      </c>
      <c r="BF255" s="8">
        <v>3</v>
      </c>
      <c r="BG255" s="8">
        <v>2</v>
      </c>
      <c r="BH255" s="8">
        <v>1</v>
      </c>
      <c r="BI255" s="8">
        <v>3</v>
      </c>
      <c r="BJ255" s="8">
        <v>7.1</v>
      </c>
      <c r="BK255" s="8" t="s">
        <v>22</v>
      </c>
      <c r="BL255" s="8">
        <v>5</v>
      </c>
      <c r="BM255" s="8">
        <v>1</v>
      </c>
      <c r="BN255" s="8"/>
      <c r="BO255" s="8">
        <v>11</v>
      </c>
      <c r="BP255" s="34">
        <v>48395</v>
      </c>
      <c r="BQ255" s="8" t="s">
        <v>21</v>
      </c>
      <c r="BR255" s="8" t="s">
        <v>156</v>
      </c>
    </row>
    <row r="256" spans="1:70" ht="15.5" thickBot="1" x14ac:dyDescent="0.35">
      <c r="A256" s="8" t="s">
        <v>26</v>
      </c>
      <c r="B256" s="8"/>
      <c r="C256" s="8" t="s">
        <v>590</v>
      </c>
      <c r="D256" s="8"/>
      <c r="E256" s="33">
        <v>0.96</v>
      </c>
      <c r="F256" s="8">
        <v>0</v>
      </c>
      <c r="G256" s="8" t="s">
        <v>29</v>
      </c>
      <c r="H256" s="8" t="s">
        <v>221</v>
      </c>
      <c r="I256" s="8">
        <v>21</v>
      </c>
      <c r="J256" s="8">
        <v>140</v>
      </c>
      <c r="K256" s="8">
        <v>154</v>
      </c>
      <c r="L256" s="8">
        <v>14</v>
      </c>
      <c r="M256" s="8">
        <v>7</v>
      </c>
      <c r="N256" s="8">
        <v>10</v>
      </c>
      <c r="O256" s="8">
        <v>5</v>
      </c>
      <c r="P256" s="8">
        <v>15</v>
      </c>
      <c r="Q256" s="8">
        <v>5</v>
      </c>
      <c r="R256" s="8">
        <v>5</v>
      </c>
      <c r="S256" s="8">
        <v>13</v>
      </c>
      <c r="T256" s="8">
        <v>14</v>
      </c>
      <c r="U256" s="8">
        <v>11</v>
      </c>
      <c r="V256" s="8">
        <v>8</v>
      </c>
      <c r="W256" s="8">
        <v>15</v>
      </c>
      <c r="X256" s="8">
        <v>7</v>
      </c>
      <c r="Y256" s="8">
        <v>11</v>
      </c>
      <c r="Z256" s="8">
        <v>14</v>
      </c>
      <c r="AA256" s="8">
        <v>11</v>
      </c>
      <c r="AB256" s="8">
        <v>16</v>
      </c>
      <c r="AC256" s="8">
        <v>12</v>
      </c>
      <c r="AD256" s="8">
        <v>13</v>
      </c>
      <c r="AE256" s="8">
        <v>12</v>
      </c>
      <c r="AF256" s="8">
        <v>15</v>
      </c>
      <c r="AG256" s="8">
        <v>14</v>
      </c>
      <c r="AH256" s="8">
        <v>16</v>
      </c>
      <c r="AI256" s="8">
        <v>14</v>
      </c>
      <c r="AJ256" s="8">
        <v>16</v>
      </c>
      <c r="AK256" s="8">
        <v>12</v>
      </c>
      <c r="AL256" s="8">
        <v>14</v>
      </c>
      <c r="AM256" s="8">
        <v>15</v>
      </c>
      <c r="AN256" s="8">
        <v>14</v>
      </c>
      <c r="AO256" s="8">
        <v>9</v>
      </c>
      <c r="AP256" s="8">
        <v>15</v>
      </c>
      <c r="AQ256" s="8">
        <v>14</v>
      </c>
      <c r="AR256" s="8">
        <v>15</v>
      </c>
      <c r="AS256" s="8">
        <v>15</v>
      </c>
      <c r="AT256" s="8">
        <v>15</v>
      </c>
      <c r="AU256" s="8">
        <v>14</v>
      </c>
      <c r="AV256" s="8">
        <v>12</v>
      </c>
      <c r="AW256" s="8">
        <v>13</v>
      </c>
      <c r="AX256" s="8">
        <v>13</v>
      </c>
      <c r="AY256" s="8">
        <v>2</v>
      </c>
      <c r="AZ256" s="8">
        <v>3</v>
      </c>
      <c r="BA256" s="8">
        <v>2</v>
      </c>
      <c r="BB256" s="8">
        <v>3</v>
      </c>
      <c r="BC256" s="8">
        <v>2</v>
      </c>
      <c r="BD256" s="8">
        <v>2</v>
      </c>
      <c r="BE256" s="8">
        <v>3</v>
      </c>
      <c r="BF256" s="8">
        <v>1</v>
      </c>
      <c r="BG256" s="8">
        <v>3</v>
      </c>
      <c r="BH256" s="8">
        <v>3</v>
      </c>
      <c r="BI256" s="8">
        <v>1</v>
      </c>
      <c r="BJ256" s="8">
        <v>7.1</v>
      </c>
      <c r="BK256" s="8" t="s">
        <v>20</v>
      </c>
      <c r="BL256" s="8">
        <v>14</v>
      </c>
      <c r="BM256" s="8" t="s">
        <v>349</v>
      </c>
      <c r="BN256" s="8"/>
      <c r="BO256" s="8">
        <v>1</v>
      </c>
      <c r="BP256" s="34">
        <v>47664</v>
      </c>
      <c r="BQ256" s="8" t="s">
        <v>21</v>
      </c>
      <c r="BR256" s="8" t="s">
        <v>156</v>
      </c>
    </row>
    <row r="257" spans="1:70" ht="15.5" thickBot="1" x14ac:dyDescent="0.35">
      <c r="A257" s="8" t="s">
        <v>26</v>
      </c>
      <c r="B257" s="8"/>
      <c r="C257" s="8" t="s">
        <v>591</v>
      </c>
      <c r="D257" s="8"/>
      <c r="E257" s="33">
        <v>0.82</v>
      </c>
      <c r="F257" s="8">
        <v>0</v>
      </c>
      <c r="G257" s="8" t="s">
        <v>157</v>
      </c>
      <c r="H257" s="8" t="s">
        <v>138</v>
      </c>
      <c r="I257" s="8">
        <v>23</v>
      </c>
      <c r="J257" s="8">
        <v>149</v>
      </c>
      <c r="K257" s="8">
        <v>165</v>
      </c>
      <c r="L257" s="8">
        <v>14</v>
      </c>
      <c r="M257" s="8">
        <v>12</v>
      </c>
      <c r="N257" s="8">
        <v>6</v>
      </c>
      <c r="O257" s="8">
        <v>18</v>
      </c>
      <c r="P257" s="8">
        <v>14</v>
      </c>
      <c r="Q257" s="8">
        <v>11</v>
      </c>
      <c r="R257" s="8">
        <v>6</v>
      </c>
      <c r="S257" s="8">
        <v>15</v>
      </c>
      <c r="T257" s="8">
        <v>7</v>
      </c>
      <c r="U257" s="8">
        <v>11</v>
      </c>
      <c r="V257" s="8">
        <v>13</v>
      </c>
      <c r="W257" s="8">
        <v>15</v>
      </c>
      <c r="X257" s="8">
        <v>11</v>
      </c>
      <c r="Y257" s="8">
        <v>12</v>
      </c>
      <c r="Z257" s="8">
        <v>15</v>
      </c>
      <c r="AA257" s="8">
        <v>7</v>
      </c>
      <c r="AB257" s="8">
        <v>16</v>
      </c>
      <c r="AC257" s="8">
        <v>13</v>
      </c>
      <c r="AD257" s="8">
        <v>13</v>
      </c>
      <c r="AE257" s="8">
        <v>11</v>
      </c>
      <c r="AF257" s="8">
        <v>15</v>
      </c>
      <c r="AG257" s="8">
        <v>14</v>
      </c>
      <c r="AH257" s="8">
        <v>14</v>
      </c>
      <c r="AI257" s="8">
        <v>15</v>
      </c>
      <c r="AJ257" s="8">
        <v>15</v>
      </c>
      <c r="AK257" s="8">
        <v>12</v>
      </c>
      <c r="AL257" s="8">
        <v>14</v>
      </c>
      <c r="AM257" s="8">
        <v>15</v>
      </c>
      <c r="AN257" s="8">
        <v>15</v>
      </c>
      <c r="AO257" s="8">
        <v>11</v>
      </c>
      <c r="AP257" s="8">
        <v>14</v>
      </c>
      <c r="AQ257" s="8">
        <v>14</v>
      </c>
      <c r="AR257" s="8">
        <v>14</v>
      </c>
      <c r="AS257" s="8">
        <v>13</v>
      </c>
      <c r="AT257" s="8">
        <v>14</v>
      </c>
      <c r="AU257" s="8">
        <v>14</v>
      </c>
      <c r="AV257" s="8">
        <v>14</v>
      </c>
      <c r="AW257" s="8">
        <v>15</v>
      </c>
      <c r="AX257" s="8">
        <v>15</v>
      </c>
      <c r="AY257" s="8">
        <v>1</v>
      </c>
      <c r="AZ257" s="8">
        <v>2</v>
      </c>
      <c r="BA257" s="8">
        <v>1</v>
      </c>
      <c r="BB257" s="8">
        <v>3</v>
      </c>
      <c r="BC257" s="8">
        <v>2</v>
      </c>
      <c r="BD257" s="8">
        <v>2</v>
      </c>
      <c r="BE257" s="8">
        <v>3</v>
      </c>
      <c r="BF257" s="8">
        <v>1</v>
      </c>
      <c r="BG257" s="8">
        <v>2</v>
      </c>
      <c r="BH257" s="8">
        <v>3</v>
      </c>
      <c r="BI257" s="8">
        <v>2</v>
      </c>
      <c r="BJ257" s="8">
        <v>6.55</v>
      </c>
      <c r="BK257" s="8" t="s">
        <v>249</v>
      </c>
      <c r="BL257" s="8">
        <v>14</v>
      </c>
      <c r="BM257" s="8" t="s">
        <v>361</v>
      </c>
      <c r="BN257" s="8"/>
      <c r="BO257" s="8">
        <v>27</v>
      </c>
      <c r="BP257" s="34">
        <v>48760</v>
      </c>
      <c r="BQ257" s="8" t="s">
        <v>21</v>
      </c>
      <c r="BR257" s="8" t="s">
        <v>156</v>
      </c>
    </row>
    <row r="258" spans="1:70" ht="15.5" thickBot="1" x14ac:dyDescent="0.35">
      <c r="A258" s="8" t="s">
        <v>26</v>
      </c>
      <c r="B258" s="8"/>
      <c r="C258" s="8" t="s">
        <v>592</v>
      </c>
      <c r="D258" s="8" t="s">
        <v>363</v>
      </c>
      <c r="E258" s="33">
        <v>1</v>
      </c>
      <c r="F258" s="8">
        <v>0</v>
      </c>
      <c r="G258" s="8" t="s">
        <v>239</v>
      </c>
      <c r="H258" s="8" t="s">
        <v>31</v>
      </c>
      <c r="I258" s="8">
        <v>27</v>
      </c>
      <c r="J258" s="8">
        <v>138</v>
      </c>
      <c r="K258" s="8">
        <v>140</v>
      </c>
      <c r="L258" s="8">
        <v>13</v>
      </c>
      <c r="M258" s="8">
        <v>8</v>
      </c>
      <c r="N258" s="8">
        <v>13</v>
      </c>
      <c r="O258" s="8">
        <v>10</v>
      </c>
      <c r="P258" s="8">
        <v>13</v>
      </c>
      <c r="Q258" s="8">
        <v>8</v>
      </c>
      <c r="R258" s="8">
        <v>11</v>
      </c>
      <c r="S258" s="8">
        <v>12</v>
      </c>
      <c r="T258" s="8">
        <v>14</v>
      </c>
      <c r="U258" s="8">
        <v>6</v>
      </c>
      <c r="V258" s="8">
        <v>9</v>
      </c>
      <c r="W258" s="8">
        <v>13</v>
      </c>
      <c r="X258" s="8">
        <v>14</v>
      </c>
      <c r="Y258" s="8">
        <v>9</v>
      </c>
      <c r="Z258" s="8">
        <v>13</v>
      </c>
      <c r="AA258" s="8">
        <v>13</v>
      </c>
      <c r="AB258" s="8">
        <v>13</v>
      </c>
      <c r="AC258" s="8">
        <v>13</v>
      </c>
      <c r="AD258" s="8">
        <v>12</v>
      </c>
      <c r="AE258" s="8">
        <v>10</v>
      </c>
      <c r="AF258" s="8">
        <v>9</v>
      </c>
      <c r="AG258" s="8">
        <v>13</v>
      </c>
      <c r="AH258" s="8">
        <v>12</v>
      </c>
      <c r="AI258" s="8">
        <v>8</v>
      </c>
      <c r="AJ258" s="8">
        <v>14</v>
      </c>
      <c r="AK258" s="8">
        <v>12</v>
      </c>
      <c r="AL258" s="8">
        <v>13</v>
      </c>
      <c r="AM258" s="8">
        <v>13</v>
      </c>
      <c r="AN258" s="8">
        <v>14</v>
      </c>
      <c r="AO258" s="8">
        <v>17</v>
      </c>
      <c r="AP258" s="8">
        <v>14</v>
      </c>
      <c r="AQ258" s="8">
        <v>14</v>
      </c>
      <c r="AR258" s="8">
        <v>14</v>
      </c>
      <c r="AS258" s="8">
        <v>13</v>
      </c>
      <c r="AT258" s="8">
        <v>14</v>
      </c>
      <c r="AU258" s="8">
        <v>15</v>
      </c>
      <c r="AV258" s="8">
        <v>11</v>
      </c>
      <c r="AW258" s="8">
        <v>10</v>
      </c>
      <c r="AX258" s="8">
        <v>13</v>
      </c>
      <c r="AY258" s="8">
        <v>1</v>
      </c>
      <c r="AZ258" s="8">
        <v>2</v>
      </c>
      <c r="BA258" s="8">
        <v>2</v>
      </c>
      <c r="BB258" s="8">
        <v>2</v>
      </c>
      <c r="BC258" s="8">
        <v>3</v>
      </c>
      <c r="BD258" s="8">
        <v>3</v>
      </c>
      <c r="BE258" s="8">
        <v>2</v>
      </c>
      <c r="BF258" s="8">
        <v>2</v>
      </c>
      <c r="BG258" s="8">
        <v>2</v>
      </c>
      <c r="BH258" s="8">
        <v>2</v>
      </c>
      <c r="BI258" s="8">
        <v>1</v>
      </c>
      <c r="BJ258" s="8" t="s">
        <v>26</v>
      </c>
      <c r="BK258" s="8" t="s">
        <v>20</v>
      </c>
      <c r="BL258" s="8">
        <v>14</v>
      </c>
      <c r="BM258" s="8" t="s">
        <v>26</v>
      </c>
      <c r="BN258" s="8"/>
      <c r="BO258" s="8">
        <v>6</v>
      </c>
      <c r="BP258" s="34">
        <v>46934</v>
      </c>
      <c r="BQ258" s="8" t="s">
        <v>21</v>
      </c>
      <c r="BR258" s="8" t="s">
        <v>156</v>
      </c>
    </row>
    <row r="259" spans="1:70" ht="15.5" thickBot="1" x14ac:dyDescent="0.35">
      <c r="A259" s="8" t="s">
        <v>26</v>
      </c>
      <c r="B259" s="8"/>
      <c r="C259" s="8" t="s">
        <v>593</v>
      </c>
      <c r="D259" s="8"/>
      <c r="E259" s="33">
        <v>0.95</v>
      </c>
      <c r="F259" s="8">
        <v>0</v>
      </c>
      <c r="G259" s="8" t="s">
        <v>20</v>
      </c>
      <c r="H259" s="8" t="s">
        <v>226</v>
      </c>
      <c r="I259" s="8">
        <v>25</v>
      </c>
      <c r="J259" s="8">
        <v>151</v>
      </c>
      <c r="K259" s="8">
        <v>155</v>
      </c>
      <c r="L259" s="8">
        <v>12</v>
      </c>
      <c r="M259" s="8">
        <v>11</v>
      </c>
      <c r="N259" s="8">
        <v>14</v>
      </c>
      <c r="O259" s="8">
        <v>6</v>
      </c>
      <c r="P259" s="8">
        <v>13</v>
      </c>
      <c r="Q259" s="8">
        <v>6</v>
      </c>
      <c r="R259" s="8">
        <v>6</v>
      </c>
      <c r="S259" s="8">
        <v>10</v>
      </c>
      <c r="T259" s="8">
        <v>16</v>
      </c>
      <c r="U259" s="8">
        <v>10</v>
      </c>
      <c r="V259" s="8">
        <v>8</v>
      </c>
      <c r="W259" s="8">
        <v>14</v>
      </c>
      <c r="X259" s="8">
        <v>13</v>
      </c>
      <c r="Y259" s="8">
        <v>9</v>
      </c>
      <c r="Z259" s="8">
        <v>12</v>
      </c>
      <c r="AA259" s="8">
        <v>14</v>
      </c>
      <c r="AB259" s="8">
        <v>15</v>
      </c>
      <c r="AC259" s="8">
        <v>14</v>
      </c>
      <c r="AD259" s="8">
        <v>16</v>
      </c>
      <c r="AE259" s="8">
        <v>8</v>
      </c>
      <c r="AF259" s="8">
        <v>12</v>
      </c>
      <c r="AG259" s="8">
        <v>12</v>
      </c>
      <c r="AH259" s="8">
        <v>15</v>
      </c>
      <c r="AI259" s="8">
        <v>8</v>
      </c>
      <c r="AJ259" s="8">
        <v>15</v>
      </c>
      <c r="AK259" s="8">
        <v>13</v>
      </c>
      <c r="AL259" s="8">
        <v>14</v>
      </c>
      <c r="AM259" s="8">
        <v>14</v>
      </c>
      <c r="AN259" s="8">
        <v>16</v>
      </c>
      <c r="AO259" s="8">
        <v>15</v>
      </c>
      <c r="AP259" s="8">
        <v>15</v>
      </c>
      <c r="AQ259" s="8">
        <v>14</v>
      </c>
      <c r="AR259" s="8">
        <v>14</v>
      </c>
      <c r="AS259" s="8">
        <v>13</v>
      </c>
      <c r="AT259" s="8">
        <v>15</v>
      </c>
      <c r="AU259" s="8">
        <v>15</v>
      </c>
      <c r="AV259" s="8">
        <v>17</v>
      </c>
      <c r="AW259" s="8">
        <v>15</v>
      </c>
      <c r="AX259" s="8">
        <v>14</v>
      </c>
      <c r="AY259" s="8">
        <v>2</v>
      </c>
      <c r="AZ259" s="8">
        <v>2</v>
      </c>
      <c r="BA259" s="8">
        <v>3</v>
      </c>
      <c r="BB259" s="8">
        <v>2</v>
      </c>
      <c r="BC259" s="8">
        <v>3</v>
      </c>
      <c r="BD259" s="8">
        <v>1</v>
      </c>
      <c r="BE259" s="8">
        <v>4</v>
      </c>
      <c r="BF259" s="8">
        <v>1</v>
      </c>
      <c r="BG259" s="8">
        <v>1</v>
      </c>
      <c r="BH259" s="8">
        <v>3</v>
      </c>
      <c r="BI259" s="8">
        <v>2</v>
      </c>
      <c r="BJ259" s="8">
        <v>7</v>
      </c>
      <c r="BK259" s="8" t="s">
        <v>22</v>
      </c>
      <c r="BL259" s="8">
        <v>18</v>
      </c>
      <c r="BM259" s="8">
        <v>1</v>
      </c>
      <c r="BN259" s="8"/>
      <c r="BO259" s="8">
        <v>8</v>
      </c>
      <c r="BP259" s="34">
        <v>46934</v>
      </c>
      <c r="BQ259" s="8" t="s">
        <v>21</v>
      </c>
      <c r="BR259" s="8" t="s">
        <v>156</v>
      </c>
    </row>
    <row r="260" spans="1:70" ht="15.5" thickBot="1" x14ac:dyDescent="0.35">
      <c r="A260" s="8" t="s">
        <v>26</v>
      </c>
      <c r="B260" s="8"/>
      <c r="C260" s="8" t="s">
        <v>594</v>
      </c>
      <c r="D260" s="8" t="s">
        <v>250</v>
      </c>
      <c r="E260" s="33">
        <v>0.73</v>
      </c>
      <c r="F260" s="8">
        <v>0</v>
      </c>
      <c r="G260" s="8" t="s">
        <v>29</v>
      </c>
      <c r="H260" s="8" t="s">
        <v>595</v>
      </c>
      <c r="I260" s="8">
        <v>25</v>
      </c>
      <c r="J260" s="8">
        <v>173</v>
      </c>
      <c r="K260" s="8">
        <v>173</v>
      </c>
      <c r="L260" s="8">
        <v>12</v>
      </c>
      <c r="M260" s="8">
        <v>16</v>
      </c>
      <c r="N260" s="8">
        <v>13</v>
      </c>
      <c r="O260" s="8">
        <v>12</v>
      </c>
      <c r="P260" s="8">
        <v>15</v>
      </c>
      <c r="Q260" s="8">
        <v>13</v>
      </c>
      <c r="R260" s="8">
        <v>9</v>
      </c>
      <c r="S260" s="8">
        <v>11</v>
      </c>
      <c r="T260" s="8">
        <v>15</v>
      </c>
      <c r="U260" s="8">
        <v>14</v>
      </c>
      <c r="V260" s="8">
        <v>12</v>
      </c>
      <c r="W260" s="8">
        <v>14</v>
      </c>
      <c r="X260" s="8">
        <v>14</v>
      </c>
      <c r="Y260" s="8">
        <v>11</v>
      </c>
      <c r="Z260" s="8">
        <v>12</v>
      </c>
      <c r="AA260" s="8">
        <v>15</v>
      </c>
      <c r="AB260" s="8">
        <v>16</v>
      </c>
      <c r="AC260" s="8">
        <v>16</v>
      </c>
      <c r="AD260" s="8">
        <v>17</v>
      </c>
      <c r="AE260" s="8">
        <v>15</v>
      </c>
      <c r="AF260" s="8">
        <v>16</v>
      </c>
      <c r="AG260" s="8">
        <v>11</v>
      </c>
      <c r="AH260" s="8">
        <v>15</v>
      </c>
      <c r="AI260" s="8">
        <v>12</v>
      </c>
      <c r="AJ260" s="8">
        <v>17</v>
      </c>
      <c r="AK260" s="8">
        <v>18</v>
      </c>
      <c r="AL260" s="8">
        <v>13</v>
      </c>
      <c r="AM260" s="8">
        <v>16</v>
      </c>
      <c r="AN260" s="8">
        <v>15</v>
      </c>
      <c r="AO260" s="8">
        <v>10</v>
      </c>
      <c r="AP260" s="8">
        <v>15</v>
      </c>
      <c r="AQ260" s="8">
        <v>15</v>
      </c>
      <c r="AR260" s="8">
        <v>19</v>
      </c>
      <c r="AS260" s="8">
        <v>20</v>
      </c>
      <c r="AT260" s="8">
        <v>14</v>
      </c>
      <c r="AU260" s="8">
        <v>12</v>
      </c>
      <c r="AV260" s="8">
        <v>16</v>
      </c>
      <c r="AW260" s="8">
        <v>15</v>
      </c>
      <c r="AX260" s="8">
        <v>16</v>
      </c>
      <c r="AY260" s="8">
        <v>3</v>
      </c>
      <c r="AZ260" s="8">
        <v>3</v>
      </c>
      <c r="BA260" s="8">
        <v>1</v>
      </c>
      <c r="BB260" s="8">
        <v>3</v>
      </c>
      <c r="BC260" s="8">
        <v>3</v>
      </c>
      <c r="BD260" s="8">
        <v>1</v>
      </c>
      <c r="BE260" s="8">
        <v>3</v>
      </c>
      <c r="BF260" s="8">
        <v>1</v>
      </c>
      <c r="BG260" s="8">
        <v>3</v>
      </c>
      <c r="BH260" s="8">
        <v>2</v>
      </c>
      <c r="BI260" s="8">
        <v>2</v>
      </c>
      <c r="BJ260" s="8" t="s">
        <v>26</v>
      </c>
      <c r="BK260" s="8" t="s">
        <v>251</v>
      </c>
      <c r="BL260" s="8">
        <v>19</v>
      </c>
      <c r="BM260" s="8" t="s">
        <v>26</v>
      </c>
      <c r="BN260" s="8"/>
      <c r="BO260" s="8">
        <v>10</v>
      </c>
      <c r="BP260" s="34">
        <v>46934</v>
      </c>
      <c r="BQ260" s="8" t="s">
        <v>21</v>
      </c>
      <c r="BR260" s="8" t="s">
        <v>156</v>
      </c>
    </row>
    <row r="261" spans="1:70" ht="15.5" thickBot="1" x14ac:dyDescent="0.35">
      <c r="A261" s="8" t="s">
        <v>26</v>
      </c>
      <c r="B261" s="8"/>
      <c r="C261" s="8" t="s">
        <v>596</v>
      </c>
      <c r="D261" s="8"/>
      <c r="E261" s="33">
        <v>0.69</v>
      </c>
      <c r="F261" s="8">
        <v>0</v>
      </c>
      <c r="G261" s="8" t="s">
        <v>19</v>
      </c>
      <c r="H261" s="8" t="s">
        <v>410</v>
      </c>
      <c r="I261" s="8">
        <v>23</v>
      </c>
      <c r="J261" s="8">
        <v>173</v>
      </c>
      <c r="K261" s="8">
        <v>173</v>
      </c>
      <c r="L261" s="8">
        <v>15</v>
      </c>
      <c r="M261" s="8">
        <v>16</v>
      </c>
      <c r="N261" s="8">
        <v>6</v>
      </c>
      <c r="O261" s="8">
        <v>20</v>
      </c>
      <c r="P261" s="8">
        <v>18</v>
      </c>
      <c r="Q261" s="8">
        <v>13</v>
      </c>
      <c r="R261" s="8">
        <v>3</v>
      </c>
      <c r="S261" s="8">
        <v>17</v>
      </c>
      <c r="T261" s="8">
        <v>8</v>
      </c>
      <c r="U261" s="8">
        <v>15</v>
      </c>
      <c r="V261" s="8">
        <v>18</v>
      </c>
      <c r="W261" s="8">
        <v>19</v>
      </c>
      <c r="X261" s="8">
        <v>8</v>
      </c>
      <c r="Y261" s="8">
        <v>15</v>
      </c>
      <c r="Z261" s="8">
        <v>16</v>
      </c>
      <c r="AA261" s="8">
        <v>8</v>
      </c>
      <c r="AB261" s="8">
        <v>13</v>
      </c>
      <c r="AC261" s="8">
        <v>12</v>
      </c>
      <c r="AD261" s="8">
        <v>18</v>
      </c>
      <c r="AE261" s="8">
        <v>7</v>
      </c>
      <c r="AF261" s="8">
        <v>8</v>
      </c>
      <c r="AG261" s="8">
        <v>16</v>
      </c>
      <c r="AH261" s="8">
        <v>11</v>
      </c>
      <c r="AI261" s="8">
        <v>13</v>
      </c>
      <c r="AJ261" s="8">
        <v>10</v>
      </c>
      <c r="AK261" s="8">
        <v>8</v>
      </c>
      <c r="AL261" s="8">
        <v>15</v>
      </c>
      <c r="AM261" s="8">
        <v>19</v>
      </c>
      <c r="AN261" s="8">
        <v>15</v>
      </c>
      <c r="AO261" s="8">
        <v>13</v>
      </c>
      <c r="AP261" s="8">
        <v>15</v>
      </c>
      <c r="AQ261" s="8">
        <v>17</v>
      </c>
      <c r="AR261" s="8">
        <v>16</v>
      </c>
      <c r="AS261" s="8">
        <v>9</v>
      </c>
      <c r="AT261" s="8">
        <v>15</v>
      </c>
      <c r="AU261" s="8">
        <v>13</v>
      </c>
      <c r="AV261" s="8">
        <v>18</v>
      </c>
      <c r="AW261" s="8">
        <v>15</v>
      </c>
      <c r="AX261" s="8">
        <v>9</v>
      </c>
      <c r="AY261" s="8">
        <v>1</v>
      </c>
      <c r="AZ261" s="8">
        <v>1</v>
      </c>
      <c r="BA261" s="8">
        <v>2</v>
      </c>
      <c r="BB261" s="8">
        <v>4</v>
      </c>
      <c r="BC261" s="8">
        <v>1</v>
      </c>
      <c r="BD261" s="8">
        <v>2</v>
      </c>
      <c r="BE261" s="8">
        <v>2</v>
      </c>
      <c r="BF261" s="8">
        <v>1</v>
      </c>
      <c r="BG261" s="8">
        <v>3</v>
      </c>
      <c r="BH261" s="8">
        <v>1</v>
      </c>
      <c r="BI261" s="8">
        <v>1</v>
      </c>
      <c r="BJ261" s="8">
        <v>7.4</v>
      </c>
      <c r="BK261" s="8" t="s">
        <v>251</v>
      </c>
      <c r="BL261" s="8">
        <v>12</v>
      </c>
      <c r="BM261" s="8" t="s">
        <v>361</v>
      </c>
      <c r="BN261" s="8"/>
      <c r="BO261" s="8" t="s">
        <v>26</v>
      </c>
      <c r="BP261" s="34">
        <v>48760</v>
      </c>
      <c r="BQ261" s="8" t="s">
        <v>21</v>
      </c>
      <c r="BR261" s="8" t="s">
        <v>156</v>
      </c>
    </row>
    <row r="262" spans="1:70" ht="15.5" thickBot="1" x14ac:dyDescent="0.35">
      <c r="A262" s="8" t="s">
        <v>26</v>
      </c>
      <c r="B262" s="8"/>
      <c r="C262" s="8" t="s">
        <v>597</v>
      </c>
      <c r="D262" s="8"/>
      <c r="E262" s="33">
        <v>0.85</v>
      </c>
      <c r="F262" s="8">
        <v>0</v>
      </c>
      <c r="G262" s="8" t="s">
        <v>33</v>
      </c>
      <c r="H262" s="8" t="s">
        <v>158</v>
      </c>
      <c r="I262" s="8">
        <v>22</v>
      </c>
      <c r="J262" s="8">
        <v>155</v>
      </c>
      <c r="K262" s="8">
        <v>170</v>
      </c>
      <c r="L262" s="8">
        <v>16</v>
      </c>
      <c r="M262" s="8">
        <v>7</v>
      </c>
      <c r="N262" s="8">
        <v>14</v>
      </c>
      <c r="O262" s="8">
        <v>7</v>
      </c>
      <c r="P262" s="8">
        <v>15</v>
      </c>
      <c r="Q262" s="8">
        <v>3</v>
      </c>
      <c r="R262" s="8">
        <v>12</v>
      </c>
      <c r="S262" s="8">
        <v>11</v>
      </c>
      <c r="T262" s="8">
        <v>15</v>
      </c>
      <c r="U262" s="8">
        <v>3</v>
      </c>
      <c r="V262" s="8">
        <v>5</v>
      </c>
      <c r="W262" s="8">
        <v>14</v>
      </c>
      <c r="X262" s="8">
        <v>15</v>
      </c>
      <c r="Y262" s="8">
        <v>2</v>
      </c>
      <c r="Z262" s="8">
        <v>6</v>
      </c>
      <c r="AA262" s="8">
        <v>15</v>
      </c>
      <c r="AB262" s="8">
        <v>15</v>
      </c>
      <c r="AC262" s="8">
        <v>16</v>
      </c>
      <c r="AD262" s="8">
        <v>15</v>
      </c>
      <c r="AE262" s="8">
        <v>13</v>
      </c>
      <c r="AF262" s="8">
        <v>12</v>
      </c>
      <c r="AG262" s="8">
        <v>12</v>
      </c>
      <c r="AH262" s="8">
        <v>12</v>
      </c>
      <c r="AI262" s="8">
        <v>11</v>
      </c>
      <c r="AJ262" s="8">
        <v>13</v>
      </c>
      <c r="AK262" s="8">
        <v>12</v>
      </c>
      <c r="AL262" s="8">
        <v>13</v>
      </c>
      <c r="AM262" s="8">
        <v>16</v>
      </c>
      <c r="AN262" s="8">
        <v>15</v>
      </c>
      <c r="AO262" s="8">
        <v>15</v>
      </c>
      <c r="AP262" s="8">
        <v>15</v>
      </c>
      <c r="AQ262" s="8">
        <v>14</v>
      </c>
      <c r="AR262" s="8">
        <v>15</v>
      </c>
      <c r="AS262" s="8">
        <v>16</v>
      </c>
      <c r="AT262" s="8">
        <v>15</v>
      </c>
      <c r="AU262" s="8">
        <v>14</v>
      </c>
      <c r="AV262" s="8">
        <v>11</v>
      </c>
      <c r="AW262" s="8">
        <v>7</v>
      </c>
      <c r="AX262" s="8">
        <v>10</v>
      </c>
      <c r="AY262" s="8">
        <v>3</v>
      </c>
      <c r="AZ262" s="8">
        <v>2</v>
      </c>
      <c r="BA262" s="8">
        <v>1</v>
      </c>
      <c r="BB262" s="8">
        <v>1</v>
      </c>
      <c r="BC262" s="8">
        <v>1</v>
      </c>
      <c r="BD262" s="8">
        <v>1</v>
      </c>
      <c r="BE262" s="8">
        <v>3</v>
      </c>
      <c r="BF262" s="8">
        <v>1</v>
      </c>
      <c r="BG262" s="8">
        <v>2</v>
      </c>
      <c r="BH262" s="8">
        <v>3</v>
      </c>
      <c r="BI262" s="8">
        <v>1</v>
      </c>
      <c r="BJ262" s="8">
        <v>7.35</v>
      </c>
      <c r="BK262" s="8" t="s">
        <v>249</v>
      </c>
      <c r="BL262" s="8">
        <v>14</v>
      </c>
      <c r="BM262" s="8">
        <v>2</v>
      </c>
      <c r="BN262" s="8"/>
      <c r="BO262" s="8">
        <v>2</v>
      </c>
      <c r="BP262" s="34">
        <v>47299</v>
      </c>
      <c r="BQ262" s="8" t="s">
        <v>21</v>
      </c>
      <c r="BR262" s="8" t="s">
        <v>156</v>
      </c>
    </row>
    <row r="263" spans="1:70" ht="15.5" thickBot="1" x14ac:dyDescent="0.35">
      <c r="A263" s="8" t="s">
        <v>26</v>
      </c>
      <c r="B263" s="8"/>
      <c r="C263" s="8" t="s">
        <v>598</v>
      </c>
      <c r="D263" s="8"/>
      <c r="E263" s="33">
        <v>0.87</v>
      </c>
      <c r="F263" s="8">
        <v>0</v>
      </c>
      <c r="G263" s="8" t="s">
        <v>22</v>
      </c>
      <c r="H263" s="8" t="s">
        <v>599</v>
      </c>
      <c r="I263" s="8">
        <v>22</v>
      </c>
      <c r="J263" s="8">
        <v>141</v>
      </c>
      <c r="K263" s="8">
        <v>175</v>
      </c>
      <c r="L263" s="8">
        <v>12</v>
      </c>
      <c r="M263" s="8">
        <v>8</v>
      </c>
      <c r="N263" s="8">
        <v>6</v>
      </c>
      <c r="O263" s="8">
        <v>15</v>
      </c>
      <c r="P263" s="8">
        <v>13</v>
      </c>
      <c r="Q263" s="8">
        <v>4</v>
      </c>
      <c r="R263" s="8">
        <v>10</v>
      </c>
      <c r="S263" s="8">
        <v>14</v>
      </c>
      <c r="T263" s="8">
        <v>8</v>
      </c>
      <c r="U263" s="8">
        <v>8</v>
      </c>
      <c r="V263" s="8">
        <v>13</v>
      </c>
      <c r="W263" s="8">
        <v>13</v>
      </c>
      <c r="X263" s="8">
        <v>10</v>
      </c>
      <c r="Y263" s="8">
        <v>11</v>
      </c>
      <c r="Z263" s="8">
        <v>14</v>
      </c>
      <c r="AA263" s="8">
        <v>7</v>
      </c>
      <c r="AB263" s="8">
        <v>15</v>
      </c>
      <c r="AC263" s="8">
        <v>11</v>
      </c>
      <c r="AD263" s="8">
        <v>11</v>
      </c>
      <c r="AE263" s="8">
        <v>7</v>
      </c>
      <c r="AF263" s="8">
        <v>17</v>
      </c>
      <c r="AG263" s="8">
        <v>9</v>
      </c>
      <c r="AH263" s="8">
        <v>13</v>
      </c>
      <c r="AI263" s="8">
        <v>14</v>
      </c>
      <c r="AJ263" s="8">
        <v>16</v>
      </c>
      <c r="AK263" s="8">
        <v>15</v>
      </c>
      <c r="AL263" s="8">
        <v>13</v>
      </c>
      <c r="AM263" s="8">
        <v>13</v>
      </c>
      <c r="AN263" s="8">
        <v>16</v>
      </c>
      <c r="AO263" s="8">
        <v>13</v>
      </c>
      <c r="AP263" s="8">
        <v>17</v>
      </c>
      <c r="AQ263" s="8">
        <v>13</v>
      </c>
      <c r="AR263" s="8">
        <v>13</v>
      </c>
      <c r="AS263" s="8">
        <v>16</v>
      </c>
      <c r="AT263" s="8">
        <v>17</v>
      </c>
      <c r="AU263" s="8">
        <v>14</v>
      </c>
      <c r="AV263" s="8">
        <v>14</v>
      </c>
      <c r="AW263" s="8">
        <v>12</v>
      </c>
      <c r="AX263" s="8">
        <v>14</v>
      </c>
      <c r="AY263" s="8">
        <v>3</v>
      </c>
      <c r="AZ263" s="8">
        <v>2</v>
      </c>
      <c r="BA263" s="8">
        <v>3</v>
      </c>
      <c r="BB263" s="8">
        <v>1</v>
      </c>
      <c r="BC263" s="8">
        <v>3</v>
      </c>
      <c r="BD263" s="8">
        <v>1</v>
      </c>
      <c r="BE263" s="8">
        <v>3</v>
      </c>
      <c r="BF263" s="8">
        <v>1</v>
      </c>
      <c r="BG263" s="8">
        <v>3</v>
      </c>
      <c r="BH263" s="8">
        <v>1</v>
      </c>
      <c r="BI263" s="8">
        <v>3</v>
      </c>
      <c r="BJ263" s="8">
        <v>6.75</v>
      </c>
      <c r="BK263" s="8" t="s">
        <v>22</v>
      </c>
      <c r="BL263" s="8">
        <v>12</v>
      </c>
      <c r="BM263" s="8" t="s">
        <v>361</v>
      </c>
      <c r="BN263" s="8"/>
      <c r="BO263" s="8">
        <v>4</v>
      </c>
      <c r="BP263" s="34">
        <v>48029</v>
      </c>
      <c r="BQ263" s="8" t="s">
        <v>21</v>
      </c>
      <c r="BR263" s="8" t="s">
        <v>156</v>
      </c>
    </row>
    <row r="264" spans="1:70" ht="15.5" thickBot="1" x14ac:dyDescent="0.35">
      <c r="A264" s="8" t="s">
        <v>26</v>
      </c>
      <c r="B264" s="8"/>
      <c r="C264" s="8" t="s">
        <v>600</v>
      </c>
      <c r="D264" s="8" t="s">
        <v>372</v>
      </c>
      <c r="E264" s="33">
        <v>0.94</v>
      </c>
      <c r="F264" s="8">
        <v>0</v>
      </c>
      <c r="G264" s="8" t="s">
        <v>20</v>
      </c>
      <c r="H264" s="8" t="s">
        <v>32</v>
      </c>
      <c r="I264" s="8">
        <v>27</v>
      </c>
      <c r="J264" s="8">
        <v>149</v>
      </c>
      <c r="K264" s="8">
        <v>160</v>
      </c>
      <c r="L264" s="8">
        <v>11</v>
      </c>
      <c r="M264" s="8">
        <v>2</v>
      </c>
      <c r="N264" s="8">
        <v>1</v>
      </c>
      <c r="O264" s="8">
        <v>3</v>
      </c>
      <c r="P264" s="8">
        <v>13</v>
      </c>
      <c r="Q264" s="8">
        <v>5</v>
      </c>
      <c r="R264" s="8">
        <v>2</v>
      </c>
      <c r="S264" s="8">
        <v>3</v>
      </c>
      <c r="T264" s="8">
        <v>3</v>
      </c>
      <c r="U264" s="8">
        <v>8</v>
      </c>
      <c r="V264" s="8">
        <v>2</v>
      </c>
      <c r="W264" s="8">
        <v>11</v>
      </c>
      <c r="X264" s="8">
        <v>1</v>
      </c>
      <c r="Y264" s="8">
        <v>1</v>
      </c>
      <c r="Z264" s="8">
        <v>9</v>
      </c>
      <c r="AA264" s="8">
        <v>12</v>
      </c>
      <c r="AB264" s="8">
        <v>9</v>
      </c>
      <c r="AC264" s="8">
        <v>10</v>
      </c>
      <c r="AD264" s="8">
        <v>12</v>
      </c>
      <c r="AE264" s="8">
        <v>7</v>
      </c>
      <c r="AF264" s="8">
        <v>8</v>
      </c>
      <c r="AG264" s="8">
        <v>11</v>
      </c>
      <c r="AH264" s="8">
        <v>12</v>
      </c>
      <c r="AI264" s="8">
        <v>2</v>
      </c>
      <c r="AJ264" s="8">
        <v>10</v>
      </c>
      <c r="AK264" s="8">
        <v>15</v>
      </c>
      <c r="AL264" s="8">
        <v>11</v>
      </c>
      <c r="AM264" s="8">
        <v>14</v>
      </c>
      <c r="AN264" s="8">
        <v>13</v>
      </c>
      <c r="AO264" s="8">
        <v>18</v>
      </c>
      <c r="AP264" s="8">
        <v>14</v>
      </c>
      <c r="AQ264" s="8">
        <v>12</v>
      </c>
      <c r="AR264" s="8">
        <v>12</v>
      </c>
      <c r="AS264" s="8">
        <v>16</v>
      </c>
      <c r="AT264" s="8">
        <v>12</v>
      </c>
      <c r="AU264" s="8">
        <v>12</v>
      </c>
      <c r="AV264" s="8">
        <v>10</v>
      </c>
      <c r="AW264" s="8">
        <v>9</v>
      </c>
      <c r="AX264" s="8">
        <v>11</v>
      </c>
      <c r="AY264" s="8">
        <v>14</v>
      </c>
      <c r="AZ264" s="8">
        <v>15</v>
      </c>
      <c r="BA264" s="8">
        <v>16</v>
      </c>
      <c r="BB264" s="8">
        <v>17</v>
      </c>
      <c r="BC264" s="8">
        <v>10</v>
      </c>
      <c r="BD264" s="8">
        <v>14</v>
      </c>
      <c r="BE264" s="8">
        <v>14</v>
      </c>
      <c r="BF264" s="8">
        <v>15</v>
      </c>
      <c r="BG264" s="8">
        <v>15</v>
      </c>
      <c r="BH264" s="8">
        <v>11</v>
      </c>
      <c r="BI264" s="8">
        <v>17</v>
      </c>
      <c r="BJ264" s="8">
        <v>7.8</v>
      </c>
      <c r="BK264" s="8" t="s">
        <v>22</v>
      </c>
      <c r="BL264" s="8">
        <v>10</v>
      </c>
      <c r="BM264" s="8">
        <v>1</v>
      </c>
      <c r="BN264" s="8"/>
      <c r="BO264" s="8" t="s">
        <v>26</v>
      </c>
      <c r="BP264" s="34">
        <v>47664</v>
      </c>
      <c r="BQ264" s="8" t="s">
        <v>21</v>
      </c>
      <c r="BR264" s="8" t="s">
        <v>156</v>
      </c>
    </row>
    <row r="265" spans="1:70" ht="15.5" thickBot="1" x14ac:dyDescent="0.35">
      <c r="A265" s="8" t="s">
        <v>26</v>
      </c>
      <c r="B265" s="8"/>
      <c r="C265" s="8" t="s">
        <v>601</v>
      </c>
      <c r="D265" s="8" t="s">
        <v>372</v>
      </c>
      <c r="E265" s="33">
        <v>0.93</v>
      </c>
      <c r="F265" s="8">
        <v>0</v>
      </c>
      <c r="G265" s="8" t="s">
        <v>20</v>
      </c>
      <c r="H265" s="8" t="s">
        <v>410</v>
      </c>
      <c r="I265" s="8">
        <v>25</v>
      </c>
      <c r="J265" s="8">
        <v>144</v>
      </c>
      <c r="K265" s="8">
        <v>164</v>
      </c>
      <c r="L265" s="8">
        <v>13</v>
      </c>
      <c r="M265" s="8">
        <v>14</v>
      </c>
      <c r="N265" s="8">
        <v>5</v>
      </c>
      <c r="O265" s="8">
        <v>10</v>
      </c>
      <c r="P265" s="8">
        <v>16</v>
      </c>
      <c r="Q265" s="8">
        <v>13</v>
      </c>
      <c r="R265" s="8">
        <v>3</v>
      </c>
      <c r="S265" s="8">
        <v>18</v>
      </c>
      <c r="T265" s="8">
        <v>5</v>
      </c>
      <c r="U265" s="8">
        <v>11</v>
      </c>
      <c r="V265" s="8">
        <v>13</v>
      </c>
      <c r="W265" s="8">
        <v>13</v>
      </c>
      <c r="X265" s="8">
        <v>7</v>
      </c>
      <c r="Y265" s="8">
        <v>13</v>
      </c>
      <c r="Z265" s="8">
        <v>16</v>
      </c>
      <c r="AA265" s="8">
        <v>6</v>
      </c>
      <c r="AB265" s="8">
        <v>16</v>
      </c>
      <c r="AC265" s="8">
        <v>10</v>
      </c>
      <c r="AD265" s="8">
        <v>12</v>
      </c>
      <c r="AE265" s="8">
        <v>7</v>
      </c>
      <c r="AF265" s="8">
        <v>11</v>
      </c>
      <c r="AG265" s="8">
        <v>11</v>
      </c>
      <c r="AH265" s="8">
        <v>11</v>
      </c>
      <c r="AI265" s="8">
        <v>13</v>
      </c>
      <c r="AJ265" s="8">
        <v>15</v>
      </c>
      <c r="AK265" s="8">
        <v>11</v>
      </c>
      <c r="AL265" s="8">
        <v>9</v>
      </c>
      <c r="AM265" s="8">
        <v>12</v>
      </c>
      <c r="AN265" s="8">
        <v>16</v>
      </c>
      <c r="AO265" s="8">
        <v>7</v>
      </c>
      <c r="AP265" s="8">
        <v>16</v>
      </c>
      <c r="AQ265" s="8">
        <v>12</v>
      </c>
      <c r="AR265" s="8">
        <v>11</v>
      </c>
      <c r="AS265" s="8">
        <v>7</v>
      </c>
      <c r="AT265" s="8">
        <v>16</v>
      </c>
      <c r="AU265" s="8">
        <v>14</v>
      </c>
      <c r="AV265" s="8">
        <v>14</v>
      </c>
      <c r="AW265" s="8">
        <v>12</v>
      </c>
      <c r="AX265" s="8">
        <v>14</v>
      </c>
      <c r="AY265" s="8">
        <v>1</v>
      </c>
      <c r="AZ265" s="8">
        <v>4</v>
      </c>
      <c r="BA265" s="8">
        <v>2</v>
      </c>
      <c r="BB265" s="8">
        <v>2</v>
      </c>
      <c r="BC265" s="8">
        <v>1</v>
      </c>
      <c r="BD265" s="8">
        <v>3</v>
      </c>
      <c r="BE265" s="8">
        <v>1</v>
      </c>
      <c r="BF265" s="8">
        <v>2</v>
      </c>
      <c r="BG265" s="8">
        <v>1</v>
      </c>
      <c r="BH265" s="8">
        <v>2</v>
      </c>
      <c r="BI265" s="8">
        <v>2</v>
      </c>
      <c r="BJ265" s="8">
        <v>7.2</v>
      </c>
      <c r="BK265" s="8" t="s">
        <v>22</v>
      </c>
      <c r="BL265" s="8">
        <v>15</v>
      </c>
      <c r="BM265" s="8">
        <v>1</v>
      </c>
      <c r="BN265" s="8"/>
      <c r="BO265" s="8">
        <v>10</v>
      </c>
      <c r="BP265" s="34">
        <v>48029</v>
      </c>
      <c r="BQ265" s="8" t="s">
        <v>21</v>
      </c>
      <c r="BR265" s="8" t="s">
        <v>156</v>
      </c>
    </row>
    <row r="266" spans="1:70" ht="15.5" thickBot="1" x14ac:dyDescent="0.35">
      <c r="A266" s="8" t="s">
        <v>26</v>
      </c>
      <c r="B266" s="8"/>
      <c r="C266" s="8" t="s">
        <v>602</v>
      </c>
      <c r="D266" s="8" t="s">
        <v>372</v>
      </c>
      <c r="E266" s="33">
        <v>1</v>
      </c>
      <c r="F266" s="8">
        <v>0</v>
      </c>
      <c r="G266" s="8" t="s">
        <v>33</v>
      </c>
      <c r="H266" s="8" t="s">
        <v>32</v>
      </c>
      <c r="I266" s="8">
        <v>22</v>
      </c>
      <c r="J266" s="8">
        <v>105</v>
      </c>
      <c r="K266" s="8">
        <v>129</v>
      </c>
      <c r="L266" s="8">
        <v>8</v>
      </c>
      <c r="M266" s="8">
        <v>2</v>
      </c>
      <c r="N266" s="8">
        <v>3</v>
      </c>
      <c r="O266" s="8">
        <v>1</v>
      </c>
      <c r="P266" s="8">
        <v>3</v>
      </c>
      <c r="Q266" s="8">
        <v>5</v>
      </c>
      <c r="R266" s="8">
        <v>1</v>
      </c>
      <c r="S266" s="8">
        <v>2</v>
      </c>
      <c r="T266" s="8">
        <v>2</v>
      </c>
      <c r="U266" s="8">
        <v>9</v>
      </c>
      <c r="V266" s="8">
        <v>2</v>
      </c>
      <c r="W266" s="8">
        <v>8</v>
      </c>
      <c r="X266" s="8">
        <v>2</v>
      </c>
      <c r="Y266" s="8">
        <v>2</v>
      </c>
      <c r="Z266" s="8">
        <v>3</v>
      </c>
      <c r="AA266" s="8">
        <v>11</v>
      </c>
      <c r="AB266" s="8">
        <v>10</v>
      </c>
      <c r="AC266" s="8">
        <v>9</v>
      </c>
      <c r="AD266" s="8">
        <v>11</v>
      </c>
      <c r="AE266" s="8">
        <v>7</v>
      </c>
      <c r="AF266" s="8">
        <v>10</v>
      </c>
      <c r="AG266" s="8">
        <v>10</v>
      </c>
      <c r="AH266" s="8">
        <v>10</v>
      </c>
      <c r="AI266" s="8">
        <v>1</v>
      </c>
      <c r="AJ266" s="8">
        <v>13</v>
      </c>
      <c r="AK266" s="8">
        <v>11</v>
      </c>
      <c r="AL266" s="8">
        <v>10</v>
      </c>
      <c r="AM266" s="8">
        <v>10</v>
      </c>
      <c r="AN266" s="8">
        <v>8</v>
      </c>
      <c r="AO266" s="8">
        <v>14</v>
      </c>
      <c r="AP266" s="8">
        <v>17</v>
      </c>
      <c r="AQ266" s="8">
        <v>11</v>
      </c>
      <c r="AR266" s="8">
        <v>8</v>
      </c>
      <c r="AS266" s="8">
        <v>8</v>
      </c>
      <c r="AT266" s="8">
        <v>5</v>
      </c>
      <c r="AU266" s="8">
        <v>12</v>
      </c>
      <c r="AV266" s="8">
        <v>11</v>
      </c>
      <c r="AW266" s="8">
        <v>8</v>
      </c>
      <c r="AX266" s="8">
        <v>11</v>
      </c>
      <c r="AY266" s="8">
        <v>10</v>
      </c>
      <c r="AZ266" s="8">
        <v>15</v>
      </c>
      <c r="BA266" s="8">
        <v>12</v>
      </c>
      <c r="BB266" s="8">
        <v>12</v>
      </c>
      <c r="BC266" s="8">
        <v>14</v>
      </c>
      <c r="BD266" s="8">
        <v>12</v>
      </c>
      <c r="BE266" s="8">
        <v>12</v>
      </c>
      <c r="BF266" s="8">
        <v>11</v>
      </c>
      <c r="BG266" s="8">
        <v>8</v>
      </c>
      <c r="BH266" s="8">
        <v>11</v>
      </c>
      <c r="BI266" s="8">
        <v>14</v>
      </c>
      <c r="BJ266" s="8" t="s">
        <v>26</v>
      </c>
      <c r="BK266" s="8" t="s">
        <v>20</v>
      </c>
      <c r="BL266" s="8">
        <v>13</v>
      </c>
      <c r="BM266" s="8" t="s">
        <v>26</v>
      </c>
      <c r="BN266" s="8"/>
      <c r="BO266" s="8" t="s">
        <v>26</v>
      </c>
      <c r="BP266" s="34">
        <v>46934</v>
      </c>
      <c r="BQ266" s="8" t="s">
        <v>21</v>
      </c>
      <c r="BR266" s="8" t="s">
        <v>156</v>
      </c>
    </row>
    <row r="267" spans="1:70" ht="15.5" thickBot="1" x14ac:dyDescent="0.35">
      <c r="A267" s="8" t="s">
        <v>26</v>
      </c>
      <c r="B267" s="8"/>
      <c r="C267" s="8" t="s">
        <v>603</v>
      </c>
      <c r="D267" s="8"/>
      <c r="E267" s="33">
        <v>0.9</v>
      </c>
      <c r="F267" s="8">
        <v>0</v>
      </c>
      <c r="G267" s="8" t="s">
        <v>20</v>
      </c>
      <c r="H267" s="8" t="s">
        <v>31</v>
      </c>
      <c r="I267" s="8">
        <v>24</v>
      </c>
      <c r="J267" s="8">
        <v>160</v>
      </c>
      <c r="K267" s="8">
        <v>180</v>
      </c>
      <c r="L267" s="8">
        <v>12</v>
      </c>
      <c r="M267" s="8">
        <v>6</v>
      </c>
      <c r="N267" s="8">
        <v>15</v>
      </c>
      <c r="O267" s="8">
        <v>9</v>
      </c>
      <c r="P267" s="8">
        <v>14</v>
      </c>
      <c r="Q267" s="8">
        <v>7</v>
      </c>
      <c r="R267" s="8">
        <v>7</v>
      </c>
      <c r="S267" s="8">
        <v>12</v>
      </c>
      <c r="T267" s="8">
        <v>15</v>
      </c>
      <c r="U267" s="8">
        <v>4</v>
      </c>
      <c r="V267" s="8">
        <v>7</v>
      </c>
      <c r="W267" s="8">
        <v>12</v>
      </c>
      <c r="X267" s="8">
        <v>16</v>
      </c>
      <c r="Y267" s="8">
        <v>5</v>
      </c>
      <c r="Z267" s="8">
        <v>10</v>
      </c>
      <c r="AA267" s="8">
        <v>15</v>
      </c>
      <c r="AB267" s="8">
        <v>13</v>
      </c>
      <c r="AC267" s="8">
        <v>13</v>
      </c>
      <c r="AD267" s="8">
        <v>16</v>
      </c>
      <c r="AE267" s="8">
        <v>10</v>
      </c>
      <c r="AF267" s="8">
        <v>12</v>
      </c>
      <c r="AG267" s="8">
        <v>12</v>
      </c>
      <c r="AH267" s="8">
        <v>13</v>
      </c>
      <c r="AI267" s="8">
        <v>12</v>
      </c>
      <c r="AJ267" s="8">
        <v>16</v>
      </c>
      <c r="AK267" s="8">
        <v>13</v>
      </c>
      <c r="AL267" s="8">
        <v>14</v>
      </c>
      <c r="AM267" s="8">
        <v>14</v>
      </c>
      <c r="AN267" s="8">
        <v>15</v>
      </c>
      <c r="AO267" s="8">
        <v>16</v>
      </c>
      <c r="AP267" s="8">
        <v>16</v>
      </c>
      <c r="AQ267" s="8">
        <v>16</v>
      </c>
      <c r="AR267" s="8">
        <v>10</v>
      </c>
      <c r="AS267" s="8">
        <v>15</v>
      </c>
      <c r="AT267" s="8">
        <v>16</v>
      </c>
      <c r="AU267" s="8">
        <v>11</v>
      </c>
      <c r="AV267" s="8">
        <v>15</v>
      </c>
      <c r="AW267" s="8">
        <v>15</v>
      </c>
      <c r="AX267" s="8">
        <v>12</v>
      </c>
      <c r="AY267" s="8">
        <v>3</v>
      </c>
      <c r="AZ267" s="8">
        <v>3</v>
      </c>
      <c r="BA267" s="8">
        <v>3</v>
      </c>
      <c r="BB267" s="8">
        <v>1</v>
      </c>
      <c r="BC267" s="8">
        <v>2</v>
      </c>
      <c r="BD267" s="8">
        <v>1</v>
      </c>
      <c r="BE267" s="8">
        <v>1</v>
      </c>
      <c r="BF267" s="8">
        <v>3</v>
      </c>
      <c r="BG267" s="8">
        <v>1</v>
      </c>
      <c r="BH267" s="8">
        <v>2</v>
      </c>
      <c r="BI267" s="8">
        <v>2</v>
      </c>
      <c r="BJ267" s="8">
        <v>7.25</v>
      </c>
      <c r="BK267" s="8" t="s">
        <v>22</v>
      </c>
      <c r="BL267" s="8">
        <v>11</v>
      </c>
      <c r="BM267" s="8">
        <v>2</v>
      </c>
      <c r="BN267" s="8"/>
      <c r="BO267" s="8">
        <v>2</v>
      </c>
      <c r="BP267" s="34">
        <v>47299</v>
      </c>
      <c r="BQ267" s="8" t="s">
        <v>21</v>
      </c>
      <c r="BR267" s="8" t="s">
        <v>156</v>
      </c>
    </row>
    <row r="268" spans="1:70" ht="15.5" thickBot="1" x14ac:dyDescent="0.35">
      <c r="A268" s="8" t="s">
        <v>26</v>
      </c>
      <c r="B268" s="8"/>
      <c r="C268" s="8" t="s">
        <v>604</v>
      </c>
      <c r="D268" s="8" t="s">
        <v>372</v>
      </c>
      <c r="E268" s="33">
        <v>1</v>
      </c>
      <c r="F268" s="8">
        <v>0</v>
      </c>
      <c r="G268" s="8" t="s">
        <v>33</v>
      </c>
      <c r="H268" s="8" t="s">
        <v>31</v>
      </c>
      <c r="I268" s="8">
        <v>24</v>
      </c>
      <c r="J268" s="8">
        <v>147</v>
      </c>
      <c r="K268" s="8">
        <v>163</v>
      </c>
      <c r="L268" s="8">
        <v>13</v>
      </c>
      <c r="M268" s="8">
        <v>5</v>
      </c>
      <c r="N268" s="8">
        <v>15</v>
      </c>
      <c r="O268" s="8">
        <v>7</v>
      </c>
      <c r="P268" s="8">
        <v>12</v>
      </c>
      <c r="Q268" s="8">
        <v>3</v>
      </c>
      <c r="R268" s="8">
        <v>8</v>
      </c>
      <c r="S268" s="8">
        <v>9</v>
      </c>
      <c r="T268" s="8">
        <v>15</v>
      </c>
      <c r="U268" s="8">
        <v>4</v>
      </c>
      <c r="V268" s="8">
        <v>6</v>
      </c>
      <c r="W268" s="8">
        <v>13</v>
      </c>
      <c r="X268" s="8">
        <v>17</v>
      </c>
      <c r="Y268" s="8">
        <v>7</v>
      </c>
      <c r="Z268" s="8">
        <v>9</v>
      </c>
      <c r="AA268" s="8">
        <v>14</v>
      </c>
      <c r="AB268" s="8">
        <v>13</v>
      </c>
      <c r="AC268" s="8">
        <v>12</v>
      </c>
      <c r="AD268" s="8">
        <v>14</v>
      </c>
      <c r="AE268" s="8">
        <v>11</v>
      </c>
      <c r="AF268" s="8">
        <v>10</v>
      </c>
      <c r="AG268" s="8">
        <v>11</v>
      </c>
      <c r="AH268" s="8">
        <v>14</v>
      </c>
      <c r="AI268" s="8">
        <v>6</v>
      </c>
      <c r="AJ268" s="8">
        <v>15</v>
      </c>
      <c r="AK268" s="8">
        <v>15</v>
      </c>
      <c r="AL268" s="8">
        <v>14</v>
      </c>
      <c r="AM268" s="8">
        <v>16</v>
      </c>
      <c r="AN268" s="8">
        <v>14</v>
      </c>
      <c r="AO268" s="8">
        <v>17</v>
      </c>
      <c r="AP268" s="8">
        <v>16</v>
      </c>
      <c r="AQ268" s="8">
        <v>15</v>
      </c>
      <c r="AR268" s="8">
        <v>15</v>
      </c>
      <c r="AS268" s="8">
        <v>16</v>
      </c>
      <c r="AT268" s="8">
        <v>15</v>
      </c>
      <c r="AU268" s="8">
        <v>15</v>
      </c>
      <c r="AV268" s="8">
        <v>13</v>
      </c>
      <c r="AW268" s="8">
        <v>13</v>
      </c>
      <c r="AX268" s="8">
        <v>14</v>
      </c>
      <c r="AY268" s="8">
        <v>1</v>
      </c>
      <c r="AZ268" s="8">
        <v>2</v>
      </c>
      <c r="BA268" s="8">
        <v>1</v>
      </c>
      <c r="BB268" s="8">
        <v>3</v>
      </c>
      <c r="BC268" s="8">
        <v>1</v>
      </c>
      <c r="BD268" s="8">
        <v>3</v>
      </c>
      <c r="BE268" s="8">
        <v>3</v>
      </c>
      <c r="BF268" s="8">
        <v>3</v>
      </c>
      <c r="BG268" s="8">
        <v>3</v>
      </c>
      <c r="BH268" s="8">
        <v>3</v>
      </c>
      <c r="BI268" s="8">
        <v>3</v>
      </c>
      <c r="BJ268" s="8" t="s">
        <v>26</v>
      </c>
      <c r="BK268" s="8" t="s">
        <v>20</v>
      </c>
      <c r="BL268" s="8">
        <v>15</v>
      </c>
      <c r="BM268" s="8" t="s">
        <v>26</v>
      </c>
      <c r="BN268" s="8"/>
      <c r="BO268" s="8">
        <v>7</v>
      </c>
      <c r="BP268" s="34">
        <v>47664</v>
      </c>
      <c r="BQ268" s="8" t="s">
        <v>21</v>
      </c>
      <c r="BR268" s="8" t="s">
        <v>156</v>
      </c>
    </row>
    <row r="269" spans="1:70" ht="15.5" thickBot="1" x14ac:dyDescent="0.35">
      <c r="A269" s="8" t="s">
        <v>26</v>
      </c>
      <c r="B269" s="8"/>
      <c r="C269" s="8" t="s">
        <v>605</v>
      </c>
      <c r="D269" s="8" t="s">
        <v>372</v>
      </c>
      <c r="E269" s="33">
        <v>1</v>
      </c>
      <c r="F269" s="8">
        <v>0</v>
      </c>
      <c r="G269" s="8" t="s">
        <v>33</v>
      </c>
      <c r="H269" s="8" t="s">
        <v>430</v>
      </c>
      <c r="I269" s="8">
        <v>22</v>
      </c>
      <c r="J269" s="8">
        <v>142</v>
      </c>
      <c r="K269" s="8">
        <v>153</v>
      </c>
      <c r="L269" s="8">
        <v>12</v>
      </c>
      <c r="M269" s="8">
        <v>15</v>
      </c>
      <c r="N269" s="8">
        <v>12</v>
      </c>
      <c r="O269" s="8">
        <v>6</v>
      </c>
      <c r="P269" s="8">
        <v>13</v>
      </c>
      <c r="Q269" s="8">
        <v>6</v>
      </c>
      <c r="R269" s="8">
        <v>10</v>
      </c>
      <c r="S269" s="8">
        <v>10</v>
      </c>
      <c r="T269" s="8">
        <v>13</v>
      </c>
      <c r="U269" s="8">
        <v>6</v>
      </c>
      <c r="V269" s="8">
        <v>6</v>
      </c>
      <c r="W269" s="8">
        <v>12</v>
      </c>
      <c r="X269" s="8">
        <v>10</v>
      </c>
      <c r="Y269" s="8">
        <v>9</v>
      </c>
      <c r="Z269" s="8">
        <v>12</v>
      </c>
      <c r="AA269" s="8">
        <v>11</v>
      </c>
      <c r="AB269" s="8">
        <v>17</v>
      </c>
      <c r="AC269" s="8">
        <v>9</v>
      </c>
      <c r="AD269" s="8">
        <v>14</v>
      </c>
      <c r="AE269" s="8">
        <v>8</v>
      </c>
      <c r="AF269" s="8">
        <v>13</v>
      </c>
      <c r="AG269" s="8">
        <v>11</v>
      </c>
      <c r="AH269" s="8">
        <v>17</v>
      </c>
      <c r="AI269" s="8">
        <v>14</v>
      </c>
      <c r="AJ269" s="8">
        <v>14</v>
      </c>
      <c r="AK269" s="8">
        <v>14</v>
      </c>
      <c r="AL269" s="8">
        <v>12</v>
      </c>
      <c r="AM269" s="8">
        <v>12</v>
      </c>
      <c r="AN269" s="8">
        <v>17</v>
      </c>
      <c r="AO269" s="8">
        <v>10</v>
      </c>
      <c r="AP269" s="8">
        <v>16</v>
      </c>
      <c r="AQ269" s="8">
        <v>15</v>
      </c>
      <c r="AR269" s="8">
        <v>12</v>
      </c>
      <c r="AS269" s="8">
        <v>12</v>
      </c>
      <c r="AT269" s="8">
        <v>16</v>
      </c>
      <c r="AU269" s="8">
        <v>15</v>
      </c>
      <c r="AV269" s="8">
        <v>11</v>
      </c>
      <c r="AW269" s="8">
        <v>11</v>
      </c>
      <c r="AX269" s="8">
        <v>10</v>
      </c>
      <c r="AY269" s="8">
        <v>3</v>
      </c>
      <c r="AZ269" s="8">
        <v>2</v>
      </c>
      <c r="BA269" s="8">
        <v>2</v>
      </c>
      <c r="BB269" s="8">
        <v>2</v>
      </c>
      <c r="BC269" s="8">
        <v>3</v>
      </c>
      <c r="BD269" s="8">
        <v>4</v>
      </c>
      <c r="BE269" s="8">
        <v>3</v>
      </c>
      <c r="BF269" s="8">
        <v>1</v>
      </c>
      <c r="BG269" s="8">
        <v>2</v>
      </c>
      <c r="BH269" s="8">
        <v>2</v>
      </c>
      <c r="BI269" s="8">
        <v>1</v>
      </c>
      <c r="BJ269" s="8" t="s">
        <v>26</v>
      </c>
      <c r="BK269" s="8" t="s">
        <v>20</v>
      </c>
      <c r="BL269" s="8">
        <v>10</v>
      </c>
      <c r="BM269" s="8" t="s">
        <v>26</v>
      </c>
      <c r="BN269" s="8"/>
      <c r="BO269" s="8" t="s">
        <v>26</v>
      </c>
      <c r="BP269" s="34">
        <v>47664</v>
      </c>
      <c r="BQ269" s="8" t="s">
        <v>21</v>
      </c>
      <c r="BR269" s="8" t="s">
        <v>156</v>
      </c>
    </row>
    <row r="270" spans="1:70" ht="15.5" thickBot="1" x14ac:dyDescent="0.35">
      <c r="A270" s="8" t="s">
        <v>26</v>
      </c>
      <c r="B270" s="8"/>
      <c r="C270" s="8" t="s">
        <v>606</v>
      </c>
      <c r="D270" s="8" t="s">
        <v>372</v>
      </c>
      <c r="E270" s="33">
        <v>0.89</v>
      </c>
      <c r="F270" s="8">
        <v>0</v>
      </c>
      <c r="G270" s="8" t="s">
        <v>20</v>
      </c>
      <c r="H270" s="8" t="s">
        <v>512</v>
      </c>
      <c r="I270" s="8">
        <v>26</v>
      </c>
      <c r="J270" s="8">
        <v>150</v>
      </c>
      <c r="K270" s="8">
        <v>164</v>
      </c>
      <c r="L270" s="8">
        <v>13</v>
      </c>
      <c r="M270" s="8">
        <v>13</v>
      </c>
      <c r="N270" s="8">
        <v>12</v>
      </c>
      <c r="O270" s="8">
        <v>7</v>
      </c>
      <c r="P270" s="8">
        <v>14</v>
      </c>
      <c r="Q270" s="8">
        <v>10</v>
      </c>
      <c r="R270" s="8">
        <v>12</v>
      </c>
      <c r="S270" s="8">
        <v>11</v>
      </c>
      <c r="T270" s="8">
        <v>14</v>
      </c>
      <c r="U270" s="8">
        <v>7</v>
      </c>
      <c r="V270" s="8">
        <v>12</v>
      </c>
      <c r="W270" s="8">
        <v>14</v>
      </c>
      <c r="X270" s="8">
        <v>6</v>
      </c>
      <c r="Y270" s="8">
        <v>8</v>
      </c>
      <c r="Z270" s="8">
        <v>10</v>
      </c>
      <c r="AA270" s="8">
        <v>8</v>
      </c>
      <c r="AB270" s="8">
        <v>18</v>
      </c>
      <c r="AC270" s="8">
        <v>14</v>
      </c>
      <c r="AD270" s="8">
        <v>15</v>
      </c>
      <c r="AE270" s="8">
        <v>13</v>
      </c>
      <c r="AF270" s="8">
        <v>18</v>
      </c>
      <c r="AG270" s="8">
        <v>14</v>
      </c>
      <c r="AH270" s="8">
        <v>15</v>
      </c>
      <c r="AI270" s="8">
        <v>15</v>
      </c>
      <c r="AJ270" s="8">
        <v>18</v>
      </c>
      <c r="AK270" s="8">
        <v>16</v>
      </c>
      <c r="AL270" s="8">
        <v>16</v>
      </c>
      <c r="AM270" s="8">
        <v>12</v>
      </c>
      <c r="AN270" s="8">
        <v>16</v>
      </c>
      <c r="AO270" s="8">
        <v>8</v>
      </c>
      <c r="AP270" s="8">
        <v>14</v>
      </c>
      <c r="AQ270" s="8">
        <v>16</v>
      </c>
      <c r="AR270" s="8">
        <v>14</v>
      </c>
      <c r="AS270" s="8">
        <v>12</v>
      </c>
      <c r="AT270" s="8">
        <v>14</v>
      </c>
      <c r="AU270" s="8">
        <v>13</v>
      </c>
      <c r="AV270" s="8">
        <v>16</v>
      </c>
      <c r="AW270" s="8">
        <v>14</v>
      </c>
      <c r="AX270" s="8">
        <v>14</v>
      </c>
      <c r="AY270" s="8">
        <v>3</v>
      </c>
      <c r="AZ270" s="8">
        <v>1</v>
      </c>
      <c r="BA270" s="8">
        <v>1</v>
      </c>
      <c r="BB270" s="8">
        <v>1</v>
      </c>
      <c r="BC270" s="8">
        <v>3</v>
      </c>
      <c r="BD270" s="8">
        <v>2</v>
      </c>
      <c r="BE270" s="8">
        <v>3</v>
      </c>
      <c r="BF270" s="8">
        <v>3</v>
      </c>
      <c r="BG270" s="8">
        <v>3</v>
      </c>
      <c r="BH270" s="8">
        <v>2</v>
      </c>
      <c r="BI270" s="8">
        <v>3</v>
      </c>
      <c r="BJ270" s="8">
        <v>7.4</v>
      </c>
      <c r="BK270" s="8" t="s">
        <v>22</v>
      </c>
      <c r="BL270" s="8">
        <v>15</v>
      </c>
      <c r="BM270" s="8">
        <v>2</v>
      </c>
      <c r="BN270" s="8"/>
      <c r="BO270" s="8">
        <v>7</v>
      </c>
      <c r="BP270" s="34">
        <v>46934</v>
      </c>
      <c r="BQ270" s="8" t="s">
        <v>21</v>
      </c>
      <c r="BR270" s="8" t="s">
        <v>156</v>
      </c>
    </row>
    <row r="271" spans="1:70" ht="15.5" thickBot="1" x14ac:dyDescent="0.35">
      <c r="A271" s="8" t="s">
        <v>26</v>
      </c>
      <c r="B271" s="8"/>
      <c r="C271" s="8" t="s">
        <v>607</v>
      </c>
      <c r="D271" s="8"/>
      <c r="E271" s="33">
        <v>0.97</v>
      </c>
      <c r="F271" s="8">
        <v>0</v>
      </c>
      <c r="G271" s="8" t="s">
        <v>19</v>
      </c>
      <c r="H271" s="8" t="s">
        <v>32</v>
      </c>
      <c r="I271" s="8">
        <v>23</v>
      </c>
      <c r="J271" s="8">
        <v>144</v>
      </c>
      <c r="K271" s="8">
        <v>169</v>
      </c>
      <c r="L271" s="8">
        <v>13</v>
      </c>
      <c r="M271" s="8">
        <v>2</v>
      </c>
      <c r="N271" s="8">
        <v>3</v>
      </c>
      <c r="O271" s="8">
        <v>2</v>
      </c>
      <c r="P271" s="8">
        <v>12</v>
      </c>
      <c r="Q271" s="8">
        <v>6</v>
      </c>
      <c r="R271" s="8">
        <v>2</v>
      </c>
      <c r="S271" s="8">
        <v>3</v>
      </c>
      <c r="T271" s="8">
        <v>3</v>
      </c>
      <c r="U271" s="8">
        <v>9</v>
      </c>
      <c r="V271" s="8">
        <v>1</v>
      </c>
      <c r="W271" s="8">
        <v>14</v>
      </c>
      <c r="X271" s="8">
        <v>8</v>
      </c>
      <c r="Y271" s="8">
        <v>1</v>
      </c>
      <c r="Z271" s="8">
        <v>3</v>
      </c>
      <c r="AA271" s="8">
        <v>16</v>
      </c>
      <c r="AB271" s="8">
        <v>12</v>
      </c>
      <c r="AC271" s="8">
        <v>9</v>
      </c>
      <c r="AD271" s="8">
        <v>10</v>
      </c>
      <c r="AE271" s="8">
        <v>8</v>
      </c>
      <c r="AF271" s="8">
        <v>5</v>
      </c>
      <c r="AG271" s="8">
        <v>8</v>
      </c>
      <c r="AH271" s="8">
        <v>14</v>
      </c>
      <c r="AI271" s="8">
        <v>3</v>
      </c>
      <c r="AJ271" s="8">
        <v>7</v>
      </c>
      <c r="AK271" s="8">
        <v>14</v>
      </c>
      <c r="AL271" s="8">
        <v>11</v>
      </c>
      <c r="AM271" s="8">
        <v>9</v>
      </c>
      <c r="AN271" s="8">
        <v>12</v>
      </c>
      <c r="AO271" s="8">
        <v>15</v>
      </c>
      <c r="AP271" s="8">
        <v>15</v>
      </c>
      <c r="AQ271" s="8">
        <v>15</v>
      </c>
      <c r="AR271" s="8">
        <v>10</v>
      </c>
      <c r="AS271" s="8">
        <v>16</v>
      </c>
      <c r="AT271" s="8">
        <v>12</v>
      </c>
      <c r="AU271" s="8">
        <v>15</v>
      </c>
      <c r="AV271" s="8">
        <v>10</v>
      </c>
      <c r="AW271" s="8">
        <v>7</v>
      </c>
      <c r="AX271" s="8">
        <v>11</v>
      </c>
      <c r="AY271" s="8">
        <v>14</v>
      </c>
      <c r="AZ271" s="8">
        <v>13</v>
      </c>
      <c r="BA271" s="8">
        <v>17</v>
      </c>
      <c r="BB271" s="8">
        <v>15</v>
      </c>
      <c r="BC271" s="8">
        <v>13</v>
      </c>
      <c r="BD271" s="8">
        <v>15</v>
      </c>
      <c r="BE271" s="8">
        <v>14</v>
      </c>
      <c r="BF271" s="8">
        <v>15</v>
      </c>
      <c r="BG271" s="8">
        <v>6</v>
      </c>
      <c r="BH271" s="8">
        <v>10</v>
      </c>
      <c r="BI271" s="8">
        <v>16</v>
      </c>
      <c r="BJ271" s="8">
        <v>6.9</v>
      </c>
      <c r="BK271" s="8" t="s">
        <v>20</v>
      </c>
      <c r="BL271" s="8">
        <v>13</v>
      </c>
      <c r="BM271" s="8">
        <v>1</v>
      </c>
      <c r="BN271" s="8"/>
      <c r="BO271" s="8" t="s">
        <v>26</v>
      </c>
      <c r="BP271" s="34">
        <v>48029</v>
      </c>
      <c r="BQ271" s="8" t="s">
        <v>21</v>
      </c>
      <c r="BR271" s="8" t="s">
        <v>156</v>
      </c>
    </row>
    <row r="272" spans="1:70" ht="15.5" thickBot="1" x14ac:dyDescent="0.35">
      <c r="A272" s="8" t="s">
        <v>26</v>
      </c>
      <c r="B272" s="8"/>
      <c r="C272" s="8" t="s">
        <v>608</v>
      </c>
      <c r="D272" s="8"/>
      <c r="E272" s="33">
        <v>0.77</v>
      </c>
      <c r="F272" s="8">
        <v>0</v>
      </c>
      <c r="G272" s="8" t="s">
        <v>20</v>
      </c>
      <c r="H272" s="8" t="s">
        <v>609</v>
      </c>
      <c r="I272" s="8">
        <v>24</v>
      </c>
      <c r="J272" s="8">
        <v>138</v>
      </c>
      <c r="K272" s="8">
        <v>170</v>
      </c>
      <c r="L272" s="8">
        <v>14</v>
      </c>
      <c r="M272" s="8">
        <v>13</v>
      </c>
      <c r="N272" s="8">
        <v>7</v>
      </c>
      <c r="O272" s="8">
        <v>13</v>
      </c>
      <c r="P272" s="8">
        <v>11</v>
      </c>
      <c r="Q272" s="8">
        <v>11</v>
      </c>
      <c r="R272" s="8">
        <v>5</v>
      </c>
      <c r="S272" s="8">
        <v>14</v>
      </c>
      <c r="T272" s="8">
        <v>5</v>
      </c>
      <c r="U272" s="8">
        <v>11</v>
      </c>
      <c r="V272" s="8">
        <v>9</v>
      </c>
      <c r="W272" s="8">
        <v>12</v>
      </c>
      <c r="X272" s="8">
        <v>5</v>
      </c>
      <c r="Y272" s="8">
        <v>10</v>
      </c>
      <c r="Z272" s="8">
        <v>16</v>
      </c>
      <c r="AA272" s="8">
        <v>11</v>
      </c>
      <c r="AB272" s="8">
        <v>12</v>
      </c>
      <c r="AC272" s="8">
        <v>11</v>
      </c>
      <c r="AD272" s="8">
        <v>10</v>
      </c>
      <c r="AE272" s="8">
        <v>8</v>
      </c>
      <c r="AF272" s="8">
        <v>6</v>
      </c>
      <c r="AG272" s="8">
        <v>11</v>
      </c>
      <c r="AH272" s="8">
        <v>11</v>
      </c>
      <c r="AI272" s="8">
        <v>11</v>
      </c>
      <c r="AJ272" s="8">
        <v>11</v>
      </c>
      <c r="AK272" s="8">
        <v>12</v>
      </c>
      <c r="AL272" s="8">
        <v>9</v>
      </c>
      <c r="AM272" s="8">
        <v>11</v>
      </c>
      <c r="AN272" s="8">
        <v>17</v>
      </c>
      <c r="AO272" s="8">
        <v>6</v>
      </c>
      <c r="AP272" s="8">
        <v>18</v>
      </c>
      <c r="AQ272" s="8">
        <v>12</v>
      </c>
      <c r="AR272" s="8">
        <v>12</v>
      </c>
      <c r="AS272" s="8">
        <v>15</v>
      </c>
      <c r="AT272" s="8">
        <v>18</v>
      </c>
      <c r="AU272" s="8">
        <v>10</v>
      </c>
      <c r="AV272" s="8">
        <v>12</v>
      </c>
      <c r="AW272" s="8">
        <v>14</v>
      </c>
      <c r="AX272" s="8">
        <v>8</v>
      </c>
      <c r="AY272" s="8">
        <v>1</v>
      </c>
      <c r="AZ272" s="8">
        <v>2</v>
      </c>
      <c r="BA272" s="8">
        <v>2</v>
      </c>
      <c r="BB272" s="8">
        <v>1</v>
      </c>
      <c r="BC272" s="8">
        <v>3</v>
      </c>
      <c r="BD272" s="8">
        <v>2</v>
      </c>
      <c r="BE272" s="8">
        <v>3</v>
      </c>
      <c r="BF272" s="8">
        <v>3</v>
      </c>
      <c r="BG272" s="8">
        <v>3</v>
      </c>
      <c r="BH272" s="8">
        <v>1</v>
      </c>
      <c r="BI272" s="8">
        <v>3</v>
      </c>
      <c r="BJ272" s="8">
        <v>6.9</v>
      </c>
      <c r="BK272" s="8" t="s">
        <v>249</v>
      </c>
      <c r="BL272" s="8">
        <v>16</v>
      </c>
      <c r="BM272" s="8">
        <v>1</v>
      </c>
      <c r="BN272" s="8"/>
      <c r="BO272" s="8">
        <v>9</v>
      </c>
      <c r="BP272" s="34">
        <v>47664</v>
      </c>
      <c r="BQ272" s="8" t="s">
        <v>21</v>
      </c>
      <c r="BR272" s="8" t="s">
        <v>156</v>
      </c>
    </row>
    <row r="273" spans="1:70" ht="15.5" thickBot="1" x14ac:dyDescent="0.35">
      <c r="A273" s="8" t="s">
        <v>26</v>
      </c>
      <c r="B273" s="8"/>
      <c r="C273" s="8" t="s">
        <v>610</v>
      </c>
      <c r="D273" s="8"/>
      <c r="E273" s="33">
        <v>0.88</v>
      </c>
      <c r="F273" s="8">
        <v>0</v>
      </c>
      <c r="G273" s="8" t="s">
        <v>33</v>
      </c>
      <c r="H273" s="8" t="s">
        <v>221</v>
      </c>
      <c r="I273" s="8">
        <v>23</v>
      </c>
      <c r="J273" s="8">
        <v>168</v>
      </c>
      <c r="K273" s="8">
        <v>185</v>
      </c>
      <c r="L273" s="8">
        <v>15</v>
      </c>
      <c r="M273" s="8">
        <v>8</v>
      </c>
      <c r="N273" s="8">
        <v>13</v>
      </c>
      <c r="O273" s="8">
        <v>8</v>
      </c>
      <c r="P273" s="8">
        <v>14</v>
      </c>
      <c r="Q273" s="8">
        <v>5</v>
      </c>
      <c r="R273" s="8">
        <v>4</v>
      </c>
      <c r="S273" s="8">
        <v>14</v>
      </c>
      <c r="T273" s="8">
        <v>18</v>
      </c>
      <c r="U273" s="8">
        <v>8</v>
      </c>
      <c r="V273" s="8">
        <v>11</v>
      </c>
      <c r="W273" s="8">
        <v>14</v>
      </c>
      <c r="X273" s="8">
        <v>9</v>
      </c>
      <c r="Y273" s="8">
        <v>12</v>
      </c>
      <c r="Z273" s="8">
        <v>14</v>
      </c>
      <c r="AA273" s="8">
        <v>16</v>
      </c>
      <c r="AB273" s="8">
        <v>20</v>
      </c>
      <c r="AC273" s="8">
        <v>15</v>
      </c>
      <c r="AD273" s="8">
        <v>16</v>
      </c>
      <c r="AE273" s="8">
        <v>12</v>
      </c>
      <c r="AF273" s="8">
        <v>15</v>
      </c>
      <c r="AG273" s="8">
        <v>14</v>
      </c>
      <c r="AH273" s="8">
        <v>17</v>
      </c>
      <c r="AI273" s="8">
        <v>13</v>
      </c>
      <c r="AJ273" s="8">
        <v>14</v>
      </c>
      <c r="AK273" s="8">
        <v>15</v>
      </c>
      <c r="AL273" s="8">
        <v>15</v>
      </c>
      <c r="AM273" s="8">
        <v>15</v>
      </c>
      <c r="AN273" s="8">
        <v>16</v>
      </c>
      <c r="AO273" s="8">
        <v>9</v>
      </c>
      <c r="AP273" s="8">
        <v>15</v>
      </c>
      <c r="AQ273" s="8">
        <v>20</v>
      </c>
      <c r="AR273" s="8">
        <v>12</v>
      </c>
      <c r="AS273" s="8">
        <v>14</v>
      </c>
      <c r="AT273" s="8">
        <v>14</v>
      </c>
      <c r="AU273" s="8">
        <v>18</v>
      </c>
      <c r="AV273" s="8">
        <v>14</v>
      </c>
      <c r="AW273" s="8">
        <v>12</v>
      </c>
      <c r="AX273" s="8">
        <v>10</v>
      </c>
      <c r="AY273" s="8">
        <v>3</v>
      </c>
      <c r="AZ273" s="8">
        <v>2</v>
      </c>
      <c r="BA273" s="8">
        <v>3</v>
      </c>
      <c r="BB273" s="8">
        <v>2</v>
      </c>
      <c r="BC273" s="8">
        <v>1</v>
      </c>
      <c r="BD273" s="8">
        <v>2</v>
      </c>
      <c r="BE273" s="8">
        <v>1</v>
      </c>
      <c r="BF273" s="8">
        <v>1</v>
      </c>
      <c r="BG273" s="8">
        <v>3</v>
      </c>
      <c r="BH273" s="8">
        <v>2</v>
      </c>
      <c r="BI273" s="8">
        <v>3</v>
      </c>
      <c r="BJ273" s="8">
        <v>7.1</v>
      </c>
      <c r="BK273" s="8" t="s">
        <v>22</v>
      </c>
      <c r="BL273" s="8">
        <v>14</v>
      </c>
      <c r="BM273" s="8">
        <v>2</v>
      </c>
      <c r="BN273" s="8"/>
      <c r="BO273" s="8">
        <v>7</v>
      </c>
      <c r="BP273" s="34">
        <v>48029</v>
      </c>
      <c r="BQ273" s="8" t="s">
        <v>21</v>
      </c>
      <c r="BR273" s="8" t="s">
        <v>156</v>
      </c>
    </row>
    <row r="274" spans="1:70" ht="15.5" thickBot="1" x14ac:dyDescent="0.35">
      <c r="A274" s="8" t="s">
        <v>26</v>
      </c>
      <c r="B274" s="8"/>
      <c r="C274" s="8" t="s">
        <v>611</v>
      </c>
      <c r="D274" s="8" t="s">
        <v>372</v>
      </c>
      <c r="E274" s="33">
        <v>1</v>
      </c>
      <c r="F274" s="8">
        <v>0</v>
      </c>
      <c r="G274" s="8" t="s">
        <v>294</v>
      </c>
      <c r="H274" s="8" t="s">
        <v>221</v>
      </c>
      <c r="I274" s="8">
        <v>21</v>
      </c>
      <c r="J274" s="8">
        <v>135</v>
      </c>
      <c r="K274" s="8">
        <v>167</v>
      </c>
      <c r="L274" s="8">
        <v>14</v>
      </c>
      <c r="M274" s="8">
        <v>9</v>
      </c>
      <c r="N274" s="8">
        <v>14</v>
      </c>
      <c r="O274" s="8">
        <v>9</v>
      </c>
      <c r="P274" s="8">
        <v>14</v>
      </c>
      <c r="Q274" s="8">
        <v>8</v>
      </c>
      <c r="R274" s="8">
        <v>9</v>
      </c>
      <c r="S274" s="8">
        <v>13</v>
      </c>
      <c r="T274" s="8">
        <v>14</v>
      </c>
      <c r="U274" s="8">
        <v>9</v>
      </c>
      <c r="V274" s="8">
        <v>11</v>
      </c>
      <c r="W274" s="8">
        <v>13</v>
      </c>
      <c r="X274" s="8">
        <v>14</v>
      </c>
      <c r="Y274" s="8">
        <v>12</v>
      </c>
      <c r="Z274" s="8">
        <v>15</v>
      </c>
      <c r="AA274" s="8">
        <v>13</v>
      </c>
      <c r="AB274" s="8">
        <v>14</v>
      </c>
      <c r="AC274" s="8">
        <v>13</v>
      </c>
      <c r="AD274" s="8">
        <v>13</v>
      </c>
      <c r="AE274" s="8">
        <v>10</v>
      </c>
      <c r="AF274" s="8">
        <v>13</v>
      </c>
      <c r="AG274" s="8">
        <v>13</v>
      </c>
      <c r="AH274" s="8">
        <v>15</v>
      </c>
      <c r="AI274" s="8">
        <v>12</v>
      </c>
      <c r="AJ274" s="8">
        <v>13</v>
      </c>
      <c r="AK274" s="8">
        <v>13</v>
      </c>
      <c r="AL274" s="8">
        <v>13</v>
      </c>
      <c r="AM274" s="8">
        <v>12</v>
      </c>
      <c r="AN274" s="8">
        <v>13</v>
      </c>
      <c r="AO274" s="8">
        <v>12</v>
      </c>
      <c r="AP274" s="8">
        <v>16</v>
      </c>
      <c r="AQ274" s="8">
        <v>14</v>
      </c>
      <c r="AR274" s="8">
        <v>13</v>
      </c>
      <c r="AS274" s="8">
        <v>13</v>
      </c>
      <c r="AT274" s="8">
        <v>13</v>
      </c>
      <c r="AU274" s="8">
        <v>14</v>
      </c>
      <c r="AV274" s="8">
        <v>16</v>
      </c>
      <c r="AW274" s="8">
        <v>14</v>
      </c>
      <c r="AX274" s="8">
        <v>11</v>
      </c>
      <c r="AY274" s="8">
        <v>3</v>
      </c>
      <c r="AZ274" s="8">
        <v>2</v>
      </c>
      <c r="BA274" s="8">
        <v>3</v>
      </c>
      <c r="BB274" s="8">
        <v>1</v>
      </c>
      <c r="BC274" s="8">
        <v>1</v>
      </c>
      <c r="BD274" s="8">
        <v>3</v>
      </c>
      <c r="BE274" s="8">
        <v>3</v>
      </c>
      <c r="BF274" s="8">
        <v>1</v>
      </c>
      <c r="BG274" s="8">
        <v>3</v>
      </c>
      <c r="BH274" s="8">
        <v>3</v>
      </c>
      <c r="BI274" s="8">
        <v>3</v>
      </c>
      <c r="BJ274" s="8" t="s">
        <v>26</v>
      </c>
      <c r="BK274" s="8" t="s">
        <v>20</v>
      </c>
      <c r="BL274" s="8">
        <v>13</v>
      </c>
      <c r="BM274" s="8" t="s">
        <v>26</v>
      </c>
      <c r="BN274" s="8"/>
      <c r="BO274" s="8">
        <v>9</v>
      </c>
      <c r="BP274" s="34">
        <v>46934</v>
      </c>
      <c r="BQ274" s="8" t="s">
        <v>21</v>
      </c>
      <c r="BR274" s="8" t="s">
        <v>156</v>
      </c>
    </row>
    <row r="275" spans="1:70" ht="15.5" thickBot="1" x14ac:dyDescent="0.35">
      <c r="A275" s="8" t="s">
        <v>26</v>
      </c>
      <c r="B275" s="8"/>
      <c r="C275" s="8" t="s">
        <v>612</v>
      </c>
      <c r="D275" s="8" t="s">
        <v>372</v>
      </c>
      <c r="E275" s="33">
        <v>0.93</v>
      </c>
      <c r="F275" s="8">
        <v>0</v>
      </c>
      <c r="G275" s="8" t="s">
        <v>33</v>
      </c>
      <c r="H275" s="8" t="s">
        <v>613</v>
      </c>
      <c r="I275" s="8">
        <v>20</v>
      </c>
      <c r="J275" s="8">
        <v>140</v>
      </c>
      <c r="K275" s="8">
        <v>168</v>
      </c>
      <c r="L275" s="8">
        <v>11</v>
      </c>
      <c r="M275" s="8">
        <v>11</v>
      </c>
      <c r="N275" s="8">
        <v>7</v>
      </c>
      <c r="O275" s="8">
        <v>12</v>
      </c>
      <c r="P275" s="8">
        <v>16</v>
      </c>
      <c r="Q275" s="8">
        <v>11</v>
      </c>
      <c r="R275" s="8">
        <v>6</v>
      </c>
      <c r="S275" s="8">
        <v>16</v>
      </c>
      <c r="T275" s="8">
        <v>7</v>
      </c>
      <c r="U275" s="8">
        <v>11</v>
      </c>
      <c r="V275" s="8">
        <v>11</v>
      </c>
      <c r="W275" s="8">
        <v>13</v>
      </c>
      <c r="X275" s="8">
        <v>6</v>
      </c>
      <c r="Y275" s="8">
        <v>13</v>
      </c>
      <c r="Z275" s="8">
        <v>16</v>
      </c>
      <c r="AA275" s="8">
        <v>7</v>
      </c>
      <c r="AB275" s="8">
        <v>11</v>
      </c>
      <c r="AC275" s="8">
        <v>10</v>
      </c>
      <c r="AD275" s="8">
        <v>10</v>
      </c>
      <c r="AE275" s="8">
        <v>3</v>
      </c>
      <c r="AF275" s="8">
        <v>10</v>
      </c>
      <c r="AG275" s="8">
        <v>10</v>
      </c>
      <c r="AH275" s="8">
        <v>11</v>
      </c>
      <c r="AI275" s="8">
        <v>12</v>
      </c>
      <c r="AJ275" s="8">
        <v>12</v>
      </c>
      <c r="AK275" s="8">
        <v>9</v>
      </c>
      <c r="AL275" s="8">
        <v>12</v>
      </c>
      <c r="AM275" s="8">
        <v>11</v>
      </c>
      <c r="AN275" s="8">
        <v>17</v>
      </c>
      <c r="AO275" s="8">
        <v>7</v>
      </c>
      <c r="AP275" s="8">
        <v>16</v>
      </c>
      <c r="AQ275" s="8">
        <v>12</v>
      </c>
      <c r="AR275" s="8">
        <v>12</v>
      </c>
      <c r="AS275" s="8">
        <v>10</v>
      </c>
      <c r="AT275" s="8">
        <v>17</v>
      </c>
      <c r="AU275" s="8">
        <v>10</v>
      </c>
      <c r="AV275" s="8">
        <v>13</v>
      </c>
      <c r="AW275" s="8">
        <v>13</v>
      </c>
      <c r="AX275" s="8">
        <v>8</v>
      </c>
      <c r="AY275" s="8">
        <v>2</v>
      </c>
      <c r="AZ275" s="8">
        <v>1</v>
      </c>
      <c r="BA275" s="8">
        <v>2</v>
      </c>
      <c r="BB275" s="8">
        <v>3</v>
      </c>
      <c r="BC275" s="8">
        <v>1</v>
      </c>
      <c r="BD275" s="8">
        <v>2</v>
      </c>
      <c r="BE275" s="8">
        <v>3</v>
      </c>
      <c r="BF275" s="8">
        <v>3</v>
      </c>
      <c r="BG275" s="8">
        <v>2</v>
      </c>
      <c r="BH275" s="8">
        <v>2</v>
      </c>
      <c r="BI275" s="8">
        <v>2</v>
      </c>
      <c r="BJ275" s="8">
        <v>7.1</v>
      </c>
      <c r="BK275" s="8" t="s">
        <v>22</v>
      </c>
      <c r="BL275" s="8">
        <v>8</v>
      </c>
      <c r="BM275" s="8" t="s">
        <v>351</v>
      </c>
      <c r="BN275" s="8"/>
      <c r="BO275" s="8">
        <v>3</v>
      </c>
      <c r="BP275" s="34">
        <v>48395</v>
      </c>
      <c r="BQ275" s="8" t="s">
        <v>21</v>
      </c>
      <c r="BR275" s="8" t="s">
        <v>156</v>
      </c>
    </row>
    <row r="276" spans="1:70" ht="15.5" thickBot="1" x14ac:dyDescent="0.35">
      <c r="A276" s="8" t="s">
        <v>26</v>
      </c>
      <c r="B276" s="8"/>
      <c r="C276" s="8" t="s">
        <v>614</v>
      </c>
      <c r="D276" s="8"/>
      <c r="E276" s="33">
        <v>0.88</v>
      </c>
      <c r="F276" s="8">
        <v>0</v>
      </c>
      <c r="G276" s="8" t="s">
        <v>28</v>
      </c>
      <c r="H276" s="8" t="s">
        <v>27</v>
      </c>
      <c r="I276" s="8">
        <v>20</v>
      </c>
      <c r="J276" s="8">
        <v>145</v>
      </c>
      <c r="K276" s="8">
        <v>170</v>
      </c>
      <c r="L276" s="8">
        <v>12</v>
      </c>
      <c r="M276" s="8">
        <v>12</v>
      </c>
      <c r="N276" s="8">
        <v>4</v>
      </c>
      <c r="O276" s="8">
        <v>14</v>
      </c>
      <c r="P276" s="8">
        <v>14</v>
      </c>
      <c r="Q276" s="8">
        <v>8</v>
      </c>
      <c r="R276" s="8">
        <v>3</v>
      </c>
      <c r="S276" s="8">
        <v>16</v>
      </c>
      <c r="T276" s="8">
        <v>5</v>
      </c>
      <c r="U276" s="8">
        <v>10</v>
      </c>
      <c r="V276" s="8">
        <v>13</v>
      </c>
      <c r="W276" s="8">
        <v>14</v>
      </c>
      <c r="X276" s="8">
        <v>5</v>
      </c>
      <c r="Y276" s="8">
        <v>12</v>
      </c>
      <c r="Z276" s="8">
        <v>16</v>
      </c>
      <c r="AA276" s="8">
        <v>6</v>
      </c>
      <c r="AB276" s="8">
        <v>14</v>
      </c>
      <c r="AC276" s="8">
        <v>10</v>
      </c>
      <c r="AD276" s="8">
        <v>8</v>
      </c>
      <c r="AE276" s="8">
        <v>4</v>
      </c>
      <c r="AF276" s="8">
        <v>15</v>
      </c>
      <c r="AG276" s="8">
        <v>9</v>
      </c>
      <c r="AH276" s="8">
        <v>10</v>
      </c>
      <c r="AI276" s="8">
        <v>14</v>
      </c>
      <c r="AJ276" s="8">
        <v>14</v>
      </c>
      <c r="AK276" s="8">
        <v>14</v>
      </c>
      <c r="AL276" s="8">
        <v>11</v>
      </c>
      <c r="AM276" s="8">
        <v>13</v>
      </c>
      <c r="AN276" s="8">
        <v>17</v>
      </c>
      <c r="AO276" s="8">
        <v>8</v>
      </c>
      <c r="AP276" s="8">
        <v>16</v>
      </c>
      <c r="AQ276" s="8">
        <v>15</v>
      </c>
      <c r="AR276" s="8">
        <v>14</v>
      </c>
      <c r="AS276" s="8">
        <v>10</v>
      </c>
      <c r="AT276" s="8">
        <v>17</v>
      </c>
      <c r="AU276" s="8">
        <v>14</v>
      </c>
      <c r="AV276" s="8">
        <v>11</v>
      </c>
      <c r="AW276" s="8">
        <v>13</v>
      </c>
      <c r="AX276" s="8">
        <v>14</v>
      </c>
      <c r="AY276" s="8">
        <v>4</v>
      </c>
      <c r="AZ276" s="8">
        <v>2</v>
      </c>
      <c r="BA276" s="8">
        <v>3</v>
      </c>
      <c r="BB276" s="8">
        <v>3</v>
      </c>
      <c r="BC276" s="8">
        <v>2</v>
      </c>
      <c r="BD276" s="8">
        <v>3</v>
      </c>
      <c r="BE276" s="8">
        <v>3</v>
      </c>
      <c r="BF276" s="8">
        <v>3</v>
      </c>
      <c r="BG276" s="8">
        <v>3</v>
      </c>
      <c r="BH276" s="8">
        <v>1</v>
      </c>
      <c r="BI276" s="8">
        <v>3</v>
      </c>
      <c r="BJ276" s="8">
        <v>7</v>
      </c>
      <c r="BK276" s="8" t="s">
        <v>22</v>
      </c>
      <c r="BL276" s="8">
        <v>10</v>
      </c>
      <c r="BM276" s="8" t="s">
        <v>361</v>
      </c>
      <c r="BN276" s="8"/>
      <c r="BO276" s="8">
        <v>3</v>
      </c>
      <c r="BP276" s="34">
        <v>48395</v>
      </c>
      <c r="BQ276" s="8" t="s">
        <v>21</v>
      </c>
      <c r="BR276" s="8" t="s">
        <v>156</v>
      </c>
    </row>
    <row r="277" spans="1:70" ht="15.5" thickBot="1" x14ac:dyDescent="0.35">
      <c r="A277" s="8" t="s">
        <v>26</v>
      </c>
      <c r="B277" s="8"/>
      <c r="C277" s="8" t="s">
        <v>615</v>
      </c>
      <c r="D277" s="8"/>
      <c r="E277" s="33">
        <v>1</v>
      </c>
      <c r="F277" s="8">
        <v>0</v>
      </c>
      <c r="G277" s="8" t="s">
        <v>20</v>
      </c>
      <c r="H277" s="8" t="s">
        <v>23</v>
      </c>
      <c r="I277" s="8">
        <v>19</v>
      </c>
      <c r="J277" s="8">
        <v>141</v>
      </c>
      <c r="K277" s="8">
        <v>169</v>
      </c>
      <c r="L277" s="8">
        <v>12</v>
      </c>
      <c r="M277" s="8">
        <v>12</v>
      </c>
      <c r="N277" s="8">
        <v>13</v>
      </c>
      <c r="O277" s="8">
        <v>5</v>
      </c>
      <c r="P277" s="8">
        <v>14</v>
      </c>
      <c r="Q277" s="8">
        <v>10</v>
      </c>
      <c r="R277" s="8">
        <v>4</v>
      </c>
      <c r="S277" s="8">
        <v>10</v>
      </c>
      <c r="T277" s="8">
        <v>13</v>
      </c>
      <c r="U277" s="8">
        <v>10</v>
      </c>
      <c r="V277" s="8">
        <v>7</v>
      </c>
      <c r="W277" s="8">
        <v>13</v>
      </c>
      <c r="X277" s="8">
        <v>12</v>
      </c>
      <c r="Y277" s="8">
        <v>12</v>
      </c>
      <c r="Z277" s="8">
        <v>12</v>
      </c>
      <c r="AA277" s="8">
        <v>14</v>
      </c>
      <c r="AB277" s="8">
        <v>13</v>
      </c>
      <c r="AC277" s="8">
        <v>12</v>
      </c>
      <c r="AD277" s="8">
        <v>13</v>
      </c>
      <c r="AE277" s="8">
        <v>14</v>
      </c>
      <c r="AF277" s="8">
        <v>7</v>
      </c>
      <c r="AG277" s="8">
        <v>11</v>
      </c>
      <c r="AH277" s="8">
        <v>16</v>
      </c>
      <c r="AI277" s="8">
        <v>11</v>
      </c>
      <c r="AJ277" s="8">
        <v>14</v>
      </c>
      <c r="AK277" s="8">
        <v>14</v>
      </c>
      <c r="AL277" s="8">
        <v>11</v>
      </c>
      <c r="AM277" s="8">
        <v>12</v>
      </c>
      <c r="AN277" s="8">
        <v>14</v>
      </c>
      <c r="AO277" s="8">
        <v>12</v>
      </c>
      <c r="AP277" s="8">
        <v>12</v>
      </c>
      <c r="AQ277" s="8">
        <v>14</v>
      </c>
      <c r="AR277" s="8">
        <v>15</v>
      </c>
      <c r="AS277" s="8">
        <v>13</v>
      </c>
      <c r="AT277" s="8">
        <v>14</v>
      </c>
      <c r="AU277" s="8">
        <v>15</v>
      </c>
      <c r="AV277" s="8">
        <v>12</v>
      </c>
      <c r="AW277" s="8">
        <v>13</v>
      </c>
      <c r="AX277" s="8">
        <v>11</v>
      </c>
      <c r="AY277" s="8">
        <v>2</v>
      </c>
      <c r="AZ277" s="8">
        <v>3</v>
      </c>
      <c r="BA277" s="8">
        <v>1</v>
      </c>
      <c r="BB277" s="8">
        <v>3</v>
      </c>
      <c r="BC277" s="8">
        <v>3</v>
      </c>
      <c r="BD277" s="8">
        <v>1</v>
      </c>
      <c r="BE277" s="8">
        <v>1</v>
      </c>
      <c r="BF277" s="8">
        <v>3</v>
      </c>
      <c r="BG277" s="8">
        <v>2</v>
      </c>
      <c r="BH277" s="8">
        <v>1</v>
      </c>
      <c r="BI277" s="8">
        <v>2</v>
      </c>
      <c r="BJ277" s="8" t="s">
        <v>26</v>
      </c>
      <c r="BK277" s="8" t="s">
        <v>20</v>
      </c>
      <c r="BL277" s="8">
        <v>12</v>
      </c>
      <c r="BM277" s="8" t="s">
        <v>26</v>
      </c>
      <c r="BN277" s="8"/>
      <c r="BO277" s="8">
        <v>1</v>
      </c>
      <c r="BP277" s="34">
        <v>48395</v>
      </c>
      <c r="BQ277" s="8" t="s">
        <v>21</v>
      </c>
      <c r="BR277" s="8" t="s">
        <v>156</v>
      </c>
    </row>
    <row r="278" spans="1:70" ht="15.5" thickBot="1" x14ac:dyDescent="0.35">
      <c r="A278" s="8" t="s">
        <v>26</v>
      </c>
      <c r="B278" s="8"/>
      <c r="C278" s="8" t="s">
        <v>616</v>
      </c>
      <c r="D278" s="8" t="s">
        <v>372</v>
      </c>
      <c r="E278" s="33">
        <v>0.91</v>
      </c>
      <c r="F278" s="8">
        <v>0</v>
      </c>
      <c r="G278" s="8" t="s">
        <v>29</v>
      </c>
      <c r="H278" s="8" t="s">
        <v>139</v>
      </c>
      <c r="I278" s="8">
        <v>18</v>
      </c>
      <c r="J278" s="8">
        <v>138</v>
      </c>
      <c r="K278" s="8">
        <v>186</v>
      </c>
      <c r="L278" s="8">
        <v>14</v>
      </c>
      <c r="M278" s="8">
        <v>15</v>
      </c>
      <c r="N278" s="8">
        <v>5</v>
      </c>
      <c r="O278" s="8">
        <v>11</v>
      </c>
      <c r="P278" s="8">
        <v>17</v>
      </c>
      <c r="Q278" s="8">
        <v>12</v>
      </c>
      <c r="R278" s="8">
        <v>3</v>
      </c>
      <c r="S278" s="8">
        <v>18</v>
      </c>
      <c r="T278" s="8">
        <v>5</v>
      </c>
      <c r="U278" s="8">
        <v>11</v>
      </c>
      <c r="V278" s="8">
        <v>13</v>
      </c>
      <c r="W278" s="8">
        <v>14</v>
      </c>
      <c r="X278" s="8">
        <v>8</v>
      </c>
      <c r="Y278" s="8">
        <v>10</v>
      </c>
      <c r="Z278" s="8">
        <v>16</v>
      </c>
      <c r="AA278" s="8">
        <v>5</v>
      </c>
      <c r="AB278" s="8">
        <v>12</v>
      </c>
      <c r="AC278" s="8">
        <v>10</v>
      </c>
      <c r="AD278" s="8">
        <v>12</v>
      </c>
      <c r="AE278" s="8">
        <v>4</v>
      </c>
      <c r="AF278" s="8">
        <v>8</v>
      </c>
      <c r="AG278" s="8">
        <v>14</v>
      </c>
      <c r="AH278" s="8">
        <v>9</v>
      </c>
      <c r="AI278" s="8">
        <v>13</v>
      </c>
      <c r="AJ278" s="8">
        <v>10</v>
      </c>
      <c r="AK278" s="8">
        <v>8</v>
      </c>
      <c r="AL278" s="8">
        <v>14</v>
      </c>
      <c r="AM278" s="8">
        <v>11</v>
      </c>
      <c r="AN278" s="8">
        <v>16</v>
      </c>
      <c r="AO278" s="8">
        <v>7</v>
      </c>
      <c r="AP278" s="8">
        <v>15</v>
      </c>
      <c r="AQ278" s="8">
        <v>11</v>
      </c>
      <c r="AR278" s="8">
        <v>15</v>
      </c>
      <c r="AS278" s="8">
        <v>6</v>
      </c>
      <c r="AT278" s="8">
        <v>15</v>
      </c>
      <c r="AU278" s="8">
        <v>9</v>
      </c>
      <c r="AV278" s="8">
        <v>11</v>
      </c>
      <c r="AW278" s="8">
        <v>10</v>
      </c>
      <c r="AX278" s="8">
        <v>10</v>
      </c>
      <c r="AY278" s="8">
        <v>3</v>
      </c>
      <c r="AZ278" s="8">
        <v>1</v>
      </c>
      <c r="BA278" s="8">
        <v>2</v>
      </c>
      <c r="BB278" s="8">
        <v>4</v>
      </c>
      <c r="BC278" s="8">
        <v>2</v>
      </c>
      <c r="BD278" s="8">
        <v>1</v>
      </c>
      <c r="BE278" s="8">
        <v>2</v>
      </c>
      <c r="BF278" s="8">
        <v>3</v>
      </c>
      <c r="BG278" s="8">
        <v>2</v>
      </c>
      <c r="BH278" s="8">
        <v>2</v>
      </c>
      <c r="BI278" s="8">
        <v>2</v>
      </c>
      <c r="BJ278" s="8">
        <v>6.7</v>
      </c>
      <c r="BK278" s="8" t="s">
        <v>22</v>
      </c>
      <c r="BL278" s="8">
        <v>12</v>
      </c>
      <c r="BM278" s="8">
        <v>1</v>
      </c>
      <c r="BN278" s="8"/>
      <c r="BO278" s="8" t="s">
        <v>26</v>
      </c>
      <c r="BP278" s="34">
        <v>48760</v>
      </c>
      <c r="BQ278" s="8" t="s">
        <v>21</v>
      </c>
      <c r="BR278" s="8" t="s">
        <v>156</v>
      </c>
    </row>
    <row r="279" spans="1:70" x14ac:dyDescent="0.3">
      <c r="A279" s="48" t="s">
        <v>617</v>
      </c>
    </row>
    <row r="280" spans="1:70" ht="14.5" thickBot="1" x14ac:dyDescent="0.35">
      <c r="A280" s="2" t="s">
        <v>0</v>
      </c>
      <c r="B280" s="2"/>
      <c r="C280" s="2" t="s">
        <v>2</v>
      </c>
      <c r="D280" s="2" t="s">
        <v>3</v>
      </c>
      <c r="E280" s="2"/>
      <c r="F280" s="2" t="s">
        <v>14</v>
      </c>
      <c r="G280" s="2" t="s">
        <v>12</v>
      </c>
      <c r="H280" s="2" t="s">
        <v>1</v>
      </c>
      <c r="I280" s="2" t="s">
        <v>4</v>
      </c>
      <c r="J280" s="2" t="s">
        <v>5</v>
      </c>
      <c r="K280" s="2" t="s">
        <v>329</v>
      </c>
      <c r="L280" s="2" t="s">
        <v>34</v>
      </c>
      <c r="M280" s="2" t="s">
        <v>35</v>
      </c>
      <c r="N280" s="2" t="s">
        <v>36</v>
      </c>
      <c r="O280" s="2" t="s">
        <v>37</v>
      </c>
      <c r="P280" s="2" t="s">
        <v>38</v>
      </c>
      <c r="Q280" s="2" t="s">
        <v>39</v>
      </c>
      <c r="R280" s="2" t="s">
        <v>40</v>
      </c>
      <c r="S280" s="2" t="s">
        <v>9</v>
      </c>
      <c r="T280" s="2" t="s">
        <v>41</v>
      </c>
      <c r="U280" s="2" t="s">
        <v>42</v>
      </c>
      <c r="V280" s="2" t="s">
        <v>43</v>
      </c>
      <c r="W280" s="2" t="s">
        <v>44</v>
      </c>
      <c r="X280" s="2" t="s">
        <v>45</v>
      </c>
      <c r="Y280" s="2" t="s">
        <v>46</v>
      </c>
      <c r="Z280" s="2" t="s">
        <v>47</v>
      </c>
      <c r="AA280" s="2" t="s">
        <v>1</v>
      </c>
      <c r="AB280" s="2" t="s">
        <v>10</v>
      </c>
      <c r="AC280" s="2" t="s">
        <v>48</v>
      </c>
      <c r="AD280" s="2" t="s">
        <v>49</v>
      </c>
      <c r="AE280" s="2" t="s">
        <v>50</v>
      </c>
      <c r="AF280" s="2" t="s">
        <v>51</v>
      </c>
      <c r="AG280" s="2" t="s">
        <v>52</v>
      </c>
      <c r="AH280" s="2" t="s">
        <v>53</v>
      </c>
      <c r="AI280" s="2" t="s">
        <v>54</v>
      </c>
      <c r="AJ280" s="2" t="s">
        <v>55</v>
      </c>
      <c r="AK280" s="2" t="s">
        <v>56</v>
      </c>
      <c r="AL280" s="2" t="s">
        <v>57</v>
      </c>
      <c r="AM280" s="2" t="s">
        <v>58</v>
      </c>
      <c r="AN280" s="2" t="s">
        <v>7</v>
      </c>
      <c r="AO280" s="2" t="s">
        <v>8</v>
      </c>
      <c r="AP280" s="2" t="s">
        <v>59</v>
      </c>
      <c r="AQ280" s="2" t="s">
        <v>60</v>
      </c>
      <c r="AR280" s="2" t="s">
        <v>61</v>
      </c>
      <c r="AS280" s="2" t="s">
        <v>62</v>
      </c>
      <c r="AT280" s="2" t="s">
        <v>6</v>
      </c>
      <c r="AU280" s="2" t="s">
        <v>63</v>
      </c>
      <c r="AV280" s="2" t="s">
        <v>213</v>
      </c>
      <c r="AW280" s="2" t="s">
        <v>214</v>
      </c>
      <c r="AX280" s="2" t="s">
        <v>215</v>
      </c>
      <c r="AY280" s="2" t="s">
        <v>140</v>
      </c>
      <c r="AZ280" s="2" t="s">
        <v>141</v>
      </c>
      <c r="BA280" s="2" t="s">
        <v>142</v>
      </c>
      <c r="BB280" s="2" t="s">
        <v>143</v>
      </c>
      <c r="BC280" s="2" t="s">
        <v>144</v>
      </c>
      <c r="BD280" s="2" t="s">
        <v>145</v>
      </c>
      <c r="BE280" s="2" t="s">
        <v>146</v>
      </c>
      <c r="BF280" s="2" t="s">
        <v>147</v>
      </c>
      <c r="BG280" s="2" t="s">
        <v>148</v>
      </c>
      <c r="BH280" s="2" t="s">
        <v>149</v>
      </c>
      <c r="BI280" s="2" t="s">
        <v>150</v>
      </c>
      <c r="BJ280" s="2" t="s">
        <v>18</v>
      </c>
      <c r="BK280" s="2" t="s">
        <v>16</v>
      </c>
      <c r="BL280" s="2" t="s">
        <v>11</v>
      </c>
      <c r="BM280" s="2" t="s">
        <v>13</v>
      </c>
      <c r="BN280" s="2" t="s">
        <v>17</v>
      </c>
      <c r="BO280" s="2" t="s">
        <v>151</v>
      </c>
      <c r="BP280" s="2" t="s">
        <v>15</v>
      </c>
      <c r="BQ280" s="2" t="s">
        <v>152</v>
      </c>
      <c r="BR280" s="2" t="s">
        <v>153</v>
      </c>
    </row>
    <row r="281" spans="1:70" ht="15.5" thickBot="1" x14ac:dyDescent="0.35">
      <c r="A281" s="3" t="s">
        <v>26</v>
      </c>
      <c r="B281" s="3"/>
      <c r="C281" s="3" t="s">
        <v>618</v>
      </c>
      <c r="D281" s="3" t="s">
        <v>154</v>
      </c>
      <c r="E281" s="4">
        <v>1</v>
      </c>
      <c r="F281" s="3">
        <v>0</v>
      </c>
      <c r="G281" s="3" t="s">
        <v>33</v>
      </c>
      <c r="H281" s="3" t="s">
        <v>32</v>
      </c>
      <c r="I281" s="3">
        <v>32</v>
      </c>
      <c r="J281" s="3">
        <v>157</v>
      </c>
      <c r="K281" s="3">
        <v>165</v>
      </c>
      <c r="L281" s="3">
        <v>12</v>
      </c>
      <c r="M281" s="3">
        <v>3</v>
      </c>
      <c r="N281" s="3">
        <v>3</v>
      </c>
      <c r="O281" s="3">
        <v>2</v>
      </c>
      <c r="P281" s="3">
        <v>12</v>
      </c>
      <c r="Q281" s="3">
        <v>5</v>
      </c>
      <c r="R281" s="3">
        <v>3</v>
      </c>
      <c r="S281" s="3">
        <v>2</v>
      </c>
      <c r="T281" s="3">
        <v>1</v>
      </c>
      <c r="U281" s="3">
        <v>9</v>
      </c>
      <c r="V281" s="3">
        <v>2</v>
      </c>
      <c r="W281" s="3">
        <v>11</v>
      </c>
      <c r="X281" s="3">
        <v>5</v>
      </c>
      <c r="Y281" s="3">
        <v>2</v>
      </c>
      <c r="Z281" s="3">
        <v>8</v>
      </c>
      <c r="AA281" s="3">
        <v>12</v>
      </c>
      <c r="AB281" s="3">
        <v>13</v>
      </c>
      <c r="AC281" s="3">
        <v>12</v>
      </c>
      <c r="AD281" s="3">
        <v>13</v>
      </c>
      <c r="AE281" s="3">
        <v>13</v>
      </c>
      <c r="AF281" s="3">
        <v>7</v>
      </c>
      <c r="AG281" s="3">
        <v>7</v>
      </c>
      <c r="AH281" s="3">
        <v>14</v>
      </c>
      <c r="AI281" s="3">
        <v>11</v>
      </c>
      <c r="AJ281" s="3">
        <v>16</v>
      </c>
      <c r="AK281" s="3">
        <v>16</v>
      </c>
      <c r="AL281" s="3">
        <v>15</v>
      </c>
      <c r="AM281" s="3">
        <v>13</v>
      </c>
      <c r="AN281" s="3">
        <v>11</v>
      </c>
      <c r="AO281" s="3">
        <v>13</v>
      </c>
      <c r="AP281" s="3">
        <v>18</v>
      </c>
      <c r="AQ281" s="3">
        <v>12</v>
      </c>
      <c r="AR281" s="3">
        <v>13</v>
      </c>
      <c r="AS281" s="3">
        <v>12</v>
      </c>
      <c r="AT281" s="3">
        <v>12</v>
      </c>
      <c r="AU281" s="3">
        <v>13</v>
      </c>
      <c r="AV281" s="3">
        <v>14</v>
      </c>
      <c r="AW281" s="3">
        <v>15</v>
      </c>
      <c r="AX281" s="3">
        <v>18</v>
      </c>
      <c r="AY281" s="3">
        <v>15</v>
      </c>
      <c r="AZ281" s="3">
        <v>14</v>
      </c>
      <c r="BA281" s="3">
        <v>19</v>
      </c>
      <c r="BB281" s="3">
        <v>13</v>
      </c>
      <c r="BC281" s="3">
        <v>7</v>
      </c>
      <c r="BD281" s="3">
        <v>14</v>
      </c>
      <c r="BE281" s="3">
        <v>11</v>
      </c>
      <c r="BF281" s="3">
        <v>18</v>
      </c>
      <c r="BG281" s="3">
        <v>12</v>
      </c>
      <c r="BH281" s="3">
        <v>13</v>
      </c>
      <c r="BI281" s="3">
        <v>16</v>
      </c>
      <c r="BJ281" s="3" t="s">
        <v>26</v>
      </c>
      <c r="BK281" s="3" t="s">
        <v>20</v>
      </c>
      <c r="BL281" s="3">
        <v>16</v>
      </c>
      <c r="BM281" s="3" t="s">
        <v>26</v>
      </c>
      <c r="BN281" s="3"/>
      <c r="BO281" s="3" t="s">
        <v>26</v>
      </c>
      <c r="BP281" s="5">
        <v>47299</v>
      </c>
      <c r="BQ281" s="3" t="s">
        <v>21</v>
      </c>
      <c r="BR281" s="3" t="s">
        <v>156</v>
      </c>
    </row>
    <row r="282" spans="1:70" ht="15.5" thickBot="1" x14ac:dyDescent="0.35">
      <c r="A282" s="3" t="s">
        <v>26</v>
      </c>
      <c r="B282" s="3"/>
      <c r="C282" s="3" t="s">
        <v>619</v>
      </c>
      <c r="D282" s="3" t="s">
        <v>154</v>
      </c>
      <c r="E282" s="4">
        <v>1</v>
      </c>
      <c r="F282" s="3">
        <v>0</v>
      </c>
      <c r="G282" s="3" t="s">
        <v>19</v>
      </c>
      <c r="H282" s="3" t="s">
        <v>315</v>
      </c>
      <c r="I282" s="3">
        <v>28</v>
      </c>
      <c r="J282" s="3">
        <v>159</v>
      </c>
      <c r="K282" s="3">
        <v>165</v>
      </c>
      <c r="L282" s="3">
        <v>18</v>
      </c>
      <c r="M282" s="3">
        <v>13</v>
      </c>
      <c r="N282" s="3">
        <v>12</v>
      </c>
      <c r="O282" s="3">
        <v>14</v>
      </c>
      <c r="P282" s="3">
        <v>17</v>
      </c>
      <c r="Q282" s="3">
        <v>11</v>
      </c>
      <c r="R282" s="3">
        <v>3</v>
      </c>
      <c r="S282" s="3">
        <v>13</v>
      </c>
      <c r="T282" s="3">
        <v>12</v>
      </c>
      <c r="U282" s="3">
        <v>12</v>
      </c>
      <c r="V282" s="3">
        <v>12</v>
      </c>
      <c r="W282" s="3">
        <v>16</v>
      </c>
      <c r="X282" s="3">
        <v>11</v>
      </c>
      <c r="Y282" s="3">
        <v>14</v>
      </c>
      <c r="Z282" s="3">
        <v>15</v>
      </c>
      <c r="AA282" s="3">
        <v>13</v>
      </c>
      <c r="AB282" s="3">
        <v>13</v>
      </c>
      <c r="AC282" s="3">
        <v>12</v>
      </c>
      <c r="AD282" s="3">
        <v>15</v>
      </c>
      <c r="AE282" s="3">
        <v>12</v>
      </c>
      <c r="AF282" s="3">
        <v>13</v>
      </c>
      <c r="AG282" s="3">
        <v>18</v>
      </c>
      <c r="AH282" s="3">
        <v>14</v>
      </c>
      <c r="AI282" s="3">
        <v>14</v>
      </c>
      <c r="AJ282" s="3">
        <v>13</v>
      </c>
      <c r="AK282" s="3">
        <v>11</v>
      </c>
      <c r="AL282" s="3">
        <v>15</v>
      </c>
      <c r="AM282" s="3">
        <v>15</v>
      </c>
      <c r="AN282" s="3">
        <v>12</v>
      </c>
      <c r="AO282" s="3">
        <v>8</v>
      </c>
      <c r="AP282" s="3">
        <v>12</v>
      </c>
      <c r="AQ282" s="3">
        <v>13</v>
      </c>
      <c r="AR282" s="3">
        <v>12</v>
      </c>
      <c r="AS282" s="3">
        <v>11</v>
      </c>
      <c r="AT282" s="3">
        <v>12</v>
      </c>
      <c r="AU282" s="3">
        <v>15</v>
      </c>
      <c r="AV282" s="3">
        <v>16</v>
      </c>
      <c r="AW282" s="3">
        <v>12</v>
      </c>
      <c r="AX282" s="3">
        <v>13</v>
      </c>
      <c r="AY282" s="3">
        <v>4</v>
      </c>
      <c r="AZ282" s="3">
        <v>1</v>
      </c>
      <c r="BA282" s="3">
        <v>2</v>
      </c>
      <c r="BB282" s="3">
        <v>1</v>
      </c>
      <c r="BC282" s="3">
        <v>2</v>
      </c>
      <c r="BD282" s="3">
        <v>3</v>
      </c>
      <c r="BE282" s="3">
        <v>3</v>
      </c>
      <c r="BF282" s="3">
        <v>3</v>
      </c>
      <c r="BG282" s="3">
        <v>3</v>
      </c>
      <c r="BH282" s="3">
        <v>4</v>
      </c>
      <c r="BI282" s="3">
        <v>1</v>
      </c>
      <c r="BJ282" s="3" t="s">
        <v>26</v>
      </c>
      <c r="BK282" s="3" t="s">
        <v>20</v>
      </c>
      <c r="BL282" s="3">
        <v>16</v>
      </c>
      <c r="BM282" s="3" t="s">
        <v>26</v>
      </c>
      <c r="BN282" s="3"/>
      <c r="BO282" s="3">
        <v>52</v>
      </c>
      <c r="BP282" s="5">
        <v>46568</v>
      </c>
      <c r="BQ282" s="3" t="s">
        <v>21</v>
      </c>
      <c r="BR282" s="3" t="s">
        <v>156</v>
      </c>
    </row>
    <row r="283" spans="1:70" ht="15.5" thickBot="1" x14ac:dyDescent="0.35">
      <c r="A283" s="3" t="s">
        <v>26</v>
      </c>
      <c r="B283" s="3"/>
      <c r="C283" s="3" t="s">
        <v>620</v>
      </c>
      <c r="D283" s="3" t="s">
        <v>484</v>
      </c>
      <c r="E283" s="4">
        <v>0.97</v>
      </c>
      <c r="F283" s="3">
        <v>0</v>
      </c>
      <c r="G283" s="3" t="s">
        <v>239</v>
      </c>
      <c r="H283" s="3" t="s">
        <v>137</v>
      </c>
      <c r="I283" s="3">
        <v>27</v>
      </c>
      <c r="J283" s="3">
        <v>137</v>
      </c>
      <c r="K283" s="3">
        <v>155</v>
      </c>
      <c r="L283" s="3">
        <v>13</v>
      </c>
      <c r="M283" s="3">
        <v>14</v>
      </c>
      <c r="N283" s="3">
        <v>4</v>
      </c>
      <c r="O283" s="3">
        <v>12</v>
      </c>
      <c r="P283" s="3">
        <v>14</v>
      </c>
      <c r="Q283" s="3">
        <v>13</v>
      </c>
      <c r="R283" s="3">
        <v>9</v>
      </c>
      <c r="S283" s="3">
        <v>14</v>
      </c>
      <c r="T283" s="3">
        <v>7</v>
      </c>
      <c r="U283" s="3">
        <v>10</v>
      </c>
      <c r="V283" s="3">
        <v>14</v>
      </c>
      <c r="W283" s="3">
        <v>13</v>
      </c>
      <c r="X283" s="3">
        <v>7</v>
      </c>
      <c r="Y283" s="3">
        <v>14</v>
      </c>
      <c r="Z283" s="3">
        <v>17</v>
      </c>
      <c r="AA283" s="3">
        <v>8</v>
      </c>
      <c r="AB283" s="3">
        <v>10</v>
      </c>
      <c r="AC283" s="3">
        <v>10</v>
      </c>
      <c r="AD283" s="3">
        <v>9</v>
      </c>
      <c r="AE283" s="3">
        <v>8</v>
      </c>
      <c r="AF283" s="3">
        <v>13</v>
      </c>
      <c r="AG283" s="3">
        <v>13</v>
      </c>
      <c r="AH283" s="3">
        <v>11</v>
      </c>
      <c r="AI283" s="3">
        <v>13</v>
      </c>
      <c r="AJ283" s="3">
        <v>15</v>
      </c>
      <c r="AK283" s="3">
        <v>12</v>
      </c>
      <c r="AL283" s="3">
        <v>16</v>
      </c>
      <c r="AM283" s="3">
        <v>10</v>
      </c>
      <c r="AN283" s="3">
        <v>16</v>
      </c>
      <c r="AO283" s="3">
        <v>11</v>
      </c>
      <c r="AP283" s="3">
        <v>13</v>
      </c>
      <c r="AQ283" s="3">
        <v>13</v>
      </c>
      <c r="AR283" s="3">
        <v>10</v>
      </c>
      <c r="AS283" s="3">
        <v>9</v>
      </c>
      <c r="AT283" s="3">
        <v>16</v>
      </c>
      <c r="AU283" s="3">
        <v>12</v>
      </c>
      <c r="AV283" s="3">
        <v>11</v>
      </c>
      <c r="AW283" s="3">
        <v>15</v>
      </c>
      <c r="AX283" s="3">
        <v>12</v>
      </c>
      <c r="AY283" s="3">
        <v>1</v>
      </c>
      <c r="AZ283" s="3">
        <v>3</v>
      </c>
      <c r="BA283" s="3">
        <v>2</v>
      </c>
      <c r="BB283" s="3">
        <v>3</v>
      </c>
      <c r="BC283" s="3">
        <v>3</v>
      </c>
      <c r="BD283" s="3">
        <v>1</v>
      </c>
      <c r="BE283" s="3">
        <v>1</v>
      </c>
      <c r="BF283" s="3">
        <v>2</v>
      </c>
      <c r="BG283" s="3">
        <v>2</v>
      </c>
      <c r="BH283" s="3">
        <v>3</v>
      </c>
      <c r="BI283" s="3">
        <v>2</v>
      </c>
      <c r="BJ283" s="3" t="s">
        <v>26</v>
      </c>
      <c r="BK283" s="3" t="s">
        <v>20</v>
      </c>
      <c r="BL283" s="3">
        <v>12</v>
      </c>
      <c r="BM283" s="3" t="s">
        <v>26</v>
      </c>
      <c r="BN283" s="3"/>
      <c r="BO283" s="3">
        <v>41</v>
      </c>
      <c r="BP283" s="5">
        <v>46568</v>
      </c>
      <c r="BQ283" s="3" t="s">
        <v>21</v>
      </c>
      <c r="BR283" s="3" t="s">
        <v>156</v>
      </c>
    </row>
    <row r="284" spans="1:70" ht="15.5" thickBot="1" x14ac:dyDescent="0.35">
      <c r="A284" s="3" t="s">
        <v>26</v>
      </c>
      <c r="B284" s="3"/>
      <c r="C284" s="3" t="s">
        <v>621</v>
      </c>
      <c r="D284" s="3" t="s">
        <v>154</v>
      </c>
      <c r="E284" s="4">
        <v>1</v>
      </c>
      <c r="F284" s="3">
        <v>0</v>
      </c>
      <c r="G284" s="3" t="s">
        <v>294</v>
      </c>
      <c r="H284" s="3" t="s">
        <v>221</v>
      </c>
      <c r="I284" s="3">
        <v>27</v>
      </c>
      <c r="J284" s="3">
        <v>142</v>
      </c>
      <c r="K284" s="3">
        <v>156</v>
      </c>
      <c r="L284" s="3">
        <v>14</v>
      </c>
      <c r="M284" s="3">
        <v>13</v>
      </c>
      <c r="N284" s="3">
        <v>13</v>
      </c>
      <c r="O284" s="3">
        <v>15</v>
      </c>
      <c r="P284" s="3">
        <v>15</v>
      </c>
      <c r="Q284" s="3">
        <v>16</v>
      </c>
      <c r="R284" s="3">
        <v>9</v>
      </c>
      <c r="S284" s="3">
        <v>13</v>
      </c>
      <c r="T284" s="3">
        <v>14</v>
      </c>
      <c r="U284" s="3">
        <v>12</v>
      </c>
      <c r="V284" s="3">
        <v>13</v>
      </c>
      <c r="W284" s="3">
        <v>14</v>
      </c>
      <c r="X284" s="3">
        <v>12</v>
      </c>
      <c r="Y284" s="3">
        <v>13</v>
      </c>
      <c r="Z284" s="3">
        <v>15</v>
      </c>
      <c r="AA284" s="3">
        <v>13</v>
      </c>
      <c r="AB284" s="3">
        <v>13</v>
      </c>
      <c r="AC284" s="3">
        <v>12</v>
      </c>
      <c r="AD284" s="3">
        <v>13</v>
      </c>
      <c r="AE284" s="3">
        <v>13</v>
      </c>
      <c r="AF284" s="3">
        <v>13</v>
      </c>
      <c r="AG284" s="3">
        <v>14</v>
      </c>
      <c r="AH284" s="3">
        <v>14</v>
      </c>
      <c r="AI284" s="3">
        <v>14</v>
      </c>
      <c r="AJ284" s="3">
        <v>13</v>
      </c>
      <c r="AK284" s="3">
        <v>12</v>
      </c>
      <c r="AL284" s="3">
        <v>14</v>
      </c>
      <c r="AM284" s="3">
        <v>16</v>
      </c>
      <c r="AN284" s="3">
        <v>12</v>
      </c>
      <c r="AO284" s="3">
        <v>11</v>
      </c>
      <c r="AP284" s="3">
        <v>12</v>
      </c>
      <c r="AQ284" s="3">
        <v>13</v>
      </c>
      <c r="AR284" s="3">
        <v>14</v>
      </c>
      <c r="AS284" s="3">
        <v>13</v>
      </c>
      <c r="AT284" s="3">
        <v>12</v>
      </c>
      <c r="AU284" s="3">
        <v>15</v>
      </c>
      <c r="AV284" s="3">
        <v>11</v>
      </c>
      <c r="AW284" s="3">
        <v>12</v>
      </c>
      <c r="AX284" s="3">
        <v>10</v>
      </c>
      <c r="AY284" s="3">
        <v>3</v>
      </c>
      <c r="AZ284" s="3">
        <v>1</v>
      </c>
      <c r="BA284" s="3">
        <v>3</v>
      </c>
      <c r="BB284" s="3">
        <v>3</v>
      </c>
      <c r="BC284" s="3">
        <v>1</v>
      </c>
      <c r="BD284" s="3">
        <v>1</v>
      </c>
      <c r="BE284" s="3">
        <v>1</v>
      </c>
      <c r="BF284" s="3">
        <v>2</v>
      </c>
      <c r="BG284" s="3">
        <v>1</v>
      </c>
      <c r="BH284" s="3">
        <v>3</v>
      </c>
      <c r="BI284" s="3">
        <v>1</v>
      </c>
      <c r="BJ284" s="3" t="s">
        <v>26</v>
      </c>
      <c r="BK284" s="3" t="s">
        <v>20</v>
      </c>
      <c r="BL284" s="3">
        <v>13</v>
      </c>
      <c r="BM284" s="3" t="s">
        <v>26</v>
      </c>
      <c r="BN284" s="3"/>
      <c r="BO284" s="3">
        <v>14</v>
      </c>
      <c r="BP284" s="5">
        <v>46203</v>
      </c>
      <c r="BQ284" s="3" t="s">
        <v>21</v>
      </c>
      <c r="BR284" s="3" t="s">
        <v>156</v>
      </c>
    </row>
    <row r="285" spans="1:70" ht="15.5" thickBot="1" x14ac:dyDescent="0.35">
      <c r="A285" s="3" t="s">
        <v>26</v>
      </c>
      <c r="B285" s="3"/>
      <c r="C285" s="3" t="s">
        <v>622</v>
      </c>
      <c r="D285" s="3" t="s">
        <v>154</v>
      </c>
      <c r="E285" s="4">
        <v>1</v>
      </c>
      <c r="F285" s="3">
        <v>0</v>
      </c>
      <c r="G285" s="3" t="s">
        <v>22</v>
      </c>
      <c r="H285" s="3" t="s">
        <v>315</v>
      </c>
      <c r="I285" s="3">
        <v>31</v>
      </c>
      <c r="J285" s="3">
        <v>143</v>
      </c>
      <c r="K285" s="3">
        <v>159</v>
      </c>
      <c r="L285" s="3">
        <v>16</v>
      </c>
      <c r="M285" s="3">
        <v>11</v>
      </c>
      <c r="N285" s="3">
        <v>6</v>
      </c>
      <c r="O285" s="3">
        <v>12</v>
      </c>
      <c r="P285" s="3">
        <v>16</v>
      </c>
      <c r="Q285" s="3">
        <v>13</v>
      </c>
      <c r="R285" s="3">
        <v>9</v>
      </c>
      <c r="S285" s="3">
        <v>16</v>
      </c>
      <c r="T285" s="3">
        <v>8</v>
      </c>
      <c r="U285" s="3">
        <v>14</v>
      </c>
      <c r="V285" s="3">
        <v>12</v>
      </c>
      <c r="W285" s="3">
        <v>16</v>
      </c>
      <c r="X285" s="3">
        <v>12</v>
      </c>
      <c r="Y285" s="3">
        <v>15</v>
      </c>
      <c r="Z285" s="3">
        <v>15</v>
      </c>
      <c r="AA285" s="3">
        <v>12</v>
      </c>
      <c r="AB285" s="3">
        <v>14</v>
      </c>
      <c r="AC285" s="3">
        <v>12</v>
      </c>
      <c r="AD285" s="3">
        <v>12</v>
      </c>
      <c r="AE285" s="3">
        <v>13</v>
      </c>
      <c r="AF285" s="3">
        <v>9</v>
      </c>
      <c r="AG285" s="3">
        <v>15</v>
      </c>
      <c r="AH285" s="3">
        <v>13</v>
      </c>
      <c r="AI285" s="3">
        <v>12</v>
      </c>
      <c r="AJ285" s="3">
        <v>12</v>
      </c>
      <c r="AK285" s="3">
        <v>11</v>
      </c>
      <c r="AL285" s="3">
        <v>14</v>
      </c>
      <c r="AM285" s="3">
        <v>12</v>
      </c>
      <c r="AN285" s="3">
        <v>13</v>
      </c>
      <c r="AO285" s="3">
        <v>12</v>
      </c>
      <c r="AP285" s="3">
        <v>11</v>
      </c>
      <c r="AQ285" s="3">
        <v>12</v>
      </c>
      <c r="AR285" s="3">
        <v>14</v>
      </c>
      <c r="AS285" s="3">
        <v>15</v>
      </c>
      <c r="AT285" s="3">
        <v>13</v>
      </c>
      <c r="AU285" s="3">
        <v>12</v>
      </c>
      <c r="AV285" s="3">
        <v>8</v>
      </c>
      <c r="AW285" s="3">
        <v>12</v>
      </c>
      <c r="AX285" s="3">
        <v>13</v>
      </c>
      <c r="AY285" s="3">
        <v>2</v>
      </c>
      <c r="AZ285" s="3">
        <v>1</v>
      </c>
      <c r="BA285" s="3">
        <v>3</v>
      </c>
      <c r="BB285" s="3">
        <v>1</v>
      </c>
      <c r="BC285" s="3">
        <v>3</v>
      </c>
      <c r="BD285" s="3">
        <v>2</v>
      </c>
      <c r="BE285" s="3">
        <v>1</v>
      </c>
      <c r="BF285" s="3">
        <v>1</v>
      </c>
      <c r="BG285" s="3">
        <v>2</v>
      </c>
      <c r="BH285" s="3">
        <v>1</v>
      </c>
      <c r="BI285" s="3">
        <v>1</v>
      </c>
      <c r="BJ285" s="3" t="s">
        <v>26</v>
      </c>
      <c r="BK285" s="3" t="s">
        <v>20</v>
      </c>
      <c r="BL285" s="3">
        <v>14</v>
      </c>
      <c r="BM285" s="3" t="s">
        <v>26</v>
      </c>
      <c r="BN285" s="3"/>
      <c r="BO285" s="3">
        <v>37</v>
      </c>
      <c r="BP285" s="5">
        <v>46203</v>
      </c>
      <c r="BQ285" s="3" t="s">
        <v>21</v>
      </c>
      <c r="BR285" s="3" t="s">
        <v>156</v>
      </c>
    </row>
    <row r="286" spans="1:70" ht="15.5" thickBot="1" x14ac:dyDescent="0.35">
      <c r="A286" s="3" t="s">
        <v>26</v>
      </c>
      <c r="B286" s="3"/>
      <c r="C286" s="3" t="s">
        <v>623</v>
      </c>
      <c r="D286" s="3" t="s">
        <v>154</v>
      </c>
      <c r="E286" s="4">
        <v>1</v>
      </c>
      <c r="F286" s="3">
        <v>0</v>
      </c>
      <c r="G286" s="3" t="s">
        <v>585</v>
      </c>
      <c r="H286" s="3" t="s">
        <v>24</v>
      </c>
      <c r="I286" s="3">
        <v>27</v>
      </c>
      <c r="J286" s="3">
        <v>140</v>
      </c>
      <c r="K286" s="3">
        <v>155</v>
      </c>
      <c r="L286" s="3">
        <v>13</v>
      </c>
      <c r="M286" s="3">
        <v>8</v>
      </c>
      <c r="N286" s="3">
        <v>6</v>
      </c>
      <c r="O286" s="3">
        <v>14</v>
      </c>
      <c r="P286" s="3">
        <v>14</v>
      </c>
      <c r="Q286" s="3">
        <v>5</v>
      </c>
      <c r="R286" s="3">
        <v>7</v>
      </c>
      <c r="S286" s="3">
        <v>13</v>
      </c>
      <c r="T286" s="3">
        <v>8</v>
      </c>
      <c r="U286" s="3">
        <v>9</v>
      </c>
      <c r="V286" s="3">
        <v>13</v>
      </c>
      <c r="W286" s="3">
        <v>14</v>
      </c>
      <c r="X286" s="3">
        <v>15</v>
      </c>
      <c r="Y286" s="3">
        <v>10</v>
      </c>
      <c r="Z286" s="3">
        <v>13</v>
      </c>
      <c r="AA286" s="3">
        <v>8</v>
      </c>
      <c r="AB286" s="3">
        <v>15</v>
      </c>
      <c r="AC286" s="3">
        <v>13</v>
      </c>
      <c r="AD286" s="3">
        <v>12</v>
      </c>
      <c r="AE286" s="3">
        <v>12</v>
      </c>
      <c r="AF286" s="3">
        <v>14</v>
      </c>
      <c r="AG286" s="3">
        <v>13</v>
      </c>
      <c r="AH286" s="3">
        <v>16</v>
      </c>
      <c r="AI286" s="3">
        <v>15</v>
      </c>
      <c r="AJ286" s="3">
        <v>16</v>
      </c>
      <c r="AK286" s="3">
        <v>14</v>
      </c>
      <c r="AL286" s="3">
        <v>13</v>
      </c>
      <c r="AM286" s="3">
        <v>12</v>
      </c>
      <c r="AN286" s="3">
        <v>13</v>
      </c>
      <c r="AO286" s="3">
        <v>16</v>
      </c>
      <c r="AP286" s="3">
        <v>14</v>
      </c>
      <c r="AQ286" s="3">
        <v>13</v>
      </c>
      <c r="AR286" s="3">
        <v>14</v>
      </c>
      <c r="AS286" s="3">
        <v>15</v>
      </c>
      <c r="AT286" s="3">
        <v>14</v>
      </c>
      <c r="AU286" s="3">
        <v>13</v>
      </c>
      <c r="AV286" s="3">
        <v>12</v>
      </c>
      <c r="AW286" s="3">
        <v>14</v>
      </c>
      <c r="AX286" s="3">
        <v>10</v>
      </c>
      <c r="AY286" s="3">
        <v>3</v>
      </c>
      <c r="AZ286" s="3">
        <v>3</v>
      </c>
      <c r="BA286" s="3">
        <v>1</v>
      </c>
      <c r="BB286" s="3">
        <v>1</v>
      </c>
      <c r="BC286" s="3">
        <v>2</v>
      </c>
      <c r="BD286" s="3">
        <v>4</v>
      </c>
      <c r="BE286" s="3">
        <v>2</v>
      </c>
      <c r="BF286" s="3">
        <v>1</v>
      </c>
      <c r="BG286" s="3">
        <v>1</v>
      </c>
      <c r="BH286" s="3">
        <v>3</v>
      </c>
      <c r="BI286" s="3">
        <v>3</v>
      </c>
      <c r="BJ286" s="3" t="s">
        <v>26</v>
      </c>
      <c r="BK286" s="3" t="s">
        <v>20</v>
      </c>
      <c r="BL286" s="3">
        <v>12</v>
      </c>
      <c r="BM286" s="3" t="s">
        <v>26</v>
      </c>
      <c r="BN286" s="3"/>
      <c r="BO286" s="3">
        <v>99</v>
      </c>
      <c r="BP286" s="5">
        <v>47664</v>
      </c>
      <c r="BQ286" s="3" t="s">
        <v>21</v>
      </c>
      <c r="BR286" s="3" t="s">
        <v>156</v>
      </c>
    </row>
    <row r="287" spans="1:70" ht="15.5" thickBot="1" x14ac:dyDescent="0.35">
      <c r="A287" s="3" t="s">
        <v>26</v>
      </c>
      <c r="B287" s="3"/>
      <c r="C287" s="3" t="s">
        <v>624</v>
      </c>
      <c r="D287" s="3" t="s">
        <v>154</v>
      </c>
      <c r="E287" s="4">
        <v>1</v>
      </c>
      <c r="F287" s="3">
        <v>0</v>
      </c>
      <c r="G287" s="3" t="s">
        <v>33</v>
      </c>
      <c r="H287" s="3" t="s">
        <v>137</v>
      </c>
      <c r="I287" s="3">
        <v>25</v>
      </c>
      <c r="J287" s="3">
        <v>147</v>
      </c>
      <c r="K287" s="3">
        <v>177</v>
      </c>
      <c r="L287" s="3">
        <v>16</v>
      </c>
      <c r="M287" s="3">
        <v>13</v>
      </c>
      <c r="N287" s="3">
        <v>6</v>
      </c>
      <c r="O287" s="3">
        <v>10</v>
      </c>
      <c r="P287" s="3">
        <v>17</v>
      </c>
      <c r="Q287" s="3">
        <v>13</v>
      </c>
      <c r="R287" s="3">
        <v>6</v>
      </c>
      <c r="S287" s="3">
        <v>16</v>
      </c>
      <c r="T287" s="3">
        <v>7</v>
      </c>
      <c r="U287" s="3">
        <v>12</v>
      </c>
      <c r="V287" s="3">
        <v>9</v>
      </c>
      <c r="W287" s="3">
        <v>16</v>
      </c>
      <c r="X287" s="3">
        <v>6</v>
      </c>
      <c r="Y287" s="3">
        <v>10</v>
      </c>
      <c r="Z287" s="3">
        <v>17</v>
      </c>
      <c r="AA287" s="3">
        <v>8</v>
      </c>
      <c r="AB287" s="3">
        <v>13</v>
      </c>
      <c r="AC287" s="3">
        <v>12</v>
      </c>
      <c r="AD287" s="3">
        <v>15</v>
      </c>
      <c r="AE287" s="3">
        <v>8</v>
      </c>
      <c r="AF287" s="3">
        <v>7</v>
      </c>
      <c r="AG287" s="3">
        <v>16</v>
      </c>
      <c r="AH287" s="3">
        <v>14</v>
      </c>
      <c r="AI287" s="3">
        <v>14</v>
      </c>
      <c r="AJ287" s="3">
        <v>6</v>
      </c>
      <c r="AK287" s="3">
        <v>7</v>
      </c>
      <c r="AL287" s="3">
        <v>14</v>
      </c>
      <c r="AM287" s="3">
        <v>16</v>
      </c>
      <c r="AN287" s="3">
        <v>15</v>
      </c>
      <c r="AO287" s="3">
        <v>8</v>
      </c>
      <c r="AP287" s="3">
        <v>15</v>
      </c>
      <c r="AQ287" s="3">
        <v>12</v>
      </c>
      <c r="AR287" s="3">
        <v>14</v>
      </c>
      <c r="AS287" s="3">
        <v>8</v>
      </c>
      <c r="AT287" s="3">
        <v>14</v>
      </c>
      <c r="AU287" s="3">
        <v>12</v>
      </c>
      <c r="AV287" s="3">
        <v>12</v>
      </c>
      <c r="AW287" s="3">
        <v>12</v>
      </c>
      <c r="AX287" s="3">
        <v>10</v>
      </c>
      <c r="AY287" s="3">
        <v>3</v>
      </c>
      <c r="AZ287" s="3">
        <v>1</v>
      </c>
      <c r="BA287" s="3">
        <v>1</v>
      </c>
      <c r="BB287" s="3">
        <v>2</v>
      </c>
      <c r="BC287" s="3">
        <v>1</v>
      </c>
      <c r="BD287" s="3">
        <v>3</v>
      </c>
      <c r="BE287" s="3">
        <v>1</v>
      </c>
      <c r="BF287" s="3">
        <v>2</v>
      </c>
      <c r="BG287" s="3">
        <v>1</v>
      </c>
      <c r="BH287" s="3">
        <v>4</v>
      </c>
      <c r="BI287" s="3">
        <v>1</v>
      </c>
      <c r="BJ287" s="3" t="s">
        <v>26</v>
      </c>
      <c r="BK287" s="3" t="s">
        <v>20</v>
      </c>
      <c r="BL287" s="3">
        <v>10</v>
      </c>
      <c r="BM287" s="3" t="s">
        <v>26</v>
      </c>
      <c r="BN287" s="3"/>
      <c r="BO287" s="3">
        <v>47</v>
      </c>
      <c r="BP287" s="5">
        <v>46173</v>
      </c>
      <c r="BQ287" s="3" t="s">
        <v>21</v>
      </c>
      <c r="BR287" s="3" t="s">
        <v>156</v>
      </c>
    </row>
    <row r="288" spans="1:70" ht="15.5" thickBot="1" x14ac:dyDescent="0.35">
      <c r="A288" s="3" t="s">
        <v>26</v>
      </c>
      <c r="B288" s="3"/>
      <c r="C288" s="3" t="s">
        <v>625</v>
      </c>
      <c r="D288" s="3" t="s">
        <v>154</v>
      </c>
      <c r="E288" s="4">
        <v>1</v>
      </c>
      <c r="F288" s="3">
        <v>0</v>
      </c>
      <c r="G288" s="3" t="s">
        <v>20</v>
      </c>
      <c r="H288" s="3" t="s">
        <v>138</v>
      </c>
      <c r="I288" s="3">
        <v>22</v>
      </c>
      <c r="J288" s="3">
        <v>155</v>
      </c>
      <c r="K288" s="3">
        <v>170</v>
      </c>
      <c r="L288" s="3">
        <v>14</v>
      </c>
      <c r="M288" s="3">
        <v>12</v>
      </c>
      <c r="N288" s="3">
        <v>9</v>
      </c>
      <c r="O288" s="3">
        <v>5</v>
      </c>
      <c r="P288" s="3">
        <v>16</v>
      </c>
      <c r="Q288" s="3">
        <v>10</v>
      </c>
      <c r="R288" s="3">
        <v>4</v>
      </c>
      <c r="S288" s="3">
        <v>17</v>
      </c>
      <c r="T288" s="3">
        <v>9</v>
      </c>
      <c r="U288" s="3">
        <v>12</v>
      </c>
      <c r="V288" s="3">
        <v>14</v>
      </c>
      <c r="W288" s="3">
        <v>13</v>
      </c>
      <c r="X288" s="3">
        <v>8</v>
      </c>
      <c r="Y288" s="3">
        <v>16</v>
      </c>
      <c r="Z288" s="3">
        <v>18</v>
      </c>
      <c r="AA288" s="3">
        <v>9</v>
      </c>
      <c r="AB288" s="3">
        <v>13</v>
      </c>
      <c r="AC288" s="3">
        <v>11</v>
      </c>
      <c r="AD288" s="3">
        <v>10</v>
      </c>
      <c r="AE288" s="3">
        <v>8</v>
      </c>
      <c r="AF288" s="3">
        <v>10</v>
      </c>
      <c r="AG288" s="3">
        <v>13</v>
      </c>
      <c r="AH288" s="3">
        <v>12</v>
      </c>
      <c r="AI288" s="3">
        <v>13</v>
      </c>
      <c r="AJ288" s="3">
        <v>17</v>
      </c>
      <c r="AK288" s="3">
        <v>10</v>
      </c>
      <c r="AL288" s="3">
        <v>13</v>
      </c>
      <c r="AM288" s="3">
        <v>13</v>
      </c>
      <c r="AN288" s="3">
        <v>15</v>
      </c>
      <c r="AO288" s="3">
        <v>11</v>
      </c>
      <c r="AP288" s="3">
        <v>15</v>
      </c>
      <c r="AQ288" s="3">
        <v>13</v>
      </c>
      <c r="AR288" s="3">
        <v>17</v>
      </c>
      <c r="AS288" s="3">
        <v>14</v>
      </c>
      <c r="AT288" s="3">
        <v>16</v>
      </c>
      <c r="AU288" s="3">
        <v>14</v>
      </c>
      <c r="AV288" s="3">
        <v>11</v>
      </c>
      <c r="AW288" s="3">
        <v>11</v>
      </c>
      <c r="AX288" s="3">
        <v>14</v>
      </c>
      <c r="AY288" s="3">
        <v>3</v>
      </c>
      <c r="AZ288" s="3">
        <v>1</v>
      </c>
      <c r="BA288" s="3">
        <v>4</v>
      </c>
      <c r="BB288" s="3">
        <v>1</v>
      </c>
      <c r="BC288" s="3">
        <v>2</v>
      </c>
      <c r="BD288" s="3">
        <v>3</v>
      </c>
      <c r="BE288" s="3">
        <v>3</v>
      </c>
      <c r="BF288" s="3">
        <v>2</v>
      </c>
      <c r="BG288" s="3">
        <v>3</v>
      </c>
      <c r="BH288" s="3">
        <v>1</v>
      </c>
      <c r="BI288" s="3">
        <v>4</v>
      </c>
      <c r="BJ288" s="3" t="s">
        <v>26</v>
      </c>
      <c r="BK288" s="3" t="s">
        <v>20</v>
      </c>
      <c r="BL288" s="3">
        <v>13</v>
      </c>
      <c r="BM288" s="3" t="s">
        <v>26</v>
      </c>
      <c r="BN288" s="3"/>
      <c r="BO288" s="3">
        <v>10</v>
      </c>
      <c r="BP288" s="5">
        <v>48029</v>
      </c>
      <c r="BQ288" s="3" t="s">
        <v>21</v>
      </c>
      <c r="BR288" s="3" t="s">
        <v>156</v>
      </c>
    </row>
    <row r="289" spans="1:70" ht="15.5" thickBot="1" x14ac:dyDescent="0.35">
      <c r="A289" s="3" t="s">
        <v>26</v>
      </c>
      <c r="B289" s="3"/>
      <c r="C289" s="3" t="s">
        <v>626</v>
      </c>
      <c r="D289" s="3" t="s">
        <v>154</v>
      </c>
      <c r="E289" s="4">
        <v>1</v>
      </c>
      <c r="F289" s="3">
        <v>0</v>
      </c>
      <c r="G289" s="3" t="s">
        <v>585</v>
      </c>
      <c r="H289" s="3" t="s">
        <v>627</v>
      </c>
      <c r="I289" s="3">
        <v>23</v>
      </c>
      <c r="J289" s="3">
        <v>147</v>
      </c>
      <c r="K289" s="3">
        <v>160</v>
      </c>
      <c r="L289" s="3">
        <v>14</v>
      </c>
      <c r="M289" s="3">
        <v>14</v>
      </c>
      <c r="N289" s="3">
        <v>12</v>
      </c>
      <c r="O289" s="3">
        <v>11</v>
      </c>
      <c r="P289" s="3">
        <v>15</v>
      </c>
      <c r="Q289" s="3">
        <v>12</v>
      </c>
      <c r="R289" s="3">
        <v>12</v>
      </c>
      <c r="S289" s="3">
        <v>13</v>
      </c>
      <c r="T289" s="3">
        <v>13</v>
      </c>
      <c r="U289" s="3">
        <v>13</v>
      </c>
      <c r="V289" s="3">
        <v>13</v>
      </c>
      <c r="W289" s="3">
        <v>14</v>
      </c>
      <c r="X289" s="3">
        <v>9</v>
      </c>
      <c r="Y289" s="3">
        <v>11</v>
      </c>
      <c r="Z289" s="3">
        <v>14</v>
      </c>
      <c r="AA289" s="3">
        <v>13</v>
      </c>
      <c r="AB289" s="3">
        <v>15</v>
      </c>
      <c r="AC289" s="3">
        <v>11</v>
      </c>
      <c r="AD289" s="3">
        <v>13</v>
      </c>
      <c r="AE289" s="3">
        <v>7</v>
      </c>
      <c r="AF289" s="3">
        <v>14</v>
      </c>
      <c r="AG289" s="3">
        <v>13</v>
      </c>
      <c r="AH289" s="3">
        <v>15</v>
      </c>
      <c r="AI289" s="3">
        <v>13</v>
      </c>
      <c r="AJ289" s="3">
        <v>14</v>
      </c>
      <c r="AK289" s="3">
        <v>13</v>
      </c>
      <c r="AL289" s="3">
        <v>14</v>
      </c>
      <c r="AM289" s="3">
        <v>14</v>
      </c>
      <c r="AN289" s="3">
        <v>16</v>
      </c>
      <c r="AO289" s="3">
        <v>9</v>
      </c>
      <c r="AP289" s="3">
        <v>13</v>
      </c>
      <c r="AQ289" s="3">
        <v>14</v>
      </c>
      <c r="AR289" s="3">
        <v>13</v>
      </c>
      <c r="AS289" s="3">
        <v>10</v>
      </c>
      <c r="AT289" s="3">
        <v>16</v>
      </c>
      <c r="AU289" s="3">
        <v>14</v>
      </c>
      <c r="AV289" s="3">
        <v>14</v>
      </c>
      <c r="AW289" s="3">
        <v>13</v>
      </c>
      <c r="AX289" s="3">
        <v>12</v>
      </c>
      <c r="AY289" s="3">
        <v>1</v>
      </c>
      <c r="AZ289" s="3">
        <v>2</v>
      </c>
      <c r="BA289" s="3">
        <v>3</v>
      </c>
      <c r="BB289" s="3">
        <v>1</v>
      </c>
      <c r="BC289" s="3">
        <v>2</v>
      </c>
      <c r="BD289" s="3">
        <v>2</v>
      </c>
      <c r="BE289" s="3">
        <v>2</v>
      </c>
      <c r="BF289" s="3">
        <v>2</v>
      </c>
      <c r="BG289" s="3">
        <v>3</v>
      </c>
      <c r="BH289" s="3">
        <v>3</v>
      </c>
      <c r="BI289" s="3">
        <v>1</v>
      </c>
      <c r="BJ289" s="3" t="s">
        <v>26</v>
      </c>
      <c r="BK289" s="3" t="s">
        <v>20</v>
      </c>
      <c r="BL289" s="3">
        <v>14</v>
      </c>
      <c r="BM289" s="3" t="s">
        <v>26</v>
      </c>
      <c r="BN289" s="3"/>
      <c r="BO289" s="3">
        <v>8</v>
      </c>
      <c r="BP289" s="5">
        <v>47664</v>
      </c>
      <c r="BQ289" s="3" t="s">
        <v>21</v>
      </c>
      <c r="BR289" s="3" t="s">
        <v>156</v>
      </c>
    </row>
    <row r="290" spans="1:70" ht="15.5" thickBot="1" x14ac:dyDescent="0.35">
      <c r="A290" s="3" t="s">
        <v>26</v>
      </c>
      <c r="B290" s="3"/>
      <c r="C290" s="3" t="s">
        <v>628</v>
      </c>
      <c r="D290" s="3" t="s">
        <v>154</v>
      </c>
      <c r="E290" s="4">
        <v>1</v>
      </c>
      <c r="F290" s="3">
        <v>0</v>
      </c>
      <c r="G290" s="3" t="s">
        <v>305</v>
      </c>
      <c r="H290" s="3" t="s">
        <v>158</v>
      </c>
      <c r="I290" s="3">
        <v>32</v>
      </c>
      <c r="J290" s="3">
        <v>143</v>
      </c>
      <c r="K290" s="3">
        <v>145</v>
      </c>
      <c r="L290" s="3">
        <v>15</v>
      </c>
      <c r="M290" s="3">
        <v>10</v>
      </c>
      <c r="N290" s="3">
        <v>14</v>
      </c>
      <c r="O290" s="3">
        <v>2</v>
      </c>
      <c r="P290" s="3">
        <v>13</v>
      </c>
      <c r="Q290" s="3">
        <v>9</v>
      </c>
      <c r="R290" s="3">
        <v>12</v>
      </c>
      <c r="S290" s="3">
        <v>13</v>
      </c>
      <c r="T290" s="3">
        <v>15</v>
      </c>
      <c r="U290" s="3">
        <v>5</v>
      </c>
      <c r="V290" s="3">
        <v>6</v>
      </c>
      <c r="W290" s="3">
        <v>12</v>
      </c>
      <c r="X290" s="3">
        <v>16</v>
      </c>
      <c r="Y290" s="3">
        <v>9</v>
      </c>
      <c r="Z290" s="3">
        <v>12</v>
      </c>
      <c r="AA290" s="3">
        <v>14</v>
      </c>
      <c r="AB290" s="3">
        <v>14</v>
      </c>
      <c r="AC290" s="3">
        <v>13</v>
      </c>
      <c r="AD290" s="3">
        <v>12</v>
      </c>
      <c r="AE290" s="3">
        <v>16</v>
      </c>
      <c r="AF290" s="3">
        <v>15</v>
      </c>
      <c r="AG290" s="3">
        <v>12</v>
      </c>
      <c r="AH290" s="3">
        <v>15</v>
      </c>
      <c r="AI290" s="3">
        <v>13</v>
      </c>
      <c r="AJ290" s="3">
        <v>16</v>
      </c>
      <c r="AK290" s="3">
        <v>16</v>
      </c>
      <c r="AL290" s="3">
        <v>13</v>
      </c>
      <c r="AM290" s="3">
        <v>14</v>
      </c>
      <c r="AN290" s="3">
        <v>15</v>
      </c>
      <c r="AO290" s="3">
        <v>15</v>
      </c>
      <c r="AP290" s="3">
        <v>13</v>
      </c>
      <c r="AQ290" s="3">
        <v>14</v>
      </c>
      <c r="AR290" s="3">
        <v>13</v>
      </c>
      <c r="AS290" s="3">
        <v>15</v>
      </c>
      <c r="AT290" s="3">
        <v>14</v>
      </c>
      <c r="AU290" s="3">
        <v>16</v>
      </c>
      <c r="AV290" s="3">
        <v>13</v>
      </c>
      <c r="AW290" s="3">
        <v>13</v>
      </c>
      <c r="AX290" s="3">
        <v>14</v>
      </c>
      <c r="AY290" s="3">
        <v>1</v>
      </c>
      <c r="AZ290" s="3">
        <v>3</v>
      </c>
      <c r="BA290" s="3">
        <v>2</v>
      </c>
      <c r="BB290" s="3">
        <v>3</v>
      </c>
      <c r="BC290" s="3">
        <v>2</v>
      </c>
      <c r="BD290" s="3">
        <v>3</v>
      </c>
      <c r="BE290" s="3">
        <v>4</v>
      </c>
      <c r="BF290" s="3">
        <v>2</v>
      </c>
      <c r="BG290" s="3">
        <v>3</v>
      </c>
      <c r="BH290" s="3">
        <v>1</v>
      </c>
      <c r="BI290" s="3">
        <v>3</v>
      </c>
      <c r="BJ290" s="3" t="s">
        <v>26</v>
      </c>
      <c r="BK290" s="3" t="s">
        <v>20</v>
      </c>
      <c r="BL290" s="3">
        <v>17</v>
      </c>
      <c r="BM290" s="3" t="s">
        <v>26</v>
      </c>
      <c r="BN290" s="3"/>
      <c r="BO290" s="3">
        <v>10</v>
      </c>
      <c r="BP290" s="5">
        <v>46568</v>
      </c>
      <c r="BQ290" s="3" t="s">
        <v>21</v>
      </c>
      <c r="BR290" s="3" t="s">
        <v>156</v>
      </c>
    </row>
    <row r="291" spans="1:70" ht="15.5" thickBot="1" x14ac:dyDescent="0.35">
      <c r="A291" s="3" t="s">
        <v>26</v>
      </c>
      <c r="B291" s="3"/>
      <c r="C291" s="3" t="s">
        <v>629</v>
      </c>
      <c r="D291" s="3" t="s">
        <v>154</v>
      </c>
      <c r="E291" s="4">
        <v>1</v>
      </c>
      <c r="F291" s="3">
        <v>0</v>
      </c>
      <c r="G291" s="3" t="s">
        <v>20</v>
      </c>
      <c r="H291" s="3" t="s">
        <v>25</v>
      </c>
      <c r="I291" s="3">
        <v>29</v>
      </c>
      <c r="J291" s="3">
        <v>149</v>
      </c>
      <c r="K291" s="3">
        <v>155</v>
      </c>
      <c r="L291" s="3">
        <v>13</v>
      </c>
      <c r="M291" s="3">
        <v>12</v>
      </c>
      <c r="N291" s="3">
        <v>6</v>
      </c>
      <c r="O291" s="3">
        <v>14</v>
      </c>
      <c r="P291" s="3">
        <v>13</v>
      </c>
      <c r="Q291" s="3">
        <v>8</v>
      </c>
      <c r="R291" s="3">
        <v>5</v>
      </c>
      <c r="S291" s="3">
        <v>13</v>
      </c>
      <c r="T291" s="3">
        <v>7</v>
      </c>
      <c r="U291" s="3">
        <v>7</v>
      </c>
      <c r="V291" s="3">
        <v>15</v>
      </c>
      <c r="W291" s="3">
        <v>13</v>
      </c>
      <c r="X291" s="3">
        <v>15</v>
      </c>
      <c r="Y291" s="3">
        <v>12</v>
      </c>
      <c r="Z291" s="3">
        <v>13</v>
      </c>
      <c r="AA291" s="3">
        <v>9</v>
      </c>
      <c r="AB291" s="3">
        <v>19</v>
      </c>
      <c r="AC291" s="3">
        <v>12</v>
      </c>
      <c r="AD291" s="3">
        <v>12</v>
      </c>
      <c r="AE291" s="3">
        <v>13</v>
      </c>
      <c r="AF291" s="3">
        <v>10</v>
      </c>
      <c r="AG291" s="3">
        <v>12</v>
      </c>
      <c r="AH291" s="3">
        <v>17</v>
      </c>
      <c r="AI291" s="3">
        <v>16</v>
      </c>
      <c r="AJ291" s="3">
        <v>16</v>
      </c>
      <c r="AK291" s="3">
        <v>15</v>
      </c>
      <c r="AL291" s="3">
        <v>15</v>
      </c>
      <c r="AM291" s="3">
        <v>11</v>
      </c>
      <c r="AN291" s="3">
        <v>15</v>
      </c>
      <c r="AO291" s="3">
        <v>13</v>
      </c>
      <c r="AP291" s="3">
        <v>13</v>
      </c>
      <c r="AQ291" s="3">
        <v>17</v>
      </c>
      <c r="AR291" s="3">
        <v>12</v>
      </c>
      <c r="AS291" s="3">
        <v>15</v>
      </c>
      <c r="AT291" s="3">
        <v>14</v>
      </c>
      <c r="AU291" s="3">
        <v>18</v>
      </c>
      <c r="AV291" s="3">
        <v>13</v>
      </c>
      <c r="AW291" s="3">
        <v>14</v>
      </c>
      <c r="AX291" s="3">
        <v>14</v>
      </c>
      <c r="AY291" s="3">
        <v>3</v>
      </c>
      <c r="AZ291" s="3">
        <v>1</v>
      </c>
      <c r="BA291" s="3">
        <v>3</v>
      </c>
      <c r="BB291" s="3">
        <v>1</v>
      </c>
      <c r="BC291" s="3">
        <v>2</v>
      </c>
      <c r="BD291" s="3">
        <v>2</v>
      </c>
      <c r="BE291" s="3">
        <v>3</v>
      </c>
      <c r="BF291" s="3">
        <v>3</v>
      </c>
      <c r="BG291" s="3">
        <v>1</v>
      </c>
      <c r="BH291" s="3">
        <v>1</v>
      </c>
      <c r="BI291" s="3">
        <v>4</v>
      </c>
      <c r="BJ291" s="3" t="s">
        <v>26</v>
      </c>
      <c r="BK291" s="3" t="s">
        <v>20</v>
      </c>
      <c r="BL291" s="3">
        <v>18</v>
      </c>
      <c r="BM291" s="3" t="s">
        <v>26</v>
      </c>
      <c r="BN291" s="3"/>
      <c r="BO291" s="3">
        <v>115</v>
      </c>
      <c r="BP291" s="5">
        <v>46934</v>
      </c>
      <c r="BQ291" s="3" t="s">
        <v>21</v>
      </c>
      <c r="BR291" s="3" t="s">
        <v>156</v>
      </c>
    </row>
    <row r="292" spans="1:70" ht="15.5" thickBot="1" x14ac:dyDescent="0.35">
      <c r="A292" s="3" t="s">
        <v>26</v>
      </c>
      <c r="B292" s="3"/>
      <c r="C292" s="3" t="s">
        <v>630</v>
      </c>
      <c r="D292" s="3" t="s">
        <v>154</v>
      </c>
      <c r="E292" s="4">
        <v>1</v>
      </c>
      <c r="F292" s="3">
        <v>0</v>
      </c>
      <c r="G292" s="3" t="s">
        <v>228</v>
      </c>
      <c r="H292" s="3" t="s">
        <v>31</v>
      </c>
      <c r="I292" s="3">
        <v>27</v>
      </c>
      <c r="J292" s="3">
        <v>150</v>
      </c>
      <c r="K292" s="3">
        <v>155</v>
      </c>
      <c r="L292" s="3">
        <v>14</v>
      </c>
      <c r="M292" s="3">
        <v>7</v>
      </c>
      <c r="N292" s="3">
        <v>14</v>
      </c>
      <c r="O292" s="3">
        <v>4</v>
      </c>
      <c r="P292" s="3">
        <v>15</v>
      </c>
      <c r="Q292" s="3">
        <v>4</v>
      </c>
      <c r="R292" s="3">
        <v>7</v>
      </c>
      <c r="S292" s="3">
        <v>13</v>
      </c>
      <c r="T292" s="3">
        <v>16</v>
      </c>
      <c r="U292" s="3">
        <v>3</v>
      </c>
      <c r="V292" s="3">
        <v>5</v>
      </c>
      <c r="W292" s="3">
        <v>14</v>
      </c>
      <c r="X292" s="3">
        <v>15</v>
      </c>
      <c r="Y292" s="3">
        <v>3</v>
      </c>
      <c r="Z292" s="3">
        <v>10</v>
      </c>
      <c r="AA292" s="3">
        <v>15</v>
      </c>
      <c r="AB292" s="3">
        <v>16</v>
      </c>
      <c r="AC292" s="3">
        <v>14</v>
      </c>
      <c r="AD292" s="3">
        <v>14</v>
      </c>
      <c r="AE292" s="3">
        <v>14</v>
      </c>
      <c r="AF292" s="3">
        <v>13</v>
      </c>
      <c r="AG292" s="3">
        <v>14</v>
      </c>
      <c r="AH292" s="3">
        <v>15</v>
      </c>
      <c r="AI292" s="3">
        <v>10</v>
      </c>
      <c r="AJ292" s="3">
        <v>13</v>
      </c>
      <c r="AK292" s="3">
        <v>14</v>
      </c>
      <c r="AL292" s="3">
        <v>15</v>
      </c>
      <c r="AM292" s="3">
        <v>16</v>
      </c>
      <c r="AN292" s="3">
        <v>15</v>
      </c>
      <c r="AO292" s="3">
        <v>14</v>
      </c>
      <c r="AP292" s="3">
        <v>12</v>
      </c>
      <c r="AQ292" s="3">
        <v>15</v>
      </c>
      <c r="AR292" s="3">
        <v>14</v>
      </c>
      <c r="AS292" s="3">
        <v>14</v>
      </c>
      <c r="AT292" s="3">
        <v>14</v>
      </c>
      <c r="AU292" s="3">
        <v>15</v>
      </c>
      <c r="AV292" s="3">
        <v>16</v>
      </c>
      <c r="AW292" s="3">
        <v>13</v>
      </c>
      <c r="AX292" s="3">
        <v>13</v>
      </c>
      <c r="AY292" s="3">
        <v>3</v>
      </c>
      <c r="AZ292" s="3">
        <v>1</v>
      </c>
      <c r="BA292" s="3">
        <v>2</v>
      </c>
      <c r="BB292" s="3">
        <v>3</v>
      </c>
      <c r="BC292" s="3">
        <v>1</v>
      </c>
      <c r="BD292" s="3">
        <v>2</v>
      </c>
      <c r="BE292" s="3">
        <v>2</v>
      </c>
      <c r="BF292" s="3">
        <v>2</v>
      </c>
      <c r="BG292" s="3">
        <v>3</v>
      </c>
      <c r="BH292" s="3">
        <v>3</v>
      </c>
      <c r="BI292" s="3">
        <v>2</v>
      </c>
      <c r="BJ292" s="3" t="s">
        <v>26</v>
      </c>
      <c r="BK292" s="3" t="s">
        <v>20</v>
      </c>
      <c r="BL292" s="3">
        <v>16</v>
      </c>
      <c r="BM292" s="3" t="s">
        <v>26</v>
      </c>
      <c r="BN292" s="3"/>
      <c r="BO292" s="3">
        <v>6</v>
      </c>
      <c r="BP292" s="5">
        <v>46934</v>
      </c>
      <c r="BQ292" s="3" t="s">
        <v>21</v>
      </c>
      <c r="BR292" s="3" t="s">
        <v>156</v>
      </c>
    </row>
    <row r="293" spans="1:70" ht="15.5" thickBot="1" x14ac:dyDescent="0.35">
      <c r="A293" s="3" t="s">
        <v>26</v>
      </c>
      <c r="B293" s="3"/>
      <c r="C293" s="3" t="s">
        <v>631</v>
      </c>
      <c r="D293" s="3" t="s">
        <v>154</v>
      </c>
      <c r="E293" s="4">
        <v>1</v>
      </c>
      <c r="F293" s="3">
        <v>0</v>
      </c>
      <c r="G293" s="3" t="s">
        <v>228</v>
      </c>
      <c r="H293" s="3" t="s">
        <v>397</v>
      </c>
      <c r="I293" s="3">
        <v>27</v>
      </c>
      <c r="J293" s="3">
        <v>148</v>
      </c>
      <c r="K293" s="3">
        <v>150</v>
      </c>
      <c r="L293" s="3">
        <v>13</v>
      </c>
      <c r="M293" s="3">
        <v>13</v>
      </c>
      <c r="N293" s="3">
        <v>11</v>
      </c>
      <c r="O293" s="3">
        <v>8</v>
      </c>
      <c r="P293" s="3">
        <v>14</v>
      </c>
      <c r="Q293" s="3">
        <v>10</v>
      </c>
      <c r="R293" s="3">
        <v>17</v>
      </c>
      <c r="S293" s="3">
        <v>13</v>
      </c>
      <c r="T293" s="3">
        <v>14</v>
      </c>
      <c r="U293" s="3">
        <v>10</v>
      </c>
      <c r="V293" s="3">
        <v>12</v>
      </c>
      <c r="W293" s="3">
        <v>14</v>
      </c>
      <c r="X293" s="3">
        <v>12</v>
      </c>
      <c r="Y293" s="3">
        <v>13</v>
      </c>
      <c r="Z293" s="3">
        <v>11</v>
      </c>
      <c r="AA293" s="3">
        <v>12</v>
      </c>
      <c r="AB293" s="3">
        <v>16</v>
      </c>
      <c r="AC293" s="3">
        <v>11</v>
      </c>
      <c r="AD293" s="3">
        <v>13</v>
      </c>
      <c r="AE293" s="3">
        <v>9</v>
      </c>
      <c r="AF293" s="3">
        <v>16</v>
      </c>
      <c r="AG293" s="3">
        <v>12</v>
      </c>
      <c r="AH293" s="3">
        <v>16</v>
      </c>
      <c r="AI293" s="3">
        <v>15</v>
      </c>
      <c r="AJ293" s="3">
        <v>15</v>
      </c>
      <c r="AK293" s="3">
        <v>14</v>
      </c>
      <c r="AL293" s="3">
        <v>16</v>
      </c>
      <c r="AM293" s="3">
        <v>13</v>
      </c>
      <c r="AN293" s="3">
        <v>14</v>
      </c>
      <c r="AO293" s="3">
        <v>10</v>
      </c>
      <c r="AP293" s="3">
        <v>14</v>
      </c>
      <c r="AQ293" s="3">
        <v>15</v>
      </c>
      <c r="AR293" s="3">
        <v>13</v>
      </c>
      <c r="AS293" s="3">
        <v>13</v>
      </c>
      <c r="AT293" s="3">
        <v>14</v>
      </c>
      <c r="AU293" s="3">
        <v>15</v>
      </c>
      <c r="AV293" s="3">
        <v>13</v>
      </c>
      <c r="AW293" s="3">
        <v>10</v>
      </c>
      <c r="AX293" s="3">
        <v>12</v>
      </c>
      <c r="AY293" s="3">
        <v>2</v>
      </c>
      <c r="AZ293" s="3">
        <v>2</v>
      </c>
      <c r="BA293" s="3">
        <v>2</v>
      </c>
      <c r="BB293" s="3">
        <v>3</v>
      </c>
      <c r="BC293" s="3">
        <v>1</v>
      </c>
      <c r="BD293" s="3">
        <v>2</v>
      </c>
      <c r="BE293" s="3">
        <v>3</v>
      </c>
      <c r="BF293" s="3">
        <v>2</v>
      </c>
      <c r="BG293" s="3">
        <v>1</v>
      </c>
      <c r="BH293" s="3">
        <v>2</v>
      </c>
      <c r="BI293" s="3">
        <v>4</v>
      </c>
      <c r="BJ293" s="3" t="s">
        <v>26</v>
      </c>
      <c r="BK293" s="3" t="s">
        <v>20</v>
      </c>
      <c r="BL293" s="3">
        <v>15</v>
      </c>
      <c r="BM293" s="3" t="s">
        <v>26</v>
      </c>
      <c r="BN293" s="3"/>
      <c r="BO293" s="3">
        <v>18</v>
      </c>
      <c r="BP293" s="5">
        <v>47299</v>
      </c>
      <c r="BQ293" s="3" t="s">
        <v>21</v>
      </c>
      <c r="BR293" s="3" t="s">
        <v>156</v>
      </c>
    </row>
    <row r="294" spans="1:70" ht="15.5" thickBot="1" x14ac:dyDescent="0.35">
      <c r="A294" s="3" t="s">
        <v>26</v>
      </c>
      <c r="B294" s="3"/>
      <c r="C294" s="3" t="s">
        <v>632</v>
      </c>
      <c r="D294" s="3" t="s">
        <v>154</v>
      </c>
      <c r="E294" s="4">
        <v>1</v>
      </c>
      <c r="F294" s="3">
        <v>0</v>
      </c>
      <c r="G294" s="3" t="s">
        <v>29</v>
      </c>
      <c r="H294" s="3" t="s">
        <v>445</v>
      </c>
      <c r="I294" s="3">
        <v>22</v>
      </c>
      <c r="J294" s="3">
        <v>146</v>
      </c>
      <c r="K294" s="3">
        <v>164</v>
      </c>
      <c r="L294" s="3">
        <v>15</v>
      </c>
      <c r="M294" s="3">
        <v>15</v>
      </c>
      <c r="N294" s="3">
        <v>9</v>
      </c>
      <c r="O294" s="3">
        <v>12</v>
      </c>
      <c r="P294" s="3">
        <v>16</v>
      </c>
      <c r="Q294" s="3">
        <v>13</v>
      </c>
      <c r="R294" s="3">
        <v>7</v>
      </c>
      <c r="S294" s="3">
        <v>14</v>
      </c>
      <c r="T294" s="3">
        <v>10</v>
      </c>
      <c r="U294" s="3">
        <v>12</v>
      </c>
      <c r="V294" s="3">
        <v>9</v>
      </c>
      <c r="W294" s="3">
        <v>16</v>
      </c>
      <c r="X294" s="3">
        <v>7</v>
      </c>
      <c r="Y294" s="3">
        <v>11</v>
      </c>
      <c r="Z294" s="3">
        <v>14</v>
      </c>
      <c r="AA294" s="3">
        <v>10</v>
      </c>
      <c r="AB294" s="3">
        <v>16</v>
      </c>
      <c r="AC294" s="3">
        <v>15</v>
      </c>
      <c r="AD294" s="3">
        <v>13</v>
      </c>
      <c r="AE294" s="3">
        <v>10</v>
      </c>
      <c r="AF294" s="3">
        <v>14</v>
      </c>
      <c r="AG294" s="3">
        <v>15</v>
      </c>
      <c r="AH294" s="3">
        <v>17</v>
      </c>
      <c r="AI294" s="3">
        <v>16</v>
      </c>
      <c r="AJ294" s="3">
        <v>16</v>
      </c>
      <c r="AK294" s="3">
        <v>13</v>
      </c>
      <c r="AL294" s="3">
        <v>14</v>
      </c>
      <c r="AM294" s="3">
        <v>16</v>
      </c>
      <c r="AN294" s="3">
        <v>13</v>
      </c>
      <c r="AO294" s="3">
        <v>6</v>
      </c>
      <c r="AP294" s="3">
        <v>13</v>
      </c>
      <c r="AQ294" s="3">
        <v>14</v>
      </c>
      <c r="AR294" s="3">
        <v>16</v>
      </c>
      <c r="AS294" s="3">
        <v>9</v>
      </c>
      <c r="AT294" s="3">
        <v>12</v>
      </c>
      <c r="AU294" s="3">
        <v>13</v>
      </c>
      <c r="AV294" s="3">
        <v>11</v>
      </c>
      <c r="AW294" s="3">
        <v>13</v>
      </c>
      <c r="AX294" s="3">
        <v>14</v>
      </c>
      <c r="AY294" s="3">
        <v>3</v>
      </c>
      <c r="AZ294" s="3">
        <v>1</v>
      </c>
      <c r="BA294" s="3">
        <v>2</v>
      </c>
      <c r="BB294" s="3">
        <v>1</v>
      </c>
      <c r="BC294" s="3">
        <v>3</v>
      </c>
      <c r="BD294" s="3">
        <v>2</v>
      </c>
      <c r="BE294" s="3">
        <v>1</v>
      </c>
      <c r="BF294" s="3">
        <v>3</v>
      </c>
      <c r="BG294" s="3">
        <v>3</v>
      </c>
      <c r="BH294" s="3">
        <v>2</v>
      </c>
      <c r="BI294" s="3">
        <v>3</v>
      </c>
      <c r="BJ294" s="3" t="s">
        <v>26</v>
      </c>
      <c r="BK294" s="3" t="s">
        <v>20</v>
      </c>
      <c r="BL294" s="3">
        <v>15</v>
      </c>
      <c r="BM294" s="3" t="s">
        <v>26</v>
      </c>
      <c r="BN294" s="3"/>
      <c r="BO294" s="3">
        <v>8</v>
      </c>
      <c r="BP294" s="5">
        <v>46203</v>
      </c>
      <c r="BQ294" s="3" t="s">
        <v>21</v>
      </c>
      <c r="BR294" s="3" t="s">
        <v>156</v>
      </c>
    </row>
    <row r="295" spans="1:70" ht="15.5" thickBot="1" x14ac:dyDescent="0.35">
      <c r="A295" s="3" t="s">
        <v>26</v>
      </c>
      <c r="B295" s="3"/>
      <c r="C295" s="3" t="s">
        <v>633</v>
      </c>
      <c r="D295" s="3" t="s">
        <v>154</v>
      </c>
      <c r="E295" s="4">
        <v>1</v>
      </c>
      <c r="F295" s="3">
        <v>0</v>
      </c>
      <c r="G295" s="3" t="s">
        <v>634</v>
      </c>
      <c r="H295" s="3" t="s">
        <v>32</v>
      </c>
      <c r="I295" s="3">
        <v>34</v>
      </c>
      <c r="J295" s="3">
        <v>140</v>
      </c>
      <c r="K295" s="3">
        <v>142</v>
      </c>
      <c r="L295" s="3">
        <v>11</v>
      </c>
      <c r="M295" s="3">
        <v>3</v>
      </c>
      <c r="N295" s="3">
        <v>1</v>
      </c>
      <c r="O295" s="3">
        <v>2</v>
      </c>
      <c r="P295" s="3">
        <v>9</v>
      </c>
      <c r="Q295" s="3">
        <v>6</v>
      </c>
      <c r="R295" s="3">
        <v>2</v>
      </c>
      <c r="S295" s="3">
        <v>6</v>
      </c>
      <c r="T295" s="3">
        <v>3</v>
      </c>
      <c r="U295" s="3">
        <v>9</v>
      </c>
      <c r="V295" s="3">
        <v>1</v>
      </c>
      <c r="W295" s="3">
        <v>10</v>
      </c>
      <c r="X295" s="3">
        <v>7</v>
      </c>
      <c r="Y295" s="3">
        <v>3</v>
      </c>
      <c r="Z295" s="3">
        <v>10</v>
      </c>
      <c r="AA295" s="3">
        <v>13</v>
      </c>
      <c r="AB295" s="3">
        <v>13</v>
      </c>
      <c r="AC295" s="3">
        <v>12</v>
      </c>
      <c r="AD295" s="3">
        <v>11</v>
      </c>
      <c r="AE295" s="3">
        <v>13</v>
      </c>
      <c r="AF295" s="3">
        <v>6</v>
      </c>
      <c r="AG295" s="3">
        <v>9</v>
      </c>
      <c r="AH295" s="3">
        <v>11</v>
      </c>
      <c r="AI295" s="3">
        <v>8</v>
      </c>
      <c r="AJ295" s="3">
        <v>14</v>
      </c>
      <c r="AK295" s="3">
        <v>15</v>
      </c>
      <c r="AL295" s="3">
        <v>11</v>
      </c>
      <c r="AM295" s="3">
        <v>12</v>
      </c>
      <c r="AN295" s="3">
        <v>10</v>
      </c>
      <c r="AO295" s="3">
        <v>14</v>
      </c>
      <c r="AP295" s="3">
        <v>17</v>
      </c>
      <c r="AQ295" s="3">
        <v>11</v>
      </c>
      <c r="AR295" s="3">
        <v>13</v>
      </c>
      <c r="AS295" s="3">
        <v>13</v>
      </c>
      <c r="AT295" s="3">
        <v>10</v>
      </c>
      <c r="AU295" s="3">
        <v>13</v>
      </c>
      <c r="AV295" s="3">
        <v>15</v>
      </c>
      <c r="AW295" s="3">
        <v>13</v>
      </c>
      <c r="AX295" s="3">
        <v>15</v>
      </c>
      <c r="AY295" s="3">
        <v>12</v>
      </c>
      <c r="AZ295" s="3">
        <v>12</v>
      </c>
      <c r="BA295" s="3">
        <v>15</v>
      </c>
      <c r="BB295" s="3">
        <v>12</v>
      </c>
      <c r="BC295" s="3">
        <v>18</v>
      </c>
      <c r="BD295" s="3">
        <v>12</v>
      </c>
      <c r="BE295" s="3">
        <v>13</v>
      </c>
      <c r="BF295" s="3">
        <v>13</v>
      </c>
      <c r="BG295" s="3">
        <v>5</v>
      </c>
      <c r="BH295" s="3">
        <v>12</v>
      </c>
      <c r="BI295" s="3">
        <v>13</v>
      </c>
      <c r="BJ295" s="3" t="s">
        <v>26</v>
      </c>
      <c r="BK295" s="3" t="s">
        <v>20</v>
      </c>
      <c r="BL295" s="3">
        <v>15</v>
      </c>
      <c r="BM295" s="3" t="s">
        <v>26</v>
      </c>
      <c r="BN295" s="3"/>
      <c r="BO295" s="3" t="s">
        <v>26</v>
      </c>
      <c r="BP295" s="5">
        <v>46568</v>
      </c>
      <c r="BQ295" s="3" t="s">
        <v>21</v>
      </c>
      <c r="BR295" s="3" t="s">
        <v>156</v>
      </c>
    </row>
    <row r="296" spans="1:70" ht="15.5" thickBot="1" x14ac:dyDescent="0.35">
      <c r="A296" s="3" t="s">
        <v>26</v>
      </c>
      <c r="B296" s="3"/>
      <c r="C296" s="3" t="s">
        <v>635</v>
      </c>
      <c r="D296" s="3" t="s">
        <v>154</v>
      </c>
      <c r="E296" s="4">
        <v>1</v>
      </c>
      <c r="F296" s="3">
        <v>0</v>
      </c>
      <c r="G296" s="3" t="s">
        <v>19</v>
      </c>
      <c r="H296" s="3" t="s">
        <v>221</v>
      </c>
      <c r="I296" s="3">
        <v>25</v>
      </c>
      <c r="J296" s="3">
        <v>159</v>
      </c>
      <c r="K296" s="3">
        <v>165</v>
      </c>
      <c r="L296" s="3">
        <v>15</v>
      </c>
      <c r="M296" s="3">
        <v>8</v>
      </c>
      <c r="N296" s="3">
        <v>15</v>
      </c>
      <c r="O296" s="3">
        <v>7</v>
      </c>
      <c r="P296" s="3">
        <v>15</v>
      </c>
      <c r="Q296" s="3">
        <v>6</v>
      </c>
      <c r="R296" s="3">
        <v>5</v>
      </c>
      <c r="S296" s="3">
        <v>13</v>
      </c>
      <c r="T296" s="3">
        <v>16</v>
      </c>
      <c r="U296" s="3">
        <v>6</v>
      </c>
      <c r="V296" s="3">
        <v>6</v>
      </c>
      <c r="W296" s="3">
        <v>14</v>
      </c>
      <c r="X296" s="3">
        <v>14</v>
      </c>
      <c r="Y296" s="3">
        <v>10</v>
      </c>
      <c r="Z296" s="3">
        <v>10</v>
      </c>
      <c r="AA296" s="3">
        <v>17</v>
      </c>
      <c r="AB296" s="3">
        <v>16</v>
      </c>
      <c r="AC296" s="3">
        <v>14</v>
      </c>
      <c r="AD296" s="3">
        <v>15</v>
      </c>
      <c r="AE296" s="3">
        <v>9</v>
      </c>
      <c r="AF296" s="3">
        <v>12</v>
      </c>
      <c r="AG296" s="3">
        <v>13</v>
      </c>
      <c r="AH296" s="3">
        <v>16</v>
      </c>
      <c r="AI296" s="3">
        <v>13</v>
      </c>
      <c r="AJ296" s="3">
        <v>13</v>
      </c>
      <c r="AK296" s="3">
        <v>14</v>
      </c>
      <c r="AL296" s="3">
        <v>18</v>
      </c>
      <c r="AM296" s="3">
        <v>17</v>
      </c>
      <c r="AN296" s="3">
        <v>14</v>
      </c>
      <c r="AO296" s="3">
        <v>14</v>
      </c>
      <c r="AP296" s="3">
        <v>15</v>
      </c>
      <c r="AQ296" s="3">
        <v>16</v>
      </c>
      <c r="AR296" s="3">
        <v>15</v>
      </c>
      <c r="AS296" s="3">
        <v>13</v>
      </c>
      <c r="AT296" s="3">
        <v>15</v>
      </c>
      <c r="AU296" s="3">
        <v>16</v>
      </c>
      <c r="AV296" s="3">
        <v>15</v>
      </c>
      <c r="AW296" s="3">
        <v>13</v>
      </c>
      <c r="AX296" s="3">
        <v>12</v>
      </c>
      <c r="AY296" s="3">
        <v>3</v>
      </c>
      <c r="AZ296" s="3">
        <v>2</v>
      </c>
      <c r="BA296" s="3">
        <v>1</v>
      </c>
      <c r="BB296" s="3">
        <v>1</v>
      </c>
      <c r="BC296" s="3">
        <v>1</v>
      </c>
      <c r="BD296" s="3">
        <v>3</v>
      </c>
      <c r="BE296" s="3">
        <v>2</v>
      </c>
      <c r="BF296" s="3">
        <v>3</v>
      </c>
      <c r="BG296" s="3">
        <v>2</v>
      </c>
      <c r="BH296" s="3">
        <v>1</v>
      </c>
      <c r="BI296" s="3">
        <v>1</v>
      </c>
      <c r="BJ296" s="3" t="s">
        <v>26</v>
      </c>
      <c r="BK296" s="3" t="s">
        <v>20</v>
      </c>
      <c r="BL296" s="3">
        <v>15</v>
      </c>
      <c r="BM296" s="3" t="s">
        <v>26</v>
      </c>
      <c r="BN296" s="3"/>
      <c r="BO296" s="3">
        <v>3</v>
      </c>
      <c r="BP296" s="5">
        <v>47664</v>
      </c>
      <c r="BQ296" s="3" t="s">
        <v>21</v>
      </c>
      <c r="BR296" s="3" t="s">
        <v>156</v>
      </c>
    </row>
    <row r="297" spans="1:70" ht="15.5" thickBot="1" x14ac:dyDescent="0.35">
      <c r="A297" s="3" t="s">
        <v>26</v>
      </c>
      <c r="B297" s="3"/>
      <c r="C297" s="3" t="s">
        <v>636</v>
      </c>
      <c r="D297" s="3" t="s">
        <v>154</v>
      </c>
      <c r="E297" s="4">
        <v>1</v>
      </c>
      <c r="F297" s="3">
        <v>0</v>
      </c>
      <c r="G297" s="3" t="s">
        <v>585</v>
      </c>
      <c r="H297" s="3" t="s">
        <v>399</v>
      </c>
      <c r="I297" s="3">
        <v>30</v>
      </c>
      <c r="J297" s="3">
        <v>147</v>
      </c>
      <c r="K297" s="3">
        <v>155</v>
      </c>
      <c r="L297" s="3">
        <v>14</v>
      </c>
      <c r="M297" s="3">
        <v>12</v>
      </c>
      <c r="N297" s="3">
        <v>10</v>
      </c>
      <c r="O297" s="3">
        <v>10</v>
      </c>
      <c r="P297" s="3">
        <v>14</v>
      </c>
      <c r="Q297" s="3">
        <v>13</v>
      </c>
      <c r="R297" s="3">
        <v>9</v>
      </c>
      <c r="S297" s="3">
        <v>14</v>
      </c>
      <c r="T297" s="3">
        <v>12</v>
      </c>
      <c r="U297" s="3">
        <v>10</v>
      </c>
      <c r="V297" s="3">
        <v>14</v>
      </c>
      <c r="W297" s="3">
        <v>13</v>
      </c>
      <c r="X297" s="3">
        <v>13</v>
      </c>
      <c r="Y297" s="3">
        <v>13</v>
      </c>
      <c r="Z297" s="3">
        <v>13</v>
      </c>
      <c r="AA297" s="3">
        <v>13</v>
      </c>
      <c r="AB297" s="3">
        <v>17</v>
      </c>
      <c r="AC297" s="3">
        <v>13</v>
      </c>
      <c r="AD297" s="3">
        <v>11</v>
      </c>
      <c r="AE297" s="3">
        <v>15</v>
      </c>
      <c r="AF297" s="3">
        <v>15</v>
      </c>
      <c r="AG297" s="3">
        <v>12</v>
      </c>
      <c r="AH297" s="3">
        <v>17</v>
      </c>
      <c r="AI297" s="3">
        <v>13</v>
      </c>
      <c r="AJ297" s="3">
        <v>16</v>
      </c>
      <c r="AK297" s="3">
        <v>15</v>
      </c>
      <c r="AL297" s="3">
        <v>14</v>
      </c>
      <c r="AM297" s="3">
        <v>12</v>
      </c>
      <c r="AN297" s="3">
        <v>14</v>
      </c>
      <c r="AO297" s="3">
        <v>9</v>
      </c>
      <c r="AP297" s="3">
        <v>16</v>
      </c>
      <c r="AQ297" s="3">
        <v>15</v>
      </c>
      <c r="AR297" s="3">
        <v>14</v>
      </c>
      <c r="AS297" s="3">
        <v>16</v>
      </c>
      <c r="AT297" s="3">
        <v>14</v>
      </c>
      <c r="AU297" s="3">
        <v>17</v>
      </c>
      <c r="AV297" s="3">
        <v>13</v>
      </c>
      <c r="AW297" s="3">
        <v>15</v>
      </c>
      <c r="AX297" s="3">
        <v>13</v>
      </c>
      <c r="AY297" s="3">
        <v>3</v>
      </c>
      <c r="AZ297" s="3">
        <v>2</v>
      </c>
      <c r="BA297" s="3">
        <v>1</v>
      </c>
      <c r="BB297" s="3">
        <v>3</v>
      </c>
      <c r="BC297" s="3">
        <v>3</v>
      </c>
      <c r="BD297" s="3">
        <v>2</v>
      </c>
      <c r="BE297" s="3">
        <v>3</v>
      </c>
      <c r="BF297" s="3">
        <v>1</v>
      </c>
      <c r="BG297" s="3">
        <v>3</v>
      </c>
      <c r="BH297" s="3">
        <v>1</v>
      </c>
      <c r="BI297" s="3">
        <v>2</v>
      </c>
      <c r="BJ297" s="3" t="s">
        <v>26</v>
      </c>
      <c r="BK297" s="3" t="s">
        <v>20</v>
      </c>
      <c r="BL297" s="3">
        <v>17</v>
      </c>
      <c r="BM297" s="3" t="s">
        <v>26</v>
      </c>
      <c r="BN297" s="3"/>
      <c r="BO297" s="3">
        <v>32</v>
      </c>
      <c r="BP297" s="5">
        <v>46934</v>
      </c>
      <c r="BQ297" s="3" t="s">
        <v>21</v>
      </c>
      <c r="BR297" s="3" t="s">
        <v>156</v>
      </c>
    </row>
    <row r="298" spans="1:70" ht="15.5" thickBot="1" x14ac:dyDescent="0.35">
      <c r="A298" s="3" t="s">
        <v>26</v>
      </c>
      <c r="B298" s="3"/>
      <c r="C298" s="3" t="s">
        <v>637</v>
      </c>
      <c r="D298" s="3" t="s">
        <v>154</v>
      </c>
      <c r="E298" s="4">
        <v>1</v>
      </c>
      <c r="F298" s="3">
        <v>0</v>
      </c>
      <c r="G298" s="3" t="s">
        <v>155</v>
      </c>
      <c r="H298" s="3" t="s">
        <v>638</v>
      </c>
      <c r="I298" s="3">
        <v>28</v>
      </c>
      <c r="J298" s="3">
        <v>144</v>
      </c>
      <c r="K298" s="3">
        <v>155</v>
      </c>
      <c r="L298" s="3">
        <v>15</v>
      </c>
      <c r="M298" s="3">
        <v>13</v>
      </c>
      <c r="N298" s="3">
        <v>8</v>
      </c>
      <c r="O298" s="3">
        <v>12</v>
      </c>
      <c r="P298" s="3">
        <v>16</v>
      </c>
      <c r="Q298" s="3">
        <v>14</v>
      </c>
      <c r="R298" s="3">
        <v>12</v>
      </c>
      <c r="S298" s="3">
        <v>15</v>
      </c>
      <c r="T298" s="3">
        <v>12</v>
      </c>
      <c r="U298" s="3">
        <v>15</v>
      </c>
      <c r="V298" s="3">
        <v>14</v>
      </c>
      <c r="W298" s="3">
        <v>15</v>
      </c>
      <c r="X298" s="3">
        <v>12</v>
      </c>
      <c r="Y298" s="3">
        <v>12</v>
      </c>
      <c r="Z298" s="3">
        <v>18</v>
      </c>
      <c r="AA298" s="3">
        <v>9</v>
      </c>
      <c r="AB298" s="3">
        <v>16</v>
      </c>
      <c r="AC298" s="3">
        <v>10</v>
      </c>
      <c r="AD298" s="3">
        <v>13</v>
      </c>
      <c r="AE298" s="3">
        <v>11</v>
      </c>
      <c r="AF298" s="3">
        <v>16</v>
      </c>
      <c r="AG298" s="3">
        <v>16</v>
      </c>
      <c r="AH298" s="3">
        <v>13</v>
      </c>
      <c r="AI298" s="3">
        <v>12</v>
      </c>
      <c r="AJ298" s="3">
        <v>16</v>
      </c>
      <c r="AK298" s="3">
        <v>16</v>
      </c>
      <c r="AL298" s="3">
        <v>13</v>
      </c>
      <c r="AM298" s="3">
        <v>13</v>
      </c>
      <c r="AN298" s="3">
        <v>13</v>
      </c>
      <c r="AO298" s="3">
        <v>10</v>
      </c>
      <c r="AP298" s="3">
        <v>13</v>
      </c>
      <c r="AQ298" s="3">
        <v>13</v>
      </c>
      <c r="AR298" s="3">
        <v>12</v>
      </c>
      <c r="AS298" s="3">
        <v>9</v>
      </c>
      <c r="AT298" s="3">
        <v>13</v>
      </c>
      <c r="AU298" s="3">
        <v>14</v>
      </c>
      <c r="AV298" s="3">
        <v>12</v>
      </c>
      <c r="AW298" s="3">
        <v>14</v>
      </c>
      <c r="AX298" s="3">
        <v>12</v>
      </c>
      <c r="AY298" s="3">
        <v>3</v>
      </c>
      <c r="AZ298" s="3">
        <v>2</v>
      </c>
      <c r="BA298" s="3">
        <v>3</v>
      </c>
      <c r="BB298" s="3">
        <v>3</v>
      </c>
      <c r="BC298" s="3">
        <v>3</v>
      </c>
      <c r="BD298" s="3">
        <v>3</v>
      </c>
      <c r="BE298" s="3">
        <v>2</v>
      </c>
      <c r="BF298" s="3">
        <v>1</v>
      </c>
      <c r="BG298" s="3">
        <v>1</v>
      </c>
      <c r="BH298" s="3">
        <v>2</v>
      </c>
      <c r="BI298" s="3">
        <v>1</v>
      </c>
      <c r="BJ298" s="3" t="s">
        <v>26</v>
      </c>
      <c r="BK298" s="3" t="s">
        <v>20</v>
      </c>
      <c r="BL298" s="3">
        <v>13</v>
      </c>
      <c r="BM298" s="3" t="s">
        <v>26</v>
      </c>
      <c r="BN298" s="3"/>
      <c r="BO298" s="3">
        <v>49</v>
      </c>
      <c r="BP298" s="5">
        <v>46203</v>
      </c>
      <c r="BQ298" s="3" t="s">
        <v>21</v>
      </c>
      <c r="BR298" s="3" t="s">
        <v>156</v>
      </c>
    </row>
    <row r="299" spans="1:70" ht="15.5" thickBot="1" x14ac:dyDescent="0.35">
      <c r="A299" s="3" t="s">
        <v>26</v>
      </c>
      <c r="B299" s="3"/>
      <c r="C299" s="3" t="s">
        <v>639</v>
      </c>
      <c r="D299" s="3" t="s">
        <v>154</v>
      </c>
      <c r="E299" s="4">
        <v>1</v>
      </c>
      <c r="F299" s="3">
        <v>0</v>
      </c>
      <c r="G299" s="3" t="s">
        <v>228</v>
      </c>
      <c r="H299" s="3" t="s">
        <v>31</v>
      </c>
      <c r="I299" s="3">
        <v>28</v>
      </c>
      <c r="J299" s="3">
        <v>149</v>
      </c>
      <c r="K299" s="3">
        <v>167</v>
      </c>
      <c r="L299" s="3">
        <v>16</v>
      </c>
      <c r="M299" s="3">
        <v>8</v>
      </c>
      <c r="N299" s="3">
        <v>14</v>
      </c>
      <c r="O299" s="3">
        <v>8</v>
      </c>
      <c r="P299" s="3">
        <v>15</v>
      </c>
      <c r="Q299" s="3">
        <v>7</v>
      </c>
      <c r="R299" s="3">
        <v>7</v>
      </c>
      <c r="S299" s="3">
        <v>12</v>
      </c>
      <c r="T299" s="3">
        <v>16</v>
      </c>
      <c r="U299" s="3">
        <v>5</v>
      </c>
      <c r="V299" s="3">
        <v>6</v>
      </c>
      <c r="W299" s="3">
        <v>14</v>
      </c>
      <c r="X299" s="3">
        <v>16</v>
      </c>
      <c r="Y299" s="3">
        <v>7</v>
      </c>
      <c r="Z299" s="3">
        <v>5</v>
      </c>
      <c r="AA299" s="3">
        <v>15</v>
      </c>
      <c r="AB299" s="3">
        <v>15</v>
      </c>
      <c r="AC299" s="3">
        <v>14</v>
      </c>
      <c r="AD299" s="3">
        <v>14</v>
      </c>
      <c r="AE299" s="3">
        <v>12</v>
      </c>
      <c r="AF299" s="3">
        <v>12</v>
      </c>
      <c r="AG299" s="3">
        <v>13</v>
      </c>
      <c r="AH299" s="3">
        <v>14</v>
      </c>
      <c r="AI299" s="3">
        <v>6</v>
      </c>
      <c r="AJ299" s="3">
        <v>13</v>
      </c>
      <c r="AK299" s="3">
        <v>14</v>
      </c>
      <c r="AL299" s="3">
        <v>14</v>
      </c>
      <c r="AM299" s="3">
        <v>15</v>
      </c>
      <c r="AN299" s="3">
        <v>12</v>
      </c>
      <c r="AO299" s="3">
        <v>17</v>
      </c>
      <c r="AP299" s="3">
        <v>15</v>
      </c>
      <c r="AQ299" s="3">
        <v>16</v>
      </c>
      <c r="AR299" s="3">
        <v>10</v>
      </c>
      <c r="AS299" s="3">
        <v>16</v>
      </c>
      <c r="AT299" s="3">
        <v>13</v>
      </c>
      <c r="AU299" s="3">
        <v>14</v>
      </c>
      <c r="AV299" s="3">
        <v>15</v>
      </c>
      <c r="AW299" s="3">
        <v>12</v>
      </c>
      <c r="AX299" s="3">
        <v>10</v>
      </c>
      <c r="AY299" s="3">
        <v>3</v>
      </c>
      <c r="AZ299" s="3">
        <v>3</v>
      </c>
      <c r="BA299" s="3">
        <v>3</v>
      </c>
      <c r="BB299" s="3">
        <v>1</v>
      </c>
      <c r="BC299" s="3">
        <v>4</v>
      </c>
      <c r="BD299" s="3">
        <v>2</v>
      </c>
      <c r="BE299" s="3">
        <v>1</v>
      </c>
      <c r="BF299" s="3">
        <v>3</v>
      </c>
      <c r="BG299" s="3">
        <v>3</v>
      </c>
      <c r="BH299" s="3">
        <v>2</v>
      </c>
      <c r="BI299" s="3">
        <v>2</v>
      </c>
      <c r="BJ299" s="3" t="s">
        <v>26</v>
      </c>
      <c r="BK299" s="3" t="s">
        <v>20</v>
      </c>
      <c r="BL299" s="3">
        <v>15</v>
      </c>
      <c r="BM299" s="3" t="s">
        <v>26</v>
      </c>
      <c r="BN299" s="3"/>
      <c r="BO299" s="3">
        <v>13</v>
      </c>
      <c r="BP299" s="5">
        <v>46934</v>
      </c>
      <c r="BQ299" s="3" t="s">
        <v>21</v>
      </c>
      <c r="BR299" s="3" t="s">
        <v>156</v>
      </c>
    </row>
    <row r="300" spans="1:70" ht="15.5" thickBot="1" x14ac:dyDescent="0.35">
      <c r="A300" s="3" t="s">
        <v>26</v>
      </c>
      <c r="B300" s="3"/>
      <c r="C300" s="3" t="s">
        <v>640</v>
      </c>
      <c r="D300" s="3" t="s">
        <v>154</v>
      </c>
      <c r="E300" s="4">
        <v>1</v>
      </c>
      <c r="F300" s="3">
        <v>0</v>
      </c>
      <c r="G300" s="3" t="s">
        <v>228</v>
      </c>
      <c r="H300" s="3" t="s">
        <v>369</v>
      </c>
      <c r="I300" s="3">
        <v>31</v>
      </c>
      <c r="J300" s="3">
        <v>147</v>
      </c>
      <c r="K300" s="3">
        <v>155</v>
      </c>
      <c r="L300" s="3">
        <v>15</v>
      </c>
      <c r="M300" s="3">
        <v>16</v>
      </c>
      <c r="N300" s="3">
        <v>11</v>
      </c>
      <c r="O300" s="3">
        <v>6</v>
      </c>
      <c r="P300" s="3">
        <v>14</v>
      </c>
      <c r="Q300" s="3">
        <v>13</v>
      </c>
      <c r="R300" s="3">
        <v>15</v>
      </c>
      <c r="S300" s="3">
        <v>13</v>
      </c>
      <c r="T300" s="3">
        <v>13</v>
      </c>
      <c r="U300" s="3">
        <v>16</v>
      </c>
      <c r="V300" s="3">
        <v>8</v>
      </c>
      <c r="W300" s="3">
        <v>14</v>
      </c>
      <c r="X300" s="3">
        <v>12</v>
      </c>
      <c r="Y300" s="3">
        <v>13</v>
      </c>
      <c r="Z300" s="3">
        <v>10</v>
      </c>
      <c r="AA300" s="3">
        <v>13</v>
      </c>
      <c r="AB300" s="3">
        <v>15</v>
      </c>
      <c r="AC300" s="3">
        <v>13</v>
      </c>
      <c r="AD300" s="3">
        <v>14</v>
      </c>
      <c r="AE300" s="3">
        <v>9</v>
      </c>
      <c r="AF300" s="3">
        <v>13</v>
      </c>
      <c r="AG300" s="3">
        <v>13</v>
      </c>
      <c r="AH300" s="3">
        <v>14</v>
      </c>
      <c r="AI300" s="3">
        <v>15</v>
      </c>
      <c r="AJ300" s="3">
        <v>16</v>
      </c>
      <c r="AK300" s="3">
        <v>15</v>
      </c>
      <c r="AL300" s="3">
        <v>14</v>
      </c>
      <c r="AM300" s="3">
        <v>15</v>
      </c>
      <c r="AN300" s="3">
        <v>15</v>
      </c>
      <c r="AO300" s="3">
        <v>8</v>
      </c>
      <c r="AP300" s="3">
        <v>14</v>
      </c>
      <c r="AQ300" s="3">
        <v>16</v>
      </c>
      <c r="AR300" s="3">
        <v>13</v>
      </c>
      <c r="AS300" s="3">
        <v>12</v>
      </c>
      <c r="AT300" s="3">
        <v>14</v>
      </c>
      <c r="AU300" s="3">
        <v>15</v>
      </c>
      <c r="AV300" s="3">
        <v>14</v>
      </c>
      <c r="AW300" s="3">
        <v>15</v>
      </c>
      <c r="AX300" s="3">
        <v>14</v>
      </c>
      <c r="AY300" s="3">
        <v>3</v>
      </c>
      <c r="AZ300" s="3">
        <v>3</v>
      </c>
      <c r="BA300" s="3">
        <v>2</v>
      </c>
      <c r="BB300" s="3">
        <v>2</v>
      </c>
      <c r="BC300" s="3">
        <v>2</v>
      </c>
      <c r="BD300" s="3">
        <v>2</v>
      </c>
      <c r="BE300" s="3">
        <v>1</v>
      </c>
      <c r="BF300" s="3">
        <v>2</v>
      </c>
      <c r="BG300" s="3">
        <v>3</v>
      </c>
      <c r="BH300" s="3">
        <v>2</v>
      </c>
      <c r="BI300" s="3">
        <v>2</v>
      </c>
      <c r="BJ300" s="3" t="s">
        <v>26</v>
      </c>
      <c r="BK300" s="3" t="s">
        <v>20</v>
      </c>
      <c r="BL300" s="3">
        <v>17</v>
      </c>
      <c r="BM300" s="3" t="s">
        <v>26</v>
      </c>
      <c r="BN300" s="3"/>
      <c r="BO300" s="3">
        <v>10</v>
      </c>
      <c r="BP300" s="5">
        <v>46934</v>
      </c>
      <c r="BQ300" s="3" t="s">
        <v>21</v>
      </c>
      <c r="BR300" s="3" t="s">
        <v>156</v>
      </c>
    </row>
    <row r="301" spans="1:70" ht="15.5" thickBot="1" x14ac:dyDescent="0.35">
      <c r="A301" s="3" t="s">
        <v>26</v>
      </c>
      <c r="B301" s="3"/>
      <c r="C301" s="3" t="s">
        <v>641</v>
      </c>
      <c r="D301" s="3" t="s">
        <v>154</v>
      </c>
      <c r="E301" s="4">
        <v>1</v>
      </c>
      <c r="F301" s="3">
        <v>0</v>
      </c>
      <c r="G301" s="3" t="s">
        <v>228</v>
      </c>
      <c r="H301" s="3" t="s">
        <v>221</v>
      </c>
      <c r="I301" s="3">
        <v>23</v>
      </c>
      <c r="J301" s="3">
        <v>150</v>
      </c>
      <c r="K301" s="3">
        <v>160</v>
      </c>
      <c r="L301" s="3">
        <v>14</v>
      </c>
      <c r="M301" s="3">
        <v>9</v>
      </c>
      <c r="N301" s="3">
        <v>12</v>
      </c>
      <c r="O301" s="3">
        <v>9</v>
      </c>
      <c r="P301" s="3">
        <v>14</v>
      </c>
      <c r="Q301" s="3">
        <v>7</v>
      </c>
      <c r="R301" s="3">
        <v>8</v>
      </c>
      <c r="S301" s="3">
        <v>14</v>
      </c>
      <c r="T301" s="3">
        <v>15</v>
      </c>
      <c r="U301" s="3">
        <v>9</v>
      </c>
      <c r="V301" s="3">
        <v>10</v>
      </c>
      <c r="W301" s="3">
        <v>14</v>
      </c>
      <c r="X301" s="3">
        <v>16</v>
      </c>
      <c r="Y301" s="3">
        <v>13</v>
      </c>
      <c r="Z301" s="3">
        <v>14</v>
      </c>
      <c r="AA301" s="3">
        <v>14</v>
      </c>
      <c r="AB301" s="3">
        <v>14</v>
      </c>
      <c r="AC301" s="3">
        <v>12</v>
      </c>
      <c r="AD301" s="3">
        <v>13</v>
      </c>
      <c r="AE301" s="3">
        <v>12</v>
      </c>
      <c r="AF301" s="3">
        <v>15</v>
      </c>
      <c r="AG301" s="3">
        <v>14</v>
      </c>
      <c r="AH301" s="3">
        <v>12</v>
      </c>
      <c r="AI301" s="3">
        <v>13</v>
      </c>
      <c r="AJ301" s="3">
        <v>14</v>
      </c>
      <c r="AK301" s="3">
        <v>14</v>
      </c>
      <c r="AL301" s="3">
        <v>12</v>
      </c>
      <c r="AM301" s="3">
        <v>15</v>
      </c>
      <c r="AN301" s="3">
        <v>14</v>
      </c>
      <c r="AO301" s="3">
        <v>16</v>
      </c>
      <c r="AP301" s="3">
        <v>15</v>
      </c>
      <c r="AQ301" s="3">
        <v>15</v>
      </c>
      <c r="AR301" s="3">
        <v>15</v>
      </c>
      <c r="AS301" s="3">
        <v>15</v>
      </c>
      <c r="AT301" s="3">
        <v>17</v>
      </c>
      <c r="AU301" s="3">
        <v>14</v>
      </c>
      <c r="AV301" s="3">
        <v>13</v>
      </c>
      <c r="AW301" s="3">
        <v>15</v>
      </c>
      <c r="AX301" s="3">
        <v>13</v>
      </c>
      <c r="AY301" s="3">
        <v>1</v>
      </c>
      <c r="AZ301" s="3">
        <v>2</v>
      </c>
      <c r="BA301" s="3">
        <v>3</v>
      </c>
      <c r="BB301" s="3">
        <v>1</v>
      </c>
      <c r="BC301" s="3">
        <v>3</v>
      </c>
      <c r="BD301" s="3">
        <v>1</v>
      </c>
      <c r="BE301" s="3">
        <v>3</v>
      </c>
      <c r="BF301" s="3">
        <v>1</v>
      </c>
      <c r="BG301" s="3">
        <v>1</v>
      </c>
      <c r="BH301" s="3">
        <v>2</v>
      </c>
      <c r="BI301" s="3">
        <v>2</v>
      </c>
      <c r="BJ301" s="3" t="s">
        <v>26</v>
      </c>
      <c r="BK301" s="3" t="s">
        <v>20</v>
      </c>
      <c r="BL301" s="3">
        <v>9</v>
      </c>
      <c r="BM301" s="3" t="s">
        <v>26</v>
      </c>
      <c r="BN301" s="3"/>
      <c r="BO301" s="3">
        <v>4</v>
      </c>
      <c r="BP301" s="5">
        <v>47299</v>
      </c>
      <c r="BQ301" s="3" t="s">
        <v>21</v>
      </c>
      <c r="BR301" s="3" t="s">
        <v>156</v>
      </c>
    </row>
    <row r="302" spans="1:70" ht="15.5" thickBot="1" x14ac:dyDescent="0.35">
      <c r="A302" s="3" t="s">
        <v>26</v>
      </c>
      <c r="B302" s="3"/>
      <c r="C302" s="3" t="s">
        <v>642</v>
      </c>
      <c r="D302" s="3" t="s">
        <v>154</v>
      </c>
      <c r="E302" s="4">
        <v>1</v>
      </c>
      <c r="F302" s="3">
        <v>0</v>
      </c>
      <c r="G302" s="3" t="s">
        <v>22</v>
      </c>
      <c r="H302" s="3" t="s">
        <v>31</v>
      </c>
      <c r="I302" s="3">
        <v>30</v>
      </c>
      <c r="J302" s="3">
        <v>144</v>
      </c>
      <c r="K302" s="3">
        <v>150</v>
      </c>
      <c r="L302" s="3">
        <v>14</v>
      </c>
      <c r="M302" s="3">
        <v>10</v>
      </c>
      <c r="N302" s="3">
        <v>15</v>
      </c>
      <c r="O302" s="3">
        <v>12</v>
      </c>
      <c r="P302" s="3">
        <v>14</v>
      </c>
      <c r="Q302" s="3">
        <v>3</v>
      </c>
      <c r="R302" s="3">
        <v>10</v>
      </c>
      <c r="S302" s="3">
        <v>12</v>
      </c>
      <c r="T302" s="3">
        <v>14</v>
      </c>
      <c r="U302" s="3">
        <v>6</v>
      </c>
      <c r="V302" s="3">
        <v>7</v>
      </c>
      <c r="W302" s="3">
        <v>14</v>
      </c>
      <c r="X302" s="3">
        <v>15</v>
      </c>
      <c r="Y302" s="3">
        <v>4</v>
      </c>
      <c r="Z302" s="3">
        <v>7</v>
      </c>
      <c r="AA302" s="3">
        <v>15</v>
      </c>
      <c r="AB302" s="3">
        <v>13</v>
      </c>
      <c r="AC302" s="3">
        <v>13</v>
      </c>
      <c r="AD302" s="3">
        <v>14</v>
      </c>
      <c r="AE302" s="3">
        <v>11</v>
      </c>
      <c r="AF302" s="3">
        <v>8</v>
      </c>
      <c r="AG302" s="3">
        <v>12</v>
      </c>
      <c r="AH302" s="3">
        <v>14</v>
      </c>
      <c r="AI302" s="3">
        <v>6</v>
      </c>
      <c r="AJ302" s="3">
        <v>12</v>
      </c>
      <c r="AK302" s="3">
        <v>9</v>
      </c>
      <c r="AL302" s="3">
        <v>14</v>
      </c>
      <c r="AM302" s="3">
        <v>13</v>
      </c>
      <c r="AN302" s="3">
        <v>13</v>
      </c>
      <c r="AO302" s="3">
        <v>14</v>
      </c>
      <c r="AP302" s="3">
        <v>13</v>
      </c>
      <c r="AQ302" s="3">
        <v>16</v>
      </c>
      <c r="AR302" s="3">
        <v>13</v>
      </c>
      <c r="AS302" s="3">
        <v>13</v>
      </c>
      <c r="AT302" s="3">
        <v>13</v>
      </c>
      <c r="AU302" s="3">
        <v>16</v>
      </c>
      <c r="AV302" s="3">
        <v>13</v>
      </c>
      <c r="AW302" s="3">
        <v>15</v>
      </c>
      <c r="AX302" s="3">
        <v>13</v>
      </c>
      <c r="AY302" s="3">
        <v>3</v>
      </c>
      <c r="AZ302" s="3">
        <v>1</v>
      </c>
      <c r="BA302" s="3">
        <v>2</v>
      </c>
      <c r="BB302" s="3">
        <v>2</v>
      </c>
      <c r="BC302" s="3">
        <v>1</v>
      </c>
      <c r="BD302" s="3">
        <v>1</v>
      </c>
      <c r="BE302" s="3">
        <v>1</v>
      </c>
      <c r="BF302" s="3">
        <v>1</v>
      </c>
      <c r="BG302" s="3">
        <v>3</v>
      </c>
      <c r="BH302" s="3">
        <v>2</v>
      </c>
      <c r="BI302" s="3">
        <v>3</v>
      </c>
      <c r="BJ302" s="3" t="s">
        <v>26</v>
      </c>
      <c r="BK302" s="3" t="s">
        <v>20</v>
      </c>
      <c r="BL302" s="3">
        <v>18</v>
      </c>
      <c r="BM302" s="3" t="s">
        <v>26</v>
      </c>
      <c r="BN302" s="3"/>
      <c r="BO302" s="3">
        <v>9</v>
      </c>
      <c r="BP302" s="5">
        <v>46568</v>
      </c>
      <c r="BQ302" s="3" t="s">
        <v>21</v>
      </c>
      <c r="BR302" s="3" t="s">
        <v>156</v>
      </c>
    </row>
    <row r="303" spans="1:70" ht="15.5" thickBot="1" x14ac:dyDescent="0.35">
      <c r="A303" s="3" t="s">
        <v>26</v>
      </c>
      <c r="B303" s="3"/>
      <c r="C303" s="3" t="s">
        <v>643</v>
      </c>
      <c r="D303" s="3" t="s">
        <v>154</v>
      </c>
      <c r="E303" s="4">
        <v>1</v>
      </c>
      <c r="F303" s="3">
        <v>0</v>
      </c>
      <c r="G303" s="3" t="s">
        <v>29</v>
      </c>
      <c r="H303" s="3" t="s">
        <v>430</v>
      </c>
      <c r="I303" s="3">
        <v>22</v>
      </c>
      <c r="J303" s="3">
        <v>128</v>
      </c>
      <c r="K303" s="3">
        <v>150</v>
      </c>
      <c r="L303" s="3">
        <v>13</v>
      </c>
      <c r="M303" s="3">
        <v>13</v>
      </c>
      <c r="N303" s="3">
        <v>10</v>
      </c>
      <c r="O303" s="3">
        <v>8</v>
      </c>
      <c r="P303" s="3">
        <v>13</v>
      </c>
      <c r="Q303" s="3">
        <v>8</v>
      </c>
      <c r="R303" s="3">
        <v>9</v>
      </c>
      <c r="S303" s="3">
        <v>13</v>
      </c>
      <c r="T303" s="3">
        <v>12</v>
      </c>
      <c r="U303" s="3">
        <v>9</v>
      </c>
      <c r="V303" s="3">
        <v>9</v>
      </c>
      <c r="W303" s="3">
        <v>13</v>
      </c>
      <c r="X303" s="3">
        <v>9</v>
      </c>
      <c r="Y303" s="3">
        <v>12</v>
      </c>
      <c r="Z303" s="3">
        <v>14</v>
      </c>
      <c r="AA303" s="3">
        <v>10</v>
      </c>
      <c r="AB303" s="3">
        <v>14</v>
      </c>
      <c r="AC303" s="3">
        <v>10</v>
      </c>
      <c r="AD303" s="3">
        <v>10</v>
      </c>
      <c r="AE303" s="3">
        <v>6</v>
      </c>
      <c r="AF303" s="3">
        <v>12</v>
      </c>
      <c r="AG303" s="3">
        <v>11</v>
      </c>
      <c r="AH303" s="3">
        <v>14</v>
      </c>
      <c r="AI303" s="3">
        <v>13</v>
      </c>
      <c r="AJ303" s="3">
        <v>13</v>
      </c>
      <c r="AK303" s="3">
        <v>10</v>
      </c>
      <c r="AL303" s="3">
        <v>13</v>
      </c>
      <c r="AM303" s="3">
        <v>12</v>
      </c>
      <c r="AN303" s="3">
        <v>14</v>
      </c>
      <c r="AO303" s="3">
        <v>10</v>
      </c>
      <c r="AP303" s="3">
        <v>15</v>
      </c>
      <c r="AQ303" s="3">
        <v>13</v>
      </c>
      <c r="AR303" s="3">
        <v>11</v>
      </c>
      <c r="AS303" s="3">
        <v>12</v>
      </c>
      <c r="AT303" s="3">
        <v>15</v>
      </c>
      <c r="AU303" s="3">
        <v>13</v>
      </c>
      <c r="AV303" s="3">
        <v>13</v>
      </c>
      <c r="AW303" s="3">
        <v>12</v>
      </c>
      <c r="AX303" s="3">
        <v>13</v>
      </c>
      <c r="AY303" s="3">
        <v>1</v>
      </c>
      <c r="AZ303" s="3">
        <v>3</v>
      </c>
      <c r="BA303" s="3">
        <v>1</v>
      </c>
      <c r="BB303" s="3">
        <v>2</v>
      </c>
      <c r="BC303" s="3">
        <v>2</v>
      </c>
      <c r="BD303" s="3">
        <v>1</v>
      </c>
      <c r="BE303" s="3">
        <v>2</v>
      </c>
      <c r="BF303" s="3">
        <v>4</v>
      </c>
      <c r="BG303" s="3">
        <v>3</v>
      </c>
      <c r="BH303" s="3">
        <v>4</v>
      </c>
      <c r="BI303" s="3">
        <v>2</v>
      </c>
      <c r="BJ303" s="3" t="s">
        <v>26</v>
      </c>
      <c r="BK303" s="3" t="s">
        <v>20</v>
      </c>
      <c r="BL303" s="3">
        <v>13</v>
      </c>
      <c r="BM303" s="3" t="s">
        <v>26</v>
      </c>
      <c r="BN303" s="3"/>
      <c r="BO303" s="3">
        <v>1</v>
      </c>
      <c r="BP303" s="5">
        <v>47299</v>
      </c>
      <c r="BQ303" s="3" t="s">
        <v>21</v>
      </c>
      <c r="BR303" s="3" t="s">
        <v>156</v>
      </c>
    </row>
    <row r="304" spans="1:70" x14ac:dyDescent="0.3">
      <c r="A304" s="48" t="s">
        <v>671</v>
      </c>
    </row>
    <row r="305" spans="1:70" ht="14.5" thickBot="1" x14ac:dyDescent="0.35">
      <c r="A305" s="7" t="s">
        <v>0</v>
      </c>
      <c r="B305" s="7"/>
      <c r="C305" s="7" t="s">
        <v>2</v>
      </c>
      <c r="D305" s="7" t="s">
        <v>3</v>
      </c>
      <c r="E305" s="7"/>
      <c r="F305" s="7" t="s">
        <v>14</v>
      </c>
      <c r="G305" s="7" t="s">
        <v>12</v>
      </c>
      <c r="H305" s="7" t="s">
        <v>1</v>
      </c>
      <c r="I305" s="7" t="s">
        <v>4</v>
      </c>
      <c r="J305" s="7" t="s">
        <v>5</v>
      </c>
      <c r="K305" s="7" t="s">
        <v>329</v>
      </c>
      <c r="L305" s="7" t="s">
        <v>34</v>
      </c>
      <c r="M305" s="7" t="s">
        <v>35</v>
      </c>
      <c r="N305" s="7" t="s">
        <v>36</v>
      </c>
      <c r="O305" s="7" t="s">
        <v>37</v>
      </c>
      <c r="P305" s="7" t="s">
        <v>38</v>
      </c>
      <c r="Q305" s="7" t="s">
        <v>39</v>
      </c>
      <c r="R305" s="7" t="s">
        <v>40</v>
      </c>
      <c r="S305" s="7" t="s">
        <v>9</v>
      </c>
      <c r="T305" s="7" t="s">
        <v>41</v>
      </c>
      <c r="U305" s="7" t="s">
        <v>42</v>
      </c>
      <c r="V305" s="7" t="s">
        <v>43</v>
      </c>
      <c r="W305" s="7" t="s">
        <v>44</v>
      </c>
      <c r="X305" s="7" t="s">
        <v>45</v>
      </c>
      <c r="Y305" s="7" t="s">
        <v>46</v>
      </c>
      <c r="Z305" s="7" t="s">
        <v>47</v>
      </c>
      <c r="AA305" s="7" t="s">
        <v>1</v>
      </c>
      <c r="AB305" s="7" t="s">
        <v>10</v>
      </c>
      <c r="AC305" s="7" t="s">
        <v>48</v>
      </c>
      <c r="AD305" s="7" t="s">
        <v>49</v>
      </c>
      <c r="AE305" s="7" t="s">
        <v>50</v>
      </c>
      <c r="AF305" s="7" t="s">
        <v>51</v>
      </c>
      <c r="AG305" s="7" t="s">
        <v>52</v>
      </c>
      <c r="AH305" s="7" t="s">
        <v>53</v>
      </c>
      <c r="AI305" s="7" t="s">
        <v>54</v>
      </c>
      <c r="AJ305" s="7" t="s">
        <v>55</v>
      </c>
      <c r="AK305" s="7" t="s">
        <v>56</v>
      </c>
      <c r="AL305" s="7" t="s">
        <v>57</v>
      </c>
      <c r="AM305" s="7" t="s">
        <v>58</v>
      </c>
      <c r="AN305" s="7" t="s">
        <v>7</v>
      </c>
      <c r="AO305" s="7" t="s">
        <v>8</v>
      </c>
      <c r="AP305" s="7" t="s">
        <v>59</v>
      </c>
      <c r="AQ305" s="7" t="s">
        <v>60</v>
      </c>
      <c r="AR305" s="7" t="s">
        <v>61</v>
      </c>
      <c r="AS305" s="7" t="s">
        <v>62</v>
      </c>
      <c r="AT305" s="7" t="s">
        <v>6</v>
      </c>
      <c r="AU305" s="7" t="s">
        <v>63</v>
      </c>
      <c r="AV305" s="7" t="s">
        <v>213</v>
      </c>
      <c r="AW305" s="7" t="s">
        <v>214</v>
      </c>
      <c r="AX305" s="7" t="s">
        <v>215</v>
      </c>
      <c r="AY305" s="7" t="s">
        <v>140</v>
      </c>
      <c r="AZ305" s="7" t="s">
        <v>141</v>
      </c>
      <c r="BA305" s="7" t="s">
        <v>142</v>
      </c>
      <c r="BB305" s="7" t="s">
        <v>143</v>
      </c>
      <c r="BC305" s="7" t="s">
        <v>144</v>
      </c>
      <c r="BD305" s="7" t="s">
        <v>145</v>
      </c>
      <c r="BE305" s="7" t="s">
        <v>146</v>
      </c>
      <c r="BF305" s="7" t="s">
        <v>147</v>
      </c>
      <c r="BG305" s="7" t="s">
        <v>148</v>
      </c>
      <c r="BH305" s="7" t="s">
        <v>149</v>
      </c>
      <c r="BI305" s="7" t="s">
        <v>150</v>
      </c>
      <c r="BJ305" s="7" t="s">
        <v>18</v>
      </c>
      <c r="BK305" s="7" t="s">
        <v>16</v>
      </c>
      <c r="BL305" s="7" t="s">
        <v>11</v>
      </c>
      <c r="BM305" s="7" t="s">
        <v>13</v>
      </c>
      <c r="BN305" s="7" t="s">
        <v>17</v>
      </c>
      <c r="BO305" s="7" t="s">
        <v>151</v>
      </c>
      <c r="BP305" s="7" t="s">
        <v>15</v>
      </c>
      <c r="BQ305" s="7" t="s">
        <v>152</v>
      </c>
      <c r="BR305" s="7" t="s">
        <v>153</v>
      </c>
    </row>
    <row r="306" spans="1:70" ht="15.5" thickBot="1" x14ac:dyDescent="0.35">
      <c r="A306" s="8" t="s">
        <v>26</v>
      </c>
      <c r="B306" s="8"/>
      <c r="C306" s="8" t="s">
        <v>645</v>
      </c>
      <c r="D306" s="8" t="s">
        <v>154</v>
      </c>
      <c r="E306" s="33">
        <v>1</v>
      </c>
      <c r="F306" s="8">
        <v>0</v>
      </c>
      <c r="G306" s="8" t="s">
        <v>239</v>
      </c>
      <c r="H306" s="8" t="s">
        <v>32</v>
      </c>
      <c r="I306" s="8">
        <v>38</v>
      </c>
      <c r="J306" s="8">
        <v>112</v>
      </c>
      <c r="K306" s="8">
        <v>145</v>
      </c>
      <c r="L306" s="8">
        <v>9</v>
      </c>
      <c r="M306" s="8">
        <v>3</v>
      </c>
      <c r="N306" s="8">
        <v>3</v>
      </c>
      <c r="O306" s="8">
        <v>3</v>
      </c>
      <c r="P306" s="8">
        <v>9</v>
      </c>
      <c r="Q306" s="8">
        <v>1</v>
      </c>
      <c r="R306" s="8">
        <v>3</v>
      </c>
      <c r="S306" s="8">
        <v>1</v>
      </c>
      <c r="T306" s="8">
        <v>3</v>
      </c>
      <c r="U306" s="8">
        <v>1</v>
      </c>
      <c r="V306" s="8">
        <v>1</v>
      </c>
      <c r="W306" s="8">
        <v>8</v>
      </c>
      <c r="X306" s="8">
        <v>1</v>
      </c>
      <c r="Y306" s="8">
        <v>2</v>
      </c>
      <c r="Z306" s="8">
        <v>3</v>
      </c>
      <c r="AA306" s="8">
        <v>11</v>
      </c>
      <c r="AB306" s="8">
        <v>5</v>
      </c>
      <c r="AC306" s="8">
        <v>12</v>
      </c>
      <c r="AD306" s="8">
        <v>10</v>
      </c>
      <c r="AE306" s="8">
        <v>16</v>
      </c>
      <c r="AF306" s="8">
        <v>6</v>
      </c>
      <c r="AG306" s="8">
        <v>8</v>
      </c>
      <c r="AH306" s="8">
        <v>12</v>
      </c>
      <c r="AI306" s="8">
        <v>6</v>
      </c>
      <c r="AJ306" s="8">
        <v>17</v>
      </c>
      <c r="AK306" s="8">
        <v>14</v>
      </c>
      <c r="AL306" s="8">
        <v>12</v>
      </c>
      <c r="AM306" s="8">
        <v>12</v>
      </c>
      <c r="AN306" s="8">
        <v>6</v>
      </c>
      <c r="AO306" s="8">
        <v>14</v>
      </c>
      <c r="AP306" s="8">
        <v>17</v>
      </c>
      <c r="AQ306" s="8">
        <v>12</v>
      </c>
      <c r="AR306" s="8">
        <v>11</v>
      </c>
      <c r="AS306" s="8">
        <v>14</v>
      </c>
      <c r="AT306" s="8">
        <v>8</v>
      </c>
      <c r="AU306" s="8">
        <v>12</v>
      </c>
      <c r="AV306" s="8">
        <v>13</v>
      </c>
      <c r="AW306" s="8">
        <v>13</v>
      </c>
      <c r="AX306" s="8">
        <v>15</v>
      </c>
      <c r="AY306" s="8">
        <v>15</v>
      </c>
      <c r="AZ306" s="8">
        <v>8</v>
      </c>
      <c r="BA306" s="8">
        <v>11</v>
      </c>
      <c r="BB306" s="8">
        <v>12</v>
      </c>
      <c r="BC306" s="8">
        <v>9</v>
      </c>
      <c r="BD306" s="8">
        <v>10</v>
      </c>
      <c r="BE306" s="8">
        <v>9</v>
      </c>
      <c r="BF306" s="8">
        <v>12</v>
      </c>
      <c r="BG306" s="8">
        <v>7</v>
      </c>
      <c r="BH306" s="8">
        <v>13</v>
      </c>
      <c r="BI306" s="8">
        <v>13</v>
      </c>
      <c r="BJ306" s="8" t="s">
        <v>26</v>
      </c>
      <c r="BK306" s="8" t="s">
        <v>20</v>
      </c>
      <c r="BL306" s="8">
        <v>18</v>
      </c>
      <c r="BM306" s="8" t="s">
        <v>26</v>
      </c>
      <c r="BN306" s="8"/>
      <c r="BO306" s="8" t="s">
        <v>26</v>
      </c>
      <c r="BP306" s="34">
        <v>46203</v>
      </c>
      <c r="BQ306" s="8" t="s">
        <v>21</v>
      </c>
      <c r="BR306" s="8" t="s">
        <v>156</v>
      </c>
    </row>
    <row r="307" spans="1:70" ht="15.5" thickBot="1" x14ac:dyDescent="0.35">
      <c r="A307" s="8" t="s">
        <v>26</v>
      </c>
      <c r="B307" s="8"/>
      <c r="C307" s="8" t="s">
        <v>646</v>
      </c>
      <c r="D307" s="8" t="s">
        <v>154</v>
      </c>
      <c r="E307" s="33">
        <v>1</v>
      </c>
      <c r="F307" s="8">
        <v>0</v>
      </c>
      <c r="G307" s="8" t="s">
        <v>20</v>
      </c>
      <c r="H307" s="8" t="s">
        <v>413</v>
      </c>
      <c r="I307" s="8">
        <v>28</v>
      </c>
      <c r="J307" s="8">
        <v>156</v>
      </c>
      <c r="K307" s="8">
        <v>158</v>
      </c>
      <c r="L307" s="8">
        <v>13</v>
      </c>
      <c r="M307" s="8">
        <v>11</v>
      </c>
      <c r="N307" s="8">
        <v>7</v>
      </c>
      <c r="O307" s="8">
        <v>11</v>
      </c>
      <c r="P307" s="8">
        <v>14</v>
      </c>
      <c r="Q307" s="8">
        <v>7</v>
      </c>
      <c r="R307" s="8">
        <v>6</v>
      </c>
      <c r="S307" s="8">
        <v>16</v>
      </c>
      <c r="T307" s="8">
        <v>15</v>
      </c>
      <c r="U307" s="8">
        <v>8</v>
      </c>
      <c r="V307" s="8">
        <v>11</v>
      </c>
      <c r="W307" s="8">
        <v>15</v>
      </c>
      <c r="X307" s="8">
        <v>16</v>
      </c>
      <c r="Y307" s="8">
        <v>10</v>
      </c>
      <c r="Z307" s="8">
        <v>14</v>
      </c>
      <c r="AA307" s="8">
        <v>14</v>
      </c>
      <c r="AB307" s="8">
        <v>20</v>
      </c>
      <c r="AC307" s="8">
        <v>13</v>
      </c>
      <c r="AD307" s="8">
        <v>15</v>
      </c>
      <c r="AE307" s="8">
        <v>12</v>
      </c>
      <c r="AF307" s="8">
        <v>17</v>
      </c>
      <c r="AG307" s="8">
        <v>13</v>
      </c>
      <c r="AH307" s="8">
        <v>19</v>
      </c>
      <c r="AI307" s="8">
        <v>14</v>
      </c>
      <c r="AJ307" s="8">
        <v>15</v>
      </c>
      <c r="AK307" s="8">
        <v>20</v>
      </c>
      <c r="AL307" s="8">
        <v>15</v>
      </c>
      <c r="AM307" s="8">
        <v>14</v>
      </c>
      <c r="AN307" s="8">
        <v>13</v>
      </c>
      <c r="AO307" s="8">
        <v>15</v>
      </c>
      <c r="AP307" s="8">
        <v>13</v>
      </c>
      <c r="AQ307" s="8">
        <v>18</v>
      </c>
      <c r="AR307" s="8">
        <v>15</v>
      </c>
      <c r="AS307" s="8">
        <v>19</v>
      </c>
      <c r="AT307" s="8">
        <v>14</v>
      </c>
      <c r="AU307" s="8">
        <v>13</v>
      </c>
      <c r="AV307" s="8">
        <v>15</v>
      </c>
      <c r="AW307" s="8">
        <v>14</v>
      </c>
      <c r="AX307" s="8">
        <v>13</v>
      </c>
      <c r="AY307" s="8">
        <v>2</v>
      </c>
      <c r="AZ307" s="8">
        <v>2</v>
      </c>
      <c r="BA307" s="8">
        <v>2</v>
      </c>
      <c r="BB307" s="8">
        <v>4</v>
      </c>
      <c r="BC307" s="8">
        <v>2</v>
      </c>
      <c r="BD307" s="8">
        <v>3</v>
      </c>
      <c r="BE307" s="8">
        <v>1</v>
      </c>
      <c r="BF307" s="8">
        <v>3</v>
      </c>
      <c r="BG307" s="8">
        <v>2</v>
      </c>
      <c r="BH307" s="8">
        <v>2</v>
      </c>
      <c r="BI307" s="8">
        <v>1</v>
      </c>
      <c r="BJ307" s="8" t="s">
        <v>26</v>
      </c>
      <c r="BK307" s="8" t="s">
        <v>20</v>
      </c>
      <c r="BL307" s="8">
        <v>11</v>
      </c>
      <c r="BM307" s="8" t="s">
        <v>26</v>
      </c>
      <c r="BN307" s="8"/>
      <c r="BO307" s="8">
        <v>41</v>
      </c>
      <c r="BP307" s="34">
        <v>46934</v>
      </c>
      <c r="BQ307" s="8" t="s">
        <v>21</v>
      </c>
      <c r="BR307" s="8" t="s">
        <v>156</v>
      </c>
    </row>
    <row r="308" spans="1:70" ht="14.5" thickBot="1" x14ac:dyDescent="0.35">
      <c r="A308" s="8" t="s">
        <v>26</v>
      </c>
      <c r="B308" s="8"/>
      <c r="C308" s="8" t="s">
        <v>647</v>
      </c>
      <c r="D308" s="8" t="s">
        <v>154</v>
      </c>
      <c r="E308" s="33">
        <v>1</v>
      </c>
      <c r="F308" s="8">
        <v>0</v>
      </c>
      <c r="G308" s="8" t="s">
        <v>22</v>
      </c>
      <c r="H308" s="8" t="s">
        <v>221</v>
      </c>
      <c r="I308" s="8">
        <v>27</v>
      </c>
      <c r="J308" s="8">
        <v>168</v>
      </c>
      <c r="K308" s="8">
        <v>170</v>
      </c>
      <c r="L308" s="8">
        <v>18</v>
      </c>
      <c r="M308" s="8">
        <v>12</v>
      </c>
      <c r="N308" s="8">
        <v>13</v>
      </c>
      <c r="O308" s="8">
        <v>11</v>
      </c>
      <c r="P308" s="8">
        <v>18</v>
      </c>
      <c r="Q308" s="8">
        <v>11</v>
      </c>
      <c r="R308" s="8">
        <v>5</v>
      </c>
      <c r="S308" s="8">
        <v>16</v>
      </c>
      <c r="T308" s="8">
        <v>14</v>
      </c>
      <c r="U308" s="8">
        <v>12</v>
      </c>
      <c r="V308" s="8">
        <v>12</v>
      </c>
      <c r="W308" s="8">
        <v>18</v>
      </c>
      <c r="X308" s="8">
        <v>10</v>
      </c>
      <c r="Y308" s="8">
        <v>11</v>
      </c>
      <c r="Z308" s="8">
        <v>15</v>
      </c>
      <c r="AA308" s="8">
        <v>16</v>
      </c>
      <c r="AB308" s="8">
        <v>16</v>
      </c>
      <c r="AC308" s="8">
        <v>15</v>
      </c>
      <c r="AD308" s="8">
        <v>15</v>
      </c>
      <c r="AE308" s="8">
        <v>16</v>
      </c>
      <c r="AF308" s="8">
        <v>18</v>
      </c>
      <c r="AG308" s="8">
        <v>17</v>
      </c>
      <c r="AH308" s="8">
        <v>15</v>
      </c>
      <c r="AI308" s="8">
        <v>14</v>
      </c>
      <c r="AJ308" s="8">
        <v>16</v>
      </c>
      <c r="AK308" s="8">
        <v>16</v>
      </c>
      <c r="AL308" s="8">
        <v>16</v>
      </c>
      <c r="AM308" s="8">
        <v>18</v>
      </c>
      <c r="AN308" s="8">
        <v>13</v>
      </c>
      <c r="AO308" s="8">
        <v>12</v>
      </c>
      <c r="AP308" s="8">
        <v>13</v>
      </c>
      <c r="AQ308" s="8">
        <v>17</v>
      </c>
      <c r="AR308" s="8">
        <v>17</v>
      </c>
      <c r="AS308" s="8">
        <v>14</v>
      </c>
      <c r="AT308" s="8">
        <v>11</v>
      </c>
      <c r="AU308" s="8">
        <v>15</v>
      </c>
      <c r="AV308" s="8">
        <v>15</v>
      </c>
      <c r="AW308" s="8">
        <v>15</v>
      </c>
      <c r="AX308" s="8">
        <v>14</v>
      </c>
      <c r="AY308" s="8">
        <v>1</v>
      </c>
      <c r="AZ308" s="8">
        <v>1</v>
      </c>
      <c r="BA308" s="8">
        <v>3</v>
      </c>
      <c r="BB308" s="8">
        <v>1</v>
      </c>
      <c r="BC308" s="8">
        <v>3</v>
      </c>
      <c r="BD308" s="8">
        <v>1</v>
      </c>
      <c r="BE308" s="8">
        <v>3</v>
      </c>
      <c r="BF308" s="8">
        <v>1</v>
      </c>
      <c r="BG308" s="8">
        <v>1</v>
      </c>
      <c r="BH308" s="8">
        <v>3</v>
      </c>
      <c r="BI308" s="8">
        <v>1</v>
      </c>
      <c r="BJ308" s="8" t="s">
        <v>26</v>
      </c>
      <c r="BK308" s="8" t="s">
        <v>20</v>
      </c>
      <c r="BL308" s="8">
        <v>14</v>
      </c>
      <c r="BM308" s="8" t="s">
        <v>26</v>
      </c>
      <c r="BN308" s="8"/>
      <c r="BO308" s="8">
        <v>15</v>
      </c>
      <c r="BP308" s="34">
        <v>46934</v>
      </c>
      <c r="BQ308" s="8" t="s">
        <v>21</v>
      </c>
      <c r="BR308" s="8" t="s">
        <v>156</v>
      </c>
    </row>
    <row r="309" spans="1:70" ht="15.5" thickBot="1" x14ac:dyDescent="0.35">
      <c r="A309" s="8" t="s">
        <v>26</v>
      </c>
      <c r="B309" s="8"/>
      <c r="C309" s="8" t="s">
        <v>648</v>
      </c>
      <c r="D309" s="8" t="s">
        <v>154</v>
      </c>
      <c r="E309" s="33">
        <v>1</v>
      </c>
      <c r="F309" s="8">
        <v>0</v>
      </c>
      <c r="G309" s="8" t="s">
        <v>33</v>
      </c>
      <c r="H309" s="8" t="s">
        <v>430</v>
      </c>
      <c r="I309" s="8">
        <v>34</v>
      </c>
      <c r="J309" s="8">
        <v>147</v>
      </c>
      <c r="K309" s="8">
        <v>159</v>
      </c>
      <c r="L309" s="8">
        <v>16</v>
      </c>
      <c r="M309" s="8">
        <v>15</v>
      </c>
      <c r="N309" s="8">
        <v>14</v>
      </c>
      <c r="O309" s="8">
        <v>5</v>
      </c>
      <c r="P309" s="8">
        <v>16</v>
      </c>
      <c r="Q309" s="8">
        <v>15</v>
      </c>
      <c r="R309" s="8">
        <v>11</v>
      </c>
      <c r="S309" s="8">
        <v>11</v>
      </c>
      <c r="T309" s="8">
        <v>14</v>
      </c>
      <c r="U309" s="8">
        <v>16</v>
      </c>
      <c r="V309" s="8">
        <v>9</v>
      </c>
      <c r="W309" s="8">
        <v>15</v>
      </c>
      <c r="X309" s="8">
        <v>11</v>
      </c>
      <c r="Y309" s="8">
        <v>12</v>
      </c>
      <c r="Z309" s="8">
        <v>8</v>
      </c>
      <c r="AA309" s="8">
        <v>14</v>
      </c>
      <c r="AB309" s="8">
        <v>17</v>
      </c>
      <c r="AC309" s="8">
        <v>12</v>
      </c>
      <c r="AD309" s="8">
        <v>14</v>
      </c>
      <c r="AE309" s="8">
        <v>16</v>
      </c>
      <c r="AF309" s="8">
        <v>12</v>
      </c>
      <c r="AG309" s="8">
        <v>16</v>
      </c>
      <c r="AH309" s="8">
        <v>17</v>
      </c>
      <c r="AI309" s="8">
        <v>15</v>
      </c>
      <c r="AJ309" s="8">
        <v>15</v>
      </c>
      <c r="AK309" s="8">
        <v>13</v>
      </c>
      <c r="AL309" s="8">
        <v>15</v>
      </c>
      <c r="AM309" s="8">
        <v>15</v>
      </c>
      <c r="AN309" s="8">
        <v>12</v>
      </c>
      <c r="AO309" s="8">
        <v>9</v>
      </c>
      <c r="AP309" s="8">
        <v>12</v>
      </c>
      <c r="AQ309" s="8">
        <v>14</v>
      </c>
      <c r="AR309" s="8">
        <v>14</v>
      </c>
      <c r="AS309" s="8">
        <v>13</v>
      </c>
      <c r="AT309" s="8">
        <v>12</v>
      </c>
      <c r="AU309" s="8">
        <v>16</v>
      </c>
      <c r="AV309" s="8">
        <v>15</v>
      </c>
      <c r="AW309" s="8">
        <v>15</v>
      </c>
      <c r="AX309" s="8">
        <v>13</v>
      </c>
      <c r="AY309" s="8">
        <v>3</v>
      </c>
      <c r="AZ309" s="8">
        <v>2</v>
      </c>
      <c r="BA309" s="8">
        <v>2</v>
      </c>
      <c r="BB309" s="8">
        <v>2</v>
      </c>
      <c r="BC309" s="8">
        <v>3</v>
      </c>
      <c r="BD309" s="8">
        <v>3</v>
      </c>
      <c r="BE309" s="8">
        <v>1</v>
      </c>
      <c r="BF309" s="8">
        <v>2</v>
      </c>
      <c r="BG309" s="8">
        <v>2</v>
      </c>
      <c r="BH309" s="8">
        <v>3</v>
      </c>
      <c r="BI309" s="8">
        <v>1</v>
      </c>
      <c r="BJ309" s="8" t="s">
        <v>26</v>
      </c>
      <c r="BK309" s="8" t="s">
        <v>20</v>
      </c>
      <c r="BL309" s="8">
        <v>17</v>
      </c>
      <c r="BM309" s="8" t="s">
        <v>26</v>
      </c>
      <c r="BN309" s="8"/>
      <c r="BO309" s="8">
        <v>11</v>
      </c>
      <c r="BP309" s="34">
        <v>46203</v>
      </c>
      <c r="BQ309" s="8" t="s">
        <v>21</v>
      </c>
      <c r="BR309" s="8" t="s">
        <v>156</v>
      </c>
    </row>
    <row r="310" spans="1:70" ht="15.5" thickBot="1" x14ac:dyDescent="0.35">
      <c r="A310" s="8" t="s">
        <v>26</v>
      </c>
      <c r="B310" s="8"/>
      <c r="C310" s="8" t="s">
        <v>649</v>
      </c>
      <c r="D310" s="8" t="s">
        <v>154</v>
      </c>
      <c r="E310" s="33">
        <v>1</v>
      </c>
      <c r="F310" s="8">
        <v>0</v>
      </c>
      <c r="G310" s="8" t="s">
        <v>28</v>
      </c>
      <c r="H310" s="8" t="s">
        <v>609</v>
      </c>
      <c r="I310" s="8">
        <v>27</v>
      </c>
      <c r="J310" s="8">
        <v>141</v>
      </c>
      <c r="K310" s="8">
        <v>165</v>
      </c>
      <c r="L310" s="8">
        <v>11</v>
      </c>
      <c r="M310" s="8">
        <v>14</v>
      </c>
      <c r="N310" s="8">
        <v>6</v>
      </c>
      <c r="O310" s="8">
        <v>8</v>
      </c>
      <c r="P310" s="8">
        <v>14</v>
      </c>
      <c r="Q310" s="8">
        <v>11</v>
      </c>
      <c r="R310" s="8">
        <v>4</v>
      </c>
      <c r="S310" s="8">
        <v>15</v>
      </c>
      <c r="T310" s="8">
        <v>7</v>
      </c>
      <c r="U310" s="8">
        <v>11</v>
      </c>
      <c r="V310" s="8">
        <v>14</v>
      </c>
      <c r="W310" s="8">
        <v>14</v>
      </c>
      <c r="X310" s="8">
        <v>8</v>
      </c>
      <c r="Y310" s="8">
        <v>14</v>
      </c>
      <c r="Z310" s="8">
        <v>15</v>
      </c>
      <c r="AA310" s="8">
        <v>4</v>
      </c>
      <c r="AB310" s="8">
        <v>12</v>
      </c>
      <c r="AC310" s="8">
        <v>12</v>
      </c>
      <c r="AD310" s="8">
        <v>12</v>
      </c>
      <c r="AE310" s="8">
        <v>7</v>
      </c>
      <c r="AF310" s="8">
        <v>9</v>
      </c>
      <c r="AG310" s="8">
        <v>13</v>
      </c>
      <c r="AH310" s="8">
        <v>12</v>
      </c>
      <c r="AI310" s="8">
        <v>12</v>
      </c>
      <c r="AJ310" s="8">
        <v>12</v>
      </c>
      <c r="AK310" s="8">
        <v>11</v>
      </c>
      <c r="AL310" s="8">
        <v>12</v>
      </c>
      <c r="AM310" s="8">
        <v>13</v>
      </c>
      <c r="AN310" s="8">
        <v>15</v>
      </c>
      <c r="AO310" s="8">
        <v>10</v>
      </c>
      <c r="AP310" s="8">
        <v>14</v>
      </c>
      <c r="AQ310" s="8">
        <v>13</v>
      </c>
      <c r="AR310" s="8">
        <v>13</v>
      </c>
      <c r="AS310" s="8">
        <v>12</v>
      </c>
      <c r="AT310" s="8">
        <v>15</v>
      </c>
      <c r="AU310" s="8">
        <v>13</v>
      </c>
      <c r="AV310" s="8">
        <v>12</v>
      </c>
      <c r="AW310" s="8">
        <v>12</v>
      </c>
      <c r="AX310" s="8">
        <v>11</v>
      </c>
      <c r="AY310" s="8">
        <v>2</v>
      </c>
      <c r="AZ310" s="8">
        <v>2</v>
      </c>
      <c r="BA310" s="8">
        <v>3</v>
      </c>
      <c r="BB310" s="8">
        <v>3</v>
      </c>
      <c r="BC310" s="8">
        <v>2</v>
      </c>
      <c r="BD310" s="8">
        <v>1</v>
      </c>
      <c r="BE310" s="8">
        <v>3</v>
      </c>
      <c r="BF310" s="8">
        <v>3</v>
      </c>
      <c r="BG310" s="8">
        <v>3</v>
      </c>
      <c r="BH310" s="8">
        <v>1</v>
      </c>
      <c r="BI310" s="8">
        <v>4</v>
      </c>
      <c r="BJ310" s="8" t="s">
        <v>26</v>
      </c>
      <c r="BK310" s="8" t="s">
        <v>20</v>
      </c>
      <c r="BL310" s="8">
        <v>14</v>
      </c>
      <c r="BM310" s="8" t="s">
        <v>26</v>
      </c>
      <c r="BN310" s="8"/>
      <c r="BO310" s="8">
        <v>55</v>
      </c>
      <c r="BP310" s="34">
        <v>46934</v>
      </c>
      <c r="BQ310" s="8" t="s">
        <v>21</v>
      </c>
      <c r="BR310" s="8" t="s">
        <v>156</v>
      </c>
    </row>
    <row r="311" spans="1:70" ht="15.5" thickBot="1" x14ac:dyDescent="0.35">
      <c r="A311" s="8" t="s">
        <v>26</v>
      </c>
      <c r="B311" s="8"/>
      <c r="C311" s="8" t="s">
        <v>650</v>
      </c>
      <c r="D311" s="8" t="s">
        <v>154</v>
      </c>
      <c r="E311" s="33">
        <v>1</v>
      </c>
      <c r="F311" s="8">
        <v>0</v>
      </c>
      <c r="G311" s="8" t="s">
        <v>20</v>
      </c>
      <c r="H311" s="8" t="s">
        <v>433</v>
      </c>
      <c r="I311" s="8">
        <v>25</v>
      </c>
      <c r="J311" s="8">
        <v>136</v>
      </c>
      <c r="K311" s="8">
        <v>155</v>
      </c>
      <c r="L311" s="8">
        <v>13</v>
      </c>
      <c r="M311" s="8">
        <v>11</v>
      </c>
      <c r="N311" s="8">
        <v>8</v>
      </c>
      <c r="O311" s="8">
        <v>9</v>
      </c>
      <c r="P311" s="8">
        <v>13</v>
      </c>
      <c r="Q311" s="8">
        <v>7</v>
      </c>
      <c r="R311" s="8">
        <v>4</v>
      </c>
      <c r="S311" s="8">
        <v>13</v>
      </c>
      <c r="T311" s="8">
        <v>10</v>
      </c>
      <c r="U311" s="8">
        <v>10</v>
      </c>
      <c r="V311" s="8">
        <v>12</v>
      </c>
      <c r="W311" s="8">
        <v>13</v>
      </c>
      <c r="X311" s="8">
        <v>7</v>
      </c>
      <c r="Y311" s="8">
        <v>11</v>
      </c>
      <c r="Z311" s="8">
        <v>15</v>
      </c>
      <c r="AA311" s="8">
        <v>9</v>
      </c>
      <c r="AB311" s="8">
        <v>16</v>
      </c>
      <c r="AC311" s="8">
        <v>13</v>
      </c>
      <c r="AD311" s="8">
        <v>12</v>
      </c>
      <c r="AE311" s="8">
        <v>4</v>
      </c>
      <c r="AF311" s="8">
        <v>10</v>
      </c>
      <c r="AG311" s="8">
        <v>14</v>
      </c>
      <c r="AH311" s="8">
        <v>16</v>
      </c>
      <c r="AI311" s="8">
        <v>16</v>
      </c>
      <c r="AJ311" s="8">
        <v>13</v>
      </c>
      <c r="AK311" s="8">
        <v>12</v>
      </c>
      <c r="AL311" s="8">
        <v>14</v>
      </c>
      <c r="AM311" s="8">
        <v>13</v>
      </c>
      <c r="AN311" s="8">
        <v>17</v>
      </c>
      <c r="AO311" s="8">
        <v>8</v>
      </c>
      <c r="AP311" s="8">
        <v>13</v>
      </c>
      <c r="AQ311" s="8">
        <v>14</v>
      </c>
      <c r="AR311" s="8">
        <v>13</v>
      </c>
      <c r="AS311" s="8">
        <v>12</v>
      </c>
      <c r="AT311" s="8">
        <v>14</v>
      </c>
      <c r="AU311" s="8">
        <v>14</v>
      </c>
      <c r="AV311" s="8">
        <v>13</v>
      </c>
      <c r="AW311" s="8">
        <v>13</v>
      </c>
      <c r="AX311" s="8">
        <v>13</v>
      </c>
      <c r="AY311" s="8">
        <v>2</v>
      </c>
      <c r="AZ311" s="8">
        <v>1</v>
      </c>
      <c r="BA311" s="8">
        <v>3</v>
      </c>
      <c r="BB311" s="8">
        <v>3</v>
      </c>
      <c r="BC311" s="8">
        <v>3</v>
      </c>
      <c r="BD311" s="8">
        <v>2</v>
      </c>
      <c r="BE311" s="8">
        <v>3</v>
      </c>
      <c r="BF311" s="8">
        <v>1</v>
      </c>
      <c r="BG311" s="8">
        <v>2</v>
      </c>
      <c r="BH311" s="8">
        <v>2</v>
      </c>
      <c r="BI311" s="8">
        <v>2</v>
      </c>
      <c r="BJ311" s="8" t="s">
        <v>26</v>
      </c>
      <c r="BK311" s="8" t="s">
        <v>20</v>
      </c>
      <c r="BL311" s="8">
        <v>13</v>
      </c>
      <c r="BM311" s="8" t="s">
        <v>26</v>
      </c>
      <c r="BN311" s="8"/>
      <c r="BO311" s="8">
        <v>14</v>
      </c>
      <c r="BP311" s="34">
        <v>46568</v>
      </c>
      <c r="BQ311" s="8" t="s">
        <v>21</v>
      </c>
      <c r="BR311" s="8" t="s">
        <v>156</v>
      </c>
    </row>
    <row r="312" spans="1:70" ht="15.5" thickBot="1" x14ac:dyDescent="0.35">
      <c r="A312" s="8" t="s">
        <v>26</v>
      </c>
      <c r="B312" s="8"/>
      <c r="C312" s="8" t="s">
        <v>651</v>
      </c>
      <c r="D312" s="8" t="s">
        <v>154</v>
      </c>
      <c r="E312" s="33">
        <v>1</v>
      </c>
      <c r="F312" s="8">
        <v>0</v>
      </c>
      <c r="G312" s="8" t="s">
        <v>20</v>
      </c>
      <c r="H312" s="8" t="s">
        <v>493</v>
      </c>
      <c r="I312" s="8">
        <v>24</v>
      </c>
      <c r="J312" s="8">
        <v>159</v>
      </c>
      <c r="K312" s="8">
        <v>170</v>
      </c>
      <c r="L312" s="8">
        <v>13</v>
      </c>
      <c r="M312" s="8">
        <v>14</v>
      </c>
      <c r="N312" s="8">
        <v>8</v>
      </c>
      <c r="O312" s="8">
        <v>12</v>
      </c>
      <c r="P312" s="8">
        <v>14</v>
      </c>
      <c r="Q312" s="8">
        <v>12</v>
      </c>
      <c r="R312" s="8">
        <v>5</v>
      </c>
      <c r="S312" s="8">
        <v>17</v>
      </c>
      <c r="T312" s="8">
        <v>11</v>
      </c>
      <c r="U312" s="8">
        <v>12</v>
      </c>
      <c r="V312" s="8">
        <v>13</v>
      </c>
      <c r="W312" s="8">
        <v>14</v>
      </c>
      <c r="X312" s="8">
        <v>7</v>
      </c>
      <c r="Y312" s="8">
        <v>12</v>
      </c>
      <c r="Z312" s="8">
        <v>15</v>
      </c>
      <c r="AA312" s="8">
        <v>9</v>
      </c>
      <c r="AB312" s="8">
        <v>16</v>
      </c>
      <c r="AC312" s="8">
        <v>12</v>
      </c>
      <c r="AD312" s="8">
        <v>13</v>
      </c>
      <c r="AE312" s="8">
        <v>9</v>
      </c>
      <c r="AF312" s="8">
        <v>13</v>
      </c>
      <c r="AG312" s="8">
        <v>14</v>
      </c>
      <c r="AH312" s="8">
        <v>15</v>
      </c>
      <c r="AI312" s="8">
        <v>16</v>
      </c>
      <c r="AJ312" s="8">
        <v>17</v>
      </c>
      <c r="AK312" s="8">
        <v>13</v>
      </c>
      <c r="AL312" s="8">
        <v>14</v>
      </c>
      <c r="AM312" s="8">
        <v>15</v>
      </c>
      <c r="AN312" s="8">
        <v>17</v>
      </c>
      <c r="AO312" s="8">
        <v>11</v>
      </c>
      <c r="AP312" s="8">
        <v>14</v>
      </c>
      <c r="AQ312" s="8">
        <v>15</v>
      </c>
      <c r="AR312" s="8">
        <v>15</v>
      </c>
      <c r="AS312" s="8">
        <v>10</v>
      </c>
      <c r="AT312" s="8">
        <v>17</v>
      </c>
      <c r="AU312" s="8">
        <v>12</v>
      </c>
      <c r="AV312" s="8">
        <v>12</v>
      </c>
      <c r="AW312" s="8">
        <v>8</v>
      </c>
      <c r="AX312" s="8">
        <v>12</v>
      </c>
      <c r="AY312" s="8">
        <v>1</v>
      </c>
      <c r="AZ312" s="8">
        <v>3</v>
      </c>
      <c r="BA312" s="8">
        <v>2</v>
      </c>
      <c r="BB312" s="8">
        <v>3</v>
      </c>
      <c r="BC312" s="8">
        <v>1</v>
      </c>
      <c r="BD312" s="8">
        <v>4</v>
      </c>
      <c r="BE312" s="8">
        <v>1</v>
      </c>
      <c r="BF312" s="8">
        <v>2</v>
      </c>
      <c r="BG312" s="8">
        <v>3</v>
      </c>
      <c r="BH312" s="8">
        <v>1</v>
      </c>
      <c r="BI312" s="8">
        <v>2</v>
      </c>
      <c r="BJ312" s="8" t="s">
        <v>26</v>
      </c>
      <c r="BK312" s="8" t="s">
        <v>20</v>
      </c>
      <c r="BL312" s="8">
        <v>14</v>
      </c>
      <c r="BM312" s="8" t="s">
        <v>26</v>
      </c>
      <c r="BN312" s="8"/>
      <c r="BO312" s="8">
        <v>8</v>
      </c>
      <c r="BP312" s="34">
        <v>47299</v>
      </c>
      <c r="BQ312" s="8" t="s">
        <v>21</v>
      </c>
      <c r="BR312" s="8" t="s">
        <v>156</v>
      </c>
    </row>
    <row r="313" spans="1:70" ht="15.5" thickBot="1" x14ac:dyDescent="0.35">
      <c r="A313" s="8" t="s">
        <v>26</v>
      </c>
      <c r="B313" s="8"/>
      <c r="C313" s="8" t="s">
        <v>652</v>
      </c>
      <c r="D313" s="8" t="s">
        <v>154</v>
      </c>
      <c r="E313" s="33">
        <v>1</v>
      </c>
      <c r="F313" s="8">
        <v>0</v>
      </c>
      <c r="G313" s="8" t="s">
        <v>228</v>
      </c>
      <c r="H313" s="8" t="s">
        <v>613</v>
      </c>
      <c r="I313" s="8">
        <v>23</v>
      </c>
      <c r="J313" s="8">
        <v>138</v>
      </c>
      <c r="K313" s="8">
        <v>145</v>
      </c>
      <c r="L313" s="8">
        <v>11</v>
      </c>
      <c r="M313" s="8">
        <v>10</v>
      </c>
      <c r="N313" s="8">
        <v>1</v>
      </c>
      <c r="O313" s="8">
        <v>10</v>
      </c>
      <c r="P313" s="8">
        <v>14</v>
      </c>
      <c r="Q313" s="8">
        <v>10</v>
      </c>
      <c r="R313" s="8">
        <v>2</v>
      </c>
      <c r="S313" s="8">
        <v>13</v>
      </c>
      <c r="T313" s="8">
        <v>6</v>
      </c>
      <c r="U313" s="8">
        <v>11</v>
      </c>
      <c r="V313" s="8">
        <v>13</v>
      </c>
      <c r="W313" s="8">
        <v>12</v>
      </c>
      <c r="X313" s="8">
        <v>7</v>
      </c>
      <c r="Y313" s="8">
        <v>11</v>
      </c>
      <c r="Z313" s="8">
        <v>16</v>
      </c>
      <c r="AA313" s="8">
        <v>10</v>
      </c>
      <c r="AB313" s="8">
        <v>14</v>
      </c>
      <c r="AC313" s="8">
        <v>10</v>
      </c>
      <c r="AD313" s="8">
        <v>8</v>
      </c>
      <c r="AE313" s="8">
        <v>4</v>
      </c>
      <c r="AF313" s="8">
        <v>12</v>
      </c>
      <c r="AG313" s="8">
        <v>8</v>
      </c>
      <c r="AH313" s="8">
        <v>14</v>
      </c>
      <c r="AI313" s="8">
        <v>12</v>
      </c>
      <c r="AJ313" s="8">
        <v>14</v>
      </c>
      <c r="AK313" s="8">
        <v>9</v>
      </c>
      <c r="AL313" s="8">
        <v>11</v>
      </c>
      <c r="AM313" s="8">
        <v>10</v>
      </c>
      <c r="AN313" s="8">
        <v>18</v>
      </c>
      <c r="AO313" s="8">
        <v>10</v>
      </c>
      <c r="AP313" s="8">
        <v>15</v>
      </c>
      <c r="AQ313" s="8">
        <v>15</v>
      </c>
      <c r="AR313" s="8">
        <v>11</v>
      </c>
      <c r="AS313" s="8">
        <v>13</v>
      </c>
      <c r="AT313" s="8">
        <v>18</v>
      </c>
      <c r="AU313" s="8">
        <v>15</v>
      </c>
      <c r="AV313" s="8">
        <v>12</v>
      </c>
      <c r="AW313" s="8">
        <v>14</v>
      </c>
      <c r="AX313" s="8">
        <v>12</v>
      </c>
      <c r="AY313" s="8">
        <v>1</v>
      </c>
      <c r="AZ313" s="8">
        <v>3</v>
      </c>
      <c r="BA313" s="8">
        <v>3</v>
      </c>
      <c r="BB313" s="8">
        <v>1</v>
      </c>
      <c r="BC313" s="8">
        <v>3</v>
      </c>
      <c r="BD313" s="8">
        <v>2</v>
      </c>
      <c r="BE313" s="8">
        <v>3</v>
      </c>
      <c r="BF313" s="8">
        <v>1</v>
      </c>
      <c r="BG313" s="8">
        <v>4</v>
      </c>
      <c r="BH313" s="8">
        <v>4</v>
      </c>
      <c r="BI313" s="8">
        <v>1</v>
      </c>
      <c r="BJ313" s="8" t="s">
        <v>26</v>
      </c>
      <c r="BK313" s="8" t="s">
        <v>20</v>
      </c>
      <c r="BL313" s="8">
        <v>15</v>
      </c>
      <c r="BM313" s="8" t="s">
        <v>26</v>
      </c>
      <c r="BN313" s="8"/>
      <c r="BO313" s="8">
        <v>3</v>
      </c>
      <c r="BP313" s="34">
        <v>47664</v>
      </c>
      <c r="BQ313" s="8" t="s">
        <v>21</v>
      </c>
      <c r="BR313" s="8" t="s">
        <v>156</v>
      </c>
    </row>
    <row r="314" spans="1:70" ht="15.5" thickBot="1" x14ac:dyDescent="0.35">
      <c r="A314" s="8" t="s">
        <v>26</v>
      </c>
      <c r="B314" s="8"/>
      <c r="C314" s="8" t="s">
        <v>653</v>
      </c>
      <c r="D314" s="8" t="s">
        <v>154</v>
      </c>
      <c r="E314" s="33">
        <v>1</v>
      </c>
      <c r="F314" s="8">
        <v>0</v>
      </c>
      <c r="G314" s="8" t="s">
        <v>29</v>
      </c>
      <c r="H314" s="8" t="s">
        <v>323</v>
      </c>
      <c r="I314" s="8">
        <v>22</v>
      </c>
      <c r="J314" s="8">
        <v>151</v>
      </c>
      <c r="K314" s="8">
        <v>170</v>
      </c>
      <c r="L314" s="8">
        <v>13</v>
      </c>
      <c r="M314" s="8">
        <v>13</v>
      </c>
      <c r="N314" s="8">
        <v>11</v>
      </c>
      <c r="O314" s="8">
        <v>7</v>
      </c>
      <c r="P314" s="8">
        <v>14</v>
      </c>
      <c r="Q314" s="8">
        <v>7</v>
      </c>
      <c r="R314" s="8">
        <v>11</v>
      </c>
      <c r="S314" s="8">
        <v>15</v>
      </c>
      <c r="T314" s="8">
        <v>14</v>
      </c>
      <c r="U314" s="8">
        <v>7</v>
      </c>
      <c r="V314" s="8">
        <v>9</v>
      </c>
      <c r="W314" s="8">
        <v>13</v>
      </c>
      <c r="X314" s="8">
        <v>12</v>
      </c>
      <c r="Y314" s="8">
        <v>5</v>
      </c>
      <c r="Z314" s="8">
        <v>12</v>
      </c>
      <c r="AA314" s="8">
        <v>14</v>
      </c>
      <c r="AB314" s="8">
        <v>15</v>
      </c>
      <c r="AC314" s="8">
        <v>13</v>
      </c>
      <c r="AD314" s="8">
        <v>14</v>
      </c>
      <c r="AE314" s="8">
        <v>10</v>
      </c>
      <c r="AF314" s="8">
        <v>12</v>
      </c>
      <c r="AG314" s="8">
        <v>12</v>
      </c>
      <c r="AH314" s="8">
        <v>15</v>
      </c>
      <c r="AI314" s="8">
        <v>12</v>
      </c>
      <c r="AJ314" s="8">
        <v>15</v>
      </c>
      <c r="AK314" s="8">
        <v>15</v>
      </c>
      <c r="AL314" s="8">
        <v>14</v>
      </c>
      <c r="AM314" s="8">
        <v>13</v>
      </c>
      <c r="AN314" s="8">
        <v>16</v>
      </c>
      <c r="AO314" s="8">
        <v>11</v>
      </c>
      <c r="AP314" s="8">
        <v>14</v>
      </c>
      <c r="AQ314" s="8">
        <v>14</v>
      </c>
      <c r="AR314" s="8">
        <v>13</v>
      </c>
      <c r="AS314" s="8">
        <v>13</v>
      </c>
      <c r="AT314" s="8">
        <v>16</v>
      </c>
      <c r="AU314" s="8">
        <v>14</v>
      </c>
      <c r="AV314" s="8">
        <v>16</v>
      </c>
      <c r="AW314" s="8">
        <v>12</v>
      </c>
      <c r="AX314" s="8">
        <v>15</v>
      </c>
      <c r="AY314" s="8">
        <v>2</v>
      </c>
      <c r="AZ314" s="8">
        <v>2</v>
      </c>
      <c r="BA314" s="8">
        <v>3</v>
      </c>
      <c r="BB314" s="8">
        <v>3</v>
      </c>
      <c r="BC314" s="8">
        <v>2</v>
      </c>
      <c r="BD314" s="8">
        <v>1</v>
      </c>
      <c r="BE314" s="8">
        <v>1</v>
      </c>
      <c r="BF314" s="8">
        <v>2</v>
      </c>
      <c r="BG314" s="8">
        <v>2</v>
      </c>
      <c r="BH314" s="8">
        <v>3</v>
      </c>
      <c r="BI314" s="8">
        <v>1</v>
      </c>
      <c r="BJ314" s="8" t="s">
        <v>26</v>
      </c>
      <c r="BK314" s="8" t="s">
        <v>20</v>
      </c>
      <c r="BL314" s="8">
        <v>15</v>
      </c>
      <c r="BM314" s="8" t="s">
        <v>26</v>
      </c>
      <c r="BN314" s="8"/>
      <c r="BO314" s="8">
        <v>1</v>
      </c>
      <c r="BP314" s="34">
        <v>46934</v>
      </c>
      <c r="BQ314" s="8" t="s">
        <v>21</v>
      </c>
      <c r="BR314" s="8" t="s">
        <v>156</v>
      </c>
    </row>
    <row r="315" spans="1:70" ht="15.5" thickBot="1" x14ac:dyDescent="0.35">
      <c r="A315" s="8" t="s">
        <v>26</v>
      </c>
      <c r="B315" s="8"/>
      <c r="C315" s="8" t="s">
        <v>654</v>
      </c>
      <c r="D315" s="8" t="s">
        <v>154</v>
      </c>
      <c r="E315" s="33">
        <v>0.92</v>
      </c>
      <c r="F315" s="8">
        <v>-125</v>
      </c>
      <c r="G315" s="8" t="s">
        <v>28</v>
      </c>
      <c r="H315" s="8" t="s">
        <v>221</v>
      </c>
      <c r="I315" s="8">
        <v>22</v>
      </c>
      <c r="J315" s="8">
        <v>75</v>
      </c>
      <c r="K315" s="8">
        <v>115</v>
      </c>
      <c r="L315" s="8">
        <v>11</v>
      </c>
      <c r="M315" s="8">
        <v>8</v>
      </c>
      <c r="N315" s="8">
        <v>10</v>
      </c>
      <c r="O315" s="8">
        <v>7</v>
      </c>
      <c r="P315" s="8">
        <v>13</v>
      </c>
      <c r="Q315" s="8">
        <v>8</v>
      </c>
      <c r="R315" s="8">
        <v>3</v>
      </c>
      <c r="S315" s="8">
        <v>7</v>
      </c>
      <c r="T315" s="8">
        <v>11</v>
      </c>
      <c r="U315" s="8">
        <v>8</v>
      </c>
      <c r="V315" s="8">
        <v>8</v>
      </c>
      <c r="W315" s="8">
        <v>9</v>
      </c>
      <c r="X315" s="8">
        <v>8</v>
      </c>
      <c r="Y315" s="8">
        <v>12</v>
      </c>
      <c r="Z315" s="8">
        <v>5</v>
      </c>
      <c r="AA315" s="8">
        <v>12</v>
      </c>
      <c r="AB315" s="8">
        <v>14</v>
      </c>
      <c r="AC315" s="8">
        <v>10</v>
      </c>
      <c r="AD315" s="8">
        <v>11</v>
      </c>
      <c r="AE315" s="8">
        <v>9</v>
      </c>
      <c r="AF315" s="8">
        <v>11</v>
      </c>
      <c r="AG315" s="8">
        <v>12</v>
      </c>
      <c r="AH315" s="8">
        <v>10</v>
      </c>
      <c r="AI315" s="8">
        <v>9</v>
      </c>
      <c r="AJ315" s="8">
        <v>10</v>
      </c>
      <c r="AK315" s="8">
        <v>9</v>
      </c>
      <c r="AL315" s="8">
        <v>10</v>
      </c>
      <c r="AM315" s="8">
        <v>9</v>
      </c>
      <c r="AN315" s="8">
        <v>10</v>
      </c>
      <c r="AO315" s="8">
        <v>8</v>
      </c>
      <c r="AP315" s="8">
        <v>9</v>
      </c>
      <c r="AQ315" s="8">
        <v>9</v>
      </c>
      <c r="AR315" s="8">
        <v>6</v>
      </c>
      <c r="AS315" s="8">
        <v>5</v>
      </c>
      <c r="AT315" s="8">
        <v>11</v>
      </c>
      <c r="AU315" s="8">
        <v>8</v>
      </c>
      <c r="AV315" s="8">
        <v>14</v>
      </c>
      <c r="AW315" s="8">
        <v>1</v>
      </c>
      <c r="AX315" s="8">
        <v>11</v>
      </c>
      <c r="AY315" s="8">
        <v>2</v>
      </c>
      <c r="AZ315" s="8">
        <v>1</v>
      </c>
      <c r="BA315" s="8">
        <v>3</v>
      </c>
      <c r="BB315" s="8">
        <v>1</v>
      </c>
      <c r="BC315" s="8">
        <v>2</v>
      </c>
      <c r="BD315" s="8">
        <v>4</v>
      </c>
      <c r="BE315" s="8">
        <v>2</v>
      </c>
      <c r="BF315" s="8">
        <v>1</v>
      </c>
      <c r="BG315" s="8">
        <v>1</v>
      </c>
      <c r="BH315" s="8">
        <v>3</v>
      </c>
      <c r="BI315" s="8">
        <v>4</v>
      </c>
      <c r="BJ315" s="8" t="s">
        <v>26</v>
      </c>
      <c r="BK315" s="8" t="s">
        <v>22</v>
      </c>
      <c r="BL315" s="8">
        <v>12</v>
      </c>
      <c r="BM315" s="8" t="s">
        <v>26</v>
      </c>
      <c r="BN315" s="8"/>
      <c r="BO315" s="8" t="s">
        <v>26</v>
      </c>
      <c r="BP315" s="34">
        <v>46203</v>
      </c>
      <c r="BQ315" s="8" t="s">
        <v>21</v>
      </c>
      <c r="BR315" s="8" t="s">
        <v>156</v>
      </c>
    </row>
    <row r="316" spans="1:70" ht="15.5" thickBot="1" x14ac:dyDescent="0.35">
      <c r="A316" s="8" t="s">
        <v>26</v>
      </c>
      <c r="B316" s="8"/>
      <c r="C316" s="8" t="s">
        <v>655</v>
      </c>
      <c r="D316" s="8" t="s">
        <v>154</v>
      </c>
      <c r="E316" s="33">
        <v>1</v>
      </c>
      <c r="F316" s="8">
        <v>0</v>
      </c>
      <c r="G316" s="8" t="s">
        <v>228</v>
      </c>
      <c r="H316" s="8" t="s">
        <v>32</v>
      </c>
      <c r="I316" s="8">
        <v>33</v>
      </c>
      <c r="J316" s="8">
        <v>109</v>
      </c>
      <c r="K316" s="8">
        <v>135</v>
      </c>
      <c r="L316" s="8">
        <v>9</v>
      </c>
      <c r="M316" s="8">
        <v>2</v>
      </c>
      <c r="N316" s="8">
        <v>1</v>
      </c>
      <c r="O316" s="8">
        <v>2</v>
      </c>
      <c r="P316" s="8">
        <v>11</v>
      </c>
      <c r="Q316" s="8">
        <v>3</v>
      </c>
      <c r="R316" s="8">
        <v>2</v>
      </c>
      <c r="S316" s="8">
        <v>2</v>
      </c>
      <c r="T316" s="8">
        <v>1</v>
      </c>
      <c r="U316" s="8">
        <v>1</v>
      </c>
      <c r="V316" s="8">
        <v>1</v>
      </c>
      <c r="W316" s="8">
        <v>8</v>
      </c>
      <c r="X316" s="8">
        <v>9</v>
      </c>
      <c r="Y316" s="8">
        <v>3</v>
      </c>
      <c r="Z316" s="8">
        <v>5</v>
      </c>
      <c r="AA316" s="8">
        <v>11</v>
      </c>
      <c r="AB316" s="8">
        <v>11</v>
      </c>
      <c r="AC316" s="8">
        <v>11</v>
      </c>
      <c r="AD316" s="8">
        <v>12</v>
      </c>
      <c r="AE316" s="8">
        <v>7</v>
      </c>
      <c r="AF316" s="8">
        <v>9</v>
      </c>
      <c r="AG316" s="8">
        <v>8</v>
      </c>
      <c r="AH316" s="8">
        <v>7</v>
      </c>
      <c r="AI316" s="8">
        <v>9</v>
      </c>
      <c r="AJ316" s="8">
        <v>11</v>
      </c>
      <c r="AK316" s="8">
        <v>13</v>
      </c>
      <c r="AL316" s="8">
        <v>10</v>
      </c>
      <c r="AM316" s="8">
        <v>10</v>
      </c>
      <c r="AN316" s="8">
        <v>9</v>
      </c>
      <c r="AO316" s="8">
        <v>12</v>
      </c>
      <c r="AP316" s="8">
        <v>15</v>
      </c>
      <c r="AQ316" s="8">
        <v>14</v>
      </c>
      <c r="AR316" s="8">
        <v>9</v>
      </c>
      <c r="AS316" s="8">
        <v>13</v>
      </c>
      <c r="AT316" s="8">
        <v>9</v>
      </c>
      <c r="AU316" s="8">
        <v>13</v>
      </c>
      <c r="AV316" s="8">
        <v>13</v>
      </c>
      <c r="AW316" s="8">
        <v>13</v>
      </c>
      <c r="AX316" s="8">
        <v>11</v>
      </c>
      <c r="AY316" s="8">
        <v>15</v>
      </c>
      <c r="AZ316" s="8">
        <v>11</v>
      </c>
      <c r="BA316" s="8">
        <v>13</v>
      </c>
      <c r="BB316" s="8">
        <v>12</v>
      </c>
      <c r="BC316" s="8">
        <v>4</v>
      </c>
      <c r="BD316" s="8">
        <v>13</v>
      </c>
      <c r="BE316" s="8">
        <v>17</v>
      </c>
      <c r="BF316" s="8">
        <v>12</v>
      </c>
      <c r="BG316" s="8">
        <v>4</v>
      </c>
      <c r="BH316" s="8">
        <v>13</v>
      </c>
      <c r="BI316" s="8">
        <v>13</v>
      </c>
      <c r="BJ316" s="8" t="s">
        <v>26</v>
      </c>
      <c r="BK316" s="8" t="s">
        <v>20</v>
      </c>
      <c r="BL316" s="8">
        <v>12</v>
      </c>
      <c r="BM316" s="8" t="s">
        <v>26</v>
      </c>
      <c r="BN316" s="8"/>
      <c r="BO316" s="8" t="s">
        <v>26</v>
      </c>
      <c r="BP316" s="34">
        <v>46203</v>
      </c>
      <c r="BQ316" s="8" t="s">
        <v>21</v>
      </c>
      <c r="BR316" s="8" t="s">
        <v>156</v>
      </c>
    </row>
    <row r="317" spans="1:70" ht="15.5" thickBot="1" x14ac:dyDescent="0.35">
      <c r="A317" s="8" t="s">
        <v>26</v>
      </c>
      <c r="B317" s="8"/>
      <c r="C317" s="8" t="s">
        <v>656</v>
      </c>
      <c r="D317" s="8" t="s">
        <v>154</v>
      </c>
      <c r="E317" s="33">
        <v>1</v>
      </c>
      <c r="F317" s="8">
        <v>0</v>
      </c>
      <c r="G317" s="8" t="s">
        <v>33</v>
      </c>
      <c r="H317" s="8" t="s">
        <v>158</v>
      </c>
      <c r="I317" s="8">
        <v>33</v>
      </c>
      <c r="J317" s="8">
        <v>144</v>
      </c>
      <c r="K317" s="8">
        <v>144</v>
      </c>
      <c r="L317" s="8">
        <v>13</v>
      </c>
      <c r="M317" s="8">
        <v>9</v>
      </c>
      <c r="N317" s="8">
        <v>15</v>
      </c>
      <c r="O317" s="8">
        <v>5</v>
      </c>
      <c r="P317" s="8">
        <v>12</v>
      </c>
      <c r="Q317" s="8">
        <v>7</v>
      </c>
      <c r="R317" s="8">
        <v>13</v>
      </c>
      <c r="S317" s="8">
        <v>9</v>
      </c>
      <c r="T317" s="8">
        <v>16</v>
      </c>
      <c r="U317" s="8">
        <v>4</v>
      </c>
      <c r="V317" s="8">
        <v>9</v>
      </c>
      <c r="W317" s="8">
        <v>12</v>
      </c>
      <c r="X317" s="8">
        <v>15</v>
      </c>
      <c r="Y317" s="8">
        <v>4</v>
      </c>
      <c r="Z317" s="8">
        <v>8</v>
      </c>
      <c r="AA317" s="8">
        <v>16</v>
      </c>
      <c r="AB317" s="8">
        <v>17</v>
      </c>
      <c r="AC317" s="8">
        <v>13</v>
      </c>
      <c r="AD317" s="8">
        <v>12</v>
      </c>
      <c r="AE317" s="8">
        <v>15</v>
      </c>
      <c r="AF317" s="8">
        <v>15</v>
      </c>
      <c r="AG317" s="8">
        <v>10</v>
      </c>
      <c r="AH317" s="8">
        <v>17</v>
      </c>
      <c r="AI317" s="8">
        <v>9</v>
      </c>
      <c r="AJ317" s="8">
        <v>16</v>
      </c>
      <c r="AK317" s="8">
        <v>17</v>
      </c>
      <c r="AL317" s="8">
        <v>15</v>
      </c>
      <c r="AM317" s="8">
        <v>13</v>
      </c>
      <c r="AN317" s="8">
        <v>10</v>
      </c>
      <c r="AO317" s="8">
        <v>19</v>
      </c>
      <c r="AP317" s="8">
        <v>12</v>
      </c>
      <c r="AQ317" s="8">
        <v>15</v>
      </c>
      <c r="AR317" s="8">
        <v>8</v>
      </c>
      <c r="AS317" s="8">
        <v>17</v>
      </c>
      <c r="AT317" s="8">
        <v>12</v>
      </c>
      <c r="AU317" s="8">
        <v>12</v>
      </c>
      <c r="AV317" s="8">
        <v>15</v>
      </c>
      <c r="AW317" s="8">
        <v>12</v>
      </c>
      <c r="AX317" s="8">
        <v>12</v>
      </c>
      <c r="AY317" s="8">
        <v>2</v>
      </c>
      <c r="AZ317" s="8">
        <v>3</v>
      </c>
      <c r="BA317" s="8">
        <v>3</v>
      </c>
      <c r="BB317" s="8">
        <v>3</v>
      </c>
      <c r="BC317" s="8">
        <v>3</v>
      </c>
      <c r="BD317" s="8">
        <v>1</v>
      </c>
      <c r="BE317" s="8">
        <v>1</v>
      </c>
      <c r="BF317" s="8">
        <v>3</v>
      </c>
      <c r="BG317" s="8">
        <v>3</v>
      </c>
      <c r="BH317" s="8">
        <v>3</v>
      </c>
      <c r="BI317" s="8">
        <v>1</v>
      </c>
      <c r="BJ317" s="8" t="s">
        <v>26</v>
      </c>
      <c r="BK317" s="8" t="s">
        <v>20</v>
      </c>
      <c r="BL317" s="8">
        <v>18</v>
      </c>
      <c r="BM317" s="8" t="s">
        <v>26</v>
      </c>
      <c r="BN317" s="8"/>
      <c r="BO317" s="8">
        <v>12</v>
      </c>
      <c r="BP317" s="34">
        <v>46568</v>
      </c>
      <c r="BQ317" s="8" t="s">
        <v>21</v>
      </c>
      <c r="BR317" s="8" t="s">
        <v>156</v>
      </c>
    </row>
    <row r="318" spans="1:70" ht="15.5" thickBot="1" x14ac:dyDescent="0.35">
      <c r="A318" s="8" t="s">
        <v>26</v>
      </c>
      <c r="B318" s="8"/>
      <c r="C318" s="8" t="s">
        <v>657</v>
      </c>
      <c r="D318" s="8" t="s">
        <v>154</v>
      </c>
      <c r="E318" s="33">
        <v>1</v>
      </c>
      <c r="F318" s="8">
        <v>0</v>
      </c>
      <c r="G318" s="8" t="s">
        <v>28</v>
      </c>
      <c r="H318" s="8" t="s">
        <v>613</v>
      </c>
      <c r="I318" s="8">
        <v>30</v>
      </c>
      <c r="J318" s="8">
        <v>140</v>
      </c>
      <c r="K318" s="8">
        <v>140</v>
      </c>
      <c r="L318" s="8">
        <v>12</v>
      </c>
      <c r="M318" s="8">
        <v>15</v>
      </c>
      <c r="N318" s="8">
        <v>10</v>
      </c>
      <c r="O318" s="8">
        <v>5</v>
      </c>
      <c r="P318" s="8">
        <v>13</v>
      </c>
      <c r="Q318" s="8">
        <v>12</v>
      </c>
      <c r="R318" s="8">
        <v>5</v>
      </c>
      <c r="S318" s="8">
        <v>15</v>
      </c>
      <c r="T318" s="8">
        <v>10</v>
      </c>
      <c r="U318" s="8">
        <v>13</v>
      </c>
      <c r="V318" s="8">
        <v>11</v>
      </c>
      <c r="W318" s="8">
        <v>14</v>
      </c>
      <c r="X318" s="8">
        <v>4</v>
      </c>
      <c r="Y318" s="8">
        <v>12</v>
      </c>
      <c r="Z318" s="8">
        <v>13</v>
      </c>
      <c r="AA318" s="8">
        <v>10</v>
      </c>
      <c r="AB318" s="8">
        <v>18</v>
      </c>
      <c r="AC318" s="8">
        <v>11</v>
      </c>
      <c r="AD318" s="8">
        <v>12</v>
      </c>
      <c r="AE318" s="8">
        <v>9</v>
      </c>
      <c r="AF318" s="8">
        <v>9</v>
      </c>
      <c r="AG318" s="8">
        <v>12</v>
      </c>
      <c r="AH318" s="8">
        <v>13</v>
      </c>
      <c r="AI318" s="8">
        <v>13</v>
      </c>
      <c r="AJ318" s="8">
        <v>15</v>
      </c>
      <c r="AK318" s="8">
        <v>10</v>
      </c>
      <c r="AL318" s="8">
        <v>13</v>
      </c>
      <c r="AM318" s="8">
        <v>12</v>
      </c>
      <c r="AN318" s="8">
        <v>15</v>
      </c>
      <c r="AO318" s="8">
        <v>7</v>
      </c>
      <c r="AP318" s="8">
        <v>15</v>
      </c>
      <c r="AQ318" s="8">
        <v>11</v>
      </c>
      <c r="AR318" s="8">
        <v>13</v>
      </c>
      <c r="AS318" s="8">
        <v>11</v>
      </c>
      <c r="AT318" s="8">
        <v>16</v>
      </c>
      <c r="AU318" s="8">
        <v>13</v>
      </c>
      <c r="AV318" s="8">
        <v>13</v>
      </c>
      <c r="AW318" s="8">
        <v>7</v>
      </c>
      <c r="AX318" s="8">
        <v>11</v>
      </c>
      <c r="AY318" s="8">
        <v>3</v>
      </c>
      <c r="AZ318" s="8">
        <v>3</v>
      </c>
      <c r="BA318" s="8">
        <v>1</v>
      </c>
      <c r="BB318" s="8">
        <v>2</v>
      </c>
      <c r="BC318" s="8">
        <v>2</v>
      </c>
      <c r="BD318" s="8">
        <v>2</v>
      </c>
      <c r="BE318" s="8">
        <v>2</v>
      </c>
      <c r="BF318" s="8">
        <v>3</v>
      </c>
      <c r="BG318" s="8">
        <v>3</v>
      </c>
      <c r="BH318" s="8">
        <v>1</v>
      </c>
      <c r="BI318" s="8">
        <v>2</v>
      </c>
      <c r="BJ318" s="8" t="s">
        <v>26</v>
      </c>
      <c r="BK318" s="8" t="s">
        <v>20</v>
      </c>
      <c r="BL318" s="8">
        <v>15</v>
      </c>
      <c r="BM318" s="8" t="s">
        <v>26</v>
      </c>
      <c r="BN318" s="8"/>
      <c r="BO318" s="8">
        <v>44</v>
      </c>
      <c r="BP318" s="34">
        <v>46568</v>
      </c>
      <c r="BQ318" s="8" t="s">
        <v>21</v>
      </c>
      <c r="BR318" s="8" t="s">
        <v>156</v>
      </c>
    </row>
    <row r="319" spans="1:70" ht="15.5" thickBot="1" x14ac:dyDescent="0.35">
      <c r="A319" s="8" t="s">
        <v>26</v>
      </c>
      <c r="B319" s="8"/>
      <c r="C319" s="8" t="s">
        <v>658</v>
      </c>
      <c r="D319" s="8" t="s">
        <v>154</v>
      </c>
      <c r="E319" s="33">
        <v>1</v>
      </c>
      <c r="F319" s="8">
        <v>0</v>
      </c>
      <c r="G319" s="8" t="s">
        <v>19</v>
      </c>
      <c r="H319" s="8" t="s">
        <v>32</v>
      </c>
      <c r="I319" s="8">
        <v>33</v>
      </c>
      <c r="J319" s="8">
        <v>141</v>
      </c>
      <c r="K319" s="8">
        <v>155</v>
      </c>
      <c r="L319" s="8">
        <v>8</v>
      </c>
      <c r="M319" s="8">
        <v>1</v>
      </c>
      <c r="N319" s="8">
        <v>3</v>
      </c>
      <c r="O319" s="8">
        <v>3</v>
      </c>
      <c r="P319" s="8">
        <v>7</v>
      </c>
      <c r="Q319" s="8">
        <v>6</v>
      </c>
      <c r="R319" s="8">
        <v>1</v>
      </c>
      <c r="S319" s="8">
        <v>3</v>
      </c>
      <c r="T319" s="8">
        <v>3</v>
      </c>
      <c r="U319" s="8">
        <v>9</v>
      </c>
      <c r="V319" s="8">
        <v>1</v>
      </c>
      <c r="W319" s="8">
        <v>6</v>
      </c>
      <c r="X319" s="8">
        <v>3</v>
      </c>
      <c r="Y319" s="8">
        <v>1</v>
      </c>
      <c r="Z319" s="8">
        <v>4</v>
      </c>
      <c r="AA319" s="8">
        <v>15</v>
      </c>
      <c r="AB319" s="8">
        <v>15</v>
      </c>
      <c r="AC319" s="8">
        <v>12</v>
      </c>
      <c r="AD319" s="8">
        <v>11</v>
      </c>
      <c r="AE319" s="8">
        <v>10</v>
      </c>
      <c r="AF319" s="8">
        <v>8</v>
      </c>
      <c r="AG319" s="8">
        <v>6</v>
      </c>
      <c r="AH319" s="8">
        <v>15</v>
      </c>
      <c r="AI319" s="8">
        <v>2</v>
      </c>
      <c r="AJ319" s="8">
        <v>14</v>
      </c>
      <c r="AK319" s="8">
        <v>14</v>
      </c>
      <c r="AL319" s="8">
        <v>15</v>
      </c>
      <c r="AM319" s="8">
        <v>9</v>
      </c>
      <c r="AN319" s="8">
        <v>9</v>
      </c>
      <c r="AO319" s="8">
        <v>18</v>
      </c>
      <c r="AP319" s="8">
        <v>18</v>
      </c>
      <c r="AQ319" s="8">
        <v>10</v>
      </c>
      <c r="AR319" s="8">
        <v>12</v>
      </c>
      <c r="AS319" s="8">
        <v>13</v>
      </c>
      <c r="AT319" s="8">
        <v>9</v>
      </c>
      <c r="AU319" s="8">
        <v>10</v>
      </c>
      <c r="AV319" s="8">
        <v>15</v>
      </c>
      <c r="AW319" s="8">
        <v>13</v>
      </c>
      <c r="AX319" s="8">
        <v>13</v>
      </c>
      <c r="AY319" s="8">
        <v>15</v>
      </c>
      <c r="AZ319" s="8">
        <v>10</v>
      </c>
      <c r="BA319" s="8">
        <v>16</v>
      </c>
      <c r="BB319" s="8">
        <v>15</v>
      </c>
      <c r="BC319" s="8">
        <v>12</v>
      </c>
      <c r="BD319" s="8">
        <v>15</v>
      </c>
      <c r="BE319" s="8">
        <v>12</v>
      </c>
      <c r="BF319" s="8">
        <v>17</v>
      </c>
      <c r="BG319" s="8">
        <v>2</v>
      </c>
      <c r="BH319" s="8">
        <v>15</v>
      </c>
      <c r="BI319" s="8">
        <v>18</v>
      </c>
      <c r="BJ319" s="8" t="s">
        <v>26</v>
      </c>
      <c r="BK319" s="8" t="s">
        <v>20</v>
      </c>
      <c r="BL319" s="8">
        <v>14</v>
      </c>
      <c r="BM319" s="8" t="s">
        <v>26</v>
      </c>
      <c r="BN319" s="8"/>
      <c r="BO319" s="8" t="s">
        <v>26</v>
      </c>
      <c r="BP319" s="34">
        <v>46203</v>
      </c>
      <c r="BQ319" s="8" t="s">
        <v>21</v>
      </c>
      <c r="BR319" s="8" t="s">
        <v>156</v>
      </c>
    </row>
    <row r="320" spans="1:70" ht="15.5" thickBot="1" x14ac:dyDescent="0.35">
      <c r="A320" s="8" t="s">
        <v>26</v>
      </c>
      <c r="B320" s="8"/>
      <c r="C320" s="8" t="s">
        <v>659</v>
      </c>
      <c r="D320" s="8" t="s">
        <v>154</v>
      </c>
      <c r="E320" s="33">
        <v>1</v>
      </c>
      <c r="F320" s="8">
        <v>0</v>
      </c>
      <c r="G320" s="8" t="s">
        <v>33</v>
      </c>
      <c r="H320" s="8" t="s">
        <v>32</v>
      </c>
      <c r="I320" s="8">
        <v>27</v>
      </c>
      <c r="J320" s="8">
        <v>137</v>
      </c>
      <c r="K320" s="8">
        <v>160</v>
      </c>
      <c r="L320" s="8">
        <v>13</v>
      </c>
      <c r="M320" s="8">
        <v>2</v>
      </c>
      <c r="N320" s="8">
        <v>1</v>
      </c>
      <c r="O320" s="8">
        <v>3</v>
      </c>
      <c r="P320" s="8">
        <v>13</v>
      </c>
      <c r="Q320" s="8">
        <v>4</v>
      </c>
      <c r="R320" s="8">
        <v>1</v>
      </c>
      <c r="S320" s="8">
        <v>2</v>
      </c>
      <c r="T320" s="8">
        <v>3</v>
      </c>
      <c r="U320" s="8">
        <v>5</v>
      </c>
      <c r="V320" s="8">
        <v>1</v>
      </c>
      <c r="W320" s="8">
        <v>13</v>
      </c>
      <c r="X320" s="8">
        <v>7</v>
      </c>
      <c r="Y320" s="8">
        <v>3</v>
      </c>
      <c r="Z320" s="8">
        <v>10</v>
      </c>
      <c r="AA320" s="8">
        <v>13</v>
      </c>
      <c r="AB320" s="8">
        <v>11</v>
      </c>
      <c r="AC320" s="8">
        <v>13</v>
      </c>
      <c r="AD320" s="8">
        <v>13</v>
      </c>
      <c r="AE320" s="8">
        <v>12</v>
      </c>
      <c r="AF320" s="8">
        <v>12</v>
      </c>
      <c r="AG320" s="8">
        <v>14</v>
      </c>
      <c r="AH320" s="8">
        <v>15</v>
      </c>
      <c r="AI320" s="8">
        <v>9</v>
      </c>
      <c r="AJ320" s="8">
        <v>17</v>
      </c>
      <c r="AK320" s="8">
        <v>15</v>
      </c>
      <c r="AL320" s="8">
        <v>14</v>
      </c>
      <c r="AM320" s="8">
        <v>13</v>
      </c>
      <c r="AN320" s="8">
        <v>9</v>
      </c>
      <c r="AO320" s="8">
        <v>15</v>
      </c>
      <c r="AP320" s="8">
        <v>9</v>
      </c>
      <c r="AQ320" s="8">
        <v>13</v>
      </c>
      <c r="AR320" s="8">
        <v>13</v>
      </c>
      <c r="AS320" s="8">
        <v>16</v>
      </c>
      <c r="AT320" s="8">
        <v>8</v>
      </c>
      <c r="AU320" s="8">
        <v>11</v>
      </c>
      <c r="AV320" s="8">
        <v>14</v>
      </c>
      <c r="AW320" s="8">
        <v>13</v>
      </c>
      <c r="AX320" s="8">
        <v>14</v>
      </c>
      <c r="AY320" s="8">
        <v>11</v>
      </c>
      <c r="AZ320" s="8">
        <v>16</v>
      </c>
      <c r="BA320" s="8">
        <v>16</v>
      </c>
      <c r="BB320" s="8">
        <v>15</v>
      </c>
      <c r="BC320" s="8">
        <v>10</v>
      </c>
      <c r="BD320" s="8">
        <v>15</v>
      </c>
      <c r="BE320" s="8">
        <v>16</v>
      </c>
      <c r="BF320" s="8">
        <v>16</v>
      </c>
      <c r="BG320" s="8">
        <v>10</v>
      </c>
      <c r="BH320" s="8">
        <v>14</v>
      </c>
      <c r="BI320" s="8">
        <v>15</v>
      </c>
      <c r="BJ320" s="8" t="s">
        <v>26</v>
      </c>
      <c r="BK320" s="8" t="s">
        <v>20</v>
      </c>
      <c r="BL320" s="8">
        <v>14</v>
      </c>
      <c r="BM320" s="8" t="s">
        <v>26</v>
      </c>
      <c r="BN320" s="8"/>
      <c r="BO320" s="8" t="s">
        <v>26</v>
      </c>
      <c r="BP320" s="34">
        <v>46173</v>
      </c>
      <c r="BQ320" s="8" t="s">
        <v>21</v>
      </c>
      <c r="BR320" s="8" t="s">
        <v>156</v>
      </c>
    </row>
    <row r="321" spans="1:70" ht="15.5" thickBot="1" x14ac:dyDescent="0.35">
      <c r="A321" s="8" t="s">
        <v>26</v>
      </c>
      <c r="B321" s="8"/>
      <c r="C321" s="8" t="s">
        <v>660</v>
      </c>
      <c r="D321" s="8" t="s">
        <v>154</v>
      </c>
      <c r="E321" s="33">
        <v>1</v>
      </c>
      <c r="F321" s="8">
        <v>0</v>
      </c>
      <c r="G321" s="8" t="s">
        <v>20</v>
      </c>
      <c r="H321" s="8" t="s">
        <v>413</v>
      </c>
      <c r="I321" s="8">
        <v>24</v>
      </c>
      <c r="J321" s="8">
        <v>145</v>
      </c>
      <c r="K321" s="8">
        <v>165</v>
      </c>
      <c r="L321" s="8">
        <v>13</v>
      </c>
      <c r="M321" s="8">
        <v>11</v>
      </c>
      <c r="N321" s="8">
        <v>10</v>
      </c>
      <c r="O321" s="8">
        <v>9</v>
      </c>
      <c r="P321" s="8">
        <v>14</v>
      </c>
      <c r="Q321" s="8">
        <v>8</v>
      </c>
      <c r="R321" s="8">
        <v>7</v>
      </c>
      <c r="S321" s="8">
        <v>16</v>
      </c>
      <c r="T321" s="8">
        <v>10</v>
      </c>
      <c r="U321" s="8">
        <v>7</v>
      </c>
      <c r="V321" s="8">
        <v>14</v>
      </c>
      <c r="W321" s="8">
        <v>14</v>
      </c>
      <c r="X321" s="8">
        <v>9</v>
      </c>
      <c r="Y321" s="8">
        <v>12</v>
      </c>
      <c r="Z321" s="8">
        <v>13</v>
      </c>
      <c r="AA321" s="8">
        <v>11</v>
      </c>
      <c r="AB321" s="8">
        <v>14</v>
      </c>
      <c r="AC321" s="8">
        <v>12</v>
      </c>
      <c r="AD321" s="8">
        <v>13</v>
      </c>
      <c r="AE321" s="8">
        <v>8</v>
      </c>
      <c r="AF321" s="8">
        <v>9</v>
      </c>
      <c r="AG321" s="8">
        <v>13</v>
      </c>
      <c r="AH321" s="8">
        <v>14</v>
      </c>
      <c r="AI321" s="8">
        <v>14</v>
      </c>
      <c r="AJ321" s="8">
        <v>15</v>
      </c>
      <c r="AK321" s="8">
        <v>16</v>
      </c>
      <c r="AL321" s="8">
        <v>14</v>
      </c>
      <c r="AM321" s="8">
        <v>15</v>
      </c>
      <c r="AN321" s="8">
        <v>15</v>
      </c>
      <c r="AO321" s="8">
        <v>11</v>
      </c>
      <c r="AP321" s="8">
        <v>15</v>
      </c>
      <c r="AQ321" s="8">
        <v>14</v>
      </c>
      <c r="AR321" s="8">
        <v>13</v>
      </c>
      <c r="AS321" s="8">
        <v>13</v>
      </c>
      <c r="AT321" s="8">
        <v>14</v>
      </c>
      <c r="AU321" s="8">
        <v>15</v>
      </c>
      <c r="AV321" s="8">
        <v>12</v>
      </c>
      <c r="AW321" s="8">
        <v>14</v>
      </c>
      <c r="AX321" s="8">
        <v>10</v>
      </c>
      <c r="AY321" s="8">
        <v>1</v>
      </c>
      <c r="AZ321" s="8">
        <v>1</v>
      </c>
      <c r="BA321" s="8">
        <v>3</v>
      </c>
      <c r="BB321" s="8">
        <v>1</v>
      </c>
      <c r="BC321" s="8">
        <v>2</v>
      </c>
      <c r="BD321" s="8">
        <v>3</v>
      </c>
      <c r="BE321" s="8">
        <v>2</v>
      </c>
      <c r="BF321" s="8">
        <v>2</v>
      </c>
      <c r="BG321" s="8">
        <v>2</v>
      </c>
      <c r="BH321" s="8">
        <v>3</v>
      </c>
      <c r="BI321" s="8">
        <v>2</v>
      </c>
      <c r="BJ321" s="8" t="s">
        <v>26</v>
      </c>
      <c r="BK321" s="8" t="s">
        <v>20</v>
      </c>
      <c r="BL321" s="8">
        <v>15</v>
      </c>
      <c r="BM321" s="8" t="s">
        <v>26</v>
      </c>
      <c r="BN321" s="8"/>
      <c r="BO321" s="8">
        <v>15</v>
      </c>
      <c r="BP321" s="34">
        <v>47664</v>
      </c>
      <c r="BQ321" s="8" t="s">
        <v>21</v>
      </c>
      <c r="BR321" s="8" t="s">
        <v>156</v>
      </c>
    </row>
    <row r="322" spans="1:70" ht="15.5" thickBot="1" x14ac:dyDescent="0.35">
      <c r="A322" s="8" t="s">
        <v>26</v>
      </c>
      <c r="B322" s="8"/>
      <c r="C322" s="8" t="s">
        <v>661</v>
      </c>
      <c r="D322" s="8" t="s">
        <v>154</v>
      </c>
      <c r="E322" s="33">
        <v>1</v>
      </c>
      <c r="F322" s="8">
        <v>0</v>
      </c>
      <c r="G322" s="8" t="s">
        <v>19</v>
      </c>
      <c r="H322" s="8" t="s">
        <v>158</v>
      </c>
      <c r="I322" s="8">
        <v>25</v>
      </c>
      <c r="J322" s="8">
        <v>156</v>
      </c>
      <c r="K322" s="8">
        <v>167</v>
      </c>
      <c r="L322" s="8">
        <v>14</v>
      </c>
      <c r="M322" s="8">
        <v>8</v>
      </c>
      <c r="N322" s="8">
        <v>16</v>
      </c>
      <c r="O322" s="8">
        <v>4</v>
      </c>
      <c r="P322" s="8">
        <v>13</v>
      </c>
      <c r="Q322" s="8">
        <v>8</v>
      </c>
      <c r="R322" s="8">
        <v>9</v>
      </c>
      <c r="S322" s="8">
        <v>10</v>
      </c>
      <c r="T322" s="8">
        <v>16</v>
      </c>
      <c r="U322" s="8">
        <v>5</v>
      </c>
      <c r="V322" s="8">
        <v>6</v>
      </c>
      <c r="W322" s="8">
        <v>13</v>
      </c>
      <c r="X322" s="8">
        <v>15</v>
      </c>
      <c r="Y322" s="8">
        <v>6</v>
      </c>
      <c r="Z322" s="8">
        <v>8</v>
      </c>
      <c r="AA322" s="8">
        <v>16</v>
      </c>
      <c r="AB322" s="8">
        <v>15</v>
      </c>
      <c r="AC322" s="8">
        <v>15</v>
      </c>
      <c r="AD322" s="8">
        <v>15</v>
      </c>
      <c r="AE322" s="8">
        <v>13</v>
      </c>
      <c r="AF322" s="8">
        <v>10</v>
      </c>
      <c r="AG322" s="8">
        <v>11</v>
      </c>
      <c r="AH322" s="8">
        <v>16</v>
      </c>
      <c r="AI322" s="8">
        <v>9</v>
      </c>
      <c r="AJ322" s="8">
        <v>15</v>
      </c>
      <c r="AK322" s="8">
        <v>17</v>
      </c>
      <c r="AL322" s="8">
        <v>15</v>
      </c>
      <c r="AM322" s="8">
        <v>15</v>
      </c>
      <c r="AN322" s="8">
        <v>12</v>
      </c>
      <c r="AO322" s="8">
        <v>15</v>
      </c>
      <c r="AP322" s="8">
        <v>13</v>
      </c>
      <c r="AQ322" s="8">
        <v>15</v>
      </c>
      <c r="AR322" s="8">
        <v>14</v>
      </c>
      <c r="AS322" s="8">
        <v>17</v>
      </c>
      <c r="AT322" s="8">
        <v>12</v>
      </c>
      <c r="AU322" s="8">
        <v>12</v>
      </c>
      <c r="AV322" s="8">
        <v>16</v>
      </c>
      <c r="AW322" s="8">
        <v>11</v>
      </c>
      <c r="AX322" s="8">
        <v>11</v>
      </c>
      <c r="AY322" s="8">
        <v>1</v>
      </c>
      <c r="AZ322" s="8">
        <v>1</v>
      </c>
      <c r="BA322" s="8">
        <v>2</v>
      </c>
      <c r="BB322" s="8">
        <v>1</v>
      </c>
      <c r="BC322" s="8">
        <v>2</v>
      </c>
      <c r="BD322" s="8">
        <v>3</v>
      </c>
      <c r="BE322" s="8">
        <v>3</v>
      </c>
      <c r="BF322" s="8">
        <v>4</v>
      </c>
      <c r="BG322" s="8">
        <v>3</v>
      </c>
      <c r="BH322" s="8">
        <v>2</v>
      </c>
      <c r="BI322" s="8">
        <v>3</v>
      </c>
      <c r="BJ322" s="8" t="s">
        <v>26</v>
      </c>
      <c r="BK322" s="8" t="s">
        <v>20</v>
      </c>
      <c r="BL322" s="8">
        <v>15</v>
      </c>
      <c r="BM322" s="8" t="s">
        <v>26</v>
      </c>
      <c r="BN322" s="8"/>
      <c r="BO322" s="8">
        <v>7</v>
      </c>
      <c r="BP322" s="34">
        <v>47664</v>
      </c>
      <c r="BQ322" s="8" t="s">
        <v>21</v>
      </c>
      <c r="BR322" s="8" t="s">
        <v>156</v>
      </c>
    </row>
    <row r="323" spans="1:70" ht="15.5" thickBot="1" x14ac:dyDescent="0.35">
      <c r="A323" s="8" t="s">
        <v>26</v>
      </c>
      <c r="B323" s="8"/>
      <c r="C323" s="8" t="s">
        <v>662</v>
      </c>
      <c r="D323" s="8" t="s">
        <v>154</v>
      </c>
      <c r="E323" s="33">
        <v>1</v>
      </c>
      <c r="F323" s="8">
        <v>0</v>
      </c>
      <c r="G323" s="8" t="s">
        <v>28</v>
      </c>
      <c r="H323" s="8" t="s">
        <v>221</v>
      </c>
      <c r="I323" s="8">
        <v>25</v>
      </c>
      <c r="J323" s="8">
        <v>167</v>
      </c>
      <c r="K323" s="8">
        <v>171</v>
      </c>
      <c r="L323" s="8">
        <v>16</v>
      </c>
      <c r="M323" s="8">
        <v>13</v>
      </c>
      <c r="N323" s="8">
        <v>13</v>
      </c>
      <c r="O323" s="8">
        <v>12</v>
      </c>
      <c r="P323" s="8">
        <v>15</v>
      </c>
      <c r="Q323" s="8">
        <v>14</v>
      </c>
      <c r="R323" s="8">
        <v>9</v>
      </c>
      <c r="S323" s="8">
        <v>14</v>
      </c>
      <c r="T323" s="8">
        <v>15</v>
      </c>
      <c r="U323" s="8">
        <v>13</v>
      </c>
      <c r="V323" s="8">
        <v>9</v>
      </c>
      <c r="W323" s="8">
        <v>16</v>
      </c>
      <c r="X323" s="8">
        <v>9</v>
      </c>
      <c r="Y323" s="8">
        <v>12</v>
      </c>
      <c r="Z323" s="8">
        <v>12</v>
      </c>
      <c r="AA323" s="8">
        <v>16</v>
      </c>
      <c r="AB323" s="8">
        <v>19</v>
      </c>
      <c r="AC323" s="8">
        <v>15</v>
      </c>
      <c r="AD323" s="8">
        <v>15</v>
      </c>
      <c r="AE323" s="8">
        <v>13</v>
      </c>
      <c r="AF323" s="8">
        <v>15</v>
      </c>
      <c r="AG323" s="8">
        <v>14</v>
      </c>
      <c r="AH323" s="8">
        <v>19</v>
      </c>
      <c r="AI323" s="8">
        <v>13</v>
      </c>
      <c r="AJ323" s="8">
        <v>16</v>
      </c>
      <c r="AK323" s="8">
        <v>16</v>
      </c>
      <c r="AL323" s="8">
        <v>15</v>
      </c>
      <c r="AM323" s="8">
        <v>16</v>
      </c>
      <c r="AN323" s="8">
        <v>13</v>
      </c>
      <c r="AO323" s="8">
        <v>9</v>
      </c>
      <c r="AP323" s="8">
        <v>14</v>
      </c>
      <c r="AQ323" s="8">
        <v>16</v>
      </c>
      <c r="AR323" s="8">
        <v>15</v>
      </c>
      <c r="AS323" s="8">
        <v>14</v>
      </c>
      <c r="AT323" s="8">
        <v>13</v>
      </c>
      <c r="AU323" s="8">
        <v>14</v>
      </c>
      <c r="AV323" s="8">
        <v>15</v>
      </c>
      <c r="AW323" s="8">
        <v>14</v>
      </c>
      <c r="AX323" s="8">
        <v>14</v>
      </c>
      <c r="AY323" s="8">
        <v>3</v>
      </c>
      <c r="AZ323" s="8">
        <v>1</v>
      </c>
      <c r="BA323" s="8">
        <v>2</v>
      </c>
      <c r="BB323" s="8">
        <v>1</v>
      </c>
      <c r="BC323" s="8">
        <v>2</v>
      </c>
      <c r="BD323" s="8">
        <v>2</v>
      </c>
      <c r="BE323" s="8">
        <v>4</v>
      </c>
      <c r="BF323" s="8">
        <v>3</v>
      </c>
      <c r="BG323" s="8">
        <v>1</v>
      </c>
      <c r="BH323" s="8">
        <v>3</v>
      </c>
      <c r="BI323" s="8">
        <v>4</v>
      </c>
      <c r="BJ323" s="8" t="s">
        <v>26</v>
      </c>
      <c r="BK323" s="8" t="s">
        <v>20</v>
      </c>
      <c r="BL323" s="8">
        <v>14</v>
      </c>
      <c r="BM323" s="8" t="s">
        <v>26</v>
      </c>
      <c r="BN323" s="8"/>
      <c r="BO323" s="8">
        <v>13</v>
      </c>
      <c r="BP323" s="34">
        <v>46934</v>
      </c>
      <c r="BQ323" s="8" t="s">
        <v>21</v>
      </c>
      <c r="BR323" s="8" t="s">
        <v>156</v>
      </c>
    </row>
    <row r="324" spans="1:70" ht="15.5" thickBot="1" x14ac:dyDescent="0.35">
      <c r="A324" s="8" t="s">
        <v>26</v>
      </c>
      <c r="B324" s="8"/>
      <c r="C324" s="8" t="s">
        <v>663</v>
      </c>
      <c r="D324" s="8" t="s">
        <v>154</v>
      </c>
      <c r="E324" s="33">
        <v>1</v>
      </c>
      <c r="F324" s="8">
        <v>0</v>
      </c>
      <c r="G324" s="8" t="s">
        <v>33</v>
      </c>
      <c r="H324" s="8" t="s">
        <v>664</v>
      </c>
      <c r="I324" s="8">
        <v>28</v>
      </c>
      <c r="J324" s="8">
        <v>144</v>
      </c>
      <c r="K324" s="8">
        <v>145</v>
      </c>
      <c r="L324" s="8">
        <v>13</v>
      </c>
      <c r="M324" s="8">
        <v>11</v>
      </c>
      <c r="N324" s="8">
        <v>6</v>
      </c>
      <c r="O324" s="8">
        <v>13</v>
      </c>
      <c r="P324" s="8">
        <v>14</v>
      </c>
      <c r="Q324" s="8">
        <v>10</v>
      </c>
      <c r="R324" s="8">
        <v>8</v>
      </c>
      <c r="S324" s="8">
        <v>13</v>
      </c>
      <c r="T324" s="8">
        <v>8</v>
      </c>
      <c r="U324" s="8">
        <v>10</v>
      </c>
      <c r="V324" s="8">
        <v>15</v>
      </c>
      <c r="W324" s="8">
        <v>14</v>
      </c>
      <c r="X324" s="8">
        <v>13</v>
      </c>
      <c r="Y324" s="8">
        <v>12</v>
      </c>
      <c r="Z324" s="8">
        <v>13</v>
      </c>
      <c r="AA324" s="8">
        <v>8</v>
      </c>
      <c r="AB324" s="8">
        <v>15</v>
      </c>
      <c r="AC324" s="8">
        <v>14</v>
      </c>
      <c r="AD324" s="8">
        <v>13</v>
      </c>
      <c r="AE324" s="8">
        <v>10</v>
      </c>
      <c r="AF324" s="8">
        <v>13</v>
      </c>
      <c r="AG324" s="8">
        <v>12</v>
      </c>
      <c r="AH324" s="8">
        <v>14</v>
      </c>
      <c r="AI324" s="8">
        <v>16</v>
      </c>
      <c r="AJ324" s="8">
        <v>14</v>
      </c>
      <c r="AK324" s="8">
        <v>14</v>
      </c>
      <c r="AL324" s="8">
        <v>15</v>
      </c>
      <c r="AM324" s="8">
        <v>15</v>
      </c>
      <c r="AN324" s="8">
        <v>16</v>
      </c>
      <c r="AO324" s="8">
        <v>11</v>
      </c>
      <c r="AP324" s="8">
        <v>14</v>
      </c>
      <c r="AQ324" s="8">
        <v>14</v>
      </c>
      <c r="AR324" s="8">
        <v>12</v>
      </c>
      <c r="AS324" s="8">
        <v>12</v>
      </c>
      <c r="AT324" s="8">
        <v>14</v>
      </c>
      <c r="AU324" s="8">
        <v>14</v>
      </c>
      <c r="AV324" s="8">
        <v>15</v>
      </c>
      <c r="AW324" s="8">
        <v>15</v>
      </c>
      <c r="AX324" s="8">
        <v>13</v>
      </c>
      <c r="AY324" s="8">
        <v>3</v>
      </c>
      <c r="AZ324" s="8">
        <v>1</v>
      </c>
      <c r="BA324" s="8">
        <v>4</v>
      </c>
      <c r="BB324" s="8">
        <v>3</v>
      </c>
      <c r="BC324" s="8">
        <v>1</v>
      </c>
      <c r="BD324" s="8">
        <v>3</v>
      </c>
      <c r="BE324" s="8">
        <v>3</v>
      </c>
      <c r="BF324" s="8">
        <v>1</v>
      </c>
      <c r="BG324" s="8">
        <v>2</v>
      </c>
      <c r="BH324" s="8">
        <v>4</v>
      </c>
      <c r="BI324" s="8">
        <v>3</v>
      </c>
      <c r="BJ324" s="8" t="s">
        <v>26</v>
      </c>
      <c r="BK324" s="8" t="s">
        <v>20</v>
      </c>
      <c r="BL324" s="8">
        <v>8</v>
      </c>
      <c r="BM324" s="8" t="s">
        <v>26</v>
      </c>
      <c r="BN324" s="8"/>
      <c r="BO324" s="8">
        <v>66</v>
      </c>
      <c r="BP324" s="34">
        <v>47299</v>
      </c>
      <c r="BQ324" s="8" t="s">
        <v>21</v>
      </c>
      <c r="BR324" s="8" t="s">
        <v>156</v>
      </c>
    </row>
    <row r="325" spans="1:70" ht="15.5" thickBot="1" x14ac:dyDescent="0.35">
      <c r="A325" s="8" t="s">
        <v>26</v>
      </c>
      <c r="B325" s="8"/>
      <c r="C325" s="8" t="s">
        <v>665</v>
      </c>
      <c r="D325" s="8" t="s">
        <v>154</v>
      </c>
      <c r="E325" s="33">
        <v>1</v>
      </c>
      <c r="F325" s="8">
        <v>0</v>
      </c>
      <c r="G325" s="8" t="s">
        <v>20</v>
      </c>
      <c r="H325" s="8" t="s">
        <v>313</v>
      </c>
      <c r="I325" s="8">
        <v>23</v>
      </c>
      <c r="J325" s="8">
        <v>152</v>
      </c>
      <c r="K325" s="8">
        <v>165</v>
      </c>
      <c r="L325" s="8">
        <v>14</v>
      </c>
      <c r="M325" s="8">
        <v>8</v>
      </c>
      <c r="N325" s="8">
        <v>8</v>
      </c>
      <c r="O325" s="8">
        <v>16</v>
      </c>
      <c r="P325" s="8">
        <v>16</v>
      </c>
      <c r="Q325" s="8">
        <v>6</v>
      </c>
      <c r="R325" s="8">
        <v>6</v>
      </c>
      <c r="S325" s="8">
        <v>16</v>
      </c>
      <c r="T325" s="8">
        <v>9</v>
      </c>
      <c r="U325" s="8">
        <v>12</v>
      </c>
      <c r="V325" s="8">
        <v>15</v>
      </c>
      <c r="W325" s="8">
        <v>16</v>
      </c>
      <c r="X325" s="8">
        <v>14</v>
      </c>
      <c r="Y325" s="8">
        <v>12</v>
      </c>
      <c r="Z325" s="8">
        <v>16</v>
      </c>
      <c r="AA325" s="8">
        <v>8</v>
      </c>
      <c r="AB325" s="8">
        <v>14</v>
      </c>
      <c r="AC325" s="8">
        <v>12</v>
      </c>
      <c r="AD325" s="8">
        <v>13</v>
      </c>
      <c r="AE325" s="8">
        <v>13</v>
      </c>
      <c r="AF325" s="8">
        <v>13</v>
      </c>
      <c r="AG325" s="8">
        <v>15</v>
      </c>
      <c r="AH325" s="8">
        <v>15</v>
      </c>
      <c r="AI325" s="8">
        <v>13</v>
      </c>
      <c r="AJ325" s="8">
        <v>16</v>
      </c>
      <c r="AK325" s="8">
        <v>13</v>
      </c>
      <c r="AL325" s="8">
        <v>14</v>
      </c>
      <c r="AM325" s="8">
        <v>13</v>
      </c>
      <c r="AN325" s="8">
        <v>12</v>
      </c>
      <c r="AO325" s="8">
        <v>17</v>
      </c>
      <c r="AP325" s="8">
        <v>15</v>
      </c>
      <c r="AQ325" s="8">
        <v>13</v>
      </c>
      <c r="AR325" s="8">
        <v>18</v>
      </c>
      <c r="AS325" s="8">
        <v>15</v>
      </c>
      <c r="AT325" s="8">
        <v>13</v>
      </c>
      <c r="AU325" s="8">
        <v>12</v>
      </c>
      <c r="AV325" s="8">
        <v>14</v>
      </c>
      <c r="AW325" s="8">
        <v>16</v>
      </c>
      <c r="AX325" s="8">
        <v>14</v>
      </c>
      <c r="AY325" s="8">
        <v>3</v>
      </c>
      <c r="AZ325" s="8">
        <v>2</v>
      </c>
      <c r="BA325" s="8">
        <v>2</v>
      </c>
      <c r="BB325" s="8">
        <v>3</v>
      </c>
      <c r="BC325" s="8">
        <v>1</v>
      </c>
      <c r="BD325" s="8">
        <v>3</v>
      </c>
      <c r="BE325" s="8">
        <v>1</v>
      </c>
      <c r="BF325" s="8">
        <v>2</v>
      </c>
      <c r="BG325" s="8">
        <v>3</v>
      </c>
      <c r="BH325" s="8">
        <v>1</v>
      </c>
      <c r="BI325" s="8">
        <v>1</v>
      </c>
      <c r="BJ325" s="8" t="s">
        <v>26</v>
      </c>
      <c r="BK325" s="8" t="s">
        <v>20</v>
      </c>
      <c r="BL325" s="8">
        <v>16</v>
      </c>
      <c r="BM325" s="8" t="s">
        <v>26</v>
      </c>
      <c r="BN325" s="8"/>
      <c r="BO325" s="8">
        <v>10</v>
      </c>
      <c r="BP325" s="34">
        <v>48029</v>
      </c>
      <c r="BQ325" s="8" t="s">
        <v>21</v>
      </c>
      <c r="BR325" s="8" t="s">
        <v>156</v>
      </c>
    </row>
    <row r="326" spans="1:70" ht="15.5" thickBot="1" x14ac:dyDescent="0.35">
      <c r="A326" s="8" t="s">
        <v>26</v>
      </c>
      <c r="B326" s="8"/>
      <c r="C326" s="8" t="s">
        <v>666</v>
      </c>
      <c r="D326" s="8" t="s">
        <v>154</v>
      </c>
      <c r="E326" s="33">
        <v>1</v>
      </c>
      <c r="F326" s="8">
        <v>0</v>
      </c>
      <c r="G326" s="8" t="s">
        <v>155</v>
      </c>
      <c r="H326" s="8" t="s">
        <v>31</v>
      </c>
      <c r="I326" s="8">
        <v>23</v>
      </c>
      <c r="J326" s="8">
        <v>148</v>
      </c>
      <c r="K326" s="8">
        <v>157</v>
      </c>
      <c r="L326" s="8">
        <v>12</v>
      </c>
      <c r="M326" s="8">
        <v>8</v>
      </c>
      <c r="N326" s="8">
        <v>15</v>
      </c>
      <c r="O326" s="8">
        <v>9</v>
      </c>
      <c r="P326" s="8">
        <v>13</v>
      </c>
      <c r="Q326" s="8">
        <v>5</v>
      </c>
      <c r="R326" s="8">
        <v>14</v>
      </c>
      <c r="S326" s="8">
        <v>9</v>
      </c>
      <c r="T326" s="8">
        <v>15</v>
      </c>
      <c r="U326" s="8">
        <v>4</v>
      </c>
      <c r="V326" s="8">
        <v>7</v>
      </c>
      <c r="W326" s="8">
        <v>13</v>
      </c>
      <c r="X326" s="8">
        <v>15</v>
      </c>
      <c r="Y326" s="8">
        <v>7</v>
      </c>
      <c r="Z326" s="8">
        <v>7</v>
      </c>
      <c r="AA326" s="8">
        <v>14</v>
      </c>
      <c r="AB326" s="8">
        <v>13</v>
      </c>
      <c r="AC326" s="8">
        <v>14</v>
      </c>
      <c r="AD326" s="8">
        <v>14</v>
      </c>
      <c r="AE326" s="8">
        <v>12</v>
      </c>
      <c r="AF326" s="8">
        <v>15</v>
      </c>
      <c r="AG326" s="8">
        <v>12</v>
      </c>
      <c r="AH326" s="8">
        <v>14</v>
      </c>
      <c r="AI326" s="8">
        <v>8</v>
      </c>
      <c r="AJ326" s="8">
        <v>16</v>
      </c>
      <c r="AK326" s="8">
        <v>12</v>
      </c>
      <c r="AL326" s="8">
        <v>14</v>
      </c>
      <c r="AM326" s="8">
        <v>14</v>
      </c>
      <c r="AN326" s="8">
        <v>12</v>
      </c>
      <c r="AO326" s="8">
        <v>16</v>
      </c>
      <c r="AP326" s="8">
        <v>14</v>
      </c>
      <c r="AQ326" s="8">
        <v>14</v>
      </c>
      <c r="AR326" s="8">
        <v>14</v>
      </c>
      <c r="AS326" s="8">
        <v>16</v>
      </c>
      <c r="AT326" s="8">
        <v>14</v>
      </c>
      <c r="AU326" s="8">
        <v>15</v>
      </c>
      <c r="AV326" s="8">
        <v>12</v>
      </c>
      <c r="AW326" s="8">
        <v>13</v>
      </c>
      <c r="AX326" s="8">
        <v>14</v>
      </c>
      <c r="AY326" s="8">
        <v>2</v>
      </c>
      <c r="AZ326" s="8">
        <v>1</v>
      </c>
      <c r="BA326" s="8">
        <v>3</v>
      </c>
      <c r="BB326" s="8">
        <v>2</v>
      </c>
      <c r="BC326" s="8">
        <v>2</v>
      </c>
      <c r="BD326" s="8">
        <v>1</v>
      </c>
      <c r="BE326" s="8">
        <v>3</v>
      </c>
      <c r="BF326" s="8">
        <v>2</v>
      </c>
      <c r="BG326" s="8">
        <v>4</v>
      </c>
      <c r="BH326" s="8">
        <v>2</v>
      </c>
      <c r="BI326" s="8">
        <v>1</v>
      </c>
      <c r="BJ326" s="8" t="s">
        <v>26</v>
      </c>
      <c r="BK326" s="8" t="s">
        <v>20</v>
      </c>
      <c r="BL326" s="8">
        <v>15</v>
      </c>
      <c r="BM326" s="8" t="s">
        <v>26</v>
      </c>
      <c r="BN326" s="8"/>
      <c r="BO326" s="8">
        <v>3</v>
      </c>
      <c r="BP326" s="34">
        <v>47664</v>
      </c>
      <c r="BQ326" s="8" t="s">
        <v>21</v>
      </c>
      <c r="BR326" s="8" t="s">
        <v>156</v>
      </c>
    </row>
    <row r="327" spans="1:70" ht="15.5" thickBot="1" x14ac:dyDescent="0.35">
      <c r="A327" s="8" t="s">
        <v>26</v>
      </c>
      <c r="B327" s="8"/>
      <c r="C327" s="8" t="s">
        <v>667</v>
      </c>
      <c r="D327" s="8" t="s">
        <v>154</v>
      </c>
      <c r="E327" s="33">
        <v>1</v>
      </c>
      <c r="F327" s="8">
        <v>0</v>
      </c>
      <c r="G327" s="8" t="s">
        <v>20</v>
      </c>
      <c r="H327" s="8" t="s">
        <v>226</v>
      </c>
      <c r="I327" s="8">
        <v>30</v>
      </c>
      <c r="J327" s="8">
        <v>134</v>
      </c>
      <c r="K327" s="8">
        <v>134</v>
      </c>
      <c r="L327" s="8">
        <v>12</v>
      </c>
      <c r="M327" s="8">
        <v>13</v>
      </c>
      <c r="N327" s="8">
        <v>14</v>
      </c>
      <c r="O327" s="8">
        <v>7</v>
      </c>
      <c r="P327" s="8">
        <v>13</v>
      </c>
      <c r="Q327" s="8">
        <v>8</v>
      </c>
      <c r="R327" s="8">
        <v>10</v>
      </c>
      <c r="S327" s="8">
        <v>11</v>
      </c>
      <c r="T327" s="8">
        <v>14</v>
      </c>
      <c r="U327" s="8">
        <v>9</v>
      </c>
      <c r="V327" s="8">
        <v>7</v>
      </c>
      <c r="W327" s="8">
        <v>11</v>
      </c>
      <c r="X327" s="8">
        <v>13</v>
      </c>
      <c r="Y327" s="8">
        <v>10</v>
      </c>
      <c r="Z327" s="8">
        <v>8</v>
      </c>
      <c r="AA327" s="8">
        <v>13</v>
      </c>
      <c r="AB327" s="8">
        <v>15</v>
      </c>
      <c r="AC327" s="8">
        <v>13</v>
      </c>
      <c r="AD327" s="8">
        <v>13</v>
      </c>
      <c r="AE327" s="8">
        <v>10</v>
      </c>
      <c r="AF327" s="8">
        <v>11</v>
      </c>
      <c r="AG327" s="8">
        <v>14</v>
      </c>
      <c r="AH327" s="8">
        <v>13</v>
      </c>
      <c r="AI327" s="8">
        <v>12</v>
      </c>
      <c r="AJ327" s="8">
        <v>13</v>
      </c>
      <c r="AK327" s="8">
        <v>15</v>
      </c>
      <c r="AL327" s="8">
        <v>13</v>
      </c>
      <c r="AM327" s="8">
        <v>12</v>
      </c>
      <c r="AN327" s="8">
        <v>14</v>
      </c>
      <c r="AO327" s="8">
        <v>13</v>
      </c>
      <c r="AP327" s="8">
        <v>14</v>
      </c>
      <c r="AQ327" s="8">
        <v>14</v>
      </c>
      <c r="AR327" s="8">
        <v>15</v>
      </c>
      <c r="AS327" s="8">
        <v>13</v>
      </c>
      <c r="AT327" s="8">
        <v>15</v>
      </c>
      <c r="AU327" s="8">
        <v>12</v>
      </c>
      <c r="AV327" s="8">
        <v>14</v>
      </c>
      <c r="AW327" s="8">
        <v>11</v>
      </c>
      <c r="AX327" s="8">
        <v>13</v>
      </c>
      <c r="AY327" s="8">
        <v>1</v>
      </c>
      <c r="AZ327" s="8">
        <v>2</v>
      </c>
      <c r="BA327" s="8">
        <v>2</v>
      </c>
      <c r="BB327" s="8">
        <v>3</v>
      </c>
      <c r="BC327" s="8">
        <v>1</v>
      </c>
      <c r="BD327" s="8">
        <v>4</v>
      </c>
      <c r="BE327" s="8">
        <v>3</v>
      </c>
      <c r="BF327" s="8">
        <v>2</v>
      </c>
      <c r="BG327" s="8">
        <v>3</v>
      </c>
      <c r="BH327" s="8">
        <v>1</v>
      </c>
      <c r="BI327" s="8">
        <v>3</v>
      </c>
      <c r="BJ327" s="8" t="s">
        <v>26</v>
      </c>
      <c r="BK327" s="8" t="s">
        <v>20</v>
      </c>
      <c r="BL327" s="8">
        <v>16</v>
      </c>
      <c r="BM327" s="8" t="s">
        <v>26</v>
      </c>
      <c r="BN327" s="8"/>
      <c r="BO327" s="8">
        <v>5</v>
      </c>
      <c r="BP327" s="34">
        <v>46203</v>
      </c>
      <c r="BQ327" s="8" t="s">
        <v>21</v>
      </c>
      <c r="BR327" s="8" t="s">
        <v>156</v>
      </c>
    </row>
    <row r="328" spans="1:70" ht="15.5" thickBot="1" x14ac:dyDescent="0.35">
      <c r="A328" s="8" t="s">
        <v>26</v>
      </c>
      <c r="B328" s="8"/>
      <c r="C328" s="8" t="s">
        <v>668</v>
      </c>
      <c r="D328" s="8" t="s">
        <v>154</v>
      </c>
      <c r="E328" s="33">
        <v>1</v>
      </c>
      <c r="F328" s="8">
        <v>0</v>
      </c>
      <c r="G328" s="8" t="s">
        <v>19</v>
      </c>
      <c r="H328" s="8" t="s">
        <v>31</v>
      </c>
      <c r="I328" s="8">
        <v>33</v>
      </c>
      <c r="J328" s="8">
        <v>147</v>
      </c>
      <c r="K328" s="8">
        <v>149</v>
      </c>
      <c r="L328" s="8">
        <v>16</v>
      </c>
      <c r="M328" s="8">
        <v>9</v>
      </c>
      <c r="N328" s="8">
        <v>16</v>
      </c>
      <c r="O328" s="8">
        <v>14</v>
      </c>
      <c r="P328" s="8">
        <v>13</v>
      </c>
      <c r="Q328" s="8">
        <v>6</v>
      </c>
      <c r="R328" s="8">
        <v>8</v>
      </c>
      <c r="S328" s="8">
        <v>12</v>
      </c>
      <c r="T328" s="8">
        <v>16</v>
      </c>
      <c r="U328" s="8">
        <v>12</v>
      </c>
      <c r="V328" s="8">
        <v>11</v>
      </c>
      <c r="W328" s="8">
        <v>15</v>
      </c>
      <c r="X328" s="8">
        <v>15</v>
      </c>
      <c r="Y328" s="8">
        <v>12</v>
      </c>
      <c r="Z328" s="8">
        <v>9</v>
      </c>
      <c r="AA328" s="8">
        <v>15</v>
      </c>
      <c r="AB328" s="8">
        <v>12</v>
      </c>
      <c r="AC328" s="8">
        <v>14</v>
      </c>
      <c r="AD328" s="8">
        <v>12</v>
      </c>
      <c r="AE328" s="8">
        <v>11</v>
      </c>
      <c r="AF328" s="8">
        <v>17</v>
      </c>
      <c r="AG328" s="8">
        <v>15</v>
      </c>
      <c r="AH328" s="8">
        <v>16</v>
      </c>
      <c r="AI328" s="8">
        <v>9</v>
      </c>
      <c r="AJ328" s="8">
        <v>12</v>
      </c>
      <c r="AK328" s="8">
        <v>15</v>
      </c>
      <c r="AL328" s="8">
        <v>15</v>
      </c>
      <c r="AM328" s="8">
        <v>16</v>
      </c>
      <c r="AN328" s="8">
        <v>11</v>
      </c>
      <c r="AO328" s="8">
        <v>14</v>
      </c>
      <c r="AP328" s="8">
        <v>14</v>
      </c>
      <c r="AQ328" s="8">
        <v>13</v>
      </c>
      <c r="AR328" s="8">
        <v>12</v>
      </c>
      <c r="AS328" s="8">
        <v>15</v>
      </c>
      <c r="AT328" s="8">
        <v>12</v>
      </c>
      <c r="AU328" s="8">
        <v>12</v>
      </c>
      <c r="AV328" s="8">
        <v>15</v>
      </c>
      <c r="AW328" s="8">
        <v>14</v>
      </c>
      <c r="AX328" s="8">
        <v>14</v>
      </c>
      <c r="AY328" s="8">
        <v>1</v>
      </c>
      <c r="AZ328" s="8">
        <v>2</v>
      </c>
      <c r="BA328" s="8">
        <v>1</v>
      </c>
      <c r="BB328" s="8">
        <v>3</v>
      </c>
      <c r="BC328" s="8">
        <v>1</v>
      </c>
      <c r="BD328" s="8">
        <v>3</v>
      </c>
      <c r="BE328" s="8">
        <v>1</v>
      </c>
      <c r="BF328" s="8">
        <v>4</v>
      </c>
      <c r="BG328" s="8">
        <v>2</v>
      </c>
      <c r="BH328" s="8">
        <v>2</v>
      </c>
      <c r="BI328" s="8">
        <v>3</v>
      </c>
      <c r="BJ328" s="8" t="s">
        <v>26</v>
      </c>
      <c r="BK328" s="8" t="s">
        <v>20</v>
      </c>
      <c r="BL328" s="8">
        <v>15</v>
      </c>
      <c r="BM328" s="8" t="s">
        <v>26</v>
      </c>
      <c r="BN328" s="8"/>
      <c r="BO328" s="8">
        <v>31</v>
      </c>
      <c r="BP328" s="34">
        <v>46203</v>
      </c>
      <c r="BQ328" s="8" t="s">
        <v>21</v>
      </c>
      <c r="BR328" s="8" t="s">
        <v>156</v>
      </c>
    </row>
    <row r="329" spans="1:70" ht="15.5" thickBot="1" x14ac:dyDescent="0.35">
      <c r="A329" s="8" t="s">
        <v>26</v>
      </c>
      <c r="B329" s="8"/>
      <c r="C329" s="8" t="s">
        <v>669</v>
      </c>
      <c r="D329" s="8" t="s">
        <v>154</v>
      </c>
      <c r="E329" s="33">
        <v>1</v>
      </c>
      <c r="F329" s="8">
        <v>0</v>
      </c>
      <c r="G329" s="8" t="s">
        <v>29</v>
      </c>
      <c r="H329" s="8" t="s">
        <v>369</v>
      </c>
      <c r="I329" s="8">
        <v>20</v>
      </c>
      <c r="J329" s="8">
        <v>144</v>
      </c>
      <c r="K329" s="8">
        <v>165</v>
      </c>
      <c r="L329" s="8">
        <v>13</v>
      </c>
      <c r="M329" s="8">
        <v>15</v>
      </c>
      <c r="N329" s="8">
        <v>12</v>
      </c>
      <c r="O329" s="8">
        <v>15</v>
      </c>
      <c r="P329" s="8">
        <v>13</v>
      </c>
      <c r="Q329" s="8">
        <v>12</v>
      </c>
      <c r="R329" s="8">
        <v>10</v>
      </c>
      <c r="S329" s="8">
        <v>14</v>
      </c>
      <c r="T329" s="8">
        <v>14</v>
      </c>
      <c r="U329" s="8">
        <v>13</v>
      </c>
      <c r="V329" s="8">
        <v>10</v>
      </c>
      <c r="W329" s="8">
        <v>14</v>
      </c>
      <c r="X329" s="8">
        <v>10</v>
      </c>
      <c r="Y329" s="8">
        <v>11</v>
      </c>
      <c r="Z329" s="8">
        <v>11</v>
      </c>
      <c r="AA329" s="8">
        <v>13</v>
      </c>
      <c r="AB329" s="8">
        <v>15</v>
      </c>
      <c r="AC329" s="8">
        <v>13</v>
      </c>
      <c r="AD329" s="8">
        <v>13</v>
      </c>
      <c r="AE329" s="8">
        <v>10</v>
      </c>
      <c r="AF329" s="8">
        <v>10</v>
      </c>
      <c r="AG329" s="8">
        <v>13</v>
      </c>
      <c r="AH329" s="8">
        <v>15</v>
      </c>
      <c r="AI329" s="8">
        <v>11</v>
      </c>
      <c r="AJ329" s="8">
        <v>15</v>
      </c>
      <c r="AK329" s="8">
        <v>14</v>
      </c>
      <c r="AL329" s="8">
        <v>13</v>
      </c>
      <c r="AM329" s="8">
        <v>15</v>
      </c>
      <c r="AN329" s="8">
        <v>14</v>
      </c>
      <c r="AO329" s="8">
        <v>9</v>
      </c>
      <c r="AP329" s="8">
        <v>14</v>
      </c>
      <c r="AQ329" s="8">
        <v>14</v>
      </c>
      <c r="AR329" s="8">
        <v>13</v>
      </c>
      <c r="AS329" s="8">
        <v>13</v>
      </c>
      <c r="AT329" s="8">
        <v>14</v>
      </c>
      <c r="AU329" s="8">
        <v>13</v>
      </c>
      <c r="AV329" s="8">
        <v>15</v>
      </c>
      <c r="AW329" s="8">
        <v>14</v>
      </c>
      <c r="AX329" s="8">
        <v>15</v>
      </c>
      <c r="AY329" s="8">
        <v>3</v>
      </c>
      <c r="AZ329" s="8">
        <v>3</v>
      </c>
      <c r="BA329" s="8">
        <v>1</v>
      </c>
      <c r="BB329" s="8">
        <v>3</v>
      </c>
      <c r="BC329" s="8">
        <v>2</v>
      </c>
      <c r="BD329" s="8">
        <v>3</v>
      </c>
      <c r="BE329" s="8">
        <v>3</v>
      </c>
      <c r="BF329" s="8">
        <v>3</v>
      </c>
      <c r="BG329" s="8">
        <v>3</v>
      </c>
      <c r="BH329" s="8">
        <v>2</v>
      </c>
      <c r="BI329" s="8">
        <v>2</v>
      </c>
      <c r="BJ329" s="8" t="s">
        <v>26</v>
      </c>
      <c r="BK329" s="8" t="s">
        <v>20</v>
      </c>
      <c r="BL329" s="8">
        <v>16</v>
      </c>
      <c r="BM329" s="8" t="s">
        <v>26</v>
      </c>
      <c r="BN329" s="8"/>
      <c r="BO329" s="8" t="s">
        <v>26</v>
      </c>
      <c r="BP329" s="34">
        <v>47299</v>
      </c>
      <c r="BQ329" s="8" t="s">
        <v>21</v>
      </c>
      <c r="BR329" s="8" t="s">
        <v>156</v>
      </c>
    </row>
    <row r="330" spans="1:70" ht="15.5" thickBot="1" x14ac:dyDescent="0.35">
      <c r="A330" s="8" t="s">
        <v>26</v>
      </c>
      <c r="B330" s="8"/>
      <c r="C330" s="8" t="s">
        <v>670</v>
      </c>
      <c r="D330" s="8" t="s">
        <v>154</v>
      </c>
      <c r="E330" s="33">
        <v>1</v>
      </c>
      <c r="F330" s="8">
        <v>0</v>
      </c>
      <c r="G330" s="8" t="s">
        <v>20</v>
      </c>
      <c r="H330" s="8" t="s">
        <v>315</v>
      </c>
      <c r="I330" s="8">
        <v>19</v>
      </c>
      <c r="J330" s="8">
        <v>140</v>
      </c>
      <c r="K330" s="8">
        <v>152</v>
      </c>
      <c r="L330" s="8">
        <v>14</v>
      </c>
      <c r="M330" s="8">
        <v>12</v>
      </c>
      <c r="N330" s="8">
        <v>12</v>
      </c>
      <c r="O330" s="8">
        <v>10</v>
      </c>
      <c r="P330" s="8">
        <v>13</v>
      </c>
      <c r="Q330" s="8">
        <v>13</v>
      </c>
      <c r="R330" s="8">
        <v>8</v>
      </c>
      <c r="S330" s="8">
        <v>13</v>
      </c>
      <c r="T330" s="8">
        <v>13</v>
      </c>
      <c r="U330" s="8">
        <v>10</v>
      </c>
      <c r="V330" s="8">
        <v>11</v>
      </c>
      <c r="W330" s="8">
        <v>14</v>
      </c>
      <c r="X330" s="8">
        <v>13</v>
      </c>
      <c r="Y330" s="8">
        <v>12</v>
      </c>
      <c r="Z330" s="8">
        <v>12</v>
      </c>
      <c r="AA330" s="8">
        <v>13</v>
      </c>
      <c r="AB330" s="8">
        <v>16</v>
      </c>
      <c r="AC330" s="8">
        <v>13</v>
      </c>
      <c r="AD330" s="8">
        <v>13</v>
      </c>
      <c r="AE330" s="8">
        <v>8</v>
      </c>
      <c r="AF330" s="8">
        <v>13</v>
      </c>
      <c r="AG330" s="8">
        <v>13</v>
      </c>
      <c r="AH330" s="8">
        <v>15</v>
      </c>
      <c r="AI330" s="8">
        <v>13</v>
      </c>
      <c r="AJ330" s="8">
        <v>14</v>
      </c>
      <c r="AK330" s="8">
        <v>15</v>
      </c>
      <c r="AL330" s="8">
        <v>14</v>
      </c>
      <c r="AM330" s="8">
        <v>14</v>
      </c>
      <c r="AN330" s="8">
        <v>14</v>
      </c>
      <c r="AO330" s="8">
        <v>13</v>
      </c>
      <c r="AP330" s="8">
        <v>15</v>
      </c>
      <c r="AQ330" s="8">
        <v>12</v>
      </c>
      <c r="AR330" s="8">
        <v>13</v>
      </c>
      <c r="AS330" s="8">
        <v>12</v>
      </c>
      <c r="AT330" s="8">
        <v>13</v>
      </c>
      <c r="AU330" s="8">
        <v>15</v>
      </c>
      <c r="AV330" s="8">
        <v>14</v>
      </c>
      <c r="AW330" s="8">
        <v>13</v>
      </c>
      <c r="AX330" s="8">
        <v>14</v>
      </c>
      <c r="AY330" s="8">
        <v>3</v>
      </c>
      <c r="AZ330" s="8">
        <v>1</v>
      </c>
      <c r="BA330" s="8">
        <v>3</v>
      </c>
      <c r="BB330" s="8">
        <v>3</v>
      </c>
      <c r="BC330" s="8">
        <v>3</v>
      </c>
      <c r="BD330" s="8">
        <v>2</v>
      </c>
      <c r="BE330" s="8">
        <v>2</v>
      </c>
      <c r="BF330" s="8">
        <v>2</v>
      </c>
      <c r="BG330" s="8">
        <v>1</v>
      </c>
      <c r="BH330" s="8">
        <v>2</v>
      </c>
      <c r="BI330" s="8">
        <v>1</v>
      </c>
      <c r="BJ330" s="8" t="s">
        <v>26</v>
      </c>
      <c r="BK330" s="8" t="s">
        <v>20</v>
      </c>
      <c r="BL330" s="8">
        <v>13</v>
      </c>
      <c r="BM330" s="8" t="s">
        <v>26</v>
      </c>
      <c r="BN330" s="8"/>
      <c r="BO330" s="8" t="s">
        <v>26</v>
      </c>
      <c r="BP330" s="34">
        <v>46934</v>
      </c>
      <c r="BQ330" s="8" t="s">
        <v>21</v>
      </c>
      <c r="BR330" s="8" t="s">
        <v>156</v>
      </c>
    </row>
    <row r="331" spans="1:70" x14ac:dyDescent="0.3">
      <c r="A331" s="48" t="s">
        <v>672</v>
      </c>
    </row>
    <row r="332" spans="1:70" ht="14.5" thickBot="1" x14ac:dyDescent="0.35">
      <c r="A332" s="7" t="s">
        <v>0</v>
      </c>
      <c r="B332" s="7"/>
      <c r="C332" s="7" t="s">
        <v>2</v>
      </c>
      <c r="D332" s="7" t="s">
        <v>3</v>
      </c>
      <c r="E332" s="7"/>
      <c r="F332" s="7" t="s">
        <v>14</v>
      </c>
      <c r="G332" s="7" t="s">
        <v>12</v>
      </c>
      <c r="H332" s="7" t="s">
        <v>1</v>
      </c>
      <c r="I332" s="7" t="s">
        <v>4</v>
      </c>
      <c r="J332" s="7" t="s">
        <v>5</v>
      </c>
      <c r="K332" s="7" t="s">
        <v>329</v>
      </c>
      <c r="L332" s="7" t="s">
        <v>34</v>
      </c>
      <c r="M332" s="7" t="s">
        <v>35</v>
      </c>
      <c r="N332" s="7" t="s">
        <v>36</v>
      </c>
      <c r="O332" s="7" t="s">
        <v>37</v>
      </c>
      <c r="P332" s="7" t="s">
        <v>38</v>
      </c>
      <c r="Q332" s="7" t="s">
        <v>39</v>
      </c>
      <c r="R332" s="7" t="s">
        <v>40</v>
      </c>
      <c r="S332" s="7" t="s">
        <v>9</v>
      </c>
      <c r="T332" s="7" t="s">
        <v>41</v>
      </c>
      <c r="U332" s="7" t="s">
        <v>42</v>
      </c>
      <c r="V332" s="7" t="s">
        <v>43</v>
      </c>
      <c r="W332" s="7" t="s">
        <v>44</v>
      </c>
      <c r="X332" s="7" t="s">
        <v>45</v>
      </c>
      <c r="Y332" s="7" t="s">
        <v>46</v>
      </c>
      <c r="Z332" s="7" t="s">
        <v>47</v>
      </c>
      <c r="AA332" s="7" t="s">
        <v>1</v>
      </c>
      <c r="AB332" s="7" t="s">
        <v>10</v>
      </c>
      <c r="AC332" s="7" t="s">
        <v>48</v>
      </c>
      <c r="AD332" s="7" t="s">
        <v>49</v>
      </c>
      <c r="AE332" s="7" t="s">
        <v>50</v>
      </c>
      <c r="AF332" s="7" t="s">
        <v>51</v>
      </c>
      <c r="AG332" s="7" t="s">
        <v>52</v>
      </c>
      <c r="AH332" s="7" t="s">
        <v>53</v>
      </c>
      <c r="AI332" s="7" t="s">
        <v>54</v>
      </c>
      <c r="AJ332" s="7" t="s">
        <v>55</v>
      </c>
      <c r="AK332" s="7" t="s">
        <v>56</v>
      </c>
      <c r="AL332" s="7" t="s">
        <v>57</v>
      </c>
      <c r="AM332" s="7" t="s">
        <v>58</v>
      </c>
      <c r="AN332" s="7" t="s">
        <v>7</v>
      </c>
      <c r="AO332" s="7" t="s">
        <v>8</v>
      </c>
      <c r="AP332" s="7" t="s">
        <v>59</v>
      </c>
      <c r="AQ332" s="7" t="s">
        <v>60</v>
      </c>
      <c r="AR332" s="7" t="s">
        <v>61</v>
      </c>
      <c r="AS332" s="7" t="s">
        <v>62</v>
      </c>
      <c r="AT332" s="7" t="s">
        <v>6</v>
      </c>
      <c r="AU332" s="7" t="s">
        <v>63</v>
      </c>
      <c r="AV332" s="7" t="s">
        <v>213</v>
      </c>
      <c r="AW332" s="7" t="s">
        <v>214</v>
      </c>
      <c r="AX332" s="7" t="s">
        <v>215</v>
      </c>
      <c r="AY332" s="7" t="s">
        <v>140</v>
      </c>
      <c r="AZ332" s="7" t="s">
        <v>141</v>
      </c>
      <c r="BA332" s="7" t="s">
        <v>142</v>
      </c>
      <c r="BB332" s="7" t="s">
        <v>143</v>
      </c>
      <c r="BC332" s="7" t="s">
        <v>144</v>
      </c>
      <c r="BD332" s="7" t="s">
        <v>145</v>
      </c>
      <c r="BE332" s="7" t="s">
        <v>146</v>
      </c>
      <c r="BF332" s="7" t="s">
        <v>147</v>
      </c>
      <c r="BG332" s="7" t="s">
        <v>148</v>
      </c>
      <c r="BH332" s="7" t="s">
        <v>149</v>
      </c>
      <c r="BI332" s="7" t="s">
        <v>150</v>
      </c>
      <c r="BJ332" s="7" t="s">
        <v>18</v>
      </c>
      <c r="BK332" s="7" t="s">
        <v>16</v>
      </c>
      <c r="BL332" s="7" t="s">
        <v>11</v>
      </c>
      <c r="BM332" s="7" t="s">
        <v>13</v>
      </c>
      <c r="BN332" s="7" t="s">
        <v>17</v>
      </c>
      <c r="BO332" s="7" t="s">
        <v>151</v>
      </c>
      <c r="BP332" s="7" t="s">
        <v>15</v>
      </c>
      <c r="BQ332" s="7" t="s">
        <v>152</v>
      </c>
      <c r="BR332" s="7" t="s">
        <v>153</v>
      </c>
    </row>
    <row r="333" spans="1:70" ht="15.5" thickBot="1" x14ac:dyDescent="0.35">
      <c r="A333" s="8" t="s">
        <v>26</v>
      </c>
      <c r="B333" s="8"/>
      <c r="C333" s="8" t="s">
        <v>673</v>
      </c>
      <c r="D333" s="8" t="s">
        <v>154</v>
      </c>
      <c r="E333" s="33">
        <v>1</v>
      </c>
      <c r="F333" s="8">
        <v>0</v>
      </c>
      <c r="G333" s="8" t="s">
        <v>20</v>
      </c>
      <c r="H333" s="8" t="s">
        <v>315</v>
      </c>
      <c r="I333" s="8">
        <v>22</v>
      </c>
      <c r="J333" s="8">
        <v>140</v>
      </c>
      <c r="K333" s="8">
        <v>163</v>
      </c>
      <c r="L333" s="8">
        <v>13</v>
      </c>
      <c r="M333" s="8">
        <v>7</v>
      </c>
      <c r="N333" s="8">
        <v>12</v>
      </c>
      <c r="O333" s="8">
        <v>9</v>
      </c>
      <c r="P333" s="8">
        <v>13</v>
      </c>
      <c r="Q333" s="8">
        <v>7</v>
      </c>
      <c r="R333" s="8">
        <v>8</v>
      </c>
      <c r="S333" s="8">
        <v>13</v>
      </c>
      <c r="T333" s="8">
        <v>13</v>
      </c>
      <c r="U333" s="8">
        <v>8</v>
      </c>
      <c r="V333" s="8">
        <v>9</v>
      </c>
      <c r="W333" s="8">
        <v>14</v>
      </c>
      <c r="X333" s="8">
        <v>10</v>
      </c>
      <c r="Y333" s="8">
        <v>10</v>
      </c>
      <c r="Z333" s="8">
        <v>13</v>
      </c>
      <c r="AA333" s="8">
        <v>14</v>
      </c>
      <c r="AB333" s="8">
        <v>14</v>
      </c>
      <c r="AC333" s="8">
        <v>15</v>
      </c>
      <c r="AD333" s="8">
        <v>12</v>
      </c>
      <c r="AE333" s="8">
        <v>10</v>
      </c>
      <c r="AF333" s="8">
        <v>11</v>
      </c>
      <c r="AG333" s="8">
        <v>12</v>
      </c>
      <c r="AH333" s="8">
        <v>14</v>
      </c>
      <c r="AI333" s="8">
        <v>13</v>
      </c>
      <c r="AJ333" s="8">
        <v>16</v>
      </c>
      <c r="AK333" s="8">
        <v>16</v>
      </c>
      <c r="AL333" s="8">
        <v>16</v>
      </c>
      <c r="AM333" s="8">
        <v>15</v>
      </c>
      <c r="AN333" s="8">
        <v>14</v>
      </c>
      <c r="AO333" s="8">
        <v>12</v>
      </c>
      <c r="AP333" s="8">
        <v>11</v>
      </c>
      <c r="AQ333" s="8">
        <v>16</v>
      </c>
      <c r="AR333" s="8">
        <v>15</v>
      </c>
      <c r="AS333" s="8">
        <v>14</v>
      </c>
      <c r="AT333" s="8">
        <v>13</v>
      </c>
      <c r="AU333" s="8">
        <v>14</v>
      </c>
      <c r="AV333" s="8">
        <v>12</v>
      </c>
      <c r="AW333" s="8">
        <v>13</v>
      </c>
      <c r="AX333" s="8">
        <v>16</v>
      </c>
      <c r="AY333" s="8">
        <v>3</v>
      </c>
      <c r="AZ333" s="8">
        <v>2</v>
      </c>
      <c r="BA333" s="8">
        <v>2</v>
      </c>
      <c r="BB333" s="8">
        <v>2</v>
      </c>
      <c r="BC333" s="8">
        <v>1</v>
      </c>
      <c r="BD333" s="8">
        <v>1</v>
      </c>
      <c r="BE333" s="8">
        <v>1</v>
      </c>
      <c r="BF333" s="8">
        <v>1</v>
      </c>
      <c r="BG333" s="8">
        <v>4</v>
      </c>
      <c r="BH333" s="8">
        <v>2</v>
      </c>
      <c r="BI333" s="8">
        <v>3</v>
      </c>
      <c r="BJ333" s="8" t="s">
        <v>26</v>
      </c>
      <c r="BK333" s="8" t="s">
        <v>20</v>
      </c>
      <c r="BL333" s="8">
        <v>14</v>
      </c>
      <c r="BM333" s="8" t="s">
        <v>26</v>
      </c>
      <c r="BN333" s="8"/>
      <c r="BO333" s="8">
        <v>5</v>
      </c>
      <c r="BP333" s="34">
        <v>47664</v>
      </c>
      <c r="BQ333" s="8" t="s">
        <v>21</v>
      </c>
      <c r="BR333" s="8" t="s">
        <v>156</v>
      </c>
    </row>
    <row r="334" spans="1:70" ht="15.5" thickBot="1" x14ac:dyDescent="0.35">
      <c r="A334" s="8" t="s">
        <v>26</v>
      </c>
      <c r="B334" s="8"/>
      <c r="C334" s="8" t="s">
        <v>674</v>
      </c>
      <c r="D334" s="8" t="s">
        <v>154</v>
      </c>
      <c r="E334" s="33">
        <v>1</v>
      </c>
      <c r="F334" s="8">
        <v>0</v>
      </c>
      <c r="G334" s="8" t="s">
        <v>20</v>
      </c>
      <c r="H334" s="8" t="s">
        <v>221</v>
      </c>
      <c r="I334" s="8">
        <v>28</v>
      </c>
      <c r="J334" s="8">
        <v>142</v>
      </c>
      <c r="K334" s="8">
        <v>165</v>
      </c>
      <c r="L334" s="8">
        <v>14</v>
      </c>
      <c r="M334" s="8">
        <v>11</v>
      </c>
      <c r="N334" s="8">
        <v>14</v>
      </c>
      <c r="O334" s="8">
        <v>13</v>
      </c>
      <c r="P334" s="8">
        <v>15</v>
      </c>
      <c r="Q334" s="8">
        <v>8</v>
      </c>
      <c r="R334" s="8">
        <v>7</v>
      </c>
      <c r="S334" s="8">
        <v>16</v>
      </c>
      <c r="T334" s="8">
        <v>17</v>
      </c>
      <c r="U334" s="8">
        <v>13</v>
      </c>
      <c r="V334" s="8">
        <v>9</v>
      </c>
      <c r="W334" s="8">
        <v>14</v>
      </c>
      <c r="X334" s="8">
        <v>12</v>
      </c>
      <c r="Y334" s="8">
        <v>13</v>
      </c>
      <c r="Z334" s="8">
        <v>14</v>
      </c>
      <c r="AA334" s="8">
        <v>14</v>
      </c>
      <c r="AB334" s="8">
        <v>14</v>
      </c>
      <c r="AC334" s="8">
        <v>10</v>
      </c>
      <c r="AD334" s="8">
        <v>10</v>
      </c>
      <c r="AE334" s="8">
        <v>11</v>
      </c>
      <c r="AF334" s="8">
        <v>13</v>
      </c>
      <c r="AG334" s="8">
        <v>10</v>
      </c>
      <c r="AH334" s="8">
        <v>15</v>
      </c>
      <c r="AI334" s="8">
        <v>12</v>
      </c>
      <c r="AJ334" s="8">
        <v>14</v>
      </c>
      <c r="AK334" s="8">
        <v>14</v>
      </c>
      <c r="AL334" s="8">
        <v>12</v>
      </c>
      <c r="AM334" s="8">
        <v>15</v>
      </c>
      <c r="AN334" s="8">
        <v>16</v>
      </c>
      <c r="AO334" s="8">
        <v>12</v>
      </c>
      <c r="AP334" s="8">
        <v>12</v>
      </c>
      <c r="AQ334" s="8">
        <v>16</v>
      </c>
      <c r="AR334" s="8">
        <v>13</v>
      </c>
      <c r="AS334" s="8">
        <v>15</v>
      </c>
      <c r="AT334" s="8">
        <v>14</v>
      </c>
      <c r="AU334" s="8">
        <v>14</v>
      </c>
      <c r="AV334" s="8">
        <v>8</v>
      </c>
      <c r="AW334" s="8">
        <v>13</v>
      </c>
      <c r="AX334" s="8">
        <v>11</v>
      </c>
      <c r="AY334" s="8">
        <v>1</v>
      </c>
      <c r="AZ334" s="8">
        <v>2</v>
      </c>
      <c r="BA334" s="8">
        <v>2</v>
      </c>
      <c r="BB334" s="8">
        <v>1</v>
      </c>
      <c r="BC334" s="8">
        <v>1</v>
      </c>
      <c r="BD334" s="8">
        <v>3</v>
      </c>
      <c r="BE334" s="8">
        <v>1</v>
      </c>
      <c r="BF334" s="8">
        <v>1</v>
      </c>
      <c r="BG334" s="8">
        <v>3</v>
      </c>
      <c r="BH334" s="8">
        <v>2</v>
      </c>
      <c r="BI334" s="8">
        <v>2</v>
      </c>
      <c r="BJ334" s="8" t="s">
        <v>26</v>
      </c>
      <c r="BK334" s="8" t="s">
        <v>20</v>
      </c>
      <c r="BL334" s="8">
        <v>6</v>
      </c>
      <c r="BM334" s="8" t="s">
        <v>26</v>
      </c>
      <c r="BN334" s="8"/>
      <c r="BO334" s="8">
        <v>6</v>
      </c>
      <c r="BP334" s="34">
        <v>46203</v>
      </c>
      <c r="BQ334" s="8" t="s">
        <v>21</v>
      </c>
      <c r="BR334" s="8" t="s">
        <v>156</v>
      </c>
    </row>
    <row r="335" spans="1:70" ht="15.5" thickBot="1" x14ac:dyDescent="0.35">
      <c r="A335" s="8" t="s">
        <v>26</v>
      </c>
      <c r="B335" s="8"/>
      <c r="C335" s="8" t="s">
        <v>675</v>
      </c>
      <c r="D335" s="8" t="s">
        <v>154</v>
      </c>
      <c r="E335" s="33">
        <v>1</v>
      </c>
      <c r="F335" s="8">
        <v>0</v>
      </c>
      <c r="G335" s="8" t="s">
        <v>20</v>
      </c>
      <c r="H335" s="8" t="s">
        <v>138</v>
      </c>
      <c r="I335" s="8">
        <v>24</v>
      </c>
      <c r="J335" s="8">
        <v>153</v>
      </c>
      <c r="K335" s="8">
        <v>162</v>
      </c>
      <c r="L335" s="8">
        <v>13</v>
      </c>
      <c r="M335" s="8">
        <v>14</v>
      </c>
      <c r="N335" s="8">
        <v>7</v>
      </c>
      <c r="O335" s="8">
        <v>13</v>
      </c>
      <c r="P335" s="8">
        <v>16</v>
      </c>
      <c r="Q335" s="8">
        <v>15</v>
      </c>
      <c r="R335" s="8">
        <v>11</v>
      </c>
      <c r="S335" s="8">
        <v>16</v>
      </c>
      <c r="T335" s="8">
        <v>6</v>
      </c>
      <c r="U335" s="8">
        <v>14</v>
      </c>
      <c r="V335" s="8">
        <v>12</v>
      </c>
      <c r="W335" s="8">
        <v>14</v>
      </c>
      <c r="X335" s="8">
        <v>9</v>
      </c>
      <c r="Y335" s="8">
        <v>10</v>
      </c>
      <c r="Z335" s="8">
        <v>16</v>
      </c>
      <c r="AA335" s="8">
        <v>7</v>
      </c>
      <c r="AB335" s="8">
        <v>13</v>
      </c>
      <c r="AC335" s="8">
        <v>11</v>
      </c>
      <c r="AD335" s="8">
        <v>10</v>
      </c>
      <c r="AE335" s="8">
        <v>6</v>
      </c>
      <c r="AF335" s="8">
        <v>15</v>
      </c>
      <c r="AG335" s="8">
        <v>12</v>
      </c>
      <c r="AH335" s="8">
        <v>14</v>
      </c>
      <c r="AI335" s="8">
        <v>13</v>
      </c>
      <c r="AJ335" s="8">
        <v>13</v>
      </c>
      <c r="AK335" s="8">
        <v>14</v>
      </c>
      <c r="AL335" s="8">
        <v>13</v>
      </c>
      <c r="AM335" s="8">
        <v>12</v>
      </c>
      <c r="AN335" s="8">
        <v>15</v>
      </c>
      <c r="AO335" s="8">
        <v>8</v>
      </c>
      <c r="AP335" s="8">
        <v>14</v>
      </c>
      <c r="AQ335" s="8">
        <v>14</v>
      </c>
      <c r="AR335" s="8">
        <v>15</v>
      </c>
      <c r="AS335" s="8">
        <v>16</v>
      </c>
      <c r="AT335" s="8">
        <v>14</v>
      </c>
      <c r="AU335" s="8">
        <v>14</v>
      </c>
      <c r="AV335" s="8">
        <v>11</v>
      </c>
      <c r="AW335" s="8">
        <v>8</v>
      </c>
      <c r="AX335" s="8">
        <v>10</v>
      </c>
      <c r="AY335" s="8">
        <v>3</v>
      </c>
      <c r="AZ335" s="8">
        <v>4</v>
      </c>
      <c r="BA335" s="8">
        <v>2</v>
      </c>
      <c r="BB335" s="8">
        <v>1</v>
      </c>
      <c r="BC335" s="8">
        <v>2</v>
      </c>
      <c r="BD335" s="8">
        <v>1</v>
      </c>
      <c r="BE335" s="8">
        <v>1</v>
      </c>
      <c r="BF335" s="8">
        <v>3</v>
      </c>
      <c r="BG335" s="8">
        <v>2</v>
      </c>
      <c r="BH335" s="8">
        <v>1</v>
      </c>
      <c r="BI335" s="8">
        <v>2</v>
      </c>
      <c r="BJ335" s="8" t="s">
        <v>26</v>
      </c>
      <c r="BK335" s="8" t="s">
        <v>20</v>
      </c>
      <c r="BL335" s="8">
        <v>13</v>
      </c>
      <c r="BM335" s="8" t="s">
        <v>26</v>
      </c>
      <c r="BN335" s="8"/>
      <c r="BO335" s="8">
        <v>36</v>
      </c>
      <c r="BP335" s="34">
        <v>47664</v>
      </c>
      <c r="BQ335" s="8" t="s">
        <v>21</v>
      </c>
      <c r="BR335" s="8" t="s">
        <v>156</v>
      </c>
    </row>
    <row r="336" spans="1:70" ht="15.5" thickBot="1" x14ac:dyDescent="0.35">
      <c r="A336" s="8" t="s">
        <v>26</v>
      </c>
      <c r="B336" s="8"/>
      <c r="C336" s="8" t="s">
        <v>676</v>
      </c>
      <c r="D336" s="8" t="s">
        <v>154</v>
      </c>
      <c r="E336" s="33">
        <v>1</v>
      </c>
      <c r="F336" s="8">
        <v>0</v>
      </c>
      <c r="G336" s="8" t="s">
        <v>228</v>
      </c>
      <c r="H336" s="8" t="s">
        <v>221</v>
      </c>
      <c r="I336" s="8">
        <v>27</v>
      </c>
      <c r="J336" s="8">
        <v>143</v>
      </c>
      <c r="K336" s="8">
        <v>164</v>
      </c>
      <c r="L336" s="8">
        <v>13</v>
      </c>
      <c r="M336" s="8">
        <v>10</v>
      </c>
      <c r="N336" s="8">
        <v>14</v>
      </c>
      <c r="O336" s="8">
        <v>8</v>
      </c>
      <c r="P336" s="8">
        <v>14</v>
      </c>
      <c r="Q336" s="8">
        <v>10</v>
      </c>
      <c r="R336" s="8">
        <v>7</v>
      </c>
      <c r="S336" s="8">
        <v>14</v>
      </c>
      <c r="T336" s="8">
        <v>15</v>
      </c>
      <c r="U336" s="8">
        <v>12</v>
      </c>
      <c r="V336" s="8">
        <v>10</v>
      </c>
      <c r="W336" s="8">
        <v>15</v>
      </c>
      <c r="X336" s="8">
        <v>12</v>
      </c>
      <c r="Y336" s="8">
        <v>11</v>
      </c>
      <c r="Z336" s="8">
        <v>11</v>
      </c>
      <c r="AA336" s="8">
        <v>14</v>
      </c>
      <c r="AB336" s="8">
        <v>15</v>
      </c>
      <c r="AC336" s="8">
        <v>13</v>
      </c>
      <c r="AD336" s="8">
        <v>12</v>
      </c>
      <c r="AE336" s="8">
        <v>10</v>
      </c>
      <c r="AF336" s="8">
        <v>16</v>
      </c>
      <c r="AG336" s="8">
        <v>14</v>
      </c>
      <c r="AH336" s="8">
        <v>15</v>
      </c>
      <c r="AI336" s="8">
        <v>10</v>
      </c>
      <c r="AJ336" s="8">
        <v>12</v>
      </c>
      <c r="AK336" s="8">
        <v>13</v>
      </c>
      <c r="AL336" s="8">
        <v>13</v>
      </c>
      <c r="AM336" s="8">
        <v>12</v>
      </c>
      <c r="AN336" s="8">
        <v>12</v>
      </c>
      <c r="AO336" s="8">
        <v>13</v>
      </c>
      <c r="AP336" s="8">
        <v>13</v>
      </c>
      <c r="AQ336" s="8">
        <v>15</v>
      </c>
      <c r="AR336" s="8">
        <v>15</v>
      </c>
      <c r="AS336" s="8">
        <v>14</v>
      </c>
      <c r="AT336" s="8">
        <v>13</v>
      </c>
      <c r="AU336" s="8">
        <v>14</v>
      </c>
      <c r="AV336" s="8">
        <v>13</v>
      </c>
      <c r="AW336" s="8">
        <v>11</v>
      </c>
      <c r="AX336" s="8">
        <v>17</v>
      </c>
      <c r="AY336" s="8">
        <v>2</v>
      </c>
      <c r="AZ336" s="8">
        <v>4</v>
      </c>
      <c r="BA336" s="8">
        <v>3</v>
      </c>
      <c r="BB336" s="8">
        <v>1</v>
      </c>
      <c r="BC336" s="8">
        <v>1</v>
      </c>
      <c r="BD336" s="8">
        <v>1</v>
      </c>
      <c r="BE336" s="8">
        <v>2</v>
      </c>
      <c r="BF336" s="8">
        <v>1</v>
      </c>
      <c r="BG336" s="8">
        <v>2</v>
      </c>
      <c r="BH336" s="8">
        <v>1</v>
      </c>
      <c r="BI336" s="8">
        <v>2</v>
      </c>
      <c r="BJ336" s="8" t="s">
        <v>26</v>
      </c>
      <c r="BK336" s="8" t="s">
        <v>20</v>
      </c>
      <c r="BL336" s="8">
        <v>18</v>
      </c>
      <c r="BM336" s="8" t="s">
        <v>26</v>
      </c>
      <c r="BN336" s="8"/>
      <c r="BO336" s="8">
        <v>8</v>
      </c>
      <c r="BP336" s="34">
        <v>46203</v>
      </c>
      <c r="BQ336" s="8" t="s">
        <v>21</v>
      </c>
      <c r="BR336" s="8" t="s">
        <v>156</v>
      </c>
    </row>
    <row r="337" spans="1:70" ht="15.5" thickBot="1" x14ac:dyDescent="0.35">
      <c r="A337" s="8" t="s">
        <v>26</v>
      </c>
      <c r="B337" s="8"/>
      <c r="C337" s="8" t="s">
        <v>677</v>
      </c>
      <c r="D337" s="8" t="s">
        <v>154</v>
      </c>
      <c r="E337" s="33">
        <v>1</v>
      </c>
      <c r="F337" s="8">
        <v>0</v>
      </c>
      <c r="G337" s="8" t="s">
        <v>22</v>
      </c>
      <c r="H337" s="8" t="s">
        <v>31</v>
      </c>
      <c r="I337" s="8">
        <v>27</v>
      </c>
      <c r="J337" s="8">
        <v>156</v>
      </c>
      <c r="K337" s="8">
        <v>168</v>
      </c>
      <c r="L337" s="8">
        <v>14</v>
      </c>
      <c r="M337" s="8">
        <v>6</v>
      </c>
      <c r="N337" s="8">
        <v>14</v>
      </c>
      <c r="O337" s="8">
        <v>8</v>
      </c>
      <c r="P337" s="8">
        <v>14</v>
      </c>
      <c r="Q337" s="8">
        <v>5</v>
      </c>
      <c r="R337" s="8">
        <v>4</v>
      </c>
      <c r="S337" s="8">
        <v>9</v>
      </c>
      <c r="T337" s="8">
        <v>18</v>
      </c>
      <c r="U337" s="8">
        <v>4</v>
      </c>
      <c r="V337" s="8">
        <v>8</v>
      </c>
      <c r="W337" s="8">
        <v>13</v>
      </c>
      <c r="X337" s="8">
        <v>15</v>
      </c>
      <c r="Y337" s="8">
        <v>5</v>
      </c>
      <c r="Z337" s="8">
        <v>8</v>
      </c>
      <c r="AA337" s="8">
        <v>16</v>
      </c>
      <c r="AB337" s="8">
        <v>17</v>
      </c>
      <c r="AC337" s="8">
        <v>15</v>
      </c>
      <c r="AD337" s="8">
        <v>13</v>
      </c>
      <c r="AE337" s="8">
        <v>15</v>
      </c>
      <c r="AF337" s="8">
        <v>20</v>
      </c>
      <c r="AG337" s="8">
        <v>11</v>
      </c>
      <c r="AH337" s="8">
        <v>14</v>
      </c>
      <c r="AI337" s="8">
        <v>6</v>
      </c>
      <c r="AJ337" s="8">
        <v>16</v>
      </c>
      <c r="AK337" s="8">
        <v>15</v>
      </c>
      <c r="AL337" s="8">
        <v>18</v>
      </c>
      <c r="AM337" s="8">
        <v>16</v>
      </c>
      <c r="AN337" s="8">
        <v>14</v>
      </c>
      <c r="AO337" s="8">
        <v>14</v>
      </c>
      <c r="AP337" s="8">
        <v>13</v>
      </c>
      <c r="AQ337" s="8">
        <v>14</v>
      </c>
      <c r="AR337" s="8">
        <v>14</v>
      </c>
      <c r="AS337" s="8">
        <v>15</v>
      </c>
      <c r="AT337" s="8">
        <v>14</v>
      </c>
      <c r="AU337" s="8">
        <v>15</v>
      </c>
      <c r="AV337" s="8">
        <v>12</v>
      </c>
      <c r="AW337" s="8">
        <v>16</v>
      </c>
      <c r="AX337" s="8">
        <v>12</v>
      </c>
      <c r="AY337" s="8">
        <v>1</v>
      </c>
      <c r="AZ337" s="8">
        <v>3</v>
      </c>
      <c r="BA337" s="8">
        <v>3</v>
      </c>
      <c r="BB337" s="8">
        <v>3</v>
      </c>
      <c r="BC337" s="8">
        <v>1</v>
      </c>
      <c r="BD337" s="8">
        <v>3</v>
      </c>
      <c r="BE337" s="8">
        <v>1</v>
      </c>
      <c r="BF337" s="8">
        <v>2</v>
      </c>
      <c r="BG337" s="8">
        <v>1</v>
      </c>
      <c r="BH337" s="8">
        <v>1</v>
      </c>
      <c r="BI337" s="8">
        <v>2</v>
      </c>
      <c r="BJ337" s="8" t="s">
        <v>26</v>
      </c>
      <c r="BK337" s="8" t="s">
        <v>20</v>
      </c>
      <c r="BL337" s="8">
        <v>14</v>
      </c>
      <c r="BM337" s="8" t="s">
        <v>26</v>
      </c>
      <c r="BN337" s="8"/>
      <c r="BO337" s="8">
        <v>6</v>
      </c>
      <c r="BP337" s="34">
        <v>47299</v>
      </c>
      <c r="BQ337" s="8" t="s">
        <v>21</v>
      </c>
      <c r="BR337" s="8" t="s">
        <v>156</v>
      </c>
    </row>
    <row r="338" spans="1:70" ht="15.5" thickBot="1" x14ac:dyDescent="0.35">
      <c r="A338" s="8" t="s">
        <v>26</v>
      </c>
      <c r="B338" s="8"/>
      <c r="C338" s="8" t="s">
        <v>678</v>
      </c>
      <c r="D338" s="8" t="s">
        <v>154</v>
      </c>
      <c r="E338" s="33">
        <v>1</v>
      </c>
      <c r="F338" s="8">
        <v>0</v>
      </c>
      <c r="G338" s="8" t="s">
        <v>33</v>
      </c>
      <c r="H338" s="8" t="s">
        <v>25</v>
      </c>
      <c r="I338" s="8">
        <v>28</v>
      </c>
      <c r="J338" s="8">
        <v>139</v>
      </c>
      <c r="K338" s="8">
        <v>166</v>
      </c>
      <c r="L338" s="8">
        <v>11</v>
      </c>
      <c r="M338" s="8">
        <v>11</v>
      </c>
      <c r="N338" s="8">
        <v>6</v>
      </c>
      <c r="O338" s="8">
        <v>12</v>
      </c>
      <c r="P338" s="8">
        <v>13</v>
      </c>
      <c r="Q338" s="8">
        <v>10</v>
      </c>
      <c r="R338" s="8">
        <v>8</v>
      </c>
      <c r="S338" s="8">
        <v>11</v>
      </c>
      <c r="T338" s="8">
        <v>12</v>
      </c>
      <c r="U338" s="8">
        <v>9</v>
      </c>
      <c r="V338" s="8">
        <v>13</v>
      </c>
      <c r="W338" s="8">
        <v>10</v>
      </c>
      <c r="X338" s="8">
        <v>17</v>
      </c>
      <c r="Y338" s="8">
        <v>11</v>
      </c>
      <c r="Z338" s="8">
        <v>14</v>
      </c>
      <c r="AA338" s="8">
        <v>10</v>
      </c>
      <c r="AB338" s="8">
        <v>16</v>
      </c>
      <c r="AC338" s="8">
        <v>12</v>
      </c>
      <c r="AD338" s="8">
        <v>10</v>
      </c>
      <c r="AE338" s="8">
        <v>9</v>
      </c>
      <c r="AF338" s="8">
        <v>15</v>
      </c>
      <c r="AG338" s="8">
        <v>10</v>
      </c>
      <c r="AH338" s="8">
        <v>13</v>
      </c>
      <c r="AI338" s="8">
        <v>10</v>
      </c>
      <c r="AJ338" s="8">
        <v>14</v>
      </c>
      <c r="AK338" s="8">
        <v>16</v>
      </c>
      <c r="AL338" s="8">
        <v>12</v>
      </c>
      <c r="AM338" s="8">
        <v>10</v>
      </c>
      <c r="AN338" s="8">
        <v>15</v>
      </c>
      <c r="AO338" s="8">
        <v>11</v>
      </c>
      <c r="AP338" s="8">
        <v>15</v>
      </c>
      <c r="AQ338" s="8">
        <v>16</v>
      </c>
      <c r="AR338" s="8">
        <v>12</v>
      </c>
      <c r="AS338" s="8">
        <v>13</v>
      </c>
      <c r="AT338" s="8">
        <v>15</v>
      </c>
      <c r="AU338" s="8">
        <v>11</v>
      </c>
      <c r="AV338" s="8">
        <v>10</v>
      </c>
      <c r="AW338" s="8">
        <v>11</v>
      </c>
      <c r="AX338" s="8">
        <v>13</v>
      </c>
      <c r="AY338" s="8">
        <v>1</v>
      </c>
      <c r="AZ338" s="8">
        <v>2</v>
      </c>
      <c r="BA338" s="8">
        <v>3</v>
      </c>
      <c r="BB338" s="8">
        <v>1</v>
      </c>
      <c r="BC338" s="8">
        <v>2</v>
      </c>
      <c r="BD338" s="8">
        <v>2</v>
      </c>
      <c r="BE338" s="8">
        <v>2</v>
      </c>
      <c r="BF338" s="8">
        <v>1</v>
      </c>
      <c r="BG338" s="8">
        <v>2</v>
      </c>
      <c r="BH338" s="8">
        <v>2</v>
      </c>
      <c r="BI338" s="8">
        <v>2</v>
      </c>
      <c r="BJ338" s="8" t="s">
        <v>26</v>
      </c>
      <c r="BK338" s="8" t="s">
        <v>20</v>
      </c>
      <c r="BL338" s="8">
        <v>12</v>
      </c>
      <c r="BM338" s="8" t="s">
        <v>26</v>
      </c>
      <c r="BN338" s="8"/>
      <c r="BO338" s="8">
        <v>67</v>
      </c>
      <c r="BP338" s="34">
        <v>46568</v>
      </c>
      <c r="BQ338" s="8" t="s">
        <v>21</v>
      </c>
      <c r="BR338" s="8" t="s">
        <v>156</v>
      </c>
    </row>
    <row r="339" spans="1:70" ht="15.5" thickBot="1" x14ac:dyDescent="0.35">
      <c r="A339" s="8" t="s">
        <v>26</v>
      </c>
      <c r="B339" s="8"/>
      <c r="C339" s="8" t="s">
        <v>679</v>
      </c>
      <c r="D339" s="8" t="s">
        <v>154</v>
      </c>
      <c r="E339" s="33">
        <v>1</v>
      </c>
      <c r="F339" s="8">
        <v>0</v>
      </c>
      <c r="G339" s="8" t="s">
        <v>33</v>
      </c>
      <c r="H339" s="8" t="s">
        <v>23</v>
      </c>
      <c r="I339" s="8">
        <v>32</v>
      </c>
      <c r="J339" s="8">
        <v>140</v>
      </c>
      <c r="K339" s="8">
        <v>145</v>
      </c>
      <c r="L339" s="8">
        <v>14</v>
      </c>
      <c r="M339" s="8">
        <v>12</v>
      </c>
      <c r="N339" s="8">
        <v>13</v>
      </c>
      <c r="O339" s="8">
        <v>10</v>
      </c>
      <c r="P339" s="8">
        <v>13</v>
      </c>
      <c r="Q339" s="8">
        <v>11</v>
      </c>
      <c r="R339" s="8">
        <v>11</v>
      </c>
      <c r="S339" s="8">
        <v>12</v>
      </c>
      <c r="T339" s="8">
        <v>15</v>
      </c>
      <c r="U339" s="8">
        <v>13</v>
      </c>
      <c r="V339" s="8">
        <v>8</v>
      </c>
      <c r="W339" s="8">
        <v>13</v>
      </c>
      <c r="X339" s="8">
        <v>15</v>
      </c>
      <c r="Y339" s="8">
        <v>7</v>
      </c>
      <c r="Z339" s="8">
        <v>9</v>
      </c>
      <c r="AA339" s="8">
        <v>13</v>
      </c>
      <c r="AB339" s="8">
        <v>16</v>
      </c>
      <c r="AC339" s="8">
        <v>11</v>
      </c>
      <c r="AD339" s="8">
        <v>14</v>
      </c>
      <c r="AE339" s="8">
        <v>12</v>
      </c>
      <c r="AF339" s="8">
        <v>13</v>
      </c>
      <c r="AG339" s="8">
        <v>12</v>
      </c>
      <c r="AH339" s="8">
        <v>15</v>
      </c>
      <c r="AI339" s="8">
        <v>13</v>
      </c>
      <c r="AJ339" s="8">
        <v>15</v>
      </c>
      <c r="AK339" s="8">
        <v>18</v>
      </c>
      <c r="AL339" s="8">
        <v>15</v>
      </c>
      <c r="AM339" s="8">
        <v>13</v>
      </c>
      <c r="AN339" s="8">
        <v>12</v>
      </c>
      <c r="AO339" s="8">
        <v>12</v>
      </c>
      <c r="AP339" s="8">
        <v>13</v>
      </c>
      <c r="AQ339" s="8">
        <v>16</v>
      </c>
      <c r="AR339" s="8">
        <v>13</v>
      </c>
      <c r="AS339" s="8">
        <v>14</v>
      </c>
      <c r="AT339" s="8">
        <v>13</v>
      </c>
      <c r="AU339" s="8">
        <v>14</v>
      </c>
      <c r="AV339" s="8">
        <v>14</v>
      </c>
      <c r="AW339" s="8">
        <v>10</v>
      </c>
      <c r="AX339" s="8">
        <v>12</v>
      </c>
      <c r="AY339" s="8">
        <v>3</v>
      </c>
      <c r="AZ339" s="8">
        <v>2</v>
      </c>
      <c r="BA339" s="8">
        <v>2</v>
      </c>
      <c r="BB339" s="8">
        <v>1</v>
      </c>
      <c r="BC339" s="8">
        <v>1</v>
      </c>
      <c r="BD339" s="8">
        <v>3</v>
      </c>
      <c r="BE339" s="8">
        <v>2</v>
      </c>
      <c r="BF339" s="8">
        <v>1</v>
      </c>
      <c r="BG339" s="8">
        <v>3</v>
      </c>
      <c r="BH339" s="8">
        <v>3</v>
      </c>
      <c r="BI339" s="8">
        <v>3</v>
      </c>
      <c r="BJ339" s="8" t="s">
        <v>26</v>
      </c>
      <c r="BK339" s="8" t="s">
        <v>20</v>
      </c>
      <c r="BL339" s="8">
        <v>15</v>
      </c>
      <c r="BM339" s="8" t="s">
        <v>26</v>
      </c>
      <c r="BN339" s="8"/>
      <c r="BO339" s="8">
        <v>9</v>
      </c>
      <c r="BP339" s="34">
        <v>46203</v>
      </c>
      <c r="BQ339" s="8" t="s">
        <v>21</v>
      </c>
      <c r="BR339" s="8" t="s">
        <v>156</v>
      </c>
    </row>
    <row r="340" spans="1:70" ht="15.5" thickBot="1" x14ac:dyDescent="0.35">
      <c r="A340" s="8" t="s">
        <v>26</v>
      </c>
      <c r="B340" s="8"/>
      <c r="C340" s="8" t="s">
        <v>680</v>
      </c>
      <c r="D340" s="8" t="s">
        <v>154</v>
      </c>
      <c r="E340" s="33">
        <v>1</v>
      </c>
      <c r="F340" s="8">
        <v>0</v>
      </c>
      <c r="G340" s="8" t="s">
        <v>20</v>
      </c>
      <c r="H340" s="8" t="s">
        <v>681</v>
      </c>
      <c r="I340" s="8">
        <v>28</v>
      </c>
      <c r="J340" s="8">
        <v>151</v>
      </c>
      <c r="K340" s="8">
        <v>163</v>
      </c>
      <c r="L340" s="8">
        <v>16</v>
      </c>
      <c r="M340" s="8">
        <v>14</v>
      </c>
      <c r="N340" s="8">
        <v>7</v>
      </c>
      <c r="O340" s="8">
        <v>14</v>
      </c>
      <c r="P340" s="8">
        <v>17</v>
      </c>
      <c r="Q340" s="8">
        <v>12</v>
      </c>
      <c r="R340" s="8">
        <v>4</v>
      </c>
      <c r="S340" s="8">
        <v>16</v>
      </c>
      <c r="T340" s="8">
        <v>11</v>
      </c>
      <c r="U340" s="8">
        <v>16</v>
      </c>
      <c r="V340" s="8">
        <v>14</v>
      </c>
      <c r="W340" s="8">
        <v>15</v>
      </c>
      <c r="X340" s="8">
        <v>5</v>
      </c>
      <c r="Y340" s="8">
        <v>14</v>
      </c>
      <c r="Z340" s="8">
        <v>16</v>
      </c>
      <c r="AA340" s="8">
        <v>11</v>
      </c>
      <c r="AB340" s="8">
        <v>14</v>
      </c>
      <c r="AC340" s="8">
        <v>12</v>
      </c>
      <c r="AD340" s="8">
        <v>11</v>
      </c>
      <c r="AE340" s="8">
        <v>12</v>
      </c>
      <c r="AF340" s="8">
        <v>8</v>
      </c>
      <c r="AG340" s="8">
        <v>15</v>
      </c>
      <c r="AH340" s="8">
        <v>13</v>
      </c>
      <c r="AI340" s="8">
        <v>13</v>
      </c>
      <c r="AJ340" s="8">
        <v>15</v>
      </c>
      <c r="AK340" s="8">
        <v>12</v>
      </c>
      <c r="AL340" s="8">
        <v>13</v>
      </c>
      <c r="AM340" s="8">
        <v>15</v>
      </c>
      <c r="AN340" s="8">
        <v>13</v>
      </c>
      <c r="AO340" s="8">
        <v>8</v>
      </c>
      <c r="AP340" s="8">
        <v>13</v>
      </c>
      <c r="AQ340" s="8">
        <v>13</v>
      </c>
      <c r="AR340" s="8">
        <v>17</v>
      </c>
      <c r="AS340" s="8">
        <v>10</v>
      </c>
      <c r="AT340" s="8">
        <v>13</v>
      </c>
      <c r="AU340" s="8">
        <v>15</v>
      </c>
      <c r="AV340" s="8">
        <v>8</v>
      </c>
      <c r="AW340" s="8">
        <v>12</v>
      </c>
      <c r="AX340" s="8">
        <v>14</v>
      </c>
      <c r="AY340" s="8">
        <v>1</v>
      </c>
      <c r="AZ340" s="8">
        <v>1</v>
      </c>
      <c r="BA340" s="8">
        <v>2</v>
      </c>
      <c r="BB340" s="8">
        <v>2</v>
      </c>
      <c r="BC340" s="8">
        <v>1</v>
      </c>
      <c r="BD340" s="8">
        <v>2</v>
      </c>
      <c r="BE340" s="8">
        <v>1</v>
      </c>
      <c r="BF340" s="8">
        <v>3</v>
      </c>
      <c r="BG340" s="8">
        <v>3</v>
      </c>
      <c r="BH340" s="8">
        <v>1</v>
      </c>
      <c r="BI340" s="8">
        <v>3</v>
      </c>
      <c r="BJ340" s="8" t="s">
        <v>26</v>
      </c>
      <c r="BK340" s="8" t="s">
        <v>20</v>
      </c>
      <c r="BL340" s="8">
        <v>15</v>
      </c>
      <c r="BM340" s="8" t="s">
        <v>26</v>
      </c>
      <c r="BN340" s="8"/>
      <c r="BO340" s="8">
        <v>65</v>
      </c>
      <c r="BP340" s="34">
        <v>46934</v>
      </c>
      <c r="BQ340" s="8" t="s">
        <v>21</v>
      </c>
      <c r="BR340" s="8" t="s">
        <v>156</v>
      </c>
    </row>
    <row r="341" spans="1:70" ht="15.5" thickBot="1" x14ac:dyDescent="0.35">
      <c r="A341" s="8" t="s">
        <v>26</v>
      </c>
      <c r="B341" s="8"/>
      <c r="C341" s="8" t="s">
        <v>682</v>
      </c>
      <c r="D341" s="8" t="s">
        <v>154</v>
      </c>
      <c r="E341" s="33">
        <v>1</v>
      </c>
      <c r="F341" s="8">
        <v>0</v>
      </c>
      <c r="G341" s="8" t="s">
        <v>239</v>
      </c>
      <c r="H341" s="8" t="s">
        <v>32</v>
      </c>
      <c r="I341" s="8">
        <v>26</v>
      </c>
      <c r="J341" s="8">
        <v>130</v>
      </c>
      <c r="K341" s="8">
        <v>132</v>
      </c>
      <c r="L341" s="8">
        <v>11</v>
      </c>
      <c r="M341" s="8">
        <v>2</v>
      </c>
      <c r="N341" s="8">
        <v>2</v>
      </c>
      <c r="O341" s="8">
        <v>2</v>
      </c>
      <c r="P341" s="8">
        <v>11</v>
      </c>
      <c r="Q341" s="8">
        <v>4</v>
      </c>
      <c r="R341" s="8">
        <v>3</v>
      </c>
      <c r="S341" s="8">
        <v>3</v>
      </c>
      <c r="T341" s="8">
        <v>2</v>
      </c>
      <c r="U341" s="8">
        <v>7</v>
      </c>
      <c r="V341" s="8">
        <v>3</v>
      </c>
      <c r="W341" s="8">
        <v>11</v>
      </c>
      <c r="X341" s="8">
        <v>1</v>
      </c>
      <c r="Y341" s="8">
        <v>3</v>
      </c>
      <c r="Z341" s="8">
        <v>2</v>
      </c>
      <c r="AA341" s="8">
        <v>15</v>
      </c>
      <c r="AB341" s="8">
        <v>12</v>
      </c>
      <c r="AC341" s="8">
        <v>14</v>
      </c>
      <c r="AD341" s="8">
        <v>11</v>
      </c>
      <c r="AE341" s="8">
        <v>11</v>
      </c>
      <c r="AF341" s="8">
        <v>9</v>
      </c>
      <c r="AG341" s="8">
        <v>9</v>
      </c>
      <c r="AH341" s="8">
        <v>12</v>
      </c>
      <c r="AI341" s="8">
        <v>13</v>
      </c>
      <c r="AJ341" s="8">
        <v>8</v>
      </c>
      <c r="AK341" s="8">
        <v>14</v>
      </c>
      <c r="AL341" s="8">
        <v>12</v>
      </c>
      <c r="AM341" s="8">
        <v>11</v>
      </c>
      <c r="AN341" s="8">
        <v>11</v>
      </c>
      <c r="AO341" s="8">
        <v>14</v>
      </c>
      <c r="AP341" s="8">
        <v>9</v>
      </c>
      <c r="AQ341" s="8">
        <v>13</v>
      </c>
      <c r="AR341" s="8">
        <v>11</v>
      </c>
      <c r="AS341" s="8">
        <v>13</v>
      </c>
      <c r="AT341" s="8">
        <v>12</v>
      </c>
      <c r="AU341" s="8">
        <v>13</v>
      </c>
      <c r="AV341" s="8">
        <v>13</v>
      </c>
      <c r="AW341" s="8">
        <v>11</v>
      </c>
      <c r="AX341" s="8">
        <v>11</v>
      </c>
      <c r="AY341" s="8">
        <v>12</v>
      </c>
      <c r="AZ341" s="8">
        <v>12</v>
      </c>
      <c r="BA341" s="8">
        <v>15</v>
      </c>
      <c r="BB341" s="8">
        <v>13</v>
      </c>
      <c r="BC341" s="8">
        <v>4</v>
      </c>
      <c r="BD341" s="8">
        <v>13</v>
      </c>
      <c r="BE341" s="8">
        <v>9</v>
      </c>
      <c r="BF341" s="8">
        <v>12</v>
      </c>
      <c r="BG341" s="8">
        <v>3</v>
      </c>
      <c r="BH341" s="8">
        <v>13</v>
      </c>
      <c r="BI341" s="8">
        <v>13</v>
      </c>
      <c r="BJ341" s="8" t="s">
        <v>26</v>
      </c>
      <c r="BK341" s="8" t="s">
        <v>20</v>
      </c>
      <c r="BL341" s="8">
        <v>19</v>
      </c>
      <c r="BM341" s="8" t="s">
        <v>26</v>
      </c>
      <c r="BN341" s="8"/>
      <c r="BO341" s="8" t="s">
        <v>26</v>
      </c>
      <c r="BP341" s="34">
        <v>47299</v>
      </c>
      <c r="BQ341" s="8" t="s">
        <v>21</v>
      </c>
      <c r="BR341" s="8" t="s">
        <v>156</v>
      </c>
    </row>
    <row r="342" spans="1:70" ht="15.5" thickBot="1" x14ac:dyDescent="0.35">
      <c r="A342" s="8" t="s">
        <v>26</v>
      </c>
      <c r="B342" s="8"/>
      <c r="C342" s="8" t="s">
        <v>683</v>
      </c>
      <c r="D342" s="8" t="s">
        <v>154</v>
      </c>
      <c r="E342" s="33">
        <v>1</v>
      </c>
      <c r="F342" s="8">
        <v>0</v>
      </c>
      <c r="G342" s="8" t="s">
        <v>157</v>
      </c>
      <c r="H342" s="8" t="s">
        <v>684</v>
      </c>
      <c r="I342" s="8">
        <v>25</v>
      </c>
      <c r="J342" s="8">
        <v>148</v>
      </c>
      <c r="K342" s="8">
        <v>164</v>
      </c>
      <c r="L342" s="8">
        <v>13</v>
      </c>
      <c r="M342" s="8">
        <v>12</v>
      </c>
      <c r="N342" s="8">
        <v>9</v>
      </c>
      <c r="O342" s="8">
        <v>7</v>
      </c>
      <c r="P342" s="8">
        <v>13</v>
      </c>
      <c r="Q342" s="8">
        <v>12</v>
      </c>
      <c r="R342" s="8">
        <v>6</v>
      </c>
      <c r="S342" s="8">
        <v>13</v>
      </c>
      <c r="T342" s="8">
        <v>13</v>
      </c>
      <c r="U342" s="8">
        <v>12</v>
      </c>
      <c r="V342" s="8">
        <v>14</v>
      </c>
      <c r="W342" s="8">
        <v>13</v>
      </c>
      <c r="X342" s="8">
        <v>8</v>
      </c>
      <c r="Y342" s="8">
        <v>12</v>
      </c>
      <c r="Z342" s="8">
        <v>12</v>
      </c>
      <c r="AA342" s="8">
        <v>12</v>
      </c>
      <c r="AB342" s="8">
        <v>19</v>
      </c>
      <c r="AC342" s="8">
        <v>14</v>
      </c>
      <c r="AD342" s="8">
        <v>14</v>
      </c>
      <c r="AE342" s="8">
        <v>11</v>
      </c>
      <c r="AF342" s="8">
        <v>17</v>
      </c>
      <c r="AG342" s="8">
        <v>13</v>
      </c>
      <c r="AH342" s="8">
        <v>16</v>
      </c>
      <c r="AI342" s="8">
        <v>14</v>
      </c>
      <c r="AJ342" s="8">
        <v>17</v>
      </c>
      <c r="AK342" s="8">
        <v>15</v>
      </c>
      <c r="AL342" s="8">
        <v>11</v>
      </c>
      <c r="AM342" s="8">
        <v>13</v>
      </c>
      <c r="AN342" s="8">
        <v>14</v>
      </c>
      <c r="AO342" s="8">
        <v>10</v>
      </c>
      <c r="AP342" s="8">
        <v>15</v>
      </c>
      <c r="AQ342" s="8">
        <v>17</v>
      </c>
      <c r="AR342" s="8">
        <v>11</v>
      </c>
      <c r="AS342" s="8">
        <v>11</v>
      </c>
      <c r="AT342" s="8">
        <v>13</v>
      </c>
      <c r="AU342" s="8">
        <v>16</v>
      </c>
      <c r="AV342" s="8">
        <v>13</v>
      </c>
      <c r="AW342" s="8">
        <v>11</v>
      </c>
      <c r="AX342" s="8">
        <v>14</v>
      </c>
      <c r="AY342" s="8">
        <v>3</v>
      </c>
      <c r="AZ342" s="8">
        <v>3</v>
      </c>
      <c r="BA342" s="8">
        <v>1</v>
      </c>
      <c r="BB342" s="8">
        <v>3</v>
      </c>
      <c r="BC342" s="8">
        <v>3</v>
      </c>
      <c r="BD342" s="8">
        <v>1</v>
      </c>
      <c r="BE342" s="8">
        <v>3</v>
      </c>
      <c r="BF342" s="8">
        <v>2</v>
      </c>
      <c r="BG342" s="8">
        <v>2</v>
      </c>
      <c r="BH342" s="8">
        <v>2</v>
      </c>
      <c r="BI342" s="8">
        <v>4</v>
      </c>
      <c r="BJ342" s="8" t="s">
        <v>26</v>
      </c>
      <c r="BK342" s="8" t="s">
        <v>20</v>
      </c>
      <c r="BL342" s="8">
        <v>15</v>
      </c>
      <c r="BM342" s="8" t="s">
        <v>26</v>
      </c>
      <c r="BN342" s="8"/>
      <c r="BO342" s="8">
        <v>19</v>
      </c>
      <c r="BP342" s="34">
        <v>48029</v>
      </c>
      <c r="BQ342" s="8" t="s">
        <v>21</v>
      </c>
      <c r="BR342" s="8" t="s">
        <v>156</v>
      </c>
    </row>
    <row r="343" spans="1:70" ht="15.5" thickBot="1" x14ac:dyDescent="0.35">
      <c r="A343" s="8" t="s">
        <v>26</v>
      </c>
      <c r="B343" s="8"/>
      <c r="C343" s="8" t="s">
        <v>685</v>
      </c>
      <c r="D343" s="8" t="s">
        <v>154</v>
      </c>
      <c r="E343" s="33">
        <v>0.97</v>
      </c>
      <c r="F343" s="8">
        <v>0</v>
      </c>
      <c r="G343" s="8" t="s">
        <v>33</v>
      </c>
      <c r="H343" s="8" t="s">
        <v>221</v>
      </c>
      <c r="I343" s="8">
        <v>22</v>
      </c>
      <c r="J343" s="8">
        <v>104</v>
      </c>
      <c r="K343" s="8">
        <v>130</v>
      </c>
      <c r="L343" s="8">
        <v>13</v>
      </c>
      <c r="M343" s="8">
        <v>9</v>
      </c>
      <c r="N343" s="8">
        <v>11</v>
      </c>
      <c r="O343" s="8">
        <v>6</v>
      </c>
      <c r="P343" s="8">
        <v>12</v>
      </c>
      <c r="Q343" s="8">
        <v>7</v>
      </c>
      <c r="R343" s="8">
        <v>2</v>
      </c>
      <c r="S343" s="8">
        <v>10</v>
      </c>
      <c r="T343" s="8">
        <v>13</v>
      </c>
      <c r="U343" s="8">
        <v>7</v>
      </c>
      <c r="V343" s="8">
        <v>8</v>
      </c>
      <c r="W343" s="8">
        <v>12</v>
      </c>
      <c r="X343" s="8">
        <v>11</v>
      </c>
      <c r="Y343" s="8">
        <v>7</v>
      </c>
      <c r="Z343" s="8">
        <v>6</v>
      </c>
      <c r="AA343" s="8">
        <v>11</v>
      </c>
      <c r="AB343" s="8">
        <v>13</v>
      </c>
      <c r="AC343" s="8">
        <v>10</v>
      </c>
      <c r="AD343" s="8">
        <v>12</v>
      </c>
      <c r="AE343" s="8">
        <v>9</v>
      </c>
      <c r="AF343" s="8">
        <v>14</v>
      </c>
      <c r="AG343" s="8">
        <v>12</v>
      </c>
      <c r="AH343" s="8">
        <v>11</v>
      </c>
      <c r="AI343" s="8">
        <v>11</v>
      </c>
      <c r="AJ343" s="8">
        <v>12</v>
      </c>
      <c r="AK343" s="8">
        <v>12</v>
      </c>
      <c r="AL343" s="8">
        <v>14</v>
      </c>
      <c r="AM343" s="8">
        <v>12</v>
      </c>
      <c r="AN343" s="8">
        <v>11</v>
      </c>
      <c r="AO343" s="8">
        <v>11</v>
      </c>
      <c r="AP343" s="8">
        <v>12</v>
      </c>
      <c r="AQ343" s="8">
        <v>15</v>
      </c>
      <c r="AR343" s="8">
        <v>10</v>
      </c>
      <c r="AS343" s="8">
        <v>9</v>
      </c>
      <c r="AT343" s="8">
        <v>10</v>
      </c>
      <c r="AU343" s="8">
        <v>15</v>
      </c>
      <c r="AV343" s="8">
        <v>11</v>
      </c>
      <c r="AW343" s="8">
        <v>8</v>
      </c>
      <c r="AX343" s="8">
        <v>10</v>
      </c>
      <c r="AY343" s="8">
        <v>2</v>
      </c>
      <c r="AZ343" s="8">
        <v>1</v>
      </c>
      <c r="BA343" s="8">
        <v>3</v>
      </c>
      <c r="BB343" s="8">
        <v>2</v>
      </c>
      <c r="BC343" s="8">
        <v>1</v>
      </c>
      <c r="BD343" s="8">
        <v>3</v>
      </c>
      <c r="BE343" s="8">
        <v>2</v>
      </c>
      <c r="BF343" s="8">
        <v>2</v>
      </c>
      <c r="BG343" s="8">
        <v>3</v>
      </c>
      <c r="BH343" s="8">
        <v>3</v>
      </c>
      <c r="BI343" s="8">
        <v>2</v>
      </c>
      <c r="BJ343" s="8" t="s">
        <v>26</v>
      </c>
      <c r="BK343" s="8" t="s">
        <v>20</v>
      </c>
      <c r="BL343" s="8">
        <v>11</v>
      </c>
      <c r="BM343" s="8" t="s">
        <v>26</v>
      </c>
      <c r="BN343" s="8"/>
      <c r="BO343" s="8" t="s">
        <v>26</v>
      </c>
      <c r="BP343" s="34">
        <v>46203</v>
      </c>
      <c r="BQ343" s="8" t="s">
        <v>21</v>
      </c>
      <c r="BR343" s="8" t="s">
        <v>156</v>
      </c>
    </row>
    <row r="344" spans="1:70" ht="15.5" thickBot="1" x14ac:dyDescent="0.35">
      <c r="A344" s="8" t="s">
        <v>26</v>
      </c>
      <c r="B344" s="8"/>
      <c r="C344" s="8" t="s">
        <v>686</v>
      </c>
      <c r="D344" s="8" t="s">
        <v>154</v>
      </c>
      <c r="E344" s="33">
        <v>1</v>
      </c>
      <c r="F344" s="8">
        <v>0</v>
      </c>
      <c r="G344" s="8" t="s">
        <v>157</v>
      </c>
      <c r="H344" s="8" t="s">
        <v>24</v>
      </c>
      <c r="I344" s="8">
        <v>27</v>
      </c>
      <c r="J344" s="8">
        <v>145</v>
      </c>
      <c r="K344" s="8">
        <v>160</v>
      </c>
      <c r="L344" s="8">
        <v>11</v>
      </c>
      <c r="M344" s="8">
        <v>10</v>
      </c>
      <c r="N344" s="8">
        <v>7</v>
      </c>
      <c r="O344" s="8">
        <v>14</v>
      </c>
      <c r="P344" s="8">
        <v>14</v>
      </c>
      <c r="Q344" s="8">
        <v>5</v>
      </c>
      <c r="R344" s="8">
        <v>7</v>
      </c>
      <c r="S344" s="8">
        <v>10</v>
      </c>
      <c r="T344" s="8">
        <v>8</v>
      </c>
      <c r="U344" s="8">
        <v>8</v>
      </c>
      <c r="V344" s="8">
        <v>15</v>
      </c>
      <c r="W344" s="8">
        <v>15</v>
      </c>
      <c r="X344" s="8">
        <v>13</v>
      </c>
      <c r="Y344" s="8">
        <v>10</v>
      </c>
      <c r="Z344" s="8">
        <v>12</v>
      </c>
      <c r="AA344" s="8">
        <v>9</v>
      </c>
      <c r="AB344" s="8">
        <v>19</v>
      </c>
      <c r="AC344" s="8">
        <v>12</v>
      </c>
      <c r="AD344" s="8">
        <v>13</v>
      </c>
      <c r="AE344" s="8">
        <v>5</v>
      </c>
      <c r="AF344" s="8">
        <v>13</v>
      </c>
      <c r="AG344" s="8">
        <v>11</v>
      </c>
      <c r="AH344" s="8">
        <v>15</v>
      </c>
      <c r="AI344" s="8">
        <v>14</v>
      </c>
      <c r="AJ344" s="8">
        <v>12</v>
      </c>
      <c r="AK344" s="8">
        <v>13</v>
      </c>
      <c r="AL344" s="8">
        <v>16</v>
      </c>
      <c r="AM344" s="8">
        <v>15</v>
      </c>
      <c r="AN344" s="8">
        <v>14</v>
      </c>
      <c r="AO344" s="8">
        <v>14</v>
      </c>
      <c r="AP344" s="8">
        <v>13</v>
      </c>
      <c r="AQ344" s="8">
        <v>16</v>
      </c>
      <c r="AR344" s="8">
        <v>13</v>
      </c>
      <c r="AS344" s="8">
        <v>14</v>
      </c>
      <c r="AT344" s="8">
        <v>14</v>
      </c>
      <c r="AU344" s="8">
        <v>17</v>
      </c>
      <c r="AV344" s="8">
        <v>12</v>
      </c>
      <c r="AW344" s="8">
        <v>12</v>
      </c>
      <c r="AX344" s="8">
        <v>11</v>
      </c>
      <c r="AY344" s="8">
        <v>3</v>
      </c>
      <c r="AZ344" s="8">
        <v>3</v>
      </c>
      <c r="BA344" s="8">
        <v>2</v>
      </c>
      <c r="BB344" s="8">
        <v>2</v>
      </c>
      <c r="BC344" s="8">
        <v>1</v>
      </c>
      <c r="BD344" s="8">
        <v>2</v>
      </c>
      <c r="BE344" s="8">
        <v>3</v>
      </c>
      <c r="BF344" s="8">
        <v>1</v>
      </c>
      <c r="BG344" s="8">
        <v>3</v>
      </c>
      <c r="BH344" s="8">
        <v>1</v>
      </c>
      <c r="BI344" s="8">
        <v>1</v>
      </c>
      <c r="BJ344" s="8" t="s">
        <v>26</v>
      </c>
      <c r="BK344" s="8" t="s">
        <v>20</v>
      </c>
      <c r="BL344" s="8">
        <v>12</v>
      </c>
      <c r="BM344" s="8" t="s">
        <v>26</v>
      </c>
      <c r="BN344" s="8"/>
      <c r="BO344" s="8">
        <v>61</v>
      </c>
      <c r="BP344" s="34">
        <v>47664</v>
      </c>
      <c r="BQ344" s="8" t="s">
        <v>21</v>
      </c>
      <c r="BR344" s="8" t="s">
        <v>156</v>
      </c>
    </row>
    <row r="345" spans="1:70" ht="15.5" thickBot="1" x14ac:dyDescent="0.35">
      <c r="A345" s="8" t="s">
        <v>26</v>
      </c>
      <c r="B345" s="8"/>
      <c r="C345" s="8" t="s">
        <v>687</v>
      </c>
      <c r="D345" s="8" t="s">
        <v>154</v>
      </c>
      <c r="E345" s="33">
        <v>1</v>
      </c>
      <c r="F345" s="8">
        <v>0</v>
      </c>
      <c r="G345" s="8" t="s">
        <v>22</v>
      </c>
      <c r="H345" s="8" t="s">
        <v>323</v>
      </c>
      <c r="I345" s="8">
        <v>24</v>
      </c>
      <c r="J345" s="8">
        <v>142</v>
      </c>
      <c r="K345" s="8">
        <v>152</v>
      </c>
      <c r="L345" s="8">
        <v>10</v>
      </c>
      <c r="M345" s="8">
        <v>12</v>
      </c>
      <c r="N345" s="8">
        <v>13</v>
      </c>
      <c r="O345" s="8">
        <v>6</v>
      </c>
      <c r="P345" s="8">
        <v>10</v>
      </c>
      <c r="Q345" s="8">
        <v>6</v>
      </c>
      <c r="R345" s="8">
        <v>10</v>
      </c>
      <c r="S345" s="8">
        <v>10</v>
      </c>
      <c r="T345" s="8">
        <v>15</v>
      </c>
      <c r="U345" s="8">
        <v>6</v>
      </c>
      <c r="V345" s="8">
        <v>11</v>
      </c>
      <c r="W345" s="8">
        <v>10</v>
      </c>
      <c r="X345" s="8">
        <v>7</v>
      </c>
      <c r="Y345" s="8">
        <v>7</v>
      </c>
      <c r="Z345" s="8">
        <v>13</v>
      </c>
      <c r="AA345" s="8">
        <v>12</v>
      </c>
      <c r="AB345" s="8">
        <v>12</v>
      </c>
      <c r="AC345" s="8">
        <v>14</v>
      </c>
      <c r="AD345" s="8">
        <v>11</v>
      </c>
      <c r="AE345" s="8">
        <v>7</v>
      </c>
      <c r="AF345" s="8">
        <v>11</v>
      </c>
      <c r="AG345" s="8">
        <v>11</v>
      </c>
      <c r="AH345" s="8">
        <v>12</v>
      </c>
      <c r="AI345" s="8">
        <v>13</v>
      </c>
      <c r="AJ345" s="8">
        <v>10</v>
      </c>
      <c r="AK345" s="8">
        <v>11</v>
      </c>
      <c r="AL345" s="8">
        <v>15</v>
      </c>
      <c r="AM345" s="8">
        <v>14</v>
      </c>
      <c r="AN345" s="8">
        <v>17</v>
      </c>
      <c r="AO345" s="8">
        <v>12</v>
      </c>
      <c r="AP345" s="8">
        <v>11</v>
      </c>
      <c r="AQ345" s="8">
        <v>15</v>
      </c>
      <c r="AR345" s="8">
        <v>12</v>
      </c>
      <c r="AS345" s="8">
        <v>13</v>
      </c>
      <c r="AT345" s="8">
        <v>15</v>
      </c>
      <c r="AU345" s="8">
        <v>13</v>
      </c>
      <c r="AV345" s="8">
        <v>12</v>
      </c>
      <c r="AW345" s="8">
        <v>12</v>
      </c>
      <c r="AX345" s="8">
        <v>13</v>
      </c>
      <c r="AY345" s="8">
        <v>2</v>
      </c>
      <c r="AZ345" s="8">
        <v>2</v>
      </c>
      <c r="BA345" s="8">
        <v>4</v>
      </c>
      <c r="BB345" s="8">
        <v>2</v>
      </c>
      <c r="BC345" s="8">
        <v>2</v>
      </c>
      <c r="BD345" s="8">
        <v>2</v>
      </c>
      <c r="BE345" s="8">
        <v>1</v>
      </c>
      <c r="BF345" s="8">
        <v>4</v>
      </c>
      <c r="BG345" s="8">
        <v>3</v>
      </c>
      <c r="BH345" s="8">
        <v>2</v>
      </c>
      <c r="BI345" s="8">
        <v>3</v>
      </c>
      <c r="BJ345" s="8" t="s">
        <v>26</v>
      </c>
      <c r="BK345" s="8" t="s">
        <v>20</v>
      </c>
      <c r="BL345" s="8">
        <v>7</v>
      </c>
      <c r="BM345" s="8" t="s">
        <v>26</v>
      </c>
      <c r="BN345" s="8"/>
      <c r="BO345" s="8">
        <v>4</v>
      </c>
      <c r="BP345" s="34">
        <v>47299</v>
      </c>
      <c r="BQ345" s="8" t="s">
        <v>21</v>
      </c>
      <c r="BR345" s="8" t="s">
        <v>156</v>
      </c>
    </row>
    <row r="346" spans="1:70" ht="15.5" thickBot="1" x14ac:dyDescent="0.35">
      <c r="A346" s="8" t="s">
        <v>26</v>
      </c>
      <c r="B346" s="8"/>
      <c r="C346" s="8" t="s">
        <v>688</v>
      </c>
      <c r="D346" s="8" t="s">
        <v>154</v>
      </c>
      <c r="E346" s="33">
        <v>1</v>
      </c>
      <c r="F346" s="8">
        <v>0</v>
      </c>
      <c r="G346" s="8" t="s">
        <v>33</v>
      </c>
      <c r="H346" s="8" t="s">
        <v>23</v>
      </c>
      <c r="I346" s="8">
        <v>24</v>
      </c>
      <c r="J346" s="8">
        <v>155</v>
      </c>
      <c r="K346" s="8">
        <v>175</v>
      </c>
      <c r="L346" s="8">
        <v>13</v>
      </c>
      <c r="M346" s="8">
        <v>11</v>
      </c>
      <c r="N346" s="8">
        <v>14</v>
      </c>
      <c r="O346" s="8">
        <v>6</v>
      </c>
      <c r="P346" s="8">
        <v>13</v>
      </c>
      <c r="Q346" s="8">
        <v>3</v>
      </c>
      <c r="R346" s="8">
        <v>14</v>
      </c>
      <c r="S346" s="8">
        <v>13</v>
      </c>
      <c r="T346" s="8">
        <v>16</v>
      </c>
      <c r="U346" s="8">
        <v>3</v>
      </c>
      <c r="V346" s="8">
        <v>7</v>
      </c>
      <c r="W346" s="8">
        <v>12</v>
      </c>
      <c r="X346" s="8">
        <v>13</v>
      </c>
      <c r="Y346" s="8">
        <v>7</v>
      </c>
      <c r="Z346" s="8">
        <v>13</v>
      </c>
      <c r="AA346" s="8">
        <v>14</v>
      </c>
      <c r="AB346" s="8">
        <v>15</v>
      </c>
      <c r="AC346" s="8">
        <v>13</v>
      </c>
      <c r="AD346" s="8">
        <v>15</v>
      </c>
      <c r="AE346" s="8">
        <v>14</v>
      </c>
      <c r="AF346" s="8">
        <v>14</v>
      </c>
      <c r="AG346" s="8">
        <v>12</v>
      </c>
      <c r="AH346" s="8">
        <v>13</v>
      </c>
      <c r="AI346" s="8">
        <v>10</v>
      </c>
      <c r="AJ346" s="8">
        <v>17</v>
      </c>
      <c r="AK346" s="8">
        <v>16</v>
      </c>
      <c r="AL346" s="8">
        <v>15</v>
      </c>
      <c r="AM346" s="8">
        <v>13</v>
      </c>
      <c r="AN346" s="8">
        <v>16</v>
      </c>
      <c r="AO346" s="8">
        <v>15</v>
      </c>
      <c r="AP346" s="8">
        <v>16</v>
      </c>
      <c r="AQ346" s="8">
        <v>13</v>
      </c>
      <c r="AR346" s="8">
        <v>14</v>
      </c>
      <c r="AS346" s="8">
        <v>15</v>
      </c>
      <c r="AT346" s="8">
        <v>20</v>
      </c>
      <c r="AU346" s="8">
        <v>16</v>
      </c>
      <c r="AV346" s="8">
        <v>14</v>
      </c>
      <c r="AW346" s="8">
        <v>14</v>
      </c>
      <c r="AX346" s="8">
        <v>13</v>
      </c>
      <c r="AY346" s="8">
        <v>4</v>
      </c>
      <c r="AZ346" s="8">
        <v>3</v>
      </c>
      <c r="BA346" s="8">
        <v>3</v>
      </c>
      <c r="BB346" s="8">
        <v>3</v>
      </c>
      <c r="BC346" s="8">
        <v>1</v>
      </c>
      <c r="BD346" s="8">
        <v>2</v>
      </c>
      <c r="BE346" s="8">
        <v>3</v>
      </c>
      <c r="BF346" s="8">
        <v>2</v>
      </c>
      <c r="BG346" s="8">
        <v>2</v>
      </c>
      <c r="BH346" s="8">
        <v>3</v>
      </c>
      <c r="BI346" s="8">
        <v>3</v>
      </c>
      <c r="BJ346" s="8" t="s">
        <v>26</v>
      </c>
      <c r="BK346" s="8" t="s">
        <v>20</v>
      </c>
      <c r="BL346" s="8">
        <v>13</v>
      </c>
      <c r="BM346" s="8" t="s">
        <v>26</v>
      </c>
      <c r="BN346" s="8"/>
      <c r="BO346" s="8">
        <v>4</v>
      </c>
      <c r="BP346" s="34">
        <v>47299</v>
      </c>
      <c r="BQ346" s="8" t="s">
        <v>21</v>
      </c>
      <c r="BR346" s="8" t="s">
        <v>156</v>
      </c>
    </row>
    <row r="347" spans="1:70" ht="15.5" thickBot="1" x14ac:dyDescent="0.35">
      <c r="A347" s="8" t="s">
        <v>26</v>
      </c>
      <c r="B347" s="8"/>
      <c r="C347" s="8" t="s">
        <v>689</v>
      </c>
      <c r="D347" s="8" t="s">
        <v>154</v>
      </c>
      <c r="E347" s="33">
        <v>1</v>
      </c>
      <c r="F347" s="8">
        <v>0</v>
      </c>
      <c r="G347" s="8" t="s">
        <v>157</v>
      </c>
      <c r="H347" s="8" t="s">
        <v>32</v>
      </c>
      <c r="I347" s="8">
        <v>28</v>
      </c>
      <c r="J347" s="8">
        <v>144</v>
      </c>
      <c r="K347" s="8">
        <v>163</v>
      </c>
      <c r="L347" s="8">
        <v>12</v>
      </c>
      <c r="M347" s="8">
        <v>1</v>
      </c>
      <c r="N347" s="8">
        <v>3</v>
      </c>
      <c r="O347" s="8">
        <v>3</v>
      </c>
      <c r="P347" s="8">
        <v>8</v>
      </c>
      <c r="Q347" s="8">
        <v>5</v>
      </c>
      <c r="R347" s="8">
        <v>2</v>
      </c>
      <c r="S347" s="8">
        <v>3</v>
      </c>
      <c r="T347" s="8">
        <v>1</v>
      </c>
      <c r="U347" s="8">
        <v>7</v>
      </c>
      <c r="V347" s="8">
        <v>2</v>
      </c>
      <c r="W347" s="8">
        <v>7</v>
      </c>
      <c r="X347" s="8">
        <v>8</v>
      </c>
      <c r="Y347" s="8">
        <v>2</v>
      </c>
      <c r="Z347" s="8">
        <v>9</v>
      </c>
      <c r="AA347" s="8">
        <v>14</v>
      </c>
      <c r="AB347" s="8">
        <v>11</v>
      </c>
      <c r="AC347" s="8">
        <v>15</v>
      </c>
      <c r="AD347" s="8">
        <v>12</v>
      </c>
      <c r="AE347" s="8">
        <v>14</v>
      </c>
      <c r="AF347" s="8">
        <v>10</v>
      </c>
      <c r="AG347" s="8">
        <v>11</v>
      </c>
      <c r="AH347" s="8">
        <v>12</v>
      </c>
      <c r="AI347" s="8">
        <v>8</v>
      </c>
      <c r="AJ347" s="8">
        <v>16</v>
      </c>
      <c r="AK347" s="8">
        <v>15</v>
      </c>
      <c r="AL347" s="8">
        <v>14</v>
      </c>
      <c r="AM347" s="8">
        <v>15</v>
      </c>
      <c r="AN347" s="8">
        <v>12</v>
      </c>
      <c r="AO347" s="8">
        <v>16</v>
      </c>
      <c r="AP347" s="8">
        <v>14</v>
      </c>
      <c r="AQ347" s="8">
        <v>15</v>
      </c>
      <c r="AR347" s="8">
        <v>13</v>
      </c>
      <c r="AS347" s="8">
        <v>13</v>
      </c>
      <c r="AT347" s="8">
        <v>12</v>
      </c>
      <c r="AU347" s="8">
        <v>13</v>
      </c>
      <c r="AV347" s="8">
        <v>12</v>
      </c>
      <c r="AW347" s="8">
        <v>12</v>
      </c>
      <c r="AX347" s="8">
        <v>13</v>
      </c>
      <c r="AY347" s="8">
        <v>12</v>
      </c>
      <c r="AZ347" s="8">
        <v>10</v>
      </c>
      <c r="BA347" s="8">
        <v>20</v>
      </c>
      <c r="BB347" s="8">
        <v>7</v>
      </c>
      <c r="BC347" s="8">
        <v>17</v>
      </c>
      <c r="BD347" s="8">
        <v>13</v>
      </c>
      <c r="BE347" s="8">
        <v>10</v>
      </c>
      <c r="BF347" s="8">
        <v>13</v>
      </c>
      <c r="BG347" s="8">
        <v>4</v>
      </c>
      <c r="BH347" s="8">
        <v>14</v>
      </c>
      <c r="BI347" s="8">
        <v>14</v>
      </c>
      <c r="BJ347" s="8" t="s">
        <v>26</v>
      </c>
      <c r="BK347" s="8" t="s">
        <v>20</v>
      </c>
      <c r="BL347" s="8">
        <v>15</v>
      </c>
      <c r="BM347" s="8" t="s">
        <v>26</v>
      </c>
      <c r="BN347" s="8"/>
      <c r="BO347" s="8" t="s">
        <v>26</v>
      </c>
      <c r="BP347" s="34">
        <v>46934</v>
      </c>
      <c r="BQ347" s="8" t="s">
        <v>21</v>
      </c>
      <c r="BR347" s="8" t="s">
        <v>156</v>
      </c>
    </row>
    <row r="348" spans="1:70" ht="15.5" thickBot="1" x14ac:dyDescent="0.35">
      <c r="A348" s="8" t="s">
        <v>26</v>
      </c>
      <c r="B348" s="8"/>
      <c r="C348" s="8" t="s">
        <v>690</v>
      </c>
      <c r="D348" s="8" t="s">
        <v>154</v>
      </c>
      <c r="E348" s="33">
        <v>1</v>
      </c>
      <c r="F348" s="8">
        <v>0</v>
      </c>
      <c r="G348" s="8" t="s">
        <v>19</v>
      </c>
      <c r="H348" s="8" t="s">
        <v>373</v>
      </c>
      <c r="I348" s="8">
        <v>25</v>
      </c>
      <c r="J348" s="8">
        <v>164</v>
      </c>
      <c r="K348" s="8">
        <v>175</v>
      </c>
      <c r="L348" s="8">
        <v>15</v>
      </c>
      <c r="M348" s="8">
        <v>13</v>
      </c>
      <c r="N348" s="8">
        <v>4</v>
      </c>
      <c r="O348" s="8">
        <v>11</v>
      </c>
      <c r="P348" s="8">
        <v>16</v>
      </c>
      <c r="Q348" s="8">
        <v>11</v>
      </c>
      <c r="R348" s="8">
        <v>4</v>
      </c>
      <c r="S348" s="8">
        <v>16</v>
      </c>
      <c r="T348" s="8">
        <v>7</v>
      </c>
      <c r="U348" s="8">
        <v>9</v>
      </c>
      <c r="V348" s="8">
        <v>14</v>
      </c>
      <c r="W348" s="8">
        <v>17</v>
      </c>
      <c r="X348" s="8">
        <v>7</v>
      </c>
      <c r="Y348" s="8">
        <v>11</v>
      </c>
      <c r="Z348" s="8">
        <v>15</v>
      </c>
      <c r="AA348" s="8">
        <v>6</v>
      </c>
      <c r="AB348" s="8">
        <v>17</v>
      </c>
      <c r="AC348" s="8">
        <v>12</v>
      </c>
      <c r="AD348" s="8">
        <v>14</v>
      </c>
      <c r="AE348" s="8">
        <v>12</v>
      </c>
      <c r="AF348" s="8">
        <v>7</v>
      </c>
      <c r="AG348" s="8">
        <v>14</v>
      </c>
      <c r="AH348" s="8">
        <v>17</v>
      </c>
      <c r="AI348" s="8">
        <v>15</v>
      </c>
      <c r="AJ348" s="8">
        <v>15</v>
      </c>
      <c r="AK348" s="8">
        <v>8</v>
      </c>
      <c r="AL348" s="8">
        <v>15</v>
      </c>
      <c r="AM348" s="8">
        <v>14</v>
      </c>
      <c r="AN348" s="8">
        <v>13</v>
      </c>
      <c r="AO348" s="8">
        <v>12</v>
      </c>
      <c r="AP348" s="8">
        <v>14</v>
      </c>
      <c r="AQ348" s="8">
        <v>18</v>
      </c>
      <c r="AR348" s="8">
        <v>17</v>
      </c>
      <c r="AS348" s="8">
        <v>17</v>
      </c>
      <c r="AT348" s="8">
        <v>14</v>
      </c>
      <c r="AU348" s="8">
        <v>14</v>
      </c>
      <c r="AV348" s="8">
        <v>14</v>
      </c>
      <c r="AW348" s="8">
        <v>14</v>
      </c>
      <c r="AX348" s="8">
        <v>15</v>
      </c>
      <c r="AY348" s="8">
        <v>1</v>
      </c>
      <c r="AZ348" s="8">
        <v>1</v>
      </c>
      <c r="BA348" s="8">
        <v>2</v>
      </c>
      <c r="BB348" s="8">
        <v>3</v>
      </c>
      <c r="BC348" s="8">
        <v>3</v>
      </c>
      <c r="BD348" s="8">
        <v>2</v>
      </c>
      <c r="BE348" s="8">
        <v>2</v>
      </c>
      <c r="BF348" s="8">
        <v>1</v>
      </c>
      <c r="BG348" s="8">
        <v>2</v>
      </c>
      <c r="BH348" s="8">
        <v>2</v>
      </c>
      <c r="BI348" s="8">
        <v>2</v>
      </c>
      <c r="BJ348" s="8" t="s">
        <v>26</v>
      </c>
      <c r="BK348" s="8" t="s">
        <v>20</v>
      </c>
      <c r="BL348" s="8">
        <v>14</v>
      </c>
      <c r="BM348" s="8" t="s">
        <v>26</v>
      </c>
      <c r="BN348" s="8"/>
      <c r="BO348" s="8">
        <v>22</v>
      </c>
      <c r="BP348" s="34">
        <v>46934</v>
      </c>
      <c r="BQ348" s="8" t="s">
        <v>21</v>
      </c>
      <c r="BR348" s="8" t="s">
        <v>156</v>
      </c>
    </row>
    <row r="349" spans="1:70" ht="15.5" thickBot="1" x14ac:dyDescent="0.35">
      <c r="A349" s="8" t="s">
        <v>26</v>
      </c>
      <c r="B349" s="8"/>
      <c r="C349" s="8" t="s">
        <v>691</v>
      </c>
      <c r="D349" s="8" t="s">
        <v>154</v>
      </c>
      <c r="E349" s="33">
        <v>1</v>
      </c>
      <c r="F349" s="8">
        <v>0</v>
      </c>
      <c r="G349" s="8" t="s">
        <v>294</v>
      </c>
      <c r="H349" s="8" t="s">
        <v>369</v>
      </c>
      <c r="I349" s="8">
        <v>22</v>
      </c>
      <c r="J349" s="8">
        <v>146</v>
      </c>
      <c r="K349" s="8">
        <v>173</v>
      </c>
      <c r="L349" s="8">
        <v>14</v>
      </c>
      <c r="M349" s="8">
        <v>13</v>
      </c>
      <c r="N349" s="8">
        <v>11</v>
      </c>
      <c r="O349" s="8">
        <v>10</v>
      </c>
      <c r="P349" s="8">
        <v>13</v>
      </c>
      <c r="Q349" s="8">
        <v>7</v>
      </c>
      <c r="R349" s="8">
        <v>12</v>
      </c>
      <c r="S349" s="8">
        <v>13</v>
      </c>
      <c r="T349" s="8">
        <v>13</v>
      </c>
      <c r="U349" s="8">
        <v>7</v>
      </c>
      <c r="V349" s="8">
        <v>11</v>
      </c>
      <c r="W349" s="8">
        <v>12</v>
      </c>
      <c r="X349" s="8">
        <v>12</v>
      </c>
      <c r="Y349" s="8">
        <v>10</v>
      </c>
      <c r="Z349" s="8">
        <v>12</v>
      </c>
      <c r="AA349" s="8">
        <v>13</v>
      </c>
      <c r="AB349" s="8">
        <v>15</v>
      </c>
      <c r="AC349" s="8">
        <v>14</v>
      </c>
      <c r="AD349" s="8">
        <v>12</v>
      </c>
      <c r="AE349" s="8">
        <v>8</v>
      </c>
      <c r="AF349" s="8">
        <v>10</v>
      </c>
      <c r="AG349" s="8">
        <v>12</v>
      </c>
      <c r="AH349" s="8">
        <v>14</v>
      </c>
      <c r="AI349" s="8">
        <v>13</v>
      </c>
      <c r="AJ349" s="8">
        <v>14</v>
      </c>
      <c r="AK349" s="8">
        <v>12</v>
      </c>
      <c r="AL349" s="8">
        <v>13</v>
      </c>
      <c r="AM349" s="8">
        <v>14</v>
      </c>
      <c r="AN349" s="8">
        <v>16</v>
      </c>
      <c r="AO349" s="8">
        <v>13</v>
      </c>
      <c r="AP349" s="8">
        <v>16</v>
      </c>
      <c r="AQ349" s="8">
        <v>16</v>
      </c>
      <c r="AR349" s="8">
        <v>14</v>
      </c>
      <c r="AS349" s="8">
        <v>14</v>
      </c>
      <c r="AT349" s="8">
        <v>16</v>
      </c>
      <c r="AU349" s="8">
        <v>14</v>
      </c>
      <c r="AV349" s="8">
        <v>11</v>
      </c>
      <c r="AW349" s="8">
        <v>13</v>
      </c>
      <c r="AX349" s="8">
        <v>13</v>
      </c>
      <c r="AY349" s="8">
        <v>1</v>
      </c>
      <c r="AZ349" s="8">
        <v>1</v>
      </c>
      <c r="BA349" s="8">
        <v>1</v>
      </c>
      <c r="BB349" s="8">
        <v>2</v>
      </c>
      <c r="BC349" s="8">
        <v>2</v>
      </c>
      <c r="BD349" s="8">
        <v>1</v>
      </c>
      <c r="BE349" s="8">
        <v>1</v>
      </c>
      <c r="BF349" s="8">
        <v>2</v>
      </c>
      <c r="BG349" s="8">
        <v>1</v>
      </c>
      <c r="BH349" s="8">
        <v>1</v>
      </c>
      <c r="BI349" s="8">
        <v>2</v>
      </c>
      <c r="BJ349" s="8" t="s">
        <v>26</v>
      </c>
      <c r="BK349" s="8" t="s">
        <v>20</v>
      </c>
      <c r="BL349" s="8">
        <v>15</v>
      </c>
      <c r="BM349" s="8" t="s">
        <v>26</v>
      </c>
      <c r="BN349" s="8"/>
      <c r="BO349" s="8">
        <v>8</v>
      </c>
      <c r="BP349" s="34">
        <v>47664</v>
      </c>
      <c r="BQ349" s="8" t="s">
        <v>21</v>
      </c>
      <c r="BR349" s="8" t="s">
        <v>156</v>
      </c>
    </row>
    <row r="350" spans="1:70" ht="15.5" thickBot="1" x14ac:dyDescent="0.35">
      <c r="A350" s="8" t="s">
        <v>26</v>
      </c>
      <c r="B350" s="8"/>
      <c r="C350" s="8" t="s">
        <v>692</v>
      </c>
      <c r="D350" s="8" t="s">
        <v>154</v>
      </c>
      <c r="E350" s="33">
        <v>1</v>
      </c>
      <c r="F350" s="8">
        <v>0</v>
      </c>
      <c r="G350" s="8" t="s">
        <v>239</v>
      </c>
      <c r="H350" s="8" t="s">
        <v>25</v>
      </c>
      <c r="I350" s="8">
        <v>26</v>
      </c>
      <c r="J350" s="8">
        <v>145</v>
      </c>
      <c r="K350" s="8">
        <v>157</v>
      </c>
      <c r="L350" s="8">
        <v>12</v>
      </c>
      <c r="M350" s="8">
        <v>9</v>
      </c>
      <c r="N350" s="8">
        <v>5</v>
      </c>
      <c r="O350" s="8">
        <v>15</v>
      </c>
      <c r="P350" s="8">
        <v>15</v>
      </c>
      <c r="Q350" s="8">
        <v>7</v>
      </c>
      <c r="R350" s="8">
        <v>6</v>
      </c>
      <c r="S350" s="8">
        <v>11</v>
      </c>
      <c r="T350" s="8">
        <v>6</v>
      </c>
      <c r="U350" s="8">
        <v>8</v>
      </c>
      <c r="V350" s="8">
        <v>15</v>
      </c>
      <c r="W350" s="8">
        <v>15</v>
      </c>
      <c r="X350" s="8">
        <v>13</v>
      </c>
      <c r="Y350" s="8">
        <v>10</v>
      </c>
      <c r="Z350" s="8">
        <v>16</v>
      </c>
      <c r="AA350" s="8">
        <v>6</v>
      </c>
      <c r="AB350" s="8">
        <v>11</v>
      </c>
      <c r="AC350" s="8">
        <v>12</v>
      </c>
      <c r="AD350" s="8">
        <v>13</v>
      </c>
      <c r="AE350" s="8">
        <v>10</v>
      </c>
      <c r="AF350" s="8">
        <v>14</v>
      </c>
      <c r="AG350" s="8">
        <v>12</v>
      </c>
      <c r="AH350" s="8">
        <v>11</v>
      </c>
      <c r="AI350" s="8">
        <v>12</v>
      </c>
      <c r="AJ350" s="8">
        <v>15</v>
      </c>
      <c r="AK350" s="8">
        <v>12</v>
      </c>
      <c r="AL350" s="8">
        <v>14</v>
      </c>
      <c r="AM350" s="8">
        <v>13</v>
      </c>
      <c r="AN350" s="8">
        <v>17</v>
      </c>
      <c r="AO350" s="8">
        <v>14</v>
      </c>
      <c r="AP350" s="8">
        <v>15</v>
      </c>
      <c r="AQ350" s="8">
        <v>14</v>
      </c>
      <c r="AR350" s="8">
        <v>14</v>
      </c>
      <c r="AS350" s="8">
        <v>13</v>
      </c>
      <c r="AT350" s="8">
        <v>16</v>
      </c>
      <c r="AU350" s="8">
        <v>16</v>
      </c>
      <c r="AV350" s="8">
        <v>13</v>
      </c>
      <c r="AW350" s="8">
        <v>14</v>
      </c>
      <c r="AX350" s="8">
        <v>15</v>
      </c>
      <c r="AY350" s="8">
        <v>2</v>
      </c>
      <c r="AZ350" s="8">
        <v>3</v>
      </c>
      <c r="BA350" s="8">
        <v>2</v>
      </c>
      <c r="BB350" s="8">
        <v>1</v>
      </c>
      <c r="BC350" s="8">
        <v>3</v>
      </c>
      <c r="BD350" s="8">
        <v>3</v>
      </c>
      <c r="BE350" s="8">
        <v>3</v>
      </c>
      <c r="BF350" s="8">
        <v>2</v>
      </c>
      <c r="BG350" s="8">
        <v>4</v>
      </c>
      <c r="BH350" s="8">
        <v>1</v>
      </c>
      <c r="BI350" s="8">
        <v>3</v>
      </c>
      <c r="BJ350" s="8" t="s">
        <v>26</v>
      </c>
      <c r="BK350" s="8" t="s">
        <v>20</v>
      </c>
      <c r="BL350" s="8">
        <v>14</v>
      </c>
      <c r="BM350" s="8" t="s">
        <v>26</v>
      </c>
      <c r="BN350" s="8"/>
      <c r="BO350" s="8">
        <v>40</v>
      </c>
      <c r="BP350" s="34">
        <v>46203</v>
      </c>
      <c r="BQ350" s="8" t="s">
        <v>21</v>
      </c>
      <c r="BR350" s="8" t="s">
        <v>156</v>
      </c>
    </row>
    <row r="351" spans="1:70" ht="15.5" thickBot="1" x14ac:dyDescent="0.35">
      <c r="A351" s="8" t="s">
        <v>26</v>
      </c>
      <c r="B351" s="8"/>
      <c r="C351" s="8" t="s">
        <v>693</v>
      </c>
      <c r="D351" s="8" t="s">
        <v>154</v>
      </c>
      <c r="E351" s="33">
        <v>1</v>
      </c>
      <c r="F351" s="8">
        <v>0</v>
      </c>
      <c r="G351" s="8" t="s">
        <v>20</v>
      </c>
      <c r="H351" s="8" t="s">
        <v>221</v>
      </c>
      <c r="I351" s="8">
        <v>29</v>
      </c>
      <c r="J351" s="8">
        <v>150</v>
      </c>
      <c r="K351" s="8">
        <v>164</v>
      </c>
      <c r="L351" s="8">
        <v>12</v>
      </c>
      <c r="M351" s="8">
        <v>8</v>
      </c>
      <c r="N351" s="8">
        <v>14</v>
      </c>
      <c r="O351" s="8">
        <v>12</v>
      </c>
      <c r="P351" s="8">
        <v>12</v>
      </c>
      <c r="Q351" s="8">
        <v>6</v>
      </c>
      <c r="R351" s="8">
        <v>8</v>
      </c>
      <c r="S351" s="8">
        <v>11</v>
      </c>
      <c r="T351" s="8">
        <v>19</v>
      </c>
      <c r="U351" s="8">
        <v>8</v>
      </c>
      <c r="V351" s="8">
        <v>8</v>
      </c>
      <c r="W351" s="8">
        <v>12</v>
      </c>
      <c r="X351" s="8">
        <v>15</v>
      </c>
      <c r="Y351" s="8">
        <v>13</v>
      </c>
      <c r="Z351" s="8">
        <v>8</v>
      </c>
      <c r="AA351" s="8">
        <v>16</v>
      </c>
      <c r="AB351" s="8">
        <v>19</v>
      </c>
      <c r="AC351" s="8">
        <v>16</v>
      </c>
      <c r="AD351" s="8">
        <v>13</v>
      </c>
      <c r="AE351" s="8">
        <v>13</v>
      </c>
      <c r="AF351" s="8">
        <v>18</v>
      </c>
      <c r="AG351" s="8">
        <v>11</v>
      </c>
      <c r="AH351" s="8">
        <v>16</v>
      </c>
      <c r="AI351" s="8">
        <v>9</v>
      </c>
      <c r="AJ351" s="8">
        <v>19</v>
      </c>
      <c r="AK351" s="8">
        <v>19</v>
      </c>
      <c r="AL351" s="8">
        <v>16</v>
      </c>
      <c r="AM351" s="8">
        <v>12</v>
      </c>
      <c r="AN351" s="8">
        <v>11</v>
      </c>
      <c r="AO351" s="8">
        <v>16</v>
      </c>
      <c r="AP351" s="8">
        <v>15</v>
      </c>
      <c r="AQ351" s="8">
        <v>16</v>
      </c>
      <c r="AR351" s="8">
        <v>16</v>
      </c>
      <c r="AS351" s="8">
        <v>16</v>
      </c>
      <c r="AT351" s="8">
        <v>13</v>
      </c>
      <c r="AU351" s="8">
        <v>15</v>
      </c>
      <c r="AV351" s="8">
        <v>16</v>
      </c>
      <c r="AW351" s="8">
        <v>12</v>
      </c>
      <c r="AX351" s="8">
        <v>12</v>
      </c>
      <c r="AY351" s="8">
        <v>1</v>
      </c>
      <c r="AZ351" s="8">
        <v>2</v>
      </c>
      <c r="BA351" s="8">
        <v>1</v>
      </c>
      <c r="BB351" s="8">
        <v>2</v>
      </c>
      <c r="BC351" s="8">
        <v>3</v>
      </c>
      <c r="BD351" s="8">
        <v>3</v>
      </c>
      <c r="BE351" s="8">
        <v>3</v>
      </c>
      <c r="BF351" s="8">
        <v>2</v>
      </c>
      <c r="BG351" s="8">
        <v>3</v>
      </c>
      <c r="BH351" s="8">
        <v>2</v>
      </c>
      <c r="BI351" s="8">
        <v>1</v>
      </c>
      <c r="BJ351" s="8" t="s">
        <v>26</v>
      </c>
      <c r="BK351" s="8" t="s">
        <v>20</v>
      </c>
      <c r="BL351" s="8">
        <v>19</v>
      </c>
      <c r="BM351" s="8" t="s">
        <v>26</v>
      </c>
      <c r="BN351" s="8"/>
      <c r="BO351" s="8">
        <v>12</v>
      </c>
      <c r="BP351" s="34">
        <v>46203</v>
      </c>
      <c r="BQ351" s="8" t="s">
        <v>21</v>
      </c>
      <c r="BR351" s="8" t="s">
        <v>156</v>
      </c>
    </row>
    <row r="352" spans="1:70" ht="15.5" thickBot="1" x14ac:dyDescent="0.35">
      <c r="A352" s="8" t="s">
        <v>26</v>
      </c>
      <c r="B352" s="8"/>
      <c r="C352" s="8" t="s">
        <v>694</v>
      </c>
      <c r="D352" s="8" t="s">
        <v>154</v>
      </c>
      <c r="E352" s="33">
        <v>1</v>
      </c>
      <c r="F352" s="8">
        <v>0</v>
      </c>
      <c r="G352" s="8" t="s">
        <v>19</v>
      </c>
      <c r="H352" s="8" t="s">
        <v>226</v>
      </c>
      <c r="I352" s="8">
        <v>23</v>
      </c>
      <c r="J352" s="8">
        <v>141</v>
      </c>
      <c r="K352" s="8">
        <v>164</v>
      </c>
      <c r="L352" s="8">
        <v>13</v>
      </c>
      <c r="M352" s="8">
        <v>12</v>
      </c>
      <c r="N352" s="8">
        <v>15</v>
      </c>
      <c r="O352" s="8">
        <v>6</v>
      </c>
      <c r="P352" s="8">
        <v>13</v>
      </c>
      <c r="Q352" s="8">
        <v>6</v>
      </c>
      <c r="R352" s="8">
        <v>10</v>
      </c>
      <c r="S352" s="8">
        <v>10</v>
      </c>
      <c r="T352" s="8">
        <v>15</v>
      </c>
      <c r="U352" s="8">
        <v>6</v>
      </c>
      <c r="V352" s="8">
        <v>6</v>
      </c>
      <c r="W352" s="8">
        <v>14</v>
      </c>
      <c r="X352" s="8">
        <v>16</v>
      </c>
      <c r="Y352" s="8">
        <v>6</v>
      </c>
      <c r="Z352" s="8">
        <v>10</v>
      </c>
      <c r="AA352" s="8">
        <v>15</v>
      </c>
      <c r="AB352" s="8">
        <v>12</v>
      </c>
      <c r="AC352" s="8">
        <v>12</v>
      </c>
      <c r="AD352" s="8">
        <v>11</v>
      </c>
      <c r="AE352" s="8">
        <v>11</v>
      </c>
      <c r="AF352" s="8">
        <v>14</v>
      </c>
      <c r="AG352" s="8">
        <v>10</v>
      </c>
      <c r="AH352" s="8">
        <v>11</v>
      </c>
      <c r="AI352" s="8">
        <v>9</v>
      </c>
      <c r="AJ352" s="8">
        <v>14</v>
      </c>
      <c r="AK352" s="8">
        <v>13</v>
      </c>
      <c r="AL352" s="8">
        <v>13</v>
      </c>
      <c r="AM352" s="8">
        <v>11</v>
      </c>
      <c r="AN352" s="8">
        <v>14</v>
      </c>
      <c r="AO352" s="8">
        <v>15</v>
      </c>
      <c r="AP352" s="8">
        <v>16</v>
      </c>
      <c r="AQ352" s="8">
        <v>15</v>
      </c>
      <c r="AR352" s="8">
        <v>14</v>
      </c>
      <c r="AS352" s="8">
        <v>17</v>
      </c>
      <c r="AT352" s="8">
        <v>14</v>
      </c>
      <c r="AU352" s="8">
        <v>14</v>
      </c>
      <c r="AV352" s="8">
        <v>13</v>
      </c>
      <c r="AW352" s="8">
        <v>12</v>
      </c>
      <c r="AX352" s="8">
        <v>13</v>
      </c>
      <c r="AY352" s="8">
        <v>4</v>
      </c>
      <c r="AZ352" s="8">
        <v>1</v>
      </c>
      <c r="BA352" s="8">
        <v>1</v>
      </c>
      <c r="BB352" s="8">
        <v>3</v>
      </c>
      <c r="BC352" s="8">
        <v>1</v>
      </c>
      <c r="BD352" s="8">
        <v>4</v>
      </c>
      <c r="BE352" s="8">
        <v>1</v>
      </c>
      <c r="BF352" s="8">
        <v>3</v>
      </c>
      <c r="BG352" s="8">
        <v>2</v>
      </c>
      <c r="BH352" s="8">
        <v>1</v>
      </c>
      <c r="BI352" s="8">
        <v>1</v>
      </c>
      <c r="BJ352" s="8" t="s">
        <v>26</v>
      </c>
      <c r="BK352" s="8" t="s">
        <v>20</v>
      </c>
      <c r="BL352" s="8">
        <v>14</v>
      </c>
      <c r="BM352" s="8" t="s">
        <v>26</v>
      </c>
      <c r="BN352" s="8"/>
      <c r="BO352" s="8">
        <v>7</v>
      </c>
      <c r="BP352" s="34">
        <v>47664</v>
      </c>
      <c r="BQ352" s="8" t="s">
        <v>21</v>
      </c>
      <c r="BR352" s="8" t="s">
        <v>156</v>
      </c>
    </row>
    <row r="353" spans="1:70" ht="15.5" thickBot="1" x14ac:dyDescent="0.35">
      <c r="A353" s="8" t="s">
        <v>26</v>
      </c>
      <c r="B353" s="8"/>
      <c r="C353" s="8" t="s">
        <v>695</v>
      </c>
      <c r="D353" s="8" t="s">
        <v>154</v>
      </c>
      <c r="E353" s="33">
        <v>1</v>
      </c>
      <c r="F353" s="8">
        <v>0</v>
      </c>
      <c r="G353" s="8" t="s">
        <v>239</v>
      </c>
      <c r="H353" s="8" t="s">
        <v>397</v>
      </c>
      <c r="I353" s="8">
        <v>25</v>
      </c>
      <c r="J353" s="8">
        <v>144</v>
      </c>
      <c r="K353" s="8">
        <v>164</v>
      </c>
      <c r="L353" s="8">
        <v>14</v>
      </c>
      <c r="M353" s="8">
        <v>13</v>
      </c>
      <c r="N353" s="8">
        <v>12</v>
      </c>
      <c r="O353" s="8">
        <v>12</v>
      </c>
      <c r="P353" s="8">
        <v>15</v>
      </c>
      <c r="Q353" s="8">
        <v>13</v>
      </c>
      <c r="R353" s="8">
        <v>11</v>
      </c>
      <c r="S353" s="8">
        <v>15</v>
      </c>
      <c r="T353" s="8">
        <v>12</v>
      </c>
      <c r="U353" s="8">
        <v>13</v>
      </c>
      <c r="V353" s="8">
        <v>11</v>
      </c>
      <c r="W353" s="8">
        <v>15</v>
      </c>
      <c r="X353" s="8">
        <v>8</v>
      </c>
      <c r="Y353" s="8">
        <v>14</v>
      </c>
      <c r="Z353" s="8">
        <v>17</v>
      </c>
      <c r="AA353" s="8">
        <v>11</v>
      </c>
      <c r="AB353" s="8">
        <v>13</v>
      </c>
      <c r="AC353" s="8">
        <v>11</v>
      </c>
      <c r="AD353" s="8">
        <v>11</v>
      </c>
      <c r="AE353" s="8">
        <v>8</v>
      </c>
      <c r="AF353" s="8">
        <v>15</v>
      </c>
      <c r="AG353" s="8">
        <v>15</v>
      </c>
      <c r="AH353" s="8">
        <v>12</v>
      </c>
      <c r="AI353" s="8">
        <v>15</v>
      </c>
      <c r="AJ353" s="8">
        <v>16</v>
      </c>
      <c r="AK353" s="8">
        <v>17</v>
      </c>
      <c r="AL353" s="8">
        <v>11</v>
      </c>
      <c r="AM353" s="8">
        <v>12</v>
      </c>
      <c r="AN353" s="8">
        <v>16</v>
      </c>
      <c r="AO353" s="8">
        <v>8</v>
      </c>
      <c r="AP353" s="8">
        <v>14</v>
      </c>
      <c r="AQ353" s="8">
        <v>15</v>
      </c>
      <c r="AR353" s="8">
        <v>13</v>
      </c>
      <c r="AS353" s="8">
        <v>12</v>
      </c>
      <c r="AT353" s="8">
        <v>15</v>
      </c>
      <c r="AU353" s="8">
        <v>17</v>
      </c>
      <c r="AV353" s="8">
        <v>13</v>
      </c>
      <c r="AW353" s="8">
        <v>14</v>
      </c>
      <c r="AX353" s="8">
        <v>14</v>
      </c>
      <c r="AY353" s="8">
        <v>1</v>
      </c>
      <c r="AZ353" s="8">
        <v>1</v>
      </c>
      <c r="BA353" s="8">
        <v>2</v>
      </c>
      <c r="BB353" s="8">
        <v>2</v>
      </c>
      <c r="BC353" s="8">
        <v>1</v>
      </c>
      <c r="BD353" s="8">
        <v>2</v>
      </c>
      <c r="BE353" s="8">
        <v>2</v>
      </c>
      <c r="BF353" s="8">
        <v>3</v>
      </c>
      <c r="BG353" s="8">
        <v>1</v>
      </c>
      <c r="BH353" s="8">
        <v>1</v>
      </c>
      <c r="BI353" s="8">
        <v>3</v>
      </c>
      <c r="BJ353" s="8" t="s">
        <v>26</v>
      </c>
      <c r="BK353" s="8" t="s">
        <v>20</v>
      </c>
      <c r="BL353" s="8">
        <v>11</v>
      </c>
      <c r="BM353" s="8" t="s">
        <v>26</v>
      </c>
      <c r="BN353" s="8"/>
      <c r="BO353" s="8">
        <v>15</v>
      </c>
      <c r="BP353" s="34">
        <v>46934</v>
      </c>
      <c r="BQ353" s="8" t="s">
        <v>21</v>
      </c>
      <c r="BR353" s="8" t="s">
        <v>156</v>
      </c>
    </row>
    <row r="354" spans="1:70" ht="15.5" thickBot="1" x14ac:dyDescent="0.35">
      <c r="A354" s="8" t="s">
        <v>26</v>
      </c>
      <c r="B354" s="8"/>
      <c r="C354" s="8" t="s">
        <v>696</v>
      </c>
      <c r="D354" s="8" t="s">
        <v>154</v>
      </c>
      <c r="E354" s="33">
        <v>1</v>
      </c>
      <c r="F354" s="8">
        <v>0</v>
      </c>
      <c r="G354" s="8" t="s">
        <v>33</v>
      </c>
      <c r="H354" s="8" t="s">
        <v>229</v>
      </c>
      <c r="I354" s="8">
        <v>22</v>
      </c>
      <c r="J354" s="8">
        <v>150</v>
      </c>
      <c r="K354" s="8">
        <v>170</v>
      </c>
      <c r="L354" s="8">
        <v>16</v>
      </c>
      <c r="M354" s="8">
        <v>11</v>
      </c>
      <c r="N354" s="8">
        <v>8</v>
      </c>
      <c r="O354" s="8">
        <v>13</v>
      </c>
      <c r="P354" s="8">
        <v>16</v>
      </c>
      <c r="Q354" s="8">
        <v>13</v>
      </c>
      <c r="R354" s="8">
        <v>5</v>
      </c>
      <c r="S354" s="8">
        <v>17</v>
      </c>
      <c r="T354" s="8">
        <v>9</v>
      </c>
      <c r="U354" s="8">
        <v>13</v>
      </c>
      <c r="V354" s="8">
        <v>12</v>
      </c>
      <c r="W354" s="8">
        <v>16</v>
      </c>
      <c r="X354" s="8">
        <v>9</v>
      </c>
      <c r="Y354" s="8">
        <v>14</v>
      </c>
      <c r="Z354" s="8">
        <v>16</v>
      </c>
      <c r="AA354" s="8">
        <v>9</v>
      </c>
      <c r="AB354" s="8">
        <v>13</v>
      </c>
      <c r="AC354" s="8">
        <v>12</v>
      </c>
      <c r="AD354" s="8">
        <v>12</v>
      </c>
      <c r="AE354" s="8">
        <v>10</v>
      </c>
      <c r="AF354" s="8">
        <v>15</v>
      </c>
      <c r="AG354" s="8">
        <v>15</v>
      </c>
      <c r="AH354" s="8">
        <v>13</v>
      </c>
      <c r="AI354" s="8">
        <v>13</v>
      </c>
      <c r="AJ354" s="8">
        <v>17</v>
      </c>
      <c r="AK354" s="8">
        <v>12</v>
      </c>
      <c r="AL354" s="8">
        <v>13</v>
      </c>
      <c r="AM354" s="8">
        <v>14</v>
      </c>
      <c r="AN354" s="8">
        <v>15</v>
      </c>
      <c r="AO354" s="8">
        <v>10</v>
      </c>
      <c r="AP354" s="8">
        <v>15</v>
      </c>
      <c r="AQ354" s="8">
        <v>15</v>
      </c>
      <c r="AR354" s="8">
        <v>12</v>
      </c>
      <c r="AS354" s="8">
        <v>10</v>
      </c>
      <c r="AT354" s="8">
        <v>14</v>
      </c>
      <c r="AU354" s="8">
        <v>15</v>
      </c>
      <c r="AV354" s="8">
        <v>13</v>
      </c>
      <c r="AW354" s="8">
        <v>16</v>
      </c>
      <c r="AX354" s="8">
        <v>12</v>
      </c>
      <c r="AY354" s="8">
        <v>4</v>
      </c>
      <c r="AZ354" s="8">
        <v>2</v>
      </c>
      <c r="BA354" s="8">
        <v>3</v>
      </c>
      <c r="BB354" s="8">
        <v>3</v>
      </c>
      <c r="BC354" s="8">
        <v>1</v>
      </c>
      <c r="BD354" s="8">
        <v>1</v>
      </c>
      <c r="BE354" s="8">
        <v>1</v>
      </c>
      <c r="BF354" s="8">
        <v>3</v>
      </c>
      <c r="BG354" s="8">
        <v>3</v>
      </c>
      <c r="BH354" s="8">
        <v>2</v>
      </c>
      <c r="BI354" s="8">
        <v>2</v>
      </c>
      <c r="BJ354" s="8" t="s">
        <v>26</v>
      </c>
      <c r="BK354" s="8" t="s">
        <v>20</v>
      </c>
      <c r="BL354" s="8">
        <v>12</v>
      </c>
      <c r="BM354" s="8" t="s">
        <v>26</v>
      </c>
      <c r="BN354" s="8"/>
      <c r="BO354" s="8">
        <v>19</v>
      </c>
      <c r="BP354" s="34">
        <v>47664</v>
      </c>
      <c r="BQ354" s="8" t="s">
        <v>21</v>
      </c>
      <c r="BR354" s="8" t="s">
        <v>156</v>
      </c>
    </row>
    <row r="355" spans="1:70" ht="15.5" thickBot="1" x14ac:dyDescent="0.35">
      <c r="A355" s="8" t="s">
        <v>26</v>
      </c>
      <c r="B355" s="8"/>
      <c r="C355" s="8" t="s">
        <v>697</v>
      </c>
      <c r="D355" s="8" t="s">
        <v>154</v>
      </c>
      <c r="E355" s="33">
        <v>1</v>
      </c>
      <c r="F355" s="8">
        <v>0</v>
      </c>
      <c r="G355" s="8" t="s">
        <v>28</v>
      </c>
      <c r="H355" s="8" t="s">
        <v>31</v>
      </c>
      <c r="I355" s="8">
        <v>26</v>
      </c>
      <c r="J355" s="8">
        <v>145</v>
      </c>
      <c r="K355" s="8">
        <v>150</v>
      </c>
      <c r="L355" s="8">
        <v>13</v>
      </c>
      <c r="M355" s="8">
        <v>7</v>
      </c>
      <c r="N355" s="8">
        <v>14</v>
      </c>
      <c r="O355" s="8">
        <v>10</v>
      </c>
      <c r="P355" s="8">
        <v>10</v>
      </c>
      <c r="Q355" s="8">
        <v>5</v>
      </c>
      <c r="R355" s="8">
        <v>17</v>
      </c>
      <c r="S355" s="8">
        <v>8</v>
      </c>
      <c r="T355" s="8">
        <v>13</v>
      </c>
      <c r="U355" s="8">
        <v>5</v>
      </c>
      <c r="V355" s="8">
        <v>10</v>
      </c>
      <c r="W355" s="8">
        <v>12</v>
      </c>
      <c r="X355" s="8">
        <v>15</v>
      </c>
      <c r="Y355" s="8">
        <v>7</v>
      </c>
      <c r="Z355" s="8">
        <v>7</v>
      </c>
      <c r="AA355" s="8">
        <v>15</v>
      </c>
      <c r="AB355" s="8">
        <v>15</v>
      </c>
      <c r="AC355" s="8">
        <v>12</v>
      </c>
      <c r="AD355" s="8">
        <v>13</v>
      </c>
      <c r="AE355" s="8">
        <v>10</v>
      </c>
      <c r="AF355" s="8">
        <v>13</v>
      </c>
      <c r="AG355" s="8">
        <v>8</v>
      </c>
      <c r="AH355" s="8">
        <v>12</v>
      </c>
      <c r="AI355" s="8">
        <v>13</v>
      </c>
      <c r="AJ355" s="8">
        <v>15</v>
      </c>
      <c r="AK355" s="8">
        <v>15</v>
      </c>
      <c r="AL355" s="8">
        <v>14</v>
      </c>
      <c r="AM355" s="8">
        <v>11</v>
      </c>
      <c r="AN355" s="8">
        <v>14</v>
      </c>
      <c r="AO355" s="8">
        <v>17</v>
      </c>
      <c r="AP355" s="8">
        <v>15</v>
      </c>
      <c r="AQ355" s="8">
        <v>13</v>
      </c>
      <c r="AR355" s="8">
        <v>14</v>
      </c>
      <c r="AS355" s="8">
        <v>15</v>
      </c>
      <c r="AT355" s="8">
        <v>16</v>
      </c>
      <c r="AU355" s="8">
        <v>16</v>
      </c>
      <c r="AV355" s="8">
        <v>14</v>
      </c>
      <c r="AW355" s="8">
        <v>13</v>
      </c>
      <c r="AX355" s="8">
        <v>13</v>
      </c>
      <c r="AY355" s="8">
        <v>1</v>
      </c>
      <c r="AZ355" s="8">
        <v>3</v>
      </c>
      <c r="BA355" s="8">
        <v>3</v>
      </c>
      <c r="BB355" s="8">
        <v>2</v>
      </c>
      <c r="BC355" s="8">
        <v>1</v>
      </c>
      <c r="BD355" s="8">
        <v>1</v>
      </c>
      <c r="BE355" s="8">
        <v>3</v>
      </c>
      <c r="BF355" s="8">
        <v>4</v>
      </c>
      <c r="BG355" s="8">
        <v>2</v>
      </c>
      <c r="BH355" s="8">
        <v>2</v>
      </c>
      <c r="BI355" s="8">
        <v>3</v>
      </c>
      <c r="BJ355" s="8" t="s">
        <v>26</v>
      </c>
      <c r="BK355" s="8" t="s">
        <v>20</v>
      </c>
      <c r="BL355" s="8">
        <v>14</v>
      </c>
      <c r="BM355" s="8" t="s">
        <v>26</v>
      </c>
      <c r="BN355" s="8"/>
      <c r="BO355" s="8">
        <v>8</v>
      </c>
      <c r="BP355" s="34">
        <v>47664</v>
      </c>
      <c r="BQ355" s="8" t="s">
        <v>21</v>
      </c>
      <c r="BR355" s="8" t="s">
        <v>156</v>
      </c>
    </row>
    <row r="356" spans="1:70" ht="15.5" thickBot="1" x14ac:dyDescent="0.35">
      <c r="A356" s="8" t="s">
        <v>26</v>
      </c>
      <c r="B356" s="8"/>
      <c r="C356" s="8" t="s">
        <v>698</v>
      </c>
      <c r="D356" s="8" t="s">
        <v>154</v>
      </c>
      <c r="E356" s="33">
        <v>1</v>
      </c>
      <c r="F356" s="8">
        <v>0</v>
      </c>
      <c r="G356" s="8" t="s">
        <v>155</v>
      </c>
      <c r="H356" s="8" t="s">
        <v>32</v>
      </c>
      <c r="I356" s="8">
        <v>22</v>
      </c>
      <c r="J356" s="8">
        <v>134</v>
      </c>
      <c r="K356" s="8">
        <v>162</v>
      </c>
      <c r="L356" s="8">
        <v>15</v>
      </c>
      <c r="M356" s="8">
        <v>3</v>
      </c>
      <c r="N356" s="8">
        <v>6</v>
      </c>
      <c r="O356" s="8">
        <v>5</v>
      </c>
      <c r="P356" s="8">
        <v>8</v>
      </c>
      <c r="Q356" s="8">
        <v>3</v>
      </c>
      <c r="R356" s="8">
        <v>3</v>
      </c>
      <c r="S356" s="8">
        <v>4</v>
      </c>
      <c r="T356" s="8">
        <v>6</v>
      </c>
      <c r="U356" s="8">
        <v>5</v>
      </c>
      <c r="V356" s="8">
        <v>3</v>
      </c>
      <c r="W356" s="8">
        <v>11</v>
      </c>
      <c r="X356" s="8">
        <v>5</v>
      </c>
      <c r="Y356" s="8">
        <v>2</v>
      </c>
      <c r="Z356" s="8">
        <v>13</v>
      </c>
      <c r="AA356" s="8">
        <v>13</v>
      </c>
      <c r="AB356" s="8">
        <v>7</v>
      </c>
      <c r="AC356" s="8">
        <v>13</v>
      </c>
      <c r="AD356" s="8">
        <v>13</v>
      </c>
      <c r="AE356" s="8">
        <v>11</v>
      </c>
      <c r="AF356" s="8">
        <v>5</v>
      </c>
      <c r="AG356" s="8">
        <v>10</v>
      </c>
      <c r="AH356" s="8">
        <v>12</v>
      </c>
      <c r="AI356" s="8">
        <v>2</v>
      </c>
      <c r="AJ356" s="8">
        <v>15</v>
      </c>
      <c r="AK356" s="8">
        <v>13</v>
      </c>
      <c r="AL356" s="8">
        <v>12</v>
      </c>
      <c r="AM356" s="8">
        <v>13</v>
      </c>
      <c r="AN356" s="8">
        <v>10</v>
      </c>
      <c r="AO356" s="8">
        <v>14</v>
      </c>
      <c r="AP356" s="8">
        <v>13</v>
      </c>
      <c r="AQ356" s="8">
        <v>8</v>
      </c>
      <c r="AR356" s="8">
        <v>12</v>
      </c>
      <c r="AS356" s="8">
        <v>14</v>
      </c>
      <c r="AT356" s="8">
        <v>9</v>
      </c>
      <c r="AU356" s="8">
        <v>12</v>
      </c>
      <c r="AV356" s="8">
        <v>13</v>
      </c>
      <c r="AW356" s="8">
        <v>14</v>
      </c>
      <c r="AX356" s="8">
        <v>15</v>
      </c>
      <c r="AY356" s="8">
        <v>18</v>
      </c>
      <c r="AZ356" s="8">
        <v>17</v>
      </c>
      <c r="BA356" s="8">
        <v>15</v>
      </c>
      <c r="BB356" s="8">
        <v>17</v>
      </c>
      <c r="BC356" s="8">
        <v>7</v>
      </c>
      <c r="BD356" s="8">
        <v>13</v>
      </c>
      <c r="BE356" s="8">
        <v>11</v>
      </c>
      <c r="BF356" s="8">
        <v>13</v>
      </c>
      <c r="BG356" s="8">
        <v>13</v>
      </c>
      <c r="BH356" s="8">
        <v>12</v>
      </c>
      <c r="BI356" s="8">
        <v>14</v>
      </c>
      <c r="BJ356" s="8" t="s">
        <v>26</v>
      </c>
      <c r="BK356" s="8" t="s">
        <v>20</v>
      </c>
      <c r="BL356" s="8">
        <v>13</v>
      </c>
      <c r="BM356" s="8" t="s">
        <v>26</v>
      </c>
      <c r="BN356" s="8"/>
      <c r="BO356" s="8" t="s">
        <v>26</v>
      </c>
      <c r="BP356" s="34">
        <v>48029</v>
      </c>
      <c r="BQ356" s="8" t="s">
        <v>21</v>
      </c>
      <c r="BR356" s="8" t="s">
        <v>156</v>
      </c>
    </row>
    <row r="357" spans="1:70" ht="15.5" thickBot="1" x14ac:dyDescent="0.35">
      <c r="A357" s="8" t="s">
        <v>26</v>
      </c>
      <c r="B357" s="8"/>
      <c r="C357" s="8" t="s">
        <v>699</v>
      </c>
      <c r="D357" s="8" t="s">
        <v>154</v>
      </c>
      <c r="E357" s="33">
        <v>1</v>
      </c>
      <c r="F357" s="8">
        <v>0</v>
      </c>
      <c r="G357" s="8" t="s">
        <v>228</v>
      </c>
      <c r="H357" s="8" t="s">
        <v>25</v>
      </c>
      <c r="I357" s="8">
        <v>20</v>
      </c>
      <c r="J357" s="8">
        <v>137</v>
      </c>
      <c r="K357" s="8">
        <v>164</v>
      </c>
      <c r="L357" s="8">
        <v>12</v>
      </c>
      <c r="M357" s="8">
        <v>11</v>
      </c>
      <c r="N357" s="8">
        <v>7</v>
      </c>
      <c r="O357" s="8">
        <v>14</v>
      </c>
      <c r="P357" s="8">
        <v>14</v>
      </c>
      <c r="Q357" s="8">
        <v>11</v>
      </c>
      <c r="R357" s="8">
        <v>6</v>
      </c>
      <c r="S357" s="8">
        <v>14</v>
      </c>
      <c r="T357" s="8">
        <v>7</v>
      </c>
      <c r="U357" s="8">
        <v>12</v>
      </c>
      <c r="V357" s="8">
        <v>13</v>
      </c>
      <c r="W357" s="8">
        <v>13</v>
      </c>
      <c r="X357" s="8">
        <v>12</v>
      </c>
      <c r="Y357" s="8">
        <v>12</v>
      </c>
      <c r="Z357" s="8">
        <v>15</v>
      </c>
      <c r="AA357" s="8">
        <v>7</v>
      </c>
      <c r="AB357" s="8">
        <v>14</v>
      </c>
      <c r="AC357" s="8">
        <v>10</v>
      </c>
      <c r="AD357" s="8">
        <v>10</v>
      </c>
      <c r="AE357" s="8">
        <v>11</v>
      </c>
      <c r="AF357" s="8">
        <v>10</v>
      </c>
      <c r="AG357" s="8">
        <v>11</v>
      </c>
      <c r="AH357" s="8">
        <v>13</v>
      </c>
      <c r="AI357" s="8">
        <v>12</v>
      </c>
      <c r="AJ357" s="8">
        <v>16</v>
      </c>
      <c r="AK357" s="8">
        <v>11</v>
      </c>
      <c r="AL357" s="8">
        <v>13</v>
      </c>
      <c r="AM357" s="8">
        <v>11</v>
      </c>
      <c r="AN357" s="8">
        <v>15</v>
      </c>
      <c r="AO357" s="8">
        <v>12</v>
      </c>
      <c r="AP357" s="8">
        <v>14</v>
      </c>
      <c r="AQ357" s="8">
        <v>13</v>
      </c>
      <c r="AR357" s="8">
        <v>11</v>
      </c>
      <c r="AS357" s="8">
        <v>13</v>
      </c>
      <c r="AT357" s="8">
        <v>15</v>
      </c>
      <c r="AU357" s="8">
        <v>15</v>
      </c>
      <c r="AV357" s="8">
        <v>11</v>
      </c>
      <c r="AW357" s="8">
        <v>14</v>
      </c>
      <c r="AX357" s="8">
        <v>10</v>
      </c>
      <c r="AY357" s="8">
        <v>3</v>
      </c>
      <c r="AZ357" s="8">
        <v>1</v>
      </c>
      <c r="BA357" s="8">
        <v>1</v>
      </c>
      <c r="BB357" s="8">
        <v>2</v>
      </c>
      <c r="BC357" s="8">
        <v>3</v>
      </c>
      <c r="BD357" s="8">
        <v>1</v>
      </c>
      <c r="BE357" s="8">
        <v>3</v>
      </c>
      <c r="BF357" s="8">
        <v>1</v>
      </c>
      <c r="BG357" s="8">
        <v>2</v>
      </c>
      <c r="BH357" s="8">
        <v>3</v>
      </c>
      <c r="BI357" s="8">
        <v>1</v>
      </c>
      <c r="BJ357" s="8" t="s">
        <v>26</v>
      </c>
      <c r="BK357" s="8" t="s">
        <v>20</v>
      </c>
      <c r="BL357" s="8">
        <v>14</v>
      </c>
      <c r="BM357" s="8" t="s">
        <v>26</v>
      </c>
      <c r="BN357" s="8"/>
      <c r="BO357" s="8">
        <v>5</v>
      </c>
      <c r="BP357" s="34">
        <v>48029</v>
      </c>
      <c r="BQ357" s="8" t="s">
        <v>21</v>
      </c>
      <c r="BR357" s="8" t="s">
        <v>156</v>
      </c>
    </row>
    <row r="358" spans="1:70" ht="15.5" thickBot="1" x14ac:dyDescent="0.35">
      <c r="A358" s="8" t="s">
        <v>26</v>
      </c>
      <c r="B358" s="8"/>
      <c r="C358" s="8" t="s">
        <v>700</v>
      </c>
      <c r="D358" s="8" t="s">
        <v>154</v>
      </c>
      <c r="E358" s="33">
        <v>1</v>
      </c>
      <c r="F358" s="8">
        <v>0</v>
      </c>
      <c r="G358" s="8" t="s">
        <v>228</v>
      </c>
      <c r="H358" s="8" t="s">
        <v>315</v>
      </c>
      <c r="I358" s="8">
        <v>19</v>
      </c>
      <c r="J358" s="8">
        <v>140</v>
      </c>
      <c r="K358" s="8">
        <v>181</v>
      </c>
      <c r="L358" s="8">
        <v>15</v>
      </c>
      <c r="M358" s="8">
        <v>9</v>
      </c>
      <c r="N358" s="8">
        <v>10</v>
      </c>
      <c r="O358" s="8">
        <v>8</v>
      </c>
      <c r="P358" s="8">
        <v>15</v>
      </c>
      <c r="Q358" s="8">
        <v>16</v>
      </c>
      <c r="R358" s="8">
        <v>15</v>
      </c>
      <c r="S358" s="8">
        <v>15</v>
      </c>
      <c r="T358" s="8">
        <v>10</v>
      </c>
      <c r="U358" s="8">
        <v>16</v>
      </c>
      <c r="V358" s="8">
        <v>9</v>
      </c>
      <c r="W358" s="8">
        <v>17</v>
      </c>
      <c r="X358" s="8">
        <v>10</v>
      </c>
      <c r="Y358" s="8">
        <v>11</v>
      </c>
      <c r="Z358" s="8">
        <v>13</v>
      </c>
      <c r="AA358" s="8">
        <v>8</v>
      </c>
      <c r="AB358" s="8">
        <v>15</v>
      </c>
      <c r="AC358" s="8">
        <v>12</v>
      </c>
      <c r="AD358" s="8">
        <v>12</v>
      </c>
      <c r="AE358" s="8">
        <v>10</v>
      </c>
      <c r="AF358" s="8">
        <v>12</v>
      </c>
      <c r="AG358" s="8">
        <v>13</v>
      </c>
      <c r="AH358" s="8">
        <v>14</v>
      </c>
      <c r="AI358" s="8">
        <v>13</v>
      </c>
      <c r="AJ358" s="8">
        <v>18</v>
      </c>
      <c r="AK358" s="8">
        <v>11</v>
      </c>
      <c r="AL358" s="8">
        <v>11</v>
      </c>
      <c r="AM358" s="8">
        <v>16</v>
      </c>
      <c r="AN358" s="8">
        <v>16</v>
      </c>
      <c r="AO358" s="8">
        <v>12</v>
      </c>
      <c r="AP358" s="8">
        <v>16</v>
      </c>
      <c r="AQ358" s="8">
        <v>14</v>
      </c>
      <c r="AR358" s="8">
        <v>14</v>
      </c>
      <c r="AS358" s="8">
        <v>15</v>
      </c>
      <c r="AT358" s="8">
        <v>13</v>
      </c>
      <c r="AU358" s="8">
        <v>12</v>
      </c>
      <c r="AV358" s="8">
        <v>13</v>
      </c>
      <c r="AW358" s="8">
        <v>7</v>
      </c>
      <c r="AX358" s="8">
        <v>15</v>
      </c>
      <c r="AY358" s="8">
        <v>1</v>
      </c>
      <c r="AZ358" s="8">
        <v>1</v>
      </c>
      <c r="BA358" s="8">
        <v>1</v>
      </c>
      <c r="BB358" s="8">
        <v>1</v>
      </c>
      <c r="BC358" s="8">
        <v>3</v>
      </c>
      <c r="BD358" s="8">
        <v>1</v>
      </c>
      <c r="BE358" s="8">
        <v>3</v>
      </c>
      <c r="BF358" s="8">
        <v>4</v>
      </c>
      <c r="BG358" s="8">
        <v>1</v>
      </c>
      <c r="BH358" s="8">
        <v>2</v>
      </c>
      <c r="BI358" s="8">
        <v>3</v>
      </c>
      <c r="BJ358" s="8" t="s">
        <v>26</v>
      </c>
      <c r="BK358" s="8" t="s">
        <v>20</v>
      </c>
      <c r="BL358" s="8">
        <v>16</v>
      </c>
      <c r="BM358" s="8" t="s">
        <v>26</v>
      </c>
      <c r="BN358" s="8"/>
      <c r="BO358" s="8">
        <v>3</v>
      </c>
      <c r="BP358" s="34">
        <v>48029</v>
      </c>
      <c r="BQ358" s="8" t="s">
        <v>21</v>
      </c>
      <c r="BR358" s="8" t="s">
        <v>156</v>
      </c>
    </row>
    <row r="359" spans="1:70" x14ac:dyDescent="0.3">
      <c r="A359" s="48" t="s">
        <v>701</v>
      </c>
    </row>
    <row r="360" spans="1:70" ht="14.5" thickBot="1" x14ac:dyDescent="0.35">
      <c r="A360" s="2" t="s">
        <v>0</v>
      </c>
      <c r="B360" s="2"/>
      <c r="C360" s="2" t="s">
        <v>2</v>
      </c>
      <c r="D360" s="2" t="s">
        <v>3</v>
      </c>
      <c r="E360" s="2"/>
      <c r="F360" s="2" t="s">
        <v>14</v>
      </c>
      <c r="G360" s="2" t="s">
        <v>12</v>
      </c>
      <c r="H360" s="2" t="s">
        <v>1</v>
      </c>
      <c r="I360" s="2" t="s">
        <v>4</v>
      </c>
      <c r="J360" s="2" t="s">
        <v>5</v>
      </c>
      <c r="K360" s="2" t="s">
        <v>329</v>
      </c>
      <c r="L360" s="2" t="s">
        <v>34</v>
      </c>
      <c r="M360" s="2" t="s">
        <v>35</v>
      </c>
      <c r="N360" s="2" t="s">
        <v>36</v>
      </c>
      <c r="O360" s="2" t="s">
        <v>37</v>
      </c>
      <c r="P360" s="2" t="s">
        <v>38</v>
      </c>
      <c r="Q360" s="2" t="s">
        <v>39</v>
      </c>
      <c r="R360" s="2" t="s">
        <v>40</v>
      </c>
      <c r="S360" s="2" t="s">
        <v>9</v>
      </c>
      <c r="T360" s="2" t="s">
        <v>41</v>
      </c>
      <c r="U360" s="2" t="s">
        <v>42</v>
      </c>
      <c r="V360" s="2" t="s">
        <v>43</v>
      </c>
      <c r="W360" s="2" t="s">
        <v>44</v>
      </c>
      <c r="X360" s="2" t="s">
        <v>45</v>
      </c>
      <c r="Y360" s="2" t="s">
        <v>46</v>
      </c>
      <c r="Z360" s="2" t="s">
        <v>47</v>
      </c>
      <c r="AA360" s="2" t="s">
        <v>1</v>
      </c>
      <c r="AB360" s="2" t="s">
        <v>10</v>
      </c>
      <c r="AC360" s="2" t="s">
        <v>48</v>
      </c>
      <c r="AD360" s="2" t="s">
        <v>49</v>
      </c>
      <c r="AE360" s="2" t="s">
        <v>50</v>
      </c>
      <c r="AF360" s="2" t="s">
        <v>51</v>
      </c>
      <c r="AG360" s="2" t="s">
        <v>52</v>
      </c>
      <c r="AH360" s="2" t="s">
        <v>53</v>
      </c>
      <c r="AI360" s="2" t="s">
        <v>54</v>
      </c>
      <c r="AJ360" s="2" t="s">
        <v>55</v>
      </c>
      <c r="AK360" s="2" t="s">
        <v>56</v>
      </c>
      <c r="AL360" s="2" t="s">
        <v>57</v>
      </c>
      <c r="AM360" s="2" t="s">
        <v>58</v>
      </c>
      <c r="AN360" s="2" t="s">
        <v>7</v>
      </c>
      <c r="AO360" s="2" t="s">
        <v>8</v>
      </c>
      <c r="AP360" s="2" t="s">
        <v>59</v>
      </c>
      <c r="AQ360" s="2" t="s">
        <v>60</v>
      </c>
      <c r="AR360" s="2" t="s">
        <v>61</v>
      </c>
      <c r="AS360" s="2" t="s">
        <v>62</v>
      </c>
      <c r="AT360" s="2" t="s">
        <v>6</v>
      </c>
      <c r="AU360" s="2" t="s">
        <v>63</v>
      </c>
      <c r="AV360" s="2" t="s">
        <v>213</v>
      </c>
      <c r="AW360" s="2" t="s">
        <v>214</v>
      </c>
      <c r="AX360" s="2" t="s">
        <v>215</v>
      </c>
      <c r="AY360" s="2" t="s">
        <v>140</v>
      </c>
      <c r="AZ360" s="2" t="s">
        <v>141</v>
      </c>
      <c r="BA360" s="2" t="s">
        <v>142</v>
      </c>
      <c r="BB360" s="2" t="s">
        <v>143</v>
      </c>
      <c r="BC360" s="2" t="s">
        <v>144</v>
      </c>
      <c r="BD360" s="2" t="s">
        <v>145</v>
      </c>
      <c r="BE360" s="2" t="s">
        <v>146</v>
      </c>
      <c r="BF360" s="2" t="s">
        <v>147</v>
      </c>
      <c r="BG360" s="2" t="s">
        <v>148</v>
      </c>
      <c r="BH360" s="2" t="s">
        <v>149</v>
      </c>
      <c r="BI360" s="2" t="s">
        <v>150</v>
      </c>
      <c r="BJ360" s="2" t="s">
        <v>18</v>
      </c>
      <c r="BK360" s="2" t="s">
        <v>16</v>
      </c>
      <c r="BL360" s="2" t="s">
        <v>11</v>
      </c>
      <c r="BM360" s="2" t="s">
        <v>13</v>
      </c>
      <c r="BN360" s="2" t="s">
        <v>17</v>
      </c>
      <c r="BO360" s="2" t="s">
        <v>151</v>
      </c>
      <c r="BP360" s="2" t="s">
        <v>15</v>
      </c>
      <c r="BQ360" s="2" t="s">
        <v>152</v>
      </c>
      <c r="BR360" s="2" t="s">
        <v>153</v>
      </c>
    </row>
    <row r="361" spans="1:70" ht="15.5" thickBot="1" x14ac:dyDescent="0.35">
      <c r="A361" s="3" t="s">
        <v>26</v>
      </c>
      <c r="B361" s="3"/>
      <c r="C361" s="3" t="s">
        <v>702</v>
      </c>
      <c r="D361" s="3" t="s">
        <v>154</v>
      </c>
      <c r="E361" s="4">
        <v>1</v>
      </c>
      <c r="F361" s="3">
        <v>0</v>
      </c>
      <c r="G361" s="3" t="s">
        <v>33</v>
      </c>
      <c r="H361" s="3" t="s">
        <v>32</v>
      </c>
      <c r="I361" s="3">
        <v>40</v>
      </c>
      <c r="J361" s="3">
        <v>131</v>
      </c>
      <c r="K361" s="3">
        <v>154</v>
      </c>
      <c r="L361" s="3">
        <v>10</v>
      </c>
      <c r="M361" s="3">
        <v>1</v>
      </c>
      <c r="N361" s="3">
        <v>7</v>
      </c>
      <c r="O361" s="3">
        <v>3</v>
      </c>
      <c r="P361" s="3">
        <v>6</v>
      </c>
      <c r="Q361" s="3">
        <v>3</v>
      </c>
      <c r="R361" s="3">
        <v>2</v>
      </c>
      <c r="S361" s="3">
        <v>1</v>
      </c>
      <c r="T361" s="3">
        <v>13</v>
      </c>
      <c r="U361" s="3">
        <v>7</v>
      </c>
      <c r="V361" s="3">
        <v>2</v>
      </c>
      <c r="W361" s="3">
        <v>7</v>
      </c>
      <c r="X361" s="3">
        <v>10</v>
      </c>
      <c r="Y361" s="3">
        <v>2</v>
      </c>
      <c r="Z361" s="3">
        <v>5</v>
      </c>
      <c r="AA361" s="3">
        <v>14</v>
      </c>
      <c r="AB361" s="3">
        <v>12</v>
      </c>
      <c r="AC361" s="3">
        <v>16</v>
      </c>
      <c r="AD361" s="3">
        <v>11</v>
      </c>
      <c r="AE361" s="3">
        <v>10</v>
      </c>
      <c r="AF361" s="3">
        <v>10</v>
      </c>
      <c r="AG361" s="3">
        <v>9</v>
      </c>
      <c r="AH361" s="3">
        <v>13</v>
      </c>
      <c r="AI361" s="3">
        <v>4</v>
      </c>
      <c r="AJ361" s="3">
        <v>15</v>
      </c>
      <c r="AK361" s="3">
        <v>12</v>
      </c>
      <c r="AL361" s="3">
        <v>12</v>
      </c>
      <c r="AM361" s="3">
        <v>15</v>
      </c>
      <c r="AN361" s="3">
        <v>6</v>
      </c>
      <c r="AO361" s="3">
        <v>13</v>
      </c>
      <c r="AP361" s="3">
        <v>18</v>
      </c>
      <c r="AQ361" s="3">
        <v>9</v>
      </c>
      <c r="AR361" s="3">
        <v>11</v>
      </c>
      <c r="AS361" s="3">
        <v>12</v>
      </c>
      <c r="AT361" s="3">
        <v>7</v>
      </c>
      <c r="AU361" s="3">
        <v>13</v>
      </c>
      <c r="AV361" s="3">
        <v>15</v>
      </c>
      <c r="AW361" s="3">
        <v>15</v>
      </c>
      <c r="AX361" s="3">
        <v>10</v>
      </c>
      <c r="AY361" s="3">
        <v>14</v>
      </c>
      <c r="AZ361" s="3">
        <v>10</v>
      </c>
      <c r="BA361" s="3">
        <v>14</v>
      </c>
      <c r="BB361" s="3">
        <v>12</v>
      </c>
      <c r="BC361" s="3">
        <v>12</v>
      </c>
      <c r="BD361" s="3">
        <v>14</v>
      </c>
      <c r="BE361" s="3">
        <v>13</v>
      </c>
      <c r="BF361" s="3">
        <v>14</v>
      </c>
      <c r="BG361" s="3">
        <v>7</v>
      </c>
      <c r="BH361" s="3">
        <v>13</v>
      </c>
      <c r="BI361" s="3">
        <v>12</v>
      </c>
      <c r="BJ361" s="3" t="s">
        <v>26</v>
      </c>
      <c r="BK361" s="3" t="s">
        <v>20</v>
      </c>
      <c r="BL361" s="3">
        <v>18</v>
      </c>
      <c r="BM361" s="3" t="s">
        <v>26</v>
      </c>
      <c r="BN361" s="3"/>
      <c r="BO361" s="3" t="s">
        <v>26</v>
      </c>
      <c r="BP361" s="5">
        <v>46203</v>
      </c>
      <c r="BQ361" s="3" t="s">
        <v>21</v>
      </c>
      <c r="BR361" s="3" t="s">
        <v>156</v>
      </c>
    </row>
    <row r="362" spans="1:70" ht="15.5" thickBot="1" x14ac:dyDescent="0.35">
      <c r="A362" s="3" t="s">
        <v>26</v>
      </c>
      <c r="B362" s="3"/>
      <c r="C362" s="3" t="s">
        <v>703</v>
      </c>
      <c r="D362" s="3" t="s">
        <v>154</v>
      </c>
      <c r="E362" s="4">
        <v>1</v>
      </c>
      <c r="F362" s="3">
        <v>0</v>
      </c>
      <c r="G362" s="3" t="s">
        <v>585</v>
      </c>
      <c r="H362" s="3" t="s">
        <v>221</v>
      </c>
      <c r="I362" s="3">
        <v>30</v>
      </c>
      <c r="J362" s="3">
        <v>133</v>
      </c>
      <c r="K362" s="3">
        <v>155</v>
      </c>
      <c r="L362" s="3">
        <v>9</v>
      </c>
      <c r="M362" s="3">
        <v>8</v>
      </c>
      <c r="N362" s="3">
        <v>14</v>
      </c>
      <c r="O362" s="3">
        <v>13</v>
      </c>
      <c r="P362" s="3">
        <v>10</v>
      </c>
      <c r="Q362" s="3">
        <v>2</v>
      </c>
      <c r="R362" s="3">
        <v>2</v>
      </c>
      <c r="S362" s="3">
        <v>10</v>
      </c>
      <c r="T362" s="3">
        <v>15</v>
      </c>
      <c r="U362" s="3">
        <v>2</v>
      </c>
      <c r="V362" s="3">
        <v>14</v>
      </c>
      <c r="W362" s="3">
        <v>9</v>
      </c>
      <c r="X362" s="3">
        <v>18</v>
      </c>
      <c r="Y362" s="3">
        <v>12</v>
      </c>
      <c r="Z362" s="3">
        <v>5</v>
      </c>
      <c r="AA362" s="3">
        <v>15</v>
      </c>
      <c r="AB362" s="3">
        <v>18</v>
      </c>
      <c r="AC362" s="3">
        <v>15</v>
      </c>
      <c r="AD362" s="3">
        <v>15</v>
      </c>
      <c r="AE362" s="3">
        <v>13</v>
      </c>
      <c r="AF362" s="3">
        <v>15</v>
      </c>
      <c r="AG362" s="3">
        <v>9</v>
      </c>
      <c r="AH362" s="3">
        <v>17</v>
      </c>
      <c r="AI362" s="3">
        <v>14</v>
      </c>
      <c r="AJ362" s="3">
        <v>16</v>
      </c>
      <c r="AK362" s="3">
        <v>17</v>
      </c>
      <c r="AL362" s="3">
        <v>14</v>
      </c>
      <c r="AM362" s="3">
        <v>15</v>
      </c>
      <c r="AN362" s="3">
        <v>11</v>
      </c>
      <c r="AO362" s="3">
        <v>17</v>
      </c>
      <c r="AP362" s="3">
        <v>11</v>
      </c>
      <c r="AQ362" s="3">
        <v>18</v>
      </c>
      <c r="AR362" s="3">
        <v>15</v>
      </c>
      <c r="AS362" s="3">
        <v>16</v>
      </c>
      <c r="AT362" s="3">
        <v>11</v>
      </c>
      <c r="AU362" s="3">
        <v>18</v>
      </c>
      <c r="AV362" s="3">
        <v>14</v>
      </c>
      <c r="AW362" s="3">
        <v>15</v>
      </c>
      <c r="AX362" s="3">
        <v>14</v>
      </c>
      <c r="AY362" s="3">
        <v>1</v>
      </c>
      <c r="AZ362" s="3">
        <v>3</v>
      </c>
      <c r="BA362" s="3">
        <v>3</v>
      </c>
      <c r="BB362" s="3">
        <v>1</v>
      </c>
      <c r="BC362" s="3">
        <v>2</v>
      </c>
      <c r="BD362" s="3">
        <v>1</v>
      </c>
      <c r="BE362" s="3">
        <v>1</v>
      </c>
      <c r="BF362" s="3">
        <v>1</v>
      </c>
      <c r="BG362" s="3">
        <v>2</v>
      </c>
      <c r="BH362" s="3">
        <v>1</v>
      </c>
      <c r="BI362" s="3">
        <v>1</v>
      </c>
      <c r="BJ362" s="3" t="s">
        <v>26</v>
      </c>
      <c r="BK362" s="3" t="s">
        <v>20</v>
      </c>
      <c r="BL362" s="3">
        <v>16</v>
      </c>
      <c r="BM362" s="3" t="s">
        <v>26</v>
      </c>
      <c r="BN362" s="3"/>
      <c r="BO362" s="3">
        <v>51</v>
      </c>
      <c r="BP362" s="5">
        <v>46568</v>
      </c>
      <c r="BQ362" s="3" t="s">
        <v>21</v>
      </c>
      <c r="BR362" s="3" t="s">
        <v>156</v>
      </c>
    </row>
    <row r="363" spans="1:70" ht="15.5" thickBot="1" x14ac:dyDescent="0.35">
      <c r="A363" s="3" t="s">
        <v>26</v>
      </c>
      <c r="B363" s="3"/>
      <c r="C363" s="3" t="s">
        <v>704</v>
      </c>
      <c r="D363" s="3" t="s">
        <v>154</v>
      </c>
      <c r="E363" s="4">
        <v>1</v>
      </c>
      <c r="F363" s="3">
        <v>0</v>
      </c>
      <c r="G363" s="3" t="s">
        <v>634</v>
      </c>
      <c r="H363" s="3" t="s">
        <v>32</v>
      </c>
      <c r="I363" s="3">
        <v>24</v>
      </c>
      <c r="J363" s="3">
        <v>132</v>
      </c>
      <c r="K363" s="3">
        <v>145</v>
      </c>
      <c r="L363" s="3">
        <v>11</v>
      </c>
      <c r="M363" s="3">
        <v>3</v>
      </c>
      <c r="N363" s="3">
        <v>1</v>
      </c>
      <c r="O363" s="3">
        <v>2</v>
      </c>
      <c r="P363" s="3">
        <v>12</v>
      </c>
      <c r="Q363" s="3">
        <v>3</v>
      </c>
      <c r="R363" s="3">
        <v>1</v>
      </c>
      <c r="S363" s="3">
        <v>3</v>
      </c>
      <c r="T363" s="3">
        <v>1</v>
      </c>
      <c r="U363" s="3">
        <v>6</v>
      </c>
      <c r="V363" s="3">
        <v>2</v>
      </c>
      <c r="W363" s="3">
        <v>11</v>
      </c>
      <c r="X363" s="3">
        <v>7</v>
      </c>
      <c r="Y363" s="3">
        <v>3</v>
      </c>
      <c r="Z363" s="3">
        <v>11</v>
      </c>
      <c r="AA363" s="3">
        <v>12</v>
      </c>
      <c r="AB363" s="3">
        <v>11</v>
      </c>
      <c r="AC363" s="3">
        <v>12</v>
      </c>
      <c r="AD363" s="3">
        <v>11</v>
      </c>
      <c r="AE363" s="3">
        <v>11</v>
      </c>
      <c r="AF363" s="3">
        <v>13</v>
      </c>
      <c r="AG363" s="3">
        <v>11</v>
      </c>
      <c r="AH363" s="3">
        <v>14</v>
      </c>
      <c r="AI363" s="3">
        <v>2</v>
      </c>
      <c r="AJ363" s="3">
        <v>12</v>
      </c>
      <c r="AK363" s="3">
        <v>12</v>
      </c>
      <c r="AL363" s="3">
        <v>12</v>
      </c>
      <c r="AM363" s="3">
        <v>13</v>
      </c>
      <c r="AN363" s="3">
        <v>11</v>
      </c>
      <c r="AO363" s="3">
        <v>13</v>
      </c>
      <c r="AP363" s="3">
        <v>18</v>
      </c>
      <c r="AQ363" s="3">
        <v>11</v>
      </c>
      <c r="AR363" s="3">
        <v>11</v>
      </c>
      <c r="AS363" s="3">
        <v>11</v>
      </c>
      <c r="AT363" s="3">
        <v>10</v>
      </c>
      <c r="AU363" s="3">
        <v>6</v>
      </c>
      <c r="AV363" s="3">
        <v>15</v>
      </c>
      <c r="AW363" s="3">
        <v>11</v>
      </c>
      <c r="AX363" s="3">
        <v>12</v>
      </c>
      <c r="AY363" s="3">
        <v>11</v>
      </c>
      <c r="AZ363" s="3">
        <v>12</v>
      </c>
      <c r="BA363" s="3">
        <v>15</v>
      </c>
      <c r="BB363" s="3">
        <v>11</v>
      </c>
      <c r="BC363" s="3">
        <v>12</v>
      </c>
      <c r="BD363" s="3">
        <v>11</v>
      </c>
      <c r="BE363" s="3">
        <v>13</v>
      </c>
      <c r="BF363" s="3">
        <v>12</v>
      </c>
      <c r="BG363" s="3">
        <v>12</v>
      </c>
      <c r="BH363" s="3">
        <v>11</v>
      </c>
      <c r="BI363" s="3">
        <v>10</v>
      </c>
      <c r="BJ363" s="3" t="s">
        <v>26</v>
      </c>
      <c r="BK363" s="3" t="s">
        <v>20</v>
      </c>
      <c r="BL363" s="3">
        <v>13</v>
      </c>
      <c r="BM363" s="3" t="s">
        <v>26</v>
      </c>
      <c r="BN363" s="3"/>
      <c r="BO363" s="3" t="s">
        <v>26</v>
      </c>
      <c r="BP363" s="5">
        <v>47664</v>
      </c>
      <c r="BQ363" s="3" t="s">
        <v>21</v>
      </c>
      <c r="BR363" s="3" t="s">
        <v>156</v>
      </c>
    </row>
    <row r="364" spans="1:70" ht="15.5" thickBot="1" x14ac:dyDescent="0.35">
      <c r="A364" s="3" t="s">
        <v>26</v>
      </c>
      <c r="B364" s="3"/>
      <c r="C364" s="3" t="s">
        <v>705</v>
      </c>
      <c r="D364" s="3" t="s">
        <v>154</v>
      </c>
      <c r="E364" s="4">
        <v>1</v>
      </c>
      <c r="F364" s="3">
        <v>0</v>
      </c>
      <c r="G364" s="3" t="s">
        <v>296</v>
      </c>
      <c r="H364" s="3" t="s">
        <v>24</v>
      </c>
      <c r="I364" s="3">
        <v>33</v>
      </c>
      <c r="J364" s="3">
        <v>136</v>
      </c>
      <c r="K364" s="3">
        <v>155</v>
      </c>
      <c r="L364" s="3">
        <v>13</v>
      </c>
      <c r="M364" s="3">
        <v>8</v>
      </c>
      <c r="N364" s="3">
        <v>4</v>
      </c>
      <c r="O364" s="3">
        <v>17</v>
      </c>
      <c r="P364" s="3">
        <v>13</v>
      </c>
      <c r="Q364" s="3">
        <v>6</v>
      </c>
      <c r="R364" s="3">
        <v>4</v>
      </c>
      <c r="S364" s="3">
        <v>11</v>
      </c>
      <c r="T364" s="3">
        <v>7</v>
      </c>
      <c r="U364" s="3">
        <v>6</v>
      </c>
      <c r="V364" s="3">
        <v>15</v>
      </c>
      <c r="W364" s="3">
        <v>11</v>
      </c>
      <c r="X364" s="3">
        <v>12</v>
      </c>
      <c r="Y364" s="3">
        <v>10</v>
      </c>
      <c r="Z364" s="3">
        <v>11</v>
      </c>
      <c r="AA364" s="3">
        <v>8</v>
      </c>
      <c r="AB364" s="3">
        <v>17</v>
      </c>
      <c r="AC364" s="3">
        <v>13</v>
      </c>
      <c r="AD364" s="3">
        <v>15</v>
      </c>
      <c r="AE364" s="3">
        <v>12</v>
      </c>
      <c r="AF364" s="3">
        <v>10</v>
      </c>
      <c r="AG364" s="3">
        <v>12</v>
      </c>
      <c r="AH364" s="3">
        <v>15</v>
      </c>
      <c r="AI364" s="3">
        <v>17</v>
      </c>
      <c r="AJ364" s="3">
        <v>15</v>
      </c>
      <c r="AK364" s="3">
        <v>15</v>
      </c>
      <c r="AL364" s="3">
        <v>15</v>
      </c>
      <c r="AM364" s="3">
        <v>17</v>
      </c>
      <c r="AN364" s="3">
        <v>13</v>
      </c>
      <c r="AO364" s="3">
        <v>11</v>
      </c>
      <c r="AP364" s="3">
        <v>11</v>
      </c>
      <c r="AQ364" s="3">
        <v>13</v>
      </c>
      <c r="AR364" s="3">
        <v>13</v>
      </c>
      <c r="AS364" s="3">
        <v>15</v>
      </c>
      <c r="AT364" s="3">
        <v>11</v>
      </c>
      <c r="AU364" s="3">
        <v>12</v>
      </c>
      <c r="AV364" s="3">
        <v>12</v>
      </c>
      <c r="AW364" s="3">
        <v>13</v>
      </c>
      <c r="AX364" s="3">
        <v>12</v>
      </c>
      <c r="AY364" s="3">
        <v>1</v>
      </c>
      <c r="AZ364" s="3">
        <v>2</v>
      </c>
      <c r="BA364" s="3">
        <v>2</v>
      </c>
      <c r="BB364" s="3">
        <v>2</v>
      </c>
      <c r="BC364" s="3">
        <v>1</v>
      </c>
      <c r="BD364" s="3">
        <v>3</v>
      </c>
      <c r="BE364" s="3">
        <v>1</v>
      </c>
      <c r="BF364" s="3">
        <v>4</v>
      </c>
      <c r="BG364" s="3">
        <v>2</v>
      </c>
      <c r="BH364" s="3">
        <v>3</v>
      </c>
      <c r="BI364" s="3">
        <v>1</v>
      </c>
      <c r="BJ364" s="3" t="s">
        <v>26</v>
      </c>
      <c r="BK364" s="3" t="s">
        <v>20</v>
      </c>
      <c r="BL364" s="3">
        <v>15</v>
      </c>
      <c r="BM364" s="3" t="s">
        <v>26</v>
      </c>
      <c r="BN364" s="3"/>
      <c r="BO364" s="3">
        <v>123</v>
      </c>
      <c r="BP364" s="5">
        <v>46203</v>
      </c>
      <c r="BQ364" s="3" t="s">
        <v>21</v>
      </c>
      <c r="BR364" s="3" t="s">
        <v>156</v>
      </c>
    </row>
    <row r="365" spans="1:70" ht="15.5" thickBot="1" x14ac:dyDescent="0.35">
      <c r="A365" s="3" t="s">
        <v>26</v>
      </c>
      <c r="B365" s="3"/>
      <c r="C365" s="3" t="s">
        <v>706</v>
      </c>
      <c r="D365" s="3" t="s">
        <v>484</v>
      </c>
      <c r="E365" s="4">
        <v>0.9</v>
      </c>
      <c r="F365" s="3">
        <v>0</v>
      </c>
      <c r="G365" s="3" t="s">
        <v>294</v>
      </c>
      <c r="H365" s="3" t="s">
        <v>707</v>
      </c>
      <c r="I365" s="3">
        <v>35</v>
      </c>
      <c r="J365" s="3">
        <v>129</v>
      </c>
      <c r="K365" s="3">
        <v>148</v>
      </c>
      <c r="L365" s="3">
        <v>11</v>
      </c>
      <c r="M365" s="3">
        <v>10</v>
      </c>
      <c r="N365" s="3">
        <v>9</v>
      </c>
      <c r="O365" s="3">
        <v>10</v>
      </c>
      <c r="P365" s="3">
        <v>13</v>
      </c>
      <c r="Q365" s="3">
        <v>8</v>
      </c>
      <c r="R365" s="3">
        <v>15</v>
      </c>
      <c r="S365" s="3">
        <v>13</v>
      </c>
      <c r="T365" s="3">
        <v>8</v>
      </c>
      <c r="U365" s="3">
        <v>6</v>
      </c>
      <c r="V365" s="3">
        <v>12</v>
      </c>
      <c r="W365" s="3">
        <v>11</v>
      </c>
      <c r="X365" s="3">
        <v>15</v>
      </c>
      <c r="Y365" s="3">
        <v>9</v>
      </c>
      <c r="Z365" s="3">
        <v>14</v>
      </c>
      <c r="AA365" s="3">
        <v>9</v>
      </c>
      <c r="AB365" s="3">
        <v>14</v>
      </c>
      <c r="AC365" s="3">
        <v>11</v>
      </c>
      <c r="AD365" s="3">
        <v>11</v>
      </c>
      <c r="AE365" s="3">
        <v>9</v>
      </c>
      <c r="AF365" s="3">
        <v>13</v>
      </c>
      <c r="AG365" s="3">
        <v>11</v>
      </c>
      <c r="AH365" s="3">
        <v>14</v>
      </c>
      <c r="AI365" s="3">
        <v>13</v>
      </c>
      <c r="AJ365" s="3">
        <v>14</v>
      </c>
      <c r="AK365" s="3">
        <v>13</v>
      </c>
      <c r="AL365" s="3">
        <v>13</v>
      </c>
      <c r="AM365" s="3">
        <v>11</v>
      </c>
      <c r="AN365" s="3">
        <v>14</v>
      </c>
      <c r="AO365" s="3">
        <v>12</v>
      </c>
      <c r="AP365" s="3">
        <v>12</v>
      </c>
      <c r="AQ365" s="3">
        <v>13</v>
      </c>
      <c r="AR365" s="3">
        <v>15</v>
      </c>
      <c r="AS365" s="3">
        <v>15</v>
      </c>
      <c r="AT365" s="3">
        <v>14</v>
      </c>
      <c r="AU365" s="3">
        <v>11</v>
      </c>
      <c r="AV365" s="3">
        <v>14</v>
      </c>
      <c r="AW365" s="3">
        <v>13</v>
      </c>
      <c r="AX365" s="3">
        <v>13</v>
      </c>
      <c r="AY365" s="3">
        <v>2</v>
      </c>
      <c r="AZ365" s="3">
        <v>1</v>
      </c>
      <c r="BA365" s="3">
        <v>3</v>
      </c>
      <c r="BB365" s="3">
        <v>2</v>
      </c>
      <c r="BC365" s="3">
        <v>3</v>
      </c>
      <c r="BD365" s="3">
        <v>2</v>
      </c>
      <c r="BE365" s="3">
        <v>2</v>
      </c>
      <c r="BF365" s="3">
        <v>1</v>
      </c>
      <c r="BG365" s="3">
        <v>2</v>
      </c>
      <c r="BH365" s="3">
        <v>1</v>
      </c>
      <c r="BI365" s="3">
        <v>2</v>
      </c>
      <c r="BJ365" s="3" t="s">
        <v>26</v>
      </c>
      <c r="BK365" s="3" t="s">
        <v>22</v>
      </c>
      <c r="BL365" s="3">
        <v>15</v>
      </c>
      <c r="BM365" s="3" t="s">
        <v>26</v>
      </c>
      <c r="BN365" s="3"/>
      <c r="BO365" s="3">
        <v>104</v>
      </c>
      <c r="BP365" s="5">
        <v>46203</v>
      </c>
      <c r="BQ365" s="3" t="s">
        <v>21</v>
      </c>
      <c r="BR365" s="3" t="s">
        <v>156</v>
      </c>
    </row>
    <row r="366" spans="1:70" ht="15.5" thickBot="1" x14ac:dyDescent="0.35">
      <c r="A366" s="3" t="s">
        <v>26</v>
      </c>
      <c r="B366" s="3"/>
      <c r="C366" s="3" t="s">
        <v>708</v>
      </c>
      <c r="D366" s="3" t="s">
        <v>154</v>
      </c>
      <c r="E366" s="4">
        <v>1</v>
      </c>
      <c r="F366" s="3">
        <v>0</v>
      </c>
      <c r="G366" s="3" t="s">
        <v>28</v>
      </c>
      <c r="H366" s="3" t="s">
        <v>709</v>
      </c>
      <c r="I366" s="3">
        <v>27</v>
      </c>
      <c r="J366" s="3">
        <v>138</v>
      </c>
      <c r="K366" s="3">
        <v>150</v>
      </c>
      <c r="L366" s="3">
        <v>11</v>
      </c>
      <c r="M366" s="3">
        <v>11</v>
      </c>
      <c r="N366" s="3">
        <v>12</v>
      </c>
      <c r="O366" s="3">
        <v>5</v>
      </c>
      <c r="P366" s="3">
        <v>11</v>
      </c>
      <c r="Q366" s="3">
        <v>5</v>
      </c>
      <c r="R366" s="3">
        <v>8</v>
      </c>
      <c r="S366" s="3">
        <v>13</v>
      </c>
      <c r="T366" s="3">
        <v>19</v>
      </c>
      <c r="U366" s="3">
        <v>4</v>
      </c>
      <c r="V366" s="3">
        <v>7</v>
      </c>
      <c r="W366" s="3">
        <v>12</v>
      </c>
      <c r="X366" s="3">
        <v>8</v>
      </c>
      <c r="Y366" s="3">
        <v>5</v>
      </c>
      <c r="Z366" s="3">
        <v>12</v>
      </c>
      <c r="AA366" s="3">
        <v>13</v>
      </c>
      <c r="AB366" s="3">
        <v>13</v>
      </c>
      <c r="AC366" s="3">
        <v>12</v>
      </c>
      <c r="AD366" s="3">
        <v>12</v>
      </c>
      <c r="AE366" s="3">
        <v>6</v>
      </c>
      <c r="AF366" s="3">
        <v>15</v>
      </c>
      <c r="AG366" s="3">
        <v>6</v>
      </c>
      <c r="AH366" s="3">
        <v>16</v>
      </c>
      <c r="AI366" s="3">
        <v>12</v>
      </c>
      <c r="AJ366" s="3">
        <v>10</v>
      </c>
      <c r="AK366" s="3">
        <v>17</v>
      </c>
      <c r="AL366" s="3">
        <v>12</v>
      </c>
      <c r="AM366" s="3">
        <v>12</v>
      </c>
      <c r="AN366" s="3">
        <v>16</v>
      </c>
      <c r="AO366" s="3">
        <v>10</v>
      </c>
      <c r="AP366" s="3">
        <v>14</v>
      </c>
      <c r="AQ366" s="3">
        <v>15</v>
      </c>
      <c r="AR366" s="3">
        <v>15</v>
      </c>
      <c r="AS366" s="3">
        <v>13</v>
      </c>
      <c r="AT366" s="3">
        <v>15</v>
      </c>
      <c r="AU366" s="3">
        <v>15</v>
      </c>
      <c r="AV366" s="3">
        <v>13</v>
      </c>
      <c r="AW366" s="3">
        <v>12</v>
      </c>
      <c r="AX366" s="3">
        <v>14</v>
      </c>
      <c r="AY366" s="3">
        <v>4</v>
      </c>
      <c r="AZ366" s="3">
        <v>3</v>
      </c>
      <c r="BA366" s="3">
        <v>1</v>
      </c>
      <c r="BB366" s="3">
        <v>3</v>
      </c>
      <c r="BC366" s="3">
        <v>3</v>
      </c>
      <c r="BD366" s="3">
        <v>3</v>
      </c>
      <c r="BE366" s="3">
        <v>1</v>
      </c>
      <c r="BF366" s="3">
        <v>2</v>
      </c>
      <c r="BG366" s="3">
        <v>3</v>
      </c>
      <c r="BH366" s="3">
        <v>2</v>
      </c>
      <c r="BI366" s="3">
        <v>3</v>
      </c>
      <c r="BJ366" s="3" t="s">
        <v>26</v>
      </c>
      <c r="BK366" s="3" t="s">
        <v>20</v>
      </c>
      <c r="BL366" s="3">
        <v>14</v>
      </c>
      <c r="BM366" s="3" t="s">
        <v>26</v>
      </c>
      <c r="BN366" s="3"/>
      <c r="BO366" s="3">
        <v>2</v>
      </c>
      <c r="BP366" s="5">
        <v>48029</v>
      </c>
      <c r="BQ366" s="3" t="s">
        <v>21</v>
      </c>
      <c r="BR366" s="3" t="s">
        <v>156</v>
      </c>
    </row>
    <row r="367" spans="1:70" ht="15.5" thickBot="1" x14ac:dyDescent="0.35">
      <c r="A367" s="3" t="s">
        <v>26</v>
      </c>
      <c r="B367" s="3"/>
      <c r="C367" s="3" t="s">
        <v>710</v>
      </c>
      <c r="D367" s="3" t="s">
        <v>154</v>
      </c>
      <c r="E367" s="4">
        <v>1</v>
      </c>
      <c r="F367" s="3">
        <v>0</v>
      </c>
      <c r="G367" s="3" t="s">
        <v>28</v>
      </c>
      <c r="H367" s="3" t="s">
        <v>711</v>
      </c>
      <c r="I367" s="3">
        <v>28</v>
      </c>
      <c r="J367" s="3">
        <v>152</v>
      </c>
      <c r="K367" s="3">
        <v>160</v>
      </c>
      <c r="L367" s="3">
        <v>13</v>
      </c>
      <c r="M367" s="3">
        <v>13</v>
      </c>
      <c r="N367" s="3">
        <v>5</v>
      </c>
      <c r="O367" s="3">
        <v>13</v>
      </c>
      <c r="P367" s="3">
        <v>14</v>
      </c>
      <c r="Q367" s="3">
        <v>13</v>
      </c>
      <c r="R367" s="3">
        <v>4</v>
      </c>
      <c r="S367" s="3">
        <v>14</v>
      </c>
      <c r="T367" s="3">
        <v>8</v>
      </c>
      <c r="U367" s="3">
        <v>12</v>
      </c>
      <c r="V367" s="3">
        <v>15</v>
      </c>
      <c r="W367" s="3">
        <v>14</v>
      </c>
      <c r="X367" s="3">
        <v>10</v>
      </c>
      <c r="Y367" s="3">
        <v>14</v>
      </c>
      <c r="Z367" s="3">
        <v>14</v>
      </c>
      <c r="AA367" s="3">
        <v>8</v>
      </c>
      <c r="AB367" s="3">
        <v>17</v>
      </c>
      <c r="AC367" s="3">
        <v>10</v>
      </c>
      <c r="AD367" s="3">
        <v>14</v>
      </c>
      <c r="AE367" s="3">
        <v>12</v>
      </c>
      <c r="AF367" s="3">
        <v>10</v>
      </c>
      <c r="AG367" s="3">
        <v>13</v>
      </c>
      <c r="AH367" s="3">
        <v>15</v>
      </c>
      <c r="AI367" s="3">
        <v>15</v>
      </c>
      <c r="AJ367" s="3">
        <v>17</v>
      </c>
      <c r="AK367" s="3">
        <v>8</v>
      </c>
      <c r="AL367" s="3">
        <v>14</v>
      </c>
      <c r="AM367" s="3">
        <v>14</v>
      </c>
      <c r="AN367" s="3">
        <v>15</v>
      </c>
      <c r="AO367" s="3">
        <v>8</v>
      </c>
      <c r="AP367" s="3">
        <v>12</v>
      </c>
      <c r="AQ367" s="3">
        <v>15</v>
      </c>
      <c r="AR367" s="3">
        <v>11</v>
      </c>
      <c r="AS367" s="3">
        <v>8</v>
      </c>
      <c r="AT367" s="3">
        <v>14</v>
      </c>
      <c r="AU367" s="3">
        <v>14</v>
      </c>
      <c r="AV367" s="3">
        <v>15</v>
      </c>
      <c r="AW367" s="3">
        <v>15</v>
      </c>
      <c r="AX367" s="3">
        <v>15</v>
      </c>
      <c r="AY367" s="3">
        <v>2</v>
      </c>
      <c r="AZ367" s="3">
        <v>1</v>
      </c>
      <c r="BA367" s="3">
        <v>3</v>
      </c>
      <c r="BB367" s="3">
        <v>3</v>
      </c>
      <c r="BC367" s="3">
        <v>3</v>
      </c>
      <c r="BD367" s="3">
        <v>1</v>
      </c>
      <c r="BE367" s="3">
        <v>1</v>
      </c>
      <c r="BF367" s="3">
        <v>2</v>
      </c>
      <c r="BG367" s="3">
        <v>1</v>
      </c>
      <c r="BH367" s="3">
        <v>3</v>
      </c>
      <c r="BI367" s="3">
        <v>1</v>
      </c>
      <c r="BJ367" s="3" t="s">
        <v>26</v>
      </c>
      <c r="BK367" s="3" t="s">
        <v>20</v>
      </c>
      <c r="BL367" s="3">
        <v>17</v>
      </c>
      <c r="BM367" s="3" t="s">
        <v>26</v>
      </c>
      <c r="BN367" s="3"/>
      <c r="BO367" s="3">
        <v>80</v>
      </c>
      <c r="BP367" s="5">
        <v>47664</v>
      </c>
      <c r="BQ367" s="3" t="s">
        <v>21</v>
      </c>
      <c r="BR367" s="3" t="s">
        <v>156</v>
      </c>
    </row>
    <row r="368" spans="1:70" ht="15.5" thickBot="1" x14ac:dyDescent="0.35">
      <c r="A368" s="3" t="s">
        <v>26</v>
      </c>
      <c r="B368" s="3"/>
      <c r="C368" s="3" t="s">
        <v>712</v>
      </c>
      <c r="D368" s="3" t="s">
        <v>154</v>
      </c>
      <c r="E368" s="4">
        <v>1</v>
      </c>
      <c r="F368" s="3">
        <v>0</v>
      </c>
      <c r="G368" s="3" t="s">
        <v>585</v>
      </c>
      <c r="H368" s="3" t="s">
        <v>323</v>
      </c>
      <c r="I368" s="3">
        <v>28</v>
      </c>
      <c r="J368" s="3">
        <v>136</v>
      </c>
      <c r="K368" s="3">
        <v>150</v>
      </c>
      <c r="L368" s="3">
        <v>12</v>
      </c>
      <c r="M368" s="3">
        <v>13</v>
      </c>
      <c r="N368" s="3">
        <v>11</v>
      </c>
      <c r="O368" s="3">
        <v>7</v>
      </c>
      <c r="P368" s="3">
        <v>13</v>
      </c>
      <c r="Q368" s="3">
        <v>8</v>
      </c>
      <c r="R368" s="3">
        <v>5</v>
      </c>
      <c r="S368" s="3">
        <v>15</v>
      </c>
      <c r="T368" s="3">
        <v>14</v>
      </c>
      <c r="U368" s="3">
        <v>6</v>
      </c>
      <c r="V368" s="3">
        <v>10</v>
      </c>
      <c r="W368" s="3">
        <v>14</v>
      </c>
      <c r="X368" s="3">
        <v>8</v>
      </c>
      <c r="Y368" s="3">
        <v>8</v>
      </c>
      <c r="Z368" s="3">
        <v>11</v>
      </c>
      <c r="AA368" s="3">
        <v>13</v>
      </c>
      <c r="AB368" s="3">
        <v>15</v>
      </c>
      <c r="AC368" s="3">
        <v>11</v>
      </c>
      <c r="AD368" s="3">
        <v>12</v>
      </c>
      <c r="AE368" s="3">
        <v>8</v>
      </c>
      <c r="AF368" s="3">
        <v>12</v>
      </c>
      <c r="AG368" s="3">
        <v>12</v>
      </c>
      <c r="AH368" s="3">
        <v>15</v>
      </c>
      <c r="AI368" s="3">
        <v>14</v>
      </c>
      <c r="AJ368" s="3">
        <v>14</v>
      </c>
      <c r="AK368" s="3">
        <v>12</v>
      </c>
      <c r="AL368" s="3">
        <v>12</v>
      </c>
      <c r="AM368" s="3">
        <v>13</v>
      </c>
      <c r="AN368" s="3">
        <v>14</v>
      </c>
      <c r="AO368" s="3">
        <v>6</v>
      </c>
      <c r="AP368" s="3">
        <v>15</v>
      </c>
      <c r="AQ368" s="3">
        <v>16</v>
      </c>
      <c r="AR368" s="3">
        <v>14</v>
      </c>
      <c r="AS368" s="3">
        <v>10</v>
      </c>
      <c r="AT368" s="3">
        <v>14</v>
      </c>
      <c r="AU368" s="3">
        <v>18</v>
      </c>
      <c r="AV368" s="3">
        <v>14</v>
      </c>
      <c r="AW368" s="3">
        <v>5</v>
      </c>
      <c r="AX368" s="3">
        <v>14</v>
      </c>
      <c r="AY368" s="3">
        <v>1</v>
      </c>
      <c r="AZ368" s="3">
        <v>1</v>
      </c>
      <c r="BA368" s="3">
        <v>3</v>
      </c>
      <c r="BB368" s="3">
        <v>1</v>
      </c>
      <c r="BC368" s="3">
        <v>1</v>
      </c>
      <c r="BD368" s="3">
        <v>3</v>
      </c>
      <c r="BE368" s="3">
        <v>1</v>
      </c>
      <c r="BF368" s="3">
        <v>1</v>
      </c>
      <c r="BG368" s="3">
        <v>4</v>
      </c>
      <c r="BH368" s="3">
        <v>3</v>
      </c>
      <c r="BI368" s="3">
        <v>4</v>
      </c>
      <c r="BJ368" s="3" t="s">
        <v>26</v>
      </c>
      <c r="BK368" s="3" t="s">
        <v>20</v>
      </c>
      <c r="BL368" s="3">
        <v>14</v>
      </c>
      <c r="BM368" s="3" t="s">
        <v>26</v>
      </c>
      <c r="BN368" s="3"/>
      <c r="BO368" s="3">
        <v>2</v>
      </c>
      <c r="BP368" s="5">
        <v>46934</v>
      </c>
      <c r="BQ368" s="3" t="s">
        <v>21</v>
      </c>
      <c r="BR368" s="3" t="s">
        <v>156</v>
      </c>
    </row>
    <row r="369" spans="1:70" ht="15.5" thickBot="1" x14ac:dyDescent="0.35">
      <c r="A369" s="3" t="s">
        <v>26</v>
      </c>
      <c r="B369" s="3"/>
      <c r="C369" s="3" t="s">
        <v>713</v>
      </c>
      <c r="D369" s="3" t="s">
        <v>154</v>
      </c>
      <c r="E369" s="4">
        <v>1</v>
      </c>
      <c r="F369" s="3">
        <v>0</v>
      </c>
      <c r="G369" s="3" t="s">
        <v>228</v>
      </c>
      <c r="H369" s="3" t="s">
        <v>31</v>
      </c>
      <c r="I369" s="3">
        <v>28</v>
      </c>
      <c r="J369" s="3">
        <v>128</v>
      </c>
      <c r="K369" s="3">
        <v>150</v>
      </c>
      <c r="L369" s="3">
        <v>14</v>
      </c>
      <c r="M369" s="3">
        <v>11</v>
      </c>
      <c r="N369" s="3">
        <v>14</v>
      </c>
      <c r="O369" s="3">
        <v>2</v>
      </c>
      <c r="P369" s="3">
        <v>14</v>
      </c>
      <c r="Q369" s="3">
        <v>4</v>
      </c>
      <c r="R369" s="3">
        <v>7</v>
      </c>
      <c r="S369" s="3">
        <v>13</v>
      </c>
      <c r="T369" s="3">
        <v>14</v>
      </c>
      <c r="U369" s="3">
        <v>10</v>
      </c>
      <c r="V369" s="3">
        <v>6</v>
      </c>
      <c r="W369" s="3">
        <v>13</v>
      </c>
      <c r="X369" s="3">
        <v>12</v>
      </c>
      <c r="Y369" s="3">
        <v>7</v>
      </c>
      <c r="Z369" s="3">
        <v>11</v>
      </c>
      <c r="AA369" s="3">
        <v>14</v>
      </c>
      <c r="AB369" s="3">
        <v>12</v>
      </c>
      <c r="AC369" s="3">
        <v>12</v>
      </c>
      <c r="AD369" s="3">
        <v>12</v>
      </c>
      <c r="AE369" s="3">
        <v>6</v>
      </c>
      <c r="AF369" s="3">
        <v>7</v>
      </c>
      <c r="AG369" s="3">
        <v>13</v>
      </c>
      <c r="AH369" s="3">
        <v>12</v>
      </c>
      <c r="AI369" s="3">
        <v>11</v>
      </c>
      <c r="AJ369" s="3">
        <v>15</v>
      </c>
      <c r="AK369" s="3">
        <v>9</v>
      </c>
      <c r="AL369" s="3">
        <v>13</v>
      </c>
      <c r="AM369" s="3">
        <v>13</v>
      </c>
      <c r="AN369" s="3">
        <v>13</v>
      </c>
      <c r="AO369" s="3">
        <v>15</v>
      </c>
      <c r="AP369" s="3">
        <v>14</v>
      </c>
      <c r="AQ369" s="3">
        <v>13</v>
      </c>
      <c r="AR369" s="3">
        <v>13</v>
      </c>
      <c r="AS369" s="3">
        <v>11</v>
      </c>
      <c r="AT369" s="3">
        <v>14</v>
      </c>
      <c r="AU369" s="3">
        <v>11</v>
      </c>
      <c r="AV369" s="3">
        <v>13</v>
      </c>
      <c r="AW369" s="3">
        <v>13</v>
      </c>
      <c r="AX369" s="3">
        <v>15</v>
      </c>
      <c r="AY369" s="3">
        <v>1</v>
      </c>
      <c r="AZ369" s="3">
        <v>1</v>
      </c>
      <c r="BA369" s="3">
        <v>1</v>
      </c>
      <c r="BB369" s="3">
        <v>2</v>
      </c>
      <c r="BC369" s="3">
        <v>1</v>
      </c>
      <c r="BD369" s="3">
        <v>2</v>
      </c>
      <c r="BE369" s="3">
        <v>4</v>
      </c>
      <c r="BF369" s="3">
        <v>3</v>
      </c>
      <c r="BG369" s="3">
        <v>4</v>
      </c>
      <c r="BH369" s="3">
        <v>3</v>
      </c>
      <c r="BI369" s="3">
        <v>1</v>
      </c>
      <c r="BJ369" s="3" t="s">
        <v>26</v>
      </c>
      <c r="BK369" s="3" t="s">
        <v>20</v>
      </c>
      <c r="BL369" s="3">
        <v>14</v>
      </c>
      <c r="BM369" s="3" t="s">
        <v>26</v>
      </c>
      <c r="BN369" s="3"/>
      <c r="BO369" s="3">
        <v>4</v>
      </c>
      <c r="BP369" s="5">
        <v>48029</v>
      </c>
      <c r="BQ369" s="3" t="s">
        <v>21</v>
      </c>
      <c r="BR369" s="3" t="s">
        <v>156</v>
      </c>
    </row>
    <row r="370" spans="1:70" ht="15.5" thickBot="1" x14ac:dyDescent="0.35">
      <c r="A370" s="3" t="s">
        <v>26</v>
      </c>
      <c r="B370" s="3"/>
      <c r="C370" s="3" t="s">
        <v>714</v>
      </c>
      <c r="D370" s="3" t="s">
        <v>154</v>
      </c>
      <c r="E370" s="4">
        <v>1</v>
      </c>
      <c r="F370" s="3">
        <v>0</v>
      </c>
      <c r="G370" s="3" t="s">
        <v>325</v>
      </c>
      <c r="H370" s="3" t="s">
        <v>226</v>
      </c>
      <c r="I370" s="3">
        <v>27</v>
      </c>
      <c r="J370" s="3">
        <v>129</v>
      </c>
      <c r="K370" s="3">
        <v>148</v>
      </c>
      <c r="L370" s="3">
        <v>13</v>
      </c>
      <c r="M370" s="3">
        <v>8</v>
      </c>
      <c r="N370" s="3">
        <v>13</v>
      </c>
      <c r="O370" s="3">
        <v>6</v>
      </c>
      <c r="P370" s="3">
        <v>12</v>
      </c>
      <c r="Q370" s="3">
        <v>2</v>
      </c>
      <c r="R370" s="3">
        <v>16</v>
      </c>
      <c r="S370" s="3">
        <v>12</v>
      </c>
      <c r="T370" s="3">
        <v>15</v>
      </c>
      <c r="U370" s="3">
        <v>2</v>
      </c>
      <c r="V370" s="3">
        <v>7</v>
      </c>
      <c r="W370" s="3">
        <v>11</v>
      </c>
      <c r="X370" s="3">
        <v>15</v>
      </c>
      <c r="Y370" s="3">
        <v>11</v>
      </c>
      <c r="Z370" s="3">
        <v>12</v>
      </c>
      <c r="AA370" s="3">
        <v>12</v>
      </c>
      <c r="AB370" s="3">
        <v>17</v>
      </c>
      <c r="AC370" s="3">
        <v>10</v>
      </c>
      <c r="AD370" s="3">
        <v>10</v>
      </c>
      <c r="AE370" s="3">
        <v>12</v>
      </c>
      <c r="AF370" s="3">
        <v>10</v>
      </c>
      <c r="AG370" s="3">
        <v>12</v>
      </c>
      <c r="AH370" s="3">
        <v>12</v>
      </c>
      <c r="AI370" s="3">
        <v>10</v>
      </c>
      <c r="AJ370" s="3">
        <v>18</v>
      </c>
      <c r="AK370" s="3">
        <v>14</v>
      </c>
      <c r="AL370" s="3">
        <v>13</v>
      </c>
      <c r="AM370" s="3">
        <v>12</v>
      </c>
      <c r="AN370" s="3">
        <v>13</v>
      </c>
      <c r="AO370" s="3">
        <v>16</v>
      </c>
      <c r="AP370" s="3">
        <v>13</v>
      </c>
      <c r="AQ370" s="3">
        <v>12</v>
      </c>
      <c r="AR370" s="3">
        <v>15</v>
      </c>
      <c r="AS370" s="3">
        <v>16</v>
      </c>
      <c r="AT370" s="3">
        <v>15</v>
      </c>
      <c r="AU370" s="3">
        <v>13</v>
      </c>
      <c r="AV370" s="3">
        <v>14</v>
      </c>
      <c r="AW370" s="3">
        <v>13</v>
      </c>
      <c r="AX370" s="3">
        <v>15</v>
      </c>
      <c r="AY370" s="3">
        <v>1</v>
      </c>
      <c r="AZ370" s="3">
        <v>1</v>
      </c>
      <c r="BA370" s="3">
        <v>1</v>
      </c>
      <c r="BB370" s="3">
        <v>1</v>
      </c>
      <c r="BC370" s="3">
        <v>1</v>
      </c>
      <c r="BD370" s="3">
        <v>4</v>
      </c>
      <c r="BE370" s="3">
        <v>1</v>
      </c>
      <c r="BF370" s="3">
        <v>1</v>
      </c>
      <c r="BG370" s="3">
        <v>3</v>
      </c>
      <c r="BH370" s="3">
        <v>3</v>
      </c>
      <c r="BI370" s="3">
        <v>2</v>
      </c>
      <c r="BJ370" s="3" t="s">
        <v>26</v>
      </c>
      <c r="BK370" s="3" t="s">
        <v>20</v>
      </c>
      <c r="BL370" s="3">
        <v>16</v>
      </c>
      <c r="BM370" s="3" t="s">
        <v>26</v>
      </c>
      <c r="BN370" s="3"/>
      <c r="BO370" s="3">
        <v>9</v>
      </c>
      <c r="BP370" s="5">
        <v>46934</v>
      </c>
      <c r="BQ370" s="3" t="s">
        <v>21</v>
      </c>
      <c r="BR370" s="3" t="s">
        <v>156</v>
      </c>
    </row>
    <row r="371" spans="1:70" ht="15.5" thickBot="1" x14ac:dyDescent="0.35">
      <c r="A371" s="3" t="s">
        <v>26</v>
      </c>
      <c r="B371" s="3"/>
      <c r="C371" s="3" t="s">
        <v>715</v>
      </c>
      <c r="D371" s="3" t="s">
        <v>154</v>
      </c>
      <c r="E371" s="4">
        <v>1</v>
      </c>
      <c r="F371" s="3">
        <v>0</v>
      </c>
      <c r="G371" s="3" t="s">
        <v>22</v>
      </c>
      <c r="H371" s="3" t="s">
        <v>493</v>
      </c>
      <c r="I371" s="3">
        <v>23</v>
      </c>
      <c r="J371" s="3">
        <v>137</v>
      </c>
      <c r="K371" s="3">
        <v>156</v>
      </c>
      <c r="L371" s="3">
        <v>11</v>
      </c>
      <c r="M371" s="3">
        <v>11</v>
      </c>
      <c r="N371" s="3">
        <v>4</v>
      </c>
      <c r="O371" s="3">
        <v>11</v>
      </c>
      <c r="P371" s="3">
        <v>13</v>
      </c>
      <c r="Q371" s="3">
        <v>11</v>
      </c>
      <c r="R371" s="3">
        <v>2</v>
      </c>
      <c r="S371" s="3">
        <v>16</v>
      </c>
      <c r="T371" s="3">
        <v>5</v>
      </c>
      <c r="U371" s="3">
        <v>10</v>
      </c>
      <c r="V371" s="3">
        <v>10</v>
      </c>
      <c r="W371" s="3">
        <v>13</v>
      </c>
      <c r="X371" s="3">
        <v>5</v>
      </c>
      <c r="Y371" s="3">
        <v>13</v>
      </c>
      <c r="Z371" s="3">
        <v>15</v>
      </c>
      <c r="AA371" s="3">
        <v>4</v>
      </c>
      <c r="AB371" s="3">
        <v>12</v>
      </c>
      <c r="AC371" s="3">
        <v>8</v>
      </c>
      <c r="AD371" s="3">
        <v>10</v>
      </c>
      <c r="AE371" s="3">
        <v>5</v>
      </c>
      <c r="AF371" s="3">
        <v>7</v>
      </c>
      <c r="AG371" s="3">
        <v>11</v>
      </c>
      <c r="AH371" s="3">
        <v>10</v>
      </c>
      <c r="AI371" s="3">
        <v>12</v>
      </c>
      <c r="AJ371" s="3">
        <v>13</v>
      </c>
      <c r="AK371" s="3">
        <v>9</v>
      </c>
      <c r="AL371" s="3">
        <v>13</v>
      </c>
      <c r="AM371" s="3">
        <v>13</v>
      </c>
      <c r="AN371" s="3">
        <v>18</v>
      </c>
      <c r="AO371" s="3">
        <v>5</v>
      </c>
      <c r="AP371" s="3">
        <v>15</v>
      </c>
      <c r="AQ371" s="3">
        <v>13</v>
      </c>
      <c r="AR371" s="3">
        <v>14</v>
      </c>
      <c r="AS371" s="3">
        <v>5</v>
      </c>
      <c r="AT371" s="3">
        <v>16</v>
      </c>
      <c r="AU371" s="3">
        <v>11</v>
      </c>
      <c r="AV371" s="3">
        <v>12</v>
      </c>
      <c r="AW371" s="3">
        <v>8</v>
      </c>
      <c r="AX371" s="3">
        <v>14</v>
      </c>
      <c r="AY371" s="3">
        <v>2</v>
      </c>
      <c r="AZ371" s="3">
        <v>4</v>
      </c>
      <c r="BA371" s="3">
        <v>3</v>
      </c>
      <c r="BB371" s="3">
        <v>3</v>
      </c>
      <c r="BC371" s="3">
        <v>3</v>
      </c>
      <c r="BD371" s="3">
        <v>2</v>
      </c>
      <c r="BE371" s="3">
        <v>1</v>
      </c>
      <c r="BF371" s="3">
        <v>2</v>
      </c>
      <c r="BG371" s="3">
        <v>1</v>
      </c>
      <c r="BH371" s="3">
        <v>3</v>
      </c>
      <c r="BI371" s="3">
        <v>2</v>
      </c>
      <c r="BJ371" s="3" t="s">
        <v>26</v>
      </c>
      <c r="BK371" s="3" t="s">
        <v>20</v>
      </c>
      <c r="BL371" s="3">
        <v>13</v>
      </c>
      <c r="BM371" s="3" t="s">
        <v>26</v>
      </c>
      <c r="BN371" s="3"/>
      <c r="BO371" s="3">
        <v>11</v>
      </c>
      <c r="BP371" s="5">
        <v>47299</v>
      </c>
      <c r="BQ371" s="3" t="s">
        <v>21</v>
      </c>
      <c r="BR371" s="3" t="s">
        <v>156</v>
      </c>
    </row>
    <row r="372" spans="1:70" ht="15.5" thickBot="1" x14ac:dyDescent="0.35">
      <c r="A372" s="3" t="s">
        <v>26</v>
      </c>
      <c r="B372" s="3"/>
      <c r="C372" s="3" t="s">
        <v>716</v>
      </c>
      <c r="D372" s="3" t="s">
        <v>154</v>
      </c>
      <c r="E372" s="4">
        <v>1</v>
      </c>
      <c r="F372" s="3">
        <v>0</v>
      </c>
      <c r="G372" s="3" t="s">
        <v>228</v>
      </c>
      <c r="H372" s="3" t="s">
        <v>226</v>
      </c>
      <c r="I372" s="3">
        <v>27</v>
      </c>
      <c r="J372" s="3">
        <v>146</v>
      </c>
      <c r="K372" s="3">
        <v>157</v>
      </c>
      <c r="L372" s="3">
        <v>12</v>
      </c>
      <c r="M372" s="3">
        <v>6</v>
      </c>
      <c r="N372" s="3">
        <v>14</v>
      </c>
      <c r="O372" s="3">
        <v>8</v>
      </c>
      <c r="P372" s="3">
        <v>11</v>
      </c>
      <c r="Q372" s="3">
        <v>5</v>
      </c>
      <c r="R372" s="3">
        <v>9</v>
      </c>
      <c r="S372" s="3">
        <v>8</v>
      </c>
      <c r="T372" s="3">
        <v>15</v>
      </c>
      <c r="U372" s="3">
        <v>5</v>
      </c>
      <c r="V372" s="3">
        <v>6</v>
      </c>
      <c r="W372" s="3">
        <v>12</v>
      </c>
      <c r="X372" s="3">
        <v>16</v>
      </c>
      <c r="Y372" s="3">
        <v>8</v>
      </c>
      <c r="Z372" s="3">
        <v>6</v>
      </c>
      <c r="AA372" s="3">
        <v>13</v>
      </c>
      <c r="AB372" s="3">
        <v>14</v>
      </c>
      <c r="AC372" s="3">
        <v>13</v>
      </c>
      <c r="AD372" s="3">
        <v>13</v>
      </c>
      <c r="AE372" s="3">
        <v>13</v>
      </c>
      <c r="AF372" s="3">
        <v>13</v>
      </c>
      <c r="AG372" s="3">
        <v>11</v>
      </c>
      <c r="AH372" s="3">
        <v>13</v>
      </c>
      <c r="AI372" s="3">
        <v>11</v>
      </c>
      <c r="AJ372" s="3">
        <v>14</v>
      </c>
      <c r="AK372" s="3">
        <v>15</v>
      </c>
      <c r="AL372" s="3">
        <v>14</v>
      </c>
      <c r="AM372" s="3">
        <v>13</v>
      </c>
      <c r="AN372" s="3">
        <v>13</v>
      </c>
      <c r="AO372" s="3">
        <v>15</v>
      </c>
      <c r="AP372" s="3">
        <v>14</v>
      </c>
      <c r="AQ372" s="3">
        <v>16</v>
      </c>
      <c r="AR372" s="3">
        <v>17</v>
      </c>
      <c r="AS372" s="3">
        <v>18</v>
      </c>
      <c r="AT372" s="3">
        <v>14</v>
      </c>
      <c r="AU372" s="3">
        <v>14</v>
      </c>
      <c r="AV372" s="3">
        <v>12</v>
      </c>
      <c r="AW372" s="3">
        <v>13</v>
      </c>
      <c r="AX372" s="3">
        <v>12</v>
      </c>
      <c r="AY372" s="3">
        <v>2</v>
      </c>
      <c r="AZ372" s="3">
        <v>2</v>
      </c>
      <c r="BA372" s="3">
        <v>2</v>
      </c>
      <c r="BB372" s="3">
        <v>2</v>
      </c>
      <c r="BC372" s="3">
        <v>2</v>
      </c>
      <c r="BD372" s="3">
        <v>1</v>
      </c>
      <c r="BE372" s="3">
        <v>4</v>
      </c>
      <c r="BF372" s="3">
        <v>3</v>
      </c>
      <c r="BG372" s="3">
        <v>1</v>
      </c>
      <c r="BH372" s="3">
        <v>1</v>
      </c>
      <c r="BI372" s="3">
        <v>2</v>
      </c>
      <c r="BJ372" s="3" t="s">
        <v>26</v>
      </c>
      <c r="BK372" s="3" t="s">
        <v>20</v>
      </c>
      <c r="BL372" s="3">
        <v>15</v>
      </c>
      <c r="BM372" s="3" t="s">
        <v>26</v>
      </c>
      <c r="BN372" s="3"/>
      <c r="BO372" s="3">
        <v>10</v>
      </c>
      <c r="BP372" s="5">
        <v>46173</v>
      </c>
      <c r="BQ372" s="3" t="s">
        <v>21</v>
      </c>
      <c r="BR372" s="3" t="s">
        <v>156</v>
      </c>
    </row>
    <row r="373" spans="1:70" ht="15.5" thickBot="1" x14ac:dyDescent="0.35">
      <c r="A373" s="3" t="s">
        <v>26</v>
      </c>
      <c r="B373" s="3"/>
      <c r="C373" s="3" t="s">
        <v>717</v>
      </c>
      <c r="D373" s="3" t="s">
        <v>154</v>
      </c>
      <c r="E373" s="4">
        <v>1</v>
      </c>
      <c r="F373" s="3">
        <v>0</v>
      </c>
      <c r="G373" s="3" t="s">
        <v>155</v>
      </c>
      <c r="H373" s="3" t="s">
        <v>31</v>
      </c>
      <c r="I373" s="3">
        <v>25</v>
      </c>
      <c r="J373" s="3">
        <v>139</v>
      </c>
      <c r="K373" s="3">
        <v>155</v>
      </c>
      <c r="L373" s="3">
        <v>14</v>
      </c>
      <c r="M373" s="3">
        <v>5</v>
      </c>
      <c r="N373" s="3">
        <v>15</v>
      </c>
      <c r="O373" s="3">
        <v>5</v>
      </c>
      <c r="P373" s="3">
        <v>13</v>
      </c>
      <c r="Q373" s="3">
        <v>3</v>
      </c>
      <c r="R373" s="3">
        <v>7</v>
      </c>
      <c r="S373" s="3">
        <v>12</v>
      </c>
      <c r="T373" s="3">
        <v>15</v>
      </c>
      <c r="U373" s="3">
        <v>4</v>
      </c>
      <c r="V373" s="3">
        <v>8</v>
      </c>
      <c r="W373" s="3">
        <v>13</v>
      </c>
      <c r="X373" s="3">
        <v>14</v>
      </c>
      <c r="Y373" s="3">
        <v>8</v>
      </c>
      <c r="Z373" s="3">
        <v>11</v>
      </c>
      <c r="AA373" s="3">
        <v>14</v>
      </c>
      <c r="AB373" s="3">
        <v>12</v>
      </c>
      <c r="AC373" s="3">
        <v>14</v>
      </c>
      <c r="AD373" s="3">
        <v>11</v>
      </c>
      <c r="AE373" s="3">
        <v>11</v>
      </c>
      <c r="AF373" s="3">
        <v>14</v>
      </c>
      <c r="AG373" s="3">
        <v>12</v>
      </c>
      <c r="AH373" s="3">
        <v>14</v>
      </c>
      <c r="AI373" s="3">
        <v>7</v>
      </c>
      <c r="AJ373" s="3">
        <v>15</v>
      </c>
      <c r="AK373" s="3">
        <v>14</v>
      </c>
      <c r="AL373" s="3">
        <v>15</v>
      </c>
      <c r="AM373" s="3">
        <v>14</v>
      </c>
      <c r="AN373" s="3">
        <v>14</v>
      </c>
      <c r="AO373" s="3">
        <v>14</v>
      </c>
      <c r="AP373" s="3">
        <v>16</v>
      </c>
      <c r="AQ373" s="3">
        <v>14</v>
      </c>
      <c r="AR373" s="3">
        <v>13</v>
      </c>
      <c r="AS373" s="3">
        <v>16</v>
      </c>
      <c r="AT373" s="3">
        <v>15</v>
      </c>
      <c r="AU373" s="3">
        <v>17</v>
      </c>
      <c r="AV373" s="3">
        <v>15</v>
      </c>
      <c r="AW373" s="3">
        <v>15</v>
      </c>
      <c r="AX373" s="3">
        <v>15</v>
      </c>
      <c r="AY373" s="3">
        <v>3</v>
      </c>
      <c r="AZ373" s="3">
        <v>1</v>
      </c>
      <c r="BA373" s="3">
        <v>2</v>
      </c>
      <c r="BB373" s="3">
        <v>3</v>
      </c>
      <c r="BC373" s="3">
        <v>2</v>
      </c>
      <c r="BD373" s="3">
        <v>1</v>
      </c>
      <c r="BE373" s="3">
        <v>2</v>
      </c>
      <c r="BF373" s="3">
        <v>3</v>
      </c>
      <c r="BG373" s="3">
        <v>3</v>
      </c>
      <c r="BH373" s="3">
        <v>2</v>
      </c>
      <c r="BI373" s="3">
        <v>3</v>
      </c>
      <c r="BJ373" s="3" t="s">
        <v>26</v>
      </c>
      <c r="BK373" s="3" t="s">
        <v>20</v>
      </c>
      <c r="BL373" s="3">
        <v>10</v>
      </c>
      <c r="BM373" s="3" t="s">
        <v>26</v>
      </c>
      <c r="BN373" s="3"/>
      <c r="BO373" s="3">
        <v>3</v>
      </c>
      <c r="BP373" s="5">
        <v>47299</v>
      </c>
      <c r="BQ373" s="3" t="s">
        <v>21</v>
      </c>
      <c r="BR373" s="3" t="s">
        <v>156</v>
      </c>
    </row>
    <row r="374" spans="1:70" ht="15.5" thickBot="1" x14ac:dyDescent="0.35">
      <c r="A374" s="3" t="s">
        <v>26</v>
      </c>
      <c r="B374" s="3"/>
      <c r="C374" s="3" t="s">
        <v>718</v>
      </c>
      <c r="D374" s="3" t="s">
        <v>154</v>
      </c>
      <c r="E374" s="4">
        <v>1</v>
      </c>
      <c r="F374" s="3">
        <v>0</v>
      </c>
      <c r="G374" s="3" t="s">
        <v>239</v>
      </c>
      <c r="H374" s="3" t="s">
        <v>613</v>
      </c>
      <c r="I374" s="3">
        <v>29</v>
      </c>
      <c r="J374" s="3">
        <v>135</v>
      </c>
      <c r="K374" s="3">
        <v>154</v>
      </c>
      <c r="L374" s="3">
        <v>11</v>
      </c>
      <c r="M374" s="3">
        <v>12</v>
      </c>
      <c r="N374" s="3">
        <v>7</v>
      </c>
      <c r="O374" s="3">
        <v>9</v>
      </c>
      <c r="P374" s="3">
        <v>12</v>
      </c>
      <c r="Q374" s="3">
        <v>6</v>
      </c>
      <c r="R374" s="3">
        <v>7</v>
      </c>
      <c r="S374" s="3">
        <v>18</v>
      </c>
      <c r="T374" s="3">
        <v>7</v>
      </c>
      <c r="U374" s="3">
        <v>8</v>
      </c>
      <c r="V374" s="3">
        <v>11</v>
      </c>
      <c r="W374" s="3">
        <v>10</v>
      </c>
      <c r="X374" s="3">
        <v>10</v>
      </c>
      <c r="Y374" s="3">
        <v>11</v>
      </c>
      <c r="Z374" s="3">
        <v>18</v>
      </c>
      <c r="AA374" s="3">
        <v>10</v>
      </c>
      <c r="AB374" s="3">
        <v>9</v>
      </c>
      <c r="AC374" s="3">
        <v>8</v>
      </c>
      <c r="AD374" s="3">
        <v>6</v>
      </c>
      <c r="AE374" s="3">
        <v>5</v>
      </c>
      <c r="AF374" s="3">
        <v>12</v>
      </c>
      <c r="AG374" s="3">
        <v>8</v>
      </c>
      <c r="AH374" s="3">
        <v>9</v>
      </c>
      <c r="AI374" s="3">
        <v>9</v>
      </c>
      <c r="AJ374" s="3">
        <v>14</v>
      </c>
      <c r="AK374" s="3">
        <v>11</v>
      </c>
      <c r="AL374" s="3">
        <v>9</v>
      </c>
      <c r="AM374" s="3">
        <v>10</v>
      </c>
      <c r="AN374" s="3">
        <v>19</v>
      </c>
      <c r="AO374" s="3">
        <v>14</v>
      </c>
      <c r="AP374" s="3">
        <v>17</v>
      </c>
      <c r="AQ374" s="3">
        <v>10</v>
      </c>
      <c r="AR374" s="3">
        <v>14</v>
      </c>
      <c r="AS374" s="3">
        <v>17</v>
      </c>
      <c r="AT374" s="3">
        <v>19</v>
      </c>
      <c r="AU374" s="3">
        <v>12</v>
      </c>
      <c r="AV374" s="3">
        <v>9</v>
      </c>
      <c r="AW374" s="3">
        <v>10</v>
      </c>
      <c r="AX374" s="3">
        <v>12</v>
      </c>
      <c r="AY374" s="3">
        <v>2</v>
      </c>
      <c r="AZ374" s="3">
        <v>2</v>
      </c>
      <c r="BA374" s="3">
        <v>3</v>
      </c>
      <c r="BB374" s="3">
        <v>3</v>
      </c>
      <c r="BC374" s="3">
        <v>2</v>
      </c>
      <c r="BD374" s="3">
        <v>1</v>
      </c>
      <c r="BE374" s="3">
        <v>2</v>
      </c>
      <c r="BF374" s="3">
        <v>3</v>
      </c>
      <c r="BG374" s="3">
        <v>3</v>
      </c>
      <c r="BH374" s="3">
        <v>2</v>
      </c>
      <c r="BI374" s="3">
        <v>1</v>
      </c>
      <c r="BJ374" s="3" t="s">
        <v>26</v>
      </c>
      <c r="BK374" s="3" t="s">
        <v>20</v>
      </c>
      <c r="BL374" s="3">
        <v>11</v>
      </c>
      <c r="BM374" s="3" t="s">
        <v>26</v>
      </c>
      <c r="BN374" s="3"/>
      <c r="BO374" s="3">
        <v>23</v>
      </c>
      <c r="BP374" s="5">
        <v>46203</v>
      </c>
      <c r="BQ374" s="3" t="s">
        <v>21</v>
      </c>
      <c r="BR374" s="3" t="s">
        <v>156</v>
      </c>
    </row>
    <row r="375" spans="1:70" ht="15.5" thickBot="1" x14ac:dyDescent="0.35">
      <c r="A375" s="3" t="s">
        <v>26</v>
      </c>
      <c r="B375" s="3"/>
      <c r="C375" s="3" t="s">
        <v>719</v>
      </c>
      <c r="D375" s="3" t="s">
        <v>154</v>
      </c>
      <c r="E375" s="4">
        <v>1</v>
      </c>
      <c r="F375" s="3">
        <v>0</v>
      </c>
      <c r="G375" s="3" t="s">
        <v>155</v>
      </c>
      <c r="H375" s="3" t="s">
        <v>24</v>
      </c>
      <c r="I375" s="3">
        <v>26</v>
      </c>
      <c r="J375" s="3">
        <v>144</v>
      </c>
      <c r="K375" s="3">
        <v>150</v>
      </c>
      <c r="L375" s="3">
        <v>13</v>
      </c>
      <c r="M375" s="3">
        <v>10</v>
      </c>
      <c r="N375" s="3">
        <v>4</v>
      </c>
      <c r="O375" s="3">
        <v>14</v>
      </c>
      <c r="P375" s="3">
        <v>15</v>
      </c>
      <c r="Q375" s="3">
        <v>4</v>
      </c>
      <c r="R375" s="3">
        <v>4</v>
      </c>
      <c r="S375" s="3">
        <v>12</v>
      </c>
      <c r="T375" s="3">
        <v>7</v>
      </c>
      <c r="U375" s="3">
        <v>12</v>
      </c>
      <c r="V375" s="3">
        <v>14</v>
      </c>
      <c r="W375" s="3">
        <v>14</v>
      </c>
      <c r="X375" s="3">
        <v>18</v>
      </c>
      <c r="Y375" s="3">
        <v>12</v>
      </c>
      <c r="Z375" s="3">
        <v>14</v>
      </c>
      <c r="AA375" s="3">
        <v>8</v>
      </c>
      <c r="AB375" s="3">
        <v>15</v>
      </c>
      <c r="AC375" s="3">
        <v>12</v>
      </c>
      <c r="AD375" s="3">
        <v>13</v>
      </c>
      <c r="AE375" s="3">
        <v>10</v>
      </c>
      <c r="AF375" s="3">
        <v>17</v>
      </c>
      <c r="AG375" s="3">
        <v>13</v>
      </c>
      <c r="AH375" s="3">
        <v>17</v>
      </c>
      <c r="AI375" s="3">
        <v>15</v>
      </c>
      <c r="AJ375" s="3">
        <v>18</v>
      </c>
      <c r="AK375" s="3">
        <v>15</v>
      </c>
      <c r="AL375" s="3">
        <v>16</v>
      </c>
      <c r="AM375" s="3">
        <v>12</v>
      </c>
      <c r="AN375" s="3">
        <v>14</v>
      </c>
      <c r="AO375" s="3">
        <v>13</v>
      </c>
      <c r="AP375" s="3">
        <v>13</v>
      </c>
      <c r="AQ375" s="3">
        <v>13</v>
      </c>
      <c r="AR375" s="3">
        <v>16</v>
      </c>
      <c r="AS375" s="3">
        <v>13</v>
      </c>
      <c r="AT375" s="3">
        <v>13</v>
      </c>
      <c r="AU375" s="3">
        <v>15</v>
      </c>
      <c r="AV375" s="3">
        <v>13</v>
      </c>
      <c r="AW375" s="3">
        <v>12</v>
      </c>
      <c r="AX375" s="3">
        <v>8</v>
      </c>
      <c r="AY375" s="3">
        <v>3</v>
      </c>
      <c r="AZ375" s="3">
        <v>3</v>
      </c>
      <c r="BA375" s="3">
        <v>1</v>
      </c>
      <c r="BB375" s="3">
        <v>2</v>
      </c>
      <c r="BC375" s="3">
        <v>1</v>
      </c>
      <c r="BD375" s="3">
        <v>1</v>
      </c>
      <c r="BE375" s="3">
        <v>2</v>
      </c>
      <c r="BF375" s="3">
        <v>3</v>
      </c>
      <c r="BG375" s="3">
        <v>1</v>
      </c>
      <c r="BH375" s="3">
        <v>2</v>
      </c>
      <c r="BI375" s="3">
        <v>3</v>
      </c>
      <c r="BJ375" s="3" t="s">
        <v>26</v>
      </c>
      <c r="BK375" s="3" t="s">
        <v>20</v>
      </c>
      <c r="BL375" s="3">
        <v>14</v>
      </c>
      <c r="BM375" s="3" t="s">
        <v>26</v>
      </c>
      <c r="BN375" s="3"/>
      <c r="BO375" s="3">
        <v>55</v>
      </c>
      <c r="BP375" s="5">
        <v>47664</v>
      </c>
      <c r="BQ375" s="3" t="s">
        <v>21</v>
      </c>
      <c r="BR375" s="3" t="s">
        <v>156</v>
      </c>
    </row>
    <row r="376" spans="1:70" ht="15.5" thickBot="1" x14ac:dyDescent="0.35">
      <c r="A376" s="3" t="s">
        <v>26</v>
      </c>
      <c r="B376" s="3"/>
      <c r="C376" s="3" t="s">
        <v>720</v>
      </c>
      <c r="D376" s="3" t="s">
        <v>154</v>
      </c>
      <c r="E376" s="4">
        <v>1</v>
      </c>
      <c r="F376" s="3">
        <v>0</v>
      </c>
      <c r="G376" s="3" t="s">
        <v>239</v>
      </c>
      <c r="H376" s="3" t="s">
        <v>235</v>
      </c>
      <c r="I376" s="3">
        <v>20</v>
      </c>
      <c r="J376" s="3">
        <v>139</v>
      </c>
      <c r="K376" s="3">
        <v>172</v>
      </c>
      <c r="L376" s="3">
        <v>15</v>
      </c>
      <c r="M376" s="3">
        <v>11</v>
      </c>
      <c r="N376" s="3">
        <v>10</v>
      </c>
      <c r="O376" s="3">
        <v>8</v>
      </c>
      <c r="P376" s="3">
        <v>16</v>
      </c>
      <c r="Q376" s="3">
        <v>14</v>
      </c>
      <c r="R376" s="3">
        <v>6</v>
      </c>
      <c r="S376" s="3">
        <v>14</v>
      </c>
      <c r="T376" s="3">
        <v>14</v>
      </c>
      <c r="U376" s="3">
        <v>13</v>
      </c>
      <c r="V376" s="3">
        <v>10</v>
      </c>
      <c r="W376" s="3">
        <v>15</v>
      </c>
      <c r="X376" s="3">
        <v>9</v>
      </c>
      <c r="Y376" s="3">
        <v>10</v>
      </c>
      <c r="Z376" s="3">
        <v>14</v>
      </c>
      <c r="AA376" s="3">
        <v>11</v>
      </c>
      <c r="AB376" s="3">
        <v>16</v>
      </c>
      <c r="AC376" s="3">
        <v>16</v>
      </c>
      <c r="AD376" s="3">
        <v>14</v>
      </c>
      <c r="AE376" s="3">
        <v>11</v>
      </c>
      <c r="AF376" s="3">
        <v>14</v>
      </c>
      <c r="AG376" s="3">
        <v>14</v>
      </c>
      <c r="AH376" s="3">
        <v>16</v>
      </c>
      <c r="AI376" s="3">
        <v>13</v>
      </c>
      <c r="AJ376" s="3">
        <v>15</v>
      </c>
      <c r="AK376" s="3">
        <v>11</v>
      </c>
      <c r="AL376" s="3">
        <v>14</v>
      </c>
      <c r="AM376" s="3">
        <v>15</v>
      </c>
      <c r="AN376" s="3">
        <v>12</v>
      </c>
      <c r="AO376" s="3">
        <v>8</v>
      </c>
      <c r="AP376" s="3">
        <v>15</v>
      </c>
      <c r="AQ376" s="3">
        <v>14</v>
      </c>
      <c r="AR376" s="3">
        <v>14</v>
      </c>
      <c r="AS376" s="3">
        <v>12</v>
      </c>
      <c r="AT376" s="3">
        <v>12</v>
      </c>
      <c r="AU376" s="3">
        <v>15</v>
      </c>
      <c r="AV376" s="3">
        <v>14</v>
      </c>
      <c r="AW376" s="3">
        <v>15</v>
      </c>
      <c r="AX376" s="3">
        <v>17</v>
      </c>
      <c r="AY376" s="3">
        <v>3</v>
      </c>
      <c r="AZ376" s="3">
        <v>3</v>
      </c>
      <c r="BA376" s="3">
        <v>3</v>
      </c>
      <c r="BB376" s="3">
        <v>1</v>
      </c>
      <c r="BC376" s="3">
        <v>2</v>
      </c>
      <c r="BD376" s="3">
        <v>3</v>
      </c>
      <c r="BE376" s="3">
        <v>1</v>
      </c>
      <c r="BF376" s="3">
        <v>2</v>
      </c>
      <c r="BG376" s="3">
        <v>1</v>
      </c>
      <c r="BH376" s="3">
        <v>4</v>
      </c>
      <c r="BI376" s="3">
        <v>2</v>
      </c>
      <c r="BJ376" s="3" t="s">
        <v>26</v>
      </c>
      <c r="BK376" s="3" t="s">
        <v>20</v>
      </c>
      <c r="BL376" s="3">
        <v>14</v>
      </c>
      <c r="BM376" s="3" t="s">
        <v>26</v>
      </c>
      <c r="BN376" s="3"/>
      <c r="BO376" s="3">
        <v>2</v>
      </c>
      <c r="BP376" s="5">
        <v>47664</v>
      </c>
      <c r="BQ376" s="3" t="s">
        <v>21</v>
      </c>
      <c r="BR376" s="3" t="s">
        <v>156</v>
      </c>
    </row>
    <row r="377" spans="1:70" ht="15.5" thickBot="1" x14ac:dyDescent="0.35">
      <c r="A377" s="3" t="s">
        <v>26</v>
      </c>
      <c r="B377" s="3"/>
      <c r="C377" s="3" t="s">
        <v>721</v>
      </c>
      <c r="D377" s="3" t="s">
        <v>154</v>
      </c>
      <c r="E377" s="4">
        <v>1</v>
      </c>
      <c r="F377" s="3">
        <v>0</v>
      </c>
      <c r="G377" s="3" t="s">
        <v>228</v>
      </c>
      <c r="H377" s="3" t="s">
        <v>32</v>
      </c>
      <c r="I377" s="3">
        <v>32</v>
      </c>
      <c r="J377" s="3">
        <v>132</v>
      </c>
      <c r="K377" s="3">
        <v>154</v>
      </c>
      <c r="L377" s="3">
        <v>10</v>
      </c>
      <c r="M377" s="3">
        <v>2</v>
      </c>
      <c r="N377" s="3">
        <v>3</v>
      </c>
      <c r="O377" s="3">
        <v>3</v>
      </c>
      <c r="P377" s="3">
        <v>10</v>
      </c>
      <c r="Q377" s="3">
        <v>4</v>
      </c>
      <c r="R377" s="3">
        <v>1</v>
      </c>
      <c r="S377" s="3">
        <v>2</v>
      </c>
      <c r="T377" s="3">
        <v>2</v>
      </c>
      <c r="U377" s="3">
        <v>8</v>
      </c>
      <c r="V377" s="3">
        <v>3</v>
      </c>
      <c r="W377" s="3">
        <v>10</v>
      </c>
      <c r="X377" s="3">
        <v>3</v>
      </c>
      <c r="Y377" s="3">
        <v>12</v>
      </c>
      <c r="Z377" s="3">
        <v>8</v>
      </c>
      <c r="AA377" s="3">
        <v>13</v>
      </c>
      <c r="AB377" s="3">
        <v>13</v>
      </c>
      <c r="AC377" s="3">
        <v>14</v>
      </c>
      <c r="AD377" s="3">
        <v>12</v>
      </c>
      <c r="AE377" s="3">
        <v>10</v>
      </c>
      <c r="AF377" s="3">
        <v>8</v>
      </c>
      <c r="AG377" s="3">
        <v>9</v>
      </c>
      <c r="AH377" s="3">
        <v>15</v>
      </c>
      <c r="AI377" s="3">
        <v>8</v>
      </c>
      <c r="AJ377" s="3">
        <v>14</v>
      </c>
      <c r="AK377" s="3">
        <v>13</v>
      </c>
      <c r="AL377" s="3">
        <v>14</v>
      </c>
      <c r="AM377" s="3">
        <v>15</v>
      </c>
      <c r="AN377" s="3">
        <v>12</v>
      </c>
      <c r="AO377" s="3">
        <v>15</v>
      </c>
      <c r="AP377" s="3">
        <v>16</v>
      </c>
      <c r="AQ377" s="3">
        <v>15</v>
      </c>
      <c r="AR377" s="3">
        <v>16</v>
      </c>
      <c r="AS377" s="3">
        <v>13</v>
      </c>
      <c r="AT377" s="3">
        <v>12</v>
      </c>
      <c r="AU377" s="3">
        <v>15</v>
      </c>
      <c r="AV377" s="3">
        <v>16</v>
      </c>
      <c r="AW377" s="3">
        <v>12</v>
      </c>
      <c r="AX377" s="3">
        <v>12</v>
      </c>
      <c r="AY377" s="3">
        <v>12</v>
      </c>
      <c r="AZ377" s="3">
        <v>12</v>
      </c>
      <c r="BA377" s="3">
        <v>15</v>
      </c>
      <c r="BB377" s="3">
        <v>9</v>
      </c>
      <c r="BC377" s="3">
        <v>12</v>
      </c>
      <c r="BD377" s="3">
        <v>14</v>
      </c>
      <c r="BE377" s="3">
        <v>13</v>
      </c>
      <c r="BF377" s="3">
        <v>13</v>
      </c>
      <c r="BG377" s="3">
        <v>8</v>
      </c>
      <c r="BH377" s="3">
        <v>11</v>
      </c>
      <c r="BI377" s="3">
        <v>14</v>
      </c>
      <c r="BJ377" s="3" t="s">
        <v>26</v>
      </c>
      <c r="BK377" s="3" t="s">
        <v>20</v>
      </c>
      <c r="BL377" s="3">
        <v>16</v>
      </c>
      <c r="BM377" s="3" t="s">
        <v>26</v>
      </c>
      <c r="BN377" s="3"/>
      <c r="BO377" s="3" t="s">
        <v>26</v>
      </c>
      <c r="BP377" s="5">
        <v>46568</v>
      </c>
      <c r="BQ377" s="3" t="s">
        <v>21</v>
      </c>
      <c r="BR377" s="3" t="s">
        <v>156</v>
      </c>
    </row>
    <row r="378" spans="1:70" ht="14.5" thickBot="1" x14ac:dyDescent="0.35">
      <c r="A378" s="3" t="s">
        <v>26</v>
      </c>
      <c r="B378" s="3"/>
      <c r="C378" s="3" t="s">
        <v>722</v>
      </c>
      <c r="D378" s="3" t="s">
        <v>154</v>
      </c>
      <c r="E378" s="4">
        <v>1</v>
      </c>
      <c r="F378" s="3">
        <v>0</v>
      </c>
      <c r="G378" s="3" t="s">
        <v>585</v>
      </c>
      <c r="H378" s="3" t="s">
        <v>24</v>
      </c>
      <c r="I378" s="3">
        <v>21</v>
      </c>
      <c r="J378" s="3">
        <v>131</v>
      </c>
      <c r="K378" s="3">
        <v>146</v>
      </c>
      <c r="L378" s="3">
        <v>11</v>
      </c>
      <c r="M378" s="3">
        <v>8</v>
      </c>
      <c r="N378" s="3">
        <v>9</v>
      </c>
      <c r="O378" s="3">
        <v>13</v>
      </c>
      <c r="P378" s="3">
        <v>12</v>
      </c>
      <c r="Q378" s="3">
        <v>5</v>
      </c>
      <c r="R378" s="3">
        <v>4</v>
      </c>
      <c r="S378" s="3">
        <v>12</v>
      </c>
      <c r="T378" s="3">
        <v>13</v>
      </c>
      <c r="U378" s="3">
        <v>5</v>
      </c>
      <c r="V378" s="3">
        <v>14</v>
      </c>
      <c r="W378" s="3">
        <v>12</v>
      </c>
      <c r="X378" s="3">
        <v>13</v>
      </c>
      <c r="Y378" s="3">
        <v>12</v>
      </c>
      <c r="Z378" s="3">
        <v>12</v>
      </c>
      <c r="AA378" s="3">
        <v>10</v>
      </c>
      <c r="AB378" s="3">
        <v>17</v>
      </c>
      <c r="AC378" s="3">
        <v>12</v>
      </c>
      <c r="AD378" s="3">
        <v>13</v>
      </c>
      <c r="AE378" s="3">
        <v>11</v>
      </c>
      <c r="AF378" s="3">
        <v>19</v>
      </c>
      <c r="AG378" s="3">
        <v>10</v>
      </c>
      <c r="AH378" s="3">
        <v>14</v>
      </c>
      <c r="AI378" s="3">
        <v>12</v>
      </c>
      <c r="AJ378" s="3">
        <v>18</v>
      </c>
      <c r="AK378" s="3">
        <v>16</v>
      </c>
      <c r="AL378" s="3">
        <v>15</v>
      </c>
      <c r="AM378" s="3">
        <v>15</v>
      </c>
      <c r="AN378" s="3">
        <v>12</v>
      </c>
      <c r="AO378" s="3">
        <v>13</v>
      </c>
      <c r="AP378" s="3">
        <v>12</v>
      </c>
      <c r="AQ378" s="3">
        <v>14</v>
      </c>
      <c r="AR378" s="3">
        <v>16</v>
      </c>
      <c r="AS378" s="3">
        <v>14</v>
      </c>
      <c r="AT378" s="3">
        <v>13</v>
      </c>
      <c r="AU378" s="3">
        <v>16</v>
      </c>
      <c r="AV378" s="3">
        <v>13</v>
      </c>
      <c r="AW378" s="3">
        <v>14</v>
      </c>
      <c r="AX378" s="3">
        <v>15</v>
      </c>
      <c r="AY378" s="3">
        <v>2</v>
      </c>
      <c r="AZ378" s="3">
        <v>3</v>
      </c>
      <c r="BA378" s="3">
        <v>1</v>
      </c>
      <c r="BB378" s="3">
        <v>2</v>
      </c>
      <c r="BC378" s="3">
        <v>3</v>
      </c>
      <c r="BD378" s="3">
        <v>3</v>
      </c>
      <c r="BE378" s="3">
        <v>2</v>
      </c>
      <c r="BF378" s="3">
        <v>2</v>
      </c>
      <c r="BG378" s="3">
        <v>1</v>
      </c>
      <c r="BH378" s="3">
        <v>3</v>
      </c>
      <c r="BI378" s="3">
        <v>4</v>
      </c>
      <c r="BJ378" s="3" t="s">
        <v>26</v>
      </c>
      <c r="BK378" s="3" t="s">
        <v>20</v>
      </c>
      <c r="BL378" s="3">
        <v>13</v>
      </c>
      <c r="BM378" s="3" t="s">
        <v>26</v>
      </c>
      <c r="BN378" s="3"/>
      <c r="BO378" s="3">
        <v>2</v>
      </c>
      <c r="BP378" s="5">
        <v>47664</v>
      </c>
      <c r="BQ378" s="3" t="s">
        <v>21</v>
      </c>
      <c r="BR378" s="3" t="s">
        <v>156</v>
      </c>
    </row>
    <row r="379" spans="1:70" ht="15.5" thickBot="1" x14ac:dyDescent="0.35">
      <c r="A379" s="3" t="s">
        <v>26</v>
      </c>
      <c r="B379" s="3"/>
      <c r="C379" s="3" t="s">
        <v>723</v>
      </c>
      <c r="D379" s="3" t="s">
        <v>154</v>
      </c>
      <c r="E379" s="4">
        <v>1</v>
      </c>
      <c r="F379" s="3">
        <v>0</v>
      </c>
      <c r="G379" s="3" t="s">
        <v>585</v>
      </c>
      <c r="H379" s="3" t="s">
        <v>221</v>
      </c>
      <c r="I379" s="3">
        <v>21</v>
      </c>
      <c r="J379" s="3">
        <v>127</v>
      </c>
      <c r="K379" s="3">
        <v>150</v>
      </c>
      <c r="L379" s="3">
        <v>14</v>
      </c>
      <c r="M379" s="3">
        <v>6</v>
      </c>
      <c r="N379" s="3">
        <v>13</v>
      </c>
      <c r="O379" s="3">
        <v>9</v>
      </c>
      <c r="P379" s="3">
        <v>13</v>
      </c>
      <c r="Q379" s="3">
        <v>13</v>
      </c>
      <c r="R379" s="3">
        <v>7</v>
      </c>
      <c r="S379" s="3">
        <v>7</v>
      </c>
      <c r="T379" s="3">
        <v>14</v>
      </c>
      <c r="U379" s="3">
        <v>12</v>
      </c>
      <c r="V379" s="3">
        <v>8</v>
      </c>
      <c r="W379" s="3">
        <v>12</v>
      </c>
      <c r="X379" s="3">
        <v>12</v>
      </c>
      <c r="Y379" s="3">
        <v>8</v>
      </c>
      <c r="Z379" s="3">
        <v>6</v>
      </c>
      <c r="AA379" s="3">
        <v>14</v>
      </c>
      <c r="AB379" s="3">
        <v>15</v>
      </c>
      <c r="AC379" s="3">
        <v>14</v>
      </c>
      <c r="AD379" s="3">
        <v>13</v>
      </c>
      <c r="AE379" s="3">
        <v>9</v>
      </c>
      <c r="AF379" s="3">
        <v>12</v>
      </c>
      <c r="AG379" s="3">
        <v>11</v>
      </c>
      <c r="AH379" s="3">
        <v>13</v>
      </c>
      <c r="AI379" s="3">
        <v>11</v>
      </c>
      <c r="AJ379" s="3">
        <v>15</v>
      </c>
      <c r="AK379" s="3">
        <v>10</v>
      </c>
      <c r="AL379" s="3">
        <v>13</v>
      </c>
      <c r="AM379" s="3">
        <v>13</v>
      </c>
      <c r="AN379" s="3">
        <v>11</v>
      </c>
      <c r="AO379" s="3">
        <v>12</v>
      </c>
      <c r="AP379" s="3">
        <v>13</v>
      </c>
      <c r="AQ379" s="3">
        <v>16</v>
      </c>
      <c r="AR379" s="3">
        <v>12</v>
      </c>
      <c r="AS379" s="3">
        <v>13</v>
      </c>
      <c r="AT379" s="3">
        <v>13</v>
      </c>
      <c r="AU379" s="3">
        <v>16</v>
      </c>
      <c r="AV379" s="3">
        <v>14</v>
      </c>
      <c r="AW379" s="3">
        <v>13</v>
      </c>
      <c r="AX379" s="3">
        <v>12</v>
      </c>
      <c r="AY379" s="3">
        <v>2</v>
      </c>
      <c r="AZ379" s="3">
        <v>2</v>
      </c>
      <c r="BA379" s="3">
        <v>1</v>
      </c>
      <c r="BB379" s="3">
        <v>3</v>
      </c>
      <c r="BC379" s="3">
        <v>3</v>
      </c>
      <c r="BD379" s="3">
        <v>3</v>
      </c>
      <c r="BE379" s="3">
        <v>2</v>
      </c>
      <c r="BF379" s="3">
        <v>2</v>
      </c>
      <c r="BG379" s="3">
        <v>1</v>
      </c>
      <c r="BH379" s="3">
        <v>2</v>
      </c>
      <c r="BI379" s="3">
        <v>3</v>
      </c>
      <c r="BJ379" s="3" t="s">
        <v>26</v>
      </c>
      <c r="BK379" s="3" t="s">
        <v>20</v>
      </c>
      <c r="BL379" s="3">
        <v>14</v>
      </c>
      <c r="BM379" s="3" t="s">
        <v>26</v>
      </c>
      <c r="BN379" s="3"/>
      <c r="BO379" s="3" t="s">
        <v>26</v>
      </c>
      <c r="BP379" s="5">
        <v>47299</v>
      </c>
      <c r="BQ379" s="3" t="s">
        <v>21</v>
      </c>
      <c r="BR379" s="3" t="s">
        <v>156</v>
      </c>
    </row>
    <row r="380" spans="1:70" ht="15.5" thickBot="1" x14ac:dyDescent="0.35">
      <c r="A380" s="3" t="s">
        <v>26</v>
      </c>
      <c r="B380" s="3"/>
      <c r="C380" s="3" t="s">
        <v>724</v>
      </c>
      <c r="D380" s="3" t="s">
        <v>154</v>
      </c>
      <c r="E380" s="4">
        <v>1</v>
      </c>
      <c r="F380" s="3">
        <v>0</v>
      </c>
      <c r="G380" s="3" t="s">
        <v>155</v>
      </c>
      <c r="H380" s="3" t="s">
        <v>328</v>
      </c>
      <c r="I380" s="3">
        <v>21</v>
      </c>
      <c r="J380" s="3">
        <v>130</v>
      </c>
      <c r="K380" s="3">
        <v>156</v>
      </c>
      <c r="L380" s="3">
        <v>13</v>
      </c>
      <c r="M380" s="3">
        <v>11</v>
      </c>
      <c r="N380" s="3">
        <v>14</v>
      </c>
      <c r="O380" s="3">
        <v>8</v>
      </c>
      <c r="P380" s="3">
        <v>11</v>
      </c>
      <c r="Q380" s="3">
        <v>10</v>
      </c>
      <c r="R380" s="3">
        <v>6</v>
      </c>
      <c r="S380" s="3">
        <v>10</v>
      </c>
      <c r="T380" s="3">
        <v>14</v>
      </c>
      <c r="U380" s="3">
        <v>7</v>
      </c>
      <c r="V380" s="3">
        <v>7</v>
      </c>
      <c r="W380" s="3">
        <v>12</v>
      </c>
      <c r="X380" s="3">
        <v>14</v>
      </c>
      <c r="Y380" s="3">
        <v>11</v>
      </c>
      <c r="Z380" s="3">
        <v>10</v>
      </c>
      <c r="AA380" s="3">
        <v>13</v>
      </c>
      <c r="AB380" s="3">
        <v>13</v>
      </c>
      <c r="AC380" s="3">
        <v>12</v>
      </c>
      <c r="AD380" s="3">
        <v>12</v>
      </c>
      <c r="AE380" s="3">
        <v>10</v>
      </c>
      <c r="AF380" s="3">
        <v>14</v>
      </c>
      <c r="AG380" s="3">
        <v>12</v>
      </c>
      <c r="AH380" s="3">
        <v>14</v>
      </c>
      <c r="AI380" s="3">
        <v>12</v>
      </c>
      <c r="AJ380" s="3">
        <v>13</v>
      </c>
      <c r="AK380" s="3">
        <v>12</v>
      </c>
      <c r="AL380" s="3">
        <v>13</v>
      </c>
      <c r="AM380" s="3">
        <v>12</v>
      </c>
      <c r="AN380" s="3">
        <v>12</v>
      </c>
      <c r="AO380" s="3">
        <v>14</v>
      </c>
      <c r="AP380" s="3">
        <v>13</v>
      </c>
      <c r="AQ380" s="3">
        <v>15</v>
      </c>
      <c r="AR380" s="3">
        <v>13</v>
      </c>
      <c r="AS380" s="3">
        <v>14</v>
      </c>
      <c r="AT380" s="3">
        <v>12</v>
      </c>
      <c r="AU380" s="3">
        <v>12</v>
      </c>
      <c r="AV380" s="3">
        <v>12</v>
      </c>
      <c r="AW380" s="3">
        <v>11</v>
      </c>
      <c r="AX380" s="3">
        <v>15</v>
      </c>
      <c r="AY380" s="3">
        <v>1</v>
      </c>
      <c r="AZ380" s="3">
        <v>1</v>
      </c>
      <c r="BA380" s="3">
        <v>1</v>
      </c>
      <c r="BB380" s="3">
        <v>3</v>
      </c>
      <c r="BC380" s="3">
        <v>3</v>
      </c>
      <c r="BD380" s="3">
        <v>3</v>
      </c>
      <c r="BE380" s="3">
        <v>2</v>
      </c>
      <c r="BF380" s="3">
        <v>1</v>
      </c>
      <c r="BG380" s="3">
        <v>3</v>
      </c>
      <c r="BH380" s="3">
        <v>2</v>
      </c>
      <c r="BI380" s="3">
        <v>2</v>
      </c>
      <c r="BJ380" s="3" t="s">
        <v>26</v>
      </c>
      <c r="BK380" s="3" t="s">
        <v>20</v>
      </c>
      <c r="BL380" s="3">
        <v>15</v>
      </c>
      <c r="BM380" s="3" t="s">
        <v>26</v>
      </c>
      <c r="BN380" s="3"/>
      <c r="BO380" s="3" t="s">
        <v>26</v>
      </c>
      <c r="BP380" s="5">
        <v>48029</v>
      </c>
      <c r="BQ380" s="3" t="s">
        <v>21</v>
      </c>
      <c r="BR380" s="3" t="s">
        <v>156</v>
      </c>
    </row>
    <row r="381" spans="1:70" ht="23" thickBot="1" x14ac:dyDescent="0.35">
      <c r="A381" s="3" t="s">
        <v>26</v>
      </c>
      <c r="B381" s="3"/>
      <c r="C381" s="3" t="s">
        <v>725</v>
      </c>
      <c r="D381" s="3" t="s">
        <v>154</v>
      </c>
      <c r="E381" s="4">
        <v>1</v>
      </c>
      <c r="F381" s="3">
        <v>0</v>
      </c>
      <c r="G381" s="3" t="s">
        <v>33</v>
      </c>
      <c r="H381" s="3" t="s">
        <v>726</v>
      </c>
      <c r="I381" s="3">
        <v>19</v>
      </c>
      <c r="J381" s="3">
        <v>125</v>
      </c>
      <c r="K381" s="3">
        <v>143</v>
      </c>
      <c r="L381" s="3">
        <v>12</v>
      </c>
      <c r="M381" s="3">
        <v>12</v>
      </c>
      <c r="N381" s="3">
        <v>13</v>
      </c>
      <c r="O381" s="3">
        <v>11</v>
      </c>
      <c r="P381" s="3">
        <v>12</v>
      </c>
      <c r="Q381" s="3">
        <v>11</v>
      </c>
      <c r="R381" s="3">
        <v>7</v>
      </c>
      <c r="S381" s="3">
        <v>12</v>
      </c>
      <c r="T381" s="3">
        <v>12</v>
      </c>
      <c r="U381" s="3">
        <v>5</v>
      </c>
      <c r="V381" s="3">
        <v>11</v>
      </c>
      <c r="W381" s="3">
        <v>10</v>
      </c>
      <c r="X381" s="3">
        <v>6</v>
      </c>
      <c r="Y381" s="3">
        <v>7</v>
      </c>
      <c r="Z381" s="3">
        <v>8</v>
      </c>
      <c r="AA381" s="3">
        <v>12</v>
      </c>
      <c r="AB381" s="3">
        <v>13</v>
      </c>
      <c r="AC381" s="3">
        <v>10</v>
      </c>
      <c r="AD381" s="3">
        <v>12</v>
      </c>
      <c r="AE381" s="3">
        <v>1</v>
      </c>
      <c r="AF381" s="3">
        <v>10</v>
      </c>
      <c r="AG381" s="3">
        <v>12</v>
      </c>
      <c r="AH381" s="3">
        <v>13</v>
      </c>
      <c r="AI381" s="3">
        <v>12</v>
      </c>
      <c r="AJ381" s="3">
        <v>13</v>
      </c>
      <c r="AK381" s="3">
        <v>12</v>
      </c>
      <c r="AL381" s="3">
        <v>11</v>
      </c>
      <c r="AM381" s="3">
        <v>13</v>
      </c>
      <c r="AN381" s="3">
        <v>13</v>
      </c>
      <c r="AO381" s="3">
        <v>12</v>
      </c>
      <c r="AP381" s="3">
        <v>13</v>
      </c>
      <c r="AQ381" s="3">
        <v>14</v>
      </c>
      <c r="AR381" s="3">
        <v>12</v>
      </c>
      <c r="AS381" s="3">
        <v>10</v>
      </c>
      <c r="AT381" s="3">
        <v>13</v>
      </c>
      <c r="AU381" s="3">
        <v>12</v>
      </c>
      <c r="AV381" s="3">
        <v>10</v>
      </c>
      <c r="AW381" s="3">
        <v>10</v>
      </c>
      <c r="AX381" s="3">
        <v>11</v>
      </c>
      <c r="AY381" s="3">
        <v>1</v>
      </c>
      <c r="AZ381" s="3">
        <v>3</v>
      </c>
      <c r="BA381" s="3">
        <v>1</v>
      </c>
      <c r="BB381" s="3">
        <v>3</v>
      </c>
      <c r="BC381" s="3">
        <v>3</v>
      </c>
      <c r="BD381" s="3">
        <v>1</v>
      </c>
      <c r="BE381" s="3">
        <v>2</v>
      </c>
      <c r="BF381" s="3">
        <v>1</v>
      </c>
      <c r="BG381" s="3">
        <v>2</v>
      </c>
      <c r="BH381" s="3">
        <v>1</v>
      </c>
      <c r="BI381" s="3">
        <v>1</v>
      </c>
      <c r="BJ381" s="3" t="s">
        <v>26</v>
      </c>
      <c r="BK381" s="3" t="s">
        <v>20</v>
      </c>
      <c r="BL381" s="3">
        <v>14</v>
      </c>
      <c r="BM381" s="3" t="s">
        <v>26</v>
      </c>
      <c r="BN381" s="3"/>
      <c r="BO381" s="3" t="s">
        <v>26</v>
      </c>
      <c r="BP381" s="5">
        <v>46934</v>
      </c>
      <c r="BQ381" s="3" t="s">
        <v>21</v>
      </c>
      <c r="BR381" s="3" t="s">
        <v>156</v>
      </c>
    </row>
    <row r="382" spans="1:70" ht="15.5" thickBot="1" x14ac:dyDescent="0.35">
      <c r="A382" s="3" t="s">
        <v>26</v>
      </c>
      <c r="B382" s="3"/>
      <c r="C382" s="3" t="s">
        <v>727</v>
      </c>
      <c r="D382" s="3" t="s">
        <v>154</v>
      </c>
      <c r="E382" s="4">
        <v>0.96</v>
      </c>
      <c r="F382" s="3">
        <v>0</v>
      </c>
      <c r="G382" s="3" t="s">
        <v>22</v>
      </c>
      <c r="H382" s="3" t="s">
        <v>420</v>
      </c>
      <c r="I382" s="3">
        <v>19</v>
      </c>
      <c r="J382" s="3">
        <v>60</v>
      </c>
      <c r="K382" s="3">
        <v>99</v>
      </c>
      <c r="L382" s="3">
        <v>9</v>
      </c>
      <c r="M382" s="3">
        <v>4</v>
      </c>
      <c r="N382" s="3">
        <v>2</v>
      </c>
      <c r="O382" s="3">
        <v>2</v>
      </c>
      <c r="P382" s="3">
        <v>8</v>
      </c>
      <c r="Q382" s="3">
        <v>5</v>
      </c>
      <c r="R382" s="3">
        <v>5</v>
      </c>
      <c r="S382" s="3">
        <v>13</v>
      </c>
      <c r="T382" s="3">
        <v>1</v>
      </c>
      <c r="U382" s="3">
        <v>3</v>
      </c>
      <c r="V382" s="3">
        <v>10</v>
      </c>
      <c r="W382" s="3">
        <v>9</v>
      </c>
      <c r="X382" s="3">
        <v>9</v>
      </c>
      <c r="Y382" s="3">
        <v>6</v>
      </c>
      <c r="Z382" s="3">
        <v>15</v>
      </c>
      <c r="AA382" s="3">
        <v>5</v>
      </c>
      <c r="AB382" s="3">
        <v>7</v>
      </c>
      <c r="AC382" s="3">
        <v>6</v>
      </c>
      <c r="AD382" s="3">
        <v>10</v>
      </c>
      <c r="AE382" s="3">
        <v>12</v>
      </c>
      <c r="AF382" s="3">
        <v>6</v>
      </c>
      <c r="AG382" s="3">
        <v>6</v>
      </c>
      <c r="AH382" s="3">
        <v>5</v>
      </c>
      <c r="AI382" s="3">
        <v>9</v>
      </c>
      <c r="AJ382" s="3">
        <v>13</v>
      </c>
      <c r="AK382" s="3">
        <v>7</v>
      </c>
      <c r="AL382" s="3">
        <v>5</v>
      </c>
      <c r="AM382" s="3">
        <v>6</v>
      </c>
      <c r="AN382" s="3">
        <v>13</v>
      </c>
      <c r="AO382" s="3">
        <v>8</v>
      </c>
      <c r="AP382" s="3">
        <v>9</v>
      </c>
      <c r="AQ382" s="3">
        <v>10</v>
      </c>
      <c r="AR382" s="3">
        <v>6</v>
      </c>
      <c r="AS382" s="3">
        <v>5</v>
      </c>
      <c r="AT382" s="3">
        <v>12</v>
      </c>
      <c r="AU382" s="3">
        <v>12</v>
      </c>
      <c r="AV382" s="3">
        <v>9</v>
      </c>
      <c r="AW382" s="3">
        <v>4</v>
      </c>
      <c r="AX382" s="3">
        <v>10</v>
      </c>
      <c r="AY382" s="3">
        <v>1</v>
      </c>
      <c r="AZ382" s="3">
        <v>2</v>
      </c>
      <c r="BA382" s="3">
        <v>2</v>
      </c>
      <c r="BB382" s="3">
        <v>3</v>
      </c>
      <c r="BC382" s="3">
        <v>2</v>
      </c>
      <c r="BD382" s="3">
        <v>1</v>
      </c>
      <c r="BE382" s="3">
        <v>2</v>
      </c>
      <c r="BF382" s="3">
        <v>1</v>
      </c>
      <c r="BG382" s="3">
        <v>1</v>
      </c>
      <c r="BH382" s="3">
        <v>1</v>
      </c>
      <c r="BI382" s="3">
        <v>1</v>
      </c>
      <c r="BJ382" s="3" t="s">
        <v>26</v>
      </c>
      <c r="BK382" s="3" t="s">
        <v>20</v>
      </c>
      <c r="BL382" s="3">
        <v>10</v>
      </c>
      <c r="BM382" s="3" t="s">
        <v>26</v>
      </c>
      <c r="BN382" s="3"/>
      <c r="BO382" s="3">
        <v>3</v>
      </c>
      <c r="BP382" s="5">
        <v>47299</v>
      </c>
      <c r="BQ382" s="3" t="s">
        <v>21</v>
      </c>
      <c r="BR382" s="3" t="s">
        <v>156</v>
      </c>
    </row>
    <row r="383" spans="1:70" ht="15.5" thickBot="1" x14ac:dyDescent="0.35">
      <c r="A383" s="3" t="s">
        <v>26</v>
      </c>
      <c r="B383" s="3"/>
      <c r="C383" s="3" t="s">
        <v>728</v>
      </c>
      <c r="D383" s="3" t="s">
        <v>154</v>
      </c>
      <c r="E383" s="4">
        <v>1</v>
      </c>
      <c r="F383" s="3">
        <v>0</v>
      </c>
      <c r="G383" s="3" t="s">
        <v>28</v>
      </c>
      <c r="H383" s="3" t="s">
        <v>23</v>
      </c>
      <c r="I383" s="3">
        <v>20</v>
      </c>
      <c r="J383" s="3">
        <v>135</v>
      </c>
      <c r="K383" s="3">
        <v>145</v>
      </c>
      <c r="L383" s="3">
        <v>13</v>
      </c>
      <c r="M383" s="3">
        <v>16</v>
      </c>
      <c r="N383" s="3">
        <v>13</v>
      </c>
      <c r="O383" s="3">
        <v>2</v>
      </c>
      <c r="P383" s="3">
        <v>13</v>
      </c>
      <c r="Q383" s="3">
        <v>7</v>
      </c>
      <c r="R383" s="3">
        <v>12</v>
      </c>
      <c r="S383" s="3">
        <v>13</v>
      </c>
      <c r="T383" s="3">
        <v>14</v>
      </c>
      <c r="U383" s="3">
        <v>2</v>
      </c>
      <c r="V383" s="3">
        <v>11</v>
      </c>
      <c r="W383" s="3">
        <v>13</v>
      </c>
      <c r="X383" s="3">
        <v>12</v>
      </c>
      <c r="Y383" s="3">
        <v>9</v>
      </c>
      <c r="Z383" s="3">
        <v>13</v>
      </c>
      <c r="AA383" s="3">
        <v>11</v>
      </c>
      <c r="AB383" s="3">
        <v>14</v>
      </c>
      <c r="AC383" s="3">
        <v>11</v>
      </c>
      <c r="AD383" s="3">
        <v>11</v>
      </c>
      <c r="AE383" s="3">
        <v>5</v>
      </c>
      <c r="AF383" s="3">
        <v>16</v>
      </c>
      <c r="AG383" s="3">
        <v>12</v>
      </c>
      <c r="AH383" s="3">
        <v>13</v>
      </c>
      <c r="AI383" s="3">
        <v>11</v>
      </c>
      <c r="AJ383" s="3">
        <v>14</v>
      </c>
      <c r="AK383" s="3">
        <v>15</v>
      </c>
      <c r="AL383" s="3">
        <v>13</v>
      </c>
      <c r="AM383" s="3">
        <v>11</v>
      </c>
      <c r="AN383" s="3">
        <v>16</v>
      </c>
      <c r="AO383" s="3">
        <v>12</v>
      </c>
      <c r="AP383" s="3">
        <v>16</v>
      </c>
      <c r="AQ383" s="3">
        <v>14</v>
      </c>
      <c r="AR383" s="3">
        <v>13</v>
      </c>
      <c r="AS383" s="3">
        <v>13</v>
      </c>
      <c r="AT383" s="3">
        <v>15</v>
      </c>
      <c r="AU383" s="3">
        <v>17</v>
      </c>
      <c r="AV383" s="3">
        <v>9</v>
      </c>
      <c r="AW383" s="3">
        <v>11</v>
      </c>
      <c r="AX383" s="3">
        <v>12</v>
      </c>
      <c r="AY383" s="3">
        <v>1</v>
      </c>
      <c r="AZ383" s="3">
        <v>1</v>
      </c>
      <c r="BA383" s="3">
        <v>1</v>
      </c>
      <c r="BB383" s="3">
        <v>2</v>
      </c>
      <c r="BC383" s="3">
        <v>2</v>
      </c>
      <c r="BD383" s="3">
        <v>2</v>
      </c>
      <c r="BE383" s="3">
        <v>3</v>
      </c>
      <c r="BF383" s="3">
        <v>1</v>
      </c>
      <c r="BG383" s="3">
        <v>2</v>
      </c>
      <c r="BH383" s="3">
        <v>1</v>
      </c>
      <c r="BI383" s="3">
        <v>1</v>
      </c>
      <c r="BJ383" s="3" t="s">
        <v>26</v>
      </c>
      <c r="BK383" s="3" t="s">
        <v>20</v>
      </c>
      <c r="BL383" s="3">
        <v>12</v>
      </c>
      <c r="BM383" s="3" t="s">
        <v>26</v>
      </c>
      <c r="BN383" s="3"/>
      <c r="BO383" s="3">
        <v>6</v>
      </c>
      <c r="BP383" s="5">
        <v>47664</v>
      </c>
      <c r="BQ383" s="3" t="s">
        <v>21</v>
      </c>
      <c r="BR383" s="3" t="s">
        <v>156</v>
      </c>
    </row>
    <row r="384" spans="1:70" x14ac:dyDescent="0.3">
      <c r="A384" s="48" t="s">
        <v>729</v>
      </c>
    </row>
    <row r="385" spans="1:70" ht="14.5" thickBot="1" x14ac:dyDescent="0.35">
      <c r="A385" s="7" t="s">
        <v>0</v>
      </c>
      <c r="B385" s="7"/>
      <c r="C385" s="7" t="s">
        <v>2</v>
      </c>
      <c r="D385" s="7" t="s">
        <v>3</v>
      </c>
      <c r="E385" s="7"/>
      <c r="F385" s="7" t="s">
        <v>14</v>
      </c>
      <c r="G385" s="7" t="s">
        <v>12</v>
      </c>
      <c r="H385" s="7" t="s">
        <v>1</v>
      </c>
      <c r="I385" s="7" t="s">
        <v>4</v>
      </c>
      <c r="J385" s="7" t="s">
        <v>5</v>
      </c>
      <c r="K385" s="7" t="s">
        <v>329</v>
      </c>
      <c r="L385" s="7" t="s">
        <v>34</v>
      </c>
      <c r="M385" s="7" t="s">
        <v>35</v>
      </c>
      <c r="N385" s="7" t="s">
        <v>36</v>
      </c>
      <c r="O385" s="7" t="s">
        <v>37</v>
      </c>
      <c r="P385" s="7" t="s">
        <v>38</v>
      </c>
      <c r="Q385" s="7" t="s">
        <v>39</v>
      </c>
      <c r="R385" s="7" t="s">
        <v>40</v>
      </c>
      <c r="S385" s="7" t="s">
        <v>9</v>
      </c>
      <c r="T385" s="7" t="s">
        <v>41</v>
      </c>
      <c r="U385" s="7" t="s">
        <v>42</v>
      </c>
      <c r="V385" s="7" t="s">
        <v>43</v>
      </c>
      <c r="W385" s="7" t="s">
        <v>44</v>
      </c>
      <c r="X385" s="7" t="s">
        <v>45</v>
      </c>
      <c r="Y385" s="7" t="s">
        <v>46</v>
      </c>
      <c r="Z385" s="7" t="s">
        <v>47</v>
      </c>
      <c r="AA385" s="7" t="s">
        <v>1</v>
      </c>
      <c r="AB385" s="7" t="s">
        <v>10</v>
      </c>
      <c r="AC385" s="7" t="s">
        <v>48</v>
      </c>
      <c r="AD385" s="7" t="s">
        <v>49</v>
      </c>
      <c r="AE385" s="7" t="s">
        <v>50</v>
      </c>
      <c r="AF385" s="7" t="s">
        <v>51</v>
      </c>
      <c r="AG385" s="7" t="s">
        <v>52</v>
      </c>
      <c r="AH385" s="7" t="s">
        <v>53</v>
      </c>
      <c r="AI385" s="7" t="s">
        <v>54</v>
      </c>
      <c r="AJ385" s="7" t="s">
        <v>55</v>
      </c>
      <c r="AK385" s="7" t="s">
        <v>56</v>
      </c>
      <c r="AL385" s="7" t="s">
        <v>57</v>
      </c>
      <c r="AM385" s="7" t="s">
        <v>58</v>
      </c>
      <c r="AN385" s="7" t="s">
        <v>7</v>
      </c>
      <c r="AO385" s="7" t="s">
        <v>8</v>
      </c>
      <c r="AP385" s="7" t="s">
        <v>59</v>
      </c>
      <c r="AQ385" s="7" t="s">
        <v>60</v>
      </c>
      <c r="AR385" s="7" t="s">
        <v>61</v>
      </c>
      <c r="AS385" s="7" t="s">
        <v>62</v>
      </c>
      <c r="AT385" s="7" t="s">
        <v>6</v>
      </c>
      <c r="AU385" s="7" t="s">
        <v>63</v>
      </c>
      <c r="AV385" s="7" t="s">
        <v>213</v>
      </c>
      <c r="AW385" s="7" t="s">
        <v>214</v>
      </c>
      <c r="AX385" s="7" t="s">
        <v>215</v>
      </c>
      <c r="AY385" s="7" t="s">
        <v>140</v>
      </c>
      <c r="AZ385" s="7" t="s">
        <v>141</v>
      </c>
      <c r="BA385" s="7" t="s">
        <v>142</v>
      </c>
      <c r="BB385" s="7" t="s">
        <v>143</v>
      </c>
      <c r="BC385" s="7" t="s">
        <v>144</v>
      </c>
      <c r="BD385" s="7" t="s">
        <v>145</v>
      </c>
      <c r="BE385" s="7" t="s">
        <v>146</v>
      </c>
      <c r="BF385" s="7" t="s">
        <v>147</v>
      </c>
      <c r="BG385" s="7" t="s">
        <v>148</v>
      </c>
      <c r="BH385" s="7" t="s">
        <v>149</v>
      </c>
      <c r="BI385" s="7" t="s">
        <v>150</v>
      </c>
      <c r="BJ385" s="7" t="s">
        <v>18</v>
      </c>
      <c r="BK385" s="7" t="s">
        <v>16</v>
      </c>
      <c r="BL385" s="7" t="s">
        <v>11</v>
      </c>
      <c r="BM385" s="7" t="s">
        <v>13</v>
      </c>
      <c r="BN385" s="7" t="s">
        <v>17</v>
      </c>
      <c r="BO385" s="7" t="s">
        <v>151</v>
      </c>
      <c r="BP385" s="7" t="s">
        <v>15</v>
      </c>
      <c r="BQ385" s="7" t="s">
        <v>152</v>
      </c>
      <c r="BR385" s="7" t="s">
        <v>153</v>
      </c>
    </row>
    <row r="386" spans="1:70" ht="15.5" thickBot="1" x14ac:dyDescent="0.35">
      <c r="A386" s="8" t="s">
        <v>26</v>
      </c>
      <c r="B386" s="8"/>
      <c r="C386" s="8" t="s">
        <v>730</v>
      </c>
      <c r="D386" s="8" t="s">
        <v>154</v>
      </c>
      <c r="E386" s="33">
        <v>1</v>
      </c>
      <c r="F386" s="8">
        <v>0</v>
      </c>
      <c r="G386" s="8" t="s">
        <v>22</v>
      </c>
      <c r="H386" s="8" t="s">
        <v>221</v>
      </c>
      <c r="I386" s="8">
        <v>25</v>
      </c>
      <c r="J386" s="8">
        <v>139</v>
      </c>
      <c r="K386" s="8">
        <v>158</v>
      </c>
      <c r="L386" s="8">
        <v>15</v>
      </c>
      <c r="M386" s="8">
        <v>9</v>
      </c>
      <c r="N386" s="8">
        <v>14</v>
      </c>
      <c r="O386" s="8">
        <v>10</v>
      </c>
      <c r="P386" s="8">
        <v>14</v>
      </c>
      <c r="Q386" s="8">
        <v>8</v>
      </c>
      <c r="R386" s="8">
        <v>10</v>
      </c>
      <c r="S386" s="8">
        <v>12</v>
      </c>
      <c r="T386" s="8">
        <v>15</v>
      </c>
      <c r="U386" s="8">
        <v>8</v>
      </c>
      <c r="V386" s="8">
        <v>9</v>
      </c>
      <c r="W386" s="8">
        <v>14</v>
      </c>
      <c r="X386" s="8">
        <v>12</v>
      </c>
      <c r="Y386" s="8">
        <v>11</v>
      </c>
      <c r="Z386" s="8">
        <v>10</v>
      </c>
      <c r="AA386" s="8">
        <v>14</v>
      </c>
      <c r="AB386" s="8">
        <v>14</v>
      </c>
      <c r="AC386" s="8">
        <v>13</v>
      </c>
      <c r="AD386" s="8">
        <v>13</v>
      </c>
      <c r="AE386" s="8">
        <v>10</v>
      </c>
      <c r="AF386" s="8">
        <v>14</v>
      </c>
      <c r="AG386" s="8">
        <v>15</v>
      </c>
      <c r="AH386" s="8">
        <v>14</v>
      </c>
      <c r="AI386" s="8">
        <v>12</v>
      </c>
      <c r="AJ386" s="8">
        <v>15</v>
      </c>
      <c r="AK386" s="8">
        <v>14</v>
      </c>
      <c r="AL386" s="8">
        <v>15</v>
      </c>
      <c r="AM386" s="8">
        <v>13</v>
      </c>
      <c r="AN386" s="8">
        <v>12</v>
      </c>
      <c r="AO386" s="8">
        <v>10</v>
      </c>
      <c r="AP386" s="8">
        <v>13</v>
      </c>
      <c r="AQ386" s="8">
        <v>13</v>
      </c>
      <c r="AR386" s="8">
        <v>12</v>
      </c>
      <c r="AS386" s="8">
        <v>12</v>
      </c>
      <c r="AT386" s="8">
        <v>13</v>
      </c>
      <c r="AU386" s="8">
        <v>10</v>
      </c>
      <c r="AV386" s="8">
        <v>15</v>
      </c>
      <c r="AW386" s="8">
        <v>12</v>
      </c>
      <c r="AX386" s="8">
        <v>16</v>
      </c>
      <c r="AY386" s="8">
        <v>1</v>
      </c>
      <c r="AZ386" s="8">
        <v>3</v>
      </c>
      <c r="BA386" s="8">
        <v>2</v>
      </c>
      <c r="BB386" s="8">
        <v>2</v>
      </c>
      <c r="BC386" s="8">
        <v>1</v>
      </c>
      <c r="BD386" s="8">
        <v>3</v>
      </c>
      <c r="BE386" s="8">
        <v>2</v>
      </c>
      <c r="BF386" s="8">
        <v>3</v>
      </c>
      <c r="BG386" s="8">
        <v>3</v>
      </c>
      <c r="BH386" s="8">
        <v>3</v>
      </c>
      <c r="BI386" s="8">
        <v>1</v>
      </c>
      <c r="BJ386" s="8" t="s">
        <v>26</v>
      </c>
      <c r="BK386" s="8" t="s">
        <v>20</v>
      </c>
      <c r="BL386" s="8">
        <v>14</v>
      </c>
      <c r="BM386" s="8" t="s">
        <v>26</v>
      </c>
      <c r="BN386" s="8"/>
      <c r="BO386" s="8">
        <v>6</v>
      </c>
      <c r="BP386" s="34">
        <v>47299</v>
      </c>
      <c r="BQ386" s="8" t="s">
        <v>21</v>
      </c>
      <c r="BR386" s="8" t="s">
        <v>156</v>
      </c>
    </row>
    <row r="387" spans="1:70" ht="15.5" thickBot="1" x14ac:dyDescent="0.35">
      <c r="A387" s="8" t="s">
        <v>26</v>
      </c>
      <c r="B387" s="8"/>
      <c r="C387" s="8" t="s">
        <v>731</v>
      </c>
      <c r="D387" s="8" t="s">
        <v>154</v>
      </c>
      <c r="E387" s="33">
        <v>1</v>
      </c>
      <c r="F387" s="8">
        <v>0</v>
      </c>
      <c r="G387" s="8" t="s">
        <v>157</v>
      </c>
      <c r="H387" s="8" t="s">
        <v>32</v>
      </c>
      <c r="I387" s="8">
        <v>32</v>
      </c>
      <c r="J387" s="8">
        <v>138</v>
      </c>
      <c r="K387" s="8">
        <v>154</v>
      </c>
      <c r="L387" s="8">
        <v>11</v>
      </c>
      <c r="M387" s="8">
        <v>1</v>
      </c>
      <c r="N387" s="8">
        <v>2</v>
      </c>
      <c r="O387" s="8">
        <v>3</v>
      </c>
      <c r="P387" s="8">
        <v>8</v>
      </c>
      <c r="Q387" s="8">
        <v>3</v>
      </c>
      <c r="R387" s="8">
        <v>2</v>
      </c>
      <c r="S387" s="8">
        <v>3</v>
      </c>
      <c r="T387" s="8">
        <v>1</v>
      </c>
      <c r="U387" s="8">
        <v>2</v>
      </c>
      <c r="V387" s="8">
        <v>3</v>
      </c>
      <c r="W387" s="8">
        <v>6</v>
      </c>
      <c r="X387" s="8">
        <v>5</v>
      </c>
      <c r="Y387" s="8">
        <v>3</v>
      </c>
      <c r="Z387" s="8">
        <v>15</v>
      </c>
      <c r="AA387" s="8">
        <v>15</v>
      </c>
      <c r="AB387" s="8">
        <v>13</v>
      </c>
      <c r="AC387" s="8">
        <v>14</v>
      </c>
      <c r="AD387" s="8">
        <v>12</v>
      </c>
      <c r="AE387" s="8">
        <v>14</v>
      </c>
      <c r="AF387" s="8">
        <v>5</v>
      </c>
      <c r="AG387" s="8">
        <v>10</v>
      </c>
      <c r="AH387" s="8">
        <v>14</v>
      </c>
      <c r="AI387" s="8">
        <v>12</v>
      </c>
      <c r="AJ387" s="8">
        <v>15</v>
      </c>
      <c r="AK387" s="8">
        <v>15</v>
      </c>
      <c r="AL387" s="8">
        <v>14</v>
      </c>
      <c r="AM387" s="8">
        <v>13</v>
      </c>
      <c r="AN387" s="8">
        <v>8</v>
      </c>
      <c r="AO387" s="8">
        <v>15</v>
      </c>
      <c r="AP387" s="8">
        <v>11</v>
      </c>
      <c r="AQ387" s="8">
        <v>13</v>
      </c>
      <c r="AR387" s="8">
        <v>15</v>
      </c>
      <c r="AS387" s="8">
        <v>14</v>
      </c>
      <c r="AT387" s="8">
        <v>8</v>
      </c>
      <c r="AU387" s="8">
        <v>16</v>
      </c>
      <c r="AV387" s="8">
        <v>15</v>
      </c>
      <c r="AW387" s="8">
        <v>16</v>
      </c>
      <c r="AX387" s="8">
        <v>15</v>
      </c>
      <c r="AY387" s="8">
        <v>10</v>
      </c>
      <c r="AZ387" s="8">
        <v>13</v>
      </c>
      <c r="BA387" s="8">
        <v>15</v>
      </c>
      <c r="BB387" s="8">
        <v>15</v>
      </c>
      <c r="BC387" s="8">
        <v>9</v>
      </c>
      <c r="BD387" s="8">
        <v>15</v>
      </c>
      <c r="BE387" s="8">
        <v>13</v>
      </c>
      <c r="BF387" s="8">
        <v>14</v>
      </c>
      <c r="BG387" s="8">
        <v>6</v>
      </c>
      <c r="BH387" s="8">
        <v>14</v>
      </c>
      <c r="BI387" s="8">
        <v>13</v>
      </c>
      <c r="BJ387" s="8" t="s">
        <v>26</v>
      </c>
      <c r="BK387" s="8" t="s">
        <v>20</v>
      </c>
      <c r="BL387" s="8">
        <v>16</v>
      </c>
      <c r="BM387" s="8" t="s">
        <v>26</v>
      </c>
      <c r="BN387" s="8"/>
      <c r="BO387" s="8" t="s">
        <v>26</v>
      </c>
      <c r="BP387" s="34">
        <v>46934</v>
      </c>
      <c r="BQ387" s="8" t="s">
        <v>21</v>
      </c>
      <c r="BR387" s="8" t="s">
        <v>156</v>
      </c>
    </row>
    <row r="388" spans="1:70" ht="15.5" thickBot="1" x14ac:dyDescent="0.35">
      <c r="A388" s="8" t="s">
        <v>26</v>
      </c>
      <c r="B388" s="8"/>
      <c r="C388" s="8" t="s">
        <v>732</v>
      </c>
      <c r="D388" s="8" t="s">
        <v>154</v>
      </c>
      <c r="E388" s="33">
        <v>1</v>
      </c>
      <c r="F388" s="8">
        <v>0</v>
      </c>
      <c r="G388" s="8" t="s">
        <v>33</v>
      </c>
      <c r="H388" s="8" t="s">
        <v>435</v>
      </c>
      <c r="I388" s="8">
        <v>27</v>
      </c>
      <c r="J388" s="8">
        <v>124</v>
      </c>
      <c r="K388" s="8">
        <v>135</v>
      </c>
      <c r="L388" s="8">
        <v>13</v>
      </c>
      <c r="M388" s="8">
        <v>15</v>
      </c>
      <c r="N388" s="8">
        <v>10</v>
      </c>
      <c r="O388" s="8">
        <v>12</v>
      </c>
      <c r="P388" s="8">
        <v>14</v>
      </c>
      <c r="Q388" s="8">
        <v>14</v>
      </c>
      <c r="R388" s="8">
        <v>14</v>
      </c>
      <c r="S388" s="8">
        <v>13</v>
      </c>
      <c r="T388" s="8">
        <v>12</v>
      </c>
      <c r="U388" s="8">
        <v>13</v>
      </c>
      <c r="V388" s="8">
        <v>6</v>
      </c>
      <c r="W388" s="8">
        <v>14</v>
      </c>
      <c r="X388" s="8">
        <v>8</v>
      </c>
      <c r="Y388" s="8">
        <v>11</v>
      </c>
      <c r="Z388" s="8">
        <v>14</v>
      </c>
      <c r="AA388" s="8">
        <v>11</v>
      </c>
      <c r="AB388" s="8">
        <v>10</v>
      </c>
      <c r="AC388" s="8">
        <v>10</v>
      </c>
      <c r="AD388" s="8">
        <v>10</v>
      </c>
      <c r="AE388" s="8">
        <v>10</v>
      </c>
      <c r="AF388" s="8">
        <v>13</v>
      </c>
      <c r="AG388" s="8">
        <v>14</v>
      </c>
      <c r="AH388" s="8">
        <v>14</v>
      </c>
      <c r="AI388" s="8">
        <v>13</v>
      </c>
      <c r="AJ388" s="8">
        <v>13</v>
      </c>
      <c r="AK388" s="8">
        <v>11</v>
      </c>
      <c r="AL388" s="8">
        <v>11</v>
      </c>
      <c r="AM388" s="8">
        <v>11</v>
      </c>
      <c r="AN388" s="8">
        <v>13</v>
      </c>
      <c r="AO388" s="8">
        <v>12</v>
      </c>
      <c r="AP388" s="8">
        <v>14</v>
      </c>
      <c r="AQ388" s="8">
        <v>13</v>
      </c>
      <c r="AR388" s="8">
        <v>13</v>
      </c>
      <c r="AS388" s="8">
        <v>11</v>
      </c>
      <c r="AT388" s="8">
        <v>13</v>
      </c>
      <c r="AU388" s="8">
        <v>11</v>
      </c>
      <c r="AV388" s="8">
        <v>12</v>
      </c>
      <c r="AW388" s="8">
        <v>15</v>
      </c>
      <c r="AX388" s="8">
        <v>14</v>
      </c>
      <c r="AY388" s="8">
        <v>2</v>
      </c>
      <c r="AZ388" s="8">
        <v>1</v>
      </c>
      <c r="BA388" s="8">
        <v>3</v>
      </c>
      <c r="BB388" s="8">
        <v>2</v>
      </c>
      <c r="BC388" s="8">
        <v>3</v>
      </c>
      <c r="BD388" s="8">
        <v>1</v>
      </c>
      <c r="BE388" s="8">
        <v>3</v>
      </c>
      <c r="BF388" s="8">
        <v>2</v>
      </c>
      <c r="BG388" s="8">
        <v>1</v>
      </c>
      <c r="BH388" s="8">
        <v>1</v>
      </c>
      <c r="BI388" s="8">
        <v>3</v>
      </c>
      <c r="BJ388" s="8" t="s">
        <v>26</v>
      </c>
      <c r="BK388" s="8" t="s">
        <v>20</v>
      </c>
      <c r="BL388" s="8">
        <v>15</v>
      </c>
      <c r="BM388" s="8" t="s">
        <v>26</v>
      </c>
      <c r="BN388" s="8"/>
      <c r="BO388" s="8">
        <v>4</v>
      </c>
      <c r="BP388" s="34">
        <v>46934</v>
      </c>
      <c r="BQ388" s="8" t="s">
        <v>21</v>
      </c>
      <c r="BR388" s="8" t="s">
        <v>156</v>
      </c>
    </row>
    <row r="389" spans="1:70" ht="15.5" thickBot="1" x14ac:dyDescent="0.35">
      <c r="A389" s="8" t="s">
        <v>26</v>
      </c>
      <c r="B389" s="8"/>
      <c r="C389" s="8" t="s">
        <v>733</v>
      </c>
      <c r="D389" s="8" t="s">
        <v>154</v>
      </c>
      <c r="E389" s="33">
        <v>1</v>
      </c>
      <c r="F389" s="8">
        <v>0</v>
      </c>
      <c r="G389" s="8" t="s">
        <v>19</v>
      </c>
      <c r="H389" s="8" t="s">
        <v>308</v>
      </c>
      <c r="I389" s="8">
        <v>34</v>
      </c>
      <c r="J389" s="8">
        <v>126</v>
      </c>
      <c r="K389" s="8">
        <v>150</v>
      </c>
      <c r="L389" s="8">
        <v>11</v>
      </c>
      <c r="M389" s="8">
        <v>11</v>
      </c>
      <c r="N389" s="8">
        <v>14</v>
      </c>
      <c r="O389" s="8">
        <v>5</v>
      </c>
      <c r="P389" s="8">
        <v>13</v>
      </c>
      <c r="Q389" s="8">
        <v>5</v>
      </c>
      <c r="R389" s="8">
        <v>11</v>
      </c>
      <c r="S389" s="8">
        <v>10</v>
      </c>
      <c r="T389" s="8">
        <v>14</v>
      </c>
      <c r="U389" s="8">
        <v>6</v>
      </c>
      <c r="V389" s="8">
        <v>5</v>
      </c>
      <c r="W389" s="8">
        <v>11</v>
      </c>
      <c r="X389" s="8">
        <v>10</v>
      </c>
      <c r="Y389" s="8">
        <v>4</v>
      </c>
      <c r="Z389" s="8">
        <v>8</v>
      </c>
      <c r="AA389" s="8">
        <v>14</v>
      </c>
      <c r="AB389" s="8">
        <v>15</v>
      </c>
      <c r="AC389" s="8">
        <v>14</v>
      </c>
      <c r="AD389" s="8">
        <v>12</v>
      </c>
      <c r="AE389" s="8">
        <v>11</v>
      </c>
      <c r="AF389" s="8">
        <v>14</v>
      </c>
      <c r="AG389" s="8">
        <v>11</v>
      </c>
      <c r="AH389" s="8">
        <v>15</v>
      </c>
      <c r="AI389" s="8">
        <v>11</v>
      </c>
      <c r="AJ389" s="8">
        <v>12</v>
      </c>
      <c r="AK389" s="8">
        <v>14</v>
      </c>
      <c r="AL389" s="8">
        <v>13</v>
      </c>
      <c r="AM389" s="8">
        <v>13</v>
      </c>
      <c r="AN389" s="8">
        <v>12</v>
      </c>
      <c r="AO389" s="8">
        <v>9</v>
      </c>
      <c r="AP389" s="8">
        <v>10</v>
      </c>
      <c r="AQ389" s="8">
        <v>13</v>
      </c>
      <c r="AR389" s="8">
        <v>12</v>
      </c>
      <c r="AS389" s="8">
        <v>12</v>
      </c>
      <c r="AT389" s="8">
        <v>12</v>
      </c>
      <c r="AU389" s="8">
        <v>12</v>
      </c>
      <c r="AV389" s="8">
        <v>12</v>
      </c>
      <c r="AW389" s="8">
        <v>14</v>
      </c>
      <c r="AX389" s="8">
        <v>13</v>
      </c>
      <c r="AY389" s="8">
        <v>2</v>
      </c>
      <c r="AZ389" s="8">
        <v>1</v>
      </c>
      <c r="BA389" s="8">
        <v>3</v>
      </c>
      <c r="BB389" s="8">
        <v>1</v>
      </c>
      <c r="BC389" s="8">
        <v>2</v>
      </c>
      <c r="BD389" s="8">
        <v>2</v>
      </c>
      <c r="BE389" s="8">
        <v>3</v>
      </c>
      <c r="BF389" s="8">
        <v>2</v>
      </c>
      <c r="BG389" s="8">
        <v>3</v>
      </c>
      <c r="BH389" s="8">
        <v>2</v>
      </c>
      <c r="BI389" s="8">
        <v>1</v>
      </c>
      <c r="BJ389" s="8" t="s">
        <v>26</v>
      </c>
      <c r="BK389" s="8" t="s">
        <v>20</v>
      </c>
      <c r="BL389" s="8">
        <v>14</v>
      </c>
      <c r="BM389" s="8" t="s">
        <v>26</v>
      </c>
      <c r="BN389" s="8"/>
      <c r="BO389" s="8">
        <v>5</v>
      </c>
      <c r="BP389" s="34">
        <v>46203</v>
      </c>
      <c r="BQ389" s="8" t="s">
        <v>21</v>
      </c>
      <c r="BR389" s="8" t="s">
        <v>156</v>
      </c>
    </row>
    <row r="390" spans="1:70" ht="15.5" thickBot="1" x14ac:dyDescent="0.35">
      <c r="A390" s="8" t="s">
        <v>26</v>
      </c>
      <c r="B390" s="8"/>
      <c r="C390" s="8" t="s">
        <v>734</v>
      </c>
      <c r="D390" s="8" t="s">
        <v>154</v>
      </c>
      <c r="E390" s="33">
        <v>1</v>
      </c>
      <c r="F390" s="8">
        <v>0</v>
      </c>
      <c r="G390" s="8" t="s">
        <v>155</v>
      </c>
      <c r="H390" s="8" t="s">
        <v>735</v>
      </c>
      <c r="I390" s="8">
        <v>26</v>
      </c>
      <c r="J390" s="8">
        <v>138</v>
      </c>
      <c r="K390" s="8">
        <v>155</v>
      </c>
      <c r="L390" s="8">
        <v>12</v>
      </c>
      <c r="M390" s="8">
        <v>12</v>
      </c>
      <c r="N390" s="8">
        <v>7</v>
      </c>
      <c r="O390" s="8">
        <v>14</v>
      </c>
      <c r="P390" s="8">
        <v>14</v>
      </c>
      <c r="Q390" s="8">
        <v>6</v>
      </c>
      <c r="R390" s="8">
        <v>6</v>
      </c>
      <c r="S390" s="8">
        <v>13</v>
      </c>
      <c r="T390" s="8">
        <v>7</v>
      </c>
      <c r="U390" s="8">
        <v>5</v>
      </c>
      <c r="V390" s="8">
        <v>14</v>
      </c>
      <c r="W390" s="8">
        <v>12</v>
      </c>
      <c r="X390" s="8">
        <v>14</v>
      </c>
      <c r="Y390" s="8">
        <v>9</v>
      </c>
      <c r="Z390" s="8">
        <v>15</v>
      </c>
      <c r="AA390" s="8">
        <v>9</v>
      </c>
      <c r="AB390" s="8">
        <v>13</v>
      </c>
      <c r="AC390" s="8">
        <v>11</v>
      </c>
      <c r="AD390" s="8">
        <v>11</v>
      </c>
      <c r="AE390" s="8">
        <v>7</v>
      </c>
      <c r="AF390" s="8">
        <v>13</v>
      </c>
      <c r="AG390" s="8">
        <v>11</v>
      </c>
      <c r="AH390" s="8">
        <v>15</v>
      </c>
      <c r="AI390" s="8">
        <v>14</v>
      </c>
      <c r="AJ390" s="8">
        <v>14</v>
      </c>
      <c r="AK390" s="8">
        <v>12</v>
      </c>
      <c r="AL390" s="8">
        <v>13</v>
      </c>
      <c r="AM390" s="8">
        <v>14</v>
      </c>
      <c r="AN390" s="8">
        <v>15</v>
      </c>
      <c r="AO390" s="8">
        <v>9</v>
      </c>
      <c r="AP390" s="8">
        <v>15</v>
      </c>
      <c r="AQ390" s="8">
        <v>14</v>
      </c>
      <c r="AR390" s="8">
        <v>15</v>
      </c>
      <c r="AS390" s="8">
        <v>11</v>
      </c>
      <c r="AT390" s="8">
        <v>15</v>
      </c>
      <c r="AU390" s="8">
        <v>14</v>
      </c>
      <c r="AV390" s="8">
        <v>12</v>
      </c>
      <c r="AW390" s="8">
        <v>12</v>
      </c>
      <c r="AX390" s="8">
        <v>14</v>
      </c>
      <c r="AY390" s="8">
        <v>2</v>
      </c>
      <c r="AZ390" s="8">
        <v>3</v>
      </c>
      <c r="BA390" s="8">
        <v>3</v>
      </c>
      <c r="BB390" s="8">
        <v>2</v>
      </c>
      <c r="BC390" s="8">
        <v>2</v>
      </c>
      <c r="BD390" s="8">
        <v>3</v>
      </c>
      <c r="BE390" s="8">
        <v>2</v>
      </c>
      <c r="BF390" s="8">
        <v>3</v>
      </c>
      <c r="BG390" s="8">
        <v>3</v>
      </c>
      <c r="BH390" s="8">
        <v>4</v>
      </c>
      <c r="BI390" s="8">
        <v>2</v>
      </c>
      <c r="BJ390" s="8" t="s">
        <v>26</v>
      </c>
      <c r="BK390" s="8" t="s">
        <v>20</v>
      </c>
      <c r="BL390" s="8">
        <v>14</v>
      </c>
      <c r="BM390" s="8" t="s">
        <v>26</v>
      </c>
      <c r="BN390" s="8"/>
      <c r="BO390" s="8">
        <v>17</v>
      </c>
      <c r="BP390" s="34">
        <v>47299</v>
      </c>
      <c r="BQ390" s="8" t="s">
        <v>21</v>
      </c>
      <c r="BR390" s="8" t="s">
        <v>156</v>
      </c>
    </row>
    <row r="391" spans="1:70" ht="15.5" thickBot="1" x14ac:dyDescent="0.35">
      <c r="A391" s="8" t="s">
        <v>26</v>
      </c>
      <c r="B391" s="8"/>
      <c r="C391" s="8" t="s">
        <v>736</v>
      </c>
      <c r="D391" s="8" t="s">
        <v>154</v>
      </c>
      <c r="E391" s="33">
        <v>1</v>
      </c>
      <c r="F391" s="8">
        <v>0</v>
      </c>
      <c r="G391" s="8" t="s">
        <v>20</v>
      </c>
      <c r="H391" s="8" t="s">
        <v>369</v>
      </c>
      <c r="I391" s="8">
        <v>25</v>
      </c>
      <c r="J391" s="8">
        <v>145</v>
      </c>
      <c r="K391" s="8">
        <v>151</v>
      </c>
      <c r="L391" s="8">
        <v>12</v>
      </c>
      <c r="M391" s="8">
        <v>12</v>
      </c>
      <c r="N391" s="8">
        <v>13</v>
      </c>
      <c r="O391" s="8">
        <v>7</v>
      </c>
      <c r="P391" s="8">
        <v>12</v>
      </c>
      <c r="Q391" s="8">
        <v>7</v>
      </c>
      <c r="R391" s="8">
        <v>11</v>
      </c>
      <c r="S391" s="8">
        <v>12</v>
      </c>
      <c r="T391" s="8">
        <v>17</v>
      </c>
      <c r="U391" s="8">
        <v>7</v>
      </c>
      <c r="V391" s="8">
        <v>7</v>
      </c>
      <c r="W391" s="8">
        <v>11</v>
      </c>
      <c r="X391" s="8">
        <v>11</v>
      </c>
      <c r="Y391" s="8">
        <v>8</v>
      </c>
      <c r="Z391" s="8">
        <v>10</v>
      </c>
      <c r="AA391" s="8">
        <v>15</v>
      </c>
      <c r="AB391" s="8">
        <v>15</v>
      </c>
      <c r="AC391" s="8">
        <v>14</v>
      </c>
      <c r="AD391" s="8">
        <v>12</v>
      </c>
      <c r="AE391" s="8">
        <v>8</v>
      </c>
      <c r="AF391" s="8">
        <v>15</v>
      </c>
      <c r="AG391" s="8">
        <v>13</v>
      </c>
      <c r="AH391" s="8">
        <v>16</v>
      </c>
      <c r="AI391" s="8">
        <v>13</v>
      </c>
      <c r="AJ391" s="8">
        <v>13</v>
      </c>
      <c r="AK391" s="8">
        <v>13</v>
      </c>
      <c r="AL391" s="8">
        <v>13</v>
      </c>
      <c r="AM391" s="8">
        <v>13</v>
      </c>
      <c r="AN391" s="8">
        <v>15</v>
      </c>
      <c r="AO391" s="8">
        <v>9</v>
      </c>
      <c r="AP391" s="8">
        <v>14</v>
      </c>
      <c r="AQ391" s="8">
        <v>16</v>
      </c>
      <c r="AR391" s="8">
        <v>15</v>
      </c>
      <c r="AS391" s="8">
        <v>13</v>
      </c>
      <c r="AT391" s="8">
        <v>15</v>
      </c>
      <c r="AU391" s="8">
        <v>16</v>
      </c>
      <c r="AV391" s="8">
        <v>13</v>
      </c>
      <c r="AW391" s="8">
        <v>13</v>
      </c>
      <c r="AX391" s="8">
        <v>15</v>
      </c>
      <c r="AY391" s="8">
        <v>3</v>
      </c>
      <c r="AZ391" s="8">
        <v>2</v>
      </c>
      <c r="BA391" s="8">
        <v>3</v>
      </c>
      <c r="BB391" s="8">
        <v>3</v>
      </c>
      <c r="BC391" s="8">
        <v>2</v>
      </c>
      <c r="BD391" s="8">
        <v>3</v>
      </c>
      <c r="BE391" s="8">
        <v>2</v>
      </c>
      <c r="BF391" s="8">
        <v>2</v>
      </c>
      <c r="BG391" s="8">
        <v>2</v>
      </c>
      <c r="BH391" s="8">
        <v>1</v>
      </c>
      <c r="BI391" s="8">
        <v>2</v>
      </c>
      <c r="BJ391" s="8" t="s">
        <v>26</v>
      </c>
      <c r="BK391" s="8" t="s">
        <v>20</v>
      </c>
      <c r="BL391" s="8">
        <v>16</v>
      </c>
      <c r="BM391" s="8" t="s">
        <v>26</v>
      </c>
      <c r="BN391" s="8"/>
      <c r="BO391" s="8">
        <v>1</v>
      </c>
      <c r="BP391" s="34">
        <v>46568</v>
      </c>
      <c r="BQ391" s="8" t="s">
        <v>21</v>
      </c>
      <c r="BR391" s="8" t="s">
        <v>156</v>
      </c>
    </row>
    <row r="392" spans="1:70" ht="15.5" thickBot="1" x14ac:dyDescent="0.35">
      <c r="A392" s="8" t="s">
        <v>26</v>
      </c>
      <c r="B392" s="8"/>
      <c r="C392" s="8" t="s">
        <v>737</v>
      </c>
      <c r="D392" s="8" t="s">
        <v>154</v>
      </c>
      <c r="E392" s="33">
        <v>1</v>
      </c>
      <c r="F392" s="8">
        <v>0</v>
      </c>
      <c r="G392" s="8" t="s">
        <v>155</v>
      </c>
      <c r="H392" s="8" t="s">
        <v>32</v>
      </c>
      <c r="I392" s="8">
        <v>31</v>
      </c>
      <c r="J392" s="8">
        <v>98</v>
      </c>
      <c r="K392" s="8">
        <v>128</v>
      </c>
      <c r="L392" s="8">
        <v>5</v>
      </c>
      <c r="M392" s="8">
        <v>3</v>
      </c>
      <c r="N392" s="8">
        <v>1</v>
      </c>
      <c r="O392" s="8">
        <v>5</v>
      </c>
      <c r="P392" s="8">
        <v>10</v>
      </c>
      <c r="Q392" s="8">
        <v>3</v>
      </c>
      <c r="R392" s="8">
        <v>3</v>
      </c>
      <c r="S392" s="8">
        <v>3</v>
      </c>
      <c r="T392" s="8">
        <v>3</v>
      </c>
      <c r="U392" s="8">
        <v>1</v>
      </c>
      <c r="V392" s="8">
        <v>3</v>
      </c>
      <c r="W392" s="8">
        <v>8</v>
      </c>
      <c r="X392" s="8">
        <v>6</v>
      </c>
      <c r="Y392" s="8">
        <v>1</v>
      </c>
      <c r="Z392" s="8">
        <v>1</v>
      </c>
      <c r="AA392" s="8">
        <v>12</v>
      </c>
      <c r="AB392" s="8">
        <v>9</v>
      </c>
      <c r="AC392" s="8">
        <v>9</v>
      </c>
      <c r="AD392" s="8">
        <v>11</v>
      </c>
      <c r="AE392" s="8">
        <v>9</v>
      </c>
      <c r="AF392" s="8">
        <v>7</v>
      </c>
      <c r="AG392" s="8">
        <v>9</v>
      </c>
      <c r="AH392" s="8">
        <v>12</v>
      </c>
      <c r="AI392" s="8">
        <v>5</v>
      </c>
      <c r="AJ392" s="8">
        <v>9</v>
      </c>
      <c r="AK392" s="8">
        <v>12</v>
      </c>
      <c r="AL392" s="8">
        <v>10</v>
      </c>
      <c r="AM392" s="8">
        <v>12</v>
      </c>
      <c r="AN392" s="8">
        <v>8</v>
      </c>
      <c r="AO392" s="8">
        <v>15</v>
      </c>
      <c r="AP392" s="8">
        <v>9</v>
      </c>
      <c r="AQ392" s="8">
        <v>14</v>
      </c>
      <c r="AR392" s="8">
        <v>11</v>
      </c>
      <c r="AS392" s="8">
        <v>13</v>
      </c>
      <c r="AT392" s="8">
        <v>9</v>
      </c>
      <c r="AU392" s="8">
        <v>10</v>
      </c>
      <c r="AV392" s="8">
        <v>8</v>
      </c>
      <c r="AW392" s="8">
        <v>7</v>
      </c>
      <c r="AX392" s="8">
        <v>8</v>
      </c>
      <c r="AY392" s="8">
        <v>12</v>
      </c>
      <c r="AZ392" s="8">
        <v>13</v>
      </c>
      <c r="BA392" s="8">
        <v>11</v>
      </c>
      <c r="BB392" s="8">
        <v>11</v>
      </c>
      <c r="BC392" s="8">
        <v>13</v>
      </c>
      <c r="BD392" s="8">
        <v>11</v>
      </c>
      <c r="BE392" s="8">
        <v>11</v>
      </c>
      <c r="BF392" s="8">
        <v>12</v>
      </c>
      <c r="BG392" s="8">
        <v>10</v>
      </c>
      <c r="BH392" s="8">
        <v>11</v>
      </c>
      <c r="BI392" s="8">
        <v>14</v>
      </c>
      <c r="BJ392" s="8" t="s">
        <v>26</v>
      </c>
      <c r="BK392" s="8" t="s">
        <v>20</v>
      </c>
      <c r="BL392" s="8">
        <v>12</v>
      </c>
      <c r="BM392" s="8" t="s">
        <v>26</v>
      </c>
      <c r="BN392" s="8"/>
      <c r="BO392" s="8" t="s">
        <v>26</v>
      </c>
      <c r="BP392" s="34">
        <v>46568</v>
      </c>
      <c r="BQ392" s="8" t="s">
        <v>21</v>
      </c>
      <c r="BR392" s="8" t="s">
        <v>156</v>
      </c>
    </row>
    <row r="393" spans="1:70" ht="15.5" thickBot="1" x14ac:dyDescent="0.35">
      <c r="A393" s="8" t="s">
        <v>26</v>
      </c>
      <c r="B393" s="8"/>
      <c r="C393" s="8" t="s">
        <v>738</v>
      </c>
      <c r="D393" s="8" t="s">
        <v>154</v>
      </c>
      <c r="E393" s="33">
        <v>1</v>
      </c>
      <c r="F393" s="8">
        <v>0</v>
      </c>
      <c r="G393" s="8" t="s">
        <v>29</v>
      </c>
      <c r="H393" s="8" t="s">
        <v>221</v>
      </c>
      <c r="I393" s="8">
        <v>30</v>
      </c>
      <c r="J393" s="8">
        <v>133</v>
      </c>
      <c r="K393" s="8">
        <v>155</v>
      </c>
      <c r="L393" s="8">
        <v>14</v>
      </c>
      <c r="M393" s="8">
        <v>11</v>
      </c>
      <c r="N393" s="8">
        <v>14</v>
      </c>
      <c r="O393" s="8">
        <v>11</v>
      </c>
      <c r="P393" s="8">
        <v>14</v>
      </c>
      <c r="Q393" s="8">
        <v>14</v>
      </c>
      <c r="R393" s="8">
        <v>6</v>
      </c>
      <c r="S393" s="8">
        <v>12</v>
      </c>
      <c r="T393" s="8">
        <v>14</v>
      </c>
      <c r="U393" s="8">
        <v>12</v>
      </c>
      <c r="V393" s="8">
        <v>9</v>
      </c>
      <c r="W393" s="8">
        <v>13</v>
      </c>
      <c r="X393" s="8">
        <v>11</v>
      </c>
      <c r="Y393" s="8">
        <v>10</v>
      </c>
      <c r="Z393" s="8">
        <v>11</v>
      </c>
      <c r="AA393" s="8">
        <v>14</v>
      </c>
      <c r="AB393" s="8">
        <v>16</v>
      </c>
      <c r="AC393" s="8">
        <v>13</v>
      </c>
      <c r="AD393" s="8">
        <v>14</v>
      </c>
      <c r="AE393" s="8">
        <v>14</v>
      </c>
      <c r="AF393" s="8">
        <v>16</v>
      </c>
      <c r="AG393" s="8">
        <v>14</v>
      </c>
      <c r="AH393" s="8">
        <v>15</v>
      </c>
      <c r="AI393" s="8">
        <v>13</v>
      </c>
      <c r="AJ393" s="8">
        <v>15</v>
      </c>
      <c r="AK393" s="8">
        <v>15</v>
      </c>
      <c r="AL393" s="8">
        <v>15</v>
      </c>
      <c r="AM393" s="8">
        <v>14</v>
      </c>
      <c r="AN393" s="8">
        <v>9</v>
      </c>
      <c r="AO393" s="8">
        <v>13</v>
      </c>
      <c r="AP393" s="8">
        <v>11</v>
      </c>
      <c r="AQ393" s="8">
        <v>14</v>
      </c>
      <c r="AR393" s="8">
        <v>12</v>
      </c>
      <c r="AS393" s="8">
        <v>13</v>
      </c>
      <c r="AT393" s="8">
        <v>11</v>
      </c>
      <c r="AU393" s="8">
        <v>12</v>
      </c>
      <c r="AV393" s="8">
        <v>15</v>
      </c>
      <c r="AW393" s="8">
        <v>13</v>
      </c>
      <c r="AX393" s="8">
        <v>13</v>
      </c>
      <c r="AY393" s="8">
        <v>3</v>
      </c>
      <c r="AZ393" s="8">
        <v>1</v>
      </c>
      <c r="BA393" s="8">
        <v>3</v>
      </c>
      <c r="BB393" s="8">
        <v>2</v>
      </c>
      <c r="BC393" s="8">
        <v>2</v>
      </c>
      <c r="BD393" s="8">
        <v>1</v>
      </c>
      <c r="BE393" s="8">
        <v>2</v>
      </c>
      <c r="BF393" s="8">
        <v>4</v>
      </c>
      <c r="BG393" s="8">
        <v>1</v>
      </c>
      <c r="BH393" s="8">
        <v>3</v>
      </c>
      <c r="BI393" s="8">
        <v>4</v>
      </c>
      <c r="BJ393" s="8" t="s">
        <v>26</v>
      </c>
      <c r="BK393" s="8" t="s">
        <v>20</v>
      </c>
      <c r="BL393" s="8">
        <v>16</v>
      </c>
      <c r="BM393" s="8" t="s">
        <v>26</v>
      </c>
      <c r="BN393" s="8"/>
      <c r="BO393" s="8">
        <v>17</v>
      </c>
      <c r="BP393" s="34">
        <v>46568</v>
      </c>
      <c r="BQ393" s="8" t="s">
        <v>21</v>
      </c>
      <c r="BR393" s="8" t="s">
        <v>156</v>
      </c>
    </row>
    <row r="394" spans="1:70" ht="15.5" thickBot="1" x14ac:dyDescent="0.35">
      <c r="A394" s="8" t="s">
        <v>26</v>
      </c>
      <c r="B394" s="8"/>
      <c r="C394" s="8" t="s">
        <v>739</v>
      </c>
      <c r="D394" s="8" t="s">
        <v>154</v>
      </c>
      <c r="E394" s="33">
        <v>1</v>
      </c>
      <c r="F394" s="8">
        <v>0</v>
      </c>
      <c r="G394" s="8" t="s">
        <v>33</v>
      </c>
      <c r="H394" s="8" t="s">
        <v>32</v>
      </c>
      <c r="I394" s="8">
        <v>28</v>
      </c>
      <c r="J394" s="8">
        <v>147</v>
      </c>
      <c r="K394" s="8">
        <v>155</v>
      </c>
      <c r="L394" s="8">
        <v>11</v>
      </c>
      <c r="M394" s="8">
        <v>2</v>
      </c>
      <c r="N394" s="8">
        <v>1</v>
      </c>
      <c r="O394" s="8">
        <v>2</v>
      </c>
      <c r="P394" s="8">
        <v>11</v>
      </c>
      <c r="Q394" s="8">
        <v>1</v>
      </c>
      <c r="R394" s="8">
        <v>3</v>
      </c>
      <c r="S394" s="8">
        <v>1</v>
      </c>
      <c r="T394" s="8">
        <v>3</v>
      </c>
      <c r="U394" s="8">
        <v>1</v>
      </c>
      <c r="V394" s="8">
        <v>2</v>
      </c>
      <c r="W394" s="8">
        <v>11</v>
      </c>
      <c r="X394" s="8">
        <v>7</v>
      </c>
      <c r="Y394" s="8">
        <v>3</v>
      </c>
      <c r="Z394" s="8">
        <v>13</v>
      </c>
      <c r="AA394" s="8">
        <v>15</v>
      </c>
      <c r="AB394" s="8">
        <v>11</v>
      </c>
      <c r="AC394" s="8">
        <v>14</v>
      </c>
      <c r="AD394" s="8">
        <v>13</v>
      </c>
      <c r="AE394" s="8">
        <v>12</v>
      </c>
      <c r="AF394" s="8">
        <v>15</v>
      </c>
      <c r="AG394" s="8">
        <v>8</v>
      </c>
      <c r="AH394" s="8">
        <v>13</v>
      </c>
      <c r="AI394" s="8">
        <v>13</v>
      </c>
      <c r="AJ394" s="8">
        <v>15</v>
      </c>
      <c r="AK394" s="8">
        <v>14</v>
      </c>
      <c r="AL394" s="8">
        <v>14</v>
      </c>
      <c r="AM394" s="8">
        <v>13</v>
      </c>
      <c r="AN394" s="8">
        <v>12</v>
      </c>
      <c r="AO394" s="8">
        <v>14</v>
      </c>
      <c r="AP394" s="8">
        <v>10</v>
      </c>
      <c r="AQ394" s="8">
        <v>12</v>
      </c>
      <c r="AR394" s="8">
        <v>12</v>
      </c>
      <c r="AS394" s="8">
        <v>11</v>
      </c>
      <c r="AT394" s="8">
        <v>11</v>
      </c>
      <c r="AU394" s="8">
        <v>14</v>
      </c>
      <c r="AV394" s="8">
        <v>14</v>
      </c>
      <c r="AW394" s="8">
        <v>18</v>
      </c>
      <c r="AX394" s="8">
        <v>14</v>
      </c>
      <c r="AY394" s="8">
        <v>16</v>
      </c>
      <c r="AZ394" s="8">
        <v>12</v>
      </c>
      <c r="BA394" s="8">
        <v>16</v>
      </c>
      <c r="BB394" s="8">
        <v>14</v>
      </c>
      <c r="BC394" s="8">
        <v>19</v>
      </c>
      <c r="BD394" s="8">
        <v>13</v>
      </c>
      <c r="BE394" s="8">
        <v>14</v>
      </c>
      <c r="BF394" s="8">
        <v>14</v>
      </c>
      <c r="BG394" s="8">
        <v>15</v>
      </c>
      <c r="BH394" s="8">
        <v>14</v>
      </c>
      <c r="BI394" s="8">
        <v>13</v>
      </c>
      <c r="BJ394" s="8" t="s">
        <v>26</v>
      </c>
      <c r="BK394" s="8" t="s">
        <v>20</v>
      </c>
      <c r="BL394" s="8">
        <v>14</v>
      </c>
      <c r="BM394" s="8" t="s">
        <v>26</v>
      </c>
      <c r="BN394" s="8"/>
      <c r="BO394" s="8" t="s">
        <v>26</v>
      </c>
      <c r="BP394" s="34">
        <v>46934</v>
      </c>
      <c r="BQ394" s="8" t="s">
        <v>21</v>
      </c>
      <c r="BR394" s="8" t="s">
        <v>156</v>
      </c>
    </row>
    <row r="395" spans="1:70" ht="15.5" thickBot="1" x14ac:dyDescent="0.35">
      <c r="A395" s="8" t="s">
        <v>26</v>
      </c>
      <c r="B395" s="8"/>
      <c r="C395" s="8" t="s">
        <v>740</v>
      </c>
      <c r="D395" s="8" t="s">
        <v>154</v>
      </c>
      <c r="E395" s="33">
        <v>1</v>
      </c>
      <c r="F395" s="8">
        <v>0</v>
      </c>
      <c r="G395" s="8" t="s">
        <v>28</v>
      </c>
      <c r="H395" s="8" t="s">
        <v>138</v>
      </c>
      <c r="I395" s="8">
        <v>24</v>
      </c>
      <c r="J395" s="8">
        <v>140</v>
      </c>
      <c r="K395" s="8">
        <v>155</v>
      </c>
      <c r="L395" s="8">
        <v>10</v>
      </c>
      <c r="M395" s="8">
        <v>11</v>
      </c>
      <c r="N395" s="8">
        <v>7</v>
      </c>
      <c r="O395" s="8">
        <v>14</v>
      </c>
      <c r="P395" s="8">
        <v>11</v>
      </c>
      <c r="Q395" s="8">
        <v>10</v>
      </c>
      <c r="R395" s="8">
        <v>6</v>
      </c>
      <c r="S395" s="8">
        <v>10</v>
      </c>
      <c r="T395" s="8">
        <v>6</v>
      </c>
      <c r="U395" s="8">
        <v>11</v>
      </c>
      <c r="V395" s="8">
        <v>16</v>
      </c>
      <c r="W395" s="8">
        <v>11</v>
      </c>
      <c r="X395" s="8">
        <v>8</v>
      </c>
      <c r="Y395" s="8">
        <v>11</v>
      </c>
      <c r="Z395" s="8">
        <v>12</v>
      </c>
      <c r="AA395" s="8">
        <v>7</v>
      </c>
      <c r="AB395" s="8">
        <v>12</v>
      </c>
      <c r="AC395" s="8">
        <v>10</v>
      </c>
      <c r="AD395" s="8">
        <v>10</v>
      </c>
      <c r="AE395" s="8">
        <v>8</v>
      </c>
      <c r="AF395" s="8">
        <v>7</v>
      </c>
      <c r="AG395" s="8">
        <v>11</v>
      </c>
      <c r="AH395" s="8">
        <v>13</v>
      </c>
      <c r="AI395" s="8">
        <v>17</v>
      </c>
      <c r="AJ395" s="8">
        <v>12</v>
      </c>
      <c r="AK395" s="8">
        <v>8</v>
      </c>
      <c r="AL395" s="8">
        <v>14</v>
      </c>
      <c r="AM395" s="8">
        <v>14</v>
      </c>
      <c r="AN395" s="8">
        <v>16</v>
      </c>
      <c r="AO395" s="8">
        <v>12</v>
      </c>
      <c r="AP395" s="8">
        <v>16</v>
      </c>
      <c r="AQ395" s="8">
        <v>13</v>
      </c>
      <c r="AR395" s="8">
        <v>14</v>
      </c>
      <c r="AS395" s="8">
        <v>10</v>
      </c>
      <c r="AT395" s="8">
        <v>15</v>
      </c>
      <c r="AU395" s="8">
        <v>13</v>
      </c>
      <c r="AV395" s="8">
        <v>11</v>
      </c>
      <c r="AW395" s="8">
        <v>14</v>
      </c>
      <c r="AX395" s="8">
        <v>14</v>
      </c>
      <c r="AY395" s="8">
        <v>2</v>
      </c>
      <c r="AZ395" s="8">
        <v>2</v>
      </c>
      <c r="BA395" s="8">
        <v>1</v>
      </c>
      <c r="BB395" s="8">
        <v>1</v>
      </c>
      <c r="BC395" s="8">
        <v>1</v>
      </c>
      <c r="BD395" s="8">
        <v>2</v>
      </c>
      <c r="BE395" s="8">
        <v>1</v>
      </c>
      <c r="BF395" s="8">
        <v>1</v>
      </c>
      <c r="BG395" s="8">
        <v>3</v>
      </c>
      <c r="BH395" s="8">
        <v>3</v>
      </c>
      <c r="BI395" s="8">
        <v>2</v>
      </c>
      <c r="BJ395" s="8" t="s">
        <v>26</v>
      </c>
      <c r="BK395" s="8" t="s">
        <v>20</v>
      </c>
      <c r="BL395" s="8">
        <v>12</v>
      </c>
      <c r="BM395" s="8" t="s">
        <v>26</v>
      </c>
      <c r="BN395" s="8"/>
      <c r="BO395" s="8">
        <v>34</v>
      </c>
      <c r="BP395" s="34">
        <v>47664</v>
      </c>
      <c r="BQ395" s="8" t="s">
        <v>21</v>
      </c>
      <c r="BR395" s="8" t="s">
        <v>156</v>
      </c>
    </row>
    <row r="396" spans="1:70" ht="15.5" thickBot="1" x14ac:dyDescent="0.35">
      <c r="A396" s="8" t="s">
        <v>26</v>
      </c>
      <c r="B396" s="8"/>
      <c r="C396" s="8" t="s">
        <v>741</v>
      </c>
      <c r="D396" s="8" t="s">
        <v>154</v>
      </c>
      <c r="E396" s="33">
        <v>1</v>
      </c>
      <c r="F396" s="8">
        <v>0</v>
      </c>
      <c r="G396" s="8" t="s">
        <v>155</v>
      </c>
      <c r="H396" s="8" t="s">
        <v>742</v>
      </c>
      <c r="I396" s="8">
        <v>28</v>
      </c>
      <c r="J396" s="8">
        <v>139</v>
      </c>
      <c r="K396" s="8">
        <v>150</v>
      </c>
      <c r="L396" s="8">
        <v>13</v>
      </c>
      <c r="M396" s="8">
        <v>12</v>
      </c>
      <c r="N396" s="8">
        <v>10</v>
      </c>
      <c r="O396" s="8">
        <v>14</v>
      </c>
      <c r="P396" s="8">
        <v>14</v>
      </c>
      <c r="Q396" s="8">
        <v>14</v>
      </c>
      <c r="R396" s="8">
        <v>4</v>
      </c>
      <c r="S396" s="8">
        <v>13</v>
      </c>
      <c r="T396" s="8">
        <v>12</v>
      </c>
      <c r="U396" s="8">
        <v>13</v>
      </c>
      <c r="V396" s="8">
        <v>12</v>
      </c>
      <c r="W396" s="8">
        <v>14</v>
      </c>
      <c r="X396" s="8">
        <v>7</v>
      </c>
      <c r="Y396" s="8">
        <v>13</v>
      </c>
      <c r="Z396" s="8">
        <v>13</v>
      </c>
      <c r="AA396" s="8">
        <v>12</v>
      </c>
      <c r="AB396" s="8">
        <v>13</v>
      </c>
      <c r="AC396" s="8">
        <v>12</v>
      </c>
      <c r="AD396" s="8">
        <v>12</v>
      </c>
      <c r="AE396" s="8">
        <v>7</v>
      </c>
      <c r="AF396" s="8">
        <v>12</v>
      </c>
      <c r="AG396" s="8">
        <v>13</v>
      </c>
      <c r="AH396" s="8">
        <v>14</v>
      </c>
      <c r="AI396" s="8">
        <v>13</v>
      </c>
      <c r="AJ396" s="8">
        <v>12</v>
      </c>
      <c r="AK396" s="8">
        <v>11</v>
      </c>
      <c r="AL396" s="8">
        <v>12</v>
      </c>
      <c r="AM396" s="8">
        <v>12</v>
      </c>
      <c r="AN396" s="8">
        <v>12</v>
      </c>
      <c r="AO396" s="8">
        <v>11</v>
      </c>
      <c r="AP396" s="8">
        <v>14</v>
      </c>
      <c r="AQ396" s="8">
        <v>13</v>
      </c>
      <c r="AR396" s="8">
        <v>13</v>
      </c>
      <c r="AS396" s="8">
        <v>10</v>
      </c>
      <c r="AT396" s="8">
        <v>13</v>
      </c>
      <c r="AU396" s="8">
        <v>14</v>
      </c>
      <c r="AV396" s="8">
        <v>13</v>
      </c>
      <c r="AW396" s="8">
        <v>13</v>
      </c>
      <c r="AX396" s="8">
        <v>12</v>
      </c>
      <c r="AY396" s="8">
        <v>1</v>
      </c>
      <c r="AZ396" s="8">
        <v>1</v>
      </c>
      <c r="BA396" s="8">
        <v>2</v>
      </c>
      <c r="BB396" s="8">
        <v>1</v>
      </c>
      <c r="BC396" s="8">
        <v>1</v>
      </c>
      <c r="BD396" s="8">
        <v>3</v>
      </c>
      <c r="BE396" s="8">
        <v>1</v>
      </c>
      <c r="BF396" s="8">
        <v>1</v>
      </c>
      <c r="BG396" s="8">
        <v>1</v>
      </c>
      <c r="BH396" s="8">
        <v>1</v>
      </c>
      <c r="BI396" s="8">
        <v>2</v>
      </c>
      <c r="BJ396" s="8" t="s">
        <v>26</v>
      </c>
      <c r="BK396" s="8" t="s">
        <v>20</v>
      </c>
      <c r="BL396" s="8">
        <v>17</v>
      </c>
      <c r="BM396" s="8" t="s">
        <v>26</v>
      </c>
      <c r="BN396" s="8"/>
      <c r="BO396" s="8">
        <v>48</v>
      </c>
      <c r="BP396" s="34">
        <v>46203</v>
      </c>
      <c r="BQ396" s="8" t="s">
        <v>21</v>
      </c>
      <c r="BR396" s="8" t="s">
        <v>156</v>
      </c>
    </row>
    <row r="397" spans="1:70" ht="23" thickBot="1" x14ac:dyDescent="0.35">
      <c r="A397" s="8" t="s">
        <v>26</v>
      </c>
      <c r="B397" s="8"/>
      <c r="C397" s="8" t="s">
        <v>743</v>
      </c>
      <c r="D397" s="8" t="s">
        <v>154</v>
      </c>
      <c r="E397" s="33">
        <v>1</v>
      </c>
      <c r="F397" s="8">
        <v>0</v>
      </c>
      <c r="G397" s="8" t="s">
        <v>22</v>
      </c>
      <c r="H397" s="8" t="s">
        <v>488</v>
      </c>
      <c r="I397" s="8">
        <v>27</v>
      </c>
      <c r="J397" s="8">
        <v>148</v>
      </c>
      <c r="K397" s="8">
        <v>150</v>
      </c>
      <c r="L397" s="8">
        <v>12</v>
      </c>
      <c r="M397" s="8">
        <v>11</v>
      </c>
      <c r="N397" s="8">
        <v>6</v>
      </c>
      <c r="O397" s="8">
        <v>13</v>
      </c>
      <c r="P397" s="8">
        <v>12</v>
      </c>
      <c r="Q397" s="8">
        <v>10</v>
      </c>
      <c r="R397" s="8">
        <v>6</v>
      </c>
      <c r="S397" s="8">
        <v>15</v>
      </c>
      <c r="T397" s="8">
        <v>7</v>
      </c>
      <c r="U397" s="8">
        <v>10</v>
      </c>
      <c r="V397" s="8">
        <v>14</v>
      </c>
      <c r="W397" s="8">
        <v>13</v>
      </c>
      <c r="X397" s="8">
        <v>10</v>
      </c>
      <c r="Y397" s="8">
        <v>12</v>
      </c>
      <c r="Z397" s="8">
        <v>14</v>
      </c>
      <c r="AA397" s="8">
        <v>7</v>
      </c>
      <c r="AB397" s="8">
        <v>14</v>
      </c>
      <c r="AC397" s="8">
        <v>10</v>
      </c>
      <c r="AD397" s="8">
        <v>11</v>
      </c>
      <c r="AE397" s="8">
        <v>6</v>
      </c>
      <c r="AF397" s="8">
        <v>9</v>
      </c>
      <c r="AG397" s="8">
        <v>12</v>
      </c>
      <c r="AH397" s="8">
        <v>12</v>
      </c>
      <c r="AI397" s="8">
        <v>14</v>
      </c>
      <c r="AJ397" s="8">
        <v>12</v>
      </c>
      <c r="AK397" s="8">
        <v>12</v>
      </c>
      <c r="AL397" s="8">
        <v>13</v>
      </c>
      <c r="AM397" s="8">
        <v>13</v>
      </c>
      <c r="AN397" s="8">
        <v>15</v>
      </c>
      <c r="AO397" s="8">
        <v>14</v>
      </c>
      <c r="AP397" s="8">
        <v>16</v>
      </c>
      <c r="AQ397" s="8">
        <v>14</v>
      </c>
      <c r="AR397" s="8">
        <v>14</v>
      </c>
      <c r="AS397" s="8">
        <v>13</v>
      </c>
      <c r="AT397" s="8">
        <v>17</v>
      </c>
      <c r="AU397" s="8">
        <v>15</v>
      </c>
      <c r="AV397" s="8">
        <v>12</v>
      </c>
      <c r="AW397" s="8">
        <v>14</v>
      </c>
      <c r="AX397" s="8">
        <v>10</v>
      </c>
      <c r="AY397" s="8">
        <v>3</v>
      </c>
      <c r="AZ397" s="8">
        <v>3</v>
      </c>
      <c r="BA397" s="8">
        <v>2</v>
      </c>
      <c r="BB397" s="8">
        <v>2</v>
      </c>
      <c r="BC397" s="8">
        <v>1</v>
      </c>
      <c r="BD397" s="8">
        <v>2</v>
      </c>
      <c r="BE397" s="8">
        <v>2</v>
      </c>
      <c r="BF397" s="8">
        <v>4</v>
      </c>
      <c r="BG397" s="8">
        <v>2</v>
      </c>
      <c r="BH397" s="8">
        <v>3</v>
      </c>
      <c r="BI397" s="8">
        <v>2</v>
      </c>
      <c r="BJ397" s="8" t="s">
        <v>26</v>
      </c>
      <c r="BK397" s="8" t="s">
        <v>20</v>
      </c>
      <c r="BL397" s="8">
        <v>14</v>
      </c>
      <c r="BM397" s="8" t="s">
        <v>26</v>
      </c>
      <c r="BN397" s="8"/>
      <c r="BO397" s="8">
        <v>51</v>
      </c>
      <c r="BP397" s="34">
        <v>47299</v>
      </c>
      <c r="BQ397" s="8" t="s">
        <v>21</v>
      </c>
      <c r="BR397" s="8" t="s">
        <v>156</v>
      </c>
    </row>
    <row r="398" spans="1:70" ht="15.5" thickBot="1" x14ac:dyDescent="0.35">
      <c r="A398" s="8" t="s">
        <v>26</v>
      </c>
      <c r="B398" s="8"/>
      <c r="C398" s="8" t="s">
        <v>744</v>
      </c>
      <c r="D398" s="8" t="s">
        <v>154</v>
      </c>
      <c r="E398" s="33">
        <v>1</v>
      </c>
      <c r="F398" s="8">
        <v>0</v>
      </c>
      <c r="G398" s="8" t="s">
        <v>157</v>
      </c>
      <c r="H398" s="8" t="s">
        <v>24</v>
      </c>
      <c r="I398" s="8">
        <v>27</v>
      </c>
      <c r="J398" s="8">
        <v>146</v>
      </c>
      <c r="K398" s="8">
        <v>150</v>
      </c>
      <c r="L398" s="8">
        <v>11</v>
      </c>
      <c r="M398" s="8">
        <v>8</v>
      </c>
      <c r="N398" s="8">
        <v>9</v>
      </c>
      <c r="O398" s="8">
        <v>16</v>
      </c>
      <c r="P398" s="8">
        <v>13</v>
      </c>
      <c r="Q398" s="8">
        <v>6</v>
      </c>
      <c r="R398" s="8">
        <v>4</v>
      </c>
      <c r="S398" s="8">
        <v>14</v>
      </c>
      <c r="T398" s="8">
        <v>7</v>
      </c>
      <c r="U398" s="8">
        <v>8</v>
      </c>
      <c r="V398" s="8">
        <v>15</v>
      </c>
      <c r="W398" s="8">
        <v>14</v>
      </c>
      <c r="X398" s="8">
        <v>14</v>
      </c>
      <c r="Y398" s="8">
        <v>9</v>
      </c>
      <c r="Z398" s="8">
        <v>14</v>
      </c>
      <c r="AA398" s="8">
        <v>11</v>
      </c>
      <c r="AB398" s="8">
        <v>14</v>
      </c>
      <c r="AC398" s="8">
        <v>12</v>
      </c>
      <c r="AD398" s="8">
        <v>12</v>
      </c>
      <c r="AE398" s="8">
        <v>11</v>
      </c>
      <c r="AF398" s="8">
        <v>15</v>
      </c>
      <c r="AG398" s="8">
        <v>10</v>
      </c>
      <c r="AH398" s="8">
        <v>14</v>
      </c>
      <c r="AI398" s="8">
        <v>14</v>
      </c>
      <c r="AJ398" s="8">
        <v>13</v>
      </c>
      <c r="AK398" s="8">
        <v>14</v>
      </c>
      <c r="AL398" s="8">
        <v>13</v>
      </c>
      <c r="AM398" s="8">
        <v>12</v>
      </c>
      <c r="AN398" s="8">
        <v>14</v>
      </c>
      <c r="AO398" s="8">
        <v>16</v>
      </c>
      <c r="AP398" s="8">
        <v>16</v>
      </c>
      <c r="AQ398" s="8">
        <v>14</v>
      </c>
      <c r="AR398" s="8">
        <v>14</v>
      </c>
      <c r="AS398" s="8">
        <v>16</v>
      </c>
      <c r="AT398" s="8">
        <v>15</v>
      </c>
      <c r="AU398" s="8">
        <v>14</v>
      </c>
      <c r="AV398" s="8">
        <v>14</v>
      </c>
      <c r="AW398" s="8">
        <v>14</v>
      </c>
      <c r="AX398" s="8">
        <v>10</v>
      </c>
      <c r="AY398" s="8">
        <v>3</v>
      </c>
      <c r="AZ398" s="8">
        <v>3</v>
      </c>
      <c r="BA398" s="8">
        <v>2</v>
      </c>
      <c r="BB398" s="8">
        <v>1</v>
      </c>
      <c r="BC398" s="8">
        <v>3</v>
      </c>
      <c r="BD398" s="8">
        <v>2</v>
      </c>
      <c r="BE398" s="8">
        <v>2</v>
      </c>
      <c r="BF398" s="8">
        <v>3</v>
      </c>
      <c r="BG398" s="8">
        <v>2</v>
      </c>
      <c r="BH398" s="8">
        <v>2</v>
      </c>
      <c r="BI398" s="8">
        <v>2</v>
      </c>
      <c r="BJ398" s="8" t="s">
        <v>26</v>
      </c>
      <c r="BK398" s="8" t="s">
        <v>20</v>
      </c>
      <c r="BL398" s="8">
        <v>14</v>
      </c>
      <c r="BM398" s="8" t="s">
        <v>26</v>
      </c>
      <c r="BN398" s="8"/>
      <c r="BO398" s="8">
        <v>61</v>
      </c>
      <c r="BP398" s="34">
        <v>46203</v>
      </c>
      <c r="BQ398" s="8" t="s">
        <v>21</v>
      </c>
      <c r="BR398" s="8" t="s">
        <v>156</v>
      </c>
    </row>
    <row r="399" spans="1:70" ht="15.5" thickBot="1" x14ac:dyDescent="0.35">
      <c r="A399" s="8" t="s">
        <v>26</v>
      </c>
      <c r="B399" s="8"/>
      <c r="C399" s="8" t="s">
        <v>745</v>
      </c>
      <c r="D399" s="8" t="s">
        <v>154</v>
      </c>
      <c r="E399" s="33">
        <v>1</v>
      </c>
      <c r="F399" s="8">
        <v>0</v>
      </c>
      <c r="G399" s="8" t="s">
        <v>33</v>
      </c>
      <c r="H399" s="8" t="s">
        <v>31</v>
      </c>
      <c r="I399" s="8">
        <v>25</v>
      </c>
      <c r="J399" s="8">
        <v>146</v>
      </c>
      <c r="K399" s="8">
        <v>156</v>
      </c>
      <c r="L399" s="8">
        <v>12</v>
      </c>
      <c r="M399" s="8">
        <v>7</v>
      </c>
      <c r="N399" s="8">
        <v>15</v>
      </c>
      <c r="O399" s="8">
        <v>6</v>
      </c>
      <c r="P399" s="8">
        <v>12</v>
      </c>
      <c r="Q399" s="8">
        <v>3</v>
      </c>
      <c r="R399" s="8">
        <v>7</v>
      </c>
      <c r="S399" s="8">
        <v>11</v>
      </c>
      <c r="T399" s="8">
        <v>14</v>
      </c>
      <c r="U399" s="8">
        <v>3</v>
      </c>
      <c r="V399" s="8">
        <v>7</v>
      </c>
      <c r="W399" s="8">
        <v>12</v>
      </c>
      <c r="X399" s="8">
        <v>15</v>
      </c>
      <c r="Y399" s="8">
        <v>6</v>
      </c>
      <c r="Z399" s="8">
        <v>12</v>
      </c>
      <c r="AA399" s="8">
        <v>14</v>
      </c>
      <c r="AB399" s="8">
        <v>14</v>
      </c>
      <c r="AC399" s="8">
        <v>12</v>
      </c>
      <c r="AD399" s="8">
        <v>13</v>
      </c>
      <c r="AE399" s="8">
        <v>13</v>
      </c>
      <c r="AF399" s="8">
        <v>16</v>
      </c>
      <c r="AG399" s="8">
        <v>12</v>
      </c>
      <c r="AH399" s="8">
        <v>13</v>
      </c>
      <c r="AI399" s="8">
        <v>8</v>
      </c>
      <c r="AJ399" s="8">
        <v>16</v>
      </c>
      <c r="AK399" s="8">
        <v>16</v>
      </c>
      <c r="AL399" s="8">
        <v>15</v>
      </c>
      <c r="AM399" s="8">
        <v>12</v>
      </c>
      <c r="AN399" s="8">
        <v>15</v>
      </c>
      <c r="AO399" s="8">
        <v>15</v>
      </c>
      <c r="AP399" s="8">
        <v>14</v>
      </c>
      <c r="AQ399" s="8">
        <v>12</v>
      </c>
      <c r="AR399" s="8">
        <v>14</v>
      </c>
      <c r="AS399" s="8">
        <v>15</v>
      </c>
      <c r="AT399" s="8">
        <v>17</v>
      </c>
      <c r="AU399" s="8">
        <v>15</v>
      </c>
      <c r="AV399" s="8">
        <v>14</v>
      </c>
      <c r="AW399" s="8">
        <v>11</v>
      </c>
      <c r="AX399" s="8">
        <v>11</v>
      </c>
      <c r="AY399" s="8">
        <v>1</v>
      </c>
      <c r="AZ399" s="8">
        <v>3</v>
      </c>
      <c r="BA399" s="8">
        <v>3</v>
      </c>
      <c r="BB399" s="8">
        <v>4</v>
      </c>
      <c r="BC399" s="8">
        <v>2</v>
      </c>
      <c r="BD399" s="8">
        <v>3</v>
      </c>
      <c r="BE399" s="8">
        <v>3</v>
      </c>
      <c r="BF399" s="8">
        <v>3</v>
      </c>
      <c r="BG399" s="8">
        <v>2</v>
      </c>
      <c r="BH399" s="8">
        <v>2</v>
      </c>
      <c r="BI399" s="8">
        <v>2</v>
      </c>
      <c r="BJ399" s="8" t="s">
        <v>26</v>
      </c>
      <c r="BK399" s="8" t="s">
        <v>20</v>
      </c>
      <c r="BL399" s="8">
        <v>13</v>
      </c>
      <c r="BM399" s="8" t="s">
        <v>26</v>
      </c>
      <c r="BN399" s="8"/>
      <c r="BO399" s="8">
        <v>2</v>
      </c>
      <c r="BP399" s="34">
        <v>47299</v>
      </c>
      <c r="BQ399" s="8" t="s">
        <v>21</v>
      </c>
      <c r="BR399" s="8" t="s">
        <v>156</v>
      </c>
    </row>
    <row r="400" spans="1:70" ht="15.5" thickBot="1" x14ac:dyDescent="0.35">
      <c r="A400" s="8" t="s">
        <v>26</v>
      </c>
      <c r="B400" s="8"/>
      <c r="C400" s="8" t="s">
        <v>746</v>
      </c>
      <c r="D400" s="8" t="s">
        <v>154</v>
      </c>
      <c r="E400" s="33">
        <v>1</v>
      </c>
      <c r="F400" s="8">
        <v>0</v>
      </c>
      <c r="G400" s="8" t="s">
        <v>33</v>
      </c>
      <c r="H400" s="8" t="s">
        <v>599</v>
      </c>
      <c r="I400" s="8">
        <v>23</v>
      </c>
      <c r="J400" s="8">
        <v>144</v>
      </c>
      <c r="K400" s="8">
        <v>150</v>
      </c>
      <c r="L400" s="8">
        <v>12</v>
      </c>
      <c r="M400" s="8">
        <v>10</v>
      </c>
      <c r="N400" s="8">
        <v>5</v>
      </c>
      <c r="O400" s="8">
        <v>12</v>
      </c>
      <c r="P400" s="8">
        <v>13</v>
      </c>
      <c r="Q400" s="8">
        <v>7</v>
      </c>
      <c r="R400" s="8">
        <v>4</v>
      </c>
      <c r="S400" s="8">
        <v>13</v>
      </c>
      <c r="T400" s="8">
        <v>8</v>
      </c>
      <c r="U400" s="8">
        <v>6</v>
      </c>
      <c r="V400" s="8">
        <v>13</v>
      </c>
      <c r="W400" s="8">
        <v>14</v>
      </c>
      <c r="X400" s="8">
        <v>12</v>
      </c>
      <c r="Y400" s="8">
        <v>13</v>
      </c>
      <c r="Z400" s="8">
        <v>14</v>
      </c>
      <c r="AA400" s="8">
        <v>10</v>
      </c>
      <c r="AB400" s="8">
        <v>14</v>
      </c>
      <c r="AC400" s="8">
        <v>11</v>
      </c>
      <c r="AD400" s="8">
        <v>13</v>
      </c>
      <c r="AE400" s="8">
        <v>7</v>
      </c>
      <c r="AF400" s="8">
        <v>12</v>
      </c>
      <c r="AG400" s="8">
        <v>12</v>
      </c>
      <c r="AH400" s="8">
        <v>14</v>
      </c>
      <c r="AI400" s="8">
        <v>14</v>
      </c>
      <c r="AJ400" s="8">
        <v>15</v>
      </c>
      <c r="AK400" s="8">
        <v>14</v>
      </c>
      <c r="AL400" s="8">
        <v>13</v>
      </c>
      <c r="AM400" s="8">
        <v>11</v>
      </c>
      <c r="AN400" s="8">
        <v>15</v>
      </c>
      <c r="AO400" s="8">
        <v>14</v>
      </c>
      <c r="AP400" s="8">
        <v>14</v>
      </c>
      <c r="AQ400" s="8">
        <v>14</v>
      </c>
      <c r="AR400" s="8">
        <v>14</v>
      </c>
      <c r="AS400" s="8">
        <v>13</v>
      </c>
      <c r="AT400" s="8">
        <v>14</v>
      </c>
      <c r="AU400" s="8">
        <v>15</v>
      </c>
      <c r="AV400" s="8">
        <v>13</v>
      </c>
      <c r="AW400" s="8">
        <v>13</v>
      </c>
      <c r="AX400" s="8">
        <v>12</v>
      </c>
      <c r="AY400" s="8">
        <v>1</v>
      </c>
      <c r="AZ400" s="8">
        <v>4</v>
      </c>
      <c r="BA400" s="8">
        <v>2</v>
      </c>
      <c r="BB400" s="8">
        <v>3</v>
      </c>
      <c r="BC400" s="8">
        <v>2</v>
      </c>
      <c r="BD400" s="8">
        <v>2</v>
      </c>
      <c r="BE400" s="8">
        <v>3</v>
      </c>
      <c r="BF400" s="8">
        <v>2</v>
      </c>
      <c r="BG400" s="8">
        <v>1</v>
      </c>
      <c r="BH400" s="8">
        <v>3</v>
      </c>
      <c r="BI400" s="8">
        <v>1</v>
      </c>
      <c r="BJ400" s="8" t="s">
        <v>26</v>
      </c>
      <c r="BK400" s="8" t="s">
        <v>20</v>
      </c>
      <c r="BL400" s="8">
        <v>14</v>
      </c>
      <c r="BM400" s="8" t="s">
        <v>26</v>
      </c>
      <c r="BN400" s="8"/>
      <c r="BO400" s="8">
        <v>11</v>
      </c>
      <c r="BP400" s="34">
        <v>46173</v>
      </c>
      <c r="BQ400" s="8" t="s">
        <v>21</v>
      </c>
      <c r="BR400" s="8" t="s">
        <v>156</v>
      </c>
    </row>
    <row r="401" spans="1:70" ht="15.5" thickBot="1" x14ac:dyDescent="0.35">
      <c r="A401" s="8" t="s">
        <v>26</v>
      </c>
      <c r="B401" s="8"/>
      <c r="C401" s="8" t="s">
        <v>747</v>
      </c>
      <c r="D401" s="8" t="s">
        <v>154</v>
      </c>
      <c r="E401" s="33">
        <v>1</v>
      </c>
      <c r="F401" s="8">
        <v>0</v>
      </c>
      <c r="G401" s="8" t="s">
        <v>239</v>
      </c>
      <c r="H401" s="8" t="s">
        <v>24</v>
      </c>
      <c r="I401" s="8">
        <v>25</v>
      </c>
      <c r="J401" s="8">
        <v>141</v>
      </c>
      <c r="K401" s="8">
        <v>150</v>
      </c>
      <c r="L401" s="8">
        <v>13</v>
      </c>
      <c r="M401" s="8">
        <v>6</v>
      </c>
      <c r="N401" s="8">
        <v>8</v>
      </c>
      <c r="O401" s="8">
        <v>12</v>
      </c>
      <c r="P401" s="8">
        <v>14</v>
      </c>
      <c r="Q401" s="8">
        <v>5</v>
      </c>
      <c r="R401" s="8">
        <v>6</v>
      </c>
      <c r="S401" s="8">
        <v>13</v>
      </c>
      <c r="T401" s="8">
        <v>7</v>
      </c>
      <c r="U401" s="8">
        <v>6</v>
      </c>
      <c r="V401" s="8">
        <v>14</v>
      </c>
      <c r="W401" s="8">
        <v>12</v>
      </c>
      <c r="X401" s="8">
        <v>14</v>
      </c>
      <c r="Y401" s="8">
        <v>12</v>
      </c>
      <c r="Z401" s="8">
        <v>14</v>
      </c>
      <c r="AA401" s="8">
        <v>8</v>
      </c>
      <c r="AB401" s="8">
        <v>14</v>
      </c>
      <c r="AC401" s="8">
        <v>14</v>
      </c>
      <c r="AD401" s="8">
        <v>13</v>
      </c>
      <c r="AE401" s="8">
        <v>8</v>
      </c>
      <c r="AF401" s="8">
        <v>13</v>
      </c>
      <c r="AG401" s="8">
        <v>13</v>
      </c>
      <c r="AH401" s="8">
        <v>15</v>
      </c>
      <c r="AI401" s="8">
        <v>16</v>
      </c>
      <c r="AJ401" s="8">
        <v>12</v>
      </c>
      <c r="AK401" s="8">
        <v>14</v>
      </c>
      <c r="AL401" s="8">
        <v>14</v>
      </c>
      <c r="AM401" s="8">
        <v>13</v>
      </c>
      <c r="AN401" s="8">
        <v>13</v>
      </c>
      <c r="AO401" s="8">
        <v>16</v>
      </c>
      <c r="AP401" s="8">
        <v>16</v>
      </c>
      <c r="AQ401" s="8">
        <v>13</v>
      </c>
      <c r="AR401" s="8">
        <v>15</v>
      </c>
      <c r="AS401" s="8">
        <v>16</v>
      </c>
      <c r="AT401" s="8">
        <v>14</v>
      </c>
      <c r="AU401" s="8">
        <v>13</v>
      </c>
      <c r="AV401" s="8">
        <v>12</v>
      </c>
      <c r="AW401" s="8">
        <v>11</v>
      </c>
      <c r="AX401" s="8">
        <v>6</v>
      </c>
      <c r="AY401" s="8">
        <v>3</v>
      </c>
      <c r="AZ401" s="8">
        <v>2</v>
      </c>
      <c r="BA401" s="8">
        <v>1</v>
      </c>
      <c r="BB401" s="8">
        <v>3</v>
      </c>
      <c r="BC401" s="8">
        <v>2</v>
      </c>
      <c r="BD401" s="8">
        <v>3</v>
      </c>
      <c r="BE401" s="8">
        <v>1</v>
      </c>
      <c r="BF401" s="8">
        <v>1</v>
      </c>
      <c r="BG401" s="8">
        <v>1</v>
      </c>
      <c r="BH401" s="8">
        <v>1</v>
      </c>
      <c r="BI401" s="8">
        <v>2</v>
      </c>
      <c r="BJ401" s="8" t="s">
        <v>26</v>
      </c>
      <c r="BK401" s="8" t="s">
        <v>20</v>
      </c>
      <c r="BL401" s="8">
        <v>15</v>
      </c>
      <c r="BM401" s="8" t="s">
        <v>26</v>
      </c>
      <c r="BN401" s="8"/>
      <c r="BO401" s="8">
        <v>43</v>
      </c>
      <c r="BP401" s="34">
        <v>47664</v>
      </c>
      <c r="BQ401" s="8" t="s">
        <v>21</v>
      </c>
      <c r="BR401" s="8" t="s">
        <v>156</v>
      </c>
    </row>
    <row r="402" spans="1:70" ht="23" thickBot="1" x14ac:dyDescent="0.35">
      <c r="A402" s="8" t="s">
        <v>26</v>
      </c>
      <c r="B402" s="8"/>
      <c r="C402" s="8" t="s">
        <v>748</v>
      </c>
      <c r="D402" s="8" t="s">
        <v>154</v>
      </c>
      <c r="E402" s="33">
        <v>1</v>
      </c>
      <c r="F402" s="8">
        <v>0</v>
      </c>
      <c r="G402" s="8" t="s">
        <v>19</v>
      </c>
      <c r="H402" s="8" t="s">
        <v>749</v>
      </c>
      <c r="I402" s="8">
        <v>22</v>
      </c>
      <c r="J402" s="8">
        <v>142</v>
      </c>
      <c r="K402" s="8">
        <v>165</v>
      </c>
      <c r="L402" s="8">
        <v>15</v>
      </c>
      <c r="M402" s="8">
        <v>13</v>
      </c>
      <c r="N402" s="8">
        <v>8</v>
      </c>
      <c r="O402" s="8">
        <v>12</v>
      </c>
      <c r="P402" s="8">
        <v>16</v>
      </c>
      <c r="Q402" s="8">
        <v>13</v>
      </c>
      <c r="R402" s="8">
        <v>9</v>
      </c>
      <c r="S402" s="8">
        <v>15</v>
      </c>
      <c r="T402" s="8">
        <v>9</v>
      </c>
      <c r="U402" s="8">
        <v>13</v>
      </c>
      <c r="V402" s="8">
        <v>12</v>
      </c>
      <c r="W402" s="8">
        <v>15</v>
      </c>
      <c r="X402" s="8">
        <v>9</v>
      </c>
      <c r="Y402" s="8">
        <v>12</v>
      </c>
      <c r="Z402" s="8">
        <v>16</v>
      </c>
      <c r="AA402" s="8">
        <v>8</v>
      </c>
      <c r="AB402" s="8">
        <v>10</v>
      </c>
      <c r="AC402" s="8">
        <v>13</v>
      </c>
      <c r="AD402" s="8">
        <v>13</v>
      </c>
      <c r="AE402" s="8">
        <v>7</v>
      </c>
      <c r="AF402" s="8">
        <v>12</v>
      </c>
      <c r="AG402" s="8">
        <v>14</v>
      </c>
      <c r="AH402" s="8">
        <v>10</v>
      </c>
      <c r="AI402" s="8">
        <v>10</v>
      </c>
      <c r="AJ402" s="8">
        <v>14</v>
      </c>
      <c r="AK402" s="8">
        <v>10</v>
      </c>
      <c r="AL402" s="8">
        <v>13</v>
      </c>
      <c r="AM402" s="8">
        <v>13</v>
      </c>
      <c r="AN402" s="8">
        <v>14</v>
      </c>
      <c r="AO402" s="8">
        <v>7</v>
      </c>
      <c r="AP402" s="8">
        <v>14</v>
      </c>
      <c r="AQ402" s="8">
        <v>13</v>
      </c>
      <c r="AR402" s="8">
        <v>14</v>
      </c>
      <c r="AS402" s="8">
        <v>9</v>
      </c>
      <c r="AT402" s="8">
        <v>14</v>
      </c>
      <c r="AU402" s="8">
        <v>13</v>
      </c>
      <c r="AV402" s="8">
        <v>10</v>
      </c>
      <c r="AW402" s="8">
        <v>14</v>
      </c>
      <c r="AX402" s="8">
        <v>16</v>
      </c>
      <c r="AY402" s="8">
        <v>2</v>
      </c>
      <c r="AZ402" s="8">
        <v>3</v>
      </c>
      <c r="BA402" s="8">
        <v>2</v>
      </c>
      <c r="BB402" s="8">
        <v>3</v>
      </c>
      <c r="BC402" s="8">
        <v>2</v>
      </c>
      <c r="BD402" s="8">
        <v>2</v>
      </c>
      <c r="BE402" s="8">
        <v>1</v>
      </c>
      <c r="BF402" s="8">
        <v>2</v>
      </c>
      <c r="BG402" s="8">
        <v>3</v>
      </c>
      <c r="BH402" s="8">
        <v>1</v>
      </c>
      <c r="BI402" s="8">
        <v>3</v>
      </c>
      <c r="BJ402" s="8" t="s">
        <v>26</v>
      </c>
      <c r="BK402" s="8" t="s">
        <v>20</v>
      </c>
      <c r="BL402" s="8">
        <v>17</v>
      </c>
      <c r="BM402" s="8" t="s">
        <v>26</v>
      </c>
      <c r="BN402" s="8"/>
      <c r="BO402" s="8">
        <v>16</v>
      </c>
      <c r="BP402" s="34">
        <v>47664</v>
      </c>
      <c r="BQ402" s="8" t="s">
        <v>21</v>
      </c>
      <c r="BR402" s="8" t="s">
        <v>156</v>
      </c>
    </row>
    <row r="403" spans="1:70" ht="15.5" thickBot="1" x14ac:dyDescent="0.35">
      <c r="A403" s="8" t="s">
        <v>26</v>
      </c>
      <c r="B403" s="8"/>
      <c r="C403" s="8" t="s">
        <v>750</v>
      </c>
      <c r="D403" s="8" t="s">
        <v>484</v>
      </c>
      <c r="E403" s="33">
        <v>0.91</v>
      </c>
      <c r="F403" s="8">
        <v>0</v>
      </c>
      <c r="G403" s="8" t="s">
        <v>585</v>
      </c>
      <c r="H403" s="8" t="s">
        <v>30</v>
      </c>
      <c r="I403" s="8">
        <v>25</v>
      </c>
      <c r="J403" s="8">
        <v>142</v>
      </c>
      <c r="K403" s="8">
        <v>150</v>
      </c>
      <c r="L403" s="8">
        <v>11</v>
      </c>
      <c r="M403" s="8">
        <v>9</v>
      </c>
      <c r="N403" s="8">
        <v>13</v>
      </c>
      <c r="O403" s="8">
        <v>6</v>
      </c>
      <c r="P403" s="8">
        <v>12</v>
      </c>
      <c r="Q403" s="8">
        <v>4</v>
      </c>
      <c r="R403" s="8">
        <v>16</v>
      </c>
      <c r="S403" s="8">
        <v>10</v>
      </c>
      <c r="T403" s="8">
        <v>14</v>
      </c>
      <c r="U403" s="8">
        <v>4</v>
      </c>
      <c r="V403" s="8">
        <v>6</v>
      </c>
      <c r="W403" s="8">
        <v>12</v>
      </c>
      <c r="X403" s="8">
        <v>15</v>
      </c>
      <c r="Y403" s="8">
        <v>6</v>
      </c>
      <c r="Z403" s="8">
        <v>9</v>
      </c>
      <c r="AA403" s="8">
        <v>14</v>
      </c>
      <c r="AB403" s="8">
        <v>14</v>
      </c>
      <c r="AC403" s="8">
        <v>15</v>
      </c>
      <c r="AD403" s="8">
        <v>12</v>
      </c>
      <c r="AE403" s="8">
        <v>12</v>
      </c>
      <c r="AF403" s="8">
        <v>15</v>
      </c>
      <c r="AG403" s="8">
        <v>11</v>
      </c>
      <c r="AH403" s="8">
        <v>14</v>
      </c>
      <c r="AI403" s="8">
        <v>11</v>
      </c>
      <c r="AJ403" s="8">
        <v>15</v>
      </c>
      <c r="AK403" s="8">
        <v>17</v>
      </c>
      <c r="AL403" s="8">
        <v>14</v>
      </c>
      <c r="AM403" s="8">
        <v>10</v>
      </c>
      <c r="AN403" s="8">
        <v>14</v>
      </c>
      <c r="AO403" s="8">
        <v>15</v>
      </c>
      <c r="AP403" s="8">
        <v>15</v>
      </c>
      <c r="AQ403" s="8">
        <v>14</v>
      </c>
      <c r="AR403" s="8">
        <v>13</v>
      </c>
      <c r="AS403" s="8">
        <v>15</v>
      </c>
      <c r="AT403" s="8">
        <v>15</v>
      </c>
      <c r="AU403" s="8">
        <v>13</v>
      </c>
      <c r="AV403" s="8">
        <v>14</v>
      </c>
      <c r="AW403" s="8">
        <v>13</v>
      </c>
      <c r="AX403" s="8">
        <v>14</v>
      </c>
      <c r="AY403" s="8">
        <v>3</v>
      </c>
      <c r="AZ403" s="8">
        <v>2</v>
      </c>
      <c r="BA403" s="8">
        <v>2</v>
      </c>
      <c r="BB403" s="8">
        <v>3</v>
      </c>
      <c r="BC403" s="8">
        <v>1</v>
      </c>
      <c r="BD403" s="8">
        <v>3</v>
      </c>
      <c r="BE403" s="8">
        <v>3</v>
      </c>
      <c r="BF403" s="8">
        <v>2</v>
      </c>
      <c r="BG403" s="8">
        <v>2</v>
      </c>
      <c r="BH403" s="8">
        <v>2</v>
      </c>
      <c r="BI403" s="8">
        <v>2</v>
      </c>
      <c r="BJ403" s="8" t="s">
        <v>26</v>
      </c>
      <c r="BK403" s="8" t="s">
        <v>22</v>
      </c>
      <c r="BL403" s="8">
        <v>16</v>
      </c>
      <c r="BM403" s="8" t="s">
        <v>26</v>
      </c>
      <c r="BN403" s="8"/>
      <c r="BO403" s="8">
        <v>5</v>
      </c>
      <c r="BP403" s="34">
        <v>46568</v>
      </c>
      <c r="BQ403" s="8" t="s">
        <v>21</v>
      </c>
      <c r="BR403" s="8" t="s">
        <v>156</v>
      </c>
    </row>
    <row r="404" spans="1:70" ht="15.5" thickBot="1" x14ac:dyDescent="0.35">
      <c r="A404" s="8" t="s">
        <v>26</v>
      </c>
      <c r="B404" s="8"/>
      <c r="C404" s="8" t="s">
        <v>751</v>
      </c>
      <c r="D404" s="8" t="s">
        <v>154</v>
      </c>
      <c r="E404" s="33">
        <v>1</v>
      </c>
      <c r="F404" s="8">
        <v>0</v>
      </c>
      <c r="G404" s="8" t="s">
        <v>228</v>
      </c>
      <c r="H404" s="8" t="s">
        <v>427</v>
      </c>
      <c r="I404" s="8">
        <v>30</v>
      </c>
      <c r="J404" s="8">
        <v>138</v>
      </c>
      <c r="K404" s="8">
        <v>148</v>
      </c>
      <c r="L404" s="8">
        <v>12</v>
      </c>
      <c r="M404" s="8">
        <v>9</v>
      </c>
      <c r="N404" s="8">
        <v>13</v>
      </c>
      <c r="O404" s="8">
        <v>9</v>
      </c>
      <c r="P404" s="8">
        <v>12</v>
      </c>
      <c r="Q404" s="8">
        <v>9</v>
      </c>
      <c r="R404" s="8">
        <v>15</v>
      </c>
      <c r="S404" s="8">
        <v>11</v>
      </c>
      <c r="T404" s="8">
        <v>14</v>
      </c>
      <c r="U404" s="8">
        <v>9</v>
      </c>
      <c r="V404" s="8">
        <v>7</v>
      </c>
      <c r="W404" s="8">
        <v>12</v>
      </c>
      <c r="X404" s="8">
        <v>15</v>
      </c>
      <c r="Y404" s="8">
        <v>10</v>
      </c>
      <c r="Z404" s="8">
        <v>9</v>
      </c>
      <c r="AA404" s="8">
        <v>13</v>
      </c>
      <c r="AB404" s="8">
        <v>15</v>
      </c>
      <c r="AC404" s="8">
        <v>14</v>
      </c>
      <c r="AD404" s="8">
        <v>12</v>
      </c>
      <c r="AE404" s="8">
        <v>9</v>
      </c>
      <c r="AF404" s="8">
        <v>15</v>
      </c>
      <c r="AG404" s="8">
        <v>11</v>
      </c>
      <c r="AH404" s="8">
        <v>13</v>
      </c>
      <c r="AI404" s="8">
        <v>11</v>
      </c>
      <c r="AJ404" s="8">
        <v>15</v>
      </c>
      <c r="AK404" s="8">
        <v>16</v>
      </c>
      <c r="AL404" s="8">
        <v>14</v>
      </c>
      <c r="AM404" s="8">
        <v>12</v>
      </c>
      <c r="AN404" s="8">
        <v>13</v>
      </c>
      <c r="AO404" s="8">
        <v>14</v>
      </c>
      <c r="AP404" s="8">
        <v>13</v>
      </c>
      <c r="AQ404" s="8">
        <v>14</v>
      </c>
      <c r="AR404" s="8">
        <v>14</v>
      </c>
      <c r="AS404" s="8">
        <v>14</v>
      </c>
      <c r="AT404" s="8">
        <v>12</v>
      </c>
      <c r="AU404" s="8">
        <v>15</v>
      </c>
      <c r="AV404" s="8">
        <v>11</v>
      </c>
      <c r="AW404" s="8">
        <v>14</v>
      </c>
      <c r="AX404" s="8">
        <v>12</v>
      </c>
      <c r="AY404" s="8">
        <v>2</v>
      </c>
      <c r="AZ404" s="8">
        <v>2</v>
      </c>
      <c r="BA404" s="8">
        <v>3</v>
      </c>
      <c r="BB404" s="8">
        <v>3</v>
      </c>
      <c r="BC404" s="8">
        <v>3</v>
      </c>
      <c r="BD404" s="8">
        <v>3</v>
      </c>
      <c r="BE404" s="8">
        <v>3</v>
      </c>
      <c r="BF404" s="8">
        <v>3</v>
      </c>
      <c r="BG404" s="8">
        <v>3</v>
      </c>
      <c r="BH404" s="8">
        <v>2</v>
      </c>
      <c r="BI404" s="8">
        <v>3</v>
      </c>
      <c r="BJ404" s="8" t="s">
        <v>26</v>
      </c>
      <c r="BK404" s="8" t="s">
        <v>20</v>
      </c>
      <c r="BL404" s="8">
        <v>15</v>
      </c>
      <c r="BM404" s="8" t="s">
        <v>26</v>
      </c>
      <c r="BN404" s="8"/>
      <c r="BO404" s="8">
        <v>21</v>
      </c>
      <c r="BP404" s="34">
        <v>46203</v>
      </c>
      <c r="BQ404" s="8" t="s">
        <v>21</v>
      </c>
      <c r="BR404" s="8" t="s">
        <v>156</v>
      </c>
    </row>
    <row r="405" spans="1:70" ht="15.5" thickBot="1" x14ac:dyDescent="0.35">
      <c r="A405" s="8" t="s">
        <v>26</v>
      </c>
      <c r="B405" s="8"/>
      <c r="C405" s="8" t="s">
        <v>752</v>
      </c>
      <c r="D405" s="8" t="s">
        <v>154</v>
      </c>
      <c r="E405" s="33">
        <v>1</v>
      </c>
      <c r="F405" s="8">
        <v>0</v>
      </c>
      <c r="G405" s="8" t="s">
        <v>155</v>
      </c>
      <c r="H405" s="8" t="s">
        <v>397</v>
      </c>
      <c r="I405" s="8">
        <v>29</v>
      </c>
      <c r="J405" s="8">
        <v>147</v>
      </c>
      <c r="K405" s="8">
        <v>148</v>
      </c>
      <c r="L405" s="8">
        <v>12</v>
      </c>
      <c r="M405" s="8">
        <v>13</v>
      </c>
      <c r="N405" s="8">
        <v>13</v>
      </c>
      <c r="O405" s="8">
        <v>8</v>
      </c>
      <c r="P405" s="8">
        <v>12</v>
      </c>
      <c r="Q405" s="8">
        <v>10</v>
      </c>
      <c r="R405" s="8">
        <v>9</v>
      </c>
      <c r="S405" s="8">
        <v>14</v>
      </c>
      <c r="T405" s="8">
        <v>13</v>
      </c>
      <c r="U405" s="8">
        <v>9</v>
      </c>
      <c r="V405" s="8">
        <v>10</v>
      </c>
      <c r="W405" s="8">
        <v>14</v>
      </c>
      <c r="X405" s="8">
        <v>13</v>
      </c>
      <c r="Y405" s="8">
        <v>12</v>
      </c>
      <c r="Z405" s="8">
        <v>13</v>
      </c>
      <c r="AA405" s="8">
        <v>13</v>
      </c>
      <c r="AB405" s="8">
        <v>18</v>
      </c>
      <c r="AC405" s="8">
        <v>12</v>
      </c>
      <c r="AD405" s="8">
        <v>12</v>
      </c>
      <c r="AE405" s="8">
        <v>12</v>
      </c>
      <c r="AF405" s="8">
        <v>16</v>
      </c>
      <c r="AG405" s="8">
        <v>11</v>
      </c>
      <c r="AH405" s="8">
        <v>15</v>
      </c>
      <c r="AI405" s="8">
        <v>13</v>
      </c>
      <c r="AJ405" s="8">
        <v>15</v>
      </c>
      <c r="AK405" s="8">
        <v>15</v>
      </c>
      <c r="AL405" s="8">
        <v>14</v>
      </c>
      <c r="AM405" s="8">
        <v>12</v>
      </c>
      <c r="AN405" s="8">
        <v>15</v>
      </c>
      <c r="AO405" s="8">
        <v>13</v>
      </c>
      <c r="AP405" s="8">
        <v>15</v>
      </c>
      <c r="AQ405" s="8">
        <v>17</v>
      </c>
      <c r="AR405" s="8">
        <v>13</v>
      </c>
      <c r="AS405" s="8">
        <v>13</v>
      </c>
      <c r="AT405" s="8">
        <v>14</v>
      </c>
      <c r="AU405" s="8">
        <v>18</v>
      </c>
      <c r="AV405" s="8">
        <v>14</v>
      </c>
      <c r="AW405" s="8">
        <v>13</v>
      </c>
      <c r="AX405" s="8">
        <v>10</v>
      </c>
      <c r="AY405" s="8">
        <v>2</v>
      </c>
      <c r="AZ405" s="8">
        <v>3</v>
      </c>
      <c r="BA405" s="8">
        <v>1</v>
      </c>
      <c r="BB405" s="8">
        <v>3</v>
      </c>
      <c r="BC405" s="8">
        <v>3</v>
      </c>
      <c r="BD405" s="8">
        <v>1</v>
      </c>
      <c r="BE405" s="8">
        <v>2</v>
      </c>
      <c r="BF405" s="8">
        <v>3</v>
      </c>
      <c r="BG405" s="8">
        <v>3</v>
      </c>
      <c r="BH405" s="8">
        <v>3</v>
      </c>
      <c r="BI405" s="8">
        <v>1</v>
      </c>
      <c r="BJ405" s="8" t="s">
        <v>26</v>
      </c>
      <c r="BK405" s="8" t="s">
        <v>20</v>
      </c>
      <c r="BL405" s="8">
        <v>13</v>
      </c>
      <c r="BM405" s="8" t="s">
        <v>26</v>
      </c>
      <c r="BN405" s="8"/>
      <c r="BO405" s="8">
        <v>26</v>
      </c>
      <c r="BP405" s="34">
        <v>46934</v>
      </c>
      <c r="BQ405" s="8" t="s">
        <v>21</v>
      </c>
      <c r="BR405" s="8" t="s">
        <v>156</v>
      </c>
    </row>
    <row r="406" spans="1:70" ht="15.5" thickBot="1" x14ac:dyDescent="0.35">
      <c r="A406" s="8" t="s">
        <v>26</v>
      </c>
      <c r="B406" s="8"/>
      <c r="C406" s="8" t="s">
        <v>753</v>
      </c>
      <c r="D406" s="8" t="s">
        <v>154</v>
      </c>
      <c r="E406" s="33">
        <v>0.96</v>
      </c>
      <c r="F406" s="8">
        <v>0</v>
      </c>
      <c r="G406" s="8" t="s">
        <v>239</v>
      </c>
      <c r="H406" s="8" t="s">
        <v>31</v>
      </c>
      <c r="I406" s="8">
        <v>22</v>
      </c>
      <c r="J406" s="8">
        <v>86</v>
      </c>
      <c r="K406" s="8">
        <v>117</v>
      </c>
      <c r="L406" s="8">
        <v>9</v>
      </c>
      <c r="M406" s="8">
        <v>3</v>
      </c>
      <c r="N406" s="8">
        <v>12</v>
      </c>
      <c r="O406" s="8">
        <v>3</v>
      </c>
      <c r="P406" s="8">
        <v>11</v>
      </c>
      <c r="Q406" s="8">
        <v>2</v>
      </c>
      <c r="R406" s="8">
        <v>6</v>
      </c>
      <c r="S406" s="8">
        <v>7</v>
      </c>
      <c r="T406" s="8">
        <v>13</v>
      </c>
      <c r="U406" s="8">
        <v>5</v>
      </c>
      <c r="V406" s="8">
        <v>5</v>
      </c>
      <c r="W406" s="8">
        <v>10</v>
      </c>
      <c r="X406" s="8">
        <v>13</v>
      </c>
      <c r="Y406" s="8">
        <v>3</v>
      </c>
      <c r="Z406" s="8">
        <v>3</v>
      </c>
      <c r="AA406" s="8">
        <v>9</v>
      </c>
      <c r="AB406" s="8">
        <v>10</v>
      </c>
      <c r="AC406" s="8">
        <v>11</v>
      </c>
      <c r="AD406" s="8">
        <v>10</v>
      </c>
      <c r="AE406" s="8">
        <v>7</v>
      </c>
      <c r="AF406" s="8">
        <v>5</v>
      </c>
      <c r="AG406" s="8">
        <v>6</v>
      </c>
      <c r="AH406" s="8">
        <v>7</v>
      </c>
      <c r="AI406" s="8">
        <v>10</v>
      </c>
      <c r="AJ406" s="8">
        <v>8</v>
      </c>
      <c r="AK406" s="8">
        <v>10</v>
      </c>
      <c r="AL406" s="8">
        <v>11</v>
      </c>
      <c r="AM406" s="8">
        <v>9</v>
      </c>
      <c r="AN406" s="8">
        <v>12</v>
      </c>
      <c r="AO406" s="8">
        <v>15</v>
      </c>
      <c r="AP406" s="8">
        <v>11</v>
      </c>
      <c r="AQ406" s="8">
        <v>12</v>
      </c>
      <c r="AR406" s="8">
        <v>9</v>
      </c>
      <c r="AS406" s="8">
        <v>12</v>
      </c>
      <c r="AT406" s="8">
        <v>10</v>
      </c>
      <c r="AU406" s="8">
        <v>13</v>
      </c>
      <c r="AV406" s="8">
        <v>9</v>
      </c>
      <c r="AW406" s="8">
        <v>9</v>
      </c>
      <c r="AX406" s="8">
        <v>13</v>
      </c>
      <c r="AY406" s="8">
        <v>2</v>
      </c>
      <c r="AZ406" s="8">
        <v>4</v>
      </c>
      <c r="BA406" s="8">
        <v>1</v>
      </c>
      <c r="BB406" s="8">
        <v>2</v>
      </c>
      <c r="BC406" s="8">
        <v>1</v>
      </c>
      <c r="BD406" s="8">
        <v>3</v>
      </c>
      <c r="BE406" s="8">
        <v>1</v>
      </c>
      <c r="BF406" s="8">
        <v>3</v>
      </c>
      <c r="BG406" s="8">
        <v>1</v>
      </c>
      <c r="BH406" s="8">
        <v>1</v>
      </c>
      <c r="BI406" s="8">
        <v>3</v>
      </c>
      <c r="BJ406" s="8" t="s">
        <v>26</v>
      </c>
      <c r="BK406" s="8" t="s">
        <v>20</v>
      </c>
      <c r="BL406" s="8">
        <v>11</v>
      </c>
      <c r="BM406" s="8" t="s">
        <v>26</v>
      </c>
      <c r="BN406" s="8"/>
      <c r="BO406" s="8">
        <v>3</v>
      </c>
      <c r="BP406" s="34">
        <v>46203</v>
      </c>
      <c r="BQ406" s="8" t="s">
        <v>21</v>
      </c>
      <c r="BR406" s="8" t="s">
        <v>156</v>
      </c>
    </row>
    <row r="407" spans="1:70" ht="15.5" thickBot="1" x14ac:dyDescent="0.35">
      <c r="A407" s="8" t="s">
        <v>26</v>
      </c>
      <c r="B407" s="8"/>
      <c r="C407" s="8" t="s">
        <v>754</v>
      </c>
      <c r="D407" s="8" t="s">
        <v>154</v>
      </c>
      <c r="E407" s="33">
        <v>1</v>
      </c>
      <c r="F407" s="8">
        <v>0</v>
      </c>
      <c r="G407" s="8" t="s">
        <v>22</v>
      </c>
      <c r="H407" s="8" t="s">
        <v>221</v>
      </c>
      <c r="I407" s="8">
        <v>21</v>
      </c>
      <c r="J407" s="8">
        <v>147</v>
      </c>
      <c r="K407" s="8">
        <v>174</v>
      </c>
      <c r="L407" s="8">
        <v>16</v>
      </c>
      <c r="M407" s="8">
        <v>13</v>
      </c>
      <c r="N407" s="8">
        <v>12</v>
      </c>
      <c r="O407" s="8">
        <v>10</v>
      </c>
      <c r="P407" s="8">
        <v>15</v>
      </c>
      <c r="Q407" s="8">
        <v>13</v>
      </c>
      <c r="R407" s="8">
        <v>2</v>
      </c>
      <c r="S407" s="8">
        <v>13</v>
      </c>
      <c r="T407" s="8">
        <v>12</v>
      </c>
      <c r="U407" s="8">
        <v>13</v>
      </c>
      <c r="V407" s="8">
        <v>7</v>
      </c>
      <c r="W407" s="8">
        <v>15</v>
      </c>
      <c r="X407" s="8">
        <v>9</v>
      </c>
      <c r="Y407" s="8">
        <v>9</v>
      </c>
      <c r="Z407" s="8">
        <v>14</v>
      </c>
      <c r="AA407" s="8">
        <v>12</v>
      </c>
      <c r="AB407" s="8">
        <v>15</v>
      </c>
      <c r="AC407" s="8">
        <v>13</v>
      </c>
      <c r="AD407" s="8">
        <v>15</v>
      </c>
      <c r="AE407" s="8">
        <v>7</v>
      </c>
      <c r="AF407" s="8">
        <v>14</v>
      </c>
      <c r="AG407" s="8">
        <v>16</v>
      </c>
      <c r="AH407" s="8">
        <v>15</v>
      </c>
      <c r="AI407" s="8">
        <v>13</v>
      </c>
      <c r="AJ407" s="8">
        <v>14</v>
      </c>
      <c r="AK407" s="8">
        <v>12</v>
      </c>
      <c r="AL407" s="8">
        <v>14</v>
      </c>
      <c r="AM407" s="8">
        <v>15</v>
      </c>
      <c r="AN407" s="8">
        <v>13</v>
      </c>
      <c r="AO407" s="8">
        <v>11</v>
      </c>
      <c r="AP407" s="8">
        <v>11</v>
      </c>
      <c r="AQ407" s="8">
        <v>13</v>
      </c>
      <c r="AR407" s="8">
        <v>13</v>
      </c>
      <c r="AS407" s="8">
        <v>12</v>
      </c>
      <c r="AT407" s="8">
        <v>12</v>
      </c>
      <c r="AU407" s="8">
        <v>14</v>
      </c>
      <c r="AV407" s="8">
        <v>15</v>
      </c>
      <c r="AW407" s="8">
        <v>12</v>
      </c>
      <c r="AX407" s="8">
        <v>12</v>
      </c>
      <c r="AY407" s="8">
        <v>4</v>
      </c>
      <c r="AZ407" s="8">
        <v>3</v>
      </c>
      <c r="BA407" s="8">
        <v>1</v>
      </c>
      <c r="BB407" s="8">
        <v>3</v>
      </c>
      <c r="BC407" s="8">
        <v>3</v>
      </c>
      <c r="BD407" s="8">
        <v>1</v>
      </c>
      <c r="BE407" s="8">
        <v>3</v>
      </c>
      <c r="BF407" s="8">
        <v>1</v>
      </c>
      <c r="BG407" s="8">
        <v>1</v>
      </c>
      <c r="BH407" s="8">
        <v>1</v>
      </c>
      <c r="BI407" s="8">
        <v>1</v>
      </c>
      <c r="BJ407" s="8" t="s">
        <v>26</v>
      </c>
      <c r="BK407" s="8" t="s">
        <v>20</v>
      </c>
      <c r="BL407" s="8">
        <v>15</v>
      </c>
      <c r="BM407" s="8" t="s">
        <v>26</v>
      </c>
      <c r="BN407" s="8"/>
      <c r="BO407" s="8">
        <v>4</v>
      </c>
      <c r="BP407" s="34">
        <v>47299</v>
      </c>
      <c r="BQ407" s="8" t="s">
        <v>21</v>
      </c>
      <c r="BR407" s="8" t="s">
        <v>156</v>
      </c>
    </row>
    <row r="408" spans="1:70" ht="15.5" thickBot="1" x14ac:dyDescent="0.35">
      <c r="A408" s="8" t="s">
        <v>26</v>
      </c>
      <c r="B408" s="8"/>
      <c r="C408" s="8" t="s">
        <v>755</v>
      </c>
      <c r="D408" s="8" t="s">
        <v>154</v>
      </c>
      <c r="E408" s="33">
        <v>1</v>
      </c>
      <c r="F408" s="8">
        <v>0</v>
      </c>
      <c r="G408" s="8" t="s">
        <v>33</v>
      </c>
      <c r="H408" s="8" t="s">
        <v>31</v>
      </c>
      <c r="I408" s="8">
        <v>22</v>
      </c>
      <c r="J408" s="8">
        <v>129</v>
      </c>
      <c r="K408" s="8">
        <v>169</v>
      </c>
      <c r="L408" s="8">
        <v>12</v>
      </c>
      <c r="M408" s="8">
        <v>7</v>
      </c>
      <c r="N408" s="8">
        <v>13</v>
      </c>
      <c r="O408" s="8">
        <v>7</v>
      </c>
      <c r="P408" s="8">
        <v>13</v>
      </c>
      <c r="Q408" s="8">
        <v>5</v>
      </c>
      <c r="R408" s="8">
        <v>9</v>
      </c>
      <c r="S408" s="8">
        <v>12</v>
      </c>
      <c r="T408" s="8">
        <v>13</v>
      </c>
      <c r="U408" s="8">
        <v>5</v>
      </c>
      <c r="V408" s="8">
        <v>6</v>
      </c>
      <c r="W408" s="8">
        <v>12</v>
      </c>
      <c r="X408" s="8">
        <v>14</v>
      </c>
      <c r="Y408" s="8">
        <v>7</v>
      </c>
      <c r="Z408" s="8">
        <v>7</v>
      </c>
      <c r="AA408" s="8">
        <v>14</v>
      </c>
      <c r="AB408" s="8">
        <v>14</v>
      </c>
      <c r="AC408" s="8">
        <v>12</v>
      </c>
      <c r="AD408" s="8">
        <v>13</v>
      </c>
      <c r="AE408" s="8">
        <v>10</v>
      </c>
      <c r="AF408" s="8">
        <v>14</v>
      </c>
      <c r="AG408" s="8">
        <v>11</v>
      </c>
      <c r="AH408" s="8">
        <v>15</v>
      </c>
      <c r="AI408" s="8">
        <v>8</v>
      </c>
      <c r="AJ408" s="8">
        <v>14</v>
      </c>
      <c r="AK408" s="8">
        <v>14</v>
      </c>
      <c r="AL408" s="8">
        <v>13</v>
      </c>
      <c r="AM408" s="8">
        <v>10</v>
      </c>
      <c r="AN408" s="8">
        <v>13</v>
      </c>
      <c r="AO408" s="8">
        <v>15</v>
      </c>
      <c r="AP408" s="8">
        <v>10</v>
      </c>
      <c r="AQ408" s="8">
        <v>13</v>
      </c>
      <c r="AR408" s="8">
        <v>14</v>
      </c>
      <c r="AS408" s="8">
        <v>13</v>
      </c>
      <c r="AT408" s="8">
        <v>14</v>
      </c>
      <c r="AU408" s="8">
        <v>14</v>
      </c>
      <c r="AV408" s="8">
        <v>12</v>
      </c>
      <c r="AW408" s="8">
        <v>15</v>
      </c>
      <c r="AX408" s="8">
        <v>13</v>
      </c>
      <c r="AY408" s="8">
        <v>4</v>
      </c>
      <c r="AZ408" s="8">
        <v>1</v>
      </c>
      <c r="BA408" s="8">
        <v>1</v>
      </c>
      <c r="BB408" s="8">
        <v>3</v>
      </c>
      <c r="BC408" s="8">
        <v>3</v>
      </c>
      <c r="BD408" s="8">
        <v>3</v>
      </c>
      <c r="BE408" s="8">
        <v>3</v>
      </c>
      <c r="BF408" s="8">
        <v>2</v>
      </c>
      <c r="BG408" s="8">
        <v>3</v>
      </c>
      <c r="BH408" s="8">
        <v>1</v>
      </c>
      <c r="BI408" s="8">
        <v>3</v>
      </c>
      <c r="BJ408" s="8" t="s">
        <v>26</v>
      </c>
      <c r="BK408" s="8" t="s">
        <v>20</v>
      </c>
      <c r="BL408" s="8">
        <v>13</v>
      </c>
      <c r="BM408" s="8" t="s">
        <v>26</v>
      </c>
      <c r="BN408" s="8"/>
      <c r="BO408" s="8">
        <v>2</v>
      </c>
      <c r="BP408" s="34">
        <v>47299</v>
      </c>
      <c r="BQ408" s="8" t="s">
        <v>21</v>
      </c>
      <c r="BR408" s="8" t="s">
        <v>156</v>
      </c>
    </row>
    <row r="409" spans="1:70" ht="15.5" thickBot="1" x14ac:dyDescent="0.35">
      <c r="A409" s="8" t="s">
        <v>26</v>
      </c>
      <c r="B409" s="8"/>
      <c r="C409" s="8" t="s">
        <v>756</v>
      </c>
      <c r="D409" s="8" t="s">
        <v>154</v>
      </c>
      <c r="E409" s="33">
        <v>1</v>
      </c>
      <c r="F409" s="8">
        <v>0</v>
      </c>
      <c r="G409" s="8" t="s">
        <v>33</v>
      </c>
      <c r="H409" s="8" t="s">
        <v>328</v>
      </c>
      <c r="I409" s="8">
        <v>18</v>
      </c>
      <c r="J409" s="8">
        <v>126</v>
      </c>
      <c r="K409" s="8">
        <v>165</v>
      </c>
      <c r="L409" s="8">
        <v>12</v>
      </c>
      <c r="M409" s="8">
        <v>7</v>
      </c>
      <c r="N409" s="8">
        <v>14</v>
      </c>
      <c r="O409" s="8">
        <v>7</v>
      </c>
      <c r="P409" s="8">
        <v>12</v>
      </c>
      <c r="Q409" s="8">
        <v>6</v>
      </c>
      <c r="R409" s="8">
        <v>6</v>
      </c>
      <c r="S409" s="8">
        <v>10</v>
      </c>
      <c r="T409" s="8">
        <v>13</v>
      </c>
      <c r="U409" s="8">
        <v>6</v>
      </c>
      <c r="V409" s="8">
        <v>8</v>
      </c>
      <c r="W409" s="8">
        <v>13</v>
      </c>
      <c r="X409" s="8">
        <v>13</v>
      </c>
      <c r="Y409" s="8">
        <v>8</v>
      </c>
      <c r="Z409" s="8">
        <v>9</v>
      </c>
      <c r="AA409" s="8">
        <v>12</v>
      </c>
      <c r="AB409" s="8">
        <v>13</v>
      </c>
      <c r="AC409" s="8">
        <v>12</v>
      </c>
      <c r="AD409" s="8">
        <v>11</v>
      </c>
      <c r="AE409" s="8">
        <v>8</v>
      </c>
      <c r="AF409" s="8">
        <v>12</v>
      </c>
      <c r="AG409" s="8">
        <v>11</v>
      </c>
      <c r="AH409" s="8">
        <v>13</v>
      </c>
      <c r="AI409" s="8">
        <v>11</v>
      </c>
      <c r="AJ409" s="8">
        <v>14</v>
      </c>
      <c r="AK409" s="8">
        <v>13</v>
      </c>
      <c r="AL409" s="8">
        <v>12</v>
      </c>
      <c r="AM409" s="8">
        <v>11</v>
      </c>
      <c r="AN409" s="8">
        <v>13</v>
      </c>
      <c r="AO409" s="8">
        <v>15</v>
      </c>
      <c r="AP409" s="8">
        <v>14</v>
      </c>
      <c r="AQ409" s="8">
        <v>14</v>
      </c>
      <c r="AR409" s="8">
        <v>14</v>
      </c>
      <c r="AS409" s="8">
        <v>13</v>
      </c>
      <c r="AT409" s="8">
        <v>13</v>
      </c>
      <c r="AU409" s="8">
        <v>14</v>
      </c>
      <c r="AV409" s="8">
        <v>12</v>
      </c>
      <c r="AW409" s="8">
        <v>10</v>
      </c>
      <c r="AX409" s="8">
        <v>13</v>
      </c>
      <c r="AY409" s="8">
        <v>1</v>
      </c>
      <c r="AZ409" s="8">
        <v>4</v>
      </c>
      <c r="BA409" s="8">
        <v>3</v>
      </c>
      <c r="BB409" s="8">
        <v>3</v>
      </c>
      <c r="BC409" s="8">
        <v>2</v>
      </c>
      <c r="BD409" s="8">
        <v>3</v>
      </c>
      <c r="BE409" s="8">
        <v>2</v>
      </c>
      <c r="BF409" s="8">
        <v>3</v>
      </c>
      <c r="BG409" s="8">
        <v>1</v>
      </c>
      <c r="BH409" s="8">
        <v>1</v>
      </c>
      <c r="BI409" s="8">
        <v>1</v>
      </c>
      <c r="BJ409" s="8" t="s">
        <v>26</v>
      </c>
      <c r="BK409" s="8" t="s">
        <v>20</v>
      </c>
      <c r="BL409" s="8">
        <v>14</v>
      </c>
      <c r="BM409" s="8" t="s">
        <v>26</v>
      </c>
      <c r="BN409" s="8"/>
      <c r="BO409" s="8" t="s">
        <v>26</v>
      </c>
      <c r="BP409" s="34">
        <v>47299</v>
      </c>
      <c r="BQ409" s="8" t="s">
        <v>21</v>
      </c>
      <c r="BR409" s="8" t="s">
        <v>156</v>
      </c>
    </row>
    <row r="410" spans="1:70" ht="15.5" thickBot="1" x14ac:dyDescent="0.35">
      <c r="A410" s="8" t="s">
        <v>26</v>
      </c>
      <c r="B410" s="8"/>
      <c r="C410" s="8" t="s">
        <v>757</v>
      </c>
      <c r="D410" s="8" t="s">
        <v>154</v>
      </c>
      <c r="E410" s="33">
        <v>1</v>
      </c>
      <c r="F410" s="8">
        <v>0</v>
      </c>
      <c r="G410" s="8" t="s">
        <v>33</v>
      </c>
      <c r="H410" s="8" t="s">
        <v>242</v>
      </c>
      <c r="I410" s="8">
        <v>22</v>
      </c>
      <c r="J410" s="8">
        <v>133</v>
      </c>
      <c r="K410" s="8">
        <v>152</v>
      </c>
      <c r="L410" s="8">
        <v>12</v>
      </c>
      <c r="M410" s="8">
        <v>9</v>
      </c>
      <c r="N410" s="8">
        <v>9</v>
      </c>
      <c r="O410" s="8">
        <v>13</v>
      </c>
      <c r="P410" s="8">
        <v>12</v>
      </c>
      <c r="Q410" s="8">
        <v>7</v>
      </c>
      <c r="R410" s="8">
        <v>11</v>
      </c>
      <c r="S410" s="8">
        <v>11</v>
      </c>
      <c r="T410" s="8">
        <v>10</v>
      </c>
      <c r="U410" s="8">
        <v>6</v>
      </c>
      <c r="V410" s="8">
        <v>11</v>
      </c>
      <c r="W410" s="8">
        <v>11</v>
      </c>
      <c r="X410" s="8">
        <v>12</v>
      </c>
      <c r="Y410" s="8">
        <v>10</v>
      </c>
      <c r="Z410" s="8">
        <v>13</v>
      </c>
      <c r="AA410" s="8">
        <v>10</v>
      </c>
      <c r="AB410" s="8">
        <v>13</v>
      </c>
      <c r="AC410" s="8">
        <v>13</v>
      </c>
      <c r="AD410" s="8">
        <v>11</v>
      </c>
      <c r="AE410" s="8">
        <v>10</v>
      </c>
      <c r="AF410" s="8">
        <v>16</v>
      </c>
      <c r="AG410" s="8">
        <v>11</v>
      </c>
      <c r="AH410" s="8">
        <v>13</v>
      </c>
      <c r="AI410" s="8">
        <v>11</v>
      </c>
      <c r="AJ410" s="8">
        <v>16</v>
      </c>
      <c r="AK410" s="8">
        <v>14</v>
      </c>
      <c r="AL410" s="8">
        <v>13</v>
      </c>
      <c r="AM410" s="8">
        <v>12</v>
      </c>
      <c r="AN410" s="8">
        <v>15</v>
      </c>
      <c r="AO410" s="8">
        <v>14</v>
      </c>
      <c r="AP410" s="8">
        <v>14</v>
      </c>
      <c r="AQ410" s="8">
        <v>14</v>
      </c>
      <c r="AR410" s="8">
        <v>14</v>
      </c>
      <c r="AS410" s="8">
        <v>14</v>
      </c>
      <c r="AT410" s="8">
        <v>15</v>
      </c>
      <c r="AU410" s="8">
        <v>16</v>
      </c>
      <c r="AV410" s="8">
        <v>13</v>
      </c>
      <c r="AW410" s="8">
        <v>12</v>
      </c>
      <c r="AX410" s="8">
        <v>13</v>
      </c>
      <c r="AY410" s="8">
        <v>2</v>
      </c>
      <c r="AZ410" s="8">
        <v>1</v>
      </c>
      <c r="BA410" s="8">
        <v>2</v>
      </c>
      <c r="BB410" s="8">
        <v>4</v>
      </c>
      <c r="BC410" s="8">
        <v>2</v>
      </c>
      <c r="BD410" s="8">
        <v>2</v>
      </c>
      <c r="BE410" s="8">
        <v>1</v>
      </c>
      <c r="BF410" s="8">
        <v>1</v>
      </c>
      <c r="BG410" s="8">
        <v>1</v>
      </c>
      <c r="BH410" s="8">
        <v>1</v>
      </c>
      <c r="BI410" s="8">
        <v>1</v>
      </c>
      <c r="BJ410" s="8" t="s">
        <v>26</v>
      </c>
      <c r="BK410" s="8" t="s">
        <v>20</v>
      </c>
      <c r="BL410" s="8">
        <v>16</v>
      </c>
      <c r="BM410" s="8" t="s">
        <v>26</v>
      </c>
      <c r="BN410" s="8"/>
      <c r="BO410" s="8" t="s">
        <v>26</v>
      </c>
      <c r="BP410" s="34">
        <v>46203</v>
      </c>
      <c r="BQ410" s="8" t="s">
        <v>21</v>
      </c>
      <c r="BR410" s="8" t="s">
        <v>156</v>
      </c>
    </row>
    <row r="411" spans="1:70" x14ac:dyDescent="0.3">
      <c r="A411" s="48" t="s">
        <v>758</v>
      </c>
    </row>
    <row r="412" spans="1:70" ht="14.5" thickBot="1" x14ac:dyDescent="0.35">
      <c r="A412" s="7" t="s">
        <v>0</v>
      </c>
      <c r="B412" s="7"/>
      <c r="C412" s="7" t="s">
        <v>2</v>
      </c>
      <c r="D412" s="7" t="s">
        <v>3</v>
      </c>
      <c r="E412" s="7"/>
      <c r="F412" s="7" t="s">
        <v>14</v>
      </c>
      <c r="G412" s="7" t="s">
        <v>12</v>
      </c>
      <c r="H412" s="7" t="s">
        <v>1</v>
      </c>
      <c r="I412" s="7" t="s">
        <v>4</v>
      </c>
      <c r="J412" s="7" t="s">
        <v>5</v>
      </c>
      <c r="K412" s="7" t="s">
        <v>329</v>
      </c>
      <c r="L412" s="7" t="s">
        <v>34</v>
      </c>
      <c r="M412" s="7" t="s">
        <v>35</v>
      </c>
      <c r="N412" s="7" t="s">
        <v>36</v>
      </c>
      <c r="O412" s="7" t="s">
        <v>37</v>
      </c>
      <c r="P412" s="7" t="s">
        <v>38</v>
      </c>
      <c r="Q412" s="7" t="s">
        <v>39</v>
      </c>
      <c r="R412" s="7" t="s">
        <v>40</v>
      </c>
      <c r="S412" s="7" t="s">
        <v>9</v>
      </c>
      <c r="T412" s="7" t="s">
        <v>41</v>
      </c>
      <c r="U412" s="7" t="s">
        <v>42</v>
      </c>
      <c r="V412" s="7" t="s">
        <v>43</v>
      </c>
      <c r="W412" s="7" t="s">
        <v>44</v>
      </c>
      <c r="X412" s="7" t="s">
        <v>45</v>
      </c>
      <c r="Y412" s="7" t="s">
        <v>46</v>
      </c>
      <c r="Z412" s="7" t="s">
        <v>47</v>
      </c>
      <c r="AA412" s="7" t="s">
        <v>1</v>
      </c>
      <c r="AB412" s="7" t="s">
        <v>10</v>
      </c>
      <c r="AC412" s="7" t="s">
        <v>48</v>
      </c>
      <c r="AD412" s="7" t="s">
        <v>49</v>
      </c>
      <c r="AE412" s="7" t="s">
        <v>50</v>
      </c>
      <c r="AF412" s="7" t="s">
        <v>51</v>
      </c>
      <c r="AG412" s="7" t="s">
        <v>52</v>
      </c>
      <c r="AH412" s="7" t="s">
        <v>53</v>
      </c>
      <c r="AI412" s="7" t="s">
        <v>54</v>
      </c>
      <c r="AJ412" s="7" t="s">
        <v>55</v>
      </c>
      <c r="AK412" s="7" t="s">
        <v>56</v>
      </c>
      <c r="AL412" s="7" t="s">
        <v>57</v>
      </c>
      <c r="AM412" s="7" t="s">
        <v>58</v>
      </c>
      <c r="AN412" s="7" t="s">
        <v>7</v>
      </c>
      <c r="AO412" s="7" t="s">
        <v>8</v>
      </c>
      <c r="AP412" s="7" t="s">
        <v>59</v>
      </c>
      <c r="AQ412" s="7" t="s">
        <v>60</v>
      </c>
      <c r="AR412" s="7" t="s">
        <v>61</v>
      </c>
      <c r="AS412" s="7" t="s">
        <v>62</v>
      </c>
      <c r="AT412" s="7" t="s">
        <v>6</v>
      </c>
      <c r="AU412" s="7" t="s">
        <v>63</v>
      </c>
      <c r="AV412" s="7" t="s">
        <v>213</v>
      </c>
      <c r="AW412" s="7" t="s">
        <v>214</v>
      </c>
      <c r="AX412" s="7" t="s">
        <v>215</v>
      </c>
      <c r="AY412" s="7" t="s">
        <v>140</v>
      </c>
      <c r="AZ412" s="7" t="s">
        <v>141</v>
      </c>
      <c r="BA412" s="7" t="s">
        <v>142</v>
      </c>
      <c r="BB412" s="7" t="s">
        <v>143</v>
      </c>
      <c r="BC412" s="7" t="s">
        <v>144</v>
      </c>
      <c r="BD412" s="7" t="s">
        <v>145</v>
      </c>
      <c r="BE412" s="7" t="s">
        <v>146</v>
      </c>
      <c r="BF412" s="7" t="s">
        <v>147</v>
      </c>
      <c r="BG412" s="7" t="s">
        <v>148</v>
      </c>
      <c r="BH412" s="7" t="s">
        <v>149</v>
      </c>
      <c r="BI412" s="7" t="s">
        <v>150</v>
      </c>
      <c r="BJ412" s="7" t="s">
        <v>18</v>
      </c>
      <c r="BK412" s="7" t="s">
        <v>16</v>
      </c>
      <c r="BL412" s="7" t="s">
        <v>11</v>
      </c>
      <c r="BM412" s="7" t="s">
        <v>13</v>
      </c>
      <c r="BN412" s="7" t="s">
        <v>17</v>
      </c>
      <c r="BO412" s="7" t="s">
        <v>151</v>
      </c>
      <c r="BP412" s="7" t="s">
        <v>15</v>
      </c>
      <c r="BQ412" s="7" t="s">
        <v>152</v>
      </c>
      <c r="BR412" s="7" t="s">
        <v>153</v>
      </c>
    </row>
    <row r="413" spans="1:70" ht="15.5" thickBot="1" x14ac:dyDescent="0.35">
      <c r="A413" s="8" t="s">
        <v>26</v>
      </c>
      <c r="B413" s="8"/>
      <c r="C413" s="8" t="s">
        <v>759</v>
      </c>
      <c r="D413" s="8" t="s">
        <v>154</v>
      </c>
      <c r="E413" s="33">
        <v>1</v>
      </c>
      <c r="F413" s="8">
        <v>0</v>
      </c>
      <c r="G413" s="8" t="s">
        <v>239</v>
      </c>
      <c r="H413" s="8" t="s">
        <v>449</v>
      </c>
      <c r="I413" s="8">
        <v>29</v>
      </c>
      <c r="J413" s="8">
        <v>133</v>
      </c>
      <c r="K413" s="8">
        <v>145</v>
      </c>
      <c r="L413" s="8">
        <v>12</v>
      </c>
      <c r="M413" s="8">
        <v>12</v>
      </c>
      <c r="N413" s="8">
        <v>6</v>
      </c>
      <c r="O413" s="8">
        <v>10</v>
      </c>
      <c r="P413" s="8">
        <v>14</v>
      </c>
      <c r="Q413" s="8">
        <v>13</v>
      </c>
      <c r="R413" s="8">
        <v>4</v>
      </c>
      <c r="S413" s="8">
        <v>14</v>
      </c>
      <c r="T413" s="8">
        <v>5</v>
      </c>
      <c r="U413" s="8">
        <v>14</v>
      </c>
      <c r="V413" s="8">
        <v>13</v>
      </c>
      <c r="W413" s="8">
        <v>15</v>
      </c>
      <c r="X413" s="8">
        <v>12</v>
      </c>
      <c r="Y413" s="8">
        <v>13</v>
      </c>
      <c r="Z413" s="8">
        <v>17</v>
      </c>
      <c r="AA413" s="8">
        <v>5</v>
      </c>
      <c r="AB413" s="8">
        <v>14</v>
      </c>
      <c r="AC413" s="8">
        <v>9</v>
      </c>
      <c r="AD413" s="8">
        <v>11</v>
      </c>
      <c r="AE413" s="8">
        <v>7</v>
      </c>
      <c r="AF413" s="8">
        <v>8</v>
      </c>
      <c r="AG413" s="8">
        <v>11</v>
      </c>
      <c r="AH413" s="8">
        <v>8</v>
      </c>
      <c r="AI413" s="8">
        <v>13</v>
      </c>
      <c r="AJ413" s="8">
        <v>13</v>
      </c>
      <c r="AK413" s="8">
        <v>10</v>
      </c>
      <c r="AL413" s="8">
        <v>11</v>
      </c>
      <c r="AM413" s="8">
        <v>8</v>
      </c>
      <c r="AN413" s="8">
        <v>15</v>
      </c>
      <c r="AO413" s="8">
        <v>10</v>
      </c>
      <c r="AP413" s="8">
        <v>14</v>
      </c>
      <c r="AQ413" s="8">
        <v>13</v>
      </c>
      <c r="AR413" s="8">
        <v>10</v>
      </c>
      <c r="AS413" s="8">
        <v>12</v>
      </c>
      <c r="AT413" s="8">
        <v>15</v>
      </c>
      <c r="AU413" s="8">
        <v>12</v>
      </c>
      <c r="AV413" s="8">
        <v>7</v>
      </c>
      <c r="AW413" s="8">
        <v>12</v>
      </c>
      <c r="AX413" s="8">
        <v>13</v>
      </c>
      <c r="AY413" s="8">
        <v>3</v>
      </c>
      <c r="AZ413" s="8">
        <v>3</v>
      </c>
      <c r="BA413" s="8">
        <v>2</v>
      </c>
      <c r="BB413" s="8">
        <v>3</v>
      </c>
      <c r="BC413" s="8">
        <v>3</v>
      </c>
      <c r="BD413" s="8">
        <v>1</v>
      </c>
      <c r="BE413" s="8">
        <v>2</v>
      </c>
      <c r="BF413" s="8">
        <v>1</v>
      </c>
      <c r="BG413" s="8">
        <v>4</v>
      </c>
      <c r="BH413" s="8">
        <v>3</v>
      </c>
      <c r="BI413" s="8">
        <v>2</v>
      </c>
      <c r="BJ413" s="8" t="s">
        <v>26</v>
      </c>
      <c r="BK413" s="8" t="s">
        <v>20</v>
      </c>
      <c r="BL413" s="8">
        <v>12</v>
      </c>
      <c r="BM413" s="8" t="s">
        <v>26</v>
      </c>
      <c r="BN413" s="8"/>
      <c r="BO413" s="8">
        <v>59</v>
      </c>
      <c r="BP413" s="34">
        <v>46203</v>
      </c>
      <c r="BQ413" s="8" t="s">
        <v>21</v>
      </c>
      <c r="BR413" s="8" t="s">
        <v>156</v>
      </c>
    </row>
    <row r="414" spans="1:70" ht="15.5" thickBot="1" x14ac:dyDescent="0.35">
      <c r="A414" s="8" t="s">
        <v>26</v>
      </c>
      <c r="B414" s="8"/>
      <c r="C414" s="8" t="s">
        <v>760</v>
      </c>
      <c r="D414" s="8" t="s">
        <v>154</v>
      </c>
      <c r="E414" s="33">
        <v>1</v>
      </c>
      <c r="F414" s="8">
        <v>0</v>
      </c>
      <c r="G414" s="8" t="s">
        <v>228</v>
      </c>
      <c r="H414" s="8" t="s">
        <v>23</v>
      </c>
      <c r="I414" s="8">
        <v>31</v>
      </c>
      <c r="J414" s="8">
        <v>146</v>
      </c>
      <c r="K414" s="8">
        <v>152</v>
      </c>
      <c r="L414" s="8">
        <v>12</v>
      </c>
      <c r="M414" s="8">
        <v>12</v>
      </c>
      <c r="N414" s="8">
        <v>15</v>
      </c>
      <c r="O414" s="8">
        <v>5</v>
      </c>
      <c r="P414" s="8">
        <v>12</v>
      </c>
      <c r="Q414" s="8">
        <v>8</v>
      </c>
      <c r="R414" s="8">
        <v>9</v>
      </c>
      <c r="S414" s="8">
        <v>12</v>
      </c>
      <c r="T414" s="8">
        <v>15</v>
      </c>
      <c r="U414" s="8">
        <v>8</v>
      </c>
      <c r="V414" s="8">
        <v>8</v>
      </c>
      <c r="W414" s="8">
        <v>12</v>
      </c>
      <c r="X414" s="8">
        <v>13</v>
      </c>
      <c r="Y414" s="8">
        <v>8</v>
      </c>
      <c r="Z414" s="8">
        <v>8</v>
      </c>
      <c r="AA414" s="8">
        <v>17</v>
      </c>
      <c r="AB414" s="8">
        <v>17</v>
      </c>
      <c r="AC414" s="8">
        <v>16</v>
      </c>
      <c r="AD414" s="8">
        <v>13</v>
      </c>
      <c r="AE414" s="8">
        <v>6</v>
      </c>
      <c r="AF414" s="8">
        <v>16</v>
      </c>
      <c r="AG414" s="8">
        <v>11</v>
      </c>
      <c r="AH414" s="8">
        <v>17</v>
      </c>
      <c r="AI414" s="8">
        <v>13</v>
      </c>
      <c r="AJ414" s="8">
        <v>17</v>
      </c>
      <c r="AK414" s="8">
        <v>17</v>
      </c>
      <c r="AL414" s="8">
        <v>14</v>
      </c>
      <c r="AM414" s="8">
        <v>13</v>
      </c>
      <c r="AN414" s="8">
        <v>14</v>
      </c>
      <c r="AO414" s="8">
        <v>11</v>
      </c>
      <c r="AP414" s="8">
        <v>12</v>
      </c>
      <c r="AQ414" s="8">
        <v>16</v>
      </c>
      <c r="AR414" s="8">
        <v>11</v>
      </c>
      <c r="AS414" s="8">
        <v>12</v>
      </c>
      <c r="AT414" s="8">
        <v>14</v>
      </c>
      <c r="AU414" s="8">
        <v>14</v>
      </c>
      <c r="AV414" s="8">
        <v>16</v>
      </c>
      <c r="AW414" s="8">
        <v>13</v>
      </c>
      <c r="AX414" s="8">
        <v>14</v>
      </c>
      <c r="AY414" s="8">
        <v>3</v>
      </c>
      <c r="AZ414" s="8">
        <v>3</v>
      </c>
      <c r="BA414" s="8">
        <v>4</v>
      </c>
      <c r="BB414" s="8">
        <v>1</v>
      </c>
      <c r="BC414" s="8">
        <v>3</v>
      </c>
      <c r="BD414" s="8">
        <v>4</v>
      </c>
      <c r="BE414" s="8">
        <v>3</v>
      </c>
      <c r="BF414" s="8">
        <v>3</v>
      </c>
      <c r="BG414" s="8">
        <v>2</v>
      </c>
      <c r="BH414" s="8">
        <v>1</v>
      </c>
      <c r="BI414" s="8">
        <v>2</v>
      </c>
      <c r="BJ414" s="8" t="s">
        <v>26</v>
      </c>
      <c r="BK414" s="8" t="s">
        <v>20</v>
      </c>
      <c r="BL414" s="8">
        <v>17</v>
      </c>
      <c r="BM414" s="8" t="s">
        <v>26</v>
      </c>
      <c r="BN414" s="8"/>
      <c r="BO414" s="8">
        <v>6</v>
      </c>
      <c r="BP414" s="34">
        <v>46568</v>
      </c>
      <c r="BQ414" s="8" t="s">
        <v>21</v>
      </c>
      <c r="BR414" s="8" t="s">
        <v>156</v>
      </c>
    </row>
    <row r="415" spans="1:70" ht="15.5" thickBot="1" x14ac:dyDescent="0.35">
      <c r="A415" s="8" t="s">
        <v>26</v>
      </c>
      <c r="B415" s="8"/>
      <c r="C415" s="8" t="s">
        <v>761</v>
      </c>
      <c r="D415" s="8" t="s">
        <v>154</v>
      </c>
      <c r="E415" s="33">
        <v>1</v>
      </c>
      <c r="F415" s="8">
        <v>0</v>
      </c>
      <c r="G415" s="8" t="s">
        <v>155</v>
      </c>
      <c r="H415" s="8" t="s">
        <v>229</v>
      </c>
      <c r="I415" s="8">
        <v>25</v>
      </c>
      <c r="J415" s="8">
        <v>113</v>
      </c>
      <c r="K415" s="8">
        <v>134</v>
      </c>
      <c r="L415" s="8">
        <v>11</v>
      </c>
      <c r="M415" s="8">
        <v>11</v>
      </c>
      <c r="N415" s="8">
        <v>3</v>
      </c>
      <c r="O415" s="8">
        <v>4</v>
      </c>
      <c r="P415" s="8">
        <v>14</v>
      </c>
      <c r="Q415" s="8">
        <v>9</v>
      </c>
      <c r="R415" s="8">
        <v>3</v>
      </c>
      <c r="S415" s="8">
        <v>16</v>
      </c>
      <c r="T415" s="8">
        <v>4</v>
      </c>
      <c r="U415" s="8">
        <v>12</v>
      </c>
      <c r="V415" s="8">
        <v>10</v>
      </c>
      <c r="W415" s="8">
        <v>13</v>
      </c>
      <c r="X415" s="8">
        <v>6</v>
      </c>
      <c r="Y415" s="8">
        <v>10</v>
      </c>
      <c r="Z415" s="8">
        <v>16</v>
      </c>
      <c r="AA415" s="8">
        <v>6</v>
      </c>
      <c r="AB415" s="8">
        <v>11</v>
      </c>
      <c r="AC415" s="8">
        <v>10</v>
      </c>
      <c r="AD415" s="8">
        <v>8</v>
      </c>
      <c r="AE415" s="8">
        <v>4</v>
      </c>
      <c r="AF415" s="8">
        <v>7</v>
      </c>
      <c r="AG415" s="8">
        <v>10</v>
      </c>
      <c r="AH415" s="8">
        <v>9</v>
      </c>
      <c r="AI415" s="8">
        <v>12</v>
      </c>
      <c r="AJ415" s="8">
        <v>7</v>
      </c>
      <c r="AK415" s="8">
        <v>7</v>
      </c>
      <c r="AL415" s="8">
        <v>10</v>
      </c>
      <c r="AM415" s="8">
        <v>11</v>
      </c>
      <c r="AN415" s="8">
        <v>15</v>
      </c>
      <c r="AO415" s="8">
        <v>6</v>
      </c>
      <c r="AP415" s="8">
        <v>14</v>
      </c>
      <c r="AQ415" s="8">
        <v>11</v>
      </c>
      <c r="AR415" s="8">
        <v>15</v>
      </c>
      <c r="AS415" s="8">
        <v>7</v>
      </c>
      <c r="AT415" s="8">
        <v>14</v>
      </c>
      <c r="AU415" s="8">
        <v>7</v>
      </c>
      <c r="AV415" s="8">
        <v>5</v>
      </c>
      <c r="AW415" s="8">
        <v>6</v>
      </c>
      <c r="AX415" s="8">
        <v>9</v>
      </c>
      <c r="AY415" s="8">
        <v>2</v>
      </c>
      <c r="AZ415" s="8">
        <v>2</v>
      </c>
      <c r="BA415" s="8">
        <v>3</v>
      </c>
      <c r="BB415" s="8">
        <v>1</v>
      </c>
      <c r="BC415" s="8">
        <v>1</v>
      </c>
      <c r="BD415" s="8">
        <v>3</v>
      </c>
      <c r="BE415" s="8">
        <v>1</v>
      </c>
      <c r="BF415" s="8">
        <v>1</v>
      </c>
      <c r="BG415" s="8">
        <v>2</v>
      </c>
      <c r="BH415" s="8">
        <v>1</v>
      </c>
      <c r="BI415" s="8">
        <v>1</v>
      </c>
      <c r="BJ415" s="8" t="s">
        <v>26</v>
      </c>
      <c r="BK415" s="8" t="s">
        <v>20</v>
      </c>
      <c r="BL415" s="8">
        <v>6</v>
      </c>
      <c r="BM415" s="8" t="s">
        <v>26</v>
      </c>
      <c r="BN415" s="8"/>
      <c r="BO415" s="8">
        <v>3</v>
      </c>
      <c r="BP415" s="34">
        <v>46568</v>
      </c>
      <c r="BQ415" s="8" t="s">
        <v>21</v>
      </c>
      <c r="BR415" s="8" t="s">
        <v>156</v>
      </c>
    </row>
    <row r="416" spans="1:70" ht="15.5" thickBot="1" x14ac:dyDescent="0.35">
      <c r="A416" s="8" t="s">
        <v>26</v>
      </c>
      <c r="B416" s="8"/>
      <c r="C416" s="8" t="s">
        <v>762</v>
      </c>
      <c r="D416" s="8" t="s">
        <v>154</v>
      </c>
      <c r="E416" s="33">
        <v>1</v>
      </c>
      <c r="F416" s="8">
        <v>0</v>
      </c>
      <c r="G416" s="8" t="s">
        <v>228</v>
      </c>
      <c r="H416" s="8" t="s">
        <v>31</v>
      </c>
      <c r="I416" s="8">
        <v>25</v>
      </c>
      <c r="J416" s="8">
        <v>138</v>
      </c>
      <c r="K416" s="8">
        <v>145</v>
      </c>
      <c r="L416" s="8">
        <v>12</v>
      </c>
      <c r="M416" s="8">
        <v>4</v>
      </c>
      <c r="N416" s="8">
        <v>15</v>
      </c>
      <c r="O416" s="8">
        <v>7</v>
      </c>
      <c r="P416" s="8">
        <v>11</v>
      </c>
      <c r="Q416" s="8">
        <v>3</v>
      </c>
      <c r="R416" s="8">
        <v>6</v>
      </c>
      <c r="S416" s="8">
        <v>8</v>
      </c>
      <c r="T416" s="8">
        <v>14</v>
      </c>
      <c r="U416" s="8">
        <v>5</v>
      </c>
      <c r="V416" s="8">
        <v>6</v>
      </c>
      <c r="W416" s="8">
        <v>13</v>
      </c>
      <c r="X416" s="8">
        <v>18</v>
      </c>
      <c r="Y416" s="8">
        <v>8</v>
      </c>
      <c r="Z416" s="8">
        <v>9</v>
      </c>
      <c r="AA416" s="8">
        <v>13</v>
      </c>
      <c r="AB416" s="8">
        <v>15</v>
      </c>
      <c r="AC416" s="8">
        <v>14</v>
      </c>
      <c r="AD416" s="8">
        <v>11</v>
      </c>
      <c r="AE416" s="8">
        <v>14</v>
      </c>
      <c r="AF416" s="8">
        <v>16</v>
      </c>
      <c r="AG416" s="8">
        <v>9</v>
      </c>
      <c r="AH416" s="8">
        <v>16</v>
      </c>
      <c r="AI416" s="8">
        <v>7</v>
      </c>
      <c r="AJ416" s="8">
        <v>15</v>
      </c>
      <c r="AK416" s="8">
        <v>16</v>
      </c>
      <c r="AL416" s="8">
        <v>13</v>
      </c>
      <c r="AM416" s="8">
        <v>14</v>
      </c>
      <c r="AN416" s="8">
        <v>12</v>
      </c>
      <c r="AO416" s="8">
        <v>16</v>
      </c>
      <c r="AP416" s="8">
        <v>12</v>
      </c>
      <c r="AQ416" s="8">
        <v>15</v>
      </c>
      <c r="AR416" s="8">
        <v>11</v>
      </c>
      <c r="AS416" s="8">
        <v>17</v>
      </c>
      <c r="AT416" s="8">
        <v>14</v>
      </c>
      <c r="AU416" s="8">
        <v>12</v>
      </c>
      <c r="AV416" s="8">
        <v>15</v>
      </c>
      <c r="AW416" s="8">
        <v>13</v>
      </c>
      <c r="AX416" s="8">
        <v>13</v>
      </c>
      <c r="AY416" s="8">
        <v>3</v>
      </c>
      <c r="AZ416" s="8">
        <v>3</v>
      </c>
      <c r="BA416" s="8">
        <v>3</v>
      </c>
      <c r="BB416" s="8">
        <v>3</v>
      </c>
      <c r="BC416" s="8">
        <v>4</v>
      </c>
      <c r="BD416" s="8">
        <v>3</v>
      </c>
      <c r="BE416" s="8">
        <v>2</v>
      </c>
      <c r="BF416" s="8">
        <v>2</v>
      </c>
      <c r="BG416" s="8">
        <v>2</v>
      </c>
      <c r="BH416" s="8">
        <v>3</v>
      </c>
      <c r="BI416" s="8">
        <v>3</v>
      </c>
      <c r="BJ416" s="8" t="s">
        <v>26</v>
      </c>
      <c r="BK416" s="8" t="s">
        <v>20</v>
      </c>
      <c r="BL416" s="8">
        <v>15</v>
      </c>
      <c r="BM416" s="8" t="s">
        <v>26</v>
      </c>
      <c r="BN416" s="8"/>
      <c r="BO416" s="8">
        <v>3</v>
      </c>
      <c r="BP416" s="34">
        <v>46568</v>
      </c>
      <c r="BQ416" s="8" t="s">
        <v>21</v>
      </c>
      <c r="BR416" s="8" t="s">
        <v>156</v>
      </c>
    </row>
    <row r="417" spans="1:70" ht="15.5" thickBot="1" x14ac:dyDescent="0.35">
      <c r="A417" s="8" t="s">
        <v>26</v>
      </c>
      <c r="B417" s="8"/>
      <c r="C417" s="8" t="s">
        <v>763</v>
      </c>
      <c r="D417" s="8" t="s">
        <v>154</v>
      </c>
      <c r="E417" s="33">
        <v>1</v>
      </c>
      <c r="F417" s="8">
        <v>0</v>
      </c>
      <c r="G417" s="8" t="s">
        <v>19</v>
      </c>
      <c r="H417" s="8" t="s">
        <v>493</v>
      </c>
      <c r="I417" s="8">
        <v>25</v>
      </c>
      <c r="J417" s="8">
        <v>102</v>
      </c>
      <c r="K417" s="8">
        <v>119</v>
      </c>
      <c r="L417" s="8">
        <v>9</v>
      </c>
      <c r="M417" s="8">
        <v>9</v>
      </c>
      <c r="N417" s="8">
        <v>8</v>
      </c>
      <c r="O417" s="8">
        <v>11</v>
      </c>
      <c r="P417" s="8">
        <v>12</v>
      </c>
      <c r="Q417" s="8">
        <v>9</v>
      </c>
      <c r="R417" s="8">
        <v>5</v>
      </c>
      <c r="S417" s="8">
        <v>14</v>
      </c>
      <c r="T417" s="8">
        <v>6</v>
      </c>
      <c r="U417" s="8">
        <v>7</v>
      </c>
      <c r="V417" s="8">
        <v>10</v>
      </c>
      <c r="W417" s="8">
        <v>10</v>
      </c>
      <c r="X417" s="8">
        <v>6</v>
      </c>
      <c r="Y417" s="8">
        <v>9</v>
      </c>
      <c r="Z417" s="8">
        <v>15</v>
      </c>
      <c r="AA417" s="8">
        <v>8</v>
      </c>
      <c r="AB417" s="8">
        <v>15</v>
      </c>
      <c r="AC417" s="8">
        <v>9</v>
      </c>
      <c r="AD417" s="8">
        <v>7</v>
      </c>
      <c r="AE417" s="8">
        <v>5</v>
      </c>
      <c r="AF417" s="8">
        <v>8</v>
      </c>
      <c r="AG417" s="8">
        <v>8</v>
      </c>
      <c r="AH417" s="8">
        <v>5</v>
      </c>
      <c r="AI417" s="8">
        <v>11</v>
      </c>
      <c r="AJ417" s="8">
        <v>11</v>
      </c>
      <c r="AK417" s="8">
        <v>11</v>
      </c>
      <c r="AL417" s="8">
        <v>10</v>
      </c>
      <c r="AM417" s="8">
        <v>11</v>
      </c>
      <c r="AN417" s="8">
        <v>14</v>
      </c>
      <c r="AO417" s="8">
        <v>8</v>
      </c>
      <c r="AP417" s="8">
        <v>14</v>
      </c>
      <c r="AQ417" s="8">
        <v>12</v>
      </c>
      <c r="AR417" s="8">
        <v>11</v>
      </c>
      <c r="AS417" s="8">
        <v>9</v>
      </c>
      <c r="AT417" s="8">
        <v>14</v>
      </c>
      <c r="AU417" s="8">
        <v>15</v>
      </c>
      <c r="AV417" s="8">
        <v>7</v>
      </c>
      <c r="AW417" s="8">
        <v>8</v>
      </c>
      <c r="AX417" s="8">
        <v>7</v>
      </c>
      <c r="AY417" s="8">
        <v>3</v>
      </c>
      <c r="AZ417" s="8">
        <v>2</v>
      </c>
      <c r="BA417" s="8">
        <v>1</v>
      </c>
      <c r="BB417" s="8">
        <v>3</v>
      </c>
      <c r="BC417" s="8">
        <v>2</v>
      </c>
      <c r="BD417" s="8">
        <v>4</v>
      </c>
      <c r="BE417" s="8">
        <v>2</v>
      </c>
      <c r="BF417" s="8">
        <v>3</v>
      </c>
      <c r="BG417" s="8">
        <v>2</v>
      </c>
      <c r="BH417" s="8">
        <v>2</v>
      </c>
      <c r="BI417" s="8">
        <v>2</v>
      </c>
      <c r="BJ417" s="8" t="s">
        <v>26</v>
      </c>
      <c r="BK417" s="8" t="s">
        <v>20</v>
      </c>
      <c r="BL417" s="8">
        <v>5</v>
      </c>
      <c r="BM417" s="8" t="s">
        <v>26</v>
      </c>
      <c r="BN417" s="8"/>
      <c r="BO417" s="8">
        <v>23</v>
      </c>
      <c r="BP417" s="34">
        <v>46203</v>
      </c>
      <c r="BQ417" s="8" t="s">
        <v>21</v>
      </c>
      <c r="BR417" s="8" t="s">
        <v>156</v>
      </c>
    </row>
    <row r="418" spans="1:70" ht="15.5" thickBot="1" x14ac:dyDescent="0.35">
      <c r="A418" s="8" t="s">
        <v>26</v>
      </c>
      <c r="B418" s="8"/>
      <c r="C418" s="8" t="s">
        <v>764</v>
      </c>
      <c r="D418" s="8" t="s">
        <v>154</v>
      </c>
      <c r="E418" s="33">
        <v>1</v>
      </c>
      <c r="F418" s="8">
        <v>0</v>
      </c>
      <c r="G418" s="8" t="s">
        <v>28</v>
      </c>
      <c r="H418" s="8" t="s">
        <v>369</v>
      </c>
      <c r="I418" s="8">
        <v>23</v>
      </c>
      <c r="J418" s="8">
        <v>123</v>
      </c>
      <c r="K418" s="8">
        <v>144</v>
      </c>
      <c r="L418" s="8">
        <v>15</v>
      </c>
      <c r="M418" s="8">
        <v>12</v>
      </c>
      <c r="N418" s="8">
        <v>14</v>
      </c>
      <c r="O418" s="8">
        <v>8</v>
      </c>
      <c r="P418" s="8">
        <v>13</v>
      </c>
      <c r="Q418" s="8">
        <v>10</v>
      </c>
      <c r="R418" s="8">
        <v>9</v>
      </c>
      <c r="S418" s="8">
        <v>14</v>
      </c>
      <c r="T418" s="8">
        <v>13</v>
      </c>
      <c r="U418" s="8">
        <v>5</v>
      </c>
      <c r="V418" s="8">
        <v>10</v>
      </c>
      <c r="W418" s="8">
        <v>13</v>
      </c>
      <c r="X418" s="8">
        <v>12</v>
      </c>
      <c r="Y418" s="8">
        <v>10</v>
      </c>
      <c r="Z418" s="8">
        <v>8</v>
      </c>
      <c r="AA418" s="8">
        <v>12</v>
      </c>
      <c r="AB418" s="8">
        <v>15</v>
      </c>
      <c r="AC418" s="8">
        <v>12</v>
      </c>
      <c r="AD418" s="8">
        <v>13</v>
      </c>
      <c r="AE418" s="8">
        <v>10</v>
      </c>
      <c r="AF418" s="8">
        <v>13</v>
      </c>
      <c r="AG418" s="8">
        <v>9</v>
      </c>
      <c r="AH418" s="8">
        <v>13</v>
      </c>
      <c r="AI418" s="8">
        <v>13</v>
      </c>
      <c r="AJ418" s="8">
        <v>14</v>
      </c>
      <c r="AK418" s="8">
        <v>14</v>
      </c>
      <c r="AL418" s="8">
        <v>12</v>
      </c>
      <c r="AM418" s="8">
        <v>13</v>
      </c>
      <c r="AN418" s="8">
        <v>14</v>
      </c>
      <c r="AO418" s="8">
        <v>10</v>
      </c>
      <c r="AP418" s="8">
        <v>13</v>
      </c>
      <c r="AQ418" s="8">
        <v>14</v>
      </c>
      <c r="AR418" s="8">
        <v>12</v>
      </c>
      <c r="AS418" s="8">
        <v>11</v>
      </c>
      <c r="AT418" s="8">
        <v>13</v>
      </c>
      <c r="AU418" s="8">
        <v>14</v>
      </c>
      <c r="AV418" s="8">
        <v>13</v>
      </c>
      <c r="AW418" s="8">
        <v>14</v>
      </c>
      <c r="AX418" s="8">
        <v>13</v>
      </c>
      <c r="AY418" s="8">
        <v>1</v>
      </c>
      <c r="AZ418" s="8">
        <v>1</v>
      </c>
      <c r="BA418" s="8">
        <v>3</v>
      </c>
      <c r="BB418" s="8">
        <v>1</v>
      </c>
      <c r="BC418" s="8">
        <v>1</v>
      </c>
      <c r="BD418" s="8">
        <v>2</v>
      </c>
      <c r="BE418" s="8">
        <v>2</v>
      </c>
      <c r="BF418" s="8">
        <v>2</v>
      </c>
      <c r="BG418" s="8">
        <v>2</v>
      </c>
      <c r="BH418" s="8">
        <v>2</v>
      </c>
      <c r="BI418" s="8">
        <v>3</v>
      </c>
      <c r="BJ418" s="8" t="s">
        <v>26</v>
      </c>
      <c r="BK418" s="8" t="s">
        <v>20</v>
      </c>
      <c r="BL418" s="8">
        <v>15</v>
      </c>
      <c r="BM418" s="8" t="s">
        <v>26</v>
      </c>
      <c r="BN418" s="8"/>
      <c r="BO418" s="8">
        <v>5</v>
      </c>
      <c r="BP418" s="34">
        <v>46203</v>
      </c>
      <c r="BQ418" s="8" t="s">
        <v>21</v>
      </c>
      <c r="BR418" s="8" t="s">
        <v>156</v>
      </c>
    </row>
    <row r="419" spans="1:70" ht="15.5" thickBot="1" x14ac:dyDescent="0.35">
      <c r="A419" s="8" t="s">
        <v>26</v>
      </c>
      <c r="B419" s="8"/>
      <c r="C419" s="8" t="s">
        <v>765</v>
      </c>
      <c r="D419" s="8" t="s">
        <v>154</v>
      </c>
      <c r="E419" s="33">
        <v>1</v>
      </c>
      <c r="F419" s="8">
        <v>0</v>
      </c>
      <c r="G419" s="8" t="s">
        <v>157</v>
      </c>
      <c r="H419" s="8" t="s">
        <v>410</v>
      </c>
      <c r="I419" s="8">
        <v>22</v>
      </c>
      <c r="J419" s="8">
        <v>126</v>
      </c>
      <c r="K419" s="8">
        <v>144</v>
      </c>
      <c r="L419" s="8">
        <v>10</v>
      </c>
      <c r="M419" s="8">
        <v>12</v>
      </c>
      <c r="N419" s="8">
        <v>11</v>
      </c>
      <c r="O419" s="8">
        <v>9</v>
      </c>
      <c r="P419" s="8">
        <v>12</v>
      </c>
      <c r="Q419" s="8">
        <v>10</v>
      </c>
      <c r="R419" s="8">
        <v>5</v>
      </c>
      <c r="S419" s="8">
        <v>15</v>
      </c>
      <c r="T419" s="8">
        <v>11</v>
      </c>
      <c r="U419" s="8">
        <v>11</v>
      </c>
      <c r="V419" s="8">
        <v>12</v>
      </c>
      <c r="W419" s="8">
        <v>12</v>
      </c>
      <c r="X419" s="8">
        <v>6</v>
      </c>
      <c r="Y419" s="8">
        <v>12</v>
      </c>
      <c r="Z419" s="8">
        <v>14</v>
      </c>
      <c r="AA419" s="8">
        <v>10</v>
      </c>
      <c r="AB419" s="8">
        <v>14</v>
      </c>
      <c r="AC419" s="8">
        <v>9</v>
      </c>
      <c r="AD419" s="8">
        <v>12</v>
      </c>
      <c r="AE419" s="8">
        <v>8</v>
      </c>
      <c r="AF419" s="8">
        <v>14</v>
      </c>
      <c r="AG419" s="8">
        <v>13</v>
      </c>
      <c r="AH419" s="8">
        <v>9</v>
      </c>
      <c r="AI419" s="8">
        <v>11</v>
      </c>
      <c r="AJ419" s="8">
        <v>14</v>
      </c>
      <c r="AK419" s="8">
        <v>10</v>
      </c>
      <c r="AL419" s="8">
        <v>12</v>
      </c>
      <c r="AM419" s="8">
        <v>11</v>
      </c>
      <c r="AN419" s="8">
        <v>14</v>
      </c>
      <c r="AO419" s="8">
        <v>9</v>
      </c>
      <c r="AP419" s="8">
        <v>16</v>
      </c>
      <c r="AQ419" s="8">
        <v>12</v>
      </c>
      <c r="AR419" s="8">
        <v>15</v>
      </c>
      <c r="AS419" s="8">
        <v>13</v>
      </c>
      <c r="AT419" s="8">
        <v>14</v>
      </c>
      <c r="AU419" s="8">
        <v>14</v>
      </c>
      <c r="AV419" s="8">
        <v>8</v>
      </c>
      <c r="AW419" s="8">
        <v>11</v>
      </c>
      <c r="AX419" s="8">
        <v>16</v>
      </c>
      <c r="AY419" s="8">
        <v>1</v>
      </c>
      <c r="AZ419" s="8">
        <v>3</v>
      </c>
      <c r="BA419" s="8">
        <v>1</v>
      </c>
      <c r="BB419" s="8">
        <v>3</v>
      </c>
      <c r="BC419" s="8">
        <v>2</v>
      </c>
      <c r="BD419" s="8">
        <v>2</v>
      </c>
      <c r="BE419" s="8">
        <v>3</v>
      </c>
      <c r="BF419" s="8">
        <v>1</v>
      </c>
      <c r="BG419" s="8">
        <v>3</v>
      </c>
      <c r="BH419" s="8">
        <v>1</v>
      </c>
      <c r="BI419" s="8">
        <v>2</v>
      </c>
      <c r="BJ419" s="8" t="s">
        <v>26</v>
      </c>
      <c r="BK419" s="8" t="s">
        <v>20</v>
      </c>
      <c r="BL419" s="8">
        <v>12</v>
      </c>
      <c r="BM419" s="8" t="s">
        <v>26</v>
      </c>
      <c r="BN419" s="8"/>
      <c r="BO419" s="8">
        <v>2</v>
      </c>
      <c r="BP419" s="34">
        <v>46934</v>
      </c>
      <c r="BQ419" s="8" t="s">
        <v>21</v>
      </c>
      <c r="BR419" s="8" t="s">
        <v>156</v>
      </c>
    </row>
    <row r="420" spans="1:70" ht="15.5" thickBot="1" x14ac:dyDescent="0.35">
      <c r="A420" s="8" t="s">
        <v>26</v>
      </c>
      <c r="B420" s="8"/>
      <c r="C420" s="8" t="s">
        <v>766</v>
      </c>
      <c r="D420" s="8" t="s">
        <v>154</v>
      </c>
      <c r="E420" s="33">
        <v>1</v>
      </c>
      <c r="F420" s="8">
        <v>0</v>
      </c>
      <c r="G420" s="8" t="s">
        <v>33</v>
      </c>
      <c r="H420" s="8" t="s">
        <v>32</v>
      </c>
      <c r="I420" s="8">
        <v>35</v>
      </c>
      <c r="J420" s="8">
        <v>110</v>
      </c>
      <c r="K420" s="8">
        <v>125</v>
      </c>
      <c r="L420" s="8">
        <v>9</v>
      </c>
      <c r="M420" s="8">
        <v>3</v>
      </c>
      <c r="N420" s="8">
        <v>3</v>
      </c>
      <c r="O420" s="8">
        <v>6</v>
      </c>
      <c r="P420" s="8">
        <v>8</v>
      </c>
      <c r="Q420" s="8">
        <v>4</v>
      </c>
      <c r="R420" s="8">
        <v>1</v>
      </c>
      <c r="S420" s="8">
        <v>3</v>
      </c>
      <c r="T420" s="8">
        <v>7</v>
      </c>
      <c r="U420" s="8">
        <v>5</v>
      </c>
      <c r="V420" s="8">
        <v>2</v>
      </c>
      <c r="W420" s="8">
        <v>7</v>
      </c>
      <c r="X420" s="8">
        <v>7</v>
      </c>
      <c r="Y420" s="8">
        <v>3</v>
      </c>
      <c r="Z420" s="8">
        <v>9</v>
      </c>
      <c r="AA420" s="8">
        <v>13</v>
      </c>
      <c r="AB420" s="8">
        <v>10</v>
      </c>
      <c r="AC420" s="8">
        <v>10</v>
      </c>
      <c r="AD420" s="8">
        <v>10</v>
      </c>
      <c r="AE420" s="8">
        <v>10</v>
      </c>
      <c r="AF420" s="8">
        <v>9</v>
      </c>
      <c r="AG420" s="8">
        <v>6</v>
      </c>
      <c r="AH420" s="8">
        <v>10</v>
      </c>
      <c r="AI420" s="8">
        <v>1</v>
      </c>
      <c r="AJ420" s="8">
        <v>13</v>
      </c>
      <c r="AK420" s="8">
        <v>14</v>
      </c>
      <c r="AL420" s="8">
        <v>11</v>
      </c>
      <c r="AM420" s="8">
        <v>10</v>
      </c>
      <c r="AN420" s="8">
        <v>7</v>
      </c>
      <c r="AO420" s="8">
        <v>16</v>
      </c>
      <c r="AP420" s="8">
        <v>13</v>
      </c>
      <c r="AQ420" s="8">
        <v>13</v>
      </c>
      <c r="AR420" s="8">
        <v>13</v>
      </c>
      <c r="AS420" s="8">
        <v>14</v>
      </c>
      <c r="AT420" s="8">
        <v>8</v>
      </c>
      <c r="AU420" s="8">
        <v>12</v>
      </c>
      <c r="AV420" s="8">
        <v>9</v>
      </c>
      <c r="AW420" s="8">
        <v>12</v>
      </c>
      <c r="AX420" s="8">
        <v>10</v>
      </c>
      <c r="AY420" s="8">
        <v>12</v>
      </c>
      <c r="AZ420" s="8">
        <v>13</v>
      </c>
      <c r="BA420" s="8">
        <v>14</v>
      </c>
      <c r="BB420" s="8">
        <v>11</v>
      </c>
      <c r="BC420" s="8">
        <v>11</v>
      </c>
      <c r="BD420" s="8">
        <v>14</v>
      </c>
      <c r="BE420" s="8">
        <v>12</v>
      </c>
      <c r="BF420" s="8">
        <v>12</v>
      </c>
      <c r="BG420" s="8">
        <v>8</v>
      </c>
      <c r="BH420" s="8">
        <v>14</v>
      </c>
      <c r="BI420" s="8">
        <v>13</v>
      </c>
      <c r="BJ420" s="8" t="s">
        <v>26</v>
      </c>
      <c r="BK420" s="8" t="s">
        <v>20</v>
      </c>
      <c r="BL420" s="8">
        <v>13</v>
      </c>
      <c r="BM420" s="8" t="s">
        <v>26</v>
      </c>
      <c r="BN420" s="8"/>
      <c r="BO420" s="8" t="s">
        <v>26</v>
      </c>
      <c r="BP420" s="34">
        <v>46203</v>
      </c>
      <c r="BQ420" s="8" t="s">
        <v>21</v>
      </c>
      <c r="BR420" s="8" t="s">
        <v>156</v>
      </c>
    </row>
    <row r="421" spans="1:70" ht="15.5" thickBot="1" x14ac:dyDescent="0.35">
      <c r="A421" s="8" t="s">
        <v>26</v>
      </c>
      <c r="B421" s="8"/>
      <c r="C421" s="8" t="s">
        <v>767</v>
      </c>
      <c r="D421" s="8" t="s">
        <v>154</v>
      </c>
      <c r="E421" s="33">
        <v>1</v>
      </c>
      <c r="F421" s="8">
        <v>0</v>
      </c>
      <c r="G421" s="8" t="s">
        <v>20</v>
      </c>
      <c r="H421" s="8" t="s">
        <v>427</v>
      </c>
      <c r="I421" s="8">
        <v>30</v>
      </c>
      <c r="J421" s="8">
        <v>125</v>
      </c>
      <c r="K421" s="8">
        <v>125</v>
      </c>
      <c r="L421" s="8">
        <v>14</v>
      </c>
      <c r="M421" s="8">
        <v>9</v>
      </c>
      <c r="N421" s="8">
        <v>13</v>
      </c>
      <c r="O421" s="8">
        <v>8</v>
      </c>
      <c r="P421" s="8">
        <v>11</v>
      </c>
      <c r="Q421" s="8">
        <v>7</v>
      </c>
      <c r="R421" s="8">
        <v>3</v>
      </c>
      <c r="S421" s="8">
        <v>10</v>
      </c>
      <c r="T421" s="8">
        <v>13</v>
      </c>
      <c r="U421" s="8">
        <v>7</v>
      </c>
      <c r="V421" s="8">
        <v>10</v>
      </c>
      <c r="W421" s="8">
        <v>12</v>
      </c>
      <c r="X421" s="8">
        <v>14</v>
      </c>
      <c r="Y421" s="8">
        <v>7</v>
      </c>
      <c r="Z421" s="8">
        <v>9</v>
      </c>
      <c r="AA421" s="8">
        <v>14</v>
      </c>
      <c r="AB421" s="8">
        <v>15</v>
      </c>
      <c r="AC421" s="8">
        <v>13</v>
      </c>
      <c r="AD421" s="8">
        <v>10</v>
      </c>
      <c r="AE421" s="8">
        <v>15</v>
      </c>
      <c r="AF421" s="8">
        <v>14</v>
      </c>
      <c r="AG421" s="8">
        <v>10</v>
      </c>
      <c r="AH421" s="8">
        <v>15</v>
      </c>
      <c r="AI421" s="8">
        <v>10</v>
      </c>
      <c r="AJ421" s="8">
        <v>15</v>
      </c>
      <c r="AK421" s="8">
        <v>16</v>
      </c>
      <c r="AL421" s="8">
        <v>14</v>
      </c>
      <c r="AM421" s="8">
        <v>14</v>
      </c>
      <c r="AN421" s="8">
        <v>11</v>
      </c>
      <c r="AO421" s="8">
        <v>11</v>
      </c>
      <c r="AP421" s="8">
        <v>15</v>
      </c>
      <c r="AQ421" s="8">
        <v>15</v>
      </c>
      <c r="AR421" s="8">
        <v>11</v>
      </c>
      <c r="AS421" s="8">
        <v>12</v>
      </c>
      <c r="AT421" s="8">
        <v>12</v>
      </c>
      <c r="AU421" s="8">
        <v>17</v>
      </c>
      <c r="AV421" s="8">
        <v>13</v>
      </c>
      <c r="AW421" s="8">
        <v>12</v>
      </c>
      <c r="AX421" s="8">
        <v>13</v>
      </c>
      <c r="AY421" s="8">
        <v>3</v>
      </c>
      <c r="AZ421" s="8">
        <v>1</v>
      </c>
      <c r="BA421" s="8">
        <v>2</v>
      </c>
      <c r="BB421" s="8">
        <v>1</v>
      </c>
      <c r="BC421" s="8">
        <v>4</v>
      </c>
      <c r="BD421" s="8">
        <v>2</v>
      </c>
      <c r="BE421" s="8">
        <v>1</v>
      </c>
      <c r="BF421" s="8">
        <v>2</v>
      </c>
      <c r="BG421" s="8">
        <v>3</v>
      </c>
      <c r="BH421" s="8">
        <v>3</v>
      </c>
      <c r="BI421" s="8">
        <v>2</v>
      </c>
      <c r="BJ421" s="8" t="s">
        <v>26</v>
      </c>
      <c r="BK421" s="8" t="s">
        <v>20</v>
      </c>
      <c r="BL421" s="8">
        <v>16</v>
      </c>
      <c r="BM421" s="8" t="s">
        <v>26</v>
      </c>
      <c r="BN421" s="8"/>
      <c r="BO421" s="8">
        <v>35</v>
      </c>
      <c r="BP421" s="34">
        <v>46568</v>
      </c>
      <c r="BQ421" s="8" t="s">
        <v>21</v>
      </c>
      <c r="BR421" s="8" t="s">
        <v>156</v>
      </c>
    </row>
    <row r="422" spans="1:70" ht="15.5" thickBot="1" x14ac:dyDescent="0.35">
      <c r="A422" s="8" t="s">
        <v>26</v>
      </c>
      <c r="B422" s="8"/>
      <c r="C422" s="8" t="s">
        <v>768</v>
      </c>
      <c r="D422" s="8" t="s">
        <v>154</v>
      </c>
      <c r="E422" s="33">
        <v>1</v>
      </c>
      <c r="F422" s="8">
        <v>0</v>
      </c>
      <c r="G422" s="8" t="s">
        <v>20</v>
      </c>
      <c r="H422" s="8" t="s">
        <v>769</v>
      </c>
      <c r="I422" s="8">
        <v>24</v>
      </c>
      <c r="J422" s="8">
        <v>142</v>
      </c>
      <c r="K422" s="8">
        <v>160</v>
      </c>
      <c r="L422" s="8">
        <v>14</v>
      </c>
      <c r="M422" s="8">
        <v>11</v>
      </c>
      <c r="N422" s="8">
        <v>13</v>
      </c>
      <c r="O422" s="8">
        <v>12</v>
      </c>
      <c r="P422" s="8">
        <v>13</v>
      </c>
      <c r="Q422" s="8">
        <v>8</v>
      </c>
      <c r="R422" s="8">
        <v>13</v>
      </c>
      <c r="S422" s="8">
        <v>12</v>
      </c>
      <c r="T422" s="8">
        <v>13</v>
      </c>
      <c r="U422" s="8">
        <v>8</v>
      </c>
      <c r="V422" s="8">
        <v>8</v>
      </c>
      <c r="W422" s="8">
        <v>13</v>
      </c>
      <c r="X422" s="8">
        <v>14</v>
      </c>
      <c r="Y422" s="8">
        <v>9</v>
      </c>
      <c r="Z422" s="8">
        <v>10</v>
      </c>
      <c r="AA422" s="8">
        <v>13</v>
      </c>
      <c r="AB422" s="8">
        <v>15</v>
      </c>
      <c r="AC422" s="8">
        <v>13</v>
      </c>
      <c r="AD422" s="8">
        <v>12</v>
      </c>
      <c r="AE422" s="8">
        <v>13</v>
      </c>
      <c r="AF422" s="8">
        <v>12</v>
      </c>
      <c r="AG422" s="8">
        <v>13</v>
      </c>
      <c r="AH422" s="8">
        <v>16</v>
      </c>
      <c r="AI422" s="8">
        <v>12</v>
      </c>
      <c r="AJ422" s="8">
        <v>15</v>
      </c>
      <c r="AK422" s="8">
        <v>14</v>
      </c>
      <c r="AL422" s="8">
        <v>13</v>
      </c>
      <c r="AM422" s="8">
        <v>14</v>
      </c>
      <c r="AN422" s="8">
        <v>13</v>
      </c>
      <c r="AO422" s="8">
        <v>13</v>
      </c>
      <c r="AP422" s="8">
        <v>13</v>
      </c>
      <c r="AQ422" s="8">
        <v>14</v>
      </c>
      <c r="AR422" s="8">
        <v>15</v>
      </c>
      <c r="AS422" s="8">
        <v>14</v>
      </c>
      <c r="AT422" s="8">
        <v>13</v>
      </c>
      <c r="AU422" s="8">
        <v>14</v>
      </c>
      <c r="AV422" s="8">
        <v>13</v>
      </c>
      <c r="AW422" s="8">
        <v>14</v>
      </c>
      <c r="AX422" s="8">
        <v>12</v>
      </c>
      <c r="AY422" s="8">
        <v>3</v>
      </c>
      <c r="AZ422" s="8">
        <v>3</v>
      </c>
      <c r="BA422" s="8">
        <v>2</v>
      </c>
      <c r="BB422" s="8">
        <v>3</v>
      </c>
      <c r="BC422" s="8">
        <v>1</v>
      </c>
      <c r="BD422" s="8">
        <v>2</v>
      </c>
      <c r="BE422" s="8">
        <v>1</v>
      </c>
      <c r="BF422" s="8">
        <v>2</v>
      </c>
      <c r="BG422" s="8">
        <v>3</v>
      </c>
      <c r="BH422" s="8">
        <v>2</v>
      </c>
      <c r="BI422" s="8">
        <v>4</v>
      </c>
      <c r="BJ422" s="8" t="s">
        <v>26</v>
      </c>
      <c r="BK422" s="8" t="s">
        <v>20</v>
      </c>
      <c r="BL422" s="8">
        <v>15</v>
      </c>
      <c r="BM422" s="8" t="s">
        <v>26</v>
      </c>
      <c r="BN422" s="8"/>
      <c r="BO422" s="8">
        <v>11</v>
      </c>
      <c r="BP422" s="34">
        <v>46203</v>
      </c>
      <c r="BQ422" s="8" t="s">
        <v>21</v>
      </c>
      <c r="BR422" s="8" t="s">
        <v>156</v>
      </c>
    </row>
    <row r="423" spans="1:70" ht="15.5" thickBot="1" x14ac:dyDescent="0.35">
      <c r="A423" s="8" t="s">
        <v>26</v>
      </c>
      <c r="B423" s="8"/>
      <c r="C423" s="8" t="s">
        <v>770</v>
      </c>
      <c r="D423" s="8" t="s">
        <v>154</v>
      </c>
      <c r="E423" s="33">
        <v>1</v>
      </c>
      <c r="F423" s="8">
        <v>0</v>
      </c>
      <c r="G423" s="8" t="s">
        <v>33</v>
      </c>
      <c r="H423" s="8" t="s">
        <v>24</v>
      </c>
      <c r="I423" s="8">
        <v>23</v>
      </c>
      <c r="J423" s="8">
        <v>137</v>
      </c>
      <c r="K423" s="8">
        <v>145</v>
      </c>
      <c r="L423" s="8">
        <v>11</v>
      </c>
      <c r="M423" s="8">
        <v>6</v>
      </c>
      <c r="N423" s="8">
        <v>5</v>
      </c>
      <c r="O423" s="8">
        <v>10</v>
      </c>
      <c r="P423" s="8">
        <v>14</v>
      </c>
      <c r="Q423" s="8">
        <v>7</v>
      </c>
      <c r="R423" s="8">
        <v>4</v>
      </c>
      <c r="S423" s="8">
        <v>11</v>
      </c>
      <c r="T423" s="8">
        <v>4</v>
      </c>
      <c r="U423" s="8">
        <v>12</v>
      </c>
      <c r="V423" s="8">
        <v>13</v>
      </c>
      <c r="W423" s="8">
        <v>13</v>
      </c>
      <c r="X423" s="8">
        <v>12</v>
      </c>
      <c r="Y423" s="8">
        <v>12</v>
      </c>
      <c r="Z423" s="8">
        <v>15</v>
      </c>
      <c r="AA423" s="8">
        <v>5</v>
      </c>
      <c r="AB423" s="8">
        <v>17</v>
      </c>
      <c r="AC423" s="8">
        <v>12</v>
      </c>
      <c r="AD423" s="8">
        <v>15</v>
      </c>
      <c r="AE423" s="8">
        <v>8</v>
      </c>
      <c r="AF423" s="8">
        <v>6</v>
      </c>
      <c r="AG423" s="8">
        <v>11</v>
      </c>
      <c r="AH423" s="8">
        <v>14</v>
      </c>
      <c r="AI423" s="8">
        <v>14</v>
      </c>
      <c r="AJ423" s="8">
        <v>14</v>
      </c>
      <c r="AK423" s="8">
        <v>17</v>
      </c>
      <c r="AL423" s="8">
        <v>13</v>
      </c>
      <c r="AM423" s="8">
        <v>12</v>
      </c>
      <c r="AN423" s="8">
        <v>14</v>
      </c>
      <c r="AO423" s="8">
        <v>12</v>
      </c>
      <c r="AP423" s="8">
        <v>12</v>
      </c>
      <c r="AQ423" s="8">
        <v>14</v>
      </c>
      <c r="AR423" s="8">
        <v>16</v>
      </c>
      <c r="AS423" s="8">
        <v>18</v>
      </c>
      <c r="AT423" s="8">
        <v>14</v>
      </c>
      <c r="AU423" s="8">
        <v>14</v>
      </c>
      <c r="AV423" s="8">
        <v>12</v>
      </c>
      <c r="AW423" s="8">
        <v>13</v>
      </c>
      <c r="AX423" s="8">
        <v>13</v>
      </c>
      <c r="AY423" s="8">
        <v>3</v>
      </c>
      <c r="AZ423" s="8">
        <v>3</v>
      </c>
      <c r="BA423" s="8">
        <v>1</v>
      </c>
      <c r="BB423" s="8">
        <v>1</v>
      </c>
      <c r="BC423" s="8">
        <v>1</v>
      </c>
      <c r="BD423" s="8">
        <v>2</v>
      </c>
      <c r="BE423" s="8">
        <v>2</v>
      </c>
      <c r="BF423" s="8">
        <v>1</v>
      </c>
      <c r="BG423" s="8">
        <v>1</v>
      </c>
      <c r="BH423" s="8">
        <v>1</v>
      </c>
      <c r="BI423" s="8">
        <v>1</v>
      </c>
      <c r="BJ423" s="8" t="s">
        <v>26</v>
      </c>
      <c r="BK423" s="8" t="s">
        <v>20</v>
      </c>
      <c r="BL423" s="8">
        <v>13</v>
      </c>
      <c r="BM423" s="8" t="s">
        <v>26</v>
      </c>
      <c r="BN423" s="8"/>
      <c r="BO423" s="8">
        <v>40</v>
      </c>
      <c r="BP423" s="34">
        <v>47664</v>
      </c>
      <c r="BQ423" s="8" t="s">
        <v>21</v>
      </c>
      <c r="BR423" s="8" t="s">
        <v>156</v>
      </c>
    </row>
    <row r="424" spans="1:70" ht="15.5" thickBot="1" x14ac:dyDescent="0.35">
      <c r="A424" s="8" t="s">
        <v>26</v>
      </c>
      <c r="B424" s="8"/>
      <c r="C424" s="8" t="s">
        <v>771</v>
      </c>
      <c r="D424" s="8" t="s">
        <v>154</v>
      </c>
      <c r="E424" s="33">
        <v>1</v>
      </c>
      <c r="F424" s="8">
        <v>0</v>
      </c>
      <c r="G424" s="8" t="s">
        <v>28</v>
      </c>
      <c r="H424" s="8" t="s">
        <v>32</v>
      </c>
      <c r="I424" s="8">
        <v>22</v>
      </c>
      <c r="J424" s="8">
        <v>137</v>
      </c>
      <c r="K424" s="8">
        <v>145</v>
      </c>
      <c r="L424" s="8">
        <v>7</v>
      </c>
      <c r="M424" s="8">
        <v>3</v>
      </c>
      <c r="N424" s="8">
        <v>2</v>
      </c>
      <c r="O424" s="8">
        <v>3</v>
      </c>
      <c r="P424" s="8">
        <v>13</v>
      </c>
      <c r="Q424" s="8">
        <v>4</v>
      </c>
      <c r="R424" s="8">
        <v>1</v>
      </c>
      <c r="S424" s="8">
        <v>1</v>
      </c>
      <c r="T424" s="8">
        <v>2</v>
      </c>
      <c r="U424" s="8">
        <v>8</v>
      </c>
      <c r="V424" s="8">
        <v>1</v>
      </c>
      <c r="W424" s="8">
        <v>7</v>
      </c>
      <c r="X424" s="8">
        <v>5</v>
      </c>
      <c r="Y424" s="8">
        <v>3</v>
      </c>
      <c r="Z424" s="8">
        <v>11</v>
      </c>
      <c r="AA424" s="8">
        <v>13</v>
      </c>
      <c r="AB424" s="8">
        <v>12</v>
      </c>
      <c r="AC424" s="8">
        <v>14</v>
      </c>
      <c r="AD424" s="8">
        <v>12</v>
      </c>
      <c r="AE424" s="8">
        <v>9</v>
      </c>
      <c r="AF424" s="8">
        <v>13</v>
      </c>
      <c r="AG424" s="8">
        <v>10</v>
      </c>
      <c r="AH424" s="8">
        <v>13</v>
      </c>
      <c r="AI424" s="8">
        <v>3</v>
      </c>
      <c r="AJ424" s="8">
        <v>15</v>
      </c>
      <c r="AK424" s="8">
        <v>11</v>
      </c>
      <c r="AL424" s="8">
        <v>10</v>
      </c>
      <c r="AM424" s="8">
        <v>14</v>
      </c>
      <c r="AN424" s="8">
        <v>13</v>
      </c>
      <c r="AO424" s="8">
        <v>15</v>
      </c>
      <c r="AP424" s="8">
        <v>15</v>
      </c>
      <c r="AQ424" s="8">
        <v>8</v>
      </c>
      <c r="AR424" s="8">
        <v>12</v>
      </c>
      <c r="AS424" s="8">
        <v>11</v>
      </c>
      <c r="AT424" s="8">
        <v>12</v>
      </c>
      <c r="AU424" s="8">
        <v>9</v>
      </c>
      <c r="AV424" s="8">
        <v>20</v>
      </c>
      <c r="AW424" s="8">
        <v>12</v>
      </c>
      <c r="AX424" s="8">
        <v>10</v>
      </c>
      <c r="AY424" s="8">
        <v>12</v>
      </c>
      <c r="AZ424" s="8">
        <v>14</v>
      </c>
      <c r="BA424" s="8">
        <v>13</v>
      </c>
      <c r="BB424" s="8">
        <v>15</v>
      </c>
      <c r="BC424" s="8">
        <v>8</v>
      </c>
      <c r="BD424" s="8">
        <v>17</v>
      </c>
      <c r="BE424" s="8">
        <v>12</v>
      </c>
      <c r="BF424" s="8">
        <v>14</v>
      </c>
      <c r="BG424" s="8">
        <v>13</v>
      </c>
      <c r="BH424" s="8">
        <v>12</v>
      </c>
      <c r="BI424" s="8">
        <v>15</v>
      </c>
      <c r="BJ424" s="8" t="s">
        <v>26</v>
      </c>
      <c r="BK424" s="8" t="s">
        <v>20</v>
      </c>
      <c r="BL424" s="8">
        <v>13</v>
      </c>
      <c r="BM424" s="8" t="s">
        <v>26</v>
      </c>
      <c r="BN424" s="8"/>
      <c r="BO424" s="8" t="s">
        <v>26</v>
      </c>
      <c r="BP424" s="34">
        <v>47664</v>
      </c>
      <c r="BQ424" s="8" t="s">
        <v>21</v>
      </c>
      <c r="BR424" s="8" t="s">
        <v>156</v>
      </c>
    </row>
    <row r="425" spans="1:70" ht="15.5" thickBot="1" x14ac:dyDescent="0.35">
      <c r="A425" s="8" t="s">
        <v>26</v>
      </c>
      <c r="B425" s="8"/>
      <c r="C425" s="8" t="s">
        <v>772</v>
      </c>
      <c r="D425" s="8" t="s">
        <v>154</v>
      </c>
      <c r="E425" s="33">
        <v>1</v>
      </c>
      <c r="F425" s="8">
        <v>0</v>
      </c>
      <c r="G425" s="8" t="s">
        <v>28</v>
      </c>
      <c r="H425" s="8" t="s">
        <v>595</v>
      </c>
      <c r="I425" s="8">
        <v>27</v>
      </c>
      <c r="J425" s="8">
        <v>143</v>
      </c>
      <c r="K425" s="8">
        <v>150</v>
      </c>
      <c r="L425" s="8">
        <v>13</v>
      </c>
      <c r="M425" s="8">
        <v>12</v>
      </c>
      <c r="N425" s="8">
        <v>14</v>
      </c>
      <c r="O425" s="8">
        <v>8</v>
      </c>
      <c r="P425" s="8">
        <v>13</v>
      </c>
      <c r="Q425" s="8">
        <v>6</v>
      </c>
      <c r="R425" s="8">
        <v>16</v>
      </c>
      <c r="S425" s="8">
        <v>12</v>
      </c>
      <c r="T425" s="8">
        <v>15</v>
      </c>
      <c r="U425" s="8">
        <v>6</v>
      </c>
      <c r="V425" s="8">
        <v>7</v>
      </c>
      <c r="W425" s="8">
        <v>13</v>
      </c>
      <c r="X425" s="8">
        <v>13</v>
      </c>
      <c r="Y425" s="8">
        <v>8</v>
      </c>
      <c r="Z425" s="8">
        <v>10</v>
      </c>
      <c r="AA425" s="8">
        <v>13</v>
      </c>
      <c r="AB425" s="8">
        <v>16</v>
      </c>
      <c r="AC425" s="8">
        <v>12</v>
      </c>
      <c r="AD425" s="8">
        <v>12</v>
      </c>
      <c r="AE425" s="8">
        <v>11</v>
      </c>
      <c r="AF425" s="8">
        <v>16</v>
      </c>
      <c r="AG425" s="8">
        <v>12</v>
      </c>
      <c r="AH425" s="8">
        <v>15</v>
      </c>
      <c r="AI425" s="8">
        <v>12</v>
      </c>
      <c r="AJ425" s="8">
        <v>15</v>
      </c>
      <c r="AK425" s="8">
        <v>16</v>
      </c>
      <c r="AL425" s="8">
        <v>15</v>
      </c>
      <c r="AM425" s="8">
        <v>12</v>
      </c>
      <c r="AN425" s="8">
        <v>14</v>
      </c>
      <c r="AO425" s="8">
        <v>15</v>
      </c>
      <c r="AP425" s="8">
        <v>15</v>
      </c>
      <c r="AQ425" s="8">
        <v>14</v>
      </c>
      <c r="AR425" s="8">
        <v>15</v>
      </c>
      <c r="AS425" s="8">
        <v>15</v>
      </c>
      <c r="AT425" s="8">
        <v>15</v>
      </c>
      <c r="AU425" s="8">
        <v>14</v>
      </c>
      <c r="AV425" s="8">
        <v>13</v>
      </c>
      <c r="AW425" s="8">
        <v>13</v>
      </c>
      <c r="AX425" s="8">
        <v>12</v>
      </c>
      <c r="AY425" s="8">
        <v>1</v>
      </c>
      <c r="AZ425" s="8">
        <v>3</v>
      </c>
      <c r="BA425" s="8">
        <v>3</v>
      </c>
      <c r="BB425" s="8">
        <v>2</v>
      </c>
      <c r="BC425" s="8">
        <v>3</v>
      </c>
      <c r="BD425" s="8">
        <v>3</v>
      </c>
      <c r="BE425" s="8">
        <v>3</v>
      </c>
      <c r="BF425" s="8">
        <v>1</v>
      </c>
      <c r="BG425" s="8">
        <v>1</v>
      </c>
      <c r="BH425" s="8">
        <v>2</v>
      </c>
      <c r="BI425" s="8">
        <v>2</v>
      </c>
      <c r="BJ425" s="8" t="s">
        <v>26</v>
      </c>
      <c r="BK425" s="8" t="s">
        <v>20</v>
      </c>
      <c r="BL425" s="8">
        <v>10</v>
      </c>
      <c r="BM425" s="8" t="s">
        <v>26</v>
      </c>
      <c r="BN425" s="8"/>
      <c r="BO425" s="8">
        <v>10</v>
      </c>
      <c r="BP425" s="34">
        <v>47299</v>
      </c>
      <c r="BQ425" s="8" t="s">
        <v>21</v>
      </c>
      <c r="BR425" s="8" t="s">
        <v>156</v>
      </c>
    </row>
    <row r="426" spans="1:70" ht="15.5" thickBot="1" x14ac:dyDescent="0.35">
      <c r="A426" s="8" t="s">
        <v>26</v>
      </c>
      <c r="B426" s="8"/>
      <c r="C426" s="8" t="s">
        <v>773</v>
      </c>
      <c r="D426" s="8" t="s">
        <v>154</v>
      </c>
      <c r="E426" s="33">
        <v>1</v>
      </c>
      <c r="F426" s="8">
        <v>0</v>
      </c>
      <c r="G426" s="8" t="s">
        <v>22</v>
      </c>
      <c r="H426" s="8" t="s">
        <v>25</v>
      </c>
      <c r="I426" s="8">
        <v>24</v>
      </c>
      <c r="J426" s="8">
        <v>132</v>
      </c>
      <c r="K426" s="8">
        <v>137</v>
      </c>
      <c r="L426" s="8">
        <v>11</v>
      </c>
      <c r="M426" s="8">
        <v>10</v>
      </c>
      <c r="N426" s="8">
        <v>5</v>
      </c>
      <c r="O426" s="8">
        <v>12</v>
      </c>
      <c r="P426" s="8">
        <v>14</v>
      </c>
      <c r="Q426" s="8">
        <v>10</v>
      </c>
      <c r="R426" s="8">
        <v>6</v>
      </c>
      <c r="S426" s="8">
        <v>10</v>
      </c>
      <c r="T426" s="8">
        <v>9</v>
      </c>
      <c r="U426" s="8">
        <v>10</v>
      </c>
      <c r="V426" s="8">
        <v>15</v>
      </c>
      <c r="W426" s="8">
        <v>13</v>
      </c>
      <c r="X426" s="8">
        <v>12</v>
      </c>
      <c r="Y426" s="8">
        <v>13</v>
      </c>
      <c r="Z426" s="8">
        <v>13</v>
      </c>
      <c r="AA426" s="8">
        <v>9</v>
      </c>
      <c r="AB426" s="8">
        <v>12</v>
      </c>
      <c r="AC426" s="8">
        <v>12</v>
      </c>
      <c r="AD426" s="8">
        <v>11</v>
      </c>
      <c r="AE426" s="8">
        <v>9</v>
      </c>
      <c r="AF426" s="8">
        <v>9</v>
      </c>
      <c r="AG426" s="8">
        <v>13</v>
      </c>
      <c r="AH426" s="8">
        <v>9</v>
      </c>
      <c r="AI426" s="8">
        <v>14</v>
      </c>
      <c r="AJ426" s="8">
        <v>10</v>
      </c>
      <c r="AK426" s="8">
        <v>9</v>
      </c>
      <c r="AL426" s="8">
        <v>13</v>
      </c>
      <c r="AM426" s="8">
        <v>12</v>
      </c>
      <c r="AN426" s="8">
        <v>15</v>
      </c>
      <c r="AO426" s="8">
        <v>12</v>
      </c>
      <c r="AP426" s="8">
        <v>15</v>
      </c>
      <c r="AQ426" s="8">
        <v>12</v>
      </c>
      <c r="AR426" s="8">
        <v>12</v>
      </c>
      <c r="AS426" s="8">
        <v>11</v>
      </c>
      <c r="AT426" s="8">
        <v>15</v>
      </c>
      <c r="AU426" s="8">
        <v>9</v>
      </c>
      <c r="AV426" s="8">
        <v>12</v>
      </c>
      <c r="AW426" s="8">
        <v>12</v>
      </c>
      <c r="AX426" s="8">
        <v>8</v>
      </c>
      <c r="AY426" s="8">
        <v>2</v>
      </c>
      <c r="AZ426" s="8">
        <v>3</v>
      </c>
      <c r="BA426" s="8">
        <v>1</v>
      </c>
      <c r="BB426" s="8">
        <v>2</v>
      </c>
      <c r="BC426" s="8">
        <v>2</v>
      </c>
      <c r="BD426" s="8">
        <v>2</v>
      </c>
      <c r="BE426" s="8">
        <v>2</v>
      </c>
      <c r="BF426" s="8">
        <v>4</v>
      </c>
      <c r="BG426" s="8">
        <v>4</v>
      </c>
      <c r="BH426" s="8">
        <v>3</v>
      </c>
      <c r="BI426" s="8">
        <v>1</v>
      </c>
      <c r="BJ426" s="8" t="s">
        <v>26</v>
      </c>
      <c r="BK426" s="8" t="s">
        <v>20</v>
      </c>
      <c r="BL426" s="8">
        <v>12</v>
      </c>
      <c r="BM426" s="8" t="s">
        <v>26</v>
      </c>
      <c r="BN426" s="8"/>
      <c r="BO426" s="8">
        <v>32</v>
      </c>
      <c r="BP426" s="34">
        <v>46934</v>
      </c>
      <c r="BQ426" s="8" t="s">
        <v>21</v>
      </c>
      <c r="BR426" s="8" t="s">
        <v>156</v>
      </c>
    </row>
    <row r="427" spans="1:70" ht="15.5" thickBot="1" x14ac:dyDescent="0.35">
      <c r="A427" s="8" t="s">
        <v>26</v>
      </c>
      <c r="B427" s="8"/>
      <c r="C427" s="8" t="s">
        <v>774</v>
      </c>
      <c r="D427" s="8" t="s">
        <v>154</v>
      </c>
      <c r="E427" s="33">
        <v>1</v>
      </c>
      <c r="F427" s="8">
        <v>0</v>
      </c>
      <c r="G427" s="8" t="s">
        <v>20</v>
      </c>
      <c r="H427" s="8" t="s">
        <v>413</v>
      </c>
      <c r="I427" s="8">
        <v>25</v>
      </c>
      <c r="J427" s="8">
        <v>138</v>
      </c>
      <c r="K427" s="8">
        <v>142</v>
      </c>
      <c r="L427" s="8">
        <v>15</v>
      </c>
      <c r="M427" s="8">
        <v>13</v>
      </c>
      <c r="N427" s="8">
        <v>11</v>
      </c>
      <c r="O427" s="8">
        <v>12</v>
      </c>
      <c r="P427" s="8">
        <v>15</v>
      </c>
      <c r="Q427" s="8">
        <v>15</v>
      </c>
      <c r="R427" s="8">
        <v>5</v>
      </c>
      <c r="S427" s="8">
        <v>14</v>
      </c>
      <c r="T427" s="8">
        <v>9</v>
      </c>
      <c r="U427" s="8">
        <v>14</v>
      </c>
      <c r="V427" s="8">
        <v>9</v>
      </c>
      <c r="W427" s="8">
        <v>16</v>
      </c>
      <c r="X427" s="8">
        <v>6</v>
      </c>
      <c r="Y427" s="8">
        <v>12</v>
      </c>
      <c r="Z427" s="8">
        <v>15</v>
      </c>
      <c r="AA427" s="8">
        <v>10</v>
      </c>
      <c r="AB427" s="8">
        <v>14</v>
      </c>
      <c r="AC427" s="8">
        <v>12</v>
      </c>
      <c r="AD427" s="8">
        <v>14</v>
      </c>
      <c r="AE427" s="8">
        <v>11</v>
      </c>
      <c r="AF427" s="8">
        <v>7</v>
      </c>
      <c r="AG427" s="8">
        <v>15</v>
      </c>
      <c r="AH427" s="8">
        <v>15</v>
      </c>
      <c r="AI427" s="8">
        <v>13</v>
      </c>
      <c r="AJ427" s="8">
        <v>14</v>
      </c>
      <c r="AK427" s="8">
        <v>11</v>
      </c>
      <c r="AL427" s="8">
        <v>13</v>
      </c>
      <c r="AM427" s="8">
        <v>13</v>
      </c>
      <c r="AN427" s="8">
        <v>14</v>
      </c>
      <c r="AO427" s="8">
        <v>5</v>
      </c>
      <c r="AP427" s="8">
        <v>14</v>
      </c>
      <c r="AQ427" s="8">
        <v>14</v>
      </c>
      <c r="AR427" s="8">
        <v>15</v>
      </c>
      <c r="AS427" s="8">
        <v>7</v>
      </c>
      <c r="AT427" s="8">
        <v>13</v>
      </c>
      <c r="AU427" s="8">
        <v>13</v>
      </c>
      <c r="AV427" s="8">
        <v>14</v>
      </c>
      <c r="AW427" s="8">
        <v>12</v>
      </c>
      <c r="AX427" s="8">
        <v>12</v>
      </c>
      <c r="AY427" s="8">
        <v>2</v>
      </c>
      <c r="AZ427" s="8">
        <v>1</v>
      </c>
      <c r="BA427" s="8">
        <v>3</v>
      </c>
      <c r="BB427" s="8">
        <v>3</v>
      </c>
      <c r="BC427" s="8">
        <v>1</v>
      </c>
      <c r="BD427" s="8">
        <v>1</v>
      </c>
      <c r="BE427" s="8">
        <v>2</v>
      </c>
      <c r="BF427" s="8">
        <v>2</v>
      </c>
      <c r="BG427" s="8">
        <v>3</v>
      </c>
      <c r="BH427" s="8">
        <v>2</v>
      </c>
      <c r="BI427" s="8">
        <v>1</v>
      </c>
      <c r="BJ427" s="8" t="s">
        <v>26</v>
      </c>
      <c r="BK427" s="8" t="s">
        <v>20</v>
      </c>
      <c r="BL427" s="8">
        <v>13</v>
      </c>
      <c r="BM427" s="8" t="s">
        <v>26</v>
      </c>
      <c r="BN427" s="8"/>
      <c r="BO427" s="8">
        <v>7</v>
      </c>
      <c r="BP427" s="34">
        <v>47299</v>
      </c>
      <c r="BQ427" s="8" t="s">
        <v>21</v>
      </c>
      <c r="BR427" s="8" t="s">
        <v>156</v>
      </c>
    </row>
    <row r="428" spans="1:70" ht="15.5" thickBot="1" x14ac:dyDescent="0.35">
      <c r="A428" s="8" t="s">
        <v>26</v>
      </c>
      <c r="B428" s="8"/>
      <c r="C428" s="8" t="s">
        <v>775</v>
      </c>
      <c r="D428" s="8" t="s">
        <v>154</v>
      </c>
      <c r="E428" s="33">
        <v>1</v>
      </c>
      <c r="F428" s="8">
        <v>0</v>
      </c>
      <c r="G428" s="8" t="s">
        <v>29</v>
      </c>
      <c r="H428" s="8" t="s">
        <v>776</v>
      </c>
      <c r="I428" s="8">
        <v>23</v>
      </c>
      <c r="J428" s="8">
        <v>132</v>
      </c>
      <c r="K428" s="8">
        <v>143</v>
      </c>
      <c r="L428" s="8">
        <v>14</v>
      </c>
      <c r="M428" s="8">
        <v>14</v>
      </c>
      <c r="N428" s="8">
        <v>15</v>
      </c>
      <c r="O428" s="8">
        <v>6</v>
      </c>
      <c r="P428" s="8">
        <v>9</v>
      </c>
      <c r="Q428" s="8">
        <v>14</v>
      </c>
      <c r="R428" s="8">
        <v>11</v>
      </c>
      <c r="S428" s="8">
        <v>11</v>
      </c>
      <c r="T428" s="8">
        <v>15</v>
      </c>
      <c r="U428" s="8">
        <v>13</v>
      </c>
      <c r="V428" s="8">
        <v>6</v>
      </c>
      <c r="W428" s="8">
        <v>14</v>
      </c>
      <c r="X428" s="8">
        <v>14</v>
      </c>
      <c r="Y428" s="8">
        <v>9</v>
      </c>
      <c r="Z428" s="8">
        <v>5</v>
      </c>
      <c r="AA428" s="8">
        <v>13</v>
      </c>
      <c r="AB428" s="8">
        <v>13</v>
      </c>
      <c r="AC428" s="8">
        <v>12</v>
      </c>
      <c r="AD428" s="8">
        <v>12</v>
      </c>
      <c r="AE428" s="8">
        <v>14</v>
      </c>
      <c r="AF428" s="8">
        <v>14</v>
      </c>
      <c r="AG428" s="8">
        <v>12</v>
      </c>
      <c r="AH428" s="8">
        <v>11</v>
      </c>
      <c r="AI428" s="8">
        <v>13</v>
      </c>
      <c r="AJ428" s="8">
        <v>14</v>
      </c>
      <c r="AK428" s="8">
        <v>14</v>
      </c>
      <c r="AL428" s="8">
        <v>10</v>
      </c>
      <c r="AM428" s="8">
        <v>14</v>
      </c>
      <c r="AN428" s="8">
        <v>12</v>
      </c>
      <c r="AO428" s="8">
        <v>11</v>
      </c>
      <c r="AP428" s="8">
        <v>13</v>
      </c>
      <c r="AQ428" s="8">
        <v>13</v>
      </c>
      <c r="AR428" s="8">
        <v>13</v>
      </c>
      <c r="AS428" s="8">
        <v>14</v>
      </c>
      <c r="AT428" s="8">
        <v>12</v>
      </c>
      <c r="AU428" s="8">
        <v>14</v>
      </c>
      <c r="AV428" s="8">
        <v>11</v>
      </c>
      <c r="AW428" s="8">
        <v>13</v>
      </c>
      <c r="AX428" s="8">
        <v>12</v>
      </c>
      <c r="AY428" s="8">
        <v>3</v>
      </c>
      <c r="AZ428" s="8">
        <v>2</v>
      </c>
      <c r="BA428" s="8">
        <v>2</v>
      </c>
      <c r="BB428" s="8">
        <v>1</v>
      </c>
      <c r="BC428" s="8">
        <v>3</v>
      </c>
      <c r="BD428" s="8">
        <v>3</v>
      </c>
      <c r="BE428" s="8">
        <v>2</v>
      </c>
      <c r="BF428" s="8">
        <v>3</v>
      </c>
      <c r="BG428" s="8">
        <v>2</v>
      </c>
      <c r="BH428" s="8">
        <v>2</v>
      </c>
      <c r="BI428" s="8">
        <v>3</v>
      </c>
      <c r="BJ428" s="8" t="s">
        <v>26</v>
      </c>
      <c r="BK428" s="8" t="s">
        <v>20</v>
      </c>
      <c r="BL428" s="8">
        <v>14</v>
      </c>
      <c r="BM428" s="8" t="s">
        <v>26</v>
      </c>
      <c r="BN428" s="8"/>
      <c r="BO428" s="8">
        <v>9</v>
      </c>
      <c r="BP428" s="34">
        <v>47664</v>
      </c>
      <c r="BQ428" s="8" t="s">
        <v>21</v>
      </c>
      <c r="BR428" s="8" t="s">
        <v>156</v>
      </c>
    </row>
    <row r="429" spans="1:70" ht="15.5" thickBot="1" x14ac:dyDescent="0.35">
      <c r="A429" s="8" t="s">
        <v>26</v>
      </c>
      <c r="B429" s="8"/>
      <c r="C429" s="8" t="s">
        <v>777</v>
      </c>
      <c r="D429" s="8" t="s">
        <v>154</v>
      </c>
      <c r="E429" s="33">
        <v>1</v>
      </c>
      <c r="F429" s="8">
        <v>0</v>
      </c>
      <c r="G429" s="8" t="s">
        <v>33</v>
      </c>
      <c r="H429" s="8" t="s">
        <v>31</v>
      </c>
      <c r="I429" s="8">
        <v>28</v>
      </c>
      <c r="J429" s="8">
        <v>150</v>
      </c>
      <c r="K429" s="8">
        <v>150</v>
      </c>
      <c r="L429" s="8">
        <v>12</v>
      </c>
      <c r="M429" s="8">
        <v>8</v>
      </c>
      <c r="N429" s="8">
        <v>15</v>
      </c>
      <c r="O429" s="8">
        <v>11</v>
      </c>
      <c r="P429" s="8">
        <v>10</v>
      </c>
      <c r="Q429" s="8">
        <v>3</v>
      </c>
      <c r="R429" s="8">
        <v>12</v>
      </c>
      <c r="S429" s="8">
        <v>11</v>
      </c>
      <c r="T429" s="8">
        <v>16</v>
      </c>
      <c r="U429" s="8">
        <v>6</v>
      </c>
      <c r="V429" s="8">
        <v>6</v>
      </c>
      <c r="W429" s="8">
        <v>11</v>
      </c>
      <c r="X429" s="8">
        <v>16</v>
      </c>
      <c r="Y429" s="8">
        <v>4</v>
      </c>
      <c r="Z429" s="8">
        <v>6</v>
      </c>
      <c r="AA429" s="8">
        <v>15</v>
      </c>
      <c r="AB429" s="8">
        <v>14</v>
      </c>
      <c r="AC429" s="8">
        <v>15</v>
      </c>
      <c r="AD429" s="8">
        <v>15</v>
      </c>
      <c r="AE429" s="8">
        <v>12</v>
      </c>
      <c r="AF429" s="8">
        <v>17</v>
      </c>
      <c r="AG429" s="8">
        <v>7</v>
      </c>
      <c r="AH429" s="8">
        <v>13</v>
      </c>
      <c r="AI429" s="8">
        <v>10</v>
      </c>
      <c r="AJ429" s="8">
        <v>14</v>
      </c>
      <c r="AK429" s="8">
        <v>18</v>
      </c>
      <c r="AL429" s="8">
        <v>15</v>
      </c>
      <c r="AM429" s="8">
        <v>13</v>
      </c>
      <c r="AN429" s="8">
        <v>11</v>
      </c>
      <c r="AO429" s="8">
        <v>16</v>
      </c>
      <c r="AP429" s="8">
        <v>15</v>
      </c>
      <c r="AQ429" s="8">
        <v>14</v>
      </c>
      <c r="AR429" s="8">
        <v>15</v>
      </c>
      <c r="AS429" s="8">
        <v>16</v>
      </c>
      <c r="AT429" s="8">
        <v>13</v>
      </c>
      <c r="AU429" s="8">
        <v>15</v>
      </c>
      <c r="AV429" s="8">
        <v>15</v>
      </c>
      <c r="AW429" s="8">
        <v>12</v>
      </c>
      <c r="AX429" s="8">
        <v>10</v>
      </c>
      <c r="AY429" s="8">
        <v>2</v>
      </c>
      <c r="AZ429" s="8">
        <v>2</v>
      </c>
      <c r="BA429" s="8">
        <v>2</v>
      </c>
      <c r="BB429" s="8">
        <v>3</v>
      </c>
      <c r="BC429" s="8">
        <v>1</v>
      </c>
      <c r="BD429" s="8">
        <v>2</v>
      </c>
      <c r="BE429" s="8">
        <v>2</v>
      </c>
      <c r="BF429" s="8">
        <v>2</v>
      </c>
      <c r="BG429" s="8">
        <v>1</v>
      </c>
      <c r="BH429" s="8">
        <v>1</v>
      </c>
      <c r="BI429" s="8">
        <v>3</v>
      </c>
      <c r="BJ429" s="8" t="s">
        <v>26</v>
      </c>
      <c r="BK429" s="8" t="s">
        <v>20</v>
      </c>
      <c r="BL429" s="8">
        <v>14</v>
      </c>
      <c r="BM429" s="8" t="s">
        <v>26</v>
      </c>
      <c r="BN429" s="8"/>
      <c r="BO429" s="8">
        <v>7</v>
      </c>
      <c r="BP429" s="34">
        <v>47299</v>
      </c>
      <c r="BQ429" s="8" t="s">
        <v>21</v>
      </c>
      <c r="BR429" s="8" t="s">
        <v>156</v>
      </c>
    </row>
    <row r="430" spans="1:70" ht="15.5" thickBot="1" x14ac:dyDescent="0.35">
      <c r="A430" s="8" t="s">
        <v>26</v>
      </c>
      <c r="B430" s="8"/>
      <c r="C430" s="8" t="s">
        <v>778</v>
      </c>
      <c r="D430" s="8" t="s">
        <v>154</v>
      </c>
      <c r="E430" s="33">
        <v>0.96</v>
      </c>
      <c r="F430" s="8">
        <v>0</v>
      </c>
      <c r="G430" s="8" t="s">
        <v>155</v>
      </c>
      <c r="H430" s="8" t="s">
        <v>32</v>
      </c>
      <c r="I430" s="8">
        <v>22</v>
      </c>
      <c r="J430" s="8">
        <v>114</v>
      </c>
      <c r="K430" s="8">
        <v>135</v>
      </c>
      <c r="L430" s="8">
        <v>8</v>
      </c>
      <c r="M430" s="8">
        <v>3</v>
      </c>
      <c r="N430" s="8">
        <v>1</v>
      </c>
      <c r="O430" s="8">
        <v>2</v>
      </c>
      <c r="P430" s="8">
        <v>9</v>
      </c>
      <c r="Q430" s="8">
        <v>3</v>
      </c>
      <c r="R430" s="8">
        <v>1</v>
      </c>
      <c r="S430" s="8">
        <v>1</v>
      </c>
      <c r="T430" s="8">
        <v>3</v>
      </c>
      <c r="U430" s="8">
        <v>8</v>
      </c>
      <c r="V430" s="8">
        <v>3</v>
      </c>
      <c r="W430" s="8">
        <v>7</v>
      </c>
      <c r="X430" s="8">
        <v>2</v>
      </c>
      <c r="Y430" s="8">
        <v>3</v>
      </c>
      <c r="Z430" s="8">
        <v>2</v>
      </c>
      <c r="AA430" s="8">
        <v>10</v>
      </c>
      <c r="AB430" s="8">
        <v>10</v>
      </c>
      <c r="AC430" s="8">
        <v>11</v>
      </c>
      <c r="AD430" s="8">
        <v>11</v>
      </c>
      <c r="AE430" s="8">
        <v>7</v>
      </c>
      <c r="AF430" s="8">
        <v>7</v>
      </c>
      <c r="AG430" s="8">
        <v>8</v>
      </c>
      <c r="AH430" s="8">
        <v>11</v>
      </c>
      <c r="AI430" s="8">
        <v>2</v>
      </c>
      <c r="AJ430" s="8">
        <v>14</v>
      </c>
      <c r="AK430" s="8">
        <v>12</v>
      </c>
      <c r="AL430" s="8">
        <v>10</v>
      </c>
      <c r="AM430" s="8">
        <v>11</v>
      </c>
      <c r="AN430" s="8">
        <v>10</v>
      </c>
      <c r="AO430" s="8">
        <v>16</v>
      </c>
      <c r="AP430" s="8">
        <v>17</v>
      </c>
      <c r="AQ430" s="8">
        <v>9</v>
      </c>
      <c r="AR430" s="8">
        <v>9</v>
      </c>
      <c r="AS430" s="8">
        <v>10</v>
      </c>
      <c r="AT430" s="8">
        <v>9</v>
      </c>
      <c r="AU430" s="8">
        <v>11</v>
      </c>
      <c r="AV430" s="8">
        <v>12</v>
      </c>
      <c r="AW430" s="8">
        <v>8</v>
      </c>
      <c r="AX430" s="8">
        <v>12</v>
      </c>
      <c r="AY430" s="8">
        <v>12</v>
      </c>
      <c r="AZ430" s="8">
        <v>12</v>
      </c>
      <c r="BA430" s="8">
        <v>11</v>
      </c>
      <c r="BB430" s="8">
        <v>10</v>
      </c>
      <c r="BC430" s="8">
        <v>12</v>
      </c>
      <c r="BD430" s="8">
        <v>14</v>
      </c>
      <c r="BE430" s="8">
        <v>13</v>
      </c>
      <c r="BF430" s="8">
        <v>11</v>
      </c>
      <c r="BG430" s="8">
        <v>10</v>
      </c>
      <c r="BH430" s="8">
        <v>9</v>
      </c>
      <c r="BI430" s="8">
        <v>13</v>
      </c>
      <c r="BJ430" s="8" t="s">
        <v>26</v>
      </c>
      <c r="BK430" s="8" t="s">
        <v>20</v>
      </c>
      <c r="BL430" s="8">
        <v>13</v>
      </c>
      <c r="BM430" s="8" t="s">
        <v>26</v>
      </c>
      <c r="BN430" s="8"/>
      <c r="BO430" s="8" t="s">
        <v>26</v>
      </c>
      <c r="BP430" s="34">
        <v>47664</v>
      </c>
      <c r="BQ430" s="8" t="s">
        <v>21</v>
      </c>
      <c r="BR430" s="8" t="s">
        <v>156</v>
      </c>
    </row>
    <row r="431" spans="1:70" ht="15.5" thickBot="1" x14ac:dyDescent="0.35">
      <c r="A431" s="8" t="s">
        <v>26</v>
      </c>
      <c r="B431" s="8"/>
      <c r="C431" s="8" t="s">
        <v>779</v>
      </c>
      <c r="D431" s="8" t="s">
        <v>154</v>
      </c>
      <c r="E431" s="33">
        <v>1</v>
      </c>
      <c r="F431" s="8">
        <v>0</v>
      </c>
      <c r="G431" s="8" t="s">
        <v>634</v>
      </c>
      <c r="H431" s="8" t="s">
        <v>221</v>
      </c>
      <c r="I431" s="8">
        <v>32</v>
      </c>
      <c r="J431" s="8">
        <v>160</v>
      </c>
      <c r="K431" s="8">
        <v>160</v>
      </c>
      <c r="L431" s="8">
        <v>18</v>
      </c>
      <c r="M431" s="8">
        <v>12</v>
      </c>
      <c r="N431" s="8">
        <v>12</v>
      </c>
      <c r="O431" s="8">
        <v>12</v>
      </c>
      <c r="P431" s="8">
        <v>17</v>
      </c>
      <c r="Q431" s="8">
        <v>13</v>
      </c>
      <c r="R431" s="8">
        <v>6</v>
      </c>
      <c r="S431" s="8">
        <v>12</v>
      </c>
      <c r="T431" s="8">
        <v>13</v>
      </c>
      <c r="U431" s="8">
        <v>15</v>
      </c>
      <c r="V431" s="8">
        <v>11</v>
      </c>
      <c r="W431" s="8">
        <v>16</v>
      </c>
      <c r="X431" s="8">
        <v>12</v>
      </c>
      <c r="Y431" s="8">
        <v>17</v>
      </c>
      <c r="Z431" s="8">
        <v>13</v>
      </c>
      <c r="AA431" s="8">
        <v>14</v>
      </c>
      <c r="AB431" s="8">
        <v>16</v>
      </c>
      <c r="AC431" s="8">
        <v>15</v>
      </c>
      <c r="AD431" s="8">
        <v>16</v>
      </c>
      <c r="AE431" s="8">
        <v>19</v>
      </c>
      <c r="AF431" s="8">
        <v>16</v>
      </c>
      <c r="AG431" s="8">
        <v>17</v>
      </c>
      <c r="AH431" s="8">
        <v>17</v>
      </c>
      <c r="AI431" s="8">
        <v>11</v>
      </c>
      <c r="AJ431" s="8">
        <v>16</v>
      </c>
      <c r="AK431" s="8">
        <v>16</v>
      </c>
      <c r="AL431" s="8">
        <v>16</v>
      </c>
      <c r="AM431" s="8">
        <v>18</v>
      </c>
      <c r="AN431" s="8">
        <v>10</v>
      </c>
      <c r="AO431" s="8">
        <v>12</v>
      </c>
      <c r="AP431" s="8">
        <v>12</v>
      </c>
      <c r="AQ431" s="8">
        <v>17</v>
      </c>
      <c r="AR431" s="8">
        <v>16</v>
      </c>
      <c r="AS431" s="8">
        <v>14</v>
      </c>
      <c r="AT431" s="8">
        <v>12</v>
      </c>
      <c r="AU431" s="8">
        <v>17</v>
      </c>
      <c r="AV431" s="8">
        <v>18</v>
      </c>
      <c r="AW431" s="8">
        <v>14</v>
      </c>
      <c r="AX431" s="8">
        <v>15</v>
      </c>
      <c r="AY431" s="8">
        <v>2</v>
      </c>
      <c r="AZ431" s="8">
        <v>1</v>
      </c>
      <c r="BA431" s="8">
        <v>2</v>
      </c>
      <c r="BB431" s="8">
        <v>2</v>
      </c>
      <c r="BC431" s="8">
        <v>3</v>
      </c>
      <c r="BD431" s="8">
        <v>1</v>
      </c>
      <c r="BE431" s="8">
        <v>2</v>
      </c>
      <c r="BF431" s="8">
        <v>1</v>
      </c>
      <c r="BG431" s="8">
        <v>2</v>
      </c>
      <c r="BH431" s="8">
        <v>3</v>
      </c>
      <c r="BI431" s="8">
        <v>2</v>
      </c>
      <c r="BJ431" s="8" t="s">
        <v>26</v>
      </c>
      <c r="BK431" s="8" t="s">
        <v>20</v>
      </c>
      <c r="BL431" s="8">
        <v>13</v>
      </c>
      <c r="BM431" s="8" t="s">
        <v>26</v>
      </c>
      <c r="BN431" s="8"/>
      <c r="BO431" s="8">
        <v>36</v>
      </c>
      <c r="BP431" s="34">
        <v>46934</v>
      </c>
      <c r="BQ431" s="8" t="s">
        <v>21</v>
      </c>
      <c r="BR431" s="8" t="s">
        <v>156</v>
      </c>
    </row>
    <row r="432" spans="1:70" ht="15.5" thickBot="1" x14ac:dyDescent="0.35">
      <c r="A432" s="8" t="s">
        <v>26</v>
      </c>
      <c r="B432" s="8"/>
      <c r="C432" s="8" t="s">
        <v>780</v>
      </c>
      <c r="D432" s="8" t="s">
        <v>154</v>
      </c>
      <c r="E432" s="33">
        <v>1</v>
      </c>
      <c r="F432" s="8">
        <v>0</v>
      </c>
      <c r="G432" s="8" t="s">
        <v>28</v>
      </c>
      <c r="H432" s="8" t="s">
        <v>315</v>
      </c>
      <c r="I432" s="8">
        <v>21</v>
      </c>
      <c r="J432" s="8">
        <v>136</v>
      </c>
      <c r="K432" s="8">
        <v>157</v>
      </c>
      <c r="L432" s="8">
        <v>14</v>
      </c>
      <c r="M432" s="8">
        <v>10</v>
      </c>
      <c r="N432" s="8">
        <v>12</v>
      </c>
      <c r="O432" s="8">
        <v>13</v>
      </c>
      <c r="P432" s="8">
        <v>14</v>
      </c>
      <c r="Q432" s="8">
        <v>6</v>
      </c>
      <c r="R432" s="8">
        <v>6</v>
      </c>
      <c r="S432" s="8">
        <v>13</v>
      </c>
      <c r="T432" s="8">
        <v>12</v>
      </c>
      <c r="U432" s="8">
        <v>9</v>
      </c>
      <c r="V432" s="8">
        <v>9</v>
      </c>
      <c r="W432" s="8">
        <v>14</v>
      </c>
      <c r="X432" s="8">
        <v>9</v>
      </c>
      <c r="Y432" s="8">
        <v>14</v>
      </c>
      <c r="Z432" s="8">
        <v>13</v>
      </c>
      <c r="AA432" s="8">
        <v>12</v>
      </c>
      <c r="AB432" s="8">
        <v>16</v>
      </c>
      <c r="AC432" s="8">
        <v>13</v>
      </c>
      <c r="AD432" s="8">
        <v>13</v>
      </c>
      <c r="AE432" s="8">
        <v>12</v>
      </c>
      <c r="AF432" s="8">
        <v>10</v>
      </c>
      <c r="AG432" s="8">
        <v>11</v>
      </c>
      <c r="AH432" s="8">
        <v>14</v>
      </c>
      <c r="AI432" s="8">
        <v>12</v>
      </c>
      <c r="AJ432" s="8">
        <v>16</v>
      </c>
      <c r="AK432" s="8">
        <v>12</v>
      </c>
      <c r="AL432" s="8">
        <v>13</v>
      </c>
      <c r="AM432" s="8">
        <v>11</v>
      </c>
      <c r="AN432" s="8">
        <v>13</v>
      </c>
      <c r="AO432" s="8">
        <v>10</v>
      </c>
      <c r="AP432" s="8">
        <v>15</v>
      </c>
      <c r="AQ432" s="8">
        <v>15</v>
      </c>
      <c r="AR432" s="8">
        <v>14</v>
      </c>
      <c r="AS432" s="8">
        <v>15</v>
      </c>
      <c r="AT432" s="8">
        <v>15</v>
      </c>
      <c r="AU432" s="8">
        <v>14</v>
      </c>
      <c r="AV432" s="8">
        <v>13</v>
      </c>
      <c r="AW432" s="8">
        <v>12</v>
      </c>
      <c r="AX432" s="8">
        <v>12</v>
      </c>
      <c r="AY432" s="8">
        <v>1</v>
      </c>
      <c r="AZ432" s="8">
        <v>2</v>
      </c>
      <c r="BA432" s="8">
        <v>2</v>
      </c>
      <c r="BB432" s="8">
        <v>2</v>
      </c>
      <c r="BC432" s="8">
        <v>3</v>
      </c>
      <c r="BD432" s="8">
        <v>1</v>
      </c>
      <c r="BE432" s="8">
        <v>3</v>
      </c>
      <c r="BF432" s="8">
        <v>2</v>
      </c>
      <c r="BG432" s="8">
        <v>1</v>
      </c>
      <c r="BH432" s="8">
        <v>3</v>
      </c>
      <c r="BI432" s="8">
        <v>1</v>
      </c>
      <c r="BJ432" s="8" t="s">
        <v>26</v>
      </c>
      <c r="BK432" s="8" t="s">
        <v>20</v>
      </c>
      <c r="BL432" s="8">
        <v>12</v>
      </c>
      <c r="BM432" s="8" t="s">
        <v>26</v>
      </c>
      <c r="BN432" s="8"/>
      <c r="BO432" s="8">
        <v>3</v>
      </c>
      <c r="BP432" s="34">
        <v>47664</v>
      </c>
      <c r="BQ432" s="8" t="s">
        <v>21</v>
      </c>
      <c r="BR432" s="8" t="s">
        <v>156</v>
      </c>
    </row>
    <row r="433" spans="1:70" ht="15.5" thickBot="1" x14ac:dyDescent="0.35">
      <c r="A433" s="8" t="s">
        <v>26</v>
      </c>
      <c r="B433" s="8"/>
      <c r="C433" s="8" t="s">
        <v>781</v>
      </c>
      <c r="D433" s="8" t="s">
        <v>154</v>
      </c>
      <c r="E433" s="33">
        <v>1</v>
      </c>
      <c r="F433" s="8">
        <v>0</v>
      </c>
      <c r="G433" s="8" t="s">
        <v>585</v>
      </c>
      <c r="H433" s="8" t="s">
        <v>25</v>
      </c>
      <c r="I433" s="8">
        <v>22</v>
      </c>
      <c r="J433" s="8">
        <v>122</v>
      </c>
      <c r="K433" s="8">
        <v>138</v>
      </c>
      <c r="L433" s="8">
        <v>13</v>
      </c>
      <c r="M433" s="8">
        <v>12</v>
      </c>
      <c r="N433" s="8">
        <v>10</v>
      </c>
      <c r="O433" s="8">
        <v>9</v>
      </c>
      <c r="P433" s="8">
        <v>13</v>
      </c>
      <c r="Q433" s="8">
        <v>12</v>
      </c>
      <c r="R433" s="8">
        <v>8</v>
      </c>
      <c r="S433" s="8">
        <v>13</v>
      </c>
      <c r="T433" s="8">
        <v>9</v>
      </c>
      <c r="U433" s="8">
        <v>9</v>
      </c>
      <c r="V433" s="8">
        <v>12</v>
      </c>
      <c r="W433" s="8">
        <v>11</v>
      </c>
      <c r="X433" s="8">
        <v>11</v>
      </c>
      <c r="Y433" s="8">
        <v>10</v>
      </c>
      <c r="Z433" s="8">
        <v>11</v>
      </c>
      <c r="AA433" s="8">
        <v>9</v>
      </c>
      <c r="AB433" s="8">
        <v>11</v>
      </c>
      <c r="AC433" s="8">
        <v>9</v>
      </c>
      <c r="AD433" s="8">
        <v>8</v>
      </c>
      <c r="AE433" s="8">
        <v>5</v>
      </c>
      <c r="AF433" s="8">
        <v>5</v>
      </c>
      <c r="AG433" s="8">
        <v>9</v>
      </c>
      <c r="AH433" s="8">
        <v>13</v>
      </c>
      <c r="AI433" s="8">
        <v>11</v>
      </c>
      <c r="AJ433" s="8">
        <v>12</v>
      </c>
      <c r="AK433" s="8">
        <v>13</v>
      </c>
      <c r="AL433" s="8">
        <v>9</v>
      </c>
      <c r="AM433" s="8">
        <v>12</v>
      </c>
      <c r="AN433" s="8">
        <v>15</v>
      </c>
      <c r="AO433" s="8">
        <v>12</v>
      </c>
      <c r="AP433" s="8">
        <v>16</v>
      </c>
      <c r="AQ433" s="8">
        <v>14</v>
      </c>
      <c r="AR433" s="8">
        <v>11</v>
      </c>
      <c r="AS433" s="8">
        <v>13</v>
      </c>
      <c r="AT433" s="8">
        <v>14</v>
      </c>
      <c r="AU433" s="8">
        <v>14</v>
      </c>
      <c r="AV433" s="8">
        <v>11</v>
      </c>
      <c r="AW433" s="8">
        <v>20</v>
      </c>
      <c r="AX433" s="8">
        <v>11</v>
      </c>
      <c r="AY433" s="8">
        <v>2</v>
      </c>
      <c r="AZ433" s="8">
        <v>1</v>
      </c>
      <c r="BA433" s="8">
        <v>2</v>
      </c>
      <c r="BB433" s="8">
        <v>1</v>
      </c>
      <c r="BC433" s="8">
        <v>1</v>
      </c>
      <c r="BD433" s="8">
        <v>1</v>
      </c>
      <c r="BE433" s="8">
        <v>3</v>
      </c>
      <c r="BF433" s="8">
        <v>1</v>
      </c>
      <c r="BG433" s="8">
        <v>1</v>
      </c>
      <c r="BH433" s="8">
        <v>1</v>
      </c>
      <c r="BI433" s="8">
        <v>3</v>
      </c>
      <c r="BJ433" s="8" t="s">
        <v>26</v>
      </c>
      <c r="BK433" s="8" t="s">
        <v>20</v>
      </c>
      <c r="BL433" s="8">
        <v>10</v>
      </c>
      <c r="BM433" s="8" t="s">
        <v>26</v>
      </c>
      <c r="BN433" s="8"/>
      <c r="BO433" s="8">
        <v>5</v>
      </c>
      <c r="BP433" s="34">
        <v>47664</v>
      </c>
      <c r="BQ433" s="8" t="s">
        <v>21</v>
      </c>
      <c r="BR433" s="8" t="s">
        <v>156</v>
      </c>
    </row>
    <row r="434" spans="1:70" ht="15.5" thickBot="1" x14ac:dyDescent="0.35">
      <c r="A434" s="8" t="s">
        <v>26</v>
      </c>
      <c r="B434" s="8"/>
      <c r="C434" s="8" t="s">
        <v>782</v>
      </c>
      <c r="D434" s="8" t="s">
        <v>154</v>
      </c>
      <c r="E434" s="33">
        <v>1</v>
      </c>
      <c r="F434" s="8">
        <v>0</v>
      </c>
      <c r="G434" s="8" t="s">
        <v>28</v>
      </c>
      <c r="H434" s="8" t="s">
        <v>221</v>
      </c>
      <c r="I434" s="8">
        <v>20</v>
      </c>
      <c r="J434" s="8">
        <v>139</v>
      </c>
      <c r="K434" s="8">
        <v>158</v>
      </c>
      <c r="L434" s="8">
        <v>13</v>
      </c>
      <c r="M434" s="8">
        <v>13</v>
      </c>
      <c r="N434" s="8">
        <v>14</v>
      </c>
      <c r="O434" s="8">
        <v>11</v>
      </c>
      <c r="P434" s="8">
        <v>13</v>
      </c>
      <c r="Q434" s="8">
        <v>8</v>
      </c>
      <c r="R434" s="8">
        <v>7</v>
      </c>
      <c r="S434" s="8">
        <v>14</v>
      </c>
      <c r="T434" s="8">
        <v>16</v>
      </c>
      <c r="U434" s="8">
        <v>8</v>
      </c>
      <c r="V434" s="8">
        <v>9</v>
      </c>
      <c r="W434" s="8">
        <v>12</v>
      </c>
      <c r="X434" s="8">
        <v>10</v>
      </c>
      <c r="Y434" s="8">
        <v>10</v>
      </c>
      <c r="Z434" s="8">
        <v>12</v>
      </c>
      <c r="AA434" s="8">
        <v>14</v>
      </c>
      <c r="AB434" s="8">
        <v>18</v>
      </c>
      <c r="AC434" s="8">
        <v>13</v>
      </c>
      <c r="AD434" s="8">
        <v>12</v>
      </c>
      <c r="AE434" s="8">
        <v>11</v>
      </c>
      <c r="AF434" s="8">
        <v>13</v>
      </c>
      <c r="AG434" s="8">
        <v>12</v>
      </c>
      <c r="AH434" s="8">
        <v>15</v>
      </c>
      <c r="AI434" s="8">
        <v>13</v>
      </c>
      <c r="AJ434" s="8">
        <v>14</v>
      </c>
      <c r="AK434" s="8">
        <v>14</v>
      </c>
      <c r="AL434" s="8">
        <v>12</v>
      </c>
      <c r="AM434" s="8">
        <v>12</v>
      </c>
      <c r="AN434" s="8">
        <v>14</v>
      </c>
      <c r="AO434" s="8">
        <v>9</v>
      </c>
      <c r="AP434" s="8">
        <v>14</v>
      </c>
      <c r="AQ434" s="8">
        <v>15</v>
      </c>
      <c r="AR434" s="8">
        <v>13</v>
      </c>
      <c r="AS434" s="8">
        <v>14</v>
      </c>
      <c r="AT434" s="8">
        <v>13</v>
      </c>
      <c r="AU434" s="8">
        <v>14</v>
      </c>
      <c r="AV434" s="8">
        <v>14</v>
      </c>
      <c r="AW434" s="8">
        <v>12</v>
      </c>
      <c r="AX434" s="8">
        <v>13</v>
      </c>
      <c r="AY434" s="8">
        <v>3</v>
      </c>
      <c r="AZ434" s="8">
        <v>3</v>
      </c>
      <c r="BA434" s="8">
        <v>1</v>
      </c>
      <c r="BB434" s="8">
        <v>2</v>
      </c>
      <c r="BC434" s="8">
        <v>3</v>
      </c>
      <c r="BD434" s="8">
        <v>2</v>
      </c>
      <c r="BE434" s="8">
        <v>3</v>
      </c>
      <c r="BF434" s="8">
        <v>1</v>
      </c>
      <c r="BG434" s="8">
        <v>3</v>
      </c>
      <c r="BH434" s="8">
        <v>3</v>
      </c>
      <c r="BI434" s="8">
        <v>1</v>
      </c>
      <c r="BJ434" s="8" t="s">
        <v>26</v>
      </c>
      <c r="BK434" s="8" t="s">
        <v>20</v>
      </c>
      <c r="BL434" s="8">
        <v>9</v>
      </c>
      <c r="BM434" s="8" t="s">
        <v>26</v>
      </c>
      <c r="BN434" s="8"/>
      <c r="BO434" s="8" t="s">
        <v>26</v>
      </c>
      <c r="BP434" s="34">
        <v>47664</v>
      </c>
      <c r="BQ434" s="8" t="s">
        <v>21</v>
      </c>
      <c r="BR434" s="8" t="s">
        <v>156</v>
      </c>
    </row>
    <row r="435" spans="1:70" ht="15.5" thickBot="1" x14ac:dyDescent="0.35">
      <c r="A435" s="8" t="s">
        <v>26</v>
      </c>
      <c r="B435" s="8"/>
      <c r="C435" s="8" t="s">
        <v>783</v>
      </c>
      <c r="D435" s="8" t="s">
        <v>154</v>
      </c>
      <c r="E435" s="33">
        <v>1</v>
      </c>
      <c r="F435" s="8">
        <v>0</v>
      </c>
      <c r="G435" s="8" t="s">
        <v>155</v>
      </c>
      <c r="H435" s="8" t="s">
        <v>784</v>
      </c>
      <c r="I435" s="8">
        <v>20</v>
      </c>
      <c r="J435" s="8">
        <v>136</v>
      </c>
      <c r="K435" s="8">
        <v>147</v>
      </c>
      <c r="L435" s="8">
        <v>13</v>
      </c>
      <c r="M435" s="8">
        <v>15</v>
      </c>
      <c r="N435" s="8">
        <v>9</v>
      </c>
      <c r="O435" s="8">
        <v>11</v>
      </c>
      <c r="P435" s="8">
        <v>14</v>
      </c>
      <c r="Q435" s="8">
        <v>8</v>
      </c>
      <c r="R435" s="8">
        <v>12</v>
      </c>
      <c r="S435" s="8">
        <v>14</v>
      </c>
      <c r="T435" s="8">
        <v>8</v>
      </c>
      <c r="U435" s="8">
        <v>11</v>
      </c>
      <c r="V435" s="8">
        <v>13</v>
      </c>
      <c r="W435" s="8">
        <v>14</v>
      </c>
      <c r="X435" s="8">
        <v>9</v>
      </c>
      <c r="Y435" s="8">
        <v>12</v>
      </c>
      <c r="Z435" s="8">
        <v>15</v>
      </c>
      <c r="AA435" s="8">
        <v>12</v>
      </c>
      <c r="AB435" s="8">
        <v>15</v>
      </c>
      <c r="AC435" s="8">
        <v>9</v>
      </c>
      <c r="AD435" s="8">
        <v>11</v>
      </c>
      <c r="AE435" s="8">
        <v>12</v>
      </c>
      <c r="AF435" s="8">
        <v>9</v>
      </c>
      <c r="AG435" s="8">
        <v>14</v>
      </c>
      <c r="AH435" s="8">
        <v>12</v>
      </c>
      <c r="AI435" s="8">
        <v>13</v>
      </c>
      <c r="AJ435" s="8">
        <v>10</v>
      </c>
      <c r="AK435" s="8">
        <v>13</v>
      </c>
      <c r="AL435" s="8">
        <v>12</v>
      </c>
      <c r="AM435" s="8">
        <v>11</v>
      </c>
      <c r="AN435" s="8">
        <v>15</v>
      </c>
      <c r="AO435" s="8">
        <v>8</v>
      </c>
      <c r="AP435" s="8">
        <v>16</v>
      </c>
      <c r="AQ435" s="8">
        <v>11</v>
      </c>
      <c r="AR435" s="8">
        <v>10</v>
      </c>
      <c r="AS435" s="8">
        <v>11</v>
      </c>
      <c r="AT435" s="8">
        <v>15</v>
      </c>
      <c r="AU435" s="8">
        <v>13</v>
      </c>
      <c r="AV435" s="8">
        <v>12</v>
      </c>
      <c r="AW435" s="8">
        <v>11</v>
      </c>
      <c r="AX435" s="8">
        <v>12</v>
      </c>
      <c r="AY435" s="8">
        <v>1</v>
      </c>
      <c r="AZ435" s="8">
        <v>3</v>
      </c>
      <c r="BA435" s="8">
        <v>2</v>
      </c>
      <c r="BB435" s="8">
        <v>3</v>
      </c>
      <c r="BC435" s="8">
        <v>1</v>
      </c>
      <c r="BD435" s="8">
        <v>3</v>
      </c>
      <c r="BE435" s="8">
        <v>2</v>
      </c>
      <c r="BF435" s="8">
        <v>2</v>
      </c>
      <c r="BG435" s="8">
        <v>1</v>
      </c>
      <c r="BH435" s="8">
        <v>4</v>
      </c>
      <c r="BI435" s="8">
        <v>2</v>
      </c>
      <c r="BJ435" s="8" t="s">
        <v>26</v>
      </c>
      <c r="BK435" s="8" t="s">
        <v>20</v>
      </c>
      <c r="BL435" s="8">
        <v>9</v>
      </c>
      <c r="BM435" s="8" t="s">
        <v>26</v>
      </c>
      <c r="BN435" s="8"/>
      <c r="BO435" s="8">
        <v>5</v>
      </c>
      <c r="BP435" s="34">
        <v>47664</v>
      </c>
      <c r="BQ435" s="8" t="s">
        <v>21</v>
      </c>
      <c r="BR435" s="8" t="s">
        <v>156</v>
      </c>
    </row>
    <row r="436" spans="1:70" ht="15.5" thickBot="1" x14ac:dyDescent="0.35">
      <c r="A436" s="8" t="s">
        <v>26</v>
      </c>
      <c r="B436" s="8"/>
      <c r="C436" s="8" t="s">
        <v>785</v>
      </c>
      <c r="D436" s="8" t="s">
        <v>154</v>
      </c>
      <c r="E436" s="33">
        <v>1</v>
      </c>
      <c r="F436" s="8">
        <v>0</v>
      </c>
      <c r="G436" s="8" t="s">
        <v>33</v>
      </c>
      <c r="H436" s="8" t="s">
        <v>599</v>
      </c>
      <c r="I436" s="8">
        <v>20</v>
      </c>
      <c r="J436" s="8">
        <v>124</v>
      </c>
      <c r="K436" s="8">
        <v>165</v>
      </c>
      <c r="L436" s="8">
        <v>14</v>
      </c>
      <c r="M436" s="8">
        <v>8</v>
      </c>
      <c r="N436" s="8">
        <v>5</v>
      </c>
      <c r="O436" s="8">
        <v>13</v>
      </c>
      <c r="P436" s="8">
        <v>12</v>
      </c>
      <c r="Q436" s="8">
        <v>5</v>
      </c>
      <c r="R436" s="8">
        <v>5</v>
      </c>
      <c r="S436" s="8">
        <v>15</v>
      </c>
      <c r="T436" s="8">
        <v>5</v>
      </c>
      <c r="U436" s="8">
        <v>5</v>
      </c>
      <c r="V436" s="8">
        <v>14</v>
      </c>
      <c r="W436" s="8">
        <v>14</v>
      </c>
      <c r="X436" s="8">
        <v>11</v>
      </c>
      <c r="Y436" s="8">
        <v>11</v>
      </c>
      <c r="Z436" s="8">
        <v>13</v>
      </c>
      <c r="AA436" s="8">
        <v>10</v>
      </c>
      <c r="AB436" s="8">
        <v>14</v>
      </c>
      <c r="AC436" s="8">
        <v>11</v>
      </c>
      <c r="AD436" s="8">
        <v>11</v>
      </c>
      <c r="AE436" s="8">
        <v>6</v>
      </c>
      <c r="AF436" s="8">
        <v>13</v>
      </c>
      <c r="AG436" s="8">
        <v>14</v>
      </c>
      <c r="AH436" s="8">
        <v>13</v>
      </c>
      <c r="AI436" s="8">
        <v>14</v>
      </c>
      <c r="AJ436" s="8">
        <v>12</v>
      </c>
      <c r="AK436" s="8">
        <v>14</v>
      </c>
      <c r="AL436" s="8">
        <v>14</v>
      </c>
      <c r="AM436" s="8">
        <v>12</v>
      </c>
      <c r="AN436" s="8">
        <v>15</v>
      </c>
      <c r="AO436" s="8">
        <v>11</v>
      </c>
      <c r="AP436" s="8">
        <v>16</v>
      </c>
      <c r="AQ436" s="8">
        <v>11</v>
      </c>
      <c r="AR436" s="8">
        <v>14</v>
      </c>
      <c r="AS436" s="8">
        <v>15</v>
      </c>
      <c r="AT436" s="8">
        <v>16</v>
      </c>
      <c r="AU436" s="8">
        <v>13</v>
      </c>
      <c r="AV436" s="8">
        <v>12</v>
      </c>
      <c r="AW436" s="8">
        <v>13</v>
      </c>
      <c r="AX436" s="8">
        <v>15</v>
      </c>
      <c r="AY436" s="8">
        <v>4</v>
      </c>
      <c r="AZ436" s="8">
        <v>1</v>
      </c>
      <c r="BA436" s="8">
        <v>3</v>
      </c>
      <c r="BB436" s="8">
        <v>3</v>
      </c>
      <c r="BC436" s="8">
        <v>1</v>
      </c>
      <c r="BD436" s="8">
        <v>2</v>
      </c>
      <c r="BE436" s="8">
        <v>1</v>
      </c>
      <c r="BF436" s="8">
        <v>1</v>
      </c>
      <c r="BG436" s="8">
        <v>2</v>
      </c>
      <c r="BH436" s="8">
        <v>2</v>
      </c>
      <c r="BI436" s="8">
        <v>3</v>
      </c>
      <c r="BJ436" s="8" t="s">
        <v>26</v>
      </c>
      <c r="BK436" s="8" t="s">
        <v>20</v>
      </c>
      <c r="BL436" s="8">
        <v>12</v>
      </c>
      <c r="BM436" s="8" t="s">
        <v>26</v>
      </c>
      <c r="BN436" s="8"/>
      <c r="BO436" s="8">
        <v>1</v>
      </c>
      <c r="BP436" s="34">
        <v>47664</v>
      </c>
      <c r="BQ436" s="8" t="s">
        <v>21</v>
      </c>
      <c r="BR436" s="8" t="s">
        <v>156</v>
      </c>
    </row>
    <row r="437" spans="1:70" ht="15.5" thickBot="1" x14ac:dyDescent="0.35">
      <c r="A437" s="8" t="s">
        <v>26</v>
      </c>
      <c r="B437" s="8"/>
      <c r="C437" s="8" t="s">
        <v>786</v>
      </c>
      <c r="D437" s="8" t="s">
        <v>154</v>
      </c>
      <c r="E437" s="33">
        <v>1</v>
      </c>
      <c r="F437" s="8">
        <v>0</v>
      </c>
      <c r="G437" s="8" t="s">
        <v>33</v>
      </c>
      <c r="H437" s="8" t="s">
        <v>315</v>
      </c>
      <c r="I437" s="8">
        <v>18</v>
      </c>
      <c r="J437" s="8">
        <v>127</v>
      </c>
      <c r="K437" s="8">
        <v>154</v>
      </c>
      <c r="L437" s="8">
        <v>15</v>
      </c>
      <c r="M437" s="8">
        <v>11</v>
      </c>
      <c r="N437" s="8">
        <v>10</v>
      </c>
      <c r="O437" s="8">
        <v>11</v>
      </c>
      <c r="P437" s="8">
        <v>16</v>
      </c>
      <c r="Q437" s="8">
        <v>11</v>
      </c>
      <c r="R437" s="8">
        <v>11</v>
      </c>
      <c r="S437" s="8">
        <v>12</v>
      </c>
      <c r="T437" s="8">
        <v>13</v>
      </c>
      <c r="U437" s="8">
        <v>11</v>
      </c>
      <c r="V437" s="8">
        <v>12</v>
      </c>
      <c r="W437" s="8">
        <v>15</v>
      </c>
      <c r="X437" s="8">
        <v>9</v>
      </c>
      <c r="Y437" s="8">
        <v>9</v>
      </c>
      <c r="Z437" s="8">
        <v>12</v>
      </c>
      <c r="AA437" s="8">
        <v>14</v>
      </c>
      <c r="AB437" s="8">
        <v>14</v>
      </c>
      <c r="AC437" s="8">
        <v>12</v>
      </c>
      <c r="AD437" s="8">
        <v>11</v>
      </c>
      <c r="AE437" s="8">
        <v>13</v>
      </c>
      <c r="AF437" s="8">
        <v>14</v>
      </c>
      <c r="AG437" s="8">
        <v>14</v>
      </c>
      <c r="AH437" s="8">
        <v>12</v>
      </c>
      <c r="AI437" s="8">
        <v>10</v>
      </c>
      <c r="AJ437" s="8">
        <v>12</v>
      </c>
      <c r="AK437" s="8">
        <v>13</v>
      </c>
      <c r="AL437" s="8">
        <v>12</v>
      </c>
      <c r="AM437" s="8">
        <v>14</v>
      </c>
      <c r="AN437" s="8">
        <v>9</v>
      </c>
      <c r="AO437" s="8">
        <v>8</v>
      </c>
      <c r="AP437" s="8">
        <v>10</v>
      </c>
      <c r="AQ437" s="8">
        <v>14</v>
      </c>
      <c r="AR437" s="8">
        <v>13</v>
      </c>
      <c r="AS437" s="8">
        <v>12</v>
      </c>
      <c r="AT437" s="8">
        <v>12</v>
      </c>
      <c r="AU437" s="8">
        <v>16</v>
      </c>
      <c r="AV437" s="8">
        <v>11</v>
      </c>
      <c r="AW437" s="8">
        <v>10</v>
      </c>
      <c r="AX437" s="8">
        <v>16</v>
      </c>
      <c r="AY437" s="8">
        <v>1</v>
      </c>
      <c r="AZ437" s="8">
        <v>2</v>
      </c>
      <c r="BA437" s="8">
        <v>2</v>
      </c>
      <c r="BB437" s="8">
        <v>3</v>
      </c>
      <c r="BC437" s="8">
        <v>1</v>
      </c>
      <c r="BD437" s="8">
        <v>2</v>
      </c>
      <c r="BE437" s="8">
        <v>1</v>
      </c>
      <c r="BF437" s="8">
        <v>2</v>
      </c>
      <c r="BG437" s="8">
        <v>2</v>
      </c>
      <c r="BH437" s="8">
        <v>3</v>
      </c>
      <c r="BI437" s="8">
        <v>2</v>
      </c>
      <c r="BJ437" s="8" t="s">
        <v>26</v>
      </c>
      <c r="BK437" s="8" t="s">
        <v>20</v>
      </c>
      <c r="BL437" s="8">
        <v>15</v>
      </c>
      <c r="BM437" s="8" t="s">
        <v>26</v>
      </c>
      <c r="BN437" s="8"/>
      <c r="BO437" s="8" t="s">
        <v>26</v>
      </c>
      <c r="BP437" s="34">
        <v>47664</v>
      </c>
      <c r="BQ437" s="8" t="s">
        <v>21</v>
      </c>
      <c r="BR437" s="8" t="s">
        <v>156</v>
      </c>
    </row>
    <row r="438" spans="1:70" x14ac:dyDescent="0.3">
      <c r="A438" s="48" t="s">
        <v>787</v>
      </c>
    </row>
    <row r="439" spans="1:70" ht="14.5" thickBot="1" x14ac:dyDescent="0.35">
      <c r="A439" s="2" t="s">
        <v>0</v>
      </c>
      <c r="B439" s="2"/>
      <c r="C439" s="2" t="s">
        <v>2</v>
      </c>
      <c r="D439" s="2" t="s">
        <v>3</v>
      </c>
      <c r="E439" s="2"/>
      <c r="F439" s="2" t="s">
        <v>14</v>
      </c>
      <c r="G439" s="2" t="s">
        <v>12</v>
      </c>
      <c r="H439" s="2" t="s">
        <v>1</v>
      </c>
      <c r="I439" s="2" t="s">
        <v>4</v>
      </c>
      <c r="J439" s="2" t="s">
        <v>5</v>
      </c>
      <c r="K439" s="2" t="s">
        <v>329</v>
      </c>
      <c r="L439" s="2" t="s">
        <v>34</v>
      </c>
      <c r="M439" s="2" t="s">
        <v>35</v>
      </c>
      <c r="N439" s="2" t="s">
        <v>36</v>
      </c>
      <c r="O439" s="2" t="s">
        <v>37</v>
      </c>
      <c r="P439" s="2" t="s">
        <v>38</v>
      </c>
      <c r="Q439" s="2" t="s">
        <v>39</v>
      </c>
      <c r="R439" s="2" t="s">
        <v>40</v>
      </c>
      <c r="S439" s="2" t="s">
        <v>9</v>
      </c>
      <c r="T439" s="2" t="s">
        <v>41</v>
      </c>
      <c r="U439" s="2" t="s">
        <v>42</v>
      </c>
      <c r="V439" s="2" t="s">
        <v>43</v>
      </c>
      <c r="W439" s="2" t="s">
        <v>44</v>
      </c>
      <c r="X439" s="2" t="s">
        <v>45</v>
      </c>
      <c r="Y439" s="2" t="s">
        <v>46</v>
      </c>
      <c r="Z439" s="2" t="s">
        <v>47</v>
      </c>
      <c r="AA439" s="2" t="s">
        <v>1</v>
      </c>
      <c r="AB439" s="2" t="s">
        <v>10</v>
      </c>
      <c r="AC439" s="2" t="s">
        <v>48</v>
      </c>
      <c r="AD439" s="2" t="s">
        <v>49</v>
      </c>
      <c r="AE439" s="2" t="s">
        <v>50</v>
      </c>
      <c r="AF439" s="2" t="s">
        <v>51</v>
      </c>
      <c r="AG439" s="2" t="s">
        <v>52</v>
      </c>
      <c r="AH439" s="2" t="s">
        <v>53</v>
      </c>
      <c r="AI439" s="2" t="s">
        <v>54</v>
      </c>
      <c r="AJ439" s="2" t="s">
        <v>55</v>
      </c>
      <c r="AK439" s="2" t="s">
        <v>56</v>
      </c>
      <c r="AL439" s="2" t="s">
        <v>57</v>
      </c>
      <c r="AM439" s="2" t="s">
        <v>58</v>
      </c>
      <c r="AN439" s="2" t="s">
        <v>7</v>
      </c>
      <c r="AO439" s="2" t="s">
        <v>8</v>
      </c>
      <c r="AP439" s="2" t="s">
        <v>59</v>
      </c>
      <c r="AQ439" s="2" t="s">
        <v>60</v>
      </c>
      <c r="AR439" s="2" t="s">
        <v>61</v>
      </c>
      <c r="AS439" s="2" t="s">
        <v>62</v>
      </c>
      <c r="AT439" s="2" t="s">
        <v>6</v>
      </c>
      <c r="AU439" s="2" t="s">
        <v>63</v>
      </c>
      <c r="AV439" s="2" t="s">
        <v>213</v>
      </c>
      <c r="AW439" s="2" t="s">
        <v>214</v>
      </c>
      <c r="AX439" s="2" t="s">
        <v>215</v>
      </c>
      <c r="AY439" s="2" t="s">
        <v>140</v>
      </c>
      <c r="AZ439" s="2" t="s">
        <v>141</v>
      </c>
      <c r="BA439" s="2" t="s">
        <v>142</v>
      </c>
      <c r="BB439" s="2" t="s">
        <v>143</v>
      </c>
      <c r="BC439" s="2" t="s">
        <v>144</v>
      </c>
      <c r="BD439" s="2" t="s">
        <v>145</v>
      </c>
      <c r="BE439" s="2" t="s">
        <v>146</v>
      </c>
      <c r="BF439" s="2" t="s">
        <v>147</v>
      </c>
      <c r="BG439" s="2" t="s">
        <v>148</v>
      </c>
      <c r="BH439" s="2" t="s">
        <v>149</v>
      </c>
      <c r="BI439" s="2" t="s">
        <v>150</v>
      </c>
      <c r="BJ439" s="2" t="s">
        <v>18</v>
      </c>
      <c r="BK439" s="2" t="s">
        <v>16</v>
      </c>
      <c r="BL439" s="2" t="s">
        <v>11</v>
      </c>
      <c r="BM439" s="2" t="s">
        <v>13</v>
      </c>
      <c r="BN439" s="2" t="s">
        <v>17</v>
      </c>
      <c r="BO439" s="2" t="s">
        <v>151</v>
      </c>
      <c r="BP439" s="2" t="s">
        <v>15</v>
      </c>
      <c r="BQ439" s="2" t="s">
        <v>152</v>
      </c>
      <c r="BR439" s="2" t="s">
        <v>153</v>
      </c>
    </row>
    <row r="440" spans="1:70" ht="15.5" thickBot="1" x14ac:dyDescent="0.35">
      <c r="A440" s="3" t="s">
        <v>26</v>
      </c>
      <c r="B440" s="3"/>
      <c r="C440" s="3" t="s">
        <v>788</v>
      </c>
      <c r="D440" s="3" t="s">
        <v>154</v>
      </c>
      <c r="E440" s="4">
        <v>1</v>
      </c>
      <c r="F440" s="3">
        <v>0</v>
      </c>
      <c r="G440" s="3" t="s">
        <v>19</v>
      </c>
      <c r="H440" s="3" t="s">
        <v>24</v>
      </c>
      <c r="I440" s="3">
        <v>33</v>
      </c>
      <c r="J440" s="3">
        <v>136</v>
      </c>
      <c r="K440" s="3">
        <v>138</v>
      </c>
      <c r="L440" s="3">
        <v>13</v>
      </c>
      <c r="M440" s="3">
        <v>9</v>
      </c>
      <c r="N440" s="3">
        <v>7</v>
      </c>
      <c r="O440" s="3">
        <v>15</v>
      </c>
      <c r="P440" s="3">
        <v>13</v>
      </c>
      <c r="Q440" s="3">
        <v>3</v>
      </c>
      <c r="R440" s="3">
        <v>3</v>
      </c>
      <c r="S440" s="3">
        <v>11</v>
      </c>
      <c r="T440" s="3">
        <v>9</v>
      </c>
      <c r="U440" s="3">
        <v>10</v>
      </c>
      <c r="V440" s="3">
        <v>13</v>
      </c>
      <c r="W440" s="3">
        <v>13</v>
      </c>
      <c r="X440" s="3">
        <v>15</v>
      </c>
      <c r="Y440" s="3">
        <v>11</v>
      </c>
      <c r="Z440" s="3">
        <v>10</v>
      </c>
      <c r="AA440" s="3">
        <v>11</v>
      </c>
      <c r="AB440" s="3">
        <v>15</v>
      </c>
      <c r="AC440" s="3">
        <v>13</v>
      </c>
      <c r="AD440" s="3">
        <v>14</v>
      </c>
      <c r="AE440" s="3">
        <v>14</v>
      </c>
      <c r="AF440" s="3">
        <v>14</v>
      </c>
      <c r="AG440" s="3">
        <v>11</v>
      </c>
      <c r="AH440" s="3">
        <v>16</v>
      </c>
      <c r="AI440" s="3">
        <v>13</v>
      </c>
      <c r="AJ440" s="3">
        <v>15</v>
      </c>
      <c r="AK440" s="3">
        <v>16</v>
      </c>
      <c r="AL440" s="3">
        <v>14</v>
      </c>
      <c r="AM440" s="3">
        <v>13</v>
      </c>
      <c r="AN440" s="3">
        <v>11</v>
      </c>
      <c r="AO440" s="3">
        <v>16</v>
      </c>
      <c r="AP440" s="3">
        <v>12</v>
      </c>
      <c r="AQ440" s="3">
        <v>15</v>
      </c>
      <c r="AR440" s="3">
        <v>16</v>
      </c>
      <c r="AS440" s="3">
        <v>15</v>
      </c>
      <c r="AT440" s="3">
        <v>11</v>
      </c>
      <c r="AU440" s="3">
        <v>12</v>
      </c>
      <c r="AV440" s="3">
        <v>12</v>
      </c>
      <c r="AW440" s="3">
        <v>13</v>
      </c>
      <c r="AX440" s="3">
        <v>15</v>
      </c>
      <c r="AY440" s="3">
        <v>1</v>
      </c>
      <c r="AZ440" s="3">
        <v>3</v>
      </c>
      <c r="BA440" s="3">
        <v>2</v>
      </c>
      <c r="BB440" s="3">
        <v>1</v>
      </c>
      <c r="BC440" s="3">
        <v>2</v>
      </c>
      <c r="BD440" s="3">
        <v>1</v>
      </c>
      <c r="BE440" s="3">
        <v>3</v>
      </c>
      <c r="BF440" s="3">
        <v>2</v>
      </c>
      <c r="BG440" s="3">
        <v>2</v>
      </c>
      <c r="BH440" s="3">
        <v>1</v>
      </c>
      <c r="BI440" s="3">
        <v>2</v>
      </c>
      <c r="BJ440" s="3" t="s">
        <v>26</v>
      </c>
      <c r="BK440" s="3" t="s">
        <v>20</v>
      </c>
      <c r="BL440" s="3">
        <v>16</v>
      </c>
      <c r="BM440" s="3" t="s">
        <v>26</v>
      </c>
      <c r="BN440" s="3"/>
      <c r="BO440" s="3">
        <v>143</v>
      </c>
      <c r="BP440" s="5">
        <v>46568</v>
      </c>
      <c r="BQ440" s="3" t="s">
        <v>21</v>
      </c>
      <c r="BR440" s="3" t="s">
        <v>156</v>
      </c>
    </row>
    <row r="441" spans="1:70" ht="15.5" thickBot="1" x14ac:dyDescent="0.35">
      <c r="A441" s="3" t="s">
        <v>26</v>
      </c>
      <c r="B441" s="3"/>
      <c r="C441" s="3" t="s">
        <v>789</v>
      </c>
      <c r="D441" s="3" t="s">
        <v>154</v>
      </c>
      <c r="E441" s="4">
        <v>1</v>
      </c>
      <c r="F441" s="3">
        <v>0</v>
      </c>
      <c r="G441" s="3" t="s">
        <v>228</v>
      </c>
      <c r="H441" s="3" t="s">
        <v>24</v>
      </c>
      <c r="I441" s="3">
        <v>27</v>
      </c>
      <c r="J441" s="3">
        <v>135</v>
      </c>
      <c r="K441" s="3">
        <v>145</v>
      </c>
      <c r="L441" s="3">
        <v>11</v>
      </c>
      <c r="M441" s="3">
        <v>9</v>
      </c>
      <c r="N441" s="3">
        <v>4</v>
      </c>
      <c r="O441" s="3">
        <v>12</v>
      </c>
      <c r="P441" s="3">
        <v>14</v>
      </c>
      <c r="Q441" s="3">
        <v>7</v>
      </c>
      <c r="R441" s="3">
        <v>5</v>
      </c>
      <c r="S441" s="3">
        <v>15</v>
      </c>
      <c r="T441" s="3">
        <v>4</v>
      </c>
      <c r="U441" s="3">
        <v>8</v>
      </c>
      <c r="V441" s="3">
        <v>16</v>
      </c>
      <c r="W441" s="3">
        <v>14</v>
      </c>
      <c r="X441" s="3">
        <v>14</v>
      </c>
      <c r="Y441" s="3">
        <v>11</v>
      </c>
      <c r="Z441" s="3">
        <v>13</v>
      </c>
      <c r="AA441" s="3">
        <v>5</v>
      </c>
      <c r="AB441" s="3">
        <v>13</v>
      </c>
      <c r="AC441" s="3">
        <v>11</v>
      </c>
      <c r="AD441" s="3">
        <v>9</v>
      </c>
      <c r="AE441" s="3">
        <v>5</v>
      </c>
      <c r="AF441" s="3">
        <v>14</v>
      </c>
      <c r="AG441" s="3">
        <v>11</v>
      </c>
      <c r="AH441" s="3">
        <v>11</v>
      </c>
      <c r="AI441" s="3">
        <v>15</v>
      </c>
      <c r="AJ441" s="3">
        <v>13</v>
      </c>
      <c r="AK441" s="3">
        <v>13</v>
      </c>
      <c r="AL441" s="3">
        <v>13</v>
      </c>
      <c r="AM441" s="3">
        <v>9</v>
      </c>
      <c r="AN441" s="3">
        <v>16</v>
      </c>
      <c r="AO441" s="3">
        <v>11</v>
      </c>
      <c r="AP441" s="3">
        <v>14</v>
      </c>
      <c r="AQ441" s="3">
        <v>13</v>
      </c>
      <c r="AR441" s="3">
        <v>16</v>
      </c>
      <c r="AS441" s="3">
        <v>16</v>
      </c>
      <c r="AT441" s="3">
        <v>15</v>
      </c>
      <c r="AU441" s="3">
        <v>13</v>
      </c>
      <c r="AV441" s="3">
        <v>10</v>
      </c>
      <c r="AW441" s="3">
        <v>13</v>
      </c>
      <c r="AX441" s="3">
        <v>10</v>
      </c>
      <c r="AY441" s="3">
        <v>1</v>
      </c>
      <c r="AZ441" s="3">
        <v>3</v>
      </c>
      <c r="BA441" s="3">
        <v>2</v>
      </c>
      <c r="BB441" s="3">
        <v>1</v>
      </c>
      <c r="BC441" s="3">
        <v>3</v>
      </c>
      <c r="BD441" s="3">
        <v>2</v>
      </c>
      <c r="BE441" s="3">
        <v>2</v>
      </c>
      <c r="BF441" s="3">
        <v>1</v>
      </c>
      <c r="BG441" s="3">
        <v>1</v>
      </c>
      <c r="BH441" s="3">
        <v>3</v>
      </c>
      <c r="BI441" s="3">
        <v>1</v>
      </c>
      <c r="BJ441" s="3" t="s">
        <v>26</v>
      </c>
      <c r="BK441" s="3" t="s">
        <v>20</v>
      </c>
      <c r="BL441" s="3">
        <v>11</v>
      </c>
      <c r="BM441" s="3" t="s">
        <v>26</v>
      </c>
      <c r="BN441" s="3"/>
      <c r="BO441" s="3">
        <v>55</v>
      </c>
      <c r="BP441" s="5">
        <v>46568</v>
      </c>
      <c r="BQ441" s="3" t="s">
        <v>21</v>
      </c>
      <c r="BR441" s="3" t="s">
        <v>156</v>
      </c>
    </row>
    <row r="442" spans="1:70" ht="15.5" thickBot="1" x14ac:dyDescent="0.35">
      <c r="A442" s="3" t="s">
        <v>26</v>
      </c>
      <c r="B442" s="3"/>
      <c r="C442" s="3" t="s">
        <v>790</v>
      </c>
      <c r="D442" s="3" t="s">
        <v>154</v>
      </c>
      <c r="E442" s="4">
        <v>1</v>
      </c>
      <c r="F442" s="3">
        <v>0</v>
      </c>
      <c r="G442" s="3" t="s">
        <v>20</v>
      </c>
      <c r="H442" s="3" t="s">
        <v>221</v>
      </c>
      <c r="I442" s="3">
        <v>26</v>
      </c>
      <c r="J442" s="3">
        <v>142</v>
      </c>
      <c r="K442" s="3">
        <v>152</v>
      </c>
      <c r="L442" s="3">
        <v>16</v>
      </c>
      <c r="M442" s="3">
        <v>11</v>
      </c>
      <c r="N442" s="3">
        <v>9</v>
      </c>
      <c r="O442" s="3">
        <v>9</v>
      </c>
      <c r="P442" s="3">
        <v>15</v>
      </c>
      <c r="Q442" s="3">
        <v>5</v>
      </c>
      <c r="R442" s="3">
        <v>5</v>
      </c>
      <c r="S442" s="3">
        <v>11</v>
      </c>
      <c r="T442" s="3">
        <v>17</v>
      </c>
      <c r="U442" s="3">
        <v>6</v>
      </c>
      <c r="V442" s="3">
        <v>8</v>
      </c>
      <c r="W442" s="3">
        <v>15</v>
      </c>
      <c r="X442" s="3">
        <v>13</v>
      </c>
      <c r="Y442" s="3">
        <v>11</v>
      </c>
      <c r="Z442" s="3">
        <v>11</v>
      </c>
      <c r="AA442" s="3">
        <v>14</v>
      </c>
      <c r="AB442" s="3">
        <v>16</v>
      </c>
      <c r="AC442" s="3">
        <v>13</v>
      </c>
      <c r="AD442" s="3">
        <v>14</v>
      </c>
      <c r="AE442" s="3">
        <v>12</v>
      </c>
      <c r="AF442" s="3">
        <v>17</v>
      </c>
      <c r="AG442" s="3">
        <v>16</v>
      </c>
      <c r="AH442" s="3">
        <v>15</v>
      </c>
      <c r="AI442" s="3">
        <v>13</v>
      </c>
      <c r="AJ442" s="3">
        <v>16</v>
      </c>
      <c r="AK442" s="3">
        <v>16</v>
      </c>
      <c r="AL442" s="3">
        <v>13</v>
      </c>
      <c r="AM442" s="3">
        <v>13</v>
      </c>
      <c r="AN442" s="3">
        <v>12</v>
      </c>
      <c r="AO442" s="3">
        <v>11</v>
      </c>
      <c r="AP442" s="3">
        <v>13</v>
      </c>
      <c r="AQ442" s="3">
        <v>17</v>
      </c>
      <c r="AR442" s="3">
        <v>11</v>
      </c>
      <c r="AS442" s="3">
        <v>11</v>
      </c>
      <c r="AT442" s="3">
        <v>11</v>
      </c>
      <c r="AU442" s="3">
        <v>15</v>
      </c>
      <c r="AV442" s="3">
        <v>15</v>
      </c>
      <c r="AW442" s="3">
        <v>14</v>
      </c>
      <c r="AX442" s="3">
        <v>15</v>
      </c>
      <c r="AY442" s="3">
        <v>1</v>
      </c>
      <c r="AZ442" s="3">
        <v>2</v>
      </c>
      <c r="BA442" s="3">
        <v>1</v>
      </c>
      <c r="BB442" s="3">
        <v>2</v>
      </c>
      <c r="BC442" s="3">
        <v>2</v>
      </c>
      <c r="BD442" s="3">
        <v>3</v>
      </c>
      <c r="BE442" s="3">
        <v>2</v>
      </c>
      <c r="BF442" s="3">
        <v>2</v>
      </c>
      <c r="BG442" s="3">
        <v>3</v>
      </c>
      <c r="BH442" s="3">
        <v>1</v>
      </c>
      <c r="BI442" s="3">
        <v>1</v>
      </c>
      <c r="BJ442" s="3" t="s">
        <v>26</v>
      </c>
      <c r="BK442" s="3" t="s">
        <v>20</v>
      </c>
      <c r="BL442" s="3">
        <v>14</v>
      </c>
      <c r="BM442" s="3" t="s">
        <v>26</v>
      </c>
      <c r="BN442" s="3"/>
      <c r="BO442" s="3">
        <v>13</v>
      </c>
      <c r="BP442" s="5">
        <v>46934</v>
      </c>
      <c r="BQ442" s="3" t="s">
        <v>21</v>
      </c>
      <c r="BR442" s="3" t="s">
        <v>156</v>
      </c>
    </row>
    <row r="443" spans="1:70" ht="15.5" thickBot="1" x14ac:dyDescent="0.35">
      <c r="A443" s="3" t="s">
        <v>26</v>
      </c>
      <c r="B443" s="3"/>
      <c r="C443" s="3" t="s">
        <v>791</v>
      </c>
      <c r="D443" s="3" t="s">
        <v>154</v>
      </c>
      <c r="E443" s="4">
        <v>1</v>
      </c>
      <c r="F443" s="3">
        <v>0</v>
      </c>
      <c r="G443" s="3" t="s">
        <v>22</v>
      </c>
      <c r="H443" s="3" t="s">
        <v>32</v>
      </c>
      <c r="I443" s="3">
        <v>33</v>
      </c>
      <c r="J443" s="3">
        <v>138</v>
      </c>
      <c r="K443" s="3">
        <v>138</v>
      </c>
      <c r="L443" s="3">
        <v>10</v>
      </c>
      <c r="M443" s="3">
        <v>3</v>
      </c>
      <c r="N443" s="3">
        <v>2</v>
      </c>
      <c r="O443" s="3">
        <v>3</v>
      </c>
      <c r="P443" s="3">
        <v>9</v>
      </c>
      <c r="Q443" s="3">
        <v>3</v>
      </c>
      <c r="R443" s="3">
        <v>1</v>
      </c>
      <c r="S443" s="3">
        <v>3</v>
      </c>
      <c r="T443" s="3">
        <v>1</v>
      </c>
      <c r="U443" s="3">
        <v>7</v>
      </c>
      <c r="V443" s="3">
        <v>2</v>
      </c>
      <c r="W443" s="3">
        <v>10</v>
      </c>
      <c r="X443" s="3">
        <v>8</v>
      </c>
      <c r="Y443" s="3">
        <v>3</v>
      </c>
      <c r="Z443" s="3">
        <v>1</v>
      </c>
      <c r="AA443" s="3">
        <v>12</v>
      </c>
      <c r="AB443" s="3">
        <v>9</v>
      </c>
      <c r="AC443" s="3">
        <v>13</v>
      </c>
      <c r="AD443" s="3">
        <v>11</v>
      </c>
      <c r="AE443" s="3">
        <v>10</v>
      </c>
      <c r="AF443" s="3">
        <v>13</v>
      </c>
      <c r="AG443" s="3">
        <v>7</v>
      </c>
      <c r="AH443" s="3">
        <v>11</v>
      </c>
      <c r="AI443" s="3">
        <v>2</v>
      </c>
      <c r="AJ443" s="3">
        <v>15</v>
      </c>
      <c r="AK443" s="3">
        <v>14</v>
      </c>
      <c r="AL443" s="3">
        <v>12</v>
      </c>
      <c r="AM443" s="3">
        <v>12</v>
      </c>
      <c r="AN443" s="3">
        <v>11</v>
      </c>
      <c r="AO443" s="3">
        <v>14</v>
      </c>
      <c r="AP443" s="3">
        <v>18</v>
      </c>
      <c r="AQ443" s="3">
        <v>14</v>
      </c>
      <c r="AR443" s="3">
        <v>14</v>
      </c>
      <c r="AS443" s="3">
        <v>13</v>
      </c>
      <c r="AT443" s="3">
        <v>12</v>
      </c>
      <c r="AU443" s="3">
        <v>11</v>
      </c>
      <c r="AV443" s="3">
        <v>16</v>
      </c>
      <c r="AW443" s="3">
        <v>7</v>
      </c>
      <c r="AX443" s="3">
        <v>12</v>
      </c>
      <c r="AY443" s="3">
        <v>11</v>
      </c>
      <c r="AZ443" s="3">
        <v>13</v>
      </c>
      <c r="BA443" s="3">
        <v>16</v>
      </c>
      <c r="BB443" s="3">
        <v>12</v>
      </c>
      <c r="BC443" s="3">
        <v>14</v>
      </c>
      <c r="BD443" s="3">
        <v>11</v>
      </c>
      <c r="BE443" s="3">
        <v>11</v>
      </c>
      <c r="BF443" s="3">
        <v>15</v>
      </c>
      <c r="BG443" s="3">
        <v>13</v>
      </c>
      <c r="BH443" s="3">
        <v>11</v>
      </c>
      <c r="BI443" s="3">
        <v>11</v>
      </c>
      <c r="BJ443" s="3" t="s">
        <v>26</v>
      </c>
      <c r="BK443" s="3" t="s">
        <v>20</v>
      </c>
      <c r="BL443" s="3">
        <v>12</v>
      </c>
      <c r="BM443" s="3" t="s">
        <v>26</v>
      </c>
      <c r="BN443" s="3"/>
      <c r="BO443" s="3" t="s">
        <v>26</v>
      </c>
      <c r="BP443" s="5">
        <v>46568</v>
      </c>
      <c r="BQ443" s="3" t="s">
        <v>21</v>
      </c>
      <c r="BR443" s="3" t="s">
        <v>156</v>
      </c>
    </row>
    <row r="444" spans="1:70" ht="14.5" thickBot="1" x14ac:dyDescent="0.35">
      <c r="A444" s="3" t="s">
        <v>26</v>
      </c>
      <c r="B444" s="3"/>
      <c r="C444" s="3" t="s">
        <v>792</v>
      </c>
      <c r="D444" s="3" t="s">
        <v>154</v>
      </c>
      <c r="E444" s="4">
        <v>1</v>
      </c>
      <c r="F444" s="3">
        <v>0</v>
      </c>
      <c r="G444" s="3" t="s">
        <v>29</v>
      </c>
      <c r="H444" s="3" t="s">
        <v>32</v>
      </c>
      <c r="I444" s="3">
        <v>29</v>
      </c>
      <c r="J444" s="3">
        <v>132</v>
      </c>
      <c r="K444" s="3">
        <v>135</v>
      </c>
      <c r="L444" s="3">
        <v>11</v>
      </c>
      <c r="M444" s="3">
        <v>3</v>
      </c>
      <c r="N444" s="3">
        <v>3</v>
      </c>
      <c r="O444" s="3">
        <v>5</v>
      </c>
      <c r="P444" s="3">
        <v>11</v>
      </c>
      <c r="Q444" s="3">
        <v>6</v>
      </c>
      <c r="R444" s="3">
        <v>1</v>
      </c>
      <c r="S444" s="3">
        <v>2</v>
      </c>
      <c r="T444" s="3">
        <v>2</v>
      </c>
      <c r="U444" s="3">
        <v>9</v>
      </c>
      <c r="V444" s="3">
        <v>2</v>
      </c>
      <c r="W444" s="3">
        <v>11</v>
      </c>
      <c r="X444" s="3">
        <v>2</v>
      </c>
      <c r="Y444" s="3">
        <v>3</v>
      </c>
      <c r="Z444" s="3">
        <v>2</v>
      </c>
      <c r="AA444" s="3">
        <v>13</v>
      </c>
      <c r="AB444" s="3">
        <v>14</v>
      </c>
      <c r="AC444" s="3">
        <v>12</v>
      </c>
      <c r="AD444" s="3">
        <v>13</v>
      </c>
      <c r="AE444" s="3">
        <v>12</v>
      </c>
      <c r="AF444" s="3">
        <v>9</v>
      </c>
      <c r="AG444" s="3">
        <v>12</v>
      </c>
      <c r="AH444" s="3">
        <v>12</v>
      </c>
      <c r="AI444" s="3">
        <v>1</v>
      </c>
      <c r="AJ444" s="3">
        <v>13</v>
      </c>
      <c r="AK444" s="3">
        <v>13</v>
      </c>
      <c r="AL444" s="3">
        <v>12</v>
      </c>
      <c r="AM444" s="3">
        <v>13</v>
      </c>
      <c r="AN444" s="3">
        <v>12</v>
      </c>
      <c r="AO444" s="3">
        <v>14</v>
      </c>
      <c r="AP444" s="3">
        <v>19</v>
      </c>
      <c r="AQ444" s="3">
        <v>12</v>
      </c>
      <c r="AR444" s="3">
        <v>10</v>
      </c>
      <c r="AS444" s="3">
        <v>13</v>
      </c>
      <c r="AT444" s="3">
        <v>12</v>
      </c>
      <c r="AU444" s="3">
        <v>12</v>
      </c>
      <c r="AV444" s="3">
        <v>13</v>
      </c>
      <c r="AW444" s="3">
        <v>17</v>
      </c>
      <c r="AX444" s="3">
        <v>10</v>
      </c>
      <c r="AY444" s="3">
        <v>13</v>
      </c>
      <c r="AZ444" s="3">
        <v>12</v>
      </c>
      <c r="BA444" s="3">
        <v>14</v>
      </c>
      <c r="BB444" s="3">
        <v>12</v>
      </c>
      <c r="BC444" s="3">
        <v>13</v>
      </c>
      <c r="BD444" s="3">
        <v>13</v>
      </c>
      <c r="BE444" s="3">
        <v>11</v>
      </c>
      <c r="BF444" s="3">
        <v>14</v>
      </c>
      <c r="BG444" s="3">
        <v>5</v>
      </c>
      <c r="BH444" s="3">
        <v>12</v>
      </c>
      <c r="BI444" s="3">
        <v>13</v>
      </c>
      <c r="BJ444" s="3" t="s">
        <v>26</v>
      </c>
      <c r="BK444" s="3" t="s">
        <v>20</v>
      </c>
      <c r="BL444" s="3">
        <v>13</v>
      </c>
      <c r="BM444" s="3" t="s">
        <v>26</v>
      </c>
      <c r="BN444" s="3"/>
      <c r="BO444" s="3" t="s">
        <v>26</v>
      </c>
      <c r="BP444" s="5">
        <v>46934</v>
      </c>
      <c r="BQ444" s="3" t="s">
        <v>21</v>
      </c>
      <c r="BR444" s="3" t="s">
        <v>156</v>
      </c>
    </row>
    <row r="445" spans="1:70" ht="14.5" thickBot="1" x14ac:dyDescent="0.35">
      <c r="A445" s="3" t="s">
        <v>26</v>
      </c>
      <c r="B445" s="3"/>
      <c r="C445" s="3" t="s">
        <v>793</v>
      </c>
      <c r="D445" s="3" t="s">
        <v>154</v>
      </c>
      <c r="E445" s="4">
        <v>1</v>
      </c>
      <c r="F445" s="3">
        <v>0</v>
      </c>
      <c r="G445" s="3" t="s">
        <v>28</v>
      </c>
      <c r="H445" s="3" t="s">
        <v>31</v>
      </c>
      <c r="I445" s="3">
        <v>23</v>
      </c>
      <c r="J445" s="3">
        <v>127</v>
      </c>
      <c r="K445" s="3">
        <v>144</v>
      </c>
      <c r="L445" s="3">
        <v>13</v>
      </c>
      <c r="M445" s="3">
        <v>9</v>
      </c>
      <c r="N445" s="3">
        <v>14</v>
      </c>
      <c r="O445" s="3">
        <v>10</v>
      </c>
      <c r="P445" s="3">
        <v>10</v>
      </c>
      <c r="Q445" s="3">
        <v>6</v>
      </c>
      <c r="R445" s="3">
        <v>10</v>
      </c>
      <c r="S445" s="3">
        <v>8</v>
      </c>
      <c r="T445" s="3">
        <v>14</v>
      </c>
      <c r="U445" s="3">
        <v>6</v>
      </c>
      <c r="V445" s="3">
        <v>8</v>
      </c>
      <c r="W445" s="3">
        <v>9</v>
      </c>
      <c r="X445" s="3">
        <v>14</v>
      </c>
      <c r="Y445" s="3">
        <v>8</v>
      </c>
      <c r="Z445" s="3">
        <v>8</v>
      </c>
      <c r="AA445" s="3">
        <v>13</v>
      </c>
      <c r="AB445" s="3">
        <v>14</v>
      </c>
      <c r="AC445" s="3">
        <v>11</v>
      </c>
      <c r="AD445" s="3">
        <v>11</v>
      </c>
      <c r="AE445" s="3">
        <v>12</v>
      </c>
      <c r="AF445" s="3">
        <v>14</v>
      </c>
      <c r="AG445" s="3">
        <v>12</v>
      </c>
      <c r="AH445" s="3">
        <v>14</v>
      </c>
      <c r="AI445" s="3">
        <v>11</v>
      </c>
      <c r="AJ445" s="3">
        <v>13</v>
      </c>
      <c r="AK445" s="3">
        <v>15</v>
      </c>
      <c r="AL445" s="3">
        <v>13</v>
      </c>
      <c r="AM445" s="3">
        <v>13</v>
      </c>
      <c r="AN445" s="3">
        <v>12</v>
      </c>
      <c r="AO445" s="3">
        <v>13</v>
      </c>
      <c r="AP445" s="3">
        <v>12</v>
      </c>
      <c r="AQ445" s="3">
        <v>14</v>
      </c>
      <c r="AR445" s="3">
        <v>15</v>
      </c>
      <c r="AS445" s="3">
        <v>16</v>
      </c>
      <c r="AT445" s="3">
        <v>13</v>
      </c>
      <c r="AU445" s="3">
        <v>15</v>
      </c>
      <c r="AV445" s="3">
        <v>12</v>
      </c>
      <c r="AW445" s="3">
        <v>11</v>
      </c>
      <c r="AX445" s="3">
        <v>9</v>
      </c>
      <c r="AY445" s="3">
        <v>2</v>
      </c>
      <c r="AZ445" s="3">
        <v>2</v>
      </c>
      <c r="BA445" s="3">
        <v>3</v>
      </c>
      <c r="BB445" s="3">
        <v>2</v>
      </c>
      <c r="BC445" s="3">
        <v>1</v>
      </c>
      <c r="BD445" s="3">
        <v>4</v>
      </c>
      <c r="BE445" s="3">
        <v>2</v>
      </c>
      <c r="BF445" s="3">
        <v>2</v>
      </c>
      <c r="BG445" s="3">
        <v>3</v>
      </c>
      <c r="BH445" s="3">
        <v>2</v>
      </c>
      <c r="BI445" s="3">
        <v>1</v>
      </c>
      <c r="BJ445" s="3" t="s">
        <v>26</v>
      </c>
      <c r="BK445" s="3" t="s">
        <v>20</v>
      </c>
      <c r="BL445" s="3">
        <v>16</v>
      </c>
      <c r="BM445" s="3" t="s">
        <v>26</v>
      </c>
      <c r="BN445" s="3"/>
      <c r="BO445" s="3">
        <v>5</v>
      </c>
      <c r="BP445" s="5">
        <v>47299</v>
      </c>
      <c r="BQ445" s="3" t="s">
        <v>21</v>
      </c>
      <c r="BR445" s="3" t="s">
        <v>156</v>
      </c>
    </row>
    <row r="446" spans="1:70" ht="15.5" thickBot="1" x14ac:dyDescent="0.35">
      <c r="A446" s="3" t="s">
        <v>26</v>
      </c>
      <c r="B446" s="3"/>
      <c r="C446" s="3" t="s">
        <v>794</v>
      </c>
      <c r="D446" s="3" t="s">
        <v>154</v>
      </c>
      <c r="E446" s="4">
        <v>1</v>
      </c>
      <c r="F446" s="3">
        <v>0</v>
      </c>
      <c r="G446" s="3" t="s">
        <v>20</v>
      </c>
      <c r="H446" s="3" t="s">
        <v>24</v>
      </c>
      <c r="I446" s="3">
        <v>24</v>
      </c>
      <c r="J446" s="3">
        <v>138</v>
      </c>
      <c r="K446" s="3">
        <v>144</v>
      </c>
      <c r="L446" s="3">
        <v>12</v>
      </c>
      <c r="M446" s="3">
        <v>11</v>
      </c>
      <c r="N446" s="3">
        <v>6</v>
      </c>
      <c r="O446" s="3">
        <v>13</v>
      </c>
      <c r="P446" s="3">
        <v>14</v>
      </c>
      <c r="Q446" s="3">
        <v>6</v>
      </c>
      <c r="R446" s="3">
        <v>7</v>
      </c>
      <c r="S446" s="3">
        <v>13</v>
      </c>
      <c r="T446" s="3">
        <v>7</v>
      </c>
      <c r="U446" s="3">
        <v>8</v>
      </c>
      <c r="V446" s="3">
        <v>15</v>
      </c>
      <c r="W446" s="3">
        <v>13</v>
      </c>
      <c r="X446" s="3">
        <v>14</v>
      </c>
      <c r="Y446" s="3">
        <v>12</v>
      </c>
      <c r="Z446" s="3">
        <v>11</v>
      </c>
      <c r="AA446" s="3">
        <v>7</v>
      </c>
      <c r="AB446" s="3">
        <v>15</v>
      </c>
      <c r="AC446" s="3">
        <v>13</v>
      </c>
      <c r="AD446" s="3">
        <v>13</v>
      </c>
      <c r="AE446" s="3">
        <v>12</v>
      </c>
      <c r="AF446" s="3">
        <v>11</v>
      </c>
      <c r="AG446" s="3">
        <v>12</v>
      </c>
      <c r="AH446" s="3">
        <v>14</v>
      </c>
      <c r="AI446" s="3">
        <v>15</v>
      </c>
      <c r="AJ446" s="3">
        <v>13</v>
      </c>
      <c r="AK446" s="3">
        <v>15</v>
      </c>
      <c r="AL446" s="3">
        <v>14</v>
      </c>
      <c r="AM446" s="3">
        <v>14</v>
      </c>
      <c r="AN446" s="3">
        <v>14</v>
      </c>
      <c r="AO446" s="3">
        <v>14</v>
      </c>
      <c r="AP446" s="3">
        <v>12</v>
      </c>
      <c r="AQ446" s="3">
        <v>13</v>
      </c>
      <c r="AR446" s="3">
        <v>15</v>
      </c>
      <c r="AS446" s="3">
        <v>14</v>
      </c>
      <c r="AT446" s="3">
        <v>13</v>
      </c>
      <c r="AU446" s="3">
        <v>13</v>
      </c>
      <c r="AV446" s="3">
        <v>13</v>
      </c>
      <c r="AW446" s="3">
        <v>14</v>
      </c>
      <c r="AX446" s="3">
        <v>13</v>
      </c>
      <c r="AY446" s="3">
        <v>2</v>
      </c>
      <c r="AZ446" s="3">
        <v>3</v>
      </c>
      <c r="BA446" s="3">
        <v>1</v>
      </c>
      <c r="BB446" s="3">
        <v>3</v>
      </c>
      <c r="BC446" s="3">
        <v>1</v>
      </c>
      <c r="BD446" s="3">
        <v>1</v>
      </c>
      <c r="BE446" s="3">
        <v>1</v>
      </c>
      <c r="BF446" s="3">
        <v>3</v>
      </c>
      <c r="BG446" s="3">
        <v>1</v>
      </c>
      <c r="BH446" s="3">
        <v>3</v>
      </c>
      <c r="BI446" s="3">
        <v>3</v>
      </c>
      <c r="BJ446" s="3" t="s">
        <v>26</v>
      </c>
      <c r="BK446" s="3" t="s">
        <v>20</v>
      </c>
      <c r="BL446" s="3">
        <v>13</v>
      </c>
      <c r="BM446" s="3" t="s">
        <v>26</v>
      </c>
      <c r="BN446" s="3"/>
      <c r="BO446" s="3">
        <v>23</v>
      </c>
      <c r="BP446" s="5">
        <v>47299</v>
      </c>
      <c r="BQ446" s="3" t="s">
        <v>21</v>
      </c>
      <c r="BR446" s="3" t="s">
        <v>156</v>
      </c>
    </row>
    <row r="447" spans="1:70" ht="15.5" thickBot="1" x14ac:dyDescent="0.35">
      <c r="A447" s="3" t="s">
        <v>26</v>
      </c>
      <c r="B447" s="3"/>
      <c r="C447" s="3" t="s">
        <v>795</v>
      </c>
      <c r="D447" s="3" t="s">
        <v>154</v>
      </c>
      <c r="E447" s="4">
        <v>1</v>
      </c>
      <c r="F447" s="3">
        <v>0</v>
      </c>
      <c r="G447" s="3" t="s">
        <v>155</v>
      </c>
      <c r="H447" s="3" t="s">
        <v>32</v>
      </c>
      <c r="I447" s="3">
        <v>29</v>
      </c>
      <c r="J447" s="3">
        <v>120</v>
      </c>
      <c r="K447" s="3">
        <v>140</v>
      </c>
      <c r="L447" s="3">
        <v>11</v>
      </c>
      <c r="M447" s="3">
        <v>3</v>
      </c>
      <c r="N447" s="3">
        <v>1</v>
      </c>
      <c r="O447" s="3">
        <v>5</v>
      </c>
      <c r="P447" s="3">
        <v>12</v>
      </c>
      <c r="Q447" s="3">
        <v>3</v>
      </c>
      <c r="R447" s="3">
        <v>1</v>
      </c>
      <c r="S447" s="3">
        <v>3</v>
      </c>
      <c r="T447" s="3">
        <v>1</v>
      </c>
      <c r="U447" s="3">
        <v>4</v>
      </c>
      <c r="V447" s="3">
        <v>1</v>
      </c>
      <c r="W447" s="3">
        <v>9</v>
      </c>
      <c r="X447" s="3">
        <v>4</v>
      </c>
      <c r="Y447" s="3">
        <v>1</v>
      </c>
      <c r="Z447" s="3">
        <v>1</v>
      </c>
      <c r="AA447" s="3">
        <v>13</v>
      </c>
      <c r="AB447" s="3">
        <v>9</v>
      </c>
      <c r="AC447" s="3">
        <v>12</v>
      </c>
      <c r="AD447" s="3">
        <v>12</v>
      </c>
      <c r="AE447" s="3">
        <v>13</v>
      </c>
      <c r="AF447" s="3">
        <v>8</v>
      </c>
      <c r="AG447" s="3">
        <v>10</v>
      </c>
      <c r="AH447" s="3">
        <v>10</v>
      </c>
      <c r="AI447" s="3">
        <v>3</v>
      </c>
      <c r="AJ447" s="3">
        <v>15</v>
      </c>
      <c r="AK447" s="3">
        <v>13</v>
      </c>
      <c r="AL447" s="3">
        <v>13</v>
      </c>
      <c r="AM447" s="3">
        <v>14</v>
      </c>
      <c r="AN447" s="3">
        <v>9</v>
      </c>
      <c r="AO447" s="3">
        <v>14</v>
      </c>
      <c r="AP447" s="3">
        <v>16</v>
      </c>
      <c r="AQ447" s="3">
        <v>12</v>
      </c>
      <c r="AR447" s="3">
        <v>12</v>
      </c>
      <c r="AS447" s="3">
        <v>10</v>
      </c>
      <c r="AT447" s="3">
        <v>7</v>
      </c>
      <c r="AU447" s="3">
        <v>13</v>
      </c>
      <c r="AV447" s="3">
        <v>11</v>
      </c>
      <c r="AW447" s="3">
        <v>12</v>
      </c>
      <c r="AX447" s="3">
        <v>14</v>
      </c>
      <c r="AY447" s="3">
        <v>14</v>
      </c>
      <c r="AZ447" s="3">
        <v>12</v>
      </c>
      <c r="BA447" s="3">
        <v>14</v>
      </c>
      <c r="BB447" s="3">
        <v>11</v>
      </c>
      <c r="BC447" s="3">
        <v>16</v>
      </c>
      <c r="BD447" s="3">
        <v>14</v>
      </c>
      <c r="BE447" s="3">
        <v>11</v>
      </c>
      <c r="BF447" s="3">
        <v>14</v>
      </c>
      <c r="BG447" s="3">
        <v>6</v>
      </c>
      <c r="BH447" s="3">
        <v>14</v>
      </c>
      <c r="BI447" s="3">
        <v>14</v>
      </c>
      <c r="BJ447" s="3" t="s">
        <v>26</v>
      </c>
      <c r="BK447" s="3" t="s">
        <v>20</v>
      </c>
      <c r="BL447" s="3">
        <v>15</v>
      </c>
      <c r="BM447" s="3" t="s">
        <v>26</v>
      </c>
      <c r="BN447" s="3"/>
      <c r="BO447" s="3" t="s">
        <v>26</v>
      </c>
      <c r="BP447" s="5">
        <v>46203</v>
      </c>
      <c r="BQ447" s="3" t="s">
        <v>21</v>
      </c>
      <c r="BR447" s="3" t="s">
        <v>156</v>
      </c>
    </row>
    <row r="448" spans="1:70" ht="15.5" thickBot="1" x14ac:dyDescent="0.35">
      <c r="A448" s="3" t="s">
        <v>26</v>
      </c>
      <c r="B448" s="3"/>
      <c r="C448" s="3" t="s">
        <v>796</v>
      </c>
      <c r="D448" s="3" t="s">
        <v>154</v>
      </c>
      <c r="E448" s="4">
        <v>1</v>
      </c>
      <c r="F448" s="3">
        <v>0</v>
      </c>
      <c r="G448" s="3" t="s">
        <v>28</v>
      </c>
      <c r="H448" s="3" t="s">
        <v>797</v>
      </c>
      <c r="I448" s="3">
        <v>28</v>
      </c>
      <c r="J448" s="3">
        <v>143</v>
      </c>
      <c r="K448" s="3">
        <v>143</v>
      </c>
      <c r="L448" s="3">
        <v>11</v>
      </c>
      <c r="M448" s="3">
        <v>12</v>
      </c>
      <c r="N448" s="3">
        <v>9</v>
      </c>
      <c r="O448" s="3">
        <v>5</v>
      </c>
      <c r="P448" s="3">
        <v>12</v>
      </c>
      <c r="Q448" s="3">
        <v>5</v>
      </c>
      <c r="R448" s="3">
        <v>12</v>
      </c>
      <c r="S448" s="3">
        <v>12</v>
      </c>
      <c r="T448" s="3">
        <v>12</v>
      </c>
      <c r="U448" s="3">
        <v>4</v>
      </c>
      <c r="V448" s="3">
        <v>7</v>
      </c>
      <c r="W448" s="3">
        <v>11</v>
      </c>
      <c r="X448" s="3">
        <v>11</v>
      </c>
      <c r="Y448" s="3">
        <v>6</v>
      </c>
      <c r="Z448" s="3">
        <v>14</v>
      </c>
      <c r="AA448" s="3">
        <v>9</v>
      </c>
      <c r="AB448" s="3">
        <v>15</v>
      </c>
      <c r="AC448" s="3">
        <v>12</v>
      </c>
      <c r="AD448" s="3">
        <v>13</v>
      </c>
      <c r="AE448" s="3">
        <v>7</v>
      </c>
      <c r="AF448" s="3">
        <v>11</v>
      </c>
      <c r="AG448" s="3">
        <v>10</v>
      </c>
      <c r="AH448" s="3">
        <v>13</v>
      </c>
      <c r="AI448" s="3">
        <v>11</v>
      </c>
      <c r="AJ448" s="3">
        <v>12</v>
      </c>
      <c r="AK448" s="3">
        <v>9</v>
      </c>
      <c r="AL448" s="3">
        <v>9</v>
      </c>
      <c r="AM448" s="3">
        <v>12</v>
      </c>
      <c r="AN448" s="3">
        <v>18</v>
      </c>
      <c r="AO448" s="3">
        <v>11</v>
      </c>
      <c r="AP448" s="3">
        <v>13</v>
      </c>
      <c r="AQ448" s="3">
        <v>14</v>
      </c>
      <c r="AR448" s="3">
        <v>12</v>
      </c>
      <c r="AS448" s="3">
        <v>10</v>
      </c>
      <c r="AT448" s="3">
        <v>17</v>
      </c>
      <c r="AU448" s="3">
        <v>16</v>
      </c>
      <c r="AV448" s="3">
        <v>12</v>
      </c>
      <c r="AW448" s="3">
        <v>12</v>
      </c>
      <c r="AX448" s="3">
        <v>11</v>
      </c>
      <c r="AY448" s="3">
        <v>3</v>
      </c>
      <c r="AZ448" s="3">
        <v>2</v>
      </c>
      <c r="BA448" s="3">
        <v>3</v>
      </c>
      <c r="BB448" s="3">
        <v>3</v>
      </c>
      <c r="BC448" s="3">
        <v>2</v>
      </c>
      <c r="BD448" s="3">
        <v>1</v>
      </c>
      <c r="BE448" s="3">
        <v>1</v>
      </c>
      <c r="BF448" s="3">
        <v>2</v>
      </c>
      <c r="BG448" s="3">
        <v>1</v>
      </c>
      <c r="BH448" s="3">
        <v>1</v>
      </c>
      <c r="BI448" s="3">
        <v>3</v>
      </c>
      <c r="BJ448" s="3" t="s">
        <v>26</v>
      </c>
      <c r="BK448" s="3" t="s">
        <v>20</v>
      </c>
      <c r="BL448" s="3">
        <v>15</v>
      </c>
      <c r="BM448" s="3" t="s">
        <v>26</v>
      </c>
      <c r="BN448" s="3"/>
      <c r="BO448" s="3">
        <v>4</v>
      </c>
      <c r="BP448" s="5">
        <v>46934</v>
      </c>
      <c r="BQ448" s="3" t="s">
        <v>21</v>
      </c>
      <c r="BR448" s="3" t="s">
        <v>156</v>
      </c>
    </row>
    <row r="449" spans="1:70" ht="15.5" thickBot="1" x14ac:dyDescent="0.35">
      <c r="A449" s="3" t="s">
        <v>26</v>
      </c>
      <c r="B449" s="3"/>
      <c r="C449" s="3" t="s">
        <v>798</v>
      </c>
      <c r="D449" s="3" t="s">
        <v>154</v>
      </c>
      <c r="E449" s="4">
        <v>1</v>
      </c>
      <c r="F449" s="3">
        <v>0</v>
      </c>
      <c r="G449" s="3" t="s">
        <v>20</v>
      </c>
      <c r="H449" s="3" t="s">
        <v>137</v>
      </c>
      <c r="I449" s="3">
        <v>24</v>
      </c>
      <c r="J449" s="3">
        <v>146</v>
      </c>
      <c r="K449" s="3">
        <v>160</v>
      </c>
      <c r="L449" s="3">
        <v>15</v>
      </c>
      <c r="M449" s="3">
        <v>14</v>
      </c>
      <c r="N449" s="3">
        <v>7</v>
      </c>
      <c r="O449" s="3">
        <v>11</v>
      </c>
      <c r="P449" s="3">
        <v>15</v>
      </c>
      <c r="Q449" s="3">
        <v>12</v>
      </c>
      <c r="R449" s="3">
        <v>5</v>
      </c>
      <c r="S449" s="3">
        <v>15</v>
      </c>
      <c r="T449" s="3">
        <v>7</v>
      </c>
      <c r="U449" s="3">
        <v>12</v>
      </c>
      <c r="V449" s="3">
        <v>11</v>
      </c>
      <c r="W449" s="3">
        <v>16</v>
      </c>
      <c r="X449" s="3">
        <v>7</v>
      </c>
      <c r="Y449" s="3">
        <v>8</v>
      </c>
      <c r="Z449" s="3">
        <v>15</v>
      </c>
      <c r="AA449" s="3">
        <v>7</v>
      </c>
      <c r="AB449" s="3">
        <v>12</v>
      </c>
      <c r="AC449" s="3">
        <v>11</v>
      </c>
      <c r="AD449" s="3">
        <v>15</v>
      </c>
      <c r="AE449" s="3">
        <v>5</v>
      </c>
      <c r="AF449" s="3">
        <v>8</v>
      </c>
      <c r="AG449" s="3">
        <v>14</v>
      </c>
      <c r="AH449" s="3">
        <v>10</v>
      </c>
      <c r="AI449" s="3">
        <v>14</v>
      </c>
      <c r="AJ449" s="3">
        <v>12</v>
      </c>
      <c r="AK449" s="3">
        <v>8</v>
      </c>
      <c r="AL449" s="3">
        <v>11</v>
      </c>
      <c r="AM449" s="3">
        <v>13</v>
      </c>
      <c r="AN449" s="3">
        <v>16</v>
      </c>
      <c r="AO449" s="3">
        <v>11</v>
      </c>
      <c r="AP449" s="3">
        <v>13</v>
      </c>
      <c r="AQ449" s="3">
        <v>12</v>
      </c>
      <c r="AR449" s="3">
        <v>12</v>
      </c>
      <c r="AS449" s="3">
        <v>8</v>
      </c>
      <c r="AT449" s="3">
        <v>15</v>
      </c>
      <c r="AU449" s="3">
        <v>12</v>
      </c>
      <c r="AV449" s="3">
        <v>11</v>
      </c>
      <c r="AW449" s="3">
        <v>12</v>
      </c>
      <c r="AX449" s="3">
        <v>10</v>
      </c>
      <c r="AY449" s="3">
        <v>3</v>
      </c>
      <c r="AZ449" s="3">
        <v>3</v>
      </c>
      <c r="BA449" s="3">
        <v>2</v>
      </c>
      <c r="BB449" s="3">
        <v>3</v>
      </c>
      <c r="BC449" s="3">
        <v>2</v>
      </c>
      <c r="BD449" s="3">
        <v>3</v>
      </c>
      <c r="BE449" s="3">
        <v>2</v>
      </c>
      <c r="BF449" s="3">
        <v>2</v>
      </c>
      <c r="BG449" s="3">
        <v>3</v>
      </c>
      <c r="BH449" s="3">
        <v>2</v>
      </c>
      <c r="BI449" s="3">
        <v>2</v>
      </c>
      <c r="BJ449" s="3" t="s">
        <v>26</v>
      </c>
      <c r="BK449" s="3" t="s">
        <v>20</v>
      </c>
      <c r="BL449" s="3">
        <v>11</v>
      </c>
      <c r="BM449" s="3" t="s">
        <v>26</v>
      </c>
      <c r="BN449" s="3"/>
      <c r="BO449" s="3">
        <v>4</v>
      </c>
      <c r="BP449" s="5">
        <v>46934</v>
      </c>
      <c r="BQ449" s="3" t="s">
        <v>21</v>
      </c>
      <c r="BR449" s="3" t="s">
        <v>156</v>
      </c>
    </row>
    <row r="450" spans="1:70" ht="15.5" thickBot="1" x14ac:dyDescent="0.35">
      <c r="A450" s="3" t="s">
        <v>26</v>
      </c>
      <c r="B450" s="3"/>
      <c r="C450" s="3" t="s">
        <v>799</v>
      </c>
      <c r="D450" s="3" t="s">
        <v>154</v>
      </c>
      <c r="E450" s="4">
        <v>1</v>
      </c>
      <c r="F450" s="3">
        <v>0</v>
      </c>
      <c r="G450" s="3" t="s">
        <v>19</v>
      </c>
      <c r="H450" s="3" t="s">
        <v>463</v>
      </c>
      <c r="I450" s="3">
        <v>24</v>
      </c>
      <c r="J450" s="3">
        <v>139</v>
      </c>
      <c r="K450" s="3">
        <v>150</v>
      </c>
      <c r="L450" s="3">
        <v>13</v>
      </c>
      <c r="M450" s="3">
        <v>14</v>
      </c>
      <c r="N450" s="3">
        <v>11</v>
      </c>
      <c r="O450" s="3">
        <v>14</v>
      </c>
      <c r="P450" s="3">
        <v>13</v>
      </c>
      <c r="Q450" s="3">
        <v>8</v>
      </c>
      <c r="R450" s="3">
        <v>10</v>
      </c>
      <c r="S450" s="3">
        <v>14</v>
      </c>
      <c r="T450" s="3">
        <v>13</v>
      </c>
      <c r="U450" s="3">
        <v>13</v>
      </c>
      <c r="V450" s="3">
        <v>11</v>
      </c>
      <c r="W450" s="3">
        <v>14</v>
      </c>
      <c r="X450" s="3">
        <v>11</v>
      </c>
      <c r="Y450" s="3">
        <v>12</v>
      </c>
      <c r="Z450" s="3">
        <v>11</v>
      </c>
      <c r="AA450" s="3">
        <v>13</v>
      </c>
      <c r="AB450" s="3">
        <v>15</v>
      </c>
      <c r="AC450" s="3">
        <v>11</v>
      </c>
      <c r="AD450" s="3">
        <v>11</v>
      </c>
      <c r="AE450" s="3">
        <v>9</v>
      </c>
      <c r="AF450" s="3">
        <v>14</v>
      </c>
      <c r="AG450" s="3">
        <v>12</v>
      </c>
      <c r="AH450" s="3">
        <v>14</v>
      </c>
      <c r="AI450" s="3">
        <v>12</v>
      </c>
      <c r="AJ450" s="3">
        <v>14</v>
      </c>
      <c r="AK450" s="3">
        <v>13</v>
      </c>
      <c r="AL450" s="3">
        <v>10</v>
      </c>
      <c r="AM450" s="3">
        <v>11</v>
      </c>
      <c r="AN450" s="3">
        <v>14</v>
      </c>
      <c r="AO450" s="3">
        <v>11</v>
      </c>
      <c r="AP450" s="3">
        <v>13</v>
      </c>
      <c r="AQ450" s="3">
        <v>14</v>
      </c>
      <c r="AR450" s="3">
        <v>13</v>
      </c>
      <c r="AS450" s="3">
        <v>11</v>
      </c>
      <c r="AT450" s="3">
        <v>14</v>
      </c>
      <c r="AU450" s="3">
        <v>15</v>
      </c>
      <c r="AV450" s="3">
        <v>13</v>
      </c>
      <c r="AW450" s="3">
        <v>11</v>
      </c>
      <c r="AX450" s="3">
        <v>12</v>
      </c>
      <c r="AY450" s="3">
        <v>4</v>
      </c>
      <c r="AZ450" s="3">
        <v>2</v>
      </c>
      <c r="BA450" s="3">
        <v>2</v>
      </c>
      <c r="BB450" s="3">
        <v>4</v>
      </c>
      <c r="BC450" s="3">
        <v>1</v>
      </c>
      <c r="BD450" s="3">
        <v>1</v>
      </c>
      <c r="BE450" s="3">
        <v>3</v>
      </c>
      <c r="BF450" s="3">
        <v>3</v>
      </c>
      <c r="BG450" s="3">
        <v>2</v>
      </c>
      <c r="BH450" s="3">
        <v>2</v>
      </c>
      <c r="BI450" s="3">
        <v>2</v>
      </c>
      <c r="BJ450" s="3" t="s">
        <v>26</v>
      </c>
      <c r="BK450" s="3" t="s">
        <v>20</v>
      </c>
      <c r="BL450" s="3">
        <v>14</v>
      </c>
      <c r="BM450" s="3" t="s">
        <v>26</v>
      </c>
      <c r="BN450" s="3"/>
      <c r="BO450" s="3">
        <v>3</v>
      </c>
      <c r="BP450" s="5">
        <v>47299</v>
      </c>
      <c r="BQ450" s="3" t="s">
        <v>21</v>
      </c>
      <c r="BR450" s="3" t="s">
        <v>156</v>
      </c>
    </row>
    <row r="451" spans="1:70" ht="15.5" thickBot="1" x14ac:dyDescent="0.35">
      <c r="A451" s="3" t="s">
        <v>26</v>
      </c>
      <c r="B451" s="3"/>
      <c r="C451" s="3" t="s">
        <v>800</v>
      </c>
      <c r="D451" s="3" t="s">
        <v>154</v>
      </c>
      <c r="E451" s="4">
        <v>1</v>
      </c>
      <c r="F451" s="3">
        <v>0</v>
      </c>
      <c r="G451" s="3" t="s">
        <v>20</v>
      </c>
      <c r="H451" s="3" t="s">
        <v>373</v>
      </c>
      <c r="I451" s="3">
        <v>22</v>
      </c>
      <c r="J451" s="3">
        <v>138</v>
      </c>
      <c r="K451" s="3">
        <v>156</v>
      </c>
      <c r="L451" s="3">
        <v>14</v>
      </c>
      <c r="M451" s="3">
        <v>12</v>
      </c>
      <c r="N451" s="3">
        <v>9</v>
      </c>
      <c r="O451" s="3">
        <v>10</v>
      </c>
      <c r="P451" s="3">
        <v>16</v>
      </c>
      <c r="Q451" s="3">
        <v>8</v>
      </c>
      <c r="R451" s="3">
        <v>3</v>
      </c>
      <c r="S451" s="3">
        <v>16</v>
      </c>
      <c r="T451" s="3">
        <v>7</v>
      </c>
      <c r="U451" s="3">
        <v>12</v>
      </c>
      <c r="V451" s="3">
        <v>13</v>
      </c>
      <c r="W451" s="3">
        <v>14</v>
      </c>
      <c r="X451" s="3">
        <v>9</v>
      </c>
      <c r="Y451" s="3">
        <v>12</v>
      </c>
      <c r="Z451" s="3">
        <v>16</v>
      </c>
      <c r="AA451" s="3">
        <v>6</v>
      </c>
      <c r="AB451" s="3">
        <v>13</v>
      </c>
      <c r="AC451" s="3">
        <v>13</v>
      </c>
      <c r="AD451" s="3">
        <v>13</v>
      </c>
      <c r="AE451" s="3">
        <v>7</v>
      </c>
      <c r="AF451" s="3">
        <v>8</v>
      </c>
      <c r="AG451" s="3">
        <v>14</v>
      </c>
      <c r="AH451" s="3">
        <v>13</v>
      </c>
      <c r="AI451" s="3">
        <v>12</v>
      </c>
      <c r="AJ451" s="3">
        <v>13</v>
      </c>
      <c r="AK451" s="3">
        <v>12</v>
      </c>
      <c r="AL451" s="3">
        <v>12</v>
      </c>
      <c r="AM451" s="3">
        <v>14</v>
      </c>
      <c r="AN451" s="3">
        <v>15</v>
      </c>
      <c r="AO451" s="3">
        <v>10</v>
      </c>
      <c r="AP451" s="3">
        <v>14</v>
      </c>
      <c r="AQ451" s="3">
        <v>13</v>
      </c>
      <c r="AR451" s="3">
        <v>14</v>
      </c>
      <c r="AS451" s="3">
        <v>9</v>
      </c>
      <c r="AT451" s="3">
        <v>14</v>
      </c>
      <c r="AU451" s="3">
        <v>14</v>
      </c>
      <c r="AV451" s="3">
        <v>12</v>
      </c>
      <c r="AW451" s="3">
        <v>12</v>
      </c>
      <c r="AX451" s="3">
        <v>12</v>
      </c>
      <c r="AY451" s="3">
        <v>1</v>
      </c>
      <c r="AZ451" s="3">
        <v>2</v>
      </c>
      <c r="BA451" s="3">
        <v>3</v>
      </c>
      <c r="BB451" s="3">
        <v>3</v>
      </c>
      <c r="BC451" s="3">
        <v>2</v>
      </c>
      <c r="BD451" s="3">
        <v>3</v>
      </c>
      <c r="BE451" s="3">
        <v>2</v>
      </c>
      <c r="BF451" s="3">
        <v>3</v>
      </c>
      <c r="BG451" s="3">
        <v>1</v>
      </c>
      <c r="BH451" s="3">
        <v>1</v>
      </c>
      <c r="BI451" s="3">
        <v>2</v>
      </c>
      <c r="BJ451" s="3" t="s">
        <v>26</v>
      </c>
      <c r="BK451" s="3" t="s">
        <v>20</v>
      </c>
      <c r="BL451" s="3">
        <v>13</v>
      </c>
      <c r="BM451" s="3" t="s">
        <v>26</v>
      </c>
      <c r="BN451" s="3"/>
      <c r="BO451" s="3">
        <v>9</v>
      </c>
      <c r="BP451" s="5">
        <v>47664</v>
      </c>
      <c r="BQ451" s="3" t="s">
        <v>21</v>
      </c>
      <c r="BR451" s="3" t="s">
        <v>156</v>
      </c>
    </row>
    <row r="452" spans="1:70" ht="15.5" thickBot="1" x14ac:dyDescent="0.35">
      <c r="A452" s="3" t="s">
        <v>26</v>
      </c>
      <c r="B452" s="3"/>
      <c r="C452" s="3" t="s">
        <v>801</v>
      </c>
      <c r="D452" s="3" t="s">
        <v>154</v>
      </c>
      <c r="E452" s="4">
        <v>1</v>
      </c>
      <c r="F452" s="3">
        <v>0</v>
      </c>
      <c r="G452" s="3" t="s">
        <v>20</v>
      </c>
      <c r="H452" s="3" t="s">
        <v>569</v>
      </c>
      <c r="I452" s="3">
        <v>22</v>
      </c>
      <c r="J452" s="3">
        <v>150</v>
      </c>
      <c r="K452" s="3">
        <v>165</v>
      </c>
      <c r="L452" s="3">
        <v>13</v>
      </c>
      <c r="M452" s="3">
        <v>11</v>
      </c>
      <c r="N452" s="3">
        <v>10</v>
      </c>
      <c r="O452" s="3">
        <v>11</v>
      </c>
      <c r="P452" s="3">
        <v>14</v>
      </c>
      <c r="Q452" s="3">
        <v>12</v>
      </c>
      <c r="R452" s="3">
        <v>3</v>
      </c>
      <c r="S452" s="3">
        <v>15</v>
      </c>
      <c r="T452" s="3">
        <v>13</v>
      </c>
      <c r="U452" s="3">
        <v>12</v>
      </c>
      <c r="V452" s="3">
        <v>12</v>
      </c>
      <c r="W452" s="3">
        <v>13</v>
      </c>
      <c r="X452" s="3">
        <v>9</v>
      </c>
      <c r="Y452" s="3">
        <v>12</v>
      </c>
      <c r="Z452" s="3">
        <v>13</v>
      </c>
      <c r="AA452" s="3">
        <v>13</v>
      </c>
      <c r="AB452" s="3">
        <v>17</v>
      </c>
      <c r="AC452" s="3">
        <v>14</v>
      </c>
      <c r="AD452" s="3">
        <v>14</v>
      </c>
      <c r="AE452" s="3">
        <v>12</v>
      </c>
      <c r="AF452" s="3">
        <v>14</v>
      </c>
      <c r="AG452" s="3">
        <v>13</v>
      </c>
      <c r="AH452" s="3">
        <v>15</v>
      </c>
      <c r="AI452" s="3">
        <v>13</v>
      </c>
      <c r="AJ452" s="3">
        <v>19</v>
      </c>
      <c r="AK452" s="3">
        <v>15</v>
      </c>
      <c r="AL452" s="3">
        <v>12</v>
      </c>
      <c r="AM452" s="3">
        <v>13</v>
      </c>
      <c r="AN452" s="3">
        <v>14</v>
      </c>
      <c r="AO452" s="3">
        <v>8</v>
      </c>
      <c r="AP452" s="3">
        <v>12</v>
      </c>
      <c r="AQ452" s="3">
        <v>15</v>
      </c>
      <c r="AR452" s="3">
        <v>14</v>
      </c>
      <c r="AS452" s="3">
        <v>14</v>
      </c>
      <c r="AT452" s="3">
        <v>12</v>
      </c>
      <c r="AU452" s="3">
        <v>13</v>
      </c>
      <c r="AV452" s="3">
        <v>13</v>
      </c>
      <c r="AW452" s="3">
        <v>14</v>
      </c>
      <c r="AX452" s="3">
        <v>14</v>
      </c>
      <c r="AY452" s="3">
        <v>2</v>
      </c>
      <c r="AZ452" s="3">
        <v>1</v>
      </c>
      <c r="BA452" s="3">
        <v>1</v>
      </c>
      <c r="BB452" s="3">
        <v>2</v>
      </c>
      <c r="BC452" s="3">
        <v>2</v>
      </c>
      <c r="BD452" s="3">
        <v>2</v>
      </c>
      <c r="BE452" s="3">
        <v>1</v>
      </c>
      <c r="BF452" s="3">
        <v>3</v>
      </c>
      <c r="BG452" s="3">
        <v>2</v>
      </c>
      <c r="BH452" s="3">
        <v>1</v>
      </c>
      <c r="BI452" s="3">
        <v>3</v>
      </c>
      <c r="BJ452" s="3" t="s">
        <v>26</v>
      </c>
      <c r="BK452" s="3" t="s">
        <v>20</v>
      </c>
      <c r="BL452" s="3">
        <v>15</v>
      </c>
      <c r="BM452" s="3" t="s">
        <v>26</v>
      </c>
      <c r="BN452" s="3"/>
      <c r="BO452" s="3">
        <v>7</v>
      </c>
      <c r="BP452" s="5">
        <v>47299</v>
      </c>
      <c r="BQ452" s="3" t="s">
        <v>21</v>
      </c>
      <c r="BR452" s="3" t="s">
        <v>156</v>
      </c>
    </row>
    <row r="453" spans="1:70" ht="15.5" thickBot="1" x14ac:dyDescent="0.35">
      <c r="A453" s="3" t="s">
        <v>26</v>
      </c>
      <c r="B453" s="3"/>
      <c r="C453" s="3" t="s">
        <v>802</v>
      </c>
      <c r="D453" s="3" t="s">
        <v>154</v>
      </c>
      <c r="E453" s="4">
        <v>1</v>
      </c>
      <c r="F453" s="3">
        <v>0</v>
      </c>
      <c r="G453" s="3" t="s">
        <v>20</v>
      </c>
      <c r="H453" s="3" t="s">
        <v>221</v>
      </c>
      <c r="I453" s="3">
        <v>27</v>
      </c>
      <c r="J453" s="3">
        <v>135</v>
      </c>
      <c r="K453" s="3">
        <v>138</v>
      </c>
      <c r="L453" s="3">
        <v>13</v>
      </c>
      <c r="M453" s="3">
        <v>10</v>
      </c>
      <c r="N453" s="3">
        <v>12</v>
      </c>
      <c r="O453" s="3">
        <v>4</v>
      </c>
      <c r="P453" s="3">
        <v>14</v>
      </c>
      <c r="Q453" s="3">
        <v>7</v>
      </c>
      <c r="R453" s="3">
        <v>4</v>
      </c>
      <c r="S453" s="3">
        <v>10</v>
      </c>
      <c r="T453" s="3">
        <v>14</v>
      </c>
      <c r="U453" s="3">
        <v>10</v>
      </c>
      <c r="V453" s="3">
        <v>11</v>
      </c>
      <c r="W453" s="3">
        <v>12</v>
      </c>
      <c r="X453" s="3">
        <v>15</v>
      </c>
      <c r="Y453" s="3">
        <v>9</v>
      </c>
      <c r="Z453" s="3">
        <v>6</v>
      </c>
      <c r="AA453" s="3">
        <v>14</v>
      </c>
      <c r="AB453" s="3">
        <v>16</v>
      </c>
      <c r="AC453" s="3">
        <v>13</v>
      </c>
      <c r="AD453" s="3">
        <v>13</v>
      </c>
      <c r="AE453" s="3">
        <v>15</v>
      </c>
      <c r="AF453" s="3">
        <v>12</v>
      </c>
      <c r="AG453" s="3">
        <v>13</v>
      </c>
      <c r="AH453" s="3">
        <v>15</v>
      </c>
      <c r="AI453" s="3">
        <v>13</v>
      </c>
      <c r="AJ453" s="3">
        <v>16</v>
      </c>
      <c r="AK453" s="3">
        <v>15</v>
      </c>
      <c r="AL453" s="3">
        <v>12</v>
      </c>
      <c r="AM453" s="3">
        <v>13</v>
      </c>
      <c r="AN453" s="3">
        <v>11</v>
      </c>
      <c r="AO453" s="3">
        <v>14</v>
      </c>
      <c r="AP453" s="3">
        <v>14</v>
      </c>
      <c r="AQ453" s="3">
        <v>16</v>
      </c>
      <c r="AR453" s="3">
        <v>12</v>
      </c>
      <c r="AS453" s="3">
        <v>14</v>
      </c>
      <c r="AT453" s="3">
        <v>13</v>
      </c>
      <c r="AU453" s="3">
        <v>15</v>
      </c>
      <c r="AV453" s="3">
        <v>14</v>
      </c>
      <c r="AW453" s="3">
        <v>14</v>
      </c>
      <c r="AX453" s="3">
        <v>13</v>
      </c>
      <c r="AY453" s="3">
        <v>1</v>
      </c>
      <c r="AZ453" s="3">
        <v>3</v>
      </c>
      <c r="BA453" s="3">
        <v>3</v>
      </c>
      <c r="BB453" s="3">
        <v>2</v>
      </c>
      <c r="BC453" s="3">
        <v>1</v>
      </c>
      <c r="BD453" s="3">
        <v>3</v>
      </c>
      <c r="BE453" s="3">
        <v>2</v>
      </c>
      <c r="BF453" s="3">
        <v>1</v>
      </c>
      <c r="BG453" s="3">
        <v>1</v>
      </c>
      <c r="BH453" s="3">
        <v>2</v>
      </c>
      <c r="BI453" s="3">
        <v>2</v>
      </c>
      <c r="BJ453" s="3" t="s">
        <v>26</v>
      </c>
      <c r="BK453" s="3" t="s">
        <v>20</v>
      </c>
      <c r="BL453" s="3">
        <v>15</v>
      </c>
      <c r="BM453" s="3" t="s">
        <v>26</v>
      </c>
      <c r="BN453" s="3"/>
      <c r="BO453" s="3">
        <v>20</v>
      </c>
      <c r="BP453" s="5">
        <v>46934</v>
      </c>
      <c r="BQ453" s="3" t="s">
        <v>21</v>
      </c>
      <c r="BR453" s="3" t="s">
        <v>156</v>
      </c>
    </row>
    <row r="454" spans="1:70" ht="15.5" thickBot="1" x14ac:dyDescent="0.35">
      <c r="A454" s="3" t="s">
        <v>26</v>
      </c>
      <c r="B454" s="3"/>
      <c r="C454" s="3" t="s">
        <v>803</v>
      </c>
      <c r="D454" s="3" t="s">
        <v>154</v>
      </c>
      <c r="E454" s="4">
        <v>1</v>
      </c>
      <c r="F454" s="3">
        <v>0</v>
      </c>
      <c r="G454" s="3" t="s">
        <v>20</v>
      </c>
      <c r="H454" s="3" t="s">
        <v>445</v>
      </c>
      <c r="I454" s="3">
        <v>25</v>
      </c>
      <c r="J454" s="3">
        <v>150</v>
      </c>
      <c r="K454" s="3">
        <v>155</v>
      </c>
      <c r="L454" s="3">
        <v>15</v>
      </c>
      <c r="M454" s="3">
        <v>12</v>
      </c>
      <c r="N454" s="3">
        <v>6</v>
      </c>
      <c r="O454" s="3">
        <v>13</v>
      </c>
      <c r="P454" s="3">
        <v>15</v>
      </c>
      <c r="Q454" s="3">
        <v>14</v>
      </c>
      <c r="R454" s="3">
        <v>5</v>
      </c>
      <c r="S454" s="3">
        <v>14</v>
      </c>
      <c r="T454" s="3">
        <v>9</v>
      </c>
      <c r="U454" s="3">
        <v>11</v>
      </c>
      <c r="V454" s="3">
        <v>11</v>
      </c>
      <c r="W454" s="3">
        <v>15</v>
      </c>
      <c r="X454" s="3">
        <v>11</v>
      </c>
      <c r="Y454" s="3">
        <v>12</v>
      </c>
      <c r="Z454" s="3">
        <v>16</v>
      </c>
      <c r="AA454" s="3">
        <v>11</v>
      </c>
      <c r="AB454" s="3">
        <v>15</v>
      </c>
      <c r="AC454" s="3">
        <v>12</v>
      </c>
      <c r="AD454" s="3">
        <v>14</v>
      </c>
      <c r="AE454" s="3">
        <v>14</v>
      </c>
      <c r="AF454" s="3">
        <v>12</v>
      </c>
      <c r="AG454" s="3">
        <v>15</v>
      </c>
      <c r="AH454" s="3">
        <v>14</v>
      </c>
      <c r="AI454" s="3">
        <v>14</v>
      </c>
      <c r="AJ454" s="3">
        <v>14</v>
      </c>
      <c r="AK454" s="3">
        <v>10</v>
      </c>
      <c r="AL454" s="3">
        <v>13</v>
      </c>
      <c r="AM454" s="3">
        <v>15</v>
      </c>
      <c r="AN454" s="3">
        <v>14</v>
      </c>
      <c r="AO454" s="3">
        <v>10</v>
      </c>
      <c r="AP454" s="3">
        <v>12</v>
      </c>
      <c r="AQ454" s="3">
        <v>13</v>
      </c>
      <c r="AR454" s="3">
        <v>15</v>
      </c>
      <c r="AS454" s="3">
        <v>13</v>
      </c>
      <c r="AT454" s="3">
        <v>14</v>
      </c>
      <c r="AU454" s="3">
        <v>13</v>
      </c>
      <c r="AV454" s="3">
        <v>14</v>
      </c>
      <c r="AW454" s="3">
        <v>12</v>
      </c>
      <c r="AX454" s="3">
        <v>12</v>
      </c>
      <c r="AY454" s="3">
        <v>1</v>
      </c>
      <c r="AZ454" s="3">
        <v>1</v>
      </c>
      <c r="BA454" s="3">
        <v>4</v>
      </c>
      <c r="BB454" s="3">
        <v>1</v>
      </c>
      <c r="BC454" s="3">
        <v>1</v>
      </c>
      <c r="BD454" s="3">
        <v>3</v>
      </c>
      <c r="BE454" s="3">
        <v>2</v>
      </c>
      <c r="BF454" s="3">
        <v>2</v>
      </c>
      <c r="BG454" s="3">
        <v>3</v>
      </c>
      <c r="BH454" s="3">
        <v>2</v>
      </c>
      <c r="BI454" s="3">
        <v>1</v>
      </c>
      <c r="BJ454" s="3" t="s">
        <v>26</v>
      </c>
      <c r="BK454" s="3" t="s">
        <v>20</v>
      </c>
      <c r="BL454" s="3">
        <v>12</v>
      </c>
      <c r="BM454" s="3" t="s">
        <v>26</v>
      </c>
      <c r="BN454" s="3"/>
      <c r="BO454" s="3">
        <v>18</v>
      </c>
      <c r="BP454" s="5">
        <v>46934</v>
      </c>
      <c r="BQ454" s="3" t="s">
        <v>21</v>
      </c>
      <c r="BR454" s="3" t="s">
        <v>156</v>
      </c>
    </row>
    <row r="455" spans="1:70" ht="15.5" thickBot="1" x14ac:dyDescent="0.35">
      <c r="A455" s="3" t="s">
        <v>26</v>
      </c>
      <c r="B455" s="3"/>
      <c r="C455" s="3" t="s">
        <v>804</v>
      </c>
      <c r="D455" s="3" t="s">
        <v>154</v>
      </c>
      <c r="E455" s="4">
        <v>1</v>
      </c>
      <c r="F455" s="3">
        <v>0</v>
      </c>
      <c r="G455" s="3" t="s">
        <v>20</v>
      </c>
      <c r="H455" s="3" t="s">
        <v>24</v>
      </c>
      <c r="I455" s="3">
        <v>24</v>
      </c>
      <c r="J455" s="3">
        <v>140</v>
      </c>
      <c r="K455" s="3">
        <v>151</v>
      </c>
      <c r="L455" s="3">
        <v>11</v>
      </c>
      <c r="M455" s="3">
        <v>7</v>
      </c>
      <c r="N455" s="3">
        <v>6</v>
      </c>
      <c r="O455" s="3">
        <v>14</v>
      </c>
      <c r="P455" s="3">
        <v>13</v>
      </c>
      <c r="Q455" s="3">
        <v>5</v>
      </c>
      <c r="R455" s="3">
        <v>8</v>
      </c>
      <c r="S455" s="3">
        <v>11</v>
      </c>
      <c r="T455" s="3">
        <v>7</v>
      </c>
      <c r="U455" s="3">
        <v>12</v>
      </c>
      <c r="V455" s="3">
        <v>15</v>
      </c>
      <c r="W455" s="3">
        <v>11</v>
      </c>
      <c r="X455" s="3">
        <v>17</v>
      </c>
      <c r="Y455" s="3">
        <v>13</v>
      </c>
      <c r="Z455" s="3">
        <v>12</v>
      </c>
      <c r="AA455" s="3">
        <v>7</v>
      </c>
      <c r="AB455" s="3">
        <v>12</v>
      </c>
      <c r="AC455" s="3">
        <v>11</v>
      </c>
      <c r="AD455" s="3">
        <v>14</v>
      </c>
      <c r="AE455" s="3">
        <v>10</v>
      </c>
      <c r="AF455" s="3">
        <v>15</v>
      </c>
      <c r="AG455" s="3">
        <v>11</v>
      </c>
      <c r="AH455" s="3">
        <v>11</v>
      </c>
      <c r="AI455" s="3">
        <v>14</v>
      </c>
      <c r="AJ455" s="3">
        <v>16</v>
      </c>
      <c r="AK455" s="3">
        <v>14</v>
      </c>
      <c r="AL455" s="3">
        <v>15</v>
      </c>
      <c r="AM455" s="3">
        <v>13</v>
      </c>
      <c r="AN455" s="3">
        <v>12</v>
      </c>
      <c r="AO455" s="3">
        <v>18</v>
      </c>
      <c r="AP455" s="3">
        <v>15</v>
      </c>
      <c r="AQ455" s="3">
        <v>14</v>
      </c>
      <c r="AR455" s="3">
        <v>16</v>
      </c>
      <c r="AS455" s="3">
        <v>17</v>
      </c>
      <c r="AT455" s="3">
        <v>14</v>
      </c>
      <c r="AU455" s="3">
        <v>13</v>
      </c>
      <c r="AV455" s="3">
        <v>11</v>
      </c>
      <c r="AW455" s="3">
        <v>10</v>
      </c>
      <c r="AX455" s="3">
        <v>9</v>
      </c>
      <c r="AY455" s="3">
        <v>2</v>
      </c>
      <c r="AZ455" s="3">
        <v>3</v>
      </c>
      <c r="BA455" s="3">
        <v>3</v>
      </c>
      <c r="BB455" s="3">
        <v>2</v>
      </c>
      <c r="BC455" s="3">
        <v>2</v>
      </c>
      <c r="BD455" s="3">
        <v>3</v>
      </c>
      <c r="BE455" s="3">
        <v>1</v>
      </c>
      <c r="BF455" s="3">
        <v>3</v>
      </c>
      <c r="BG455" s="3">
        <v>2</v>
      </c>
      <c r="BH455" s="3">
        <v>2</v>
      </c>
      <c r="BI455" s="3">
        <v>3</v>
      </c>
      <c r="BJ455" s="3" t="s">
        <v>26</v>
      </c>
      <c r="BK455" s="3" t="s">
        <v>20</v>
      </c>
      <c r="BL455" s="3">
        <v>13</v>
      </c>
      <c r="BM455" s="3" t="s">
        <v>26</v>
      </c>
      <c r="BN455" s="3"/>
      <c r="BO455" s="3">
        <v>28</v>
      </c>
      <c r="BP455" s="5">
        <v>46203</v>
      </c>
      <c r="BQ455" s="3" t="s">
        <v>21</v>
      </c>
      <c r="BR455" s="3" t="s">
        <v>156</v>
      </c>
    </row>
    <row r="456" spans="1:70" ht="15.5" thickBot="1" x14ac:dyDescent="0.35">
      <c r="A456" s="3" t="s">
        <v>26</v>
      </c>
      <c r="B456" s="3"/>
      <c r="C456" s="3" t="s">
        <v>805</v>
      </c>
      <c r="D456" s="3" t="s">
        <v>154</v>
      </c>
      <c r="E456" s="4">
        <v>1</v>
      </c>
      <c r="F456" s="3">
        <v>0</v>
      </c>
      <c r="G456" s="3" t="s">
        <v>20</v>
      </c>
      <c r="H456" s="3" t="s">
        <v>595</v>
      </c>
      <c r="I456" s="3">
        <v>22</v>
      </c>
      <c r="J456" s="3">
        <v>138</v>
      </c>
      <c r="K456" s="3">
        <v>155</v>
      </c>
      <c r="L456" s="3">
        <v>13</v>
      </c>
      <c r="M456" s="3">
        <v>13</v>
      </c>
      <c r="N456" s="3">
        <v>14</v>
      </c>
      <c r="O456" s="3">
        <v>5</v>
      </c>
      <c r="P456" s="3">
        <v>13</v>
      </c>
      <c r="Q456" s="3">
        <v>8</v>
      </c>
      <c r="R456" s="3">
        <v>14</v>
      </c>
      <c r="S456" s="3">
        <v>13</v>
      </c>
      <c r="T456" s="3">
        <v>13</v>
      </c>
      <c r="U456" s="3">
        <v>7</v>
      </c>
      <c r="V456" s="3">
        <v>10</v>
      </c>
      <c r="W456" s="3">
        <v>14</v>
      </c>
      <c r="X456" s="3">
        <v>13</v>
      </c>
      <c r="Y456" s="3">
        <v>11</v>
      </c>
      <c r="Z456" s="3">
        <v>5</v>
      </c>
      <c r="AA456" s="3">
        <v>14</v>
      </c>
      <c r="AB456" s="3">
        <v>15</v>
      </c>
      <c r="AC456" s="3">
        <v>13</v>
      </c>
      <c r="AD456" s="3">
        <v>11</v>
      </c>
      <c r="AE456" s="3">
        <v>9</v>
      </c>
      <c r="AF456" s="3">
        <v>12</v>
      </c>
      <c r="AG456" s="3">
        <v>13</v>
      </c>
      <c r="AH456" s="3">
        <v>15</v>
      </c>
      <c r="AI456" s="3">
        <v>15</v>
      </c>
      <c r="AJ456" s="3">
        <v>9</v>
      </c>
      <c r="AK456" s="3">
        <v>13</v>
      </c>
      <c r="AL456" s="3">
        <v>15</v>
      </c>
      <c r="AM456" s="3">
        <v>14</v>
      </c>
      <c r="AN456" s="3">
        <v>14</v>
      </c>
      <c r="AO456" s="3">
        <v>13</v>
      </c>
      <c r="AP456" s="3">
        <v>12</v>
      </c>
      <c r="AQ456" s="3">
        <v>14</v>
      </c>
      <c r="AR456" s="3">
        <v>13</v>
      </c>
      <c r="AS456" s="3">
        <v>13</v>
      </c>
      <c r="AT456" s="3">
        <v>14</v>
      </c>
      <c r="AU456" s="3">
        <v>15</v>
      </c>
      <c r="AV456" s="3">
        <v>14</v>
      </c>
      <c r="AW456" s="3">
        <v>11</v>
      </c>
      <c r="AX456" s="3">
        <v>13</v>
      </c>
      <c r="AY456" s="3">
        <v>2</v>
      </c>
      <c r="AZ456" s="3">
        <v>3</v>
      </c>
      <c r="BA456" s="3">
        <v>2</v>
      </c>
      <c r="BB456" s="3">
        <v>1</v>
      </c>
      <c r="BC456" s="3">
        <v>2</v>
      </c>
      <c r="BD456" s="3">
        <v>4</v>
      </c>
      <c r="BE456" s="3">
        <v>1</v>
      </c>
      <c r="BF456" s="3">
        <v>4</v>
      </c>
      <c r="BG456" s="3">
        <v>3</v>
      </c>
      <c r="BH456" s="3">
        <v>1</v>
      </c>
      <c r="BI456" s="3">
        <v>1</v>
      </c>
      <c r="BJ456" s="3" t="s">
        <v>26</v>
      </c>
      <c r="BK456" s="3" t="s">
        <v>20</v>
      </c>
      <c r="BL456" s="3">
        <v>15</v>
      </c>
      <c r="BM456" s="3" t="s">
        <v>26</v>
      </c>
      <c r="BN456" s="3"/>
      <c r="BO456" s="3" t="s">
        <v>26</v>
      </c>
      <c r="BP456" s="5">
        <v>47664</v>
      </c>
      <c r="BQ456" s="3" t="s">
        <v>21</v>
      </c>
      <c r="BR456" s="3" t="s">
        <v>156</v>
      </c>
    </row>
    <row r="457" spans="1:70" ht="15.5" thickBot="1" x14ac:dyDescent="0.35">
      <c r="A457" s="3" t="s">
        <v>26</v>
      </c>
      <c r="B457" s="3"/>
      <c r="C457" s="3" t="s">
        <v>806</v>
      </c>
      <c r="D457" s="3" t="s">
        <v>154</v>
      </c>
      <c r="E457" s="4">
        <v>1</v>
      </c>
      <c r="F457" s="3">
        <v>0</v>
      </c>
      <c r="G457" s="3" t="s">
        <v>22</v>
      </c>
      <c r="H457" s="3" t="s">
        <v>221</v>
      </c>
      <c r="I457" s="3">
        <v>27</v>
      </c>
      <c r="J457" s="3">
        <v>147</v>
      </c>
      <c r="K457" s="3">
        <v>149</v>
      </c>
      <c r="L457" s="3">
        <v>15</v>
      </c>
      <c r="M457" s="3">
        <v>9</v>
      </c>
      <c r="N457" s="3">
        <v>14</v>
      </c>
      <c r="O457" s="3">
        <v>4</v>
      </c>
      <c r="P457" s="3">
        <v>13</v>
      </c>
      <c r="Q457" s="3">
        <v>12</v>
      </c>
      <c r="R457" s="3">
        <v>5</v>
      </c>
      <c r="S457" s="3">
        <v>12</v>
      </c>
      <c r="T457" s="3">
        <v>15</v>
      </c>
      <c r="U457" s="3">
        <v>11</v>
      </c>
      <c r="V457" s="3">
        <v>7</v>
      </c>
      <c r="W457" s="3">
        <v>12</v>
      </c>
      <c r="X457" s="3">
        <v>15</v>
      </c>
      <c r="Y457" s="3">
        <v>13</v>
      </c>
      <c r="Z457" s="3">
        <v>13</v>
      </c>
      <c r="AA457" s="3">
        <v>15</v>
      </c>
      <c r="AB457" s="3">
        <v>18</v>
      </c>
      <c r="AC457" s="3">
        <v>11</v>
      </c>
      <c r="AD457" s="3">
        <v>13</v>
      </c>
      <c r="AE457" s="3">
        <v>13</v>
      </c>
      <c r="AF457" s="3">
        <v>16</v>
      </c>
      <c r="AG457" s="3">
        <v>12</v>
      </c>
      <c r="AH457" s="3">
        <v>17</v>
      </c>
      <c r="AI457" s="3">
        <v>11</v>
      </c>
      <c r="AJ457" s="3">
        <v>12</v>
      </c>
      <c r="AK457" s="3">
        <v>17</v>
      </c>
      <c r="AL457" s="3">
        <v>13</v>
      </c>
      <c r="AM457" s="3">
        <v>15</v>
      </c>
      <c r="AN457" s="3">
        <v>14</v>
      </c>
      <c r="AO457" s="3">
        <v>17</v>
      </c>
      <c r="AP457" s="3">
        <v>12</v>
      </c>
      <c r="AQ457" s="3">
        <v>17</v>
      </c>
      <c r="AR457" s="3">
        <v>15</v>
      </c>
      <c r="AS457" s="3">
        <v>17</v>
      </c>
      <c r="AT457" s="3">
        <v>12</v>
      </c>
      <c r="AU457" s="3">
        <v>15</v>
      </c>
      <c r="AV457" s="3">
        <v>12</v>
      </c>
      <c r="AW457" s="3">
        <v>13</v>
      </c>
      <c r="AX457" s="3">
        <v>12</v>
      </c>
      <c r="AY457" s="3">
        <v>1</v>
      </c>
      <c r="AZ457" s="3">
        <v>3</v>
      </c>
      <c r="BA457" s="3">
        <v>3</v>
      </c>
      <c r="BB457" s="3">
        <v>1</v>
      </c>
      <c r="BC457" s="3">
        <v>3</v>
      </c>
      <c r="BD457" s="3">
        <v>3</v>
      </c>
      <c r="BE457" s="3">
        <v>3</v>
      </c>
      <c r="BF457" s="3">
        <v>3</v>
      </c>
      <c r="BG457" s="3">
        <v>1</v>
      </c>
      <c r="BH457" s="3">
        <v>3</v>
      </c>
      <c r="BI457" s="3">
        <v>1</v>
      </c>
      <c r="BJ457" s="3" t="s">
        <v>26</v>
      </c>
      <c r="BK457" s="3" t="s">
        <v>20</v>
      </c>
      <c r="BL457" s="3">
        <v>15</v>
      </c>
      <c r="BM457" s="3" t="s">
        <v>26</v>
      </c>
      <c r="BN457" s="3"/>
      <c r="BO457" s="3">
        <v>11</v>
      </c>
      <c r="BP457" s="5">
        <v>46934</v>
      </c>
      <c r="BQ457" s="3" t="s">
        <v>21</v>
      </c>
      <c r="BR457" s="3" t="s">
        <v>156</v>
      </c>
    </row>
    <row r="458" spans="1:70" ht="15.5" thickBot="1" x14ac:dyDescent="0.35">
      <c r="A458" s="3" t="s">
        <v>26</v>
      </c>
      <c r="B458" s="3"/>
      <c r="C458" s="3" t="s">
        <v>807</v>
      </c>
      <c r="D458" s="3" t="s">
        <v>154</v>
      </c>
      <c r="E458" s="4">
        <v>1</v>
      </c>
      <c r="F458" s="3">
        <v>0</v>
      </c>
      <c r="G458" s="3" t="s">
        <v>20</v>
      </c>
      <c r="H458" s="3" t="s">
        <v>27</v>
      </c>
      <c r="I458" s="3">
        <v>22</v>
      </c>
      <c r="J458" s="3">
        <v>136</v>
      </c>
      <c r="K458" s="3">
        <v>150</v>
      </c>
      <c r="L458" s="3">
        <v>13</v>
      </c>
      <c r="M458" s="3">
        <v>14</v>
      </c>
      <c r="N458" s="3">
        <v>5</v>
      </c>
      <c r="O458" s="3">
        <v>8</v>
      </c>
      <c r="P458" s="3">
        <v>15</v>
      </c>
      <c r="Q458" s="3">
        <v>7</v>
      </c>
      <c r="R458" s="3">
        <v>6</v>
      </c>
      <c r="S458" s="3">
        <v>16</v>
      </c>
      <c r="T458" s="3">
        <v>5</v>
      </c>
      <c r="U458" s="3">
        <v>8</v>
      </c>
      <c r="V458" s="3">
        <v>10</v>
      </c>
      <c r="W458" s="3">
        <v>16</v>
      </c>
      <c r="X458" s="3">
        <v>8</v>
      </c>
      <c r="Y458" s="3">
        <v>8</v>
      </c>
      <c r="Z458" s="3">
        <v>17</v>
      </c>
      <c r="AA458" s="3">
        <v>7</v>
      </c>
      <c r="AB458" s="3">
        <v>13</v>
      </c>
      <c r="AC458" s="3">
        <v>12</v>
      </c>
      <c r="AD458" s="3">
        <v>11</v>
      </c>
      <c r="AE458" s="3">
        <v>8</v>
      </c>
      <c r="AF458" s="3">
        <v>8</v>
      </c>
      <c r="AG458" s="3">
        <v>11</v>
      </c>
      <c r="AH458" s="3">
        <v>13</v>
      </c>
      <c r="AI458" s="3">
        <v>15</v>
      </c>
      <c r="AJ458" s="3">
        <v>13</v>
      </c>
      <c r="AK458" s="3">
        <v>13</v>
      </c>
      <c r="AL458" s="3">
        <v>13</v>
      </c>
      <c r="AM458" s="3">
        <v>14</v>
      </c>
      <c r="AN458" s="3">
        <v>16</v>
      </c>
      <c r="AO458" s="3">
        <v>9</v>
      </c>
      <c r="AP458" s="3">
        <v>15</v>
      </c>
      <c r="AQ458" s="3">
        <v>12</v>
      </c>
      <c r="AR458" s="3">
        <v>11</v>
      </c>
      <c r="AS458" s="3">
        <v>11</v>
      </c>
      <c r="AT458" s="3">
        <v>15</v>
      </c>
      <c r="AU458" s="3">
        <v>12</v>
      </c>
      <c r="AV458" s="3">
        <v>11</v>
      </c>
      <c r="AW458" s="3">
        <v>11</v>
      </c>
      <c r="AX458" s="3">
        <v>9</v>
      </c>
      <c r="AY458" s="3">
        <v>1</v>
      </c>
      <c r="AZ458" s="3">
        <v>1</v>
      </c>
      <c r="BA458" s="3">
        <v>2</v>
      </c>
      <c r="BB458" s="3">
        <v>3</v>
      </c>
      <c r="BC458" s="3">
        <v>2</v>
      </c>
      <c r="BD458" s="3">
        <v>2</v>
      </c>
      <c r="BE458" s="3">
        <v>3</v>
      </c>
      <c r="BF458" s="3">
        <v>2</v>
      </c>
      <c r="BG458" s="3">
        <v>2</v>
      </c>
      <c r="BH458" s="3">
        <v>2</v>
      </c>
      <c r="BI458" s="3">
        <v>3</v>
      </c>
      <c r="BJ458" s="3" t="s">
        <v>26</v>
      </c>
      <c r="BK458" s="3" t="s">
        <v>20</v>
      </c>
      <c r="BL458" s="3">
        <v>10</v>
      </c>
      <c r="BM458" s="3" t="s">
        <v>26</v>
      </c>
      <c r="BN458" s="3"/>
      <c r="BO458" s="3">
        <v>5</v>
      </c>
      <c r="BP458" s="5">
        <v>47664</v>
      </c>
      <c r="BQ458" s="3" t="s">
        <v>21</v>
      </c>
      <c r="BR458" s="3" t="s">
        <v>156</v>
      </c>
    </row>
    <row r="459" spans="1:70" ht="15.5" thickBot="1" x14ac:dyDescent="0.35">
      <c r="A459" s="3" t="s">
        <v>26</v>
      </c>
      <c r="B459" s="3"/>
      <c r="C459" s="3" t="s">
        <v>808</v>
      </c>
      <c r="D459" s="3" t="s">
        <v>154</v>
      </c>
      <c r="E459" s="4">
        <v>1</v>
      </c>
      <c r="F459" s="3">
        <v>0</v>
      </c>
      <c r="G459" s="3" t="s">
        <v>20</v>
      </c>
      <c r="H459" s="3" t="s">
        <v>31</v>
      </c>
      <c r="I459" s="3">
        <v>27</v>
      </c>
      <c r="J459" s="3">
        <v>146</v>
      </c>
      <c r="K459" s="3">
        <v>148</v>
      </c>
      <c r="L459" s="3">
        <v>13</v>
      </c>
      <c r="M459" s="3">
        <v>8</v>
      </c>
      <c r="N459" s="3">
        <v>15</v>
      </c>
      <c r="O459" s="3">
        <v>6</v>
      </c>
      <c r="P459" s="3">
        <v>14</v>
      </c>
      <c r="Q459" s="3">
        <v>5</v>
      </c>
      <c r="R459" s="3">
        <v>9</v>
      </c>
      <c r="S459" s="3">
        <v>8</v>
      </c>
      <c r="T459" s="3">
        <v>15</v>
      </c>
      <c r="U459" s="3">
        <v>6</v>
      </c>
      <c r="V459" s="3">
        <v>10</v>
      </c>
      <c r="W459" s="3">
        <v>11</v>
      </c>
      <c r="X459" s="3">
        <v>16</v>
      </c>
      <c r="Y459" s="3">
        <v>5</v>
      </c>
      <c r="Z459" s="3">
        <v>7</v>
      </c>
      <c r="AA459" s="3">
        <v>14</v>
      </c>
      <c r="AB459" s="3">
        <v>15</v>
      </c>
      <c r="AC459" s="3">
        <v>13</v>
      </c>
      <c r="AD459" s="3">
        <v>14</v>
      </c>
      <c r="AE459" s="3">
        <v>11</v>
      </c>
      <c r="AF459" s="3">
        <v>17</v>
      </c>
      <c r="AG459" s="3">
        <v>11</v>
      </c>
      <c r="AH459" s="3">
        <v>15</v>
      </c>
      <c r="AI459" s="3">
        <v>8</v>
      </c>
      <c r="AJ459" s="3">
        <v>15</v>
      </c>
      <c r="AK459" s="3">
        <v>15</v>
      </c>
      <c r="AL459" s="3">
        <v>15</v>
      </c>
      <c r="AM459" s="3">
        <v>12</v>
      </c>
      <c r="AN459" s="3">
        <v>13</v>
      </c>
      <c r="AO459" s="3">
        <v>17</v>
      </c>
      <c r="AP459" s="3">
        <v>12</v>
      </c>
      <c r="AQ459" s="3">
        <v>13</v>
      </c>
      <c r="AR459" s="3">
        <v>14</v>
      </c>
      <c r="AS459" s="3">
        <v>16</v>
      </c>
      <c r="AT459" s="3">
        <v>14</v>
      </c>
      <c r="AU459" s="3">
        <v>16</v>
      </c>
      <c r="AV459" s="3">
        <v>13</v>
      </c>
      <c r="AW459" s="3">
        <v>12</v>
      </c>
      <c r="AX459" s="3">
        <v>13</v>
      </c>
      <c r="AY459" s="3">
        <v>1</v>
      </c>
      <c r="AZ459" s="3">
        <v>3</v>
      </c>
      <c r="BA459" s="3">
        <v>3</v>
      </c>
      <c r="BB459" s="3">
        <v>3</v>
      </c>
      <c r="BC459" s="3">
        <v>2</v>
      </c>
      <c r="BD459" s="3">
        <v>3</v>
      </c>
      <c r="BE459" s="3">
        <v>4</v>
      </c>
      <c r="BF459" s="3">
        <v>1</v>
      </c>
      <c r="BG459" s="3">
        <v>3</v>
      </c>
      <c r="BH459" s="3">
        <v>3</v>
      </c>
      <c r="BI459" s="3">
        <v>1</v>
      </c>
      <c r="BJ459" s="3" t="s">
        <v>26</v>
      </c>
      <c r="BK459" s="3" t="s">
        <v>20</v>
      </c>
      <c r="BL459" s="3">
        <v>15</v>
      </c>
      <c r="BM459" s="3" t="s">
        <v>26</v>
      </c>
      <c r="BN459" s="3"/>
      <c r="BO459" s="3">
        <v>17</v>
      </c>
      <c r="BP459" s="5">
        <v>47299</v>
      </c>
      <c r="BQ459" s="3" t="s">
        <v>21</v>
      </c>
      <c r="BR459" s="3" t="s">
        <v>156</v>
      </c>
    </row>
    <row r="460" spans="1:70" ht="15.5" thickBot="1" x14ac:dyDescent="0.35">
      <c r="A460" s="3" t="s">
        <v>26</v>
      </c>
      <c r="B460" s="3"/>
      <c r="C460" s="3" t="s">
        <v>809</v>
      </c>
      <c r="D460" s="3" t="s">
        <v>154</v>
      </c>
      <c r="E460" s="4">
        <v>1</v>
      </c>
      <c r="F460" s="3">
        <v>0</v>
      </c>
      <c r="G460" s="3" t="s">
        <v>20</v>
      </c>
      <c r="H460" s="3" t="s">
        <v>810</v>
      </c>
      <c r="I460" s="3">
        <v>24</v>
      </c>
      <c r="J460" s="3">
        <v>144</v>
      </c>
      <c r="K460" s="3">
        <v>154</v>
      </c>
      <c r="L460" s="3">
        <v>13</v>
      </c>
      <c r="M460" s="3">
        <v>11</v>
      </c>
      <c r="N460" s="3">
        <v>3</v>
      </c>
      <c r="O460" s="3">
        <v>10</v>
      </c>
      <c r="P460" s="3">
        <v>14</v>
      </c>
      <c r="Q460" s="3">
        <v>6</v>
      </c>
      <c r="R460" s="3">
        <v>5</v>
      </c>
      <c r="S460" s="3">
        <v>15</v>
      </c>
      <c r="T460" s="3">
        <v>10</v>
      </c>
      <c r="U460" s="3">
        <v>4</v>
      </c>
      <c r="V460" s="3">
        <v>11</v>
      </c>
      <c r="W460" s="3">
        <v>14</v>
      </c>
      <c r="X460" s="3">
        <v>6</v>
      </c>
      <c r="Y460" s="3">
        <v>10</v>
      </c>
      <c r="Z460" s="3">
        <v>14</v>
      </c>
      <c r="AA460" s="3">
        <v>10</v>
      </c>
      <c r="AB460" s="3">
        <v>14</v>
      </c>
      <c r="AC460" s="3">
        <v>12</v>
      </c>
      <c r="AD460" s="3">
        <v>12</v>
      </c>
      <c r="AE460" s="3">
        <v>8</v>
      </c>
      <c r="AF460" s="3">
        <v>13</v>
      </c>
      <c r="AG460" s="3">
        <v>11</v>
      </c>
      <c r="AH460" s="3">
        <v>13</v>
      </c>
      <c r="AI460" s="3">
        <v>13</v>
      </c>
      <c r="AJ460" s="3">
        <v>14</v>
      </c>
      <c r="AK460" s="3">
        <v>10</v>
      </c>
      <c r="AL460" s="3">
        <v>14</v>
      </c>
      <c r="AM460" s="3">
        <v>11</v>
      </c>
      <c r="AN460" s="3">
        <v>17</v>
      </c>
      <c r="AO460" s="3">
        <v>11</v>
      </c>
      <c r="AP460" s="3">
        <v>13</v>
      </c>
      <c r="AQ460" s="3">
        <v>16</v>
      </c>
      <c r="AR460" s="3">
        <v>11</v>
      </c>
      <c r="AS460" s="3">
        <v>9</v>
      </c>
      <c r="AT460" s="3">
        <v>16</v>
      </c>
      <c r="AU460" s="3">
        <v>16</v>
      </c>
      <c r="AV460" s="3">
        <v>12</v>
      </c>
      <c r="AW460" s="3">
        <v>13</v>
      </c>
      <c r="AX460" s="3">
        <v>11</v>
      </c>
      <c r="AY460" s="3">
        <v>1</v>
      </c>
      <c r="AZ460" s="3">
        <v>3</v>
      </c>
      <c r="BA460" s="3">
        <v>2</v>
      </c>
      <c r="BB460" s="3">
        <v>1</v>
      </c>
      <c r="BC460" s="3">
        <v>1</v>
      </c>
      <c r="BD460" s="3">
        <v>2</v>
      </c>
      <c r="BE460" s="3">
        <v>2</v>
      </c>
      <c r="BF460" s="3">
        <v>2</v>
      </c>
      <c r="BG460" s="3">
        <v>1</v>
      </c>
      <c r="BH460" s="3">
        <v>4</v>
      </c>
      <c r="BI460" s="3">
        <v>1</v>
      </c>
      <c r="BJ460" s="3" t="s">
        <v>26</v>
      </c>
      <c r="BK460" s="3" t="s">
        <v>20</v>
      </c>
      <c r="BL460" s="3">
        <v>15</v>
      </c>
      <c r="BM460" s="3" t="s">
        <v>26</v>
      </c>
      <c r="BN460" s="3"/>
      <c r="BO460" s="3">
        <v>20</v>
      </c>
      <c r="BP460" s="5">
        <v>47664</v>
      </c>
      <c r="BQ460" s="3" t="s">
        <v>21</v>
      </c>
      <c r="BR460" s="3" t="s">
        <v>156</v>
      </c>
    </row>
    <row r="461" spans="1:70" ht="15.5" thickBot="1" x14ac:dyDescent="0.35">
      <c r="A461" s="3" t="s">
        <v>26</v>
      </c>
      <c r="B461" s="3"/>
      <c r="C461" s="3" t="s">
        <v>811</v>
      </c>
      <c r="D461" s="3" t="s">
        <v>154</v>
      </c>
      <c r="E461" s="4">
        <v>1</v>
      </c>
      <c r="F461" s="3">
        <v>0</v>
      </c>
      <c r="G461" s="3" t="s">
        <v>20</v>
      </c>
      <c r="H461" s="3" t="s">
        <v>31</v>
      </c>
      <c r="I461" s="3">
        <v>34</v>
      </c>
      <c r="J461" s="3">
        <v>121</v>
      </c>
      <c r="K461" s="3">
        <v>150</v>
      </c>
      <c r="L461" s="3">
        <v>13</v>
      </c>
      <c r="M461" s="3">
        <v>4</v>
      </c>
      <c r="N461" s="3">
        <v>12</v>
      </c>
      <c r="O461" s="3">
        <v>5</v>
      </c>
      <c r="P461" s="3">
        <v>12</v>
      </c>
      <c r="Q461" s="3">
        <v>2</v>
      </c>
      <c r="R461" s="3">
        <v>5</v>
      </c>
      <c r="S461" s="3">
        <v>10</v>
      </c>
      <c r="T461" s="3">
        <v>14</v>
      </c>
      <c r="U461" s="3">
        <v>3</v>
      </c>
      <c r="V461" s="3">
        <v>9</v>
      </c>
      <c r="W461" s="3">
        <v>11</v>
      </c>
      <c r="X461" s="3">
        <v>15</v>
      </c>
      <c r="Y461" s="3">
        <v>9</v>
      </c>
      <c r="Z461" s="3">
        <v>13</v>
      </c>
      <c r="AA461" s="3">
        <v>14</v>
      </c>
      <c r="AB461" s="3">
        <v>13</v>
      </c>
      <c r="AC461" s="3">
        <v>11</v>
      </c>
      <c r="AD461" s="3">
        <v>12</v>
      </c>
      <c r="AE461" s="3">
        <v>13</v>
      </c>
      <c r="AF461" s="3">
        <v>17</v>
      </c>
      <c r="AG461" s="3">
        <v>11</v>
      </c>
      <c r="AH461" s="3">
        <v>13</v>
      </c>
      <c r="AI461" s="3">
        <v>9</v>
      </c>
      <c r="AJ461" s="3">
        <v>13</v>
      </c>
      <c r="AK461" s="3">
        <v>14</v>
      </c>
      <c r="AL461" s="3">
        <v>15</v>
      </c>
      <c r="AM461" s="3">
        <v>13</v>
      </c>
      <c r="AN461" s="3">
        <v>9</v>
      </c>
      <c r="AO461" s="3">
        <v>16</v>
      </c>
      <c r="AP461" s="3">
        <v>8</v>
      </c>
      <c r="AQ461" s="3">
        <v>11</v>
      </c>
      <c r="AR461" s="3">
        <v>16</v>
      </c>
      <c r="AS461" s="3">
        <v>17</v>
      </c>
      <c r="AT461" s="3">
        <v>8</v>
      </c>
      <c r="AU461" s="3">
        <v>9</v>
      </c>
      <c r="AV461" s="3">
        <v>11</v>
      </c>
      <c r="AW461" s="3">
        <v>13</v>
      </c>
      <c r="AX461" s="3">
        <v>14</v>
      </c>
      <c r="AY461" s="3">
        <v>2</v>
      </c>
      <c r="AZ461" s="3">
        <v>2</v>
      </c>
      <c r="BA461" s="3">
        <v>2</v>
      </c>
      <c r="BB461" s="3">
        <v>3</v>
      </c>
      <c r="BC461" s="3">
        <v>3</v>
      </c>
      <c r="BD461" s="3">
        <v>1</v>
      </c>
      <c r="BE461" s="3">
        <v>2</v>
      </c>
      <c r="BF461" s="3">
        <v>3</v>
      </c>
      <c r="BG461" s="3">
        <v>3</v>
      </c>
      <c r="BH461" s="3">
        <v>4</v>
      </c>
      <c r="BI461" s="3">
        <v>3</v>
      </c>
      <c r="BJ461" s="3" t="s">
        <v>26</v>
      </c>
      <c r="BK461" s="3" t="s">
        <v>20</v>
      </c>
      <c r="BL461" s="3">
        <v>11</v>
      </c>
      <c r="BM461" s="3" t="s">
        <v>26</v>
      </c>
      <c r="BN461" s="3"/>
      <c r="BO461" s="3">
        <v>14</v>
      </c>
      <c r="BP461" s="5">
        <v>46203</v>
      </c>
      <c r="BQ461" s="3" t="s">
        <v>21</v>
      </c>
      <c r="BR461" s="3" t="s">
        <v>156</v>
      </c>
    </row>
    <row r="462" spans="1:70" ht="15.5" thickBot="1" x14ac:dyDescent="0.35">
      <c r="A462" s="3" t="s">
        <v>26</v>
      </c>
      <c r="B462" s="3"/>
      <c r="C462" s="3" t="s">
        <v>812</v>
      </c>
      <c r="D462" s="3" t="s">
        <v>154</v>
      </c>
      <c r="E462" s="4">
        <v>1</v>
      </c>
      <c r="F462" s="3">
        <v>0</v>
      </c>
      <c r="G462" s="3" t="s">
        <v>19</v>
      </c>
      <c r="H462" s="3" t="s">
        <v>32</v>
      </c>
      <c r="I462" s="3">
        <v>32</v>
      </c>
      <c r="J462" s="3">
        <v>137</v>
      </c>
      <c r="K462" s="3">
        <v>137</v>
      </c>
      <c r="L462" s="3">
        <v>15</v>
      </c>
      <c r="M462" s="3">
        <v>3</v>
      </c>
      <c r="N462" s="3">
        <v>3</v>
      </c>
      <c r="O462" s="3">
        <v>4</v>
      </c>
      <c r="P462" s="3">
        <v>12</v>
      </c>
      <c r="Q462" s="3">
        <v>4</v>
      </c>
      <c r="R462" s="3">
        <v>3</v>
      </c>
      <c r="S462" s="3">
        <v>1</v>
      </c>
      <c r="T462" s="3">
        <v>3</v>
      </c>
      <c r="U462" s="3">
        <v>8</v>
      </c>
      <c r="V462" s="3">
        <v>3</v>
      </c>
      <c r="W462" s="3">
        <v>13</v>
      </c>
      <c r="X462" s="3">
        <v>7</v>
      </c>
      <c r="Y462" s="3">
        <v>3</v>
      </c>
      <c r="Z462" s="3">
        <v>5</v>
      </c>
      <c r="AA462" s="3">
        <v>11</v>
      </c>
      <c r="AB462" s="3">
        <v>13</v>
      </c>
      <c r="AC462" s="3">
        <v>12</v>
      </c>
      <c r="AD462" s="3">
        <v>13</v>
      </c>
      <c r="AE462" s="3">
        <v>13</v>
      </c>
      <c r="AF462" s="3">
        <v>10</v>
      </c>
      <c r="AG462" s="3">
        <v>13</v>
      </c>
      <c r="AH462" s="3">
        <v>12</v>
      </c>
      <c r="AI462" s="3">
        <v>5</v>
      </c>
      <c r="AJ462" s="3">
        <v>14</v>
      </c>
      <c r="AK462" s="3">
        <v>12</v>
      </c>
      <c r="AL462" s="3">
        <v>12</v>
      </c>
      <c r="AM462" s="3">
        <v>13</v>
      </c>
      <c r="AN462" s="3">
        <v>11</v>
      </c>
      <c r="AO462" s="3">
        <v>14</v>
      </c>
      <c r="AP462" s="3">
        <v>12</v>
      </c>
      <c r="AQ462" s="3">
        <v>12</v>
      </c>
      <c r="AR462" s="3">
        <v>13</v>
      </c>
      <c r="AS462" s="3">
        <v>13</v>
      </c>
      <c r="AT462" s="3">
        <v>10</v>
      </c>
      <c r="AU462" s="3">
        <v>14</v>
      </c>
      <c r="AV462" s="3">
        <v>16</v>
      </c>
      <c r="AW462" s="3">
        <v>15</v>
      </c>
      <c r="AX462" s="3">
        <v>13</v>
      </c>
      <c r="AY462" s="3">
        <v>13</v>
      </c>
      <c r="AZ462" s="3">
        <v>15</v>
      </c>
      <c r="BA462" s="3">
        <v>16</v>
      </c>
      <c r="BB462" s="3">
        <v>13</v>
      </c>
      <c r="BC462" s="3">
        <v>11</v>
      </c>
      <c r="BD462" s="3">
        <v>15</v>
      </c>
      <c r="BE462" s="3">
        <v>14</v>
      </c>
      <c r="BF462" s="3">
        <v>14</v>
      </c>
      <c r="BG462" s="3">
        <v>10</v>
      </c>
      <c r="BH462" s="3">
        <v>13</v>
      </c>
      <c r="BI462" s="3">
        <v>12</v>
      </c>
      <c r="BJ462" s="3" t="s">
        <v>26</v>
      </c>
      <c r="BK462" s="3" t="s">
        <v>20</v>
      </c>
      <c r="BL462" s="3">
        <v>14</v>
      </c>
      <c r="BM462" s="3" t="s">
        <v>26</v>
      </c>
      <c r="BN462" s="3"/>
      <c r="BO462" s="3" t="s">
        <v>26</v>
      </c>
      <c r="BP462" s="5">
        <v>46203</v>
      </c>
      <c r="BQ462" s="3" t="s">
        <v>21</v>
      </c>
      <c r="BR462" s="3" t="s">
        <v>156</v>
      </c>
    </row>
    <row r="463" spans="1:70" ht="15.5" thickBot="1" x14ac:dyDescent="0.35">
      <c r="A463" s="3" t="s">
        <v>26</v>
      </c>
      <c r="B463" s="3"/>
      <c r="C463" s="3" t="s">
        <v>813</v>
      </c>
      <c r="D463" s="3" t="s">
        <v>154</v>
      </c>
      <c r="E463" s="4">
        <v>0.96</v>
      </c>
      <c r="F463" s="3">
        <v>0</v>
      </c>
      <c r="G463" s="3" t="s">
        <v>33</v>
      </c>
      <c r="H463" s="3" t="s">
        <v>369</v>
      </c>
      <c r="I463" s="3">
        <v>22</v>
      </c>
      <c r="J463" s="3">
        <v>123</v>
      </c>
      <c r="K463" s="3">
        <v>140</v>
      </c>
      <c r="L463" s="3">
        <v>12</v>
      </c>
      <c r="M463" s="3">
        <v>14</v>
      </c>
      <c r="N463" s="3">
        <v>10</v>
      </c>
      <c r="O463" s="3">
        <v>11</v>
      </c>
      <c r="P463" s="3">
        <v>13</v>
      </c>
      <c r="Q463" s="3">
        <v>14</v>
      </c>
      <c r="R463" s="3">
        <v>14</v>
      </c>
      <c r="S463" s="3">
        <v>12</v>
      </c>
      <c r="T463" s="3">
        <v>11</v>
      </c>
      <c r="U463" s="3">
        <v>12</v>
      </c>
      <c r="V463" s="3">
        <v>8</v>
      </c>
      <c r="W463" s="3">
        <v>13</v>
      </c>
      <c r="X463" s="3">
        <v>10</v>
      </c>
      <c r="Y463" s="3">
        <v>10</v>
      </c>
      <c r="Z463" s="3">
        <v>13</v>
      </c>
      <c r="AA463" s="3">
        <v>10</v>
      </c>
      <c r="AB463" s="3">
        <v>13</v>
      </c>
      <c r="AC463" s="3">
        <v>10</v>
      </c>
      <c r="AD463" s="3">
        <v>11</v>
      </c>
      <c r="AE463" s="3">
        <v>8</v>
      </c>
      <c r="AF463" s="3">
        <v>8</v>
      </c>
      <c r="AG463" s="3">
        <v>12</v>
      </c>
      <c r="AH463" s="3">
        <v>12</v>
      </c>
      <c r="AI463" s="3">
        <v>13</v>
      </c>
      <c r="AJ463" s="3">
        <v>12</v>
      </c>
      <c r="AK463" s="3">
        <v>11</v>
      </c>
      <c r="AL463" s="3">
        <v>12</v>
      </c>
      <c r="AM463" s="3">
        <v>12</v>
      </c>
      <c r="AN463" s="3">
        <v>14</v>
      </c>
      <c r="AO463" s="3">
        <v>12</v>
      </c>
      <c r="AP463" s="3">
        <v>13</v>
      </c>
      <c r="AQ463" s="3">
        <v>14</v>
      </c>
      <c r="AR463" s="3">
        <v>12</v>
      </c>
      <c r="AS463" s="3">
        <v>12</v>
      </c>
      <c r="AT463" s="3">
        <v>14</v>
      </c>
      <c r="AU463" s="3">
        <v>12</v>
      </c>
      <c r="AV463" s="3">
        <v>12</v>
      </c>
      <c r="AW463" s="3">
        <v>12</v>
      </c>
      <c r="AX463" s="3">
        <v>7</v>
      </c>
      <c r="AY463" s="3">
        <v>3</v>
      </c>
      <c r="AZ463" s="3">
        <v>1</v>
      </c>
      <c r="BA463" s="3">
        <v>1</v>
      </c>
      <c r="BB463" s="3">
        <v>3</v>
      </c>
      <c r="BC463" s="3">
        <v>1</v>
      </c>
      <c r="BD463" s="3">
        <v>1</v>
      </c>
      <c r="BE463" s="3">
        <v>1</v>
      </c>
      <c r="BF463" s="3">
        <v>2</v>
      </c>
      <c r="BG463" s="3">
        <v>2</v>
      </c>
      <c r="BH463" s="3">
        <v>1</v>
      </c>
      <c r="BI463" s="3">
        <v>3</v>
      </c>
      <c r="BJ463" s="3" t="s">
        <v>26</v>
      </c>
      <c r="BK463" s="3" t="s">
        <v>20</v>
      </c>
      <c r="BL463" s="3">
        <v>8</v>
      </c>
      <c r="BM463" s="3" t="s">
        <v>26</v>
      </c>
      <c r="BN463" s="3"/>
      <c r="BO463" s="3">
        <v>2</v>
      </c>
      <c r="BP463" s="5">
        <v>47664</v>
      </c>
      <c r="BQ463" s="3" t="s">
        <v>21</v>
      </c>
      <c r="BR463" s="3" t="s">
        <v>156</v>
      </c>
    </row>
    <row r="464" spans="1:70" ht="15.5" thickBot="1" x14ac:dyDescent="0.35">
      <c r="A464" s="3" t="s">
        <v>26</v>
      </c>
      <c r="B464" s="3"/>
      <c r="C464" s="3" t="s">
        <v>814</v>
      </c>
      <c r="D464" s="3" t="s">
        <v>154</v>
      </c>
      <c r="E464" s="4">
        <v>1</v>
      </c>
      <c r="F464" s="3">
        <v>0</v>
      </c>
      <c r="G464" s="3" t="s">
        <v>20</v>
      </c>
      <c r="H464" s="3" t="s">
        <v>229</v>
      </c>
      <c r="I464" s="3">
        <v>21</v>
      </c>
      <c r="J464" s="3">
        <v>137</v>
      </c>
      <c r="K464" s="3">
        <v>165</v>
      </c>
      <c r="L464" s="3">
        <v>13</v>
      </c>
      <c r="M464" s="3">
        <v>13</v>
      </c>
      <c r="N464" s="3">
        <v>7</v>
      </c>
      <c r="O464" s="3">
        <v>5</v>
      </c>
      <c r="P464" s="3">
        <v>16</v>
      </c>
      <c r="Q464" s="3">
        <v>13</v>
      </c>
      <c r="R464" s="3">
        <v>1</v>
      </c>
      <c r="S464" s="3">
        <v>16</v>
      </c>
      <c r="T464" s="3">
        <v>10</v>
      </c>
      <c r="U464" s="3">
        <v>12</v>
      </c>
      <c r="V464" s="3">
        <v>13</v>
      </c>
      <c r="W464" s="3">
        <v>16</v>
      </c>
      <c r="X464" s="3">
        <v>5</v>
      </c>
      <c r="Y464" s="3">
        <v>13</v>
      </c>
      <c r="Z464" s="3">
        <v>16</v>
      </c>
      <c r="AA464" s="3">
        <v>11</v>
      </c>
      <c r="AB464" s="3">
        <v>16</v>
      </c>
      <c r="AC464" s="3">
        <v>12</v>
      </c>
      <c r="AD464" s="3">
        <v>11</v>
      </c>
      <c r="AE464" s="3">
        <v>4</v>
      </c>
      <c r="AF464" s="3">
        <v>12</v>
      </c>
      <c r="AG464" s="3">
        <v>12</v>
      </c>
      <c r="AH464" s="3">
        <v>12</v>
      </c>
      <c r="AI464" s="3">
        <v>13</v>
      </c>
      <c r="AJ464" s="3">
        <v>14</v>
      </c>
      <c r="AK464" s="3">
        <v>13</v>
      </c>
      <c r="AL464" s="3">
        <v>12</v>
      </c>
      <c r="AM464" s="3">
        <v>14</v>
      </c>
      <c r="AN464" s="3">
        <v>15</v>
      </c>
      <c r="AO464" s="3">
        <v>4</v>
      </c>
      <c r="AP464" s="3">
        <v>16</v>
      </c>
      <c r="AQ464" s="3">
        <v>10</v>
      </c>
      <c r="AR464" s="3">
        <v>14</v>
      </c>
      <c r="AS464" s="3">
        <v>9</v>
      </c>
      <c r="AT464" s="3">
        <v>14</v>
      </c>
      <c r="AU464" s="3">
        <v>8</v>
      </c>
      <c r="AV464" s="3">
        <v>13</v>
      </c>
      <c r="AW464" s="3">
        <v>12</v>
      </c>
      <c r="AX464" s="3">
        <v>15</v>
      </c>
      <c r="AY464" s="3">
        <v>2</v>
      </c>
      <c r="AZ464" s="3">
        <v>1</v>
      </c>
      <c r="BA464" s="3">
        <v>3</v>
      </c>
      <c r="BB464" s="3">
        <v>2</v>
      </c>
      <c r="BC464" s="3">
        <v>3</v>
      </c>
      <c r="BD464" s="3">
        <v>1</v>
      </c>
      <c r="BE464" s="3">
        <v>1</v>
      </c>
      <c r="BF464" s="3">
        <v>1</v>
      </c>
      <c r="BG464" s="3">
        <v>2</v>
      </c>
      <c r="BH464" s="3">
        <v>2</v>
      </c>
      <c r="BI464" s="3">
        <v>1</v>
      </c>
      <c r="BJ464" s="3" t="s">
        <v>26</v>
      </c>
      <c r="BK464" s="3" t="s">
        <v>20</v>
      </c>
      <c r="BL464" s="3">
        <v>15</v>
      </c>
      <c r="BM464" s="3" t="s">
        <v>26</v>
      </c>
      <c r="BN464" s="3"/>
      <c r="BO464" s="3" t="s">
        <v>26</v>
      </c>
      <c r="BP464" s="5">
        <v>47664</v>
      </c>
      <c r="BQ464" s="3" t="s">
        <v>21</v>
      </c>
      <c r="BR464" s="3" t="s">
        <v>156</v>
      </c>
    </row>
    <row r="465" spans="1:70" ht="14.5" thickBot="1" x14ac:dyDescent="0.35">
      <c r="A465" s="3" t="s">
        <v>26</v>
      </c>
      <c r="B465" s="3"/>
      <c r="C465" s="3" t="s">
        <v>815</v>
      </c>
      <c r="D465" s="3" t="s">
        <v>154</v>
      </c>
      <c r="E465" s="4">
        <v>1</v>
      </c>
      <c r="F465" s="3">
        <v>0</v>
      </c>
      <c r="G465" s="3" t="s">
        <v>19</v>
      </c>
      <c r="H465" s="3" t="s">
        <v>365</v>
      </c>
      <c r="I465" s="3">
        <v>22</v>
      </c>
      <c r="J465" s="3">
        <v>149</v>
      </c>
      <c r="K465" s="3">
        <v>162</v>
      </c>
      <c r="L465" s="3">
        <v>15</v>
      </c>
      <c r="M465" s="3">
        <v>9</v>
      </c>
      <c r="N465" s="3">
        <v>14</v>
      </c>
      <c r="O465" s="3">
        <v>8</v>
      </c>
      <c r="P465" s="3">
        <v>15</v>
      </c>
      <c r="Q465" s="3">
        <v>6</v>
      </c>
      <c r="R465" s="3">
        <v>8</v>
      </c>
      <c r="S465" s="3">
        <v>15</v>
      </c>
      <c r="T465" s="3">
        <v>14</v>
      </c>
      <c r="U465" s="3">
        <v>10</v>
      </c>
      <c r="V465" s="3">
        <v>7</v>
      </c>
      <c r="W465" s="3">
        <v>14</v>
      </c>
      <c r="X465" s="3">
        <v>14</v>
      </c>
      <c r="Y465" s="3">
        <v>9</v>
      </c>
      <c r="Z465" s="3">
        <v>14</v>
      </c>
      <c r="AA465" s="3">
        <v>14</v>
      </c>
      <c r="AB465" s="3">
        <v>15</v>
      </c>
      <c r="AC465" s="3">
        <v>13</v>
      </c>
      <c r="AD465" s="3">
        <v>14</v>
      </c>
      <c r="AE465" s="3">
        <v>12</v>
      </c>
      <c r="AF465" s="3">
        <v>13</v>
      </c>
      <c r="AG465" s="3">
        <v>15</v>
      </c>
      <c r="AH465" s="3">
        <v>14</v>
      </c>
      <c r="AI465" s="3">
        <v>9</v>
      </c>
      <c r="AJ465" s="3">
        <v>13</v>
      </c>
      <c r="AK465" s="3">
        <v>17</v>
      </c>
      <c r="AL465" s="3">
        <v>13</v>
      </c>
      <c r="AM465" s="3">
        <v>12</v>
      </c>
      <c r="AN465" s="3">
        <v>15</v>
      </c>
      <c r="AO465" s="3">
        <v>14</v>
      </c>
      <c r="AP465" s="3">
        <v>14</v>
      </c>
      <c r="AQ465" s="3">
        <v>15</v>
      </c>
      <c r="AR465" s="3">
        <v>14</v>
      </c>
      <c r="AS465" s="3">
        <v>15</v>
      </c>
      <c r="AT465" s="3">
        <v>14</v>
      </c>
      <c r="AU465" s="3">
        <v>15</v>
      </c>
      <c r="AV465" s="3">
        <v>13</v>
      </c>
      <c r="AW465" s="3">
        <v>12</v>
      </c>
      <c r="AX465" s="3">
        <v>14</v>
      </c>
      <c r="AY465" s="3">
        <v>4</v>
      </c>
      <c r="AZ465" s="3">
        <v>3</v>
      </c>
      <c r="BA465" s="3">
        <v>2</v>
      </c>
      <c r="BB465" s="3">
        <v>2</v>
      </c>
      <c r="BC465" s="3">
        <v>2</v>
      </c>
      <c r="BD465" s="3">
        <v>3</v>
      </c>
      <c r="BE465" s="3">
        <v>1</v>
      </c>
      <c r="BF465" s="3">
        <v>3</v>
      </c>
      <c r="BG465" s="3">
        <v>2</v>
      </c>
      <c r="BH465" s="3">
        <v>2</v>
      </c>
      <c r="BI465" s="3">
        <v>1</v>
      </c>
      <c r="BJ465" s="3" t="s">
        <v>26</v>
      </c>
      <c r="BK465" s="3" t="s">
        <v>20</v>
      </c>
      <c r="BL465" s="3">
        <v>12</v>
      </c>
      <c r="BM465" s="3" t="s">
        <v>26</v>
      </c>
      <c r="BN465" s="3"/>
      <c r="BO465" s="3" t="s">
        <v>26</v>
      </c>
      <c r="BP465" s="5">
        <v>47299</v>
      </c>
      <c r="BQ465" s="3" t="s">
        <v>21</v>
      </c>
      <c r="BR465" s="3" t="s">
        <v>156</v>
      </c>
    </row>
    <row r="466" spans="1:70" ht="14.5" thickBot="1" x14ac:dyDescent="0.35">
      <c r="A466" s="3" t="s">
        <v>26</v>
      </c>
      <c r="B466" s="3"/>
      <c r="C466" s="3" t="s">
        <v>816</v>
      </c>
      <c r="D466" s="3" t="s">
        <v>154</v>
      </c>
      <c r="E466" s="4">
        <v>1</v>
      </c>
      <c r="F466" s="3">
        <v>0</v>
      </c>
      <c r="G466" s="3" t="s">
        <v>28</v>
      </c>
      <c r="H466" s="3" t="s">
        <v>31</v>
      </c>
      <c r="I466" s="3">
        <v>20</v>
      </c>
      <c r="J466" s="3">
        <v>124</v>
      </c>
      <c r="K466" s="3">
        <v>135</v>
      </c>
      <c r="L466" s="3">
        <v>11</v>
      </c>
      <c r="M466" s="3">
        <v>8</v>
      </c>
      <c r="N466" s="3">
        <v>13</v>
      </c>
      <c r="O466" s="3">
        <v>10</v>
      </c>
      <c r="P466" s="3">
        <v>13</v>
      </c>
      <c r="Q466" s="3">
        <v>8</v>
      </c>
      <c r="R466" s="3">
        <v>12</v>
      </c>
      <c r="S466" s="3">
        <v>8</v>
      </c>
      <c r="T466" s="3">
        <v>15</v>
      </c>
      <c r="U466" s="3">
        <v>6</v>
      </c>
      <c r="V466" s="3">
        <v>5</v>
      </c>
      <c r="W466" s="3">
        <v>10</v>
      </c>
      <c r="X466" s="3">
        <v>15</v>
      </c>
      <c r="Y466" s="3">
        <v>5</v>
      </c>
      <c r="Z466" s="3">
        <v>9</v>
      </c>
      <c r="AA466" s="3">
        <v>14</v>
      </c>
      <c r="AB466" s="3">
        <v>12</v>
      </c>
      <c r="AC466" s="3">
        <v>12</v>
      </c>
      <c r="AD466" s="3">
        <v>12</v>
      </c>
      <c r="AE466" s="3">
        <v>13</v>
      </c>
      <c r="AF466" s="3">
        <v>13</v>
      </c>
      <c r="AG466" s="3">
        <v>13</v>
      </c>
      <c r="AH466" s="3">
        <v>12</v>
      </c>
      <c r="AI466" s="3">
        <v>12</v>
      </c>
      <c r="AJ466" s="3">
        <v>14</v>
      </c>
      <c r="AK466" s="3">
        <v>10</v>
      </c>
      <c r="AL466" s="3">
        <v>13</v>
      </c>
      <c r="AM466" s="3">
        <v>10</v>
      </c>
      <c r="AN466" s="3">
        <v>12</v>
      </c>
      <c r="AO466" s="3">
        <v>18</v>
      </c>
      <c r="AP466" s="3">
        <v>9</v>
      </c>
      <c r="AQ466" s="3">
        <v>12</v>
      </c>
      <c r="AR466" s="3">
        <v>11</v>
      </c>
      <c r="AS466" s="3">
        <v>12</v>
      </c>
      <c r="AT466" s="3">
        <v>13</v>
      </c>
      <c r="AU466" s="3">
        <v>11</v>
      </c>
      <c r="AV466" s="3">
        <v>13</v>
      </c>
      <c r="AW466" s="3">
        <v>12</v>
      </c>
      <c r="AX466" s="3">
        <v>11</v>
      </c>
      <c r="AY466" s="3">
        <v>1</v>
      </c>
      <c r="AZ466" s="3">
        <v>2</v>
      </c>
      <c r="BA466" s="3">
        <v>3</v>
      </c>
      <c r="BB466" s="3">
        <v>1</v>
      </c>
      <c r="BC466" s="3">
        <v>3</v>
      </c>
      <c r="BD466" s="3">
        <v>3</v>
      </c>
      <c r="BE466" s="3">
        <v>1</v>
      </c>
      <c r="BF466" s="3">
        <v>4</v>
      </c>
      <c r="BG466" s="3">
        <v>3</v>
      </c>
      <c r="BH466" s="3">
        <v>3</v>
      </c>
      <c r="BI466" s="3">
        <v>2</v>
      </c>
      <c r="BJ466" s="3" t="s">
        <v>26</v>
      </c>
      <c r="BK466" s="3" t="s">
        <v>20</v>
      </c>
      <c r="BL466" s="3">
        <v>12</v>
      </c>
      <c r="BM466" s="3" t="s">
        <v>26</v>
      </c>
      <c r="BN466" s="3"/>
      <c r="BO466" s="3" t="s">
        <v>26</v>
      </c>
      <c r="BP466" s="5">
        <v>47664</v>
      </c>
      <c r="BQ466" s="3" t="s">
        <v>21</v>
      </c>
      <c r="BR466" s="3" t="s">
        <v>156</v>
      </c>
    </row>
    <row r="467" spans="1:70" x14ac:dyDescent="0.3">
      <c r="A467" s="48" t="s">
        <v>817</v>
      </c>
    </row>
    <row r="468" spans="1:70" ht="14.5" thickBot="1" x14ac:dyDescent="0.35">
      <c r="A468" s="7" t="s">
        <v>0</v>
      </c>
      <c r="B468" s="7"/>
      <c r="C468" s="7" t="s">
        <v>2</v>
      </c>
      <c r="D468" s="7" t="s">
        <v>3</v>
      </c>
      <c r="E468" s="7"/>
      <c r="F468" s="7" t="s">
        <v>14</v>
      </c>
      <c r="G468" s="7" t="s">
        <v>12</v>
      </c>
      <c r="H468" s="7" t="s">
        <v>1</v>
      </c>
      <c r="I468" s="7" t="s">
        <v>4</v>
      </c>
      <c r="J468" s="7" t="s">
        <v>5</v>
      </c>
      <c r="K468" s="7" t="s">
        <v>329</v>
      </c>
      <c r="L468" s="7" t="s">
        <v>34</v>
      </c>
      <c r="M468" s="7" t="s">
        <v>35</v>
      </c>
      <c r="N468" s="7" t="s">
        <v>36</v>
      </c>
      <c r="O468" s="7" t="s">
        <v>37</v>
      </c>
      <c r="P468" s="7" t="s">
        <v>38</v>
      </c>
      <c r="Q468" s="7" t="s">
        <v>39</v>
      </c>
      <c r="R468" s="7" t="s">
        <v>40</v>
      </c>
      <c r="S468" s="7" t="s">
        <v>9</v>
      </c>
      <c r="T468" s="7" t="s">
        <v>41</v>
      </c>
      <c r="U468" s="7" t="s">
        <v>42</v>
      </c>
      <c r="V468" s="7" t="s">
        <v>43</v>
      </c>
      <c r="W468" s="7" t="s">
        <v>44</v>
      </c>
      <c r="X468" s="7" t="s">
        <v>45</v>
      </c>
      <c r="Y468" s="7" t="s">
        <v>46</v>
      </c>
      <c r="Z468" s="7" t="s">
        <v>47</v>
      </c>
      <c r="AA468" s="7" t="s">
        <v>1</v>
      </c>
      <c r="AB468" s="7" t="s">
        <v>10</v>
      </c>
      <c r="AC468" s="7" t="s">
        <v>48</v>
      </c>
      <c r="AD468" s="7" t="s">
        <v>49</v>
      </c>
      <c r="AE468" s="7" t="s">
        <v>50</v>
      </c>
      <c r="AF468" s="7" t="s">
        <v>51</v>
      </c>
      <c r="AG468" s="7" t="s">
        <v>52</v>
      </c>
      <c r="AH468" s="7" t="s">
        <v>53</v>
      </c>
      <c r="AI468" s="7" t="s">
        <v>54</v>
      </c>
      <c r="AJ468" s="7" t="s">
        <v>55</v>
      </c>
      <c r="AK468" s="7" t="s">
        <v>56</v>
      </c>
      <c r="AL468" s="7" t="s">
        <v>57</v>
      </c>
      <c r="AM468" s="7" t="s">
        <v>58</v>
      </c>
      <c r="AN468" s="7" t="s">
        <v>7</v>
      </c>
      <c r="AO468" s="7" t="s">
        <v>8</v>
      </c>
      <c r="AP468" s="7" t="s">
        <v>59</v>
      </c>
      <c r="AQ468" s="7" t="s">
        <v>60</v>
      </c>
      <c r="AR468" s="7" t="s">
        <v>61</v>
      </c>
      <c r="AS468" s="7" t="s">
        <v>62</v>
      </c>
      <c r="AT468" s="7" t="s">
        <v>6</v>
      </c>
      <c r="AU468" s="7" t="s">
        <v>63</v>
      </c>
      <c r="AV468" s="7" t="s">
        <v>213</v>
      </c>
      <c r="AW468" s="7" t="s">
        <v>214</v>
      </c>
      <c r="AX468" s="7" t="s">
        <v>215</v>
      </c>
      <c r="AY468" s="7" t="s">
        <v>140</v>
      </c>
      <c r="AZ468" s="7" t="s">
        <v>141</v>
      </c>
      <c r="BA468" s="7" t="s">
        <v>142</v>
      </c>
      <c r="BB468" s="7" t="s">
        <v>143</v>
      </c>
      <c r="BC468" s="7" t="s">
        <v>144</v>
      </c>
      <c r="BD468" s="7" t="s">
        <v>145</v>
      </c>
      <c r="BE468" s="7" t="s">
        <v>146</v>
      </c>
      <c r="BF468" s="7" t="s">
        <v>147</v>
      </c>
      <c r="BG468" s="7" t="s">
        <v>148</v>
      </c>
      <c r="BH468" s="7" t="s">
        <v>149</v>
      </c>
      <c r="BI468" s="7" t="s">
        <v>150</v>
      </c>
      <c r="BJ468" s="7" t="s">
        <v>18</v>
      </c>
      <c r="BK468" s="7" t="s">
        <v>16</v>
      </c>
      <c r="BL468" s="7" t="s">
        <v>11</v>
      </c>
      <c r="BM468" s="7" t="s">
        <v>13</v>
      </c>
      <c r="BN468" s="7" t="s">
        <v>17</v>
      </c>
      <c r="BO468" s="7" t="s">
        <v>151</v>
      </c>
      <c r="BP468" s="7" t="s">
        <v>15</v>
      </c>
      <c r="BQ468" s="7" t="s">
        <v>152</v>
      </c>
      <c r="BR468" s="7" t="s">
        <v>153</v>
      </c>
    </row>
    <row r="469" spans="1:70" ht="15.5" thickBot="1" x14ac:dyDescent="0.35">
      <c r="A469" s="8" t="s">
        <v>26</v>
      </c>
      <c r="B469" s="8"/>
      <c r="C469" s="8" t="s">
        <v>818</v>
      </c>
      <c r="D469" s="8" t="s">
        <v>154</v>
      </c>
      <c r="E469" s="33">
        <v>1</v>
      </c>
      <c r="F469" s="8">
        <v>0</v>
      </c>
      <c r="G469" s="8" t="s">
        <v>157</v>
      </c>
      <c r="H469" s="8" t="s">
        <v>819</v>
      </c>
      <c r="I469" s="8">
        <v>37</v>
      </c>
      <c r="J469" s="8">
        <v>123</v>
      </c>
      <c r="K469" s="8">
        <v>142</v>
      </c>
      <c r="L469" s="8">
        <v>14</v>
      </c>
      <c r="M469" s="8">
        <v>9</v>
      </c>
      <c r="N469" s="8">
        <v>13</v>
      </c>
      <c r="O469" s="8">
        <v>12</v>
      </c>
      <c r="P469" s="8">
        <v>13</v>
      </c>
      <c r="Q469" s="8">
        <v>12</v>
      </c>
      <c r="R469" s="8">
        <v>9</v>
      </c>
      <c r="S469" s="8">
        <v>8</v>
      </c>
      <c r="T469" s="8">
        <v>12</v>
      </c>
      <c r="U469" s="8">
        <v>12</v>
      </c>
      <c r="V469" s="8">
        <v>11</v>
      </c>
      <c r="W469" s="8">
        <v>12</v>
      </c>
      <c r="X469" s="8">
        <v>7</v>
      </c>
      <c r="Y469" s="8">
        <v>13</v>
      </c>
      <c r="Z469" s="8">
        <v>9</v>
      </c>
      <c r="AA469" s="8">
        <v>14</v>
      </c>
      <c r="AB469" s="8">
        <v>14</v>
      </c>
      <c r="AC469" s="8">
        <v>13</v>
      </c>
      <c r="AD469" s="8">
        <v>14</v>
      </c>
      <c r="AE469" s="8">
        <v>14</v>
      </c>
      <c r="AF469" s="8">
        <v>12</v>
      </c>
      <c r="AG469" s="8">
        <v>14</v>
      </c>
      <c r="AH469" s="8">
        <v>15</v>
      </c>
      <c r="AI469" s="8">
        <v>14</v>
      </c>
      <c r="AJ469" s="8">
        <v>14</v>
      </c>
      <c r="AK469" s="8">
        <v>16</v>
      </c>
      <c r="AL469" s="8">
        <v>14</v>
      </c>
      <c r="AM469" s="8">
        <v>14</v>
      </c>
      <c r="AN469" s="8">
        <v>12</v>
      </c>
      <c r="AO469" s="8">
        <v>9</v>
      </c>
      <c r="AP469" s="8">
        <v>9</v>
      </c>
      <c r="AQ469" s="8">
        <v>15</v>
      </c>
      <c r="AR469" s="8">
        <v>11</v>
      </c>
      <c r="AS469" s="8">
        <v>11</v>
      </c>
      <c r="AT469" s="8">
        <v>9</v>
      </c>
      <c r="AU469" s="8">
        <v>14</v>
      </c>
      <c r="AV469" s="8">
        <v>15</v>
      </c>
      <c r="AW469" s="8">
        <v>15</v>
      </c>
      <c r="AX469" s="8">
        <v>12</v>
      </c>
      <c r="AY469" s="8">
        <v>1</v>
      </c>
      <c r="AZ469" s="8">
        <v>4</v>
      </c>
      <c r="BA469" s="8">
        <v>2</v>
      </c>
      <c r="BB469" s="8">
        <v>1</v>
      </c>
      <c r="BC469" s="8">
        <v>2</v>
      </c>
      <c r="BD469" s="8">
        <v>3</v>
      </c>
      <c r="BE469" s="8">
        <v>1</v>
      </c>
      <c r="BF469" s="8">
        <v>1</v>
      </c>
      <c r="BG469" s="8">
        <v>1</v>
      </c>
      <c r="BH469" s="8">
        <v>1</v>
      </c>
      <c r="BI469" s="8">
        <v>1</v>
      </c>
      <c r="BJ469" s="8" t="s">
        <v>26</v>
      </c>
      <c r="BK469" s="8" t="s">
        <v>20</v>
      </c>
      <c r="BL469" s="8">
        <v>16</v>
      </c>
      <c r="BM469" s="8" t="s">
        <v>26</v>
      </c>
      <c r="BN469" s="8"/>
      <c r="BO469" s="8">
        <v>51</v>
      </c>
      <c r="BP469" s="34">
        <v>46203</v>
      </c>
      <c r="BQ469" s="8" t="s">
        <v>21</v>
      </c>
      <c r="BR469" s="8" t="s">
        <v>156</v>
      </c>
    </row>
    <row r="470" spans="1:70" ht="15.5" thickBot="1" x14ac:dyDescent="0.35">
      <c r="A470" s="8" t="s">
        <v>26</v>
      </c>
      <c r="B470" s="8"/>
      <c r="C470" s="8" t="s">
        <v>820</v>
      </c>
      <c r="D470" s="8" t="s">
        <v>154</v>
      </c>
      <c r="E470" s="33">
        <v>1</v>
      </c>
      <c r="F470" s="8">
        <v>0</v>
      </c>
      <c r="G470" s="8" t="s">
        <v>20</v>
      </c>
      <c r="H470" s="8" t="s">
        <v>31</v>
      </c>
      <c r="I470" s="8">
        <v>26</v>
      </c>
      <c r="J470" s="8">
        <v>132</v>
      </c>
      <c r="K470" s="8">
        <v>136</v>
      </c>
      <c r="L470" s="8">
        <v>12</v>
      </c>
      <c r="M470" s="8">
        <v>8</v>
      </c>
      <c r="N470" s="8">
        <v>14</v>
      </c>
      <c r="O470" s="8">
        <v>8</v>
      </c>
      <c r="P470" s="8">
        <v>11</v>
      </c>
      <c r="Q470" s="8">
        <v>3</v>
      </c>
      <c r="R470" s="8">
        <v>10</v>
      </c>
      <c r="S470" s="8">
        <v>8</v>
      </c>
      <c r="T470" s="8">
        <v>13</v>
      </c>
      <c r="U470" s="8">
        <v>4</v>
      </c>
      <c r="V470" s="8">
        <v>7</v>
      </c>
      <c r="W470" s="8">
        <v>11</v>
      </c>
      <c r="X470" s="8">
        <v>16</v>
      </c>
      <c r="Y470" s="8">
        <v>8</v>
      </c>
      <c r="Z470" s="8">
        <v>7</v>
      </c>
      <c r="AA470" s="8">
        <v>14</v>
      </c>
      <c r="AB470" s="8">
        <v>16</v>
      </c>
      <c r="AC470" s="8">
        <v>13</v>
      </c>
      <c r="AD470" s="8">
        <v>11</v>
      </c>
      <c r="AE470" s="8">
        <v>14</v>
      </c>
      <c r="AF470" s="8">
        <v>16</v>
      </c>
      <c r="AG470" s="8">
        <v>11</v>
      </c>
      <c r="AH470" s="8">
        <v>13</v>
      </c>
      <c r="AI470" s="8">
        <v>8</v>
      </c>
      <c r="AJ470" s="8">
        <v>16</v>
      </c>
      <c r="AK470" s="8">
        <v>16</v>
      </c>
      <c r="AL470" s="8">
        <v>14</v>
      </c>
      <c r="AM470" s="8">
        <v>11</v>
      </c>
      <c r="AN470" s="8">
        <v>12</v>
      </c>
      <c r="AO470" s="8">
        <v>16</v>
      </c>
      <c r="AP470" s="8">
        <v>12</v>
      </c>
      <c r="AQ470" s="8">
        <v>12</v>
      </c>
      <c r="AR470" s="8">
        <v>15</v>
      </c>
      <c r="AS470" s="8">
        <v>16</v>
      </c>
      <c r="AT470" s="8">
        <v>15</v>
      </c>
      <c r="AU470" s="8">
        <v>12</v>
      </c>
      <c r="AV470" s="8">
        <v>12</v>
      </c>
      <c r="AW470" s="8">
        <v>13</v>
      </c>
      <c r="AX470" s="8">
        <v>12</v>
      </c>
      <c r="AY470" s="8">
        <v>1</v>
      </c>
      <c r="AZ470" s="8">
        <v>1</v>
      </c>
      <c r="BA470" s="8">
        <v>3</v>
      </c>
      <c r="BB470" s="8">
        <v>1</v>
      </c>
      <c r="BC470" s="8">
        <v>1</v>
      </c>
      <c r="BD470" s="8">
        <v>2</v>
      </c>
      <c r="BE470" s="8">
        <v>1</v>
      </c>
      <c r="BF470" s="8">
        <v>3</v>
      </c>
      <c r="BG470" s="8">
        <v>1</v>
      </c>
      <c r="BH470" s="8">
        <v>3</v>
      </c>
      <c r="BI470" s="8">
        <v>3</v>
      </c>
      <c r="BJ470" s="8" t="s">
        <v>26</v>
      </c>
      <c r="BK470" s="8" t="s">
        <v>20</v>
      </c>
      <c r="BL470" s="8">
        <v>16</v>
      </c>
      <c r="BM470" s="8" t="s">
        <v>26</v>
      </c>
      <c r="BN470" s="8"/>
      <c r="BO470" s="8">
        <v>9</v>
      </c>
      <c r="BP470" s="34">
        <v>47299</v>
      </c>
      <c r="BQ470" s="8" t="s">
        <v>21</v>
      </c>
      <c r="BR470" s="8" t="s">
        <v>156</v>
      </c>
    </row>
    <row r="471" spans="1:70" ht="15.5" thickBot="1" x14ac:dyDescent="0.35">
      <c r="A471" s="8" t="s">
        <v>26</v>
      </c>
      <c r="B471" s="8"/>
      <c r="C471" s="8" t="s">
        <v>821</v>
      </c>
      <c r="D471" s="8" t="s">
        <v>154</v>
      </c>
      <c r="E471" s="33">
        <v>1</v>
      </c>
      <c r="F471" s="8">
        <v>0</v>
      </c>
      <c r="G471" s="8" t="s">
        <v>29</v>
      </c>
      <c r="H471" s="8" t="s">
        <v>32</v>
      </c>
      <c r="I471" s="8">
        <v>27</v>
      </c>
      <c r="J471" s="8">
        <v>135</v>
      </c>
      <c r="K471" s="8">
        <v>148</v>
      </c>
      <c r="L471" s="8">
        <v>10</v>
      </c>
      <c r="M471" s="8">
        <v>2</v>
      </c>
      <c r="N471" s="8">
        <v>1</v>
      </c>
      <c r="O471" s="8">
        <v>3</v>
      </c>
      <c r="P471" s="8">
        <v>10</v>
      </c>
      <c r="Q471" s="8">
        <v>3</v>
      </c>
      <c r="R471" s="8">
        <v>3</v>
      </c>
      <c r="S471" s="8">
        <v>5</v>
      </c>
      <c r="T471" s="8">
        <v>2</v>
      </c>
      <c r="U471" s="8">
        <v>6</v>
      </c>
      <c r="V471" s="8">
        <v>3</v>
      </c>
      <c r="W471" s="8">
        <v>10</v>
      </c>
      <c r="X471" s="8">
        <v>9</v>
      </c>
      <c r="Y471" s="8">
        <v>2</v>
      </c>
      <c r="Z471" s="8">
        <v>5</v>
      </c>
      <c r="AA471" s="8">
        <v>15</v>
      </c>
      <c r="AB471" s="8">
        <v>14</v>
      </c>
      <c r="AC471" s="8">
        <v>14</v>
      </c>
      <c r="AD471" s="8">
        <v>12</v>
      </c>
      <c r="AE471" s="8">
        <v>8</v>
      </c>
      <c r="AF471" s="8">
        <v>11</v>
      </c>
      <c r="AG471" s="8">
        <v>12</v>
      </c>
      <c r="AH471" s="8">
        <v>12</v>
      </c>
      <c r="AI471" s="8">
        <v>10</v>
      </c>
      <c r="AJ471" s="8">
        <v>14</v>
      </c>
      <c r="AK471" s="8">
        <v>12</v>
      </c>
      <c r="AL471" s="8">
        <v>14</v>
      </c>
      <c r="AM471" s="8">
        <v>12</v>
      </c>
      <c r="AN471" s="8">
        <v>11</v>
      </c>
      <c r="AO471" s="8">
        <v>18</v>
      </c>
      <c r="AP471" s="8">
        <v>12</v>
      </c>
      <c r="AQ471" s="8">
        <v>13</v>
      </c>
      <c r="AR471" s="8">
        <v>13</v>
      </c>
      <c r="AS471" s="8">
        <v>15</v>
      </c>
      <c r="AT471" s="8">
        <v>11</v>
      </c>
      <c r="AU471" s="8">
        <v>16</v>
      </c>
      <c r="AV471" s="8">
        <v>10</v>
      </c>
      <c r="AW471" s="8">
        <v>8</v>
      </c>
      <c r="AX471" s="8">
        <v>10</v>
      </c>
      <c r="AY471" s="8">
        <v>9</v>
      </c>
      <c r="AZ471" s="8">
        <v>10</v>
      </c>
      <c r="BA471" s="8">
        <v>15</v>
      </c>
      <c r="BB471" s="8">
        <v>12</v>
      </c>
      <c r="BC471" s="8">
        <v>18</v>
      </c>
      <c r="BD471" s="8">
        <v>14</v>
      </c>
      <c r="BE471" s="8">
        <v>18</v>
      </c>
      <c r="BF471" s="8">
        <v>14</v>
      </c>
      <c r="BG471" s="8">
        <v>8</v>
      </c>
      <c r="BH471" s="8">
        <v>11</v>
      </c>
      <c r="BI471" s="8">
        <v>15</v>
      </c>
      <c r="BJ471" s="8" t="s">
        <v>26</v>
      </c>
      <c r="BK471" s="8" t="s">
        <v>20</v>
      </c>
      <c r="BL471" s="8">
        <v>14</v>
      </c>
      <c r="BM471" s="8" t="s">
        <v>26</v>
      </c>
      <c r="BN471" s="8"/>
      <c r="BO471" s="8" t="s">
        <v>26</v>
      </c>
      <c r="BP471" s="34">
        <v>47299</v>
      </c>
      <c r="BQ471" s="8" t="s">
        <v>21</v>
      </c>
      <c r="BR471" s="8" t="s">
        <v>156</v>
      </c>
    </row>
    <row r="472" spans="1:70" ht="15.5" thickBot="1" x14ac:dyDescent="0.35">
      <c r="A472" s="8" t="s">
        <v>26</v>
      </c>
      <c r="B472" s="8"/>
      <c r="C472" s="8" t="s">
        <v>822</v>
      </c>
      <c r="D472" s="8" t="s">
        <v>484</v>
      </c>
      <c r="E472" s="33">
        <v>1</v>
      </c>
      <c r="F472" s="8">
        <v>0</v>
      </c>
      <c r="G472" s="8" t="s">
        <v>157</v>
      </c>
      <c r="H472" s="8" t="s">
        <v>229</v>
      </c>
      <c r="I472" s="8">
        <v>24</v>
      </c>
      <c r="J472" s="8">
        <v>133</v>
      </c>
      <c r="K472" s="8">
        <v>146</v>
      </c>
      <c r="L472" s="8">
        <v>12</v>
      </c>
      <c r="M472" s="8">
        <v>10</v>
      </c>
      <c r="N472" s="8">
        <v>9</v>
      </c>
      <c r="O472" s="8">
        <v>12</v>
      </c>
      <c r="P472" s="8">
        <v>14</v>
      </c>
      <c r="Q472" s="8">
        <v>12</v>
      </c>
      <c r="R472" s="8">
        <v>6</v>
      </c>
      <c r="S472" s="8">
        <v>14</v>
      </c>
      <c r="T472" s="8">
        <v>13</v>
      </c>
      <c r="U472" s="8">
        <v>10</v>
      </c>
      <c r="V472" s="8">
        <v>11</v>
      </c>
      <c r="W472" s="8">
        <v>13</v>
      </c>
      <c r="X472" s="8">
        <v>8</v>
      </c>
      <c r="Y472" s="8">
        <v>9</v>
      </c>
      <c r="Z472" s="8">
        <v>13</v>
      </c>
      <c r="AA472" s="8">
        <v>9</v>
      </c>
      <c r="AB472" s="8">
        <v>17</v>
      </c>
      <c r="AC472" s="8">
        <v>10</v>
      </c>
      <c r="AD472" s="8">
        <v>12</v>
      </c>
      <c r="AE472" s="8">
        <v>8</v>
      </c>
      <c r="AF472" s="8">
        <v>13</v>
      </c>
      <c r="AG472" s="8">
        <v>11</v>
      </c>
      <c r="AH472" s="8">
        <v>16</v>
      </c>
      <c r="AI472" s="8">
        <v>17</v>
      </c>
      <c r="AJ472" s="8">
        <v>12</v>
      </c>
      <c r="AK472" s="8">
        <v>16</v>
      </c>
      <c r="AL472" s="8">
        <v>12</v>
      </c>
      <c r="AM472" s="8">
        <v>9</v>
      </c>
      <c r="AN472" s="8">
        <v>15</v>
      </c>
      <c r="AO472" s="8">
        <v>8</v>
      </c>
      <c r="AP472" s="8">
        <v>14</v>
      </c>
      <c r="AQ472" s="8">
        <v>18</v>
      </c>
      <c r="AR472" s="8">
        <v>10</v>
      </c>
      <c r="AS472" s="8">
        <v>5</v>
      </c>
      <c r="AT472" s="8">
        <v>14</v>
      </c>
      <c r="AU472" s="8">
        <v>18</v>
      </c>
      <c r="AV472" s="8">
        <v>11</v>
      </c>
      <c r="AW472" s="8">
        <v>10</v>
      </c>
      <c r="AX472" s="8">
        <v>8</v>
      </c>
      <c r="AY472" s="8">
        <v>2</v>
      </c>
      <c r="AZ472" s="8">
        <v>3</v>
      </c>
      <c r="BA472" s="8">
        <v>1</v>
      </c>
      <c r="BB472" s="8">
        <v>2</v>
      </c>
      <c r="BC472" s="8">
        <v>1</v>
      </c>
      <c r="BD472" s="8">
        <v>3</v>
      </c>
      <c r="BE472" s="8">
        <v>2</v>
      </c>
      <c r="BF472" s="8">
        <v>1</v>
      </c>
      <c r="BG472" s="8">
        <v>1</v>
      </c>
      <c r="BH472" s="8">
        <v>3</v>
      </c>
      <c r="BI472" s="8">
        <v>2</v>
      </c>
      <c r="BJ472" s="8" t="s">
        <v>26</v>
      </c>
      <c r="BK472" s="8" t="s">
        <v>20</v>
      </c>
      <c r="BL472" s="8">
        <v>12</v>
      </c>
      <c r="BM472" s="8" t="s">
        <v>26</v>
      </c>
      <c r="BN472" s="8"/>
      <c r="BO472" s="8">
        <v>18</v>
      </c>
      <c r="BP472" s="34">
        <v>46568</v>
      </c>
      <c r="BQ472" s="8" t="s">
        <v>21</v>
      </c>
      <c r="BR472" s="8" t="s">
        <v>156</v>
      </c>
    </row>
    <row r="473" spans="1:70" ht="15.5" thickBot="1" x14ac:dyDescent="0.35">
      <c r="A473" s="8" t="s">
        <v>26</v>
      </c>
      <c r="B473" s="8"/>
      <c r="C473" s="8" t="s">
        <v>823</v>
      </c>
      <c r="D473" s="8" t="s">
        <v>154</v>
      </c>
      <c r="E473" s="33">
        <v>1</v>
      </c>
      <c r="F473" s="8">
        <v>0</v>
      </c>
      <c r="G473" s="8" t="s">
        <v>157</v>
      </c>
      <c r="H473" s="8" t="s">
        <v>824</v>
      </c>
      <c r="I473" s="8">
        <v>31</v>
      </c>
      <c r="J473" s="8">
        <v>117</v>
      </c>
      <c r="K473" s="8">
        <v>140</v>
      </c>
      <c r="L473" s="8">
        <v>11</v>
      </c>
      <c r="M473" s="8">
        <v>12</v>
      </c>
      <c r="N473" s="8">
        <v>13</v>
      </c>
      <c r="O473" s="8">
        <v>5</v>
      </c>
      <c r="P473" s="8">
        <v>12</v>
      </c>
      <c r="Q473" s="8">
        <v>5</v>
      </c>
      <c r="R473" s="8">
        <v>13</v>
      </c>
      <c r="S473" s="8">
        <v>11</v>
      </c>
      <c r="T473" s="8">
        <v>13</v>
      </c>
      <c r="U473" s="8">
        <v>3</v>
      </c>
      <c r="V473" s="8">
        <v>7</v>
      </c>
      <c r="W473" s="8">
        <v>11</v>
      </c>
      <c r="X473" s="8">
        <v>13</v>
      </c>
      <c r="Y473" s="8">
        <v>8</v>
      </c>
      <c r="Z473" s="8">
        <v>9</v>
      </c>
      <c r="AA473" s="8">
        <v>13</v>
      </c>
      <c r="AB473" s="8">
        <v>13</v>
      </c>
      <c r="AC473" s="8">
        <v>12</v>
      </c>
      <c r="AD473" s="8">
        <v>12</v>
      </c>
      <c r="AE473" s="8">
        <v>12</v>
      </c>
      <c r="AF473" s="8">
        <v>11</v>
      </c>
      <c r="AG473" s="8">
        <v>11</v>
      </c>
      <c r="AH473" s="8">
        <v>13</v>
      </c>
      <c r="AI473" s="8">
        <v>12</v>
      </c>
      <c r="AJ473" s="8">
        <v>13</v>
      </c>
      <c r="AK473" s="8">
        <v>12</v>
      </c>
      <c r="AL473" s="8">
        <v>12</v>
      </c>
      <c r="AM473" s="8">
        <v>11</v>
      </c>
      <c r="AN473" s="8">
        <v>12</v>
      </c>
      <c r="AO473" s="8">
        <v>12</v>
      </c>
      <c r="AP473" s="8">
        <v>12</v>
      </c>
      <c r="AQ473" s="8">
        <v>12</v>
      </c>
      <c r="AR473" s="8">
        <v>12</v>
      </c>
      <c r="AS473" s="8">
        <v>10</v>
      </c>
      <c r="AT473" s="8">
        <v>13</v>
      </c>
      <c r="AU473" s="8">
        <v>14</v>
      </c>
      <c r="AV473" s="8">
        <v>13</v>
      </c>
      <c r="AW473" s="8">
        <v>12</v>
      </c>
      <c r="AX473" s="8">
        <v>12</v>
      </c>
      <c r="AY473" s="8">
        <v>3</v>
      </c>
      <c r="AZ473" s="8">
        <v>4</v>
      </c>
      <c r="BA473" s="8">
        <v>1</v>
      </c>
      <c r="BB473" s="8">
        <v>1</v>
      </c>
      <c r="BC473" s="8">
        <v>3</v>
      </c>
      <c r="BD473" s="8">
        <v>3</v>
      </c>
      <c r="BE473" s="8">
        <v>2</v>
      </c>
      <c r="BF473" s="8">
        <v>1</v>
      </c>
      <c r="BG473" s="8">
        <v>2</v>
      </c>
      <c r="BH473" s="8">
        <v>3</v>
      </c>
      <c r="BI473" s="8">
        <v>1</v>
      </c>
      <c r="BJ473" s="8" t="s">
        <v>26</v>
      </c>
      <c r="BK473" s="8" t="s">
        <v>20</v>
      </c>
      <c r="BL473" s="8">
        <v>16</v>
      </c>
      <c r="BM473" s="8" t="s">
        <v>26</v>
      </c>
      <c r="BN473" s="8"/>
      <c r="BO473" s="8">
        <v>10</v>
      </c>
      <c r="BP473" s="34">
        <v>46203</v>
      </c>
      <c r="BQ473" s="8" t="s">
        <v>21</v>
      </c>
      <c r="BR473" s="8" t="s">
        <v>156</v>
      </c>
    </row>
    <row r="474" spans="1:70" ht="15.5" thickBot="1" x14ac:dyDescent="0.35">
      <c r="A474" s="8" t="s">
        <v>26</v>
      </c>
      <c r="B474" s="8"/>
      <c r="C474" s="8" t="s">
        <v>825</v>
      </c>
      <c r="D474" s="8" t="s">
        <v>154</v>
      </c>
      <c r="E474" s="33">
        <v>1</v>
      </c>
      <c r="F474" s="8">
        <v>0</v>
      </c>
      <c r="G474" s="8" t="s">
        <v>33</v>
      </c>
      <c r="H474" s="8" t="s">
        <v>810</v>
      </c>
      <c r="I474" s="8">
        <v>27</v>
      </c>
      <c r="J474" s="8">
        <v>128</v>
      </c>
      <c r="K474" s="8">
        <v>149</v>
      </c>
      <c r="L474" s="8">
        <v>7</v>
      </c>
      <c r="M474" s="8">
        <v>13</v>
      </c>
      <c r="N474" s="8">
        <v>4</v>
      </c>
      <c r="O474" s="8">
        <v>8</v>
      </c>
      <c r="P474" s="8">
        <v>8</v>
      </c>
      <c r="Q474" s="8">
        <v>10</v>
      </c>
      <c r="R474" s="8">
        <v>2</v>
      </c>
      <c r="S474" s="8">
        <v>11</v>
      </c>
      <c r="T474" s="8">
        <v>9</v>
      </c>
      <c r="U474" s="8">
        <v>7</v>
      </c>
      <c r="V474" s="8">
        <v>12</v>
      </c>
      <c r="W474" s="8">
        <v>11</v>
      </c>
      <c r="X474" s="8">
        <v>4</v>
      </c>
      <c r="Y474" s="8">
        <v>9</v>
      </c>
      <c r="Z474" s="8">
        <v>12</v>
      </c>
      <c r="AA474" s="8">
        <v>10</v>
      </c>
      <c r="AB474" s="8">
        <v>17</v>
      </c>
      <c r="AC474" s="8">
        <v>6</v>
      </c>
      <c r="AD474" s="8">
        <v>8</v>
      </c>
      <c r="AE474" s="8">
        <v>5</v>
      </c>
      <c r="AF474" s="8">
        <v>13</v>
      </c>
      <c r="AG474" s="8">
        <v>7</v>
      </c>
      <c r="AH474" s="8">
        <v>14</v>
      </c>
      <c r="AI474" s="8">
        <v>13</v>
      </c>
      <c r="AJ474" s="8">
        <v>14</v>
      </c>
      <c r="AK474" s="8">
        <v>15</v>
      </c>
      <c r="AL474" s="8">
        <v>9</v>
      </c>
      <c r="AM474" s="8">
        <v>9</v>
      </c>
      <c r="AN474" s="8">
        <v>19</v>
      </c>
      <c r="AO474" s="8">
        <v>6</v>
      </c>
      <c r="AP474" s="8">
        <v>14</v>
      </c>
      <c r="AQ474" s="8">
        <v>16</v>
      </c>
      <c r="AR474" s="8">
        <v>13</v>
      </c>
      <c r="AS474" s="8">
        <v>8</v>
      </c>
      <c r="AT474" s="8">
        <v>18</v>
      </c>
      <c r="AU474" s="8">
        <v>16</v>
      </c>
      <c r="AV474" s="8">
        <v>9</v>
      </c>
      <c r="AW474" s="8">
        <v>13</v>
      </c>
      <c r="AX474" s="8">
        <v>14</v>
      </c>
      <c r="AY474" s="8">
        <v>2</v>
      </c>
      <c r="AZ474" s="8">
        <v>4</v>
      </c>
      <c r="BA474" s="8">
        <v>3</v>
      </c>
      <c r="BB474" s="8">
        <v>1</v>
      </c>
      <c r="BC474" s="8">
        <v>3</v>
      </c>
      <c r="BD474" s="8">
        <v>2</v>
      </c>
      <c r="BE474" s="8">
        <v>3</v>
      </c>
      <c r="BF474" s="8">
        <v>2</v>
      </c>
      <c r="BG474" s="8">
        <v>2</v>
      </c>
      <c r="BH474" s="8">
        <v>1</v>
      </c>
      <c r="BI474" s="8">
        <v>2</v>
      </c>
      <c r="BJ474" s="8" t="s">
        <v>26</v>
      </c>
      <c r="BK474" s="8" t="s">
        <v>20</v>
      </c>
      <c r="BL474" s="8">
        <v>14</v>
      </c>
      <c r="BM474" s="8" t="s">
        <v>26</v>
      </c>
      <c r="BN474" s="8"/>
      <c r="BO474" s="8">
        <v>16</v>
      </c>
      <c r="BP474" s="34">
        <v>47299</v>
      </c>
      <c r="BQ474" s="8" t="s">
        <v>21</v>
      </c>
      <c r="BR474" s="8" t="s">
        <v>156</v>
      </c>
    </row>
    <row r="475" spans="1:70" ht="15.5" thickBot="1" x14ac:dyDescent="0.35">
      <c r="A475" s="8" t="s">
        <v>26</v>
      </c>
      <c r="B475" s="8"/>
      <c r="C475" s="8" t="s">
        <v>826</v>
      </c>
      <c r="D475" s="8" t="s">
        <v>154</v>
      </c>
      <c r="E475" s="33">
        <v>1</v>
      </c>
      <c r="F475" s="8">
        <v>0</v>
      </c>
      <c r="G475" s="8" t="s">
        <v>33</v>
      </c>
      <c r="H475" s="8" t="s">
        <v>221</v>
      </c>
      <c r="I475" s="8">
        <v>27</v>
      </c>
      <c r="J475" s="8">
        <v>137</v>
      </c>
      <c r="K475" s="8">
        <v>142</v>
      </c>
      <c r="L475" s="8">
        <v>12</v>
      </c>
      <c r="M475" s="8">
        <v>11</v>
      </c>
      <c r="N475" s="8">
        <v>11</v>
      </c>
      <c r="O475" s="8">
        <v>11</v>
      </c>
      <c r="P475" s="8">
        <v>13</v>
      </c>
      <c r="Q475" s="8">
        <v>15</v>
      </c>
      <c r="R475" s="8">
        <v>9</v>
      </c>
      <c r="S475" s="8">
        <v>12</v>
      </c>
      <c r="T475" s="8">
        <v>14</v>
      </c>
      <c r="U475" s="8">
        <v>11</v>
      </c>
      <c r="V475" s="8">
        <v>12</v>
      </c>
      <c r="W475" s="8">
        <v>13</v>
      </c>
      <c r="X475" s="8">
        <v>11</v>
      </c>
      <c r="Y475" s="8">
        <v>11</v>
      </c>
      <c r="Z475" s="8">
        <v>10</v>
      </c>
      <c r="AA475" s="8">
        <v>15</v>
      </c>
      <c r="AB475" s="8">
        <v>17</v>
      </c>
      <c r="AC475" s="8">
        <v>14</v>
      </c>
      <c r="AD475" s="8">
        <v>12</v>
      </c>
      <c r="AE475" s="8">
        <v>15</v>
      </c>
      <c r="AF475" s="8">
        <v>13</v>
      </c>
      <c r="AG475" s="8">
        <v>12</v>
      </c>
      <c r="AH475" s="8">
        <v>17</v>
      </c>
      <c r="AI475" s="8">
        <v>15</v>
      </c>
      <c r="AJ475" s="8">
        <v>15</v>
      </c>
      <c r="AK475" s="8">
        <v>18</v>
      </c>
      <c r="AL475" s="8">
        <v>14</v>
      </c>
      <c r="AM475" s="8">
        <v>13</v>
      </c>
      <c r="AN475" s="8">
        <v>11</v>
      </c>
      <c r="AO475" s="8">
        <v>11</v>
      </c>
      <c r="AP475" s="8">
        <v>14</v>
      </c>
      <c r="AQ475" s="8">
        <v>18</v>
      </c>
      <c r="AR475" s="8">
        <v>13</v>
      </c>
      <c r="AS475" s="8">
        <v>12</v>
      </c>
      <c r="AT475" s="8">
        <v>12</v>
      </c>
      <c r="AU475" s="8">
        <v>15</v>
      </c>
      <c r="AV475" s="8">
        <v>14</v>
      </c>
      <c r="AW475" s="8">
        <v>13</v>
      </c>
      <c r="AX475" s="8">
        <v>12</v>
      </c>
      <c r="AY475" s="8">
        <v>1</v>
      </c>
      <c r="AZ475" s="8">
        <v>2</v>
      </c>
      <c r="BA475" s="8">
        <v>1</v>
      </c>
      <c r="BB475" s="8">
        <v>1</v>
      </c>
      <c r="BC475" s="8">
        <v>1</v>
      </c>
      <c r="BD475" s="8">
        <v>2</v>
      </c>
      <c r="BE475" s="8">
        <v>4</v>
      </c>
      <c r="BF475" s="8">
        <v>2</v>
      </c>
      <c r="BG475" s="8">
        <v>2</v>
      </c>
      <c r="BH475" s="8">
        <v>1</v>
      </c>
      <c r="BI475" s="8">
        <v>3</v>
      </c>
      <c r="BJ475" s="8" t="s">
        <v>26</v>
      </c>
      <c r="BK475" s="8" t="s">
        <v>20</v>
      </c>
      <c r="BL475" s="8">
        <v>14</v>
      </c>
      <c r="BM475" s="8" t="s">
        <v>26</v>
      </c>
      <c r="BN475" s="8"/>
      <c r="BO475" s="8">
        <v>15</v>
      </c>
      <c r="BP475" s="34">
        <v>47299</v>
      </c>
      <c r="BQ475" s="8" t="s">
        <v>21</v>
      </c>
      <c r="BR475" s="8" t="s">
        <v>156</v>
      </c>
    </row>
    <row r="476" spans="1:70" ht="15.5" thickBot="1" x14ac:dyDescent="0.35">
      <c r="A476" s="8" t="s">
        <v>26</v>
      </c>
      <c r="B476" s="8"/>
      <c r="C476" s="8" t="s">
        <v>827</v>
      </c>
      <c r="D476" s="8" t="s">
        <v>154</v>
      </c>
      <c r="E476" s="33">
        <v>1</v>
      </c>
      <c r="F476" s="8">
        <v>0</v>
      </c>
      <c r="G476" s="8" t="s">
        <v>22</v>
      </c>
      <c r="H476" s="8" t="s">
        <v>31</v>
      </c>
      <c r="I476" s="8">
        <v>27</v>
      </c>
      <c r="J476" s="8">
        <v>139</v>
      </c>
      <c r="K476" s="8">
        <v>139</v>
      </c>
      <c r="L476" s="8">
        <v>12</v>
      </c>
      <c r="M476" s="8">
        <v>7</v>
      </c>
      <c r="N476" s="8">
        <v>12</v>
      </c>
      <c r="O476" s="8">
        <v>5</v>
      </c>
      <c r="P476" s="8">
        <v>12</v>
      </c>
      <c r="Q476" s="8">
        <v>4</v>
      </c>
      <c r="R476" s="8">
        <v>10</v>
      </c>
      <c r="S476" s="8">
        <v>13</v>
      </c>
      <c r="T476" s="8">
        <v>14</v>
      </c>
      <c r="U476" s="8">
        <v>3</v>
      </c>
      <c r="V476" s="8">
        <v>2</v>
      </c>
      <c r="W476" s="8">
        <v>11</v>
      </c>
      <c r="X476" s="8">
        <v>15</v>
      </c>
      <c r="Y476" s="8">
        <v>3</v>
      </c>
      <c r="Z476" s="8">
        <v>9</v>
      </c>
      <c r="AA476" s="8">
        <v>14</v>
      </c>
      <c r="AB476" s="8">
        <v>14</v>
      </c>
      <c r="AC476" s="8">
        <v>12</v>
      </c>
      <c r="AD476" s="8">
        <v>13</v>
      </c>
      <c r="AE476" s="8">
        <v>14</v>
      </c>
      <c r="AF476" s="8">
        <v>14</v>
      </c>
      <c r="AG476" s="8">
        <v>8</v>
      </c>
      <c r="AH476" s="8">
        <v>14</v>
      </c>
      <c r="AI476" s="8">
        <v>8</v>
      </c>
      <c r="AJ476" s="8">
        <v>15</v>
      </c>
      <c r="AK476" s="8">
        <v>16</v>
      </c>
      <c r="AL476" s="8">
        <v>14</v>
      </c>
      <c r="AM476" s="8">
        <v>12</v>
      </c>
      <c r="AN476" s="8">
        <v>15</v>
      </c>
      <c r="AO476" s="8">
        <v>16</v>
      </c>
      <c r="AP476" s="8">
        <v>13</v>
      </c>
      <c r="AQ476" s="8">
        <v>13</v>
      </c>
      <c r="AR476" s="8">
        <v>10</v>
      </c>
      <c r="AS476" s="8">
        <v>16</v>
      </c>
      <c r="AT476" s="8">
        <v>15</v>
      </c>
      <c r="AU476" s="8">
        <v>12</v>
      </c>
      <c r="AV476" s="8">
        <v>14</v>
      </c>
      <c r="AW476" s="8">
        <v>12</v>
      </c>
      <c r="AX476" s="8">
        <v>11</v>
      </c>
      <c r="AY476" s="8">
        <v>2</v>
      </c>
      <c r="AZ476" s="8">
        <v>1</v>
      </c>
      <c r="BA476" s="8">
        <v>3</v>
      </c>
      <c r="BB476" s="8">
        <v>3</v>
      </c>
      <c r="BC476" s="8">
        <v>1</v>
      </c>
      <c r="BD476" s="8">
        <v>1</v>
      </c>
      <c r="BE476" s="8">
        <v>1</v>
      </c>
      <c r="BF476" s="8">
        <v>2</v>
      </c>
      <c r="BG476" s="8">
        <v>3</v>
      </c>
      <c r="BH476" s="8">
        <v>2</v>
      </c>
      <c r="BI476" s="8">
        <v>2</v>
      </c>
      <c r="BJ476" s="8" t="s">
        <v>26</v>
      </c>
      <c r="BK476" s="8" t="s">
        <v>20</v>
      </c>
      <c r="BL476" s="8">
        <v>14</v>
      </c>
      <c r="BM476" s="8" t="s">
        <v>26</v>
      </c>
      <c r="BN476" s="8"/>
      <c r="BO476" s="8">
        <v>1</v>
      </c>
      <c r="BP476" s="34">
        <v>46934</v>
      </c>
      <c r="BQ476" s="8" t="s">
        <v>21</v>
      </c>
      <c r="BR476" s="8" t="s">
        <v>156</v>
      </c>
    </row>
    <row r="477" spans="1:70" ht="15.5" thickBot="1" x14ac:dyDescent="0.35">
      <c r="A477" s="8" t="s">
        <v>26</v>
      </c>
      <c r="B477" s="8"/>
      <c r="C477" s="8" t="s">
        <v>828</v>
      </c>
      <c r="D477" s="8" t="s">
        <v>154</v>
      </c>
      <c r="E477" s="33">
        <v>1</v>
      </c>
      <c r="F477" s="8">
        <v>0</v>
      </c>
      <c r="G477" s="8" t="s">
        <v>22</v>
      </c>
      <c r="H477" s="8" t="s">
        <v>25</v>
      </c>
      <c r="I477" s="8">
        <v>26</v>
      </c>
      <c r="J477" s="8">
        <v>130</v>
      </c>
      <c r="K477" s="8">
        <v>142</v>
      </c>
      <c r="L477" s="8">
        <v>11</v>
      </c>
      <c r="M477" s="8">
        <v>8</v>
      </c>
      <c r="N477" s="8">
        <v>5</v>
      </c>
      <c r="O477" s="8">
        <v>17</v>
      </c>
      <c r="P477" s="8">
        <v>14</v>
      </c>
      <c r="Q477" s="8">
        <v>6</v>
      </c>
      <c r="R477" s="8">
        <v>6</v>
      </c>
      <c r="S477" s="8">
        <v>13</v>
      </c>
      <c r="T477" s="8">
        <v>6</v>
      </c>
      <c r="U477" s="8">
        <v>12</v>
      </c>
      <c r="V477" s="8">
        <v>14</v>
      </c>
      <c r="W477" s="8">
        <v>13</v>
      </c>
      <c r="X477" s="8">
        <v>13</v>
      </c>
      <c r="Y477" s="8">
        <v>10</v>
      </c>
      <c r="Z477" s="8">
        <v>15</v>
      </c>
      <c r="AA477" s="8">
        <v>6</v>
      </c>
      <c r="AB477" s="8">
        <v>11</v>
      </c>
      <c r="AC477" s="8">
        <v>12</v>
      </c>
      <c r="AD477" s="8">
        <v>12</v>
      </c>
      <c r="AE477" s="8">
        <v>10</v>
      </c>
      <c r="AF477" s="8">
        <v>12</v>
      </c>
      <c r="AG477" s="8">
        <v>11</v>
      </c>
      <c r="AH477" s="8">
        <v>12</v>
      </c>
      <c r="AI477" s="8">
        <v>14</v>
      </c>
      <c r="AJ477" s="8">
        <v>12</v>
      </c>
      <c r="AK477" s="8">
        <v>11</v>
      </c>
      <c r="AL477" s="8">
        <v>13</v>
      </c>
      <c r="AM477" s="8">
        <v>13</v>
      </c>
      <c r="AN477" s="8">
        <v>14</v>
      </c>
      <c r="AO477" s="8">
        <v>13</v>
      </c>
      <c r="AP477" s="8">
        <v>12</v>
      </c>
      <c r="AQ477" s="8">
        <v>11</v>
      </c>
      <c r="AR477" s="8">
        <v>14</v>
      </c>
      <c r="AS477" s="8">
        <v>13</v>
      </c>
      <c r="AT477" s="8">
        <v>14</v>
      </c>
      <c r="AU477" s="8">
        <v>7</v>
      </c>
      <c r="AV477" s="8">
        <v>12</v>
      </c>
      <c r="AW477" s="8">
        <v>14</v>
      </c>
      <c r="AX477" s="8">
        <v>12</v>
      </c>
      <c r="AY477" s="8">
        <v>1</v>
      </c>
      <c r="AZ477" s="8">
        <v>2</v>
      </c>
      <c r="BA477" s="8">
        <v>1</v>
      </c>
      <c r="BB477" s="8">
        <v>3</v>
      </c>
      <c r="BC477" s="8">
        <v>2</v>
      </c>
      <c r="BD477" s="8">
        <v>2</v>
      </c>
      <c r="BE477" s="8">
        <v>2</v>
      </c>
      <c r="BF477" s="8">
        <v>1</v>
      </c>
      <c r="BG477" s="8">
        <v>3</v>
      </c>
      <c r="BH477" s="8">
        <v>1</v>
      </c>
      <c r="BI477" s="8">
        <v>1</v>
      </c>
      <c r="BJ477" s="8" t="s">
        <v>26</v>
      </c>
      <c r="BK477" s="8" t="s">
        <v>20</v>
      </c>
      <c r="BL477" s="8">
        <v>10</v>
      </c>
      <c r="BM477" s="8" t="s">
        <v>26</v>
      </c>
      <c r="BN477" s="8"/>
      <c r="BO477" s="8">
        <v>34</v>
      </c>
      <c r="BP477" s="34">
        <v>46568</v>
      </c>
      <c r="BQ477" s="8" t="s">
        <v>21</v>
      </c>
      <c r="BR477" s="8" t="s">
        <v>156</v>
      </c>
    </row>
    <row r="478" spans="1:70" ht="15.5" thickBot="1" x14ac:dyDescent="0.35">
      <c r="A478" s="8" t="s">
        <v>26</v>
      </c>
      <c r="B478" s="8"/>
      <c r="C478" s="8" t="s">
        <v>829</v>
      </c>
      <c r="D478" s="8" t="s">
        <v>154</v>
      </c>
      <c r="E478" s="33">
        <v>1</v>
      </c>
      <c r="F478" s="8">
        <v>0</v>
      </c>
      <c r="G478" s="8" t="s">
        <v>155</v>
      </c>
      <c r="H478" s="8" t="s">
        <v>32</v>
      </c>
      <c r="I478" s="8">
        <v>34</v>
      </c>
      <c r="J478" s="8">
        <v>125</v>
      </c>
      <c r="K478" s="8">
        <v>134</v>
      </c>
      <c r="L478" s="8">
        <v>8</v>
      </c>
      <c r="M478" s="8">
        <v>3</v>
      </c>
      <c r="N478" s="8">
        <v>1</v>
      </c>
      <c r="O478" s="8">
        <v>4</v>
      </c>
      <c r="P478" s="8">
        <v>8</v>
      </c>
      <c r="Q478" s="8">
        <v>3</v>
      </c>
      <c r="R478" s="8">
        <v>2</v>
      </c>
      <c r="S478" s="8">
        <v>2</v>
      </c>
      <c r="T478" s="8">
        <v>3</v>
      </c>
      <c r="U478" s="8">
        <v>5</v>
      </c>
      <c r="V478" s="8">
        <v>1</v>
      </c>
      <c r="W478" s="8">
        <v>8</v>
      </c>
      <c r="X478" s="8">
        <v>7</v>
      </c>
      <c r="Y478" s="8">
        <v>1</v>
      </c>
      <c r="Z478" s="8">
        <v>3</v>
      </c>
      <c r="AA478" s="8">
        <v>16</v>
      </c>
      <c r="AB478" s="8">
        <v>15</v>
      </c>
      <c r="AC478" s="8">
        <v>12</v>
      </c>
      <c r="AD478" s="8">
        <v>12</v>
      </c>
      <c r="AE478" s="8">
        <v>9</v>
      </c>
      <c r="AF478" s="8">
        <v>8</v>
      </c>
      <c r="AG478" s="8">
        <v>6</v>
      </c>
      <c r="AH478" s="8">
        <v>12</v>
      </c>
      <c r="AI478" s="8">
        <v>2</v>
      </c>
      <c r="AJ478" s="8">
        <v>13</v>
      </c>
      <c r="AK478" s="8">
        <v>13</v>
      </c>
      <c r="AL478" s="8">
        <v>13</v>
      </c>
      <c r="AM478" s="8">
        <v>13</v>
      </c>
      <c r="AN478" s="8">
        <v>8</v>
      </c>
      <c r="AO478" s="8">
        <v>13</v>
      </c>
      <c r="AP478" s="8">
        <v>18</v>
      </c>
      <c r="AQ478" s="8">
        <v>10</v>
      </c>
      <c r="AR478" s="8">
        <v>13</v>
      </c>
      <c r="AS478" s="8">
        <v>13</v>
      </c>
      <c r="AT478" s="8">
        <v>8</v>
      </c>
      <c r="AU478" s="8">
        <v>13</v>
      </c>
      <c r="AV478" s="8">
        <v>13</v>
      </c>
      <c r="AW478" s="8">
        <v>13</v>
      </c>
      <c r="AX478" s="8">
        <v>13</v>
      </c>
      <c r="AY478" s="8">
        <v>16</v>
      </c>
      <c r="AZ478" s="8">
        <v>11</v>
      </c>
      <c r="BA478" s="8">
        <v>13</v>
      </c>
      <c r="BB478" s="8">
        <v>13</v>
      </c>
      <c r="BC478" s="8">
        <v>13</v>
      </c>
      <c r="BD478" s="8">
        <v>15</v>
      </c>
      <c r="BE478" s="8">
        <v>13</v>
      </c>
      <c r="BF478" s="8">
        <v>12</v>
      </c>
      <c r="BG478" s="8">
        <v>5</v>
      </c>
      <c r="BH478" s="8">
        <v>13</v>
      </c>
      <c r="BI478" s="8">
        <v>13</v>
      </c>
      <c r="BJ478" s="8" t="s">
        <v>26</v>
      </c>
      <c r="BK478" s="8" t="s">
        <v>20</v>
      </c>
      <c r="BL478" s="8">
        <v>14</v>
      </c>
      <c r="BM478" s="8" t="s">
        <v>26</v>
      </c>
      <c r="BN478" s="8"/>
      <c r="BO478" s="8" t="s">
        <v>26</v>
      </c>
      <c r="BP478" s="34">
        <v>46203</v>
      </c>
      <c r="BQ478" s="8" t="s">
        <v>21</v>
      </c>
      <c r="BR478" s="8" t="s">
        <v>156</v>
      </c>
    </row>
    <row r="479" spans="1:70" ht="15.5" thickBot="1" x14ac:dyDescent="0.35">
      <c r="A479" s="8" t="s">
        <v>26</v>
      </c>
      <c r="B479" s="8"/>
      <c r="C479" s="8" t="s">
        <v>830</v>
      </c>
      <c r="D479" s="8" t="s">
        <v>154</v>
      </c>
      <c r="E479" s="33">
        <v>1</v>
      </c>
      <c r="F479" s="8">
        <v>0</v>
      </c>
      <c r="G479" s="8" t="s">
        <v>831</v>
      </c>
      <c r="H479" s="8" t="s">
        <v>32</v>
      </c>
      <c r="I479" s="8">
        <v>32</v>
      </c>
      <c r="J479" s="8">
        <v>89</v>
      </c>
      <c r="K479" s="8">
        <v>120</v>
      </c>
      <c r="L479" s="8">
        <v>10</v>
      </c>
      <c r="M479" s="8">
        <v>2</v>
      </c>
      <c r="N479" s="8">
        <v>1</v>
      </c>
      <c r="O479" s="8">
        <v>3</v>
      </c>
      <c r="P479" s="8">
        <v>8</v>
      </c>
      <c r="Q479" s="8">
        <v>2</v>
      </c>
      <c r="R479" s="8">
        <v>3</v>
      </c>
      <c r="S479" s="8">
        <v>2</v>
      </c>
      <c r="T479" s="8">
        <v>2</v>
      </c>
      <c r="U479" s="8">
        <v>4</v>
      </c>
      <c r="V479" s="8">
        <v>1</v>
      </c>
      <c r="W479" s="8">
        <v>8</v>
      </c>
      <c r="X479" s="8">
        <v>7</v>
      </c>
      <c r="Y479" s="8">
        <v>3</v>
      </c>
      <c r="Z479" s="8">
        <v>5</v>
      </c>
      <c r="AA479" s="8">
        <v>9</v>
      </c>
      <c r="AB479" s="8">
        <v>13</v>
      </c>
      <c r="AC479" s="8">
        <v>10</v>
      </c>
      <c r="AD479" s="8">
        <v>10</v>
      </c>
      <c r="AE479" s="8">
        <v>10</v>
      </c>
      <c r="AF479" s="8">
        <v>12</v>
      </c>
      <c r="AG479" s="8">
        <v>11</v>
      </c>
      <c r="AH479" s="8">
        <v>11</v>
      </c>
      <c r="AI479" s="8">
        <v>5</v>
      </c>
      <c r="AJ479" s="8">
        <v>13</v>
      </c>
      <c r="AK479" s="8">
        <v>10</v>
      </c>
      <c r="AL479" s="8">
        <v>10</v>
      </c>
      <c r="AM479" s="8">
        <v>13</v>
      </c>
      <c r="AN479" s="8">
        <v>9</v>
      </c>
      <c r="AO479" s="8">
        <v>10</v>
      </c>
      <c r="AP479" s="8">
        <v>13</v>
      </c>
      <c r="AQ479" s="8">
        <v>13</v>
      </c>
      <c r="AR479" s="8">
        <v>10</v>
      </c>
      <c r="AS479" s="8">
        <v>10</v>
      </c>
      <c r="AT479" s="8">
        <v>9</v>
      </c>
      <c r="AU479" s="8">
        <v>15</v>
      </c>
      <c r="AV479" s="8">
        <v>13</v>
      </c>
      <c r="AW479" s="8">
        <v>10</v>
      </c>
      <c r="AX479" s="8">
        <v>12</v>
      </c>
      <c r="AY479" s="8">
        <v>13</v>
      </c>
      <c r="AZ479" s="8">
        <v>11</v>
      </c>
      <c r="BA479" s="8">
        <v>14</v>
      </c>
      <c r="BB479" s="8">
        <v>10</v>
      </c>
      <c r="BC479" s="8">
        <v>11</v>
      </c>
      <c r="BD479" s="8">
        <v>12</v>
      </c>
      <c r="BE479" s="8">
        <v>12</v>
      </c>
      <c r="BF479" s="8">
        <v>12</v>
      </c>
      <c r="BG479" s="8">
        <v>12</v>
      </c>
      <c r="BH479" s="8">
        <v>10</v>
      </c>
      <c r="BI479" s="8">
        <v>10</v>
      </c>
      <c r="BJ479" s="8" t="s">
        <v>26</v>
      </c>
      <c r="BK479" s="8" t="s">
        <v>20</v>
      </c>
      <c r="BL479" s="8">
        <v>15</v>
      </c>
      <c r="BM479" s="8" t="s">
        <v>26</v>
      </c>
      <c r="BN479" s="8"/>
      <c r="BO479" s="8" t="s">
        <v>26</v>
      </c>
      <c r="BP479" s="34">
        <v>46203</v>
      </c>
      <c r="BQ479" s="8" t="s">
        <v>21</v>
      </c>
      <c r="BR479" s="8" t="s">
        <v>156</v>
      </c>
    </row>
    <row r="480" spans="1:70" ht="23" thickBot="1" x14ac:dyDescent="0.35">
      <c r="A480" s="8" t="s">
        <v>26</v>
      </c>
      <c r="B480" s="8"/>
      <c r="C480" s="8" t="s">
        <v>832</v>
      </c>
      <c r="D480" s="8" t="s">
        <v>154</v>
      </c>
      <c r="E480" s="33">
        <v>1</v>
      </c>
      <c r="F480" s="8">
        <v>0</v>
      </c>
      <c r="G480" s="8" t="s">
        <v>28</v>
      </c>
      <c r="H480" s="8" t="s">
        <v>24</v>
      </c>
      <c r="I480" s="8">
        <v>28</v>
      </c>
      <c r="J480" s="8">
        <v>140</v>
      </c>
      <c r="K480" s="8">
        <v>163</v>
      </c>
      <c r="L480" s="8">
        <v>11</v>
      </c>
      <c r="M480" s="8">
        <v>11</v>
      </c>
      <c r="N480" s="8">
        <v>6</v>
      </c>
      <c r="O480" s="8">
        <v>13</v>
      </c>
      <c r="P480" s="8">
        <v>13</v>
      </c>
      <c r="Q480" s="8">
        <v>9</v>
      </c>
      <c r="R480" s="8">
        <v>2</v>
      </c>
      <c r="S480" s="8">
        <v>11</v>
      </c>
      <c r="T480" s="8">
        <v>5</v>
      </c>
      <c r="U480" s="8">
        <v>7</v>
      </c>
      <c r="V480" s="8">
        <v>12</v>
      </c>
      <c r="W480" s="8">
        <v>16</v>
      </c>
      <c r="X480" s="8">
        <v>18</v>
      </c>
      <c r="Y480" s="8">
        <v>9</v>
      </c>
      <c r="Z480" s="8">
        <v>12</v>
      </c>
      <c r="AA480" s="8">
        <v>6</v>
      </c>
      <c r="AB480" s="8">
        <v>16</v>
      </c>
      <c r="AC480" s="8">
        <v>14</v>
      </c>
      <c r="AD480" s="8">
        <v>13</v>
      </c>
      <c r="AE480" s="8">
        <v>5</v>
      </c>
      <c r="AF480" s="8">
        <v>13</v>
      </c>
      <c r="AG480" s="8">
        <v>10</v>
      </c>
      <c r="AH480" s="8">
        <v>15</v>
      </c>
      <c r="AI480" s="8">
        <v>14</v>
      </c>
      <c r="AJ480" s="8">
        <v>14</v>
      </c>
      <c r="AK480" s="8">
        <v>14</v>
      </c>
      <c r="AL480" s="8">
        <v>12</v>
      </c>
      <c r="AM480" s="8">
        <v>13</v>
      </c>
      <c r="AN480" s="8">
        <v>15</v>
      </c>
      <c r="AO480" s="8">
        <v>16</v>
      </c>
      <c r="AP480" s="8">
        <v>15</v>
      </c>
      <c r="AQ480" s="8">
        <v>14</v>
      </c>
      <c r="AR480" s="8">
        <v>13</v>
      </c>
      <c r="AS480" s="8">
        <v>15</v>
      </c>
      <c r="AT480" s="8">
        <v>16</v>
      </c>
      <c r="AU480" s="8">
        <v>12</v>
      </c>
      <c r="AV480" s="8">
        <v>13</v>
      </c>
      <c r="AW480" s="8">
        <v>10</v>
      </c>
      <c r="AX480" s="8">
        <v>12</v>
      </c>
      <c r="AY480" s="8">
        <v>3</v>
      </c>
      <c r="AZ480" s="8">
        <v>2</v>
      </c>
      <c r="BA480" s="8">
        <v>3</v>
      </c>
      <c r="BB480" s="8">
        <v>2</v>
      </c>
      <c r="BC480" s="8">
        <v>2</v>
      </c>
      <c r="BD480" s="8">
        <v>3</v>
      </c>
      <c r="BE480" s="8">
        <v>1</v>
      </c>
      <c r="BF480" s="8">
        <v>4</v>
      </c>
      <c r="BG480" s="8">
        <v>2</v>
      </c>
      <c r="BH480" s="8">
        <v>4</v>
      </c>
      <c r="BI480" s="8">
        <v>2</v>
      </c>
      <c r="BJ480" s="8" t="s">
        <v>26</v>
      </c>
      <c r="BK480" s="8" t="s">
        <v>20</v>
      </c>
      <c r="BL480" s="8">
        <v>14</v>
      </c>
      <c r="BM480" s="8" t="s">
        <v>26</v>
      </c>
      <c r="BN480" s="8"/>
      <c r="BO480" s="8">
        <v>58</v>
      </c>
      <c r="BP480" s="34">
        <v>46934</v>
      </c>
      <c r="BQ480" s="8" t="s">
        <v>21</v>
      </c>
      <c r="BR480" s="8" t="s">
        <v>156</v>
      </c>
    </row>
    <row r="481" spans="1:70" ht="15.5" thickBot="1" x14ac:dyDescent="0.35">
      <c r="A481" s="8" t="s">
        <v>26</v>
      </c>
      <c r="B481" s="8"/>
      <c r="C481" s="8" t="s">
        <v>833</v>
      </c>
      <c r="D481" s="8" t="s">
        <v>154</v>
      </c>
      <c r="E481" s="33">
        <v>1</v>
      </c>
      <c r="F481" s="8">
        <v>0</v>
      </c>
      <c r="G481" s="8" t="s">
        <v>20</v>
      </c>
      <c r="H481" s="8" t="s">
        <v>834</v>
      </c>
      <c r="I481" s="8">
        <v>27</v>
      </c>
      <c r="J481" s="8">
        <v>133</v>
      </c>
      <c r="K481" s="8">
        <v>145</v>
      </c>
      <c r="L481" s="8">
        <v>12</v>
      </c>
      <c r="M481" s="8">
        <v>12</v>
      </c>
      <c r="N481" s="8">
        <v>13</v>
      </c>
      <c r="O481" s="8">
        <v>6</v>
      </c>
      <c r="P481" s="8">
        <v>12</v>
      </c>
      <c r="Q481" s="8">
        <v>9</v>
      </c>
      <c r="R481" s="8">
        <v>11</v>
      </c>
      <c r="S481" s="8">
        <v>13</v>
      </c>
      <c r="T481" s="8">
        <v>14</v>
      </c>
      <c r="U481" s="8">
        <v>9</v>
      </c>
      <c r="V481" s="8">
        <v>5</v>
      </c>
      <c r="W481" s="8">
        <v>12</v>
      </c>
      <c r="X481" s="8">
        <v>12</v>
      </c>
      <c r="Y481" s="8">
        <v>8</v>
      </c>
      <c r="Z481" s="8">
        <v>7</v>
      </c>
      <c r="AA481" s="8">
        <v>15</v>
      </c>
      <c r="AB481" s="8">
        <v>14</v>
      </c>
      <c r="AC481" s="8">
        <v>11</v>
      </c>
      <c r="AD481" s="8">
        <v>12</v>
      </c>
      <c r="AE481" s="8">
        <v>11</v>
      </c>
      <c r="AF481" s="8">
        <v>12</v>
      </c>
      <c r="AG481" s="8">
        <v>11</v>
      </c>
      <c r="AH481" s="8">
        <v>14</v>
      </c>
      <c r="AI481" s="8">
        <v>10</v>
      </c>
      <c r="AJ481" s="8">
        <v>16</v>
      </c>
      <c r="AK481" s="8">
        <v>12</v>
      </c>
      <c r="AL481" s="8">
        <v>13</v>
      </c>
      <c r="AM481" s="8">
        <v>12</v>
      </c>
      <c r="AN481" s="8">
        <v>14</v>
      </c>
      <c r="AO481" s="8">
        <v>10</v>
      </c>
      <c r="AP481" s="8">
        <v>12</v>
      </c>
      <c r="AQ481" s="8">
        <v>14</v>
      </c>
      <c r="AR481" s="8">
        <v>11</v>
      </c>
      <c r="AS481" s="8">
        <v>12</v>
      </c>
      <c r="AT481" s="8">
        <v>13</v>
      </c>
      <c r="AU481" s="8">
        <v>12</v>
      </c>
      <c r="AV481" s="8">
        <v>11</v>
      </c>
      <c r="AW481" s="8">
        <v>10</v>
      </c>
      <c r="AX481" s="8">
        <v>14</v>
      </c>
      <c r="AY481" s="8">
        <v>1</v>
      </c>
      <c r="AZ481" s="8">
        <v>3</v>
      </c>
      <c r="BA481" s="8">
        <v>3</v>
      </c>
      <c r="BB481" s="8">
        <v>2</v>
      </c>
      <c r="BC481" s="8">
        <v>2</v>
      </c>
      <c r="BD481" s="8">
        <v>1</v>
      </c>
      <c r="BE481" s="8">
        <v>1</v>
      </c>
      <c r="BF481" s="8">
        <v>1</v>
      </c>
      <c r="BG481" s="8">
        <v>1</v>
      </c>
      <c r="BH481" s="8">
        <v>3</v>
      </c>
      <c r="BI481" s="8">
        <v>4</v>
      </c>
      <c r="BJ481" s="8" t="s">
        <v>26</v>
      </c>
      <c r="BK481" s="8" t="s">
        <v>20</v>
      </c>
      <c r="BL481" s="8">
        <v>12</v>
      </c>
      <c r="BM481" s="8" t="s">
        <v>26</v>
      </c>
      <c r="BN481" s="8"/>
      <c r="BO481" s="8">
        <v>8</v>
      </c>
      <c r="BP481" s="34">
        <v>47299</v>
      </c>
      <c r="BQ481" s="8" t="s">
        <v>21</v>
      </c>
      <c r="BR481" s="8" t="s">
        <v>156</v>
      </c>
    </row>
    <row r="482" spans="1:70" ht="15.5" thickBot="1" x14ac:dyDescent="0.35">
      <c r="A482" s="8" t="s">
        <v>26</v>
      </c>
      <c r="B482" s="8"/>
      <c r="C482" s="8" t="s">
        <v>835</v>
      </c>
      <c r="D482" s="8" t="s">
        <v>154</v>
      </c>
      <c r="E482" s="33">
        <v>1</v>
      </c>
      <c r="F482" s="8">
        <v>0</v>
      </c>
      <c r="G482" s="8" t="s">
        <v>585</v>
      </c>
      <c r="H482" s="8" t="s">
        <v>427</v>
      </c>
      <c r="I482" s="8">
        <v>24</v>
      </c>
      <c r="J482" s="8">
        <v>141</v>
      </c>
      <c r="K482" s="8">
        <v>145</v>
      </c>
      <c r="L482" s="8">
        <v>13</v>
      </c>
      <c r="M482" s="8">
        <v>9</v>
      </c>
      <c r="N482" s="8">
        <v>14</v>
      </c>
      <c r="O482" s="8">
        <v>7</v>
      </c>
      <c r="P482" s="8">
        <v>12</v>
      </c>
      <c r="Q482" s="8">
        <v>6</v>
      </c>
      <c r="R482" s="8">
        <v>16</v>
      </c>
      <c r="S482" s="8">
        <v>10</v>
      </c>
      <c r="T482" s="8">
        <v>15</v>
      </c>
      <c r="U482" s="8">
        <v>6</v>
      </c>
      <c r="V482" s="8">
        <v>6</v>
      </c>
      <c r="W482" s="8">
        <v>12</v>
      </c>
      <c r="X482" s="8">
        <v>12</v>
      </c>
      <c r="Y482" s="8">
        <v>5</v>
      </c>
      <c r="Z482" s="8">
        <v>7</v>
      </c>
      <c r="AA482" s="8">
        <v>14</v>
      </c>
      <c r="AB482" s="8">
        <v>14</v>
      </c>
      <c r="AC482" s="8">
        <v>14</v>
      </c>
      <c r="AD482" s="8">
        <v>14</v>
      </c>
      <c r="AE482" s="8">
        <v>15</v>
      </c>
      <c r="AF482" s="8">
        <v>12</v>
      </c>
      <c r="AG482" s="8">
        <v>12</v>
      </c>
      <c r="AH482" s="8">
        <v>15</v>
      </c>
      <c r="AI482" s="8">
        <v>9</v>
      </c>
      <c r="AJ482" s="8">
        <v>15</v>
      </c>
      <c r="AK482" s="8">
        <v>16</v>
      </c>
      <c r="AL482" s="8">
        <v>15</v>
      </c>
      <c r="AM482" s="8">
        <v>15</v>
      </c>
      <c r="AN482" s="8">
        <v>13</v>
      </c>
      <c r="AO482" s="8">
        <v>13</v>
      </c>
      <c r="AP482" s="8">
        <v>12</v>
      </c>
      <c r="AQ482" s="8">
        <v>13</v>
      </c>
      <c r="AR482" s="8">
        <v>15</v>
      </c>
      <c r="AS482" s="8">
        <v>13</v>
      </c>
      <c r="AT482" s="8">
        <v>13</v>
      </c>
      <c r="AU482" s="8">
        <v>13</v>
      </c>
      <c r="AV482" s="8">
        <v>15</v>
      </c>
      <c r="AW482" s="8">
        <v>15</v>
      </c>
      <c r="AX482" s="8">
        <v>15</v>
      </c>
      <c r="AY482" s="8">
        <v>2</v>
      </c>
      <c r="AZ482" s="8">
        <v>2</v>
      </c>
      <c r="BA482" s="8">
        <v>2</v>
      </c>
      <c r="BB482" s="8">
        <v>2</v>
      </c>
      <c r="BC482" s="8">
        <v>1</v>
      </c>
      <c r="BD482" s="8">
        <v>1</v>
      </c>
      <c r="BE482" s="8">
        <v>4</v>
      </c>
      <c r="BF482" s="8">
        <v>2</v>
      </c>
      <c r="BG482" s="8">
        <v>4</v>
      </c>
      <c r="BH482" s="8">
        <v>1</v>
      </c>
      <c r="BI482" s="8">
        <v>3</v>
      </c>
      <c r="BJ482" s="8" t="s">
        <v>26</v>
      </c>
      <c r="BK482" s="8" t="s">
        <v>20</v>
      </c>
      <c r="BL482" s="8">
        <v>14</v>
      </c>
      <c r="BM482" s="8" t="s">
        <v>26</v>
      </c>
      <c r="BN482" s="8"/>
      <c r="BO482" s="8" t="s">
        <v>26</v>
      </c>
      <c r="BP482" s="34">
        <v>46568</v>
      </c>
      <c r="BQ482" s="8" t="s">
        <v>21</v>
      </c>
      <c r="BR482" s="8" t="s">
        <v>156</v>
      </c>
    </row>
    <row r="483" spans="1:70" ht="15.5" thickBot="1" x14ac:dyDescent="0.35">
      <c r="A483" s="8" t="s">
        <v>26</v>
      </c>
      <c r="B483" s="8"/>
      <c r="C483" s="8" t="s">
        <v>836</v>
      </c>
      <c r="D483" s="8" t="s">
        <v>154</v>
      </c>
      <c r="E483" s="33">
        <v>1</v>
      </c>
      <c r="F483" s="8">
        <v>0</v>
      </c>
      <c r="G483" s="8" t="s">
        <v>20</v>
      </c>
      <c r="H483" s="8" t="s">
        <v>430</v>
      </c>
      <c r="I483" s="8">
        <v>24</v>
      </c>
      <c r="J483" s="8">
        <v>138</v>
      </c>
      <c r="K483" s="8">
        <v>141</v>
      </c>
      <c r="L483" s="8">
        <v>15</v>
      </c>
      <c r="M483" s="8">
        <v>14</v>
      </c>
      <c r="N483" s="8">
        <v>12</v>
      </c>
      <c r="O483" s="8">
        <v>7</v>
      </c>
      <c r="P483" s="8">
        <v>15</v>
      </c>
      <c r="Q483" s="8">
        <v>9</v>
      </c>
      <c r="R483" s="8">
        <v>11</v>
      </c>
      <c r="S483" s="8">
        <v>14</v>
      </c>
      <c r="T483" s="8">
        <v>11</v>
      </c>
      <c r="U483" s="8">
        <v>8</v>
      </c>
      <c r="V483" s="8">
        <v>11</v>
      </c>
      <c r="W483" s="8">
        <v>13</v>
      </c>
      <c r="X483" s="8">
        <v>10</v>
      </c>
      <c r="Y483" s="8">
        <v>5</v>
      </c>
      <c r="Z483" s="8">
        <v>14</v>
      </c>
      <c r="AA483" s="8">
        <v>12</v>
      </c>
      <c r="AB483" s="8">
        <v>15</v>
      </c>
      <c r="AC483" s="8">
        <v>12</v>
      </c>
      <c r="AD483" s="8">
        <v>12</v>
      </c>
      <c r="AE483" s="8">
        <v>8</v>
      </c>
      <c r="AF483" s="8">
        <v>11</v>
      </c>
      <c r="AG483" s="8">
        <v>14</v>
      </c>
      <c r="AH483" s="8">
        <v>16</v>
      </c>
      <c r="AI483" s="8">
        <v>13</v>
      </c>
      <c r="AJ483" s="8">
        <v>14</v>
      </c>
      <c r="AK483" s="8">
        <v>11</v>
      </c>
      <c r="AL483" s="8">
        <v>12</v>
      </c>
      <c r="AM483" s="8">
        <v>11</v>
      </c>
      <c r="AN483" s="8">
        <v>15</v>
      </c>
      <c r="AO483" s="8">
        <v>9</v>
      </c>
      <c r="AP483" s="8">
        <v>13</v>
      </c>
      <c r="AQ483" s="8">
        <v>16</v>
      </c>
      <c r="AR483" s="8">
        <v>14</v>
      </c>
      <c r="AS483" s="8">
        <v>11</v>
      </c>
      <c r="AT483" s="8">
        <v>14</v>
      </c>
      <c r="AU483" s="8">
        <v>15</v>
      </c>
      <c r="AV483" s="8">
        <v>12</v>
      </c>
      <c r="AW483" s="8">
        <v>10</v>
      </c>
      <c r="AX483" s="8">
        <v>12</v>
      </c>
      <c r="AY483" s="8">
        <v>3</v>
      </c>
      <c r="AZ483" s="8">
        <v>3</v>
      </c>
      <c r="BA483" s="8">
        <v>1</v>
      </c>
      <c r="BB483" s="8">
        <v>4</v>
      </c>
      <c r="BC483" s="8">
        <v>3</v>
      </c>
      <c r="BD483" s="8">
        <v>3</v>
      </c>
      <c r="BE483" s="8">
        <v>3</v>
      </c>
      <c r="BF483" s="8">
        <v>2</v>
      </c>
      <c r="BG483" s="8">
        <v>1</v>
      </c>
      <c r="BH483" s="8">
        <v>1</v>
      </c>
      <c r="BI483" s="8">
        <v>4</v>
      </c>
      <c r="BJ483" s="8" t="s">
        <v>26</v>
      </c>
      <c r="BK483" s="8" t="s">
        <v>20</v>
      </c>
      <c r="BL483" s="8">
        <v>14</v>
      </c>
      <c r="BM483" s="8" t="s">
        <v>26</v>
      </c>
      <c r="BN483" s="8"/>
      <c r="BO483" s="8">
        <v>10</v>
      </c>
      <c r="BP483" s="34">
        <v>46934</v>
      </c>
      <c r="BQ483" s="8" t="s">
        <v>21</v>
      </c>
      <c r="BR483" s="8" t="s">
        <v>156</v>
      </c>
    </row>
    <row r="484" spans="1:70" ht="15.5" thickBot="1" x14ac:dyDescent="0.35">
      <c r="A484" s="8" t="s">
        <v>26</v>
      </c>
      <c r="B484" s="8"/>
      <c r="C484" s="8" t="s">
        <v>837</v>
      </c>
      <c r="D484" s="8" t="s">
        <v>154</v>
      </c>
      <c r="E484" s="33">
        <v>1</v>
      </c>
      <c r="F484" s="8">
        <v>0</v>
      </c>
      <c r="G484" s="8" t="s">
        <v>33</v>
      </c>
      <c r="H484" s="8" t="s">
        <v>313</v>
      </c>
      <c r="I484" s="8">
        <v>25</v>
      </c>
      <c r="J484" s="8">
        <v>129</v>
      </c>
      <c r="K484" s="8">
        <v>144</v>
      </c>
      <c r="L484" s="8">
        <v>13</v>
      </c>
      <c r="M484" s="8">
        <v>10</v>
      </c>
      <c r="N484" s="8">
        <v>5</v>
      </c>
      <c r="O484" s="8">
        <v>15</v>
      </c>
      <c r="P484" s="8">
        <v>15</v>
      </c>
      <c r="Q484" s="8">
        <v>7</v>
      </c>
      <c r="R484" s="8">
        <v>4</v>
      </c>
      <c r="S484" s="8">
        <v>12</v>
      </c>
      <c r="T484" s="8">
        <v>6</v>
      </c>
      <c r="U484" s="8">
        <v>12</v>
      </c>
      <c r="V484" s="8">
        <v>16</v>
      </c>
      <c r="W484" s="8">
        <v>15</v>
      </c>
      <c r="X484" s="8">
        <v>10</v>
      </c>
      <c r="Y484" s="8">
        <v>15</v>
      </c>
      <c r="Z484" s="8">
        <v>14</v>
      </c>
      <c r="AA484" s="8">
        <v>5</v>
      </c>
      <c r="AB484" s="8">
        <v>12</v>
      </c>
      <c r="AC484" s="8">
        <v>11</v>
      </c>
      <c r="AD484" s="8">
        <v>15</v>
      </c>
      <c r="AE484" s="8">
        <v>6</v>
      </c>
      <c r="AF484" s="8">
        <v>8</v>
      </c>
      <c r="AG484" s="8">
        <v>13</v>
      </c>
      <c r="AH484" s="8">
        <v>13</v>
      </c>
      <c r="AI484" s="8">
        <v>15</v>
      </c>
      <c r="AJ484" s="8">
        <v>12</v>
      </c>
      <c r="AK484" s="8">
        <v>11</v>
      </c>
      <c r="AL484" s="8">
        <v>14</v>
      </c>
      <c r="AM484" s="8">
        <v>16</v>
      </c>
      <c r="AN484" s="8">
        <v>8</v>
      </c>
      <c r="AO484" s="8">
        <v>12</v>
      </c>
      <c r="AP484" s="8">
        <v>14</v>
      </c>
      <c r="AQ484" s="8">
        <v>12</v>
      </c>
      <c r="AR484" s="8">
        <v>14</v>
      </c>
      <c r="AS484" s="8">
        <v>14</v>
      </c>
      <c r="AT484" s="8">
        <v>11</v>
      </c>
      <c r="AU484" s="8">
        <v>10</v>
      </c>
      <c r="AV484" s="8">
        <v>10</v>
      </c>
      <c r="AW484" s="8">
        <v>10</v>
      </c>
      <c r="AX484" s="8">
        <v>16</v>
      </c>
      <c r="AY484" s="8">
        <v>1</v>
      </c>
      <c r="AZ484" s="8">
        <v>3</v>
      </c>
      <c r="BA484" s="8">
        <v>1</v>
      </c>
      <c r="BB484" s="8">
        <v>1</v>
      </c>
      <c r="BC484" s="8">
        <v>1</v>
      </c>
      <c r="BD484" s="8">
        <v>1</v>
      </c>
      <c r="BE484" s="8">
        <v>1</v>
      </c>
      <c r="BF484" s="8">
        <v>2</v>
      </c>
      <c r="BG484" s="8">
        <v>1</v>
      </c>
      <c r="BH484" s="8">
        <v>2</v>
      </c>
      <c r="BI484" s="8">
        <v>1</v>
      </c>
      <c r="BJ484" s="8" t="s">
        <v>26</v>
      </c>
      <c r="BK484" s="8" t="s">
        <v>20</v>
      </c>
      <c r="BL484" s="8">
        <v>12</v>
      </c>
      <c r="BM484" s="8" t="s">
        <v>26</v>
      </c>
      <c r="BN484" s="8"/>
      <c r="BO484" s="8">
        <v>60</v>
      </c>
      <c r="BP484" s="34">
        <v>46568</v>
      </c>
      <c r="BQ484" s="8" t="s">
        <v>21</v>
      </c>
      <c r="BR484" s="8" t="s">
        <v>156</v>
      </c>
    </row>
    <row r="485" spans="1:70" ht="15.5" thickBot="1" x14ac:dyDescent="0.35">
      <c r="A485" s="8" t="s">
        <v>26</v>
      </c>
      <c r="B485" s="8"/>
      <c r="C485" s="8" t="s">
        <v>838</v>
      </c>
      <c r="D485" s="8" t="s">
        <v>154</v>
      </c>
      <c r="E485" s="33">
        <v>1</v>
      </c>
      <c r="F485" s="8">
        <v>0</v>
      </c>
      <c r="G485" s="8" t="s">
        <v>20</v>
      </c>
      <c r="H485" s="8" t="s">
        <v>158</v>
      </c>
      <c r="I485" s="8">
        <v>25</v>
      </c>
      <c r="J485" s="8">
        <v>140</v>
      </c>
      <c r="K485" s="8">
        <v>141</v>
      </c>
      <c r="L485" s="8">
        <v>15</v>
      </c>
      <c r="M485" s="8">
        <v>10</v>
      </c>
      <c r="N485" s="8">
        <v>14</v>
      </c>
      <c r="O485" s="8">
        <v>14</v>
      </c>
      <c r="P485" s="8">
        <v>13</v>
      </c>
      <c r="Q485" s="8">
        <v>3</v>
      </c>
      <c r="R485" s="8">
        <v>8</v>
      </c>
      <c r="S485" s="8">
        <v>11</v>
      </c>
      <c r="T485" s="8">
        <v>15</v>
      </c>
      <c r="U485" s="8">
        <v>3</v>
      </c>
      <c r="V485" s="8">
        <v>8</v>
      </c>
      <c r="W485" s="8">
        <v>12</v>
      </c>
      <c r="X485" s="8">
        <v>17</v>
      </c>
      <c r="Y485" s="8">
        <v>6</v>
      </c>
      <c r="Z485" s="8">
        <v>8</v>
      </c>
      <c r="AA485" s="8">
        <v>14</v>
      </c>
      <c r="AB485" s="8">
        <v>13</v>
      </c>
      <c r="AC485" s="8">
        <v>12</v>
      </c>
      <c r="AD485" s="8">
        <v>12</v>
      </c>
      <c r="AE485" s="8">
        <v>13</v>
      </c>
      <c r="AF485" s="8">
        <v>13</v>
      </c>
      <c r="AG485" s="8">
        <v>13</v>
      </c>
      <c r="AH485" s="8">
        <v>14</v>
      </c>
      <c r="AI485" s="8">
        <v>11</v>
      </c>
      <c r="AJ485" s="8">
        <v>13</v>
      </c>
      <c r="AK485" s="8">
        <v>14</v>
      </c>
      <c r="AL485" s="8">
        <v>13</v>
      </c>
      <c r="AM485" s="8">
        <v>14</v>
      </c>
      <c r="AN485" s="8">
        <v>12</v>
      </c>
      <c r="AO485" s="8">
        <v>16</v>
      </c>
      <c r="AP485" s="8">
        <v>12</v>
      </c>
      <c r="AQ485" s="8">
        <v>13</v>
      </c>
      <c r="AR485" s="8">
        <v>13</v>
      </c>
      <c r="AS485" s="8">
        <v>14</v>
      </c>
      <c r="AT485" s="8">
        <v>13</v>
      </c>
      <c r="AU485" s="8">
        <v>14</v>
      </c>
      <c r="AV485" s="8">
        <v>9</v>
      </c>
      <c r="AW485" s="8">
        <v>12</v>
      </c>
      <c r="AX485" s="8">
        <v>10</v>
      </c>
      <c r="AY485" s="8">
        <v>2</v>
      </c>
      <c r="AZ485" s="8">
        <v>3</v>
      </c>
      <c r="BA485" s="8">
        <v>2</v>
      </c>
      <c r="BB485" s="8">
        <v>1</v>
      </c>
      <c r="BC485" s="8">
        <v>3</v>
      </c>
      <c r="BD485" s="8">
        <v>2</v>
      </c>
      <c r="BE485" s="8">
        <v>3</v>
      </c>
      <c r="BF485" s="8">
        <v>3</v>
      </c>
      <c r="BG485" s="8">
        <v>1</v>
      </c>
      <c r="BH485" s="8">
        <v>3</v>
      </c>
      <c r="BI485" s="8">
        <v>1</v>
      </c>
      <c r="BJ485" s="8" t="s">
        <v>26</v>
      </c>
      <c r="BK485" s="8" t="s">
        <v>20</v>
      </c>
      <c r="BL485" s="8">
        <v>14</v>
      </c>
      <c r="BM485" s="8" t="s">
        <v>26</v>
      </c>
      <c r="BN485" s="8"/>
      <c r="BO485" s="8">
        <v>4</v>
      </c>
      <c r="BP485" s="34">
        <v>46568</v>
      </c>
      <c r="BQ485" s="8" t="s">
        <v>21</v>
      </c>
      <c r="BR485" s="8" t="s">
        <v>156</v>
      </c>
    </row>
    <row r="486" spans="1:70" ht="23" thickBot="1" x14ac:dyDescent="0.35">
      <c r="A486" s="8" t="s">
        <v>26</v>
      </c>
      <c r="B486" s="8"/>
      <c r="C486" s="8" t="s">
        <v>839</v>
      </c>
      <c r="D486" s="8" t="s">
        <v>154</v>
      </c>
      <c r="E486" s="33">
        <v>1</v>
      </c>
      <c r="F486" s="8">
        <v>0</v>
      </c>
      <c r="G486" s="8" t="s">
        <v>33</v>
      </c>
      <c r="H486" s="8" t="s">
        <v>138</v>
      </c>
      <c r="I486" s="8">
        <v>21</v>
      </c>
      <c r="J486" s="8">
        <v>133</v>
      </c>
      <c r="K486" s="8">
        <v>149</v>
      </c>
      <c r="L486" s="8">
        <v>11</v>
      </c>
      <c r="M486" s="8">
        <v>11</v>
      </c>
      <c r="N486" s="8">
        <v>3</v>
      </c>
      <c r="O486" s="8">
        <v>10</v>
      </c>
      <c r="P486" s="8">
        <v>15</v>
      </c>
      <c r="Q486" s="8">
        <v>6</v>
      </c>
      <c r="R486" s="8">
        <v>2</v>
      </c>
      <c r="S486" s="8">
        <v>13</v>
      </c>
      <c r="T486" s="8">
        <v>5</v>
      </c>
      <c r="U486" s="8">
        <v>5</v>
      </c>
      <c r="V486" s="8">
        <v>13</v>
      </c>
      <c r="W486" s="8">
        <v>14</v>
      </c>
      <c r="X486" s="8">
        <v>8</v>
      </c>
      <c r="Y486" s="8">
        <v>9</v>
      </c>
      <c r="Z486" s="8">
        <v>15</v>
      </c>
      <c r="AA486" s="8">
        <v>8</v>
      </c>
      <c r="AB486" s="8">
        <v>12</v>
      </c>
      <c r="AC486" s="8">
        <v>13</v>
      </c>
      <c r="AD486" s="8">
        <v>8</v>
      </c>
      <c r="AE486" s="8">
        <v>5</v>
      </c>
      <c r="AF486" s="8">
        <v>14</v>
      </c>
      <c r="AG486" s="8">
        <v>10</v>
      </c>
      <c r="AH486" s="8">
        <v>14</v>
      </c>
      <c r="AI486" s="8">
        <v>14</v>
      </c>
      <c r="AJ486" s="8">
        <v>15</v>
      </c>
      <c r="AK486" s="8">
        <v>12</v>
      </c>
      <c r="AL486" s="8">
        <v>12</v>
      </c>
      <c r="AM486" s="8">
        <v>11</v>
      </c>
      <c r="AN486" s="8">
        <v>16</v>
      </c>
      <c r="AO486" s="8">
        <v>5</v>
      </c>
      <c r="AP486" s="8">
        <v>15</v>
      </c>
      <c r="AQ486" s="8">
        <v>11</v>
      </c>
      <c r="AR486" s="8">
        <v>18</v>
      </c>
      <c r="AS486" s="8">
        <v>14</v>
      </c>
      <c r="AT486" s="8">
        <v>14</v>
      </c>
      <c r="AU486" s="8">
        <v>17</v>
      </c>
      <c r="AV486" s="8">
        <v>10</v>
      </c>
      <c r="AW486" s="8">
        <v>13</v>
      </c>
      <c r="AX486" s="8">
        <v>9</v>
      </c>
      <c r="AY486" s="8">
        <v>3</v>
      </c>
      <c r="AZ486" s="8">
        <v>2</v>
      </c>
      <c r="BA486" s="8">
        <v>3</v>
      </c>
      <c r="BB486" s="8">
        <v>1</v>
      </c>
      <c r="BC486" s="8">
        <v>3</v>
      </c>
      <c r="BD486" s="8">
        <v>4</v>
      </c>
      <c r="BE486" s="8">
        <v>1</v>
      </c>
      <c r="BF486" s="8">
        <v>3</v>
      </c>
      <c r="BG486" s="8">
        <v>3</v>
      </c>
      <c r="BH486" s="8">
        <v>2</v>
      </c>
      <c r="BI486" s="8">
        <v>3</v>
      </c>
      <c r="BJ486" s="8" t="s">
        <v>26</v>
      </c>
      <c r="BK486" s="8" t="s">
        <v>20</v>
      </c>
      <c r="BL486" s="8">
        <v>6</v>
      </c>
      <c r="BM486" s="8" t="s">
        <v>26</v>
      </c>
      <c r="BN486" s="8"/>
      <c r="BO486" s="8">
        <v>14</v>
      </c>
      <c r="BP486" s="34">
        <v>46934</v>
      </c>
      <c r="BQ486" s="8" t="s">
        <v>21</v>
      </c>
      <c r="BR486" s="8" t="s">
        <v>156</v>
      </c>
    </row>
    <row r="487" spans="1:70" ht="14.5" thickBot="1" x14ac:dyDescent="0.35">
      <c r="A487" s="8" t="s">
        <v>26</v>
      </c>
      <c r="B487" s="8"/>
      <c r="C487" s="8" t="s">
        <v>840</v>
      </c>
      <c r="D487" s="8" t="s">
        <v>154</v>
      </c>
      <c r="E487" s="33">
        <v>1</v>
      </c>
      <c r="F487" s="8">
        <v>0</v>
      </c>
      <c r="G487" s="8" t="s">
        <v>20</v>
      </c>
      <c r="H487" s="8" t="s">
        <v>221</v>
      </c>
      <c r="I487" s="8">
        <v>26</v>
      </c>
      <c r="J487" s="8">
        <v>140</v>
      </c>
      <c r="K487" s="8">
        <v>140</v>
      </c>
      <c r="L487" s="8">
        <v>15</v>
      </c>
      <c r="M487" s="8">
        <v>10</v>
      </c>
      <c r="N487" s="8">
        <v>12</v>
      </c>
      <c r="O487" s="8">
        <v>11</v>
      </c>
      <c r="P487" s="8">
        <v>15</v>
      </c>
      <c r="Q487" s="8">
        <v>12</v>
      </c>
      <c r="R487" s="8">
        <v>6</v>
      </c>
      <c r="S487" s="8">
        <v>12</v>
      </c>
      <c r="T487" s="8">
        <v>12</v>
      </c>
      <c r="U487" s="8">
        <v>12</v>
      </c>
      <c r="V487" s="8">
        <v>11</v>
      </c>
      <c r="W487" s="8">
        <v>15</v>
      </c>
      <c r="X487" s="8">
        <v>8</v>
      </c>
      <c r="Y487" s="8">
        <v>12</v>
      </c>
      <c r="Z487" s="8">
        <v>12</v>
      </c>
      <c r="AA487" s="8">
        <v>12</v>
      </c>
      <c r="AB487" s="8">
        <v>15</v>
      </c>
      <c r="AC487" s="8">
        <v>12</v>
      </c>
      <c r="AD487" s="8">
        <v>14</v>
      </c>
      <c r="AE487" s="8">
        <v>12</v>
      </c>
      <c r="AF487" s="8">
        <v>13</v>
      </c>
      <c r="AG487" s="8">
        <v>15</v>
      </c>
      <c r="AH487" s="8">
        <v>16</v>
      </c>
      <c r="AI487" s="8">
        <v>14</v>
      </c>
      <c r="AJ487" s="8">
        <v>15</v>
      </c>
      <c r="AK487" s="8">
        <v>14</v>
      </c>
      <c r="AL487" s="8">
        <v>13</v>
      </c>
      <c r="AM487" s="8">
        <v>15</v>
      </c>
      <c r="AN487" s="8">
        <v>12</v>
      </c>
      <c r="AO487" s="8">
        <v>10</v>
      </c>
      <c r="AP487" s="8">
        <v>15</v>
      </c>
      <c r="AQ487" s="8">
        <v>15</v>
      </c>
      <c r="AR487" s="8">
        <v>12</v>
      </c>
      <c r="AS487" s="8">
        <v>10</v>
      </c>
      <c r="AT487" s="8">
        <v>13</v>
      </c>
      <c r="AU487" s="8">
        <v>14</v>
      </c>
      <c r="AV487" s="8">
        <v>16</v>
      </c>
      <c r="AW487" s="8">
        <v>16</v>
      </c>
      <c r="AX487" s="8">
        <v>16</v>
      </c>
      <c r="AY487" s="8">
        <v>1</v>
      </c>
      <c r="AZ487" s="8">
        <v>1</v>
      </c>
      <c r="BA487" s="8">
        <v>3</v>
      </c>
      <c r="BB487" s="8">
        <v>2</v>
      </c>
      <c r="BC487" s="8">
        <v>3</v>
      </c>
      <c r="BD487" s="8">
        <v>2</v>
      </c>
      <c r="BE487" s="8">
        <v>3</v>
      </c>
      <c r="BF487" s="8">
        <v>4</v>
      </c>
      <c r="BG487" s="8">
        <v>1</v>
      </c>
      <c r="BH487" s="8">
        <v>3</v>
      </c>
      <c r="BI487" s="8">
        <v>1</v>
      </c>
      <c r="BJ487" s="8" t="s">
        <v>26</v>
      </c>
      <c r="BK487" s="8" t="s">
        <v>20</v>
      </c>
      <c r="BL487" s="8">
        <v>16</v>
      </c>
      <c r="BM487" s="8" t="s">
        <v>26</v>
      </c>
      <c r="BN487" s="8"/>
      <c r="BO487" s="8">
        <v>10</v>
      </c>
      <c r="BP487" s="34">
        <v>46934</v>
      </c>
      <c r="BQ487" s="8" t="s">
        <v>21</v>
      </c>
      <c r="BR487" s="8" t="s">
        <v>156</v>
      </c>
    </row>
    <row r="488" spans="1:70" ht="15.5" thickBot="1" x14ac:dyDescent="0.35">
      <c r="A488" s="8" t="s">
        <v>26</v>
      </c>
      <c r="B488" s="8"/>
      <c r="C488" s="8" t="s">
        <v>841</v>
      </c>
      <c r="D488" s="8" t="s">
        <v>154</v>
      </c>
      <c r="E488" s="33">
        <v>1</v>
      </c>
      <c r="F488" s="8">
        <v>0</v>
      </c>
      <c r="G488" s="8" t="s">
        <v>831</v>
      </c>
      <c r="H488" s="8" t="s">
        <v>32</v>
      </c>
      <c r="I488" s="8">
        <v>25</v>
      </c>
      <c r="J488" s="8">
        <v>124</v>
      </c>
      <c r="K488" s="8">
        <v>143</v>
      </c>
      <c r="L488" s="8">
        <v>10</v>
      </c>
      <c r="M488" s="8">
        <v>3</v>
      </c>
      <c r="N488" s="8">
        <v>2</v>
      </c>
      <c r="O488" s="8">
        <v>3</v>
      </c>
      <c r="P488" s="8">
        <v>12</v>
      </c>
      <c r="Q488" s="8">
        <v>3</v>
      </c>
      <c r="R488" s="8">
        <v>1</v>
      </c>
      <c r="S488" s="8">
        <v>2</v>
      </c>
      <c r="T488" s="8">
        <v>1</v>
      </c>
      <c r="U488" s="8">
        <v>7</v>
      </c>
      <c r="V488" s="8">
        <v>2</v>
      </c>
      <c r="W488" s="8">
        <v>10</v>
      </c>
      <c r="X488" s="8">
        <v>9</v>
      </c>
      <c r="Y488" s="8">
        <v>3</v>
      </c>
      <c r="Z488" s="8">
        <v>6</v>
      </c>
      <c r="AA488" s="8">
        <v>12</v>
      </c>
      <c r="AB488" s="8">
        <v>12</v>
      </c>
      <c r="AC488" s="8">
        <v>12</v>
      </c>
      <c r="AD488" s="8">
        <v>11</v>
      </c>
      <c r="AE488" s="8">
        <v>8</v>
      </c>
      <c r="AF488" s="8">
        <v>12</v>
      </c>
      <c r="AG488" s="8">
        <v>10</v>
      </c>
      <c r="AH488" s="8">
        <v>12</v>
      </c>
      <c r="AI488" s="8">
        <v>4</v>
      </c>
      <c r="AJ488" s="8">
        <v>12</v>
      </c>
      <c r="AK488" s="8">
        <v>14</v>
      </c>
      <c r="AL488" s="8">
        <v>13</v>
      </c>
      <c r="AM488" s="8">
        <v>13</v>
      </c>
      <c r="AN488" s="8">
        <v>9</v>
      </c>
      <c r="AO488" s="8">
        <v>17</v>
      </c>
      <c r="AP488" s="8">
        <v>15</v>
      </c>
      <c r="AQ488" s="8">
        <v>13</v>
      </c>
      <c r="AR488" s="8">
        <v>12</v>
      </c>
      <c r="AS488" s="8">
        <v>8</v>
      </c>
      <c r="AT488" s="8">
        <v>9</v>
      </c>
      <c r="AU488" s="8">
        <v>15</v>
      </c>
      <c r="AV488" s="8">
        <v>8</v>
      </c>
      <c r="AW488" s="8">
        <v>13</v>
      </c>
      <c r="AX488" s="8">
        <v>9</v>
      </c>
      <c r="AY488" s="8">
        <v>15</v>
      </c>
      <c r="AZ488" s="8">
        <v>12</v>
      </c>
      <c r="BA488" s="8">
        <v>14</v>
      </c>
      <c r="BB488" s="8">
        <v>10</v>
      </c>
      <c r="BC488" s="8">
        <v>14</v>
      </c>
      <c r="BD488" s="8">
        <v>12</v>
      </c>
      <c r="BE488" s="8">
        <v>13</v>
      </c>
      <c r="BF488" s="8">
        <v>16</v>
      </c>
      <c r="BG488" s="8">
        <v>11</v>
      </c>
      <c r="BH488" s="8">
        <v>11</v>
      </c>
      <c r="BI488" s="8">
        <v>17</v>
      </c>
      <c r="BJ488" s="8" t="s">
        <v>26</v>
      </c>
      <c r="BK488" s="8" t="s">
        <v>20</v>
      </c>
      <c r="BL488" s="8">
        <v>13</v>
      </c>
      <c r="BM488" s="8" t="s">
        <v>26</v>
      </c>
      <c r="BN488" s="8"/>
      <c r="BO488" s="8" t="s">
        <v>26</v>
      </c>
      <c r="BP488" s="34">
        <v>46203</v>
      </c>
      <c r="BQ488" s="8" t="s">
        <v>21</v>
      </c>
      <c r="BR488" s="8" t="s">
        <v>156</v>
      </c>
    </row>
    <row r="489" spans="1:70" ht="15.5" thickBot="1" x14ac:dyDescent="0.35">
      <c r="A489" s="8" t="s">
        <v>26</v>
      </c>
      <c r="B489" s="8"/>
      <c r="C489" s="8" t="s">
        <v>842</v>
      </c>
      <c r="D489" s="8" t="s">
        <v>154</v>
      </c>
      <c r="E489" s="33">
        <v>1</v>
      </c>
      <c r="F489" s="8">
        <v>0</v>
      </c>
      <c r="G489" s="8" t="s">
        <v>157</v>
      </c>
      <c r="H489" s="8" t="s">
        <v>31</v>
      </c>
      <c r="I489" s="8">
        <v>26</v>
      </c>
      <c r="J489" s="8">
        <v>145</v>
      </c>
      <c r="K489" s="8">
        <v>146</v>
      </c>
      <c r="L489" s="8">
        <v>12</v>
      </c>
      <c r="M489" s="8">
        <v>7</v>
      </c>
      <c r="N489" s="8">
        <v>14</v>
      </c>
      <c r="O489" s="8">
        <v>7</v>
      </c>
      <c r="P489" s="8">
        <v>11</v>
      </c>
      <c r="Q489" s="8">
        <v>4</v>
      </c>
      <c r="R489" s="8">
        <v>9</v>
      </c>
      <c r="S489" s="8">
        <v>7</v>
      </c>
      <c r="T489" s="8">
        <v>15</v>
      </c>
      <c r="U489" s="8">
        <v>6</v>
      </c>
      <c r="V489" s="8">
        <v>9</v>
      </c>
      <c r="W489" s="8">
        <v>12</v>
      </c>
      <c r="X489" s="8">
        <v>18</v>
      </c>
      <c r="Y489" s="8">
        <v>9</v>
      </c>
      <c r="Z489" s="8">
        <v>7</v>
      </c>
      <c r="AA489" s="8">
        <v>14</v>
      </c>
      <c r="AB489" s="8">
        <v>14</v>
      </c>
      <c r="AC489" s="8">
        <v>15</v>
      </c>
      <c r="AD489" s="8">
        <v>14</v>
      </c>
      <c r="AE489" s="8">
        <v>14</v>
      </c>
      <c r="AF489" s="8">
        <v>16</v>
      </c>
      <c r="AG489" s="8">
        <v>8</v>
      </c>
      <c r="AH489" s="8">
        <v>15</v>
      </c>
      <c r="AI489" s="8">
        <v>8</v>
      </c>
      <c r="AJ489" s="8">
        <v>15</v>
      </c>
      <c r="AK489" s="8">
        <v>13</v>
      </c>
      <c r="AL489" s="8">
        <v>15</v>
      </c>
      <c r="AM489" s="8">
        <v>13</v>
      </c>
      <c r="AN489" s="8">
        <v>12</v>
      </c>
      <c r="AO489" s="8">
        <v>16</v>
      </c>
      <c r="AP489" s="8">
        <v>13</v>
      </c>
      <c r="AQ489" s="8">
        <v>13</v>
      </c>
      <c r="AR489" s="8">
        <v>14</v>
      </c>
      <c r="AS489" s="8">
        <v>18</v>
      </c>
      <c r="AT489" s="8">
        <v>13</v>
      </c>
      <c r="AU489" s="8">
        <v>17</v>
      </c>
      <c r="AV489" s="8">
        <v>15</v>
      </c>
      <c r="AW489" s="8">
        <v>11</v>
      </c>
      <c r="AX489" s="8">
        <v>14</v>
      </c>
      <c r="AY489" s="8">
        <v>1</v>
      </c>
      <c r="AZ489" s="8">
        <v>1</v>
      </c>
      <c r="BA489" s="8">
        <v>1</v>
      </c>
      <c r="BB489" s="8">
        <v>3</v>
      </c>
      <c r="BC489" s="8">
        <v>2</v>
      </c>
      <c r="BD489" s="8">
        <v>3</v>
      </c>
      <c r="BE489" s="8">
        <v>2</v>
      </c>
      <c r="BF489" s="8">
        <v>1</v>
      </c>
      <c r="BG489" s="8">
        <v>3</v>
      </c>
      <c r="BH489" s="8">
        <v>1</v>
      </c>
      <c r="BI489" s="8">
        <v>4</v>
      </c>
      <c r="BJ489" s="8" t="s">
        <v>26</v>
      </c>
      <c r="BK489" s="8" t="s">
        <v>20</v>
      </c>
      <c r="BL489" s="8">
        <v>15</v>
      </c>
      <c r="BM489" s="8" t="s">
        <v>26</v>
      </c>
      <c r="BN489" s="8"/>
      <c r="BO489" s="8">
        <v>12</v>
      </c>
      <c r="BP489" s="34">
        <v>47664</v>
      </c>
      <c r="BQ489" s="8" t="s">
        <v>21</v>
      </c>
      <c r="BR489" s="8" t="s">
        <v>156</v>
      </c>
    </row>
    <row r="490" spans="1:70" ht="15.5" thickBot="1" x14ac:dyDescent="0.35">
      <c r="A490" s="8" t="s">
        <v>26</v>
      </c>
      <c r="B490" s="8"/>
      <c r="C490" s="8" t="s">
        <v>843</v>
      </c>
      <c r="D490" s="8" t="s">
        <v>154</v>
      </c>
      <c r="E490" s="33">
        <v>1</v>
      </c>
      <c r="F490" s="8">
        <v>0</v>
      </c>
      <c r="G490" s="8" t="s">
        <v>33</v>
      </c>
      <c r="H490" s="8" t="s">
        <v>427</v>
      </c>
      <c r="I490" s="8">
        <v>26</v>
      </c>
      <c r="J490" s="8">
        <v>147</v>
      </c>
      <c r="K490" s="8">
        <v>147</v>
      </c>
      <c r="L490" s="8">
        <v>13</v>
      </c>
      <c r="M490" s="8">
        <v>11</v>
      </c>
      <c r="N490" s="8">
        <v>12</v>
      </c>
      <c r="O490" s="8">
        <v>12</v>
      </c>
      <c r="P490" s="8">
        <v>12</v>
      </c>
      <c r="Q490" s="8">
        <v>14</v>
      </c>
      <c r="R490" s="8">
        <v>7</v>
      </c>
      <c r="S490" s="8">
        <v>12</v>
      </c>
      <c r="T490" s="8">
        <v>16</v>
      </c>
      <c r="U490" s="8">
        <v>15</v>
      </c>
      <c r="V490" s="8">
        <v>8</v>
      </c>
      <c r="W490" s="8">
        <v>12</v>
      </c>
      <c r="X490" s="8">
        <v>12</v>
      </c>
      <c r="Y490" s="8">
        <v>13</v>
      </c>
      <c r="Z490" s="8">
        <v>12</v>
      </c>
      <c r="AA490" s="8">
        <v>14</v>
      </c>
      <c r="AB490" s="8">
        <v>16</v>
      </c>
      <c r="AC490" s="8">
        <v>12</v>
      </c>
      <c r="AD490" s="8">
        <v>12</v>
      </c>
      <c r="AE490" s="8">
        <v>13</v>
      </c>
      <c r="AF490" s="8">
        <v>16</v>
      </c>
      <c r="AG490" s="8">
        <v>12</v>
      </c>
      <c r="AH490" s="8">
        <v>16</v>
      </c>
      <c r="AI490" s="8">
        <v>10</v>
      </c>
      <c r="AJ490" s="8">
        <v>17</v>
      </c>
      <c r="AK490" s="8">
        <v>16</v>
      </c>
      <c r="AL490" s="8">
        <v>18</v>
      </c>
      <c r="AM490" s="8">
        <v>12</v>
      </c>
      <c r="AN490" s="8">
        <v>12</v>
      </c>
      <c r="AO490" s="8">
        <v>16</v>
      </c>
      <c r="AP490" s="8">
        <v>13</v>
      </c>
      <c r="AQ490" s="8">
        <v>16</v>
      </c>
      <c r="AR490" s="8">
        <v>14</v>
      </c>
      <c r="AS490" s="8">
        <v>16</v>
      </c>
      <c r="AT490" s="8">
        <v>13</v>
      </c>
      <c r="AU490" s="8">
        <v>15</v>
      </c>
      <c r="AV490" s="8">
        <v>16</v>
      </c>
      <c r="AW490" s="8">
        <v>14</v>
      </c>
      <c r="AX490" s="8">
        <v>16</v>
      </c>
      <c r="AY490" s="8">
        <v>1</v>
      </c>
      <c r="AZ490" s="8">
        <v>3</v>
      </c>
      <c r="BA490" s="8">
        <v>3</v>
      </c>
      <c r="BB490" s="8">
        <v>2</v>
      </c>
      <c r="BC490" s="8">
        <v>2</v>
      </c>
      <c r="BD490" s="8">
        <v>2</v>
      </c>
      <c r="BE490" s="8">
        <v>2</v>
      </c>
      <c r="BF490" s="8">
        <v>3</v>
      </c>
      <c r="BG490" s="8">
        <v>3</v>
      </c>
      <c r="BH490" s="8">
        <v>3</v>
      </c>
      <c r="BI490" s="8">
        <v>3</v>
      </c>
      <c r="BJ490" s="8" t="s">
        <v>26</v>
      </c>
      <c r="BK490" s="8" t="s">
        <v>20</v>
      </c>
      <c r="BL490" s="8">
        <v>16</v>
      </c>
      <c r="BM490" s="8" t="s">
        <v>26</v>
      </c>
      <c r="BN490" s="8"/>
      <c r="BO490" s="8">
        <v>13</v>
      </c>
      <c r="BP490" s="34">
        <v>47299</v>
      </c>
      <c r="BQ490" s="8" t="s">
        <v>21</v>
      </c>
      <c r="BR490" s="8" t="s">
        <v>156</v>
      </c>
    </row>
    <row r="491" spans="1:70" ht="15.5" thickBot="1" x14ac:dyDescent="0.35">
      <c r="A491" s="8" t="s">
        <v>26</v>
      </c>
      <c r="B491" s="8"/>
      <c r="C491" s="8" t="s">
        <v>844</v>
      </c>
      <c r="D491" s="8" t="s">
        <v>154</v>
      </c>
      <c r="E491" s="33">
        <v>1</v>
      </c>
      <c r="F491" s="8">
        <v>0</v>
      </c>
      <c r="G491" s="8" t="s">
        <v>585</v>
      </c>
      <c r="H491" s="8" t="s">
        <v>221</v>
      </c>
      <c r="I491" s="8">
        <v>25</v>
      </c>
      <c r="J491" s="8">
        <v>129</v>
      </c>
      <c r="K491" s="8">
        <v>132</v>
      </c>
      <c r="L491" s="8">
        <v>14</v>
      </c>
      <c r="M491" s="8">
        <v>11</v>
      </c>
      <c r="N491" s="8">
        <v>14</v>
      </c>
      <c r="O491" s="8">
        <v>11</v>
      </c>
      <c r="P491" s="8">
        <v>15</v>
      </c>
      <c r="Q491" s="8">
        <v>14</v>
      </c>
      <c r="R491" s="8">
        <v>6</v>
      </c>
      <c r="S491" s="8">
        <v>9</v>
      </c>
      <c r="T491" s="8">
        <v>14</v>
      </c>
      <c r="U491" s="8">
        <v>14</v>
      </c>
      <c r="V491" s="8">
        <v>7</v>
      </c>
      <c r="W491" s="8">
        <v>14</v>
      </c>
      <c r="X491" s="8">
        <v>11</v>
      </c>
      <c r="Y491" s="8">
        <v>12</v>
      </c>
      <c r="Z491" s="8">
        <v>10</v>
      </c>
      <c r="AA491" s="8">
        <v>15</v>
      </c>
      <c r="AB491" s="8">
        <v>15</v>
      </c>
      <c r="AC491" s="8">
        <v>13</v>
      </c>
      <c r="AD491" s="8">
        <v>13</v>
      </c>
      <c r="AE491" s="8">
        <v>11</v>
      </c>
      <c r="AF491" s="8">
        <v>14</v>
      </c>
      <c r="AG491" s="8">
        <v>14</v>
      </c>
      <c r="AH491" s="8">
        <v>16</v>
      </c>
      <c r="AI491" s="8">
        <v>13</v>
      </c>
      <c r="AJ491" s="8">
        <v>16</v>
      </c>
      <c r="AK491" s="8">
        <v>15</v>
      </c>
      <c r="AL491" s="8">
        <v>15</v>
      </c>
      <c r="AM491" s="8">
        <v>14</v>
      </c>
      <c r="AN491" s="8">
        <v>11</v>
      </c>
      <c r="AO491" s="8">
        <v>14</v>
      </c>
      <c r="AP491" s="8">
        <v>14</v>
      </c>
      <c r="AQ491" s="8">
        <v>15</v>
      </c>
      <c r="AR491" s="8">
        <v>13</v>
      </c>
      <c r="AS491" s="8">
        <v>12</v>
      </c>
      <c r="AT491" s="8">
        <v>12</v>
      </c>
      <c r="AU491" s="8">
        <v>13</v>
      </c>
      <c r="AV491" s="8">
        <v>14</v>
      </c>
      <c r="AW491" s="8">
        <v>12</v>
      </c>
      <c r="AX491" s="8">
        <v>15</v>
      </c>
      <c r="AY491" s="8">
        <v>1</v>
      </c>
      <c r="AZ491" s="8">
        <v>2</v>
      </c>
      <c r="BA491" s="8">
        <v>1</v>
      </c>
      <c r="BB491" s="8">
        <v>2</v>
      </c>
      <c r="BC491" s="8">
        <v>2</v>
      </c>
      <c r="BD491" s="8">
        <v>3</v>
      </c>
      <c r="BE491" s="8">
        <v>1</v>
      </c>
      <c r="BF491" s="8">
        <v>2</v>
      </c>
      <c r="BG491" s="8">
        <v>1</v>
      </c>
      <c r="BH491" s="8">
        <v>1</v>
      </c>
      <c r="BI491" s="8">
        <v>4</v>
      </c>
      <c r="BJ491" s="8" t="s">
        <v>26</v>
      </c>
      <c r="BK491" s="8" t="s">
        <v>20</v>
      </c>
      <c r="BL491" s="8">
        <v>16</v>
      </c>
      <c r="BM491" s="8" t="s">
        <v>26</v>
      </c>
      <c r="BN491" s="8"/>
      <c r="BO491" s="8">
        <v>3</v>
      </c>
      <c r="BP491" s="34">
        <v>46568</v>
      </c>
      <c r="BQ491" s="8" t="s">
        <v>21</v>
      </c>
      <c r="BR491" s="8" t="s">
        <v>156</v>
      </c>
    </row>
    <row r="492" spans="1:70" ht="15.5" thickBot="1" x14ac:dyDescent="0.35">
      <c r="A492" s="8" t="s">
        <v>26</v>
      </c>
      <c r="B492" s="8"/>
      <c r="C492" s="8" t="s">
        <v>845</v>
      </c>
      <c r="D492" s="8" t="s">
        <v>154</v>
      </c>
      <c r="E492" s="33">
        <v>1</v>
      </c>
      <c r="F492" s="8">
        <v>0</v>
      </c>
      <c r="G492" s="8" t="s">
        <v>33</v>
      </c>
      <c r="H492" s="8" t="s">
        <v>485</v>
      </c>
      <c r="I492" s="8">
        <v>26</v>
      </c>
      <c r="J492" s="8">
        <v>140</v>
      </c>
      <c r="K492" s="8">
        <v>141</v>
      </c>
      <c r="L492" s="8">
        <v>13</v>
      </c>
      <c r="M492" s="8">
        <v>13</v>
      </c>
      <c r="N492" s="8">
        <v>8</v>
      </c>
      <c r="O492" s="8">
        <v>6</v>
      </c>
      <c r="P492" s="8">
        <v>15</v>
      </c>
      <c r="Q492" s="8">
        <v>9</v>
      </c>
      <c r="R492" s="8">
        <v>5</v>
      </c>
      <c r="S492" s="8">
        <v>15</v>
      </c>
      <c r="T492" s="8">
        <v>12</v>
      </c>
      <c r="U492" s="8">
        <v>7</v>
      </c>
      <c r="V492" s="8">
        <v>10</v>
      </c>
      <c r="W492" s="8">
        <v>13</v>
      </c>
      <c r="X492" s="8">
        <v>9</v>
      </c>
      <c r="Y492" s="8">
        <v>12</v>
      </c>
      <c r="Z492" s="8">
        <v>13</v>
      </c>
      <c r="AA492" s="8">
        <v>12</v>
      </c>
      <c r="AB492" s="8">
        <v>14</v>
      </c>
      <c r="AC492" s="8">
        <v>10</v>
      </c>
      <c r="AD492" s="8">
        <v>11</v>
      </c>
      <c r="AE492" s="8">
        <v>8</v>
      </c>
      <c r="AF492" s="8">
        <v>9</v>
      </c>
      <c r="AG492" s="8">
        <v>8</v>
      </c>
      <c r="AH492" s="8">
        <v>14</v>
      </c>
      <c r="AI492" s="8">
        <v>13</v>
      </c>
      <c r="AJ492" s="8">
        <v>12</v>
      </c>
      <c r="AK492" s="8">
        <v>10</v>
      </c>
      <c r="AL492" s="8">
        <v>13</v>
      </c>
      <c r="AM492" s="8">
        <v>10</v>
      </c>
      <c r="AN492" s="8">
        <v>16</v>
      </c>
      <c r="AO492" s="8">
        <v>10</v>
      </c>
      <c r="AP492" s="8">
        <v>16</v>
      </c>
      <c r="AQ492" s="8">
        <v>14</v>
      </c>
      <c r="AR492" s="8">
        <v>17</v>
      </c>
      <c r="AS492" s="8">
        <v>11</v>
      </c>
      <c r="AT492" s="8">
        <v>15</v>
      </c>
      <c r="AU492" s="8">
        <v>11</v>
      </c>
      <c r="AV492" s="8">
        <v>13</v>
      </c>
      <c r="AW492" s="8">
        <v>7</v>
      </c>
      <c r="AX492" s="8">
        <v>11</v>
      </c>
      <c r="AY492" s="8">
        <v>3</v>
      </c>
      <c r="AZ492" s="8">
        <v>3</v>
      </c>
      <c r="BA492" s="8">
        <v>3</v>
      </c>
      <c r="BB492" s="8">
        <v>2</v>
      </c>
      <c r="BC492" s="8">
        <v>1</v>
      </c>
      <c r="BD492" s="8">
        <v>2</v>
      </c>
      <c r="BE492" s="8">
        <v>3</v>
      </c>
      <c r="BF492" s="8">
        <v>3</v>
      </c>
      <c r="BG492" s="8">
        <v>1</v>
      </c>
      <c r="BH492" s="8">
        <v>2</v>
      </c>
      <c r="BI492" s="8">
        <v>3</v>
      </c>
      <c r="BJ492" s="8" t="s">
        <v>26</v>
      </c>
      <c r="BK492" s="8" t="s">
        <v>20</v>
      </c>
      <c r="BL492" s="8">
        <v>12</v>
      </c>
      <c r="BM492" s="8" t="s">
        <v>26</v>
      </c>
      <c r="BN492" s="8"/>
      <c r="BO492" s="8">
        <v>17</v>
      </c>
      <c r="BP492" s="34">
        <v>47299</v>
      </c>
      <c r="BQ492" s="8" t="s">
        <v>21</v>
      </c>
      <c r="BR492" s="8" t="s">
        <v>156</v>
      </c>
    </row>
    <row r="493" spans="1:70" ht="15.5" thickBot="1" x14ac:dyDescent="0.35">
      <c r="A493" s="8" t="s">
        <v>26</v>
      </c>
      <c r="B493" s="8"/>
      <c r="C493" s="8" t="s">
        <v>846</v>
      </c>
      <c r="D493" s="8" t="s">
        <v>154</v>
      </c>
      <c r="E493" s="33">
        <v>1</v>
      </c>
      <c r="F493" s="8">
        <v>0</v>
      </c>
      <c r="G493" s="8" t="s">
        <v>19</v>
      </c>
      <c r="H493" s="8" t="s">
        <v>25</v>
      </c>
      <c r="I493" s="8">
        <v>25</v>
      </c>
      <c r="J493" s="8">
        <v>138</v>
      </c>
      <c r="K493" s="8">
        <v>146</v>
      </c>
      <c r="L493" s="8">
        <v>12</v>
      </c>
      <c r="M493" s="8">
        <v>11</v>
      </c>
      <c r="N493" s="8">
        <v>5</v>
      </c>
      <c r="O493" s="8">
        <v>10</v>
      </c>
      <c r="P493" s="8">
        <v>14</v>
      </c>
      <c r="Q493" s="8">
        <v>4</v>
      </c>
      <c r="R493" s="8">
        <v>8</v>
      </c>
      <c r="S493" s="8">
        <v>14</v>
      </c>
      <c r="T493" s="8">
        <v>7</v>
      </c>
      <c r="U493" s="8">
        <v>5</v>
      </c>
      <c r="V493" s="8">
        <v>14</v>
      </c>
      <c r="W493" s="8">
        <v>13</v>
      </c>
      <c r="X493" s="8">
        <v>9</v>
      </c>
      <c r="Y493" s="8">
        <v>12</v>
      </c>
      <c r="Z493" s="8">
        <v>13</v>
      </c>
      <c r="AA493" s="8">
        <v>6</v>
      </c>
      <c r="AB493" s="8">
        <v>12</v>
      </c>
      <c r="AC493" s="8">
        <v>12</v>
      </c>
      <c r="AD493" s="8">
        <v>12</v>
      </c>
      <c r="AE493" s="8">
        <v>8</v>
      </c>
      <c r="AF493" s="8">
        <v>12</v>
      </c>
      <c r="AG493" s="8">
        <v>11</v>
      </c>
      <c r="AH493" s="8">
        <v>13</v>
      </c>
      <c r="AI493" s="8">
        <v>14</v>
      </c>
      <c r="AJ493" s="8">
        <v>12</v>
      </c>
      <c r="AK493" s="8">
        <v>12</v>
      </c>
      <c r="AL493" s="8">
        <v>14</v>
      </c>
      <c r="AM493" s="8">
        <v>13</v>
      </c>
      <c r="AN493" s="8">
        <v>15</v>
      </c>
      <c r="AO493" s="8">
        <v>12</v>
      </c>
      <c r="AP493" s="8">
        <v>16</v>
      </c>
      <c r="AQ493" s="8">
        <v>11</v>
      </c>
      <c r="AR493" s="8">
        <v>13</v>
      </c>
      <c r="AS493" s="8">
        <v>13</v>
      </c>
      <c r="AT493" s="8">
        <v>15</v>
      </c>
      <c r="AU493" s="8">
        <v>12</v>
      </c>
      <c r="AV493" s="8">
        <v>13</v>
      </c>
      <c r="AW493" s="8">
        <v>11</v>
      </c>
      <c r="AX493" s="8">
        <v>7</v>
      </c>
      <c r="AY493" s="8">
        <v>1</v>
      </c>
      <c r="AZ493" s="8">
        <v>3</v>
      </c>
      <c r="BA493" s="8">
        <v>3</v>
      </c>
      <c r="BB493" s="8">
        <v>1</v>
      </c>
      <c r="BC493" s="8">
        <v>1</v>
      </c>
      <c r="BD493" s="8">
        <v>2</v>
      </c>
      <c r="BE493" s="8">
        <v>2</v>
      </c>
      <c r="BF493" s="8">
        <v>1</v>
      </c>
      <c r="BG493" s="8">
        <v>1</v>
      </c>
      <c r="BH493" s="8">
        <v>3</v>
      </c>
      <c r="BI493" s="8">
        <v>2</v>
      </c>
      <c r="BJ493" s="8" t="s">
        <v>26</v>
      </c>
      <c r="BK493" s="8" t="s">
        <v>20</v>
      </c>
      <c r="BL493" s="8">
        <v>14</v>
      </c>
      <c r="BM493" s="8" t="s">
        <v>26</v>
      </c>
      <c r="BN493" s="8"/>
      <c r="BO493" s="8">
        <v>30</v>
      </c>
      <c r="BP493" s="34">
        <v>47299</v>
      </c>
      <c r="BQ493" s="8" t="s">
        <v>21</v>
      </c>
      <c r="BR493" s="8" t="s">
        <v>156</v>
      </c>
    </row>
    <row r="494" spans="1:70" ht="15.5" thickBot="1" x14ac:dyDescent="0.35">
      <c r="A494" s="8" t="s">
        <v>26</v>
      </c>
      <c r="B494" s="8"/>
      <c r="C494" s="8" t="s">
        <v>847</v>
      </c>
      <c r="D494" s="8" t="s">
        <v>154</v>
      </c>
      <c r="E494" s="33">
        <v>1</v>
      </c>
      <c r="F494" s="8">
        <v>0</v>
      </c>
      <c r="G494" s="8" t="s">
        <v>19</v>
      </c>
      <c r="H494" s="8" t="s">
        <v>848</v>
      </c>
      <c r="I494" s="8">
        <v>20</v>
      </c>
      <c r="J494" s="8">
        <v>133</v>
      </c>
      <c r="K494" s="8">
        <v>175</v>
      </c>
      <c r="L494" s="8">
        <v>14</v>
      </c>
      <c r="M494" s="8">
        <v>12</v>
      </c>
      <c r="N494" s="8">
        <v>9</v>
      </c>
      <c r="O494" s="8">
        <v>13</v>
      </c>
      <c r="P494" s="8">
        <v>14</v>
      </c>
      <c r="Q494" s="8">
        <v>13</v>
      </c>
      <c r="R494" s="8">
        <v>8</v>
      </c>
      <c r="S494" s="8">
        <v>15</v>
      </c>
      <c r="T494" s="8">
        <v>11</v>
      </c>
      <c r="U494" s="8">
        <v>12</v>
      </c>
      <c r="V494" s="8">
        <v>13</v>
      </c>
      <c r="W494" s="8">
        <v>14</v>
      </c>
      <c r="X494" s="8">
        <v>9</v>
      </c>
      <c r="Y494" s="8">
        <v>14</v>
      </c>
      <c r="Z494" s="8">
        <v>14</v>
      </c>
      <c r="AA494" s="8">
        <v>8</v>
      </c>
      <c r="AB494" s="8">
        <v>14</v>
      </c>
      <c r="AC494" s="8">
        <v>13</v>
      </c>
      <c r="AD494" s="8">
        <v>11</v>
      </c>
      <c r="AE494" s="8">
        <v>10</v>
      </c>
      <c r="AF494" s="8">
        <v>13</v>
      </c>
      <c r="AG494" s="8">
        <v>14</v>
      </c>
      <c r="AH494" s="8">
        <v>13</v>
      </c>
      <c r="AI494" s="8">
        <v>14</v>
      </c>
      <c r="AJ494" s="8">
        <v>13</v>
      </c>
      <c r="AK494" s="8">
        <v>13</v>
      </c>
      <c r="AL494" s="8">
        <v>11</v>
      </c>
      <c r="AM494" s="8">
        <v>12</v>
      </c>
      <c r="AN494" s="8">
        <v>14</v>
      </c>
      <c r="AO494" s="8">
        <v>7</v>
      </c>
      <c r="AP494" s="8">
        <v>13</v>
      </c>
      <c r="AQ494" s="8">
        <v>13</v>
      </c>
      <c r="AR494" s="8">
        <v>16</v>
      </c>
      <c r="AS494" s="8">
        <v>10</v>
      </c>
      <c r="AT494" s="8">
        <v>12</v>
      </c>
      <c r="AU494" s="8">
        <v>13</v>
      </c>
      <c r="AV494" s="8">
        <v>12</v>
      </c>
      <c r="AW494" s="8">
        <v>13</v>
      </c>
      <c r="AX494" s="8">
        <v>9</v>
      </c>
      <c r="AY494" s="8">
        <v>2</v>
      </c>
      <c r="AZ494" s="8">
        <v>1</v>
      </c>
      <c r="BA494" s="8">
        <v>2</v>
      </c>
      <c r="BB494" s="8">
        <v>1</v>
      </c>
      <c r="BC494" s="8">
        <v>1</v>
      </c>
      <c r="BD494" s="8">
        <v>4</v>
      </c>
      <c r="BE494" s="8">
        <v>3</v>
      </c>
      <c r="BF494" s="8">
        <v>1</v>
      </c>
      <c r="BG494" s="8">
        <v>2</v>
      </c>
      <c r="BH494" s="8">
        <v>1</v>
      </c>
      <c r="BI494" s="8">
        <v>1</v>
      </c>
      <c r="BJ494" s="8" t="s">
        <v>26</v>
      </c>
      <c r="BK494" s="8" t="s">
        <v>20</v>
      </c>
      <c r="BL494" s="8">
        <v>12</v>
      </c>
      <c r="BM494" s="8" t="s">
        <v>26</v>
      </c>
      <c r="BN494" s="8"/>
      <c r="BO494" s="8">
        <v>5</v>
      </c>
      <c r="BP494" s="34">
        <v>46173</v>
      </c>
      <c r="BQ494" s="8" t="s">
        <v>21</v>
      </c>
      <c r="BR494" s="8" t="s">
        <v>156</v>
      </c>
    </row>
    <row r="495" spans="1:70" x14ac:dyDescent="0.3">
      <c r="A495" s="48" t="s">
        <v>849</v>
      </c>
    </row>
    <row r="496" spans="1:70" ht="14.5" thickBot="1" x14ac:dyDescent="0.35">
      <c r="A496" s="7" t="s">
        <v>0</v>
      </c>
      <c r="B496" s="7"/>
      <c r="C496" s="7" t="s">
        <v>2</v>
      </c>
      <c r="D496" s="7" t="s">
        <v>3</v>
      </c>
      <c r="E496" s="7"/>
      <c r="F496" s="7" t="s">
        <v>14</v>
      </c>
      <c r="G496" s="7" t="s">
        <v>12</v>
      </c>
      <c r="H496" s="7" t="s">
        <v>1</v>
      </c>
      <c r="I496" s="7" t="s">
        <v>4</v>
      </c>
      <c r="J496" s="7" t="s">
        <v>5</v>
      </c>
      <c r="K496" s="7" t="s">
        <v>329</v>
      </c>
      <c r="L496" s="7" t="s">
        <v>34</v>
      </c>
      <c r="M496" s="7" t="s">
        <v>35</v>
      </c>
      <c r="N496" s="7" t="s">
        <v>36</v>
      </c>
      <c r="O496" s="7" t="s">
        <v>37</v>
      </c>
      <c r="P496" s="7" t="s">
        <v>38</v>
      </c>
      <c r="Q496" s="7" t="s">
        <v>39</v>
      </c>
      <c r="R496" s="7" t="s">
        <v>40</v>
      </c>
      <c r="S496" s="7" t="s">
        <v>9</v>
      </c>
      <c r="T496" s="7" t="s">
        <v>41</v>
      </c>
      <c r="U496" s="7" t="s">
        <v>42</v>
      </c>
      <c r="V496" s="7" t="s">
        <v>43</v>
      </c>
      <c r="W496" s="7" t="s">
        <v>44</v>
      </c>
      <c r="X496" s="7" t="s">
        <v>45</v>
      </c>
      <c r="Y496" s="7" t="s">
        <v>46</v>
      </c>
      <c r="Z496" s="7" t="s">
        <v>47</v>
      </c>
      <c r="AA496" s="7" t="s">
        <v>1</v>
      </c>
      <c r="AB496" s="7" t="s">
        <v>10</v>
      </c>
      <c r="AC496" s="7" t="s">
        <v>48</v>
      </c>
      <c r="AD496" s="7" t="s">
        <v>49</v>
      </c>
      <c r="AE496" s="7" t="s">
        <v>50</v>
      </c>
      <c r="AF496" s="7" t="s">
        <v>51</v>
      </c>
      <c r="AG496" s="7" t="s">
        <v>52</v>
      </c>
      <c r="AH496" s="7" t="s">
        <v>53</v>
      </c>
      <c r="AI496" s="7" t="s">
        <v>54</v>
      </c>
      <c r="AJ496" s="7" t="s">
        <v>55</v>
      </c>
      <c r="AK496" s="7" t="s">
        <v>56</v>
      </c>
      <c r="AL496" s="7" t="s">
        <v>57</v>
      </c>
      <c r="AM496" s="7" t="s">
        <v>58</v>
      </c>
      <c r="AN496" s="7" t="s">
        <v>7</v>
      </c>
      <c r="AO496" s="7" t="s">
        <v>8</v>
      </c>
      <c r="AP496" s="7" t="s">
        <v>59</v>
      </c>
      <c r="AQ496" s="7" t="s">
        <v>60</v>
      </c>
      <c r="AR496" s="7" t="s">
        <v>61</v>
      </c>
      <c r="AS496" s="7" t="s">
        <v>62</v>
      </c>
      <c r="AT496" s="7" t="s">
        <v>6</v>
      </c>
      <c r="AU496" s="7" t="s">
        <v>63</v>
      </c>
      <c r="AV496" s="7" t="s">
        <v>213</v>
      </c>
      <c r="AW496" s="7" t="s">
        <v>214</v>
      </c>
      <c r="AX496" s="7" t="s">
        <v>215</v>
      </c>
      <c r="AY496" s="7" t="s">
        <v>140</v>
      </c>
      <c r="AZ496" s="7" t="s">
        <v>141</v>
      </c>
      <c r="BA496" s="7" t="s">
        <v>142</v>
      </c>
      <c r="BB496" s="7" t="s">
        <v>143</v>
      </c>
      <c r="BC496" s="7" t="s">
        <v>144</v>
      </c>
      <c r="BD496" s="7" t="s">
        <v>145</v>
      </c>
      <c r="BE496" s="7" t="s">
        <v>146</v>
      </c>
      <c r="BF496" s="7" t="s">
        <v>147</v>
      </c>
      <c r="BG496" s="7" t="s">
        <v>148</v>
      </c>
      <c r="BH496" s="7" t="s">
        <v>149</v>
      </c>
      <c r="BI496" s="7" t="s">
        <v>150</v>
      </c>
      <c r="BJ496" s="7" t="s">
        <v>18</v>
      </c>
      <c r="BK496" s="7" t="s">
        <v>16</v>
      </c>
      <c r="BL496" s="7" t="s">
        <v>11</v>
      </c>
      <c r="BM496" s="7" t="s">
        <v>13</v>
      </c>
      <c r="BN496" s="7" t="s">
        <v>17</v>
      </c>
      <c r="BO496" s="7" t="s">
        <v>151</v>
      </c>
      <c r="BP496" s="7" t="s">
        <v>15</v>
      </c>
      <c r="BQ496" s="7" t="s">
        <v>152</v>
      </c>
      <c r="BR496" s="7" t="s">
        <v>153</v>
      </c>
    </row>
    <row r="497" spans="1:70" ht="23" thickBot="1" x14ac:dyDescent="0.35">
      <c r="A497" s="8" t="s">
        <v>26</v>
      </c>
      <c r="B497" s="8"/>
      <c r="C497" s="8" t="s">
        <v>850</v>
      </c>
      <c r="D497" s="8" t="s">
        <v>154</v>
      </c>
      <c r="E497" s="33">
        <v>1</v>
      </c>
      <c r="F497" s="8">
        <v>0</v>
      </c>
      <c r="G497" s="8" t="s">
        <v>157</v>
      </c>
      <c r="H497" s="8" t="s">
        <v>851</v>
      </c>
      <c r="I497" s="8">
        <v>23</v>
      </c>
      <c r="J497" s="8">
        <v>129</v>
      </c>
      <c r="K497" s="8">
        <v>145</v>
      </c>
      <c r="L497" s="8">
        <v>10</v>
      </c>
      <c r="M497" s="8">
        <v>11</v>
      </c>
      <c r="N497" s="8">
        <v>9</v>
      </c>
      <c r="O497" s="8">
        <v>5</v>
      </c>
      <c r="P497" s="8">
        <v>12</v>
      </c>
      <c r="Q497" s="8">
        <v>10</v>
      </c>
      <c r="R497" s="8">
        <v>10</v>
      </c>
      <c r="S497" s="8">
        <v>12</v>
      </c>
      <c r="T497" s="8">
        <v>12</v>
      </c>
      <c r="U497" s="8">
        <v>5</v>
      </c>
      <c r="V497" s="8">
        <v>6</v>
      </c>
      <c r="W497" s="8">
        <v>12</v>
      </c>
      <c r="X497" s="8">
        <v>7</v>
      </c>
      <c r="Y497" s="8">
        <v>8</v>
      </c>
      <c r="Z497" s="8">
        <v>14</v>
      </c>
      <c r="AA497" s="8">
        <v>10</v>
      </c>
      <c r="AB497" s="8">
        <v>12</v>
      </c>
      <c r="AC497" s="8">
        <v>11</v>
      </c>
      <c r="AD497" s="8">
        <v>11</v>
      </c>
      <c r="AE497" s="8">
        <v>6</v>
      </c>
      <c r="AF497" s="8">
        <v>12</v>
      </c>
      <c r="AG497" s="8">
        <v>10</v>
      </c>
      <c r="AH497" s="8">
        <v>13</v>
      </c>
      <c r="AI497" s="8">
        <v>12</v>
      </c>
      <c r="AJ497" s="8">
        <v>12</v>
      </c>
      <c r="AK497" s="8">
        <v>10</v>
      </c>
      <c r="AL497" s="8">
        <v>12</v>
      </c>
      <c r="AM497" s="8">
        <v>11</v>
      </c>
      <c r="AN497" s="8">
        <v>15</v>
      </c>
      <c r="AO497" s="8">
        <v>10</v>
      </c>
      <c r="AP497" s="8">
        <v>15</v>
      </c>
      <c r="AQ497" s="8">
        <v>13</v>
      </c>
      <c r="AR497" s="8">
        <v>13</v>
      </c>
      <c r="AS497" s="8">
        <v>12</v>
      </c>
      <c r="AT497" s="8">
        <v>18</v>
      </c>
      <c r="AU497" s="8">
        <v>15</v>
      </c>
      <c r="AV497" s="8">
        <v>11</v>
      </c>
      <c r="AW497" s="8">
        <v>14</v>
      </c>
      <c r="AX497" s="8">
        <v>12</v>
      </c>
      <c r="AY497" s="8">
        <v>3</v>
      </c>
      <c r="AZ497" s="8">
        <v>3</v>
      </c>
      <c r="BA497" s="8">
        <v>3</v>
      </c>
      <c r="BB497" s="8">
        <v>2</v>
      </c>
      <c r="BC497" s="8">
        <v>3</v>
      </c>
      <c r="BD497" s="8">
        <v>1</v>
      </c>
      <c r="BE497" s="8">
        <v>1</v>
      </c>
      <c r="BF497" s="8">
        <v>3</v>
      </c>
      <c r="BG497" s="8">
        <v>2</v>
      </c>
      <c r="BH497" s="8">
        <v>2</v>
      </c>
      <c r="BI497" s="8">
        <v>1</v>
      </c>
      <c r="BJ497" s="8" t="s">
        <v>26</v>
      </c>
      <c r="BK497" s="8" t="s">
        <v>20</v>
      </c>
      <c r="BL497" s="8">
        <v>10</v>
      </c>
      <c r="BM497" s="8" t="s">
        <v>26</v>
      </c>
      <c r="BN497" s="8"/>
      <c r="BO497" s="8">
        <v>2</v>
      </c>
      <c r="BP497" s="34">
        <v>47299</v>
      </c>
      <c r="BQ497" s="8" t="s">
        <v>21</v>
      </c>
      <c r="BR497" s="8" t="s">
        <v>156</v>
      </c>
    </row>
    <row r="498" spans="1:70" ht="15.5" thickBot="1" x14ac:dyDescent="0.35">
      <c r="A498" s="8" t="s">
        <v>26</v>
      </c>
      <c r="B498" s="8"/>
      <c r="C498" s="8" t="s">
        <v>852</v>
      </c>
      <c r="D498" s="8" t="s">
        <v>154</v>
      </c>
      <c r="E498" s="33">
        <v>1</v>
      </c>
      <c r="F498" s="8">
        <v>0</v>
      </c>
      <c r="G498" s="8" t="s">
        <v>228</v>
      </c>
      <c r="H498" s="8" t="s">
        <v>221</v>
      </c>
      <c r="I498" s="8">
        <v>24</v>
      </c>
      <c r="J498" s="8">
        <v>138</v>
      </c>
      <c r="K498" s="8">
        <v>163</v>
      </c>
      <c r="L498" s="8">
        <v>14</v>
      </c>
      <c r="M498" s="8">
        <v>10</v>
      </c>
      <c r="N498" s="8">
        <v>14</v>
      </c>
      <c r="O498" s="8">
        <v>10</v>
      </c>
      <c r="P498" s="8">
        <v>13</v>
      </c>
      <c r="Q498" s="8">
        <v>10</v>
      </c>
      <c r="R498" s="8">
        <v>11</v>
      </c>
      <c r="S498" s="8">
        <v>14</v>
      </c>
      <c r="T498" s="8">
        <v>16</v>
      </c>
      <c r="U498" s="8">
        <v>7</v>
      </c>
      <c r="V498" s="8">
        <v>11</v>
      </c>
      <c r="W498" s="8">
        <v>14</v>
      </c>
      <c r="X498" s="8">
        <v>10</v>
      </c>
      <c r="Y498" s="8">
        <v>12</v>
      </c>
      <c r="Z498" s="8">
        <v>15</v>
      </c>
      <c r="AA498" s="8">
        <v>15</v>
      </c>
      <c r="AB498" s="8">
        <v>16</v>
      </c>
      <c r="AC498" s="8">
        <v>13</v>
      </c>
      <c r="AD498" s="8">
        <v>13</v>
      </c>
      <c r="AE498" s="8">
        <v>10</v>
      </c>
      <c r="AF498" s="8">
        <v>16</v>
      </c>
      <c r="AG498" s="8">
        <v>12</v>
      </c>
      <c r="AH498" s="8">
        <v>16</v>
      </c>
      <c r="AI498" s="8">
        <v>14</v>
      </c>
      <c r="AJ498" s="8">
        <v>16</v>
      </c>
      <c r="AK498" s="8">
        <v>16</v>
      </c>
      <c r="AL498" s="8">
        <v>13</v>
      </c>
      <c r="AM498" s="8">
        <v>14</v>
      </c>
      <c r="AN498" s="8">
        <v>13</v>
      </c>
      <c r="AO498" s="8">
        <v>11</v>
      </c>
      <c r="AP498" s="8">
        <v>13</v>
      </c>
      <c r="AQ498" s="8">
        <v>13</v>
      </c>
      <c r="AR498" s="8">
        <v>12</v>
      </c>
      <c r="AS498" s="8">
        <v>14</v>
      </c>
      <c r="AT498" s="8">
        <v>13</v>
      </c>
      <c r="AU498" s="8">
        <v>15</v>
      </c>
      <c r="AV498" s="8">
        <v>14</v>
      </c>
      <c r="AW498" s="8">
        <v>3</v>
      </c>
      <c r="AX498" s="8">
        <v>15</v>
      </c>
      <c r="AY498" s="8">
        <v>2</v>
      </c>
      <c r="AZ498" s="8">
        <v>3</v>
      </c>
      <c r="BA498" s="8">
        <v>2</v>
      </c>
      <c r="BB498" s="8">
        <v>2</v>
      </c>
      <c r="BC498" s="8">
        <v>3</v>
      </c>
      <c r="BD498" s="8">
        <v>4</v>
      </c>
      <c r="BE498" s="8">
        <v>3</v>
      </c>
      <c r="BF498" s="8">
        <v>1</v>
      </c>
      <c r="BG498" s="8">
        <v>2</v>
      </c>
      <c r="BH498" s="8">
        <v>2</v>
      </c>
      <c r="BI498" s="8">
        <v>1</v>
      </c>
      <c r="BJ498" s="8" t="s">
        <v>26</v>
      </c>
      <c r="BK498" s="8" t="s">
        <v>20</v>
      </c>
      <c r="BL498" s="8">
        <v>14</v>
      </c>
      <c r="BM498" s="8" t="s">
        <v>26</v>
      </c>
      <c r="BN498" s="8"/>
      <c r="BO498" s="8">
        <v>1</v>
      </c>
      <c r="BP498" s="34">
        <v>47664</v>
      </c>
      <c r="BQ498" s="8" t="s">
        <v>21</v>
      </c>
      <c r="BR498" s="8" t="s">
        <v>156</v>
      </c>
    </row>
    <row r="499" spans="1:70" ht="15.5" thickBot="1" x14ac:dyDescent="0.35">
      <c r="A499" s="8" t="s">
        <v>26</v>
      </c>
      <c r="B499" s="8"/>
      <c r="C499" s="8" t="s">
        <v>853</v>
      </c>
      <c r="D499" s="8" t="s">
        <v>154</v>
      </c>
      <c r="E499" s="33">
        <v>1</v>
      </c>
      <c r="F499" s="8">
        <v>0</v>
      </c>
      <c r="G499" s="8" t="s">
        <v>33</v>
      </c>
      <c r="H499" s="8" t="s">
        <v>221</v>
      </c>
      <c r="I499" s="8">
        <v>23</v>
      </c>
      <c r="J499" s="8">
        <v>140</v>
      </c>
      <c r="K499" s="8">
        <v>163</v>
      </c>
      <c r="L499" s="8">
        <v>14</v>
      </c>
      <c r="M499" s="8">
        <v>9</v>
      </c>
      <c r="N499" s="8">
        <v>14</v>
      </c>
      <c r="O499" s="8">
        <v>10</v>
      </c>
      <c r="P499" s="8">
        <v>13</v>
      </c>
      <c r="Q499" s="8">
        <v>8</v>
      </c>
      <c r="R499" s="8">
        <v>9</v>
      </c>
      <c r="S499" s="8">
        <v>13</v>
      </c>
      <c r="T499" s="8">
        <v>14</v>
      </c>
      <c r="U499" s="8">
        <v>9</v>
      </c>
      <c r="V499" s="8">
        <v>10</v>
      </c>
      <c r="W499" s="8">
        <v>14</v>
      </c>
      <c r="X499" s="8">
        <v>11</v>
      </c>
      <c r="Y499" s="8">
        <v>11</v>
      </c>
      <c r="Z499" s="8">
        <v>12</v>
      </c>
      <c r="AA499" s="8">
        <v>15</v>
      </c>
      <c r="AB499" s="8">
        <v>14</v>
      </c>
      <c r="AC499" s="8">
        <v>13</v>
      </c>
      <c r="AD499" s="8">
        <v>14</v>
      </c>
      <c r="AE499" s="8">
        <v>11</v>
      </c>
      <c r="AF499" s="8">
        <v>13</v>
      </c>
      <c r="AG499" s="8">
        <v>14</v>
      </c>
      <c r="AH499" s="8">
        <v>14</v>
      </c>
      <c r="AI499" s="8">
        <v>13</v>
      </c>
      <c r="AJ499" s="8">
        <v>14</v>
      </c>
      <c r="AK499" s="8">
        <v>13</v>
      </c>
      <c r="AL499" s="8">
        <v>14</v>
      </c>
      <c r="AM499" s="8">
        <v>15</v>
      </c>
      <c r="AN499" s="8">
        <v>13</v>
      </c>
      <c r="AO499" s="8">
        <v>8</v>
      </c>
      <c r="AP499" s="8">
        <v>16</v>
      </c>
      <c r="AQ499" s="8">
        <v>14</v>
      </c>
      <c r="AR499" s="8">
        <v>14</v>
      </c>
      <c r="AS499" s="8">
        <v>13</v>
      </c>
      <c r="AT499" s="8">
        <v>13</v>
      </c>
      <c r="AU499" s="8">
        <v>14</v>
      </c>
      <c r="AV499" s="8">
        <v>14</v>
      </c>
      <c r="AW499" s="8">
        <v>14</v>
      </c>
      <c r="AX499" s="8">
        <v>12</v>
      </c>
      <c r="AY499" s="8">
        <v>2</v>
      </c>
      <c r="AZ499" s="8">
        <v>1</v>
      </c>
      <c r="BA499" s="8">
        <v>1</v>
      </c>
      <c r="BB499" s="8">
        <v>4</v>
      </c>
      <c r="BC499" s="8">
        <v>2</v>
      </c>
      <c r="BD499" s="8">
        <v>4</v>
      </c>
      <c r="BE499" s="8">
        <v>2</v>
      </c>
      <c r="BF499" s="8">
        <v>2</v>
      </c>
      <c r="BG499" s="8">
        <v>4</v>
      </c>
      <c r="BH499" s="8">
        <v>1</v>
      </c>
      <c r="BI499" s="8">
        <v>1</v>
      </c>
      <c r="BJ499" s="8" t="s">
        <v>26</v>
      </c>
      <c r="BK499" s="8" t="s">
        <v>20</v>
      </c>
      <c r="BL499" s="8">
        <v>14</v>
      </c>
      <c r="BM499" s="8" t="s">
        <v>26</v>
      </c>
      <c r="BN499" s="8"/>
      <c r="BO499" s="8">
        <v>2</v>
      </c>
      <c r="BP499" s="34">
        <v>47299</v>
      </c>
      <c r="BQ499" s="8" t="s">
        <v>21</v>
      </c>
      <c r="BR499" s="8" t="s">
        <v>156</v>
      </c>
    </row>
    <row r="500" spans="1:70" ht="15.5" thickBot="1" x14ac:dyDescent="0.35">
      <c r="A500" s="8" t="s">
        <v>26</v>
      </c>
      <c r="B500" s="8"/>
      <c r="C500" s="8" t="s">
        <v>854</v>
      </c>
      <c r="D500" s="8" t="s">
        <v>154</v>
      </c>
      <c r="E500" s="33">
        <v>1</v>
      </c>
      <c r="F500" s="8">
        <v>0</v>
      </c>
      <c r="G500" s="8" t="s">
        <v>33</v>
      </c>
      <c r="H500" s="8" t="s">
        <v>31</v>
      </c>
      <c r="I500" s="8">
        <v>26</v>
      </c>
      <c r="J500" s="8">
        <v>142</v>
      </c>
      <c r="K500" s="8">
        <v>155</v>
      </c>
      <c r="L500" s="8">
        <v>14</v>
      </c>
      <c r="M500" s="8">
        <v>9</v>
      </c>
      <c r="N500" s="8">
        <v>14</v>
      </c>
      <c r="O500" s="8">
        <v>14</v>
      </c>
      <c r="P500" s="8">
        <v>12</v>
      </c>
      <c r="Q500" s="8">
        <v>7</v>
      </c>
      <c r="R500" s="8">
        <v>8</v>
      </c>
      <c r="S500" s="8">
        <v>12</v>
      </c>
      <c r="T500" s="8">
        <v>14</v>
      </c>
      <c r="U500" s="8">
        <v>9</v>
      </c>
      <c r="V500" s="8">
        <v>11</v>
      </c>
      <c r="W500" s="8">
        <v>12</v>
      </c>
      <c r="X500" s="8">
        <v>15</v>
      </c>
      <c r="Y500" s="8">
        <v>14</v>
      </c>
      <c r="Z500" s="8">
        <v>11</v>
      </c>
      <c r="AA500" s="8">
        <v>12</v>
      </c>
      <c r="AB500" s="8">
        <v>16</v>
      </c>
      <c r="AC500" s="8">
        <v>15</v>
      </c>
      <c r="AD500" s="8">
        <v>12</v>
      </c>
      <c r="AE500" s="8">
        <v>14</v>
      </c>
      <c r="AF500" s="8">
        <v>15</v>
      </c>
      <c r="AG500" s="8">
        <v>10</v>
      </c>
      <c r="AH500" s="8">
        <v>14</v>
      </c>
      <c r="AI500" s="8">
        <v>8</v>
      </c>
      <c r="AJ500" s="8">
        <v>16</v>
      </c>
      <c r="AK500" s="8">
        <v>16</v>
      </c>
      <c r="AL500" s="8">
        <v>14</v>
      </c>
      <c r="AM500" s="8">
        <v>14</v>
      </c>
      <c r="AN500" s="8">
        <v>13</v>
      </c>
      <c r="AO500" s="8">
        <v>15</v>
      </c>
      <c r="AP500" s="8">
        <v>12</v>
      </c>
      <c r="AQ500" s="8">
        <v>15</v>
      </c>
      <c r="AR500" s="8">
        <v>15</v>
      </c>
      <c r="AS500" s="8">
        <v>15</v>
      </c>
      <c r="AT500" s="8">
        <v>13</v>
      </c>
      <c r="AU500" s="8">
        <v>12</v>
      </c>
      <c r="AV500" s="8">
        <v>14</v>
      </c>
      <c r="AW500" s="8">
        <v>14</v>
      </c>
      <c r="AX500" s="8">
        <v>12</v>
      </c>
      <c r="AY500" s="8">
        <v>2</v>
      </c>
      <c r="AZ500" s="8">
        <v>3</v>
      </c>
      <c r="BA500" s="8">
        <v>4</v>
      </c>
      <c r="BB500" s="8">
        <v>2</v>
      </c>
      <c r="BC500" s="8">
        <v>2</v>
      </c>
      <c r="BD500" s="8">
        <v>1</v>
      </c>
      <c r="BE500" s="8">
        <v>3</v>
      </c>
      <c r="BF500" s="8">
        <v>1</v>
      </c>
      <c r="BG500" s="8">
        <v>2</v>
      </c>
      <c r="BH500" s="8">
        <v>1</v>
      </c>
      <c r="BI500" s="8">
        <v>1</v>
      </c>
      <c r="BJ500" s="8" t="s">
        <v>26</v>
      </c>
      <c r="BK500" s="8" t="s">
        <v>20</v>
      </c>
      <c r="BL500" s="8">
        <v>13</v>
      </c>
      <c r="BM500" s="8" t="s">
        <v>26</v>
      </c>
      <c r="BN500" s="8"/>
      <c r="BO500" s="8">
        <v>30</v>
      </c>
      <c r="BP500" s="34">
        <v>46203</v>
      </c>
      <c r="BQ500" s="8" t="s">
        <v>21</v>
      </c>
      <c r="BR500" s="8" t="s">
        <v>156</v>
      </c>
    </row>
    <row r="501" spans="1:70" ht="15.5" thickBot="1" x14ac:dyDescent="0.35">
      <c r="A501" s="8" t="s">
        <v>26</v>
      </c>
      <c r="B501" s="8"/>
      <c r="C501" s="8" t="s">
        <v>855</v>
      </c>
      <c r="D501" s="8" t="s">
        <v>154</v>
      </c>
      <c r="E501" s="33">
        <v>1</v>
      </c>
      <c r="F501" s="8">
        <v>0</v>
      </c>
      <c r="G501" s="8" t="s">
        <v>33</v>
      </c>
      <c r="H501" s="8" t="s">
        <v>32</v>
      </c>
      <c r="I501" s="8">
        <v>32</v>
      </c>
      <c r="J501" s="8">
        <v>131</v>
      </c>
      <c r="K501" s="8">
        <v>140</v>
      </c>
      <c r="L501" s="8">
        <v>9</v>
      </c>
      <c r="M501" s="8">
        <v>1</v>
      </c>
      <c r="N501" s="8">
        <v>2</v>
      </c>
      <c r="O501" s="8">
        <v>1</v>
      </c>
      <c r="P501" s="8">
        <v>9</v>
      </c>
      <c r="Q501" s="8">
        <v>1</v>
      </c>
      <c r="R501" s="8">
        <v>3</v>
      </c>
      <c r="S501" s="8">
        <v>2</v>
      </c>
      <c r="T501" s="8">
        <v>1</v>
      </c>
      <c r="U501" s="8">
        <v>2</v>
      </c>
      <c r="V501" s="8">
        <v>1</v>
      </c>
      <c r="W501" s="8">
        <v>10</v>
      </c>
      <c r="X501" s="8">
        <v>7</v>
      </c>
      <c r="Y501" s="8">
        <v>3</v>
      </c>
      <c r="Z501" s="8">
        <v>4</v>
      </c>
      <c r="AA501" s="8">
        <v>14</v>
      </c>
      <c r="AB501" s="8">
        <v>10</v>
      </c>
      <c r="AC501" s="8">
        <v>13</v>
      </c>
      <c r="AD501" s="8">
        <v>12</v>
      </c>
      <c r="AE501" s="8">
        <v>10</v>
      </c>
      <c r="AF501" s="8">
        <v>9</v>
      </c>
      <c r="AG501" s="8">
        <v>8</v>
      </c>
      <c r="AH501" s="8">
        <v>13</v>
      </c>
      <c r="AI501" s="8">
        <v>8</v>
      </c>
      <c r="AJ501" s="8">
        <v>15</v>
      </c>
      <c r="AK501" s="8">
        <v>14</v>
      </c>
      <c r="AL501" s="8">
        <v>12</v>
      </c>
      <c r="AM501" s="8">
        <v>9</v>
      </c>
      <c r="AN501" s="8">
        <v>10</v>
      </c>
      <c r="AO501" s="8">
        <v>17</v>
      </c>
      <c r="AP501" s="8">
        <v>12</v>
      </c>
      <c r="AQ501" s="8">
        <v>10</v>
      </c>
      <c r="AR501" s="8">
        <v>10</v>
      </c>
      <c r="AS501" s="8">
        <v>12</v>
      </c>
      <c r="AT501" s="8">
        <v>8</v>
      </c>
      <c r="AU501" s="8">
        <v>12</v>
      </c>
      <c r="AV501" s="8">
        <v>13</v>
      </c>
      <c r="AW501" s="8">
        <v>11</v>
      </c>
      <c r="AX501" s="8">
        <v>8</v>
      </c>
      <c r="AY501" s="8">
        <v>12</v>
      </c>
      <c r="AZ501" s="8">
        <v>12</v>
      </c>
      <c r="BA501" s="8">
        <v>14</v>
      </c>
      <c r="BB501" s="8">
        <v>12</v>
      </c>
      <c r="BC501" s="8">
        <v>15</v>
      </c>
      <c r="BD501" s="8">
        <v>16</v>
      </c>
      <c r="BE501" s="8">
        <v>12</v>
      </c>
      <c r="BF501" s="8">
        <v>14</v>
      </c>
      <c r="BG501" s="8">
        <v>9</v>
      </c>
      <c r="BH501" s="8">
        <v>13</v>
      </c>
      <c r="BI501" s="8">
        <v>14</v>
      </c>
      <c r="BJ501" s="8" t="s">
        <v>26</v>
      </c>
      <c r="BK501" s="8" t="s">
        <v>20</v>
      </c>
      <c r="BL501" s="8">
        <v>14</v>
      </c>
      <c r="BM501" s="8" t="s">
        <v>26</v>
      </c>
      <c r="BN501" s="8"/>
      <c r="BO501" s="8" t="s">
        <v>26</v>
      </c>
      <c r="BP501" s="34">
        <v>46934</v>
      </c>
      <c r="BQ501" s="8" t="s">
        <v>21</v>
      </c>
      <c r="BR501" s="8" t="s">
        <v>156</v>
      </c>
    </row>
    <row r="502" spans="1:70" ht="15.5" thickBot="1" x14ac:dyDescent="0.35">
      <c r="A502" s="8" t="s">
        <v>26</v>
      </c>
      <c r="B502" s="8"/>
      <c r="C502" s="8" t="s">
        <v>856</v>
      </c>
      <c r="D502" s="8" t="s">
        <v>154</v>
      </c>
      <c r="E502" s="33">
        <v>1</v>
      </c>
      <c r="F502" s="8">
        <v>0</v>
      </c>
      <c r="G502" s="8" t="s">
        <v>22</v>
      </c>
      <c r="H502" s="8" t="s">
        <v>599</v>
      </c>
      <c r="I502" s="8">
        <v>28</v>
      </c>
      <c r="J502" s="8">
        <v>127</v>
      </c>
      <c r="K502" s="8">
        <v>138</v>
      </c>
      <c r="L502" s="8">
        <v>10</v>
      </c>
      <c r="M502" s="8">
        <v>8</v>
      </c>
      <c r="N502" s="8">
        <v>5</v>
      </c>
      <c r="O502" s="8">
        <v>13</v>
      </c>
      <c r="P502" s="8">
        <v>13</v>
      </c>
      <c r="Q502" s="8">
        <v>7</v>
      </c>
      <c r="R502" s="8">
        <v>4</v>
      </c>
      <c r="S502" s="8">
        <v>12</v>
      </c>
      <c r="T502" s="8">
        <v>5</v>
      </c>
      <c r="U502" s="8">
        <v>12</v>
      </c>
      <c r="V502" s="8">
        <v>13</v>
      </c>
      <c r="W502" s="8">
        <v>13</v>
      </c>
      <c r="X502" s="8">
        <v>8</v>
      </c>
      <c r="Y502" s="8">
        <v>12</v>
      </c>
      <c r="Z502" s="8">
        <v>11</v>
      </c>
      <c r="AA502" s="8">
        <v>6</v>
      </c>
      <c r="AB502" s="8">
        <v>12</v>
      </c>
      <c r="AC502" s="8">
        <v>11</v>
      </c>
      <c r="AD502" s="8">
        <v>13</v>
      </c>
      <c r="AE502" s="8">
        <v>13</v>
      </c>
      <c r="AF502" s="8">
        <v>7</v>
      </c>
      <c r="AG502" s="8">
        <v>10</v>
      </c>
      <c r="AH502" s="8">
        <v>13</v>
      </c>
      <c r="AI502" s="8">
        <v>13</v>
      </c>
      <c r="AJ502" s="8">
        <v>13</v>
      </c>
      <c r="AK502" s="8">
        <v>11</v>
      </c>
      <c r="AL502" s="8">
        <v>13</v>
      </c>
      <c r="AM502" s="8">
        <v>10</v>
      </c>
      <c r="AN502" s="8">
        <v>16</v>
      </c>
      <c r="AO502" s="8">
        <v>8</v>
      </c>
      <c r="AP502" s="8">
        <v>15</v>
      </c>
      <c r="AQ502" s="8">
        <v>13</v>
      </c>
      <c r="AR502" s="8">
        <v>10</v>
      </c>
      <c r="AS502" s="8">
        <v>7</v>
      </c>
      <c r="AT502" s="8">
        <v>16</v>
      </c>
      <c r="AU502" s="8">
        <v>14</v>
      </c>
      <c r="AV502" s="8">
        <v>9</v>
      </c>
      <c r="AW502" s="8">
        <v>12</v>
      </c>
      <c r="AX502" s="8">
        <v>13</v>
      </c>
      <c r="AY502" s="8">
        <v>2</v>
      </c>
      <c r="AZ502" s="8">
        <v>2</v>
      </c>
      <c r="BA502" s="8">
        <v>3</v>
      </c>
      <c r="BB502" s="8">
        <v>3</v>
      </c>
      <c r="BC502" s="8">
        <v>2</v>
      </c>
      <c r="BD502" s="8">
        <v>3</v>
      </c>
      <c r="BE502" s="8">
        <v>2</v>
      </c>
      <c r="BF502" s="8">
        <v>3</v>
      </c>
      <c r="BG502" s="8">
        <v>3</v>
      </c>
      <c r="BH502" s="8">
        <v>2</v>
      </c>
      <c r="BI502" s="8">
        <v>3</v>
      </c>
      <c r="BJ502" s="8" t="s">
        <v>26</v>
      </c>
      <c r="BK502" s="8" t="s">
        <v>20</v>
      </c>
      <c r="BL502" s="8">
        <v>15</v>
      </c>
      <c r="BM502" s="8" t="s">
        <v>26</v>
      </c>
      <c r="BN502" s="8"/>
      <c r="BO502" s="8">
        <v>91</v>
      </c>
      <c r="BP502" s="34">
        <v>47299</v>
      </c>
      <c r="BQ502" s="8" t="s">
        <v>21</v>
      </c>
      <c r="BR502" s="8" t="s">
        <v>156</v>
      </c>
    </row>
    <row r="503" spans="1:70" ht="15.5" thickBot="1" x14ac:dyDescent="0.35">
      <c r="A503" s="8" t="s">
        <v>26</v>
      </c>
      <c r="B503" s="8"/>
      <c r="C503" s="8" t="s">
        <v>857</v>
      </c>
      <c r="D503" s="8" t="s">
        <v>154</v>
      </c>
      <c r="E503" s="33">
        <v>1</v>
      </c>
      <c r="F503" s="8">
        <v>0</v>
      </c>
      <c r="G503" s="8" t="s">
        <v>19</v>
      </c>
      <c r="H503" s="8" t="s">
        <v>315</v>
      </c>
      <c r="I503" s="8">
        <v>24</v>
      </c>
      <c r="J503" s="8">
        <v>138</v>
      </c>
      <c r="K503" s="8">
        <v>146</v>
      </c>
      <c r="L503" s="8">
        <v>15</v>
      </c>
      <c r="M503" s="8">
        <v>14</v>
      </c>
      <c r="N503" s="8">
        <v>10</v>
      </c>
      <c r="O503" s="8">
        <v>14</v>
      </c>
      <c r="P503" s="8">
        <v>15</v>
      </c>
      <c r="Q503" s="8">
        <v>14</v>
      </c>
      <c r="R503" s="8">
        <v>4</v>
      </c>
      <c r="S503" s="8">
        <v>15</v>
      </c>
      <c r="T503" s="8">
        <v>10</v>
      </c>
      <c r="U503" s="8">
        <v>12</v>
      </c>
      <c r="V503" s="8">
        <v>13</v>
      </c>
      <c r="W503" s="8">
        <v>14</v>
      </c>
      <c r="X503" s="8">
        <v>6</v>
      </c>
      <c r="Y503" s="8">
        <v>13</v>
      </c>
      <c r="Z503" s="8">
        <v>12</v>
      </c>
      <c r="AA503" s="8">
        <v>11</v>
      </c>
      <c r="AB503" s="8">
        <v>14</v>
      </c>
      <c r="AC503" s="8">
        <v>15</v>
      </c>
      <c r="AD503" s="8">
        <v>13</v>
      </c>
      <c r="AE503" s="8">
        <v>9</v>
      </c>
      <c r="AF503" s="8">
        <v>8</v>
      </c>
      <c r="AG503" s="8">
        <v>15</v>
      </c>
      <c r="AH503" s="8">
        <v>13</v>
      </c>
      <c r="AI503" s="8">
        <v>12</v>
      </c>
      <c r="AJ503" s="8">
        <v>14</v>
      </c>
      <c r="AK503" s="8">
        <v>6</v>
      </c>
      <c r="AL503" s="8">
        <v>15</v>
      </c>
      <c r="AM503" s="8">
        <v>13</v>
      </c>
      <c r="AN503" s="8">
        <v>13</v>
      </c>
      <c r="AO503" s="8">
        <v>6</v>
      </c>
      <c r="AP503" s="8">
        <v>13</v>
      </c>
      <c r="AQ503" s="8">
        <v>12</v>
      </c>
      <c r="AR503" s="8">
        <v>13</v>
      </c>
      <c r="AS503" s="8">
        <v>6</v>
      </c>
      <c r="AT503" s="8">
        <v>13</v>
      </c>
      <c r="AU503" s="8">
        <v>10</v>
      </c>
      <c r="AV503" s="8">
        <v>13</v>
      </c>
      <c r="AW503" s="8">
        <v>14</v>
      </c>
      <c r="AX503" s="8">
        <v>14</v>
      </c>
      <c r="AY503" s="8">
        <v>1</v>
      </c>
      <c r="AZ503" s="8">
        <v>1</v>
      </c>
      <c r="BA503" s="8">
        <v>3</v>
      </c>
      <c r="BB503" s="8">
        <v>3</v>
      </c>
      <c r="BC503" s="8">
        <v>1</v>
      </c>
      <c r="BD503" s="8">
        <v>3</v>
      </c>
      <c r="BE503" s="8">
        <v>2</v>
      </c>
      <c r="BF503" s="8">
        <v>3</v>
      </c>
      <c r="BG503" s="8">
        <v>2</v>
      </c>
      <c r="BH503" s="8">
        <v>1</v>
      </c>
      <c r="BI503" s="8">
        <v>3</v>
      </c>
      <c r="BJ503" s="8" t="s">
        <v>26</v>
      </c>
      <c r="BK503" s="8" t="s">
        <v>20</v>
      </c>
      <c r="BL503" s="8">
        <v>16</v>
      </c>
      <c r="BM503" s="8" t="s">
        <v>26</v>
      </c>
      <c r="BN503" s="8"/>
      <c r="BO503" s="8">
        <v>9</v>
      </c>
      <c r="BP503" s="34">
        <v>46203</v>
      </c>
      <c r="BQ503" s="8" t="s">
        <v>21</v>
      </c>
      <c r="BR503" s="8" t="s">
        <v>156</v>
      </c>
    </row>
    <row r="504" spans="1:70" ht="15.5" thickBot="1" x14ac:dyDescent="0.35">
      <c r="A504" s="8" t="s">
        <v>26</v>
      </c>
      <c r="B504" s="8"/>
      <c r="C504" s="8" t="s">
        <v>858</v>
      </c>
      <c r="D504" s="8" t="s">
        <v>154</v>
      </c>
      <c r="E504" s="33">
        <v>1</v>
      </c>
      <c r="F504" s="8">
        <v>0</v>
      </c>
      <c r="G504" s="8" t="s">
        <v>634</v>
      </c>
      <c r="H504" s="8" t="s">
        <v>435</v>
      </c>
      <c r="I504" s="8">
        <v>22</v>
      </c>
      <c r="J504" s="8">
        <v>125</v>
      </c>
      <c r="K504" s="8">
        <v>139</v>
      </c>
      <c r="L504" s="8">
        <v>13</v>
      </c>
      <c r="M504" s="8">
        <v>14</v>
      </c>
      <c r="N504" s="8">
        <v>12</v>
      </c>
      <c r="O504" s="8">
        <v>5</v>
      </c>
      <c r="P504" s="8">
        <v>13</v>
      </c>
      <c r="Q504" s="8">
        <v>11</v>
      </c>
      <c r="R504" s="8">
        <v>3</v>
      </c>
      <c r="S504" s="8">
        <v>13</v>
      </c>
      <c r="T504" s="8">
        <v>10</v>
      </c>
      <c r="U504" s="8">
        <v>11</v>
      </c>
      <c r="V504" s="8">
        <v>9</v>
      </c>
      <c r="W504" s="8">
        <v>10</v>
      </c>
      <c r="X504" s="8">
        <v>10</v>
      </c>
      <c r="Y504" s="8">
        <v>10</v>
      </c>
      <c r="Z504" s="8">
        <v>14</v>
      </c>
      <c r="AA504" s="8">
        <v>11</v>
      </c>
      <c r="AB504" s="8">
        <v>15</v>
      </c>
      <c r="AC504" s="8">
        <v>11</v>
      </c>
      <c r="AD504" s="8">
        <v>12</v>
      </c>
      <c r="AE504" s="8">
        <v>10</v>
      </c>
      <c r="AF504" s="8">
        <v>15</v>
      </c>
      <c r="AG504" s="8">
        <v>12</v>
      </c>
      <c r="AH504" s="8">
        <v>12</v>
      </c>
      <c r="AI504" s="8">
        <v>13</v>
      </c>
      <c r="AJ504" s="8">
        <v>15</v>
      </c>
      <c r="AK504" s="8">
        <v>13</v>
      </c>
      <c r="AL504" s="8">
        <v>12</v>
      </c>
      <c r="AM504" s="8">
        <v>13</v>
      </c>
      <c r="AN504" s="8">
        <v>13</v>
      </c>
      <c r="AO504" s="8">
        <v>10</v>
      </c>
      <c r="AP504" s="8">
        <v>14</v>
      </c>
      <c r="AQ504" s="8">
        <v>14</v>
      </c>
      <c r="AR504" s="8">
        <v>14</v>
      </c>
      <c r="AS504" s="8">
        <v>11</v>
      </c>
      <c r="AT504" s="8">
        <v>14</v>
      </c>
      <c r="AU504" s="8">
        <v>13</v>
      </c>
      <c r="AV504" s="8">
        <v>11</v>
      </c>
      <c r="AW504" s="8">
        <v>10</v>
      </c>
      <c r="AX504" s="8">
        <v>9</v>
      </c>
      <c r="AY504" s="8">
        <v>1</v>
      </c>
      <c r="AZ504" s="8">
        <v>3</v>
      </c>
      <c r="BA504" s="8">
        <v>1</v>
      </c>
      <c r="BB504" s="8">
        <v>1</v>
      </c>
      <c r="BC504" s="8">
        <v>2</v>
      </c>
      <c r="BD504" s="8">
        <v>2</v>
      </c>
      <c r="BE504" s="8">
        <v>2</v>
      </c>
      <c r="BF504" s="8">
        <v>2</v>
      </c>
      <c r="BG504" s="8">
        <v>3</v>
      </c>
      <c r="BH504" s="8">
        <v>3</v>
      </c>
      <c r="BI504" s="8">
        <v>3</v>
      </c>
      <c r="BJ504" s="8" t="s">
        <v>26</v>
      </c>
      <c r="BK504" s="8" t="s">
        <v>20</v>
      </c>
      <c r="BL504" s="8">
        <v>12</v>
      </c>
      <c r="BM504" s="8" t="s">
        <v>26</v>
      </c>
      <c r="BN504" s="8"/>
      <c r="BO504" s="8" t="s">
        <v>26</v>
      </c>
      <c r="BP504" s="34">
        <v>46934</v>
      </c>
      <c r="BQ504" s="8" t="s">
        <v>21</v>
      </c>
      <c r="BR504" s="8" t="s">
        <v>156</v>
      </c>
    </row>
    <row r="505" spans="1:70" ht="15.5" thickBot="1" x14ac:dyDescent="0.35">
      <c r="A505" s="8" t="s">
        <v>26</v>
      </c>
      <c r="B505" s="8"/>
      <c r="C505" s="8" t="s">
        <v>859</v>
      </c>
      <c r="D505" s="8" t="s">
        <v>154</v>
      </c>
      <c r="E505" s="33">
        <v>1</v>
      </c>
      <c r="F505" s="8">
        <v>0</v>
      </c>
      <c r="G505" s="8" t="s">
        <v>33</v>
      </c>
      <c r="H505" s="8" t="s">
        <v>32</v>
      </c>
      <c r="I505" s="8">
        <v>31</v>
      </c>
      <c r="J505" s="8">
        <v>115</v>
      </c>
      <c r="K505" s="8">
        <v>135</v>
      </c>
      <c r="L505" s="8">
        <v>9</v>
      </c>
      <c r="M505" s="8">
        <v>3</v>
      </c>
      <c r="N505" s="8">
        <v>1</v>
      </c>
      <c r="O505" s="8">
        <v>2</v>
      </c>
      <c r="P505" s="8">
        <v>10</v>
      </c>
      <c r="Q505" s="8">
        <v>3</v>
      </c>
      <c r="R505" s="8">
        <v>3</v>
      </c>
      <c r="S505" s="8">
        <v>3</v>
      </c>
      <c r="T505" s="8">
        <v>1</v>
      </c>
      <c r="U505" s="8">
        <v>1</v>
      </c>
      <c r="V505" s="8">
        <v>2</v>
      </c>
      <c r="W505" s="8">
        <v>7</v>
      </c>
      <c r="X505" s="8">
        <v>5</v>
      </c>
      <c r="Y505" s="8">
        <v>2</v>
      </c>
      <c r="Z505" s="8">
        <v>3</v>
      </c>
      <c r="AA505" s="8">
        <v>12</v>
      </c>
      <c r="AB505" s="8">
        <v>12</v>
      </c>
      <c r="AC505" s="8">
        <v>10</v>
      </c>
      <c r="AD505" s="8">
        <v>11</v>
      </c>
      <c r="AE505" s="8">
        <v>10</v>
      </c>
      <c r="AF505" s="8">
        <v>8</v>
      </c>
      <c r="AG505" s="8">
        <v>8</v>
      </c>
      <c r="AH505" s="8">
        <v>11</v>
      </c>
      <c r="AI505" s="8">
        <v>6</v>
      </c>
      <c r="AJ505" s="8">
        <v>13</v>
      </c>
      <c r="AK505" s="8">
        <v>15</v>
      </c>
      <c r="AL505" s="8">
        <v>10</v>
      </c>
      <c r="AM505" s="8">
        <v>12</v>
      </c>
      <c r="AN505" s="8">
        <v>7</v>
      </c>
      <c r="AO505" s="8">
        <v>15</v>
      </c>
      <c r="AP505" s="8">
        <v>17</v>
      </c>
      <c r="AQ505" s="8">
        <v>13</v>
      </c>
      <c r="AR505" s="8">
        <v>8</v>
      </c>
      <c r="AS505" s="8">
        <v>12</v>
      </c>
      <c r="AT505" s="8">
        <v>7</v>
      </c>
      <c r="AU505" s="8">
        <v>13</v>
      </c>
      <c r="AV505" s="8">
        <v>11</v>
      </c>
      <c r="AW505" s="8">
        <v>12</v>
      </c>
      <c r="AX505" s="8">
        <v>14</v>
      </c>
      <c r="AY505" s="8">
        <v>13</v>
      </c>
      <c r="AZ505" s="8">
        <v>12</v>
      </c>
      <c r="BA505" s="8">
        <v>12</v>
      </c>
      <c r="BB505" s="8">
        <v>9</v>
      </c>
      <c r="BC505" s="8">
        <v>11</v>
      </c>
      <c r="BD505" s="8">
        <v>11</v>
      </c>
      <c r="BE505" s="8">
        <v>13</v>
      </c>
      <c r="BF505" s="8">
        <v>11</v>
      </c>
      <c r="BG505" s="8">
        <v>7</v>
      </c>
      <c r="BH505" s="8">
        <v>10</v>
      </c>
      <c r="BI505" s="8">
        <v>13</v>
      </c>
      <c r="BJ505" s="8" t="s">
        <v>26</v>
      </c>
      <c r="BK505" s="8" t="s">
        <v>20</v>
      </c>
      <c r="BL505" s="8">
        <v>15</v>
      </c>
      <c r="BM505" s="8" t="s">
        <v>26</v>
      </c>
      <c r="BN505" s="8"/>
      <c r="BO505" s="8" t="s">
        <v>26</v>
      </c>
      <c r="BP505" s="34">
        <v>46568</v>
      </c>
      <c r="BQ505" s="8" t="s">
        <v>21</v>
      </c>
      <c r="BR505" s="8" t="s">
        <v>156</v>
      </c>
    </row>
    <row r="506" spans="1:70" ht="15.5" thickBot="1" x14ac:dyDescent="0.35">
      <c r="A506" s="8" t="s">
        <v>26</v>
      </c>
      <c r="B506" s="8"/>
      <c r="C506" s="8" t="s">
        <v>860</v>
      </c>
      <c r="D506" s="8" t="s">
        <v>154</v>
      </c>
      <c r="E506" s="33">
        <v>1</v>
      </c>
      <c r="F506" s="8">
        <v>0</v>
      </c>
      <c r="G506" s="8" t="s">
        <v>29</v>
      </c>
      <c r="H506" s="8" t="s">
        <v>435</v>
      </c>
      <c r="I506" s="8">
        <v>23</v>
      </c>
      <c r="J506" s="8">
        <v>130</v>
      </c>
      <c r="K506" s="8">
        <v>145</v>
      </c>
      <c r="L506" s="8">
        <v>12</v>
      </c>
      <c r="M506" s="8">
        <v>13</v>
      </c>
      <c r="N506" s="8">
        <v>12</v>
      </c>
      <c r="O506" s="8">
        <v>7</v>
      </c>
      <c r="P506" s="8">
        <v>11</v>
      </c>
      <c r="Q506" s="8">
        <v>8</v>
      </c>
      <c r="R506" s="8">
        <v>12</v>
      </c>
      <c r="S506" s="8">
        <v>13</v>
      </c>
      <c r="T506" s="8">
        <v>12</v>
      </c>
      <c r="U506" s="8">
        <v>6</v>
      </c>
      <c r="V506" s="8">
        <v>8</v>
      </c>
      <c r="W506" s="8">
        <v>12</v>
      </c>
      <c r="X506" s="8">
        <v>9</v>
      </c>
      <c r="Y506" s="8">
        <v>8</v>
      </c>
      <c r="Z506" s="8">
        <v>11</v>
      </c>
      <c r="AA506" s="8">
        <v>12</v>
      </c>
      <c r="AB506" s="8">
        <v>17</v>
      </c>
      <c r="AC506" s="8">
        <v>12</v>
      </c>
      <c r="AD506" s="8">
        <v>13</v>
      </c>
      <c r="AE506" s="8">
        <v>8</v>
      </c>
      <c r="AF506" s="8">
        <v>12</v>
      </c>
      <c r="AG506" s="8">
        <v>11</v>
      </c>
      <c r="AH506" s="8">
        <v>17</v>
      </c>
      <c r="AI506" s="8">
        <v>14</v>
      </c>
      <c r="AJ506" s="8">
        <v>14</v>
      </c>
      <c r="AK506" s="8">
        <v>12</v>
      </c>
      <c r="AL506" s="8">
        <v>12</v>
      </c>
      <c r="AM506" s="8">
        <v>12</v>
      </c>
      <c r="AN506" s="8">
        <v>13</v>
      </c>
      <c r="AO506" s="8">
        <v>12</v>
      </c>
      <c r="AP506" s="8">
        <v>14</v>
      </c>
      <c r="AQ506" s="8">
        <v>16</v>
      </c>
      <c r="AR506" s="8">
        <v>12</v>
      </c>
      <c r="AS506" s="8">
        <v>11</v>
      </c>
      <c r="AT506" s="8">
        <v>14</v>
      </c>
      <c r="AU506" s="8">
        <v>15</v>
      </c>
      <c r="AV506" s="8">
        <v>14</v>
      </c>
      <c r="AW506" s="8">
        <v>12</v>
      </c>
      <c r="AX506" s="8">
        <v>13</v>
      </c>
      <c r="AY506" s="8">
        <v>2</v>
      </c>
      <c r="AZ506" s="8">
        <v>2</v>
      </c>
      <c r="BA506" s="8">
        <v>3</v>
      </c>
      <c r="BB506" s="8">
        <v>1</v>
      </c>
      <c r="BC506" s="8">
        <v>1</v>
      </c>
      <c r="BD506" s="8">
        <v>3</v>
      </c>
      <c r="BE506" s="8">
        <v>3</v>
      </c>
      <c r="BF506" s="8">
        <v>2</v>
      </c>
      <c r="BG506" s="8">
        <v>3</v>
      </c>
      <c r="BH506" s="8">
        <v>3</v>
      </c>
      <c r="BI506" s="8">
        <v>3</v>
      </c>
      <c r="BJ506" s="8" t="s">
        <v>26</v>
      </c>
      <c r="BK506" s="8" t="s">
        <v>20</v>
      </c>
      <c r="BL506" s="8">
        <v>15</v>
      </c>
      <c r="BM506" s="8" t="s">
        <v>26</v>
      </c>
      <c r="BN506" s="8"/>
      <c r="BO506" s="8">
        <v>5</v>
      </c>
      <c r="BP506" s="34">
        <v>47664</v>
      </c>
      <c r="BQ506" s="8" t="s">
        <v>21</v>
      </c>
      <c r="BR506" s="8" t="s">
        <v>156</v>
      </c>
    </row>
    <row r="507" spans="1:70" ht="15.5" thickBot="1" x14ac:dyDescent="0.35">
      <c r="A507" s="8" t="s">
        <v>26</v>
      </c>
      <c r="B507" s="8"/>
      <c r="C507" s="8" t="s">
        <v>861</v>
      </c>
      <c r="D507" s="8" t="s">
        <v>154</v>
      </c>
      <c r="E507" s="33">
        <v>1</v>
      </c>
      <c r="F507" s="8">
        <v>0</v>
      </c>
      <c r="G507" s="8" t="s">
        <v>20</v>
      </c>
      <c r="H507" s="8" t="s">
        <v>24</v>
      </c>
      <c r="I507" s="8">
        <v>24</v>
      </c>
      <c r="J507" s="8">
        <v>126</v>
      </c>
      <c r="K507" s="8">
        <v>138</v>
      </c>
      <c r="L507" s="8">
        <v>11</v>
      </c>
      <c r="M507" s="8">
        <v>7</v>
      </c>
      <c r="N507" s="8">
        <v>8</v>
      </c>
      <c r="O507" s="8">
        <v>10</v>
      </c>
      <c r="P507" s="8">
        <v>11</v>
      </c>
      <c r="Q507" s="8">
        <v>5</v>
      </c>
      <c r="R507" s="8">
        <v>7</v>
      </c>
      <c r="S507" s="8">
        <v>11</v>
      </c>
      <c r="T507" s="8">
        <v>8</v>
      </c>
      <c r="U507" s="8">
        <v>9</v>
      </c>
      <c r="V507" s="8">
        <v>14</v>
      </c>
      <c r="W507" s="8">
        <v>12</v>
      </c>
      <c r="X507" s="8">
        <v>15</v>
      </c>
      <c r="Y507" s="8">
        <v>12</v>
      </c>
      <c r="Z507" s="8">
        <v>9</v>
      </c>
      <c r="AA507" s="8">
        <v>13</v>
      </c>
      <c r="AB507" s="8">
        <v>12</v>
      </c>
      <c r="AC507" s="8">
        <v>13</v>
      </c>
      <c r="AD507" s="8">
        <v>12</v>
      </c>
      <c r="AE507" s="8">
        <v>8</v>
      </c>
      <c r="AF507" s="8">
        <v>13</v>
      </c>
      <c r="AG507" s="8">
        <v>11</v>
      </c>
      <c r="AH507" s="8">
        <v>12</v>
      </c>
      <c r="AI507" s="8">
        <v>12</v>
      </c>
      <c r="AJ507" s="8">
        <v>15</v>
      </c>
      <c r="AK507" s="8">
        <v>12</v>
      </c>
      <c r="AL507" s="8">
        <v>11</v>
      </c>
      <c r="AM507" s="8">
        <v>13</v>
      </c>
      <c r="AN507" s="8">
        <v>11</v>
      </c>
      <c r="AO507" s="8">
        <v>18</v>
      </c>
      <c r="AP507" s="8">
        <v>14</v>
      </c>
      <c r="AQ507" s="8">
        <v>13</v>
      </c>
      <c r="AR507" s="8">
        <v>15</v>
      </c>
      <c r="AS507" s="8">
        <v>18</v>
      </c>
      <c r="AT507" s="8">
        <v>11</v>
      </c>
      <c r="AU507" s="8">
        <v>12</v>
      </c>
      <c r="AV507" s="8">
        <v>12</v>
      </c>
      <c r="AW507" s="8">
        <v>12</v>
      </c>
      <c r="AX507" s="8">
        <v>11</v>
      </c>
      <c r="AY507" s="8">
        <v>2</v>
      </c>
      <c r="AZ507" s="8">
        <v>2</v>
      </c>
      <c r="BA507" s="8">
        <v>2</v>
      </c>
      <c r="BB507" s="8">
        <v>2</v>
      </c>
      <c r="BC507" s="8">
        <v>2</v>
      </c>
      <c r="BD507" s="8">
        <v>3</v>
      </c>
      <c r="BE507" s="8">
        <v>1</v>
      </c>
      <c r="BF507" s="8">
        <v>1</v>
      </c>
      <c r="BG507" s="8">
        <v>2</v>
      </c>
      <c r="BH507" s="8">
        <v>3</v>
      </c>
      <c r="BI507" s="8">
        <v>1</v>
      </c>
      <c r="BJ507" s="8" t="s">
        <v>26</v>
      </c>
      <c r="BK507" s="8" t="s">
        <v>20</v>
      </c>
      <c r="BL507" s="8">
        <v>7</v>
      </c>
      <c r="BM507" s="8" t="s">
        <v>26</v>
      </c>
      <c r="BN507" s="8"/>
      <c r="BO507" s="8">
        <v>38</v>
      </c>
      <c r="BP507" s="34">
        <v>47299</v>
      </c>
      <c r="BQ507" s="8" t="s">
        <v>21</v>
      </c>
      <c r="BR507" s="8" t="s">
        <v>156</v>
      </c>
    </row>
    <row r="508" spans="1:70" ht="15.5" thickBot="1" x14ac:dyDescent="0.35">
      <c r="A508" s="8" t="s">
        <v>26</v>
      </c>
      <c r="B508" s="8"/>
      <c r="C508" s="8" t="s">
        <v>862</v>
      </c>
      <c r="D508" s="8" t="s">
        <v>154</v>
      </c>
      <c r="E508" s="33">
        <v>1</v>
      </c>
      <c r="F508" s="8">
        <v>0</v>
      </c>
      <c r="G508" s="8" t="s">
        <v>634</v>
      </c>
      <c r="H508" s="8" t="s">
        <v>229</v>
      </c>
      <c r="I508" s="8">
        <v>26</v>
      </c>
      <c r="J508" s="8">
        <v>131</v>
      </c>
      <c r="K508" s="8">
        <v>141</v>
      </c>
      <c r="L508" s="8">
        <v>13</v>
      </c>
      <c r="M508" s="8">
        <v>13</v>
      </c>
      <c r="N508" s="8">
        <v>8</v>
      </c>
      <c r="O508" s="8">
        <v>12</v>
      </c>
      <c r="P508" s="8">
        <v>15</v>
      </c>
      <c r="Q508" s="8">
        <v>11</v>
      </c>
      <c r="R508" s="8">
        <v>6</v>
      </c>
      <c r="S508" s="8">
        <v>15</v>
      </c>
      <c r="T508" s="8">
        <v>9</v>
      </c>
      <c r="U508" s="8">
        <v>10</v>
      </c>
      <c r="V508" s="8">
        <v>9</v>
      </c>
      <c r="W508" s="8">
        <v>14</v>
      </c>
      <c r="X508" s="8">
        <v>8</v>
      </c>
      <c r="Y508" s="8">
        <v>13</v>
      </c>
      <c r="Z508" s="8">
        <v>13</v>
      </c>
      <c r="AA508" s="8">
        <v>8</v>
      </c>
      <c r="AB508" s="8">
        <v>14</v>
      </c>
      <c r="AC508" s="8">
        <v>11</v>
      </c>
      <c r="AD508" s="8">
        <v>12</v>
      </c>
      <c r="AE508" s="8">
        <v>7</v>
      </c>
      <c r="AF508" s="8">
        <v>10</v>
      </c>
      <c r="AG508" s="8">
        <v>11</v>
      </c>
      <c r="AH508" s="8">
        <v>13</v>
      </c>
      <c r="AI508" s="8">
        <v>12</v>
      </c>
      <c r="AJ508" s="8">
        <v>14</v>
      </c>
      <c r="AK508" s="8">
        <v>11</v>
      </c>
      <c r="AL508" s="8">
        <v>13</v>
      </c>
      <c r="AM508" s="8">
        <v>12</v>
      </c>
      <c r="AN508" s="8">
        <v>14</v>
      </c>
      <c r="AO508" s="8">
        <v>7</v>
      </c>
      <c r="AP508" s="8">
        <v>16</v>
      </c>
      <c r="AQ508" s="8">
        <v>14</v>
      </c>
      <c r="AR508" s="8">
        <v>12</v>
      </c>
      <c r="AS508" s="8">
        <v>15</v>
      </c>
      <c r="AT508" s="8">
        <v>14</v>
      </c>
      <c r="AU508" s="8">
        <v>13</v>
      </c>
      <c r="AV508" s="8">
        <v>10</v>
      </c>
      <c r="AW508" s="8">
        <v>14</v>
      </c>
      <c r="AX508" s="8">
        <v>11</v>
      </c>
      <c r="AY508" s="8">
        <v>2</v>
      </c>
      <c r="AZ508" s="8">
        <v>1</v>
      </c>
      <c r="BA508" s="8">
        <v>2</v>
      </c>
      <c r="BB508" s="8">
        <v>1</v>
      </c>
      <c r="BC508" s="8">
        <v>3</v>
      </c>
      <c r="BD508" s="8">
        <v>1</v>
      </c>
      <c r="BE508" s="8">
        <v>2</v>
      </c>
      <c r="BF508" s="8">
        <v>1</v>
      </c>
      <c r="BG508" s="8">
        <v>1</v>
      </c>
      <c r="BH508" s="8">
        <v>3</v>
      </c>
      <c r="BI508" s="8">
        <v>2</v>
      </c>
      <c r="BJ508" s="8" t="s">
        <v>26</v>
      </c>
      <c r="BK508" s="8" t="s">
        <v>20</v>
      </c>
      <c r="BL508" s="8">
        <v>12</v>
      </c>
      <c r="BM508" s="8" t="s">
        <v>26</v>
      </c>
      <c r="BN508" s="8"/>
      <c r="BO508" s="8">
        <v>12</v>
      </c>
      <c r="BP508" s="34">
        <v>46934</v>
      </c>
      <c r="BQ508" s="8" t="s">
        <v>21</v>
      </c>
      <c r="BR508" s="8" t="s">
        <v>156</v>
      </c>
    </row>
    <row r="509" spans="1:70" ht="15.5" thickBot="1" x14ac:dyDescent="0.35">
      <c r="A509" s="8" t="s">
        <v>26</v>
      </c>
      <c r="B509" s="8"/>
      <c r="C509" s="8" t="s">
        <v>863</v>
      </c>
      <c r="D509" s="8" t="s">
        <v>154</v>
      </c>
      <c r="E509" s="33">
        <v>1</v>
      </c>
      <c r="F509" s="8">
        <v>0</v>
      </c>
      <c r="G509" s="8" t="s">
        <v>228</v>
      </c>
      <c r="H509" s="8" t="s">
        <v>595</v>
      </c>
      <c r="I509" s="8">
        <v>33</v>
      </c>
      <c r="J509" s="8">
        <v>135</v>
      </c>
      <c r="K509" s="8">
        <v>152</v>
      </c>
      <c r="L509" s="8">
        <v>13</v>
      </c>
      <c r="M509" s="8">
        <v>12</v>
      </c>
      <c r="N509" s="8">
        <v>13</v>
      </c>
      <c r="O509" s="8">
        <v>8</v>
      </c>
      <c r="P509" s="8">
        <v>13</v>
      </c>
      <c r="Q509" s="8">
        <v>7</v>
      </c>
      <c r="R509" s="8">
        <v>13</v>
      </c>
      <c r="S509" s="8">
        <v>14</v>
      </c>
      <c r="T509" s="8">
        <v>13</v>
      </c>
      <c r="U509" s="8">
        <v>10</v>
      </c>
      <c r="V509" s="8">
        <v>12</v>
      </c>
      <c r="W509" s="8">
        <v>13</v>
      </c>
      <c r="X509" s="8">
        <v>14</v>
      </c>
      <c r="Y509" s="8">
        <v>10</v>
      </c>
      <c r="Z509" s="8">
        <v>12</v>
      </c>
      <c r="AA509" s="8">
        <v>14</v>
      </c>
      <c r="AB509" s="8">
        <v>13</v>
      </c>
      <c r="AC509" s="8">
        <v>13</v>
      </c>
      <c r="AD509" s="8">
        <v>14</v>
      </c>
      <c r="AE509" s="8">
        <v>13</v>
      </c>
      <c r="AF509" s="8">
        <v>11</v>
      </c>
      <c r="AG509" s="8">
        <v>13</v>
      </c>
      <c r="AH509" s="8">
        <v>14</v>
      </c>
      <c r="AI509" s="8">
        <v>16</v>
      </c>
      <c r="AJ509" s="8">
        <v>14</v>
      </c>
      <c r="AK509" s="8">
        <v>13</v>
      </c>
      <c r="AL509" s="8">
        <v>13</v>
      </c>
      <c r="AM509" s="8">
        <v>13</v>
      </c>
      <c r="AN509" s="8">
        <v>12</v>
      </c>
      <c r="AO509" s="8">
        <v>13</v>
      </c>
      <c r="AP509" s="8">
        <v>12</v>
      </c>
      <c r="AQ509" s="8">
        <v>13</v>
      </c>
      <c r="AR509" s="8">
        <v>13</v>
      </c>
      <c r="AS509" s="8">
        <v>14</v>
      </c>
      <c r="AT509" s="8">
        <v>12</v>
      </c>
      <c r="AU509" s="8">
        <v>15</v>
      </c>
      <c r="AV509" s="8">
        <v>15</v>
      </c>
      <c r="AW509" s="8">
        <v>12</v>
      </c>
      <c r="AX509" s="8">
        <v>13</v>
      </c>
      <c r="AY509" s="8">
        <v>2</v>
      </c>
      <c r="AZ509" s="8">
        <v>2</v>
      </c>
      <c r="BA509" s="8">
        <v>3</v>
      </c>
      <c r="BB509" s="8">
        <v>4</v>
      </c>
      <c r="BC509" s="8">
        <v>2</v>
      </c>
      <c r="BD509" s="8">
        <v>2</v>
      </c>
      <c r="BE509" s="8">
        <v>3</v>
      </c>
      <c r="BF509" s="8">
        <v>2</v>
      </c>
      <c r="BG509" s="8">
        <v>3</v>
      </c>
      <c r="BH509" s="8">
        <v>2</v>
      </c>
      <c r="BI509" s="8">
        <v>1</v>
      </c>
      <c r="BJ509" s="8" t="s">
        <v>26</v>
      </c>
      <c r="BK509" s="8" t="s">
        <v>20</v>
      </c>
      <c r="BL509" s="8">
        <v>13</v>
      </c>
      <c r="BM509" s="8" t="s">
        <v>26</v>
      </c>
      <c r="BN509" s="8"/>
      <c r="BO509" s="8">
        <v>26</v>
      </c>
      <c r="BP509" s="34">
        <v>46203</v>
      </c>
      <c r="BQ509" s="8" t="s">
        <v>21</v>
      </c>
      <c r="BR509" s="8" t="s">
        <v>156</v>
      </c>
    </row>
    <row r="510" spans="1:70" ht="15.5" thickBot="1" x14ac:dyDescent="0.35">
      <c r="A510" s="8" t="s">
        <v>26</v>
      </c>
      <c r="B510" s="8"/>
      <c r="C510" s="8" t="s">
        <v>864</v>
      </c>
      <c r="D510" s="8" t="s">
        <v>154</v>
      </c>
      <c r="E510" s="33">
        <v>1</v>
      </c>
      <c r="F510" s="8">
        <v>0</v>
      </c>
      <c r="G510" s="8" t="s">
        <v>585</v>
      </c>
      <c r="H510" s="8" t="s">
        <v>32</v>
      </c>
      <c r="I510" s="8">
        <v>32</v>
      </c>
      <c r="J510" s="8">
        <v>132</v>
      </c>
      <c r="K510" s="8">
        <v>145</v>
      </c>
      <c r="L510" s="8">
        <v>9</v>
      </c>
      <c r="M510" s="8">
        <v>2</v>
      </c>
      <c r="N510" s="8">
        <v>1</v>
      </c>
      <c r="O510" s="8">
        <v>5</v>
      </c>
      <c r="P510" s="8">
        <v>8</v>
      </c>
      <c r="Q510" s="8">
        <v>2</v>
      </c>
      <c r="R510" s="8">
        <v>1</v>
      </c>
      <c r="S510" s="8">
        <v>1</v>
      </c>
      <c r="T510" s="8">
        <v>3</v>
      </c>
      <c r="U510" s="8">
        <v>2</v>
      </c>
      <c r="V510" s="8">
        <v>3</v>
      </c>
      <c r="W510" s="8">
        <v>9</v>
      </c>
      <c r="X510" s="8">
        <v>8</v>
      </c>
      <c r="Y510" s="8">
        <v>1</v>
      </c>
      <c r="Z510" s="8">
        <v>5</v>
      </c>
      <c r="AA510" s="8">
        <v>12</v>
      </c>
      <c r="AB510" s="8">
        <v>10</v>
      </c>
      <c r="AC510" s="8">
        <v>12</v>
      </c>
      <c r="AD510" s="8">
        <v>13</v>
      </c>
      <c r="AE510" s="8">
        <v>11</v>
      </c>
      <c r="AF510" s="8">
        <v>13</v>
      </c>
      <c r="AG510" s="8">
        <v>10</v>
      </c>
      <c r="AH510" s="8">
        <v>15</v>
      </c>
      <c r="AI510" s="8">
        <v>3</v>
      </c>
      <c r="AJ510" s="8">
        <v>15</v>
      </c>
      <c r="AK510" s="8">
        <v>16</v>
      </c>
      <c r="AL510" s="8">
        <v>15</v>
      </c>
      <c r="AM510" s="8">
        <v>12</v>
      </c>
      <c r="AN510" s="8">
        <v>9</v>
      </c>
      <c r="AO510" s="8">
        <v>13</v>
      </c>
      <c r="AP510" s="8">
        <v>11</v>
      </c>
      <c r="AQ510" s="8">
        <v>13</v>
      </c>
      <c r="AR510" s="8">
        <v>12</v>
      </c>
      <c r="AS510" s="8">
        <v>12</v>
      </c>
      <c r="AT510" s="8">
        <v>9</v>
      </c>
      <c r="AU510" s="8">
        <v>13</v>
      </c>
      <c r="AV510" s="8">
        <v>10</v>
      </c>
      <c r="AW510" s="8">
        <v>15</v>
      </c>
      <c r="AX510" s="8">
        <v>15</v>
      </c>
      <c r="AY510" s="8">
        <v>13</v>
      </c>
      <c r="AZ510" s="8">
        <v>11</v>
      </c>
      <c r="BA510" s="8">
        <v>14</v>
      </c>
      <c r="BB510" s="8">
        <v>15</v>
      </c>
      <c r="BC510" s="8">
        <v>12</v>
      </c>
      <c r="BD510" s="8">
        <v>14</v>
      </c>
      <c r="BE510" s="8">
        <v>13</v>
      </c>
      <c r="BF510" s="8">
        <v>15</v>
      </c>
      <c r="BG510" s="8">
        <v>13</v>
      </c>
      <c r="BH510" s="8">
        <v>12</v>
      </c>
      <c r="BI510" s="8">
        <v>14</v>
      </c>
      <c r="BJ510" s="8" t="s">
        <v>26</v>
      </c>
      <c r="BK510" s="8" t="s">
        <v>20</v>
      </c>
      <c r="BL510" s="8">
        <v>16</v>
      </c>
      <c r="BM510" s="8" t="s">
        <v>26</v>
      </c>
      <c r="BN510" s="8"/>
      <c r="BO510" s="8" t="s">
        <v>26</v>
      </c>
      <c r="BP510" s="34">
        <v>46568</v>
      </c>
      <c r="BQ510" s="8" t="s">
        <v>21</v>
      </c>
      <c r="BR510" s="8" t="s">
        <v>156</v>
      </c>
    </row>
    <row r="511" spans="1:70" ht="15.5" thickBot="1" x14ac:dyDescent="0.35">
      <c r="A511" s="8" t="s">
        <v>26</v>
      </c>
      <c r="B511" s="8"/>
      <c r="C511" s="8" t="s">
        <v>865</v>
      </c>
      <c r="D511" s="8" t="s">
        <v>154</v>
      </c>
      <c r="E511" s="33">
        <v>1</v>
      </c>
      <c r="F511" s="8">
        <v>0</v>
      </c>
      <c r="G511" s="8" t="s">
        <v>585</v>
      </c>
      <c r="H511" s="8" t="s">
        <v>711</v>
      </c>
      <c r="I511" s="8">
        <v>29</v>
      </c>
      <c r="J511" s="8">
        <v>133</v>
      </c>
      <c r="K511" s="8">
        <v>140</v>
      </c>
      <c r="L511" s="8">
        <v>11</v>
      </c>
      <c r="M511" s="8">
        <v>10</v>
      </c>
      <c r="N511" s="8">
        <v>6</v>
      </c>
      <c r="O511" s="8">
        <v>12</v>
      </c>
      <c r="P511" s="8">
        <v>13</v>
      </c>
      <c r="Q511" s="8">
        <v>8</v>
      </c>
      <c r="R511" s="8">
        <v>2</v>
      </c>
      <c r="S511" s="8">
        <v>14</v>
      </c>
      <c r="T511" s="8">
        <v>8</v>
      </c>
      <c r="U511" s="8">
        <v>8</v>
      </c>
      <c r="V511" s="8">
        <v>15</v>
      </c>
      <c r="W511" s="8">
        <v>10</v>
      </c>
      <c r="X511" s="8">
        <v>11</v>
      </c>
      <c r="Y511" s="8">
        <v>10</v>
      </c>
      <c r="Z511" s="8">
        <v>13</v>
      </c>
      <c r="AA511" s="8">
        <v>9</v>
      </c>
      <c r="AB511" s="8">
        <v>14</v>
      </c>
      <c r="AC511" s="8">
        <v>12</v>
      </c>
      <c r="AD511" s="8">
        <v>11</v>
      </c>
      <c r="AE511" s="8">
        <v>10</v>
      </c>
      <c r="AF511" s="8">
        <v>16</v>
      </c>
      <c r="AG511" s="8">
        <v>12</v>
      </c>
      <c r="AH511" s="8">
        <v>14</v>
      </c>
      <c r="AI511" s="8">
        <v>13</v>
      </c>
      <c r="AJ511" s="8">
        <v>15</v>
      </c>
      <c r="AK511" s="8">
        <v>13</v>
      </c>
      <c r="AL511" s="8">
        <v>12</v>
      </c>
      <c r="AM511" s="8">
        <v>13</v>
      </c>
      <c r="AN511" s="8">
        <v>15</v>
      </c>
      <c r="AO511" s="8">
        <v>11</v>
      </c>
      <c r="AP511" s="8">
        <v>15</v>
      </c>
      <c r="AQ511" s="8">
        <v>13</v>
      </c>
      <c r="AR511" s="8">
        <v>13</v>
      </c>
      <c r="AS511" s="8">
        <v>11</v>
      </c>
      <c r="AT511" s="8">
        <v>14</v>
      </c>
      <c r="AU511" s="8">
        <v>13</v>
      </c>
      <c r="AV511" s="8">
        <v>9</v>
      </c>
      <c r="AW511" s="8">
        <v>11</v>
      </c>
      <c r="AX511" s="8">
        <v>10</v>
      </c>
      <c r="AY511" s="8">
        <v>2</v>
      </c>
      <c r="AZ511" s="8">
        <v>3</v>
      </c>
      <c r="BA511" s="8">
        <v>3</v>
      </c>
      <c r="BB511" s="8">
        <v>3</v>
      </c>
      <c r="BC511" s="8">
        <v>2</v>
      </c>
      <c r="BD511" s="8">
        <v>4</v>
      </c>
      <c r="BE511" s="8">
        <v>3</v>
      </c>
      <c r="BF511" s="8">
        <v>2</v>
      </c>
      <c r="BG511" s="8">
        <v>2</v>
      </c>
      <c r="BH511" s="8">
        <v>1</v>
      </c>
      <c r="BI511" s="8">
        <v>2</v>
      </c>
      <c r="BJ511" s="8" t="s">
        <v>26</v>
      </c>
      <c r="BK511" s="8" t="s">
        <v>20</v>
      </c>
      <c r="BL511" s="8">
        <v>16</v>
      </c>
      <c r="BM511" s="8" t="s">
        <v>26</v>
      </c>
      <c r="BN511" s="8"/>
      <c r="BO511" s="8">
        <v>51</v>
      </c>
      <c r="BP511" s="34">
        <v>46203</v>
      </c>
      <c r="BQ511" s="8" t="s">
        <v>21</v>
      </c>
      <c r="BR511" s="8" t="s">
        <v>156</v>
      </c>
    </row>
    <row r="512" spans="1:70" ht="15.5" thickBot="1" x14ac:dyDescent="0.35">
      <c r="A512" s="8" t="s">
        <v>26</v>
      </c>
      <c r="B512" s="8"/>
      <c r="C512" s="8" t="s">
        <v>866</v>
      </c>
      <c r="D512" s="8" t="s">
        <v>154</v>
      </c>
      <c r="E512" s="33">
        <v>1</v>
      </c>
      <c r="F512" s="8">
        <v>0</v>
      </c>
      <c r="G512" s="8" t="s">
        <v>20</v>
      </c>
      <c r="H512" s="8" t="s">
        <v>31</v>
      </c>
      <c r="I512" s="8">
        <v>24</v>
      </c>
      <c r="J512" s="8">
        <v>129</v>
      </c>
      <c r="K512" s="8">
        <v>150</v>
      </c>
      <c r="L512" s="8">
        <v>12</v>
      </c>
      <c r="M512" s="8">
        <v>5</v>
      </c>
      <c r="N512" s="8">
        <v>12</v>
      </c>
      <c r="O512" s="8">
        <v>4</v>
      </c>
      <c r="P512" s="8">
        <v>12</v>
      </c>
      <c r="Q512" s="8">
        <v>4</v>
      </c>
      <c r="R512" s="8">
        <v>13</v>
      </c>
      <c r="S512" s="8">
        <v>9</v>
      </c>
      <c r="T512" s="8">
        <v>14</v>
      </c>
      <c r="U512" s="8">
        <v>4</v>
      </c>
      <c r="V512" s="8">
        <v>8</v>
      </c>
      <c r="W512" s="8">
        <v>11</v>
      </c>
      <c r="X512" s="8">
        <v>15</v>
      </c>
      <c r="Y512" s="8">
        <v>11</v>
      </c>
      <c r="Z512" s="8">
        <v>11</v>
      </c>
      <c r="AA512" s="8">
        <v>14</v>
      </c>
      <c r="AB512" s="8">
        <v>11</v>
      </c>
      <c r="AC512" s="8">
        <v>13</v>
      </c>
      <c r="AD512" s="8">
        <v>12</v>
      </c>
      <c r="AE512" s="8">
        <v>8</v>
      </c>
      <c r="AF512" s="8">
        <v>10</v>
      </c>
      <c r="AG512" s="8">
        <v>10</v>
      </c>
      <c r="AH512" s="8">
        <v>11</v>
      </c>
      <c r="AI512" s="8">
        <v>10</v>
      </c>
      <c r="AJ512" s="8">
        <v>12</v>
      </c>
      <c r="AK512" s="8">
        <v>12</v>
      </c>
      <c r="AL512" s="8">
        <v>13</v>
      </c>
      <c r="AM512" s="8">
        <v>11</v>
      </c>
      <c r="AN512" s="8">
        <v>13</v>
      </c>
      <c r="AO512" s="8">
        <v>15</v>
      </c>
      <c r="AP512" s="8">
        <v>13</v>
      </c>
      <c r="AQ512" s="8">
        <v>13</v>
      </c>
      <c r="AR512" s="8">
        <v>10</v>
      </c>
      <c r="AS512" s="8">
        <v>14</v>
      </c>
      <c r="AT512" s="8">
        <v>15</v>
      </c>
      <c r="AU512" s="8">
        <v>13</v>
      </c>
      <c r="AV512" s="8">
        <v>14</v>
      </c>
      <c r="AW512" s="8">
        <v>11</v>
      </c>
      <c r="AX512" s="8">
        <v>11</v>
      </c>
      <c r="AY512" s="8">
        <v>2</v>
      </c>
      <c r="AZ512" s="8">
        <v>2</v>
      </c>
      <c r="BA512" s="8">
        <v>3</v>
      </c>
      <c r="BB512" s="8">
        <v>3</v>
      </c>
      <c r="BC512" s="8">
        <v>3</v>
      </c>
      <c r="BD512" s="8">
        <v>3</v>
      </c>
      <c r="BE512" s="8">
        <v>4</v>
      </c>
      <c r="BF512" s="8">
        <v>1</v>
      </c>
      <c r="BG512" s="8">
        <v>2</v>
      </c>
      <c r="BH512" s="8">
        <v>1</v>
      </c>
      <c r="BI512" s="8">
        <v>2</v>
      </c>
      <c r="BJ512" s="8" t="s">
        <v>26</v>
      </c>
      <c r="BK512" s="8" t="s">
        <v>20</v>
      </c>
      <c r="BL512" s="8">
        <v>11</v>
      </c>
      <c r="BM512" s="8" t="s">
        <v>26</v>
      </c>
      <c r="BN512" s="8"/>
      <c r="BO512" s="8">
        <v>3</v>
      </c>
      <c r="BP512" s="34">
        <v>47664</v>
      </c>
      <c r="BQ512" s="8" t="s">
        <v>21</v>
      </c>
      <c r="BR512" s="8" t="s">
        <v>156</v>
      </c>
    </row>
    <row r="513" spans="1:70" ht="15.5" thickBot="1" x14ac:dyDescent="0.35">
      <c r="A513" s="8" t="s">
        <v>26</v>
      </c>
      <c r="B513" s="8"/>
      <c r="C513" s="8" t="s">
        <v>867</v>
      </c>
      <c r="D513" s="8" t="s">
        <v>154</v>
      </c>
      <c r="E513" s="33">
        <v>1</v>
      </c>
      <c r="F513" s="8">
        <v>0</v>
      </c>
      <c r="G513" s="8" t="s">
        <v>20</v>
      </c>
      <c r="H513" s="8" t="s">
        <v>31</v>
      </c>
      <c r="I513" s="8">
        <v>26</v>
      </c>
      <c r="J513" s="8">
        <v>128</v>
      </c>
      <c r="K513" s="8">
        <v>143</v>
      </c>
      <c r="L513" s="8">
        <v>12</v>
      </c>
      <c r="M513" s="8">
        <v>9</v>
      </c>
      <c r="N513" s="8">
        <v>14</v>
      </c>
      <c r="O513" s="8">
        <v>8</v>
      </c>
      <c r="P513" s="8">
        <v>10</v>
      </c>
      <c r="Q513" s="8">
        <v>4</v>
      </c>
      <c r="R513" s="8">
        <v>8</v>
      </c>
      <c r="S513" s="8">
        <v>8</v>
      </c>
      <c r="T513" s="8">
        <v>14</v>
      </c>
      <c r="U513" s="8">
        <v>5</v>
      </c>
      <c r="V513" s="8">
        <v>7</v>
      </c>
      <c r="W513" s="8">
        <v>12</v>
      </c>
      <c r="X513" s="8">
        <v>14</v>
      </c>
      <c r="Y513" s="8">
        <v>9</v>
      </c>
      <c r="Z513" s="8">
        <v>7</v>
      </c>
      <c r="AA513" s="8">
        <v>14</v>
      </c>
      <c r="AB513" s="8">
        <v>13</v>
      </c>
      <c r="AC513" s="8">
        <v>14</v>
      </c>
      <c r="AD513" s="8">
        <v>13</v>
      </c>
      <c r="AE513" s="8">
        <v>6</v>
      </c>
      <c r="AF513" s="8">
        <v>14</v>
      </c>
      <c r="AG513" s="8">
        <v>9</v>
      </c>
      <c r="AH513" s="8">
        <v>14</v>
      </c>
      <c r="AI513" s="8">
        <v>6</v>
      </c>
      <c r="AJ513" s="8">
        <v>13</v>
      </c>
      <c r="AK513" s="8">
        <v>13</v>
      </c>
      <c r="AL513" s="8">
        <v>14</v>
      </c>
      <c r="AM513" s="8">
        <v>12</v>
      </c>
      <c r="AN513" s="8">
        <v>12</v>
      </c>
      <c r="AO513" s="8">
        <v>14</v>
      </c>
      <c r="AP513" s="8">
        <v>13</v>
      </c>
      <c r="AQ513" s="8">
        <v>14</v>
      </c>
      <c r="AR513" s="8">
        <v>12</v>
      </c>
      <c r="AS513" s="8">
        <v>13</v>
      </c>
      <c r="AT513" s="8">
        <v>13</v>
      </c>
      <c r="AU513" s="8">
        <v>11</v>
      </c>
      <c r="AV513" s="8">
        <v>12</v>
      </c>
      <c r="AW513" s="8">
        <v>9</v>
      </c>
      <c r="AX513" s="8">
        <v>12</v>
      </c>
      <c r="AY513" s="8">
        <v>3</v>
      </c>
      <c r="AZ513" s="8">
        <v>2</v>
      </c>
      <c r="BA513" s="8">
        <v>1</v>
      </c>
      <c r="BB513" s="8">
        <v>2</v>
      </c>
      <c r="BC513" s="8">
        <v>1</v>
      </c>
      <c r="BD513" s="8">
        <v>2</v>
      </c>
      <c r="BE513" s="8">
        <v>1</v>
      </c>
      <c r="BF513" s="8">
        <v>2</v>
      </c>
      <c r="BG513" s="8">
        <v>1</v>
      </c>
      <c r="BH513" s="8">
        <v>2</v>
      </c>
      <c r="BI513" s="8">
        <v>2</v>
      </c>
      <c r="BJ513" s="8" t="s">
        <v>26</v>
      </c>
      <c r="BK513" s="8" t="s">
        <v>20</v>
      </c>
      <c r="BL513" s="8">
        <v>13</v>
      </c>
      <c r="BM513" s="8" t="s">
        <v>26</v>
      </c>
      <c r="BN513" s="8"/>
      <c r="BO513" s="8">
        <v>6</v>
      </c>
      <c r="BP513" s="34">
        <v>46934</v>
      </c>
      <c r="BQ513" s="8" t="s">
        <v>21</v>
      </c>
      <c r="BR513" s="8" t="s">
        <v>156</v>
      </c>
    </row>
    <row r="514" spans="1:70" ht="14.5" thickBot="1" x14ac:dyDescent="0.35">
      <c r="A514" s="8" t="s">
        <v>26</v>
      </c>
      <c r="B514" s="8"/>
      <c r="C514" s="8" t="s">
        <v>868</v>
      </c>
      <c r="D514" s="8" t="s">
        <v>154</v>
      </c>
      <c r="E514" s="33">
        <v>1</v>
      </c>
      <c r="F514" s="8">
        <v>0</v>
      </c>
      <c r="G514" s="8" t="s">
        <v>28</v>
      </c>
      <c r="H514" s="8" t="s">
        <v>158</v>
      </c>
      <c r="I514" s="8">
        <v>26</v>
      </c>
      <c r="J514" s="8">
        <v>129</v>
      </c>
      <c r="K514" s="8">
        <v>138</v>
      </c>
      <c r="L514" s="8">
        <v>11</v>
      </c>
      <c r="M514" s="8">
        <v>11</v>
      </c>
      <c r="N514" s="8">
        <v>13</v>
      </c>
      <c r="O514" s="8">
        <v>5</v>
      </c>
      <c r="P514" s="8">
        <v>11</v>
      </c>
      <c r="Q514" s="8">
        <v>10</v>
      </c>
      <c r="R514" s="8">
        <v>10</v>
      </c>
      <c r="S514" s="8">
        <v>11</v>
      </c>
      <c r="T514" s="8">
        <v>14</v>
      </c>
      <c r="U514" s="8">
        <v>10</v>
      </c>
      <c r="V514" s="8">
        <v>6</v>
      </c>
      <c r="W514" s="8">
        <v>9</v>
      </c>
      <c r="X514" s="8">
        <v>14</v>
      </c>
      <c r="Y514" s="8">
        <v>4</v>
      </c>
      <c r="Z514" s="8">
        <v>11</v>
      </c>
      <c r="AA514" s="8">
        <v>13</v>
      </c>
      <c r="AB514" s="8">
        <v>12</v>
      </c>
      <c r="AC514" s="8">
        <v>12</v>
      </c>
      <c r="AD514" s="8">
        <v>12</v>
      </c>
      <c r="AE514" s="8">
        <v>14</v>
      </c>
      <c r="AF514" s="8">
        <v>13</v>
      </c>
      <c r="AG514" s="8">
        <v>10</v>
      </c>
      <c r="AH514" s="8">
        <v>14</v>
      </c>
      <c r="AI514" s="8">
        <v>11</v>
      </c>
      <c r="AJ514" s="8">
        <v>12</v>
      </c>
      <c r="AK514" s="8">
        <v>13</v>
      </c>
      <c r="AL514" s="8">
        <v>12</v>
      </c>
      <c r="AM514" s="8">
        <v>12</v>
      </c>
      <c r="AN514" s="8">
        <v>14</v>
      </c>
      <c r="AO514" s="8">
        <v>14</v>
      </c>
      <c r="AP514" s="8">
        <v>13</v>
      </c>
      <c r="AQ514" s="8">
        <v>14</v>
      </c>
      <c r="AR514" s="8">
        <v>13</v>
      </c>
      <c r="AS514" s="8">
        <v>15</v>
      </c>
      <c r="AT514" s="8">
        <v>14</v>
      </c>
      <c r="AU514" s="8">
        <v>14</v>
      </c>
      <c r="AV514" s="8">
        <v>11</v>
      </c>
      <c r="AW514" s="8">
        <v>10</v>
      </c>
      <c r="AX514" s="8">
        <v>13</v>
      </c>
      <c r="AY514" s="8">
        <v>1</v>
      </c>
      <c r="AZ514" s="8">
        <v>2</v>
      </c>
      <c r="BA514" s="8">
        <v>2</v>
      </c>
      <c r="BB514" s="8">
        <v>2</v>
      </c>
      <c r="BC514" s="8">
        <v>2</v>
      </c>
      <c r="BD514" s="8">
        <v>3</v>
      </c>
      <c r="BE514" s="8">
        <v>2</v>
      </c>
      <c r="BF514" s="8">
        <v>1</v>
      </c>
      <c r="BG514" s="8">
        <v>1</v>
      </c>
      <c r="BH514" s="8">
        <v>2</v>
      </c>
      <c r="BI514" s="8">
        <v>3</v>
      </c>
      <c r="BJ514" s="8" t="s">
        <v>26</v>
      </c>
      <c r="BK514" s="8" t="s">
        <v>20</v>
      </c>
      <c r="BL514" s="8">
        <v>14</v>
      </c>
      <c r="BM514" s="8" t="s">
        <v>26</v>
      </c>
      <c r="BN514" s="8"/>
      <c r="BO514" s="8">
        <v>3</v>
      </c>
      <c r="BP514" s="34">
        <v>47299</v>
      </c>
      <c r="BQ514" s="8" t="s">
        <v>21</v>
      </c>
      <c r="BR514" s="8" t="s">
        <v>156</v>
      </c>
    </row>
    <row r="515" spans="1:70" ht="23" thickBot="1" x14ac:dyDescent="0.35">
      <c r="A515" s="8" t="s">
        <v>26</v>
      </c>
      <c r="B515" s="8"/>
      <c r="C515" s="8" t="s">
        <v>869</v>
      </c>
      <c r="D515" s="8" t="s">
        <v>154</v>
      </c>
      <c r="E515" s="33">
        <v>1</v>
      </c>
      <c r="F515" s="8">
        <v>0</v>
      </c>
      <c r="G515" s="8" t="s">
        <v>22</v>
      </c>
      <c r="H515" s="8" t="s">
        <v>870</v>
      </c>
      <c r="I515" s="8">
        <v>21</v>
      </c>
      <c r="J515" s="8">
        <v>134</v>
      </c>
      <c r="K515" s="8">
        <v>150</v>
      </c>
      <c r="L515" s="8">
        <v>11</v>
      </c>
      <c r="M515" s="8">
        <v>11</v>
      </c>
      <c r="N515" s="8">
        <v>8</v>
      </c>
      <c r="O515" s="8">
        <v>11</v>
      </c>
      <c r="P515" s="8">
        <v>13</v>
      </c>
      <c r="Q515" s="8">
        <v>9</v>
      </c>
      <c r="R515" s="8">
        <v>10</v>
      </c>
      <c r="S515" s="8">
        <v>14</v>
      </c>
      <c r="T515" s="8">
        <v>9</v>
      </c>
      <c r="U515" s="8">
        <v>10</v>
      </c>
      <c r="V515" s="8">
        <v>11</v>
      </c>
      <c r="W515" s="8">
        <v>12</v>
      </c>
      <c r="X515" s="8">
        <v>8</v>
      </c>
      <c r="Y515" s="8">
        <v>8</v>
      </c>
      <c r="Z515" s="8">
        <v>14</v>
      </c>
      <c r="AA515" s="8">
        <v>7</v>
      </c>
      <c r="AB515" s="8">
        <v>16</v>
      </c>
      <c r="AC515" s="8">
        <v>15</v>
      </c>
      <c r="AD515" s="8">
        <v>10</v>
      </c>
      <c r="AE515" s="8">
        <v>8</v>
      </c>
      <c r="AF515" s="8">
        <v>13</v>
      </c>
      <c r="AG515" s="8">
        <v>14</v>
      </c>
      <c r="AH515" s="8">
        <v>13</v>
      </c>
      <c r="AI515" s="8">
        <v>13</v>
      </c>
      <c r="AJ515" s="8">
        <v>17</v>
      </c>
      <c r="AK515" s="8">
        <v>16</v>
      </c>
      <c r="AL515" s="8">
        <v>12</v>
      </c>
      <c r="AM515" s="8">
        <v>8</v>
      </c>
      <c r="AN515" s="8">
        <v>15</v>
      </c>
      <c r="AO515" s="8">
        <v>7</v>
      </c>
      <c r="AP515" s="8">
        <v>16</v>
      </c>
      <c r="AQ515" s="8">
        <v>13</v>
      </c>
      <c r="AR515" s="8">
        <v>9</v>
      </c>
      <c r="AS515" s="8">
        <v>8</v>
      </c>
      <c r="AT515" s="8">
        <v>15</v>
      </c>
      <c r="AU515" s="8">
        <v>12</v>
      </c>
      <c r="AV515" s="8">
        <v>13</v>
      </c>
      <c r="AW515" s="8">
        <v>6</v>
      </c>
      <c r="AX515" s="8">
        <v>12</v>
      </c>
      <c r="AY515" s="8">
        <v>2</v>
      </c>
      <c r="AZ515" s="8">
        <v>1</v>
      </c>
      <c r="BA515" s="8">
        <v>2</v>
      </c>
      <c r="BB515" s="8">
        <v>1</v>
      </c>
      <c r="BC515" s="8">
        <v>2</v>
      </c>
      <c r="BD515" s="8">
        <v>1</v>
      </c>
      <c r="BE515" s="8">
        <v>3</v>
      </c>
      <c r="BF515" s="8">
        <v>1</v>
      </c>
      <c r="BG515" s="8">
        <v>2</v>
      </c>
      <c r="BH515" s="8">
        <v>2</v>
      </c>
      <c r="BI515" s="8">
        <v>2</v>
      </c>
      <c r="BJ515" s="8" t="s">
        <v>26</v>
      </c>
      <c r="BK515" s="8" t="s">
        <v>20</v>
      </c>
      <c r="BL515" s="8">
        <v>14</v>
      </c>
      <c r="BM515" s="8" t="s">
        <v>26</v>
      </c>
      <c r="BN515" s="8"/>
      <c r="BO515" s="8">
        <v>6</v>
      </c>
      <c r="BP515" s="34">
        <v>47299</v>
      </c>
      <c r="BQ515" s="8" t="s">
        <v>21</v>
      </c>
      <c r="BR515" s="8" t="s">
        <v>156</v>
      </c>
    </row>
    <row r="516" spans="1:70" ht="15.5" thickBot="1" x14ac:dyDescent="0.35">
      <c r="A516" s="8" t="s">
        <v>26</v>
      </c>
      <c r="B516" s="8"/>
      <c r="C516" s="8" t="s">
        <v>871</v>
      </c>
      <c r="D516" s="8" t="s">
        <v>154</v>
      </c>
      <c r="E516" s="33">
        <v>1</v>
      </c>
      <c r="F516" s="8">
        <v>0</v>
      </c>
      <c r="G516" s="8" t="s">
        <v>22</v>
      </c>
      <c r="H516" s="8" t="s">
        <v>430</v>
      </c>
      <c r="I516" s="8">
        <v>18</v>
      </c>
      <c r="J516" s="8">
        <v>110</v>
      </c>
      <c r="K516" s="8">
        <v>138</v>
      </c>
      <c r="L516" s="8">
        <v>11</v>
      </c>
      <c r="M516" s="8">
        <v>14</v>
      </c>
      <c r="N516" s="8">
        <v>11</v>
      </c>
      <c r="O516" s="8">
        <v>1</v>
      </c>
      <c r="P516" s="8">
        <v>13</v>
      </c>
      <c r="Q516" s="8">
        <v>10</v>
      </c>
      <c r="R516" s="8">
        <v>9</v>
      </c>
      <c r="S516" s="8">
        <v>13</v>
      </c>
      <c r="T516" s="8">
        <v>10</v>
      </c>
      <c r="U516" s="8">
        <v>8</v>
      </c>
      <c r="V516" s="8">
        <v>8</v>
      </c>
      <c r="W516" s="8">
        <v>13</v>
      </c>
      <c r="X516" s="8">
        <v>9</v>
      </c>
      <c r="Y516" s="8">
        <v>7</v>
      </c>
      <c r="Z516" s="8">
        <v>13</v>
      </c>
      <c r="AA516" s="8">
        <v>11</v>
      </c>
      <c r="AB516" s="8">
        <v>11</v>
      </c>
      <c r="AC516" s="8">
        <v>10</v>
      </c>
      <c r="AD516" s="8">
        <v>10</v>
      </c>
      <c r="AE516" s="8">
        <v>7</v>
      </c>
      <c r="AF516" s="8">
        <v>8</v>
      </c>
      <c r="AG516" s="8">
        <v>11</v>
      </c>
      <c r="AH516" s="8">
        <v>11</v>
      </c>
      <c r="AI516" s="8">
        <v>14</v>
      </c>
      <c r="AJ516" s="8">
        <v>12</v>
      </c>
      <c r="AK516" s="8">
        <v>9</v>
      </c>
      <c r="AL516" s="8">
        <v>12</v>
      </c>
      <c r="AM516" s="8">
        <v>11</v>
      </c>
      <c r="AN516" s="8">
        <v>14</v>
      </c>
      <c r="AO516" s="8">
        <v>7</v>
      </c>
      <c r="AP516" s="8">
        <v>15</v>
      </c>
      <c r="AQ516" s="8">
        <v>13</v>
      </c>
      <c r="AR516" s="8">
        <v>10</v>
      </c>
      <c r="AS516" s="8">
        <v>7</v>
      </c>
      <c r="AT516" s="8">
        <v>13</v>
      </c>
      <c r="AU516" s="8">
        <v>14</v>
      </c>
      <c r="AV516" s="8">
        <v>12</v>
      </c>
      <c r="AW516" s="8">
        <v>8</v>
      </c>
      <c r="AX516" s="8">
        <v>12</v>
      </c>
      <c r="AY516" s="8">
        <v>1</v>
      </c>
      <c r="AZ516" s="8">
        <v>1</v>
      </c>
      <c r="BA516" s="8">
        <v>2</v>
      </c>
      <c r="BB516" s="8">
        <v>1</v>
      </c>
      <c r="BC516" s="8">
        <v>3</v>
      </c>
      <c r="BD516" s="8">
        <v>1</v>
      </c>
      <c r="BE516" s="8">
        <v>1</v>
      </c>
      <c r="BF516" s="8">
        <v>1</v>
      </c>
      <c r="BG516" s="8">
        <v>1</v>
      </c>
      <c r="BH516" s="8">
        <v>1</v>
      </c>
      <c r="BI516" s="8">
        <v>3</v>
      </c>
      <c r="BJ516" s="8" t="s">
        <v>26</v>
      </c>
      <c r="BK516" s="8" t="s">
        <v>20</v>
      </c>
      <c r="BL516" s="8">
        <v>12</v>
      </c>
      <c r="BM516" s="8" t="s">
        <v>26</v>
      </c>
      <c r="BN516" s="8"/>
      <c r="BO516" s="8" t="s">
        <v>26</v>
      </c>
      <c r="BP516" s="34">
        <v>47299</v>
      </c>
      <c r="BQ516" s="8" t="s">
        <v>21</v>
      </c>
      <c r="BR516" s="8" t="s">
        <v>156</v>
      </c>
    </row>
    <row r="517" spans="1:70" ht="15.5" thickBot="1" x14ac:dyDescent="0.35">
      <c r="A517" s="8" t="s">
        <v>26</v>
      </c>
      <c r="B517" s="8"/>
      <c r="C517" s="8" t="s">
        <v>872</v>
      </c>
      <c r="D517" s="8" t="s">
        <v>154</v>
      </c>
      <c r="E517" s="33">
        <v>1</v>
      </c>
      <c r="F517" s="8">
        <v>-125</v>
      </c>
      <c r="G517" s="8" t="s">
        <v>20</v>
      </c>
      <c r="H517" s="8" t="s">
        <v>138</v>
      </c>
      <c r="I517" s="8">
        <v>17</v>
      </c>
      <c r="J517" s="8">
        <v>125</v>
      </c>
      <c r="K517" s="8">
        <v>151</v>
      </c>
      <c r="L517" s="8">
        <v>14</v>
      </c>
      <c r="M517" s="8">
        <v>11</v>
      </c>
      <c r="N517" s="8">
        <v>9</v>
      </c>
      <c r="O517" s="8">
        <v>12</v>
      </c>
      <c r="P517" s="8">
        <v>13</v>
      </c>
      <c r="Q517" s="8">
        <v>9</v>
      </c>
      <c r="R517" s="8">
        <v>3</v>
      </c>
      <c r="S517" s="8">
        <v>14</v>
      </c>
      <c r="T517" s="8">
        <v>5</v>
      </c>
      <c r="U517" s="8">
        <v>9</v>
      </c>
      <c r="V517" s="8">
        <v>13</v>
      </c>
      <c r="W517" s="8">
        <v>14</v>
      </c>
      <c r="X517" s="8">
        <v>11</v>
      </c>
      <c r="Y517" s="8">
        <v>12</v>
      </c>
      <c r="Z517" s="8">
        <v>15</v>
      </c>
      <c r="AA517" s="8">
        <v>7</v>
      </c>
      <c r="AB517" s="8">
        <v>15</v>
      </c>
      <c r="AC517" s="8">
        <v>10</v>
      </c>
      <c r="AD517" s="8">
        <v>11</v>
      </c>
      <c r="AE517" s="8">
        <v>2</v>
      </c>
      <c r="AF517" s="8">
        <v>9</v>
      </c>
      <c r="AG517" s="8">
        <v>9</v>
      </c>
      <c r="AH517" s="8">
        <v>10</v>
      </c>
      <c r="AI517" s="8">
        <v>12</v>
      </c>
      <c r="AJ517" s="8">
        <v>7</v>
      </c>
      <c r="AK517" s="8">
        <v>7</v>
      </c>
      <c r="AL517" s="8">
        <v>12</v>
      </c>
      <c r="AM517" s="8">
        <v>13</v>
      </c>
      <c r="AN517" s="8">
        <v>14</v>
      </c>
      <c r="AO517" s="8">
        <v>6</v>
      </c>
      <c r="AP517" s="8">
        <v>12</v>
      </c>
      <c r="AQ517" s="8">
        <v>12</v>
      </c>
      <c r="AR517" s="8">
        <v>10</v>
      </c>
      <c r="AS517" s="8">
        <v>11</v>
      </c>
      <c r="AT517" s="8">
        <v>14</v>
      </c>
      <c r="AU517" s="8">
        <v>13</v>
      </c>
      <c r="AV517" s="8">
        <v>12</v>
      </c>
      <c r="AW517" s="8">
        <v>15</v>
      </c>
      <c r="AX517" s="8">
        <v>10</v>
      </c>
      <c r="AY517" s="8">
        <v>3</v>
      </c>
      <c r="AZ517" s="8">
        <v>3</v>
      </c>
      <c r="BA517" s="8">
        <v>3</v>
      </c>
      <c r="BB517" s="8">
        <v>1</v>
      </c>
      <c r="BC517" s="8">
        <v>3</v>
      </c>
      <c r="BD517" s="8">
        <v>3</v>
      </c>
      <c r="BE517" s="8">
        <v>3</v>
      </c>
      <c r="BF517" s="8">
        <v>3</v>
      </c>
      <c r="BG517" s="8">
        <v>2</v>
      </c>
      <c r="BH517" s="8">
        <v>2</v>
      </c>
      <c r="BI517" s="8">
        <v>4</v>
      </c>
      <c r="BJ517" s="8" t="s">
        <v>26</v>
      </c>
      <c r="BK517" s="8" t="s">
        <v>20</v>
      </c>
      <c r="BL517" s="8">
        <v>9</v>
      </c>
      <c r="BM517" s="8" t="s">
        <v>26</v>
      </c>
      <c r="BN517" s="8"/>
      <c r="BO517" s="8" t="s">
        <v>26</v>
      </c>
      <c r="BP517" s="34">
        <v>46568</v>
      </c>
      <c r="BQ517" s="8" t="s">
        <v>21</v>
      </c>
      <c r="BR517" s="8" t="s">
        <v>156</v>
      </c>
    </row>
    <row r="518" spans="1:70" x14ac:dyDescent="0.3">
      <c r="A518" s="48" t="s">
        <v>873</v>
      </c>
    </row>
    <row r="519" spans="1:70" ht="14.5" thickBot="1" x14ac:dyDescent="0.35">
      <c r="A519" s="7" t="s">
        <v>0</v>
      </c>
      <c r="B519" s="7"/>
      <c r="C519" s="7" t="s">
        <v>2</v>
      </c>
      <c r="D519" s="7" t="s">
        <v>3</v>
      </c>
      <c r="E519" s="7"/>
      <c r="F519" s="7" t="s">
        <v>14</v>
      </c>
      <c r="G519" s="7" t="s">
        <v>12</v>
      </c>
      <c r="H519" s="7" t="s">
        <v>1</v>
      </c>
      <c r="I519" s="7" t="s">
        <v>4</v>
      </c>
      <c r="J519" s="7" t="s">
        <v>5</v>
      </c>
      <c r="K519" s="7" t="s">
        <v>329</v>
      </c>
      <c r="L519" s="7" t="s">
        <v>34</v>
      </c>
      <c r="M519" s="7" t="s">
        <v>35</v>
      </c>
      <c r="N519" s="7" t="s">
        <v>36</v>
      </c>
      <c r="O519" s="7" t="s">
        <v>37</v>
      </c>
      <c r="P519" s="7" t="s">
        <v>38</v>
      </c>
      <c r="Q519" s="7" t="s">
        <v>39</v>
      </c>
      <c r="R519" s="7" t="s">
        <v>40</v>
      </c>
      <c r="S519" s="7" t="s">
        <v>9</v>
      </c>
      <c r="T519" s="7" t="s">
        <v>41</v>
      </c>
      <c r="U519" s="7" t="s">
        <v>42</v>
      </c>
      <c r="V519" s="7" t="s">
        <v>43</v>
      </c>
      <c r="W519" s="7" t="s">
        <v>44</v>
      </c>
      <c r="X519" s="7" t="s">
        <v>45</v>
      </c>
      <c r="Y519" s="7" t="s">
        <v>46</v>
      </c>
      <c r="Z519" s="7" t="s">
        <v>47</v>
      </c>
      <c r="AA519" s="7" t="s">
        <v>1</v>
      </c>
      <c r="AB519" s="7" t="s">
        <v>10</v>
      </c>
      <c r="AC519" s="7" t="s">
        <v>48</v>
      </c>
      <c r="AD519" s="7" t="s">
        <v>49</v>
      </c>
      <c r="AE519" s="7" t="s">
        <v>50</v>
      </c>
      <c r="AF519" s="7" t="s">
        <v>51</v>
      </c>
      <c r="AG519" s="7" t="s">
        <v>52</v>
      </c>
      <c r="AH519" s="7" t="s">
        <v>53</v>
      </c>
      <c r="AI519" s="7" t="s">
        <v>54</v>
      </c>
      <c r="AJ519" s="7" t="s">
        <v>55</v>
      </c>
      <c r="AK519" s="7" t="s">
        <v>56</v>
      </c>
      <c r="AL519" s="7" t="s">
        <v>57</v>
      </c>
      <c r="AM519" s="7" t="s">
        <v>58</v>
      </c>
      <c r="AN519" s="7" t="s">
        <v>7</v>
      </c>
      <c r="AO519" s="7" t="s">
        <v>8</v>
      </c>
      <c r="AP519" s="7" t="s">
        <v>59</v>
      </c>
      <c r="AQ519" s="7" t="s">
        <v>60</v>
      </c>
      <c r="AR519" s="7" t="s">
        <v>61</v>
      </c>
      <c r="AS519" s="7" t="s">
        <v>62</v>
      </c>
      <c r="AT519" s="7" t="s">
        <v>6</v>
      </c>
      <c r="AU519" s="7" t="s">
        <v>63</v>
      </c>
      <c r="AV519" s="7" t="s">
        <v>213</v>
      </c>
      <c r="AW519" s="7" t="s">
        <v>214</v>
      </c>
      <c r="AX519" s="7" t="s">
        <v>215</v>
      </c>
      <c r="AY519" s="7" t="s">
        <v>140</v>
      </c>
      <c r="AZ519" s="7" t="s">
        <v>141</v>
      </c>
      <c r="BA519" s="7" t="s">
        <v>142</v>
      </c>
      <c r="BB519" s="7" t="s">
        <v>143</v>
      </c>
      <c r="BC519" s="7" t="s">
        <v>144</v>
      </c>
      <c r="BD519" s="7" t="s">
        <v>145</v>
      </c>
      <c r="BE519" s="7" t="s">
        <v>146</v>
      </c>
      <c r="BF519" s="7" t="s">
        <v>147</v>
      </c>
      <c r="BG519" s="7" t="s">
        <v>148</v>
      </c>
      <c r="BH519" s="7" t="s">
        <v>149</v>
      </c>
      <c r="BI519" s="7" t="s">
        <v>150</v>
      </c>
      <c r="BJ519" s="7" t="s">
        <v>18</v>
      </c>
      <c r="BK519" s="7" t="s">
        <v>16</v>
      </c>
      <c r="BL519" s="7" t="s">
        <v>11</v>
      </c>
      <c r="BM519" s="7" t="s">
        <v>13</v>
      </c>
      <c r="BN519" s="7" t="s">
        <v>17</v>
      </c>
      <c r="BO519" s="7" t="s">
        <v>151</v>
      </c>
      <c r="BP519" s="7" t="s">
        <v>15</v>
      </c>
      <c r="BQ519" s="7" t="s">
        <v>152</v>
      </c>
      <c r="BR519" s="7" t="s">
        <v>153</v>
      </c>
    </row>
    <row r="520" spans="1:70" ht="15.5" thickBot="1" x14ac:dyDescent="0.35">
      <c r="A520" s="8" t="s">
        <v>26</v>
      </c>
      <c r="B520" s="8"/>
      <c r="C520" s="8" t="s">
        <v>874</v>
      </c>
      <c r="D520" s="8" t="s">
        <v>154</v>
      </c>
      <c r="E520" s="33">
        <v>1</v>
      </c>
      <c r="F520" s="8">
        <v>0</v>
      </c>
      <c r="G520" s="8" t="s">
        <v>28</v>
      </c>
      <c r="H520" s="8" t="s">
        <v>797</v>
      </c>
      <c r="I520" s="8">
        <v>29</v>
      </c>
      <c r="J520" s="8">
        <v>138</v>
      </c>
      <c r="K520" s="8">
        <v>152</v>
      </c>
      <c r="L520" s="8">
        <v>13</v>
      </c>
      <c r="M520" s="8">
        <v>14</v>
      </c>
      <c r="N520" s="8">
        <v>11</v>
      </c>
      <c r="O520" s="8">
        <v>5</v>
      </c>
      <c r="P520" s="8">
        <v>13</v>
      </c>
      <c r="Q520" s="8">
        <v>8</v>
      </c>
      <c r="R520" s="8">
        <v>8</v>
      </c>
      <c r="S520" s="8">
        <v>12</v>
      </c>
      <c r="T520" s="8">
        <v>12</v>
      </c>
      <c r="U520" s="8">
        <v>6</v>
      </c>
      <c r="V520" s="8">
        <v>10</v>
      </c>
      <c r="W520" s="8">
        <v>12</v>
      </c>
      <c r="X520" s="8">
        <v>9</v>
      </c>
      <c r="Y520" s="8">
        <v>8</v>
      </c>
      <c r="Z520" s="8">
        <v>11</v>
      </c>
      <c r="AA520" s="8">
        <v>12</v>
      </c>
      <c r="AB520" s="8">
        <v>15</v>
      </c>
      <c r="AC520" s="8">
        <v>12</v>
      </c>
      <c r="AD520" s="8">
        <v>12</v>
      </c>
      <c r="AE520" s="8">
        <v>9</v>
      </c>
      <c r="AF520" s="8">
        <v>12</v>
      </c>
      <c r="AG520" s="8">
        <v>11</v>
      </c>
      <c r="AH520" s="8">
        <v>15</v>
      </c>
      <c r="AI520" s="8">
        <v>13</v>
      </c>
      <c r="AJ520" s="8">
        <v>14</v>
      </c>
      <c r="AK520" s="8">
        <v>11</v>
      </c>
      <c r="AL520" s="8">
        <v>12</v>
      </c>
      <c r="AM520" s="8">
        <v>12</v>
      </c>
      <c r="AN520" s="8">
        <v>14</v>
      </c>
      <c r="AO520" s="8">
        <v>13</v>
      </c>
      <c r="AP520" s="8">
        <v>14</v>
      </c>
      <c r="AQ520" s="8">
        <v>15</v>
      </c>
      <c r="AR520" s="8">
        <v>13</v>
      </c>
      <c r="AS520" s="8">
        <v>11</v>
      </c>
      <c r="AT520" s="8">
        <v>14</v>
      </c>
      <c r="AU520" s="8">
        <v>12</v>
      </c>
      <c r="AV520" s="8">
        <v>13</v>
      </c>
      <c r="AW520" s="8">
        <v>14</v>
      </c>
      <c r="AX520" s="8">
        <v>12</v>
      </c>
      <c r="AY520" s="8">
        <v>2</v>
      </c>
      <c r="AZ520" s="8">
        <v>3</v>
      </c>
      <c r="BA520" s="8">
        <v>2</v>
      </c>
      <c r="BB520" s="8">
        <v>1</v>
      </c>
      <c r="BC520" s="8">
        <v>3</v>
      </c>
      <c r="BD520" s="8">
        <v>2</v>
      </c>
      <c r="BE520" s="8">
        <v>1</v>
      </c>
      <c r="BF520" s="8">
        <v>2</v>
      </c>
      <c r="BG520" s="8">
        <v>2</v>
      </c>
      <c r="BH520" s="8">
        <v>1</v>
      </c>
      <c r="BI520" s="8">
        <v>4</v>
      </c>
      <c r="BJ520" s="8" t="s">
        <v>26</v>
      </c>
      <c r="BK520" s="8" t="s">
        <v>20</v>
      </c>
      <c r="BL520" s="8">
        <v>13</v>
      </c>
      <c r="BM520" s="8" t="s">
        <v>26</v>
      </c>
      <c r="BN520" s="8"/>
      <c r="BO520" s="8">
        <v>10</v>
      </c>
      <c r="BP520" s="34">
        <v>46568</v>
      </c>
      <c r="BQ520" s="8" t="s">
        <v>21</v>
      </c>
      <c r="BR520" s="8" t="s">
        <v>156</v>
      </c>
    </row>
    <row r="521" spans="1:70" ht="15.5" thickBot="1" x14ac:dyDescent="0.35">
      <c r="A521" s="8" t="s">
        <v>26</v>
      </c>
      <c r="B521" s="8"/>
      <c r="C521" s="8" t="s">
        <v>875</v>
      </c>
      <c r="D521" s="8" t="s">
        <v>154</v>
      </c>
      <c r="E521" s="33">
        <v>1</v>
      </c>
      <c r="F521" s="8">
        <v>0</v>
      </c>
      <c r="G521" s="8" t="s">
        <v>33</v>
      </c>
      <c r="H521" s="8" t="s">
        <v>24</v>
      </c>
      <c r="I521" s="8">
        <v>24</v>
      </c>
      <c r="J521" s="8">
        <v>136</v>
      </c>
      <c r="K521" s="8">
        <v>145</v>
      </c>
      <c r="L521" s="8">
        <v>9</v>
      </c>
      <c r="M521" s="8">
        <v>9</v>
      </c>
      <c r="N521" s="8">
        <v>7</v>
      </c>
      <c r="O521" s="8">
        <v>11</v>
      </c>
      <c r="P521" s="8">
        <v>13</v>
      </c>
      <c r="Q521" s="8">
        <v>8</v>
      </c>
      <c r="R521" s="8">
        <v>10</v>
      </c>
      <c r="S521" s="8">
        <v>11</v>
      </c>
      <c r="T521" s="8">
        <v>7</v>
      </c>
      <c r="U521" s="8">
        <v>6</v>
      </c>
      <c r="V521" s="8">
        <v>16</v>
      </c>
      <c r="W521" s="8">
        <v>13</v>
      </c>
      <c r="X521" s="8">
        <v>15</v>
      </c>
      <c r="Y521" s="8">
        <v>11</v>
      </c>
      <c r="Z521" s="8">
        <v>15</v>
      </c>
      <c r="AA521" s="8">
        <v>7</v>
      </c>
      <c r="AB521" s="8">
        <v>14</v>
      </c>
      <c r="AC521" s="8">
        <v>11</v>
      </c>
      <c r="AD521" s="8">
        <v>13</v>
      </c>
      <c r="AE521" s="8">
        <v>8</v>
      </c>
      <c r="AF521" s="8">
        <v>11</v>
      </c>
      <c r="AG521" s="8">
        <v>12</v>
      </c>
      <c r="AH521" s="8">
        <v>11</v>
      </c>
      <c r="AI521" s="8">
        <v>15</v>
      </c>
      <c r="AJ521" s="8">
        <v>13</v>
      </c>
      <c r="AK521" s="8">
        <v>14</v>
      </c>
      <c r="AL521" s="8">
        <v>15</v>
      </c>
      <c r="AM521" s="8">
        <v>14</v>
      </c>
      <c r="AN521" s="8">
        <v>14</v>
      </c>
      <c r="AO521" s="8">
        <v>15</v>
      </c>
      <c r="AP521" s="8">
        <v>13</v>
      </c>
      <c r="AQ521" s="8">
        <v>13</v>
      </c>
      <c r="AR521" s="8">
        <v>13</v>
      </c>
      <c r="AS521" s="8">
        <v>12</v>
      </c>
      <c r="AT521" s="8">
        <v>14</v>
      </c>
      <c r="AU521" s="8">
        <v>12</v>
      </c>
      <c r="AV521" s="8">
        <v>13</v>
      </c>
      <c r="AW521" s="8">
        <v>10</v>
      </c>
      <c r="AX521" s="8">
        <v>11</v>
      </c>
      <c r="AY521" s="8">
        <v>2</v>
      </c>
      <c r="AZ521" s="8">
        <v>3</v>
      </c>
      <c r="BA521" s="8">
        <v>1</v>
      </c>
      <c r="BB521" s="8">
        <v>3</v>
      </c>
      <c r="BC521" s="8">
        <v>1</v>
      </c>
      <c r="BD521" s="8">
        <v>3</v>
      </c>
      <c r="BE521" s="8">
        <v>2</v>
      </c>
      <c r="BF521" s="8">
        <v>1</v>
      </c>
      <c r="BG521" s="8">
        <v>1</v>
      </c>
      <c r="BH521" s="8">
        <v>3</v>
      </c>
      <c r="BI521" s="8">
        <v>2</v>
      </c>
      <c r="BJ521" s="8" t="s">
        <v>26</v>
      </c>
      <c r="BK521" s="8" t="s">
        <v>20</v>
      </c>
      <c r="BL521" s="8">
        <v>14</v>
      </c>
      <c r="BM521" s="8" t="s">
        <v>26</v>
      </c>
      <c r="BN521" s="8"/>
      <c r="BO521" s="8">
        <v>11</v>
      </c>
      <c r="BP521" s="34">
        <v>46203</v>
      </c>
      <c r="BQ521" s="8" t="s">
        <v>21</v>
      </c>
      <c r="BR521" s="8" t="s">
        <v>156</v>
      </c>
    </row>
    <row r="522" spans="1:70" ht="15.5" thickBot="1" x14ac:dyDescent="0.35">
      <c r="A522" s="8" t="s">
        <v>26</v>
      </c>
      <c r="B522" s="8"/>
      <c r="C522" s="8" t="s">
        <v>876</v>
      </c>
      <c r="D522" s="8" t="s">
        <v>154</v>
      </c>
      <c r="E522" s="33">
        <v>1</v>
      </c>
      <c r="F522" s="8">
        <v>0</v>
      </c>
      <c r="G522" s="8" t="s">
        <v>22</v>
      </c>
      <c r="H522" s="8" t="s">
        <v>31</v>
      </c>
      <c r="I522" s="8">
        <v>29</v>
      </c>
      <c r="J522" s="8">
        <v>146</v>
      </c>
      <c r="K522" s="8">
        <v>151</v>
      </c>
      <c r="L522" s="8">
        <v>16</v>
      </c>
      <c r="M522" s="8">
        <v>12</v>
      </c>
      <c r="N522" s="8">
        <v>14</v>
      </c>
      <c r="O522" s="8">
        <v>10</v>
      </c>
      <c r="P522" s="8">
        <v>14</v>
      </c>
      <c r="Q522" s="8">
        <v>8</v>
      </c>
      <c r="R522" s="8">
        <v>5</v>
      </c>
      <c r="S522" s="8">
        <v>10</v>
      </c>
      <c r="T522" s="8">
        <v>14</v>
      </c>
      <c r="U522" s="8">
        <v>11</v>
      </c>
      <c r="V522" s="8">
        <v>8</v>
      </c>
      <c r="W522" s="8">
        <v>13</v>
      </c>
      <c r="X522" s="8">
        <v>14</v>
      </c>
      <c r="Y522" s="8">
        <v>8</v>
      </c>
      <c r="Z522" s="8">
        <v>11</v>
      </c>
      <c r="AA522" s="8">
        <v>13</v>
      </c>
      <c r="AB522" s="8">
        <v>12</v>
      </c>
      <c r="AC522" s="8">
        <v>15</v>
      </c>
      <c r="AD522" s="8">
        <v>13</v>
      </c>
      <c r="AE522" s="8">
        <v>14</v>
      </c>
      <c r="AF522" s="8">
        <v>16</v>
      </c>
      <c r="AG522" s="8">
        <v>14</v>
      </c>
      <c r="AH522" s="8">
        <v>14</v>
      </c>
      <c r="AI522" s="8">
        <v>9</v>
      </c>
      <c r="AJ522" s="8">
        <v>15</v>
      </c>
      <c r="AK522" s="8">
        <v>13</v>
      </c>
      <c r="AL522" s="8">
        <v>16</v>
      </c>
      <c r="AM522" s="8">
        <v>16</v>
      </c>
      <c r="AN522" s="8">
        <v>13</v>
      </c>
      <c r="AO522" s="8">
        <v>17</v>
      </c>
      <c r="AP522" s="8">
        <v>13</v>
      </c>
      <c r="AQ522" s="8">
        <v>13</v>
      </c>
      <c r="AR522" s="8">
        <v>13</v>
      </c>
      <c r="AS522" s="8">
        <v>15</v>
      </c>
      <c r="AT522" s="8">
        <v>11</v>
      </c>
      <c r="AU522" s="8">
        <v>14</v>
      </c>
      <c r="AV522" s="8">
        <v>13</v>
      </c>
      <c r="AW522" s="8">
        <v>13</v>
      </c>
      <c r="AX522" s="8">
        <v>14</v>
      </c>
      <c r="AY522" s="8">
        <v>2</v>
      </c>
      <c r="AZ522" s="8">
        <v>2</v>
      </c>
      <c r="BA522" s="8">
        <v>1</v>
      </c>
      <c r="BB522" s="8">
        <v>3</v>
      </c>
      <c r="BC522" s="8">
        <v>1</v>
      </c>
      <c r="BD522" s="8">
        <v>3</v>
      </c>
      <c r="BE522" s="8">
        <v>2</v>
      </c>
      <c r="BF522" s="8">
        <v>2</v>
      </c>
      <c r="BG522" s="8">
        <v>1</v>
      </c>
      <c r="BH522" s="8">
        <v>1</v>
      </c>
      <c r="BI522" s="8">
        <v>2</v>
      </c>
      <c r="BJ522" s="8" t="s">
        <v>26</v>
      </c>
      <c r="BK522" s="8" t="s">
        <v>20</v>
      </c>
      <c r="BL522" s="8">
        <v>16</v>
      </c>
      <c r="BM522" s="8" t="s">
        <v>26</v>
      </c>
      <c r="BN522" s="8"/>
      <c r="BO522" s="8">
        <v>7</v>
      </c>
      <c r="BP522" s="34">
        <v>47299</v>
      </c>
      <c r="BQ522" s="8" t="s">
        <v>21</v>
      </c>
      <c r="BR522" s="8" t="s">
        <v>156</v>
      </c>
    </row>
    <row r="523" spans="1:70" ht="15.5" thickBot="1" x14ac:dyDescent="0.35">
      <c r="A523" s="8" t="s">
        <v>26</v>
      </c>
      <c r="B523" s="8"/>
      <c r="C523" s="8" t="s">
        <v>877</v>
      </c>
      <c r="D523" s="8" t="s">
        <v>154</v>
      </c>
      <c r="E523" s="33">
        <v>1</v>
      </c>
      <c r="F523" s="8">
        <v>0</v>
      </c>
      <c r="G523" s="8" t="s">
        <v>634</v>
      </c>
      <c r="H523" s="8" t="s">
        <v>315</v>
      </c>
      <c r="I523" s="8">
        <v>34</v>
      </c>
      <c r="J523" s="8">
        <v>134</v>
      </c>
      <c r="K523" s="8">
        <v>135</v>
      </c>
      <c r="L523" s="8">
        <v>15</v>
      </c>
      <c r="M523" s="8">
        <v>15</v>
      </c>
      <c r="N523" s="8">
        <v>7</v>
      </c>
      <c r="O523" s="8">
        <v>13</v>
      </c>
      <c r="P523" s="8">
        <v>16</v>
      </c>
      <c r="Q523" s="8">
        <v>12</v>
      </c>
      <c r="R523" s="8">
        <v>6</v>
      </c>
      <c r="S523" s="8">
        <v>14</v>
      </c>
      <c r="T523" s="8">
        <v>10</v>
      </c>
      <c r="U523" s="8">
        <v>14</v>
      </c>
      <c r="V523" s="8">
        <v>13</v>
      </c>
      <c r="W523" s="8">
        <v>16</v>
      </c>
      <c r="X523" s="8">
        <v>7</v>
      </c>
      <c r="Y523" s="8">
        <v>16</v>
      </c>
      <c r="Z523" s="8">
        <v>15</v>
      </c>
      <c r="AA523" s="8">
        <v>13</v>
      </c>
      <c r="AB523" s="8">
        <v>14</v>
      </c>
      <c r="AC523" s="8">
        <v>14</v>
      </c>
      <c r="AD523" s="8">
        <v>17</v>
      </c>
      <c r="AE523" s="8">
        <v>17</v>
      </c>
      <c r="AF523" s="8">
        <v>13</v>
      </c>
      <c r="AG523" s="8">
        <v>16</v>
      </c>
      <c r="AH523" s="8">
        <v>16</v>
      </c>
      <c r="AI523" s="8">
        <v>15</v>
      </c>
      <c r="AJ523" s="8">
        <v>11</v>
      </c>
      <c r="AK523" s="8">
        <v>9</v>
      </c>
      <c r="AL523" s="8">
        <v>16</v>
      </c>
      <c r="AM523" s="8">
        <v>16</v>
      </c>
      <c r="AN523" s="8">
        <v>10</v>
      </c>
      <c r="AO523" s="8">
        <v>10</v>
      </c>
      <c r="AP523" s="8">
        <v>10</v>
      </c>
      <c r="AQ523" s="8">
        <v>9</v>
      </c>
      <c r="AR523" s="8">
        <v>13</v>
      </c>
      <c r="AS523" s="8">
        <v>9</v>
      </c>
      <c r="AT523" s="8">
        <v>8</v>
      </c>
      <c r="AU523" s="8">
        <v>14</v>
      </c>
      <c r="AV523" s="8">
        <v>16</v>
      </c>
      <c r="AW523" s="8">
        <v>14</v>
      </c>
      <c r="AX523" s="8">
        <v>15</v>
      </c>
      <c r="AY523" s="8">
        <v>2</v>
      </c>
      <c r="AZ523" s="8">
        <v>3</v>
      </c>
      <c r="BA523" s="8">
        <v>1</v>
      </c>
      <c r="BB523" s="8">
        <v>2</v>
      </c>
      <c r="BC523" s="8">
        <v>1</v>
      </c>
      <c r="BD523" s="8">
        <v>1</v>
      </c>
      <c r="BE523" s="8">
        <v>2</v>
      </c>
      <c r="BF523" s="8">
        <v>1</v>
      </c>
      <c r="BG523" s="8">
        <v>2</v>
      </c>
      <c r="BH523" s="8">
        <v>3</v>
      </c>
      <c r="BI523" s="8">
        <v>3</v>
      </c>
      <c r="BJ523" s="8" t="s">
        <v>26</v>
      </c>
      <c r="BK523" s="8" t="s">
        <v>20</v>
      </c>
      <c r="BL523" s="8">
        <v>13</v>
      </c>
      <c r="BM523" s="8" t="s">
        <v>26</v>
      </c>
      <c r="BN523" s="8"/>
      <c r="BO523" s="8">
        <v>50</v>
      </c>
      <c r="BP523" s="34">
        <v>46568</v>
      </c>
      <c r="BQ523" s="8" t="s">
        <v>21</v>
      </c>
      <c r="BR523" s="8" t="s">
        <v>156</v>
      </c>
    </row>
    <row r="524" spans="1:70" ht="15.5" thickBot="1" x14ac:dyDescent="0.35">
      <c r="A524" s="8" t="s">
        <v>26</v>
      </c>
      <c r="B524" s="8"/>
      <c r="C524" s="8" t="s">
        <v>878</v>
      </c>
      <c r="D524" s="8" t="s">
        <v>154</v>
      </c>
      <c r="E524" s="33">
        <v>1</v>
      </c>
      <c r="F524" s="8">
        <v>0</v>
      </c>
      <c r="G524" s="8" t="s">
        <v>28</v>
      </c>
      <c r="H524" s="8" t="s">
        <v>229</v>
      </c>
      <c r="I524" s="8">
        <v>29</v>
      </c>
      <c r="J524" s="8">
        <v>144</v>
      </c>
      <c r="K524" s="8">
        <v>155</v>
      </c>
      <c r="L524" s="8">
        <v>14</v>
      </c>
      <c r="M524" s="8">
        <v>14</v>
      </c>
      <c r="N524" s="8">
        <v>8</v>
      </c>
      <c r="O524" s="8">
        <v>11</v>
      </c>
      <c r="P524" s="8">
        <v>14</v>
      </c>
      <c r="Q524" s="8">
        <v>9</v>
      </c>
      <c r="R524" s="8">
        <v>4</v>
      </c>
      <c r="S524" s="8">
        <v>14</v>
      </c>
      <c r="T524" s="8">
        <v>11</v>
      </c>
      <c r="U524" s="8">
        <v>9</v>
      </c>
      <c r="V524" s="8">
        <v>13</v>
      </c>
      <c r="W524" s="8">
        <v>13</v>
      </c>
      <c r="X524" s="8">
        <v>8</v>
      </c>
      <c r="Y524" s="8">
        <v>13</v>
      </c>
      <c r="Z524" s="8">
        <v>15</v>
      </c>
      <c r="AA524" s="8">
        <v>14</v>
      </c>
      <c r="AB524" s="8">
        <v>15</v>
      </c>
      <c r="AC524" s="8">
        <v>13</v>
      </c>
      <c r="AD524" s="8">
        <v>15</v>
      </c>
      <c r="AE524" s="8">
        <v>8</v>
      </c>
      <c r="AF524" s="8">
        <v>9</v>
      </c>
      <c r="AG524" s="8">
        <v>15</v>
      </c>
      <c r="AH524" s="8">
        <v>15</v>
      </c>
      <c r="AI524" s="8">
        <v>15</v>
      </c>
      <c r="AJ524" s="8">
        <v>15</v>
      </c>
      <c r="AK524" s="8">
        <v>10</v>
      </c>
      <c r="AL524" s="8">
        <v>13</v>
      </c>
      <c r="AM524" s="8">
        <v>14</v>
      </c>
      <c r="AN524" s="8">
        <v>14</v>
      </c>
      <c r="AO524" s="8">
        <v>12</v>
      </c>
      <c r="AP524" s="8">
        <v>13</v>
      </c>
      <c r="AQ524" s="8">
        <v>16</v>
      </c>
      <c r="AR524" s="8">
        <v>15</v>
      </c>
      <c r="AS524" s="8">
        <v>12</v>
      </c>
      <c r="AT524" s="8">
        <v>13</v>
      </c>
      <c r="AU524" s="8">
        <v>13</v>
      </c>
      <c r="AV524" s="8">
        <v>15</v>
      </c>
      <c r="AW524" s="8">
        <v>13</v>
      </c>
      <c r="AX524" s="8">
        <v>13</v>
      </c>
      <c r="AY524" s="8">
        <v>3</v>
      </c>
      <c r="AZ524" s="8">
        <v>3</v>
      </c>
      <c r="BA524" s="8">
        <v>2</v>
      </c>
      <c r="BB524" s="8">
        <v>3</v>
      </c>
      <c r="BC524" s="8">
        <v>1</v>
      </c>
      <c r="BD524" s="8">
        <v>3</v>
      </c>
      <c r="BE524" s="8">
        <v>3</v>
      </c>
      <c r="BF524" s="8">
        <v>3</v>
      </c>
      <c r="BG524" s="8">
        <v>1</v>
      </c>
      <c r="BH524" s="8">
        <v>2</v>
      </c>
      <c r="BI524" s="8">
        <v>1</v>
      </c>
      <c r="BJ524" s="8" t="s">
        <v>26</v>
      </c>
      <c r="BK524" s="8" t="s">
        <v>20</v>
      </c>
      <c r="BL524" s="8">
        <v>15</v>
      </c>
      <c r="BM524" s="8" t="s">
        <v>26</v>
      </c>
      <c r="BN524" s="8"/>
      <c r="BO524" s="8">
        <v>17</v>
      </c>
      <c r="BP524" s="34">
        <v>46934</v>
      </c>
      <c r="BQ524" s="8" t="s">
        <v>21</v>
      </c>
      <c r="BR524" s="8" t="s">
        <v>156</v>
      </c>
    </row>
    <row r="525" spans="1:70" ht="15.5" thickBot="1" x14ac:dyDescent="0.35">
      <c r="A525" s="8" t="s">
        <v>26</v>
      </c>
      <c r="B525" s="8"/>
      <c r="C525" s="8" t="s">
        <v>879</v>
      </c>
      <c r="D525" s="8" t="s">
        <v>154</v>
      </c>
      <c r="E525" s="33">
        <v>1</v>
      </c>
      <c r="F525" s="8">
        <v>0</v>
      </c>
      <c r="G525" s="8" t="s">
        <v>29</v>
      </c>
      <c r="H525" s="8" t="s">
        <v>410</v>
      </c>
      <c r="I525" s="8">
        <v>28</v>
      </c>
      <c r="J525" s="8">
        <v>144</v>
      </c>
      <c r="K525" s="8">
        <v>144</v>
      </c>
      <c r="L525" s="8">
        <v>15</v>
      </c>
      <c r="M525" s="8">
        <v>16</v>
      </c>
      <c r="N525" s="8">
        <v>7</v>
      </c>
      <c r="O525" s="8">
        <v>14</v>
      </c>
      <c r="P525" s="8">
        <v>16</v>
      </c>
      <c r="Q525" s="8">
        <v>14</v>
      </c>
      <c r="R525" s="8">
        <v>3</v>
      </c>
      <c r="S525" s="8">
        <v>16</v>
      </c>
      <c r="T525" s="8">
        <v>8</v>
      </c>
      <c r="U525" s="8">
        <v>15</v>
      </c>
      <c r="V525" s="8">
        <v>15</v>
      </c>
      <c r="W525" s="8">
        <v>16</v>
      </c>
      <c r="X525" s="8">
        <v>5</v>
      </c>
      <c r="Y525" s="8">
        <v>17</v>
      </c>
      <c r="Z525" s="8">
        <v>15</v>
      </c>
      <c r="AA525" s="8">
        <v>8</v>
      </c>
      <c r="AB525" s="8">
        <v>13</v>
      </c>
      <c r="AC525" s="8">
        <v>9</v>
      </c>
      <c r="AD525" s="8">
        <v>14</v>
      </c>
      <c r="AE525" s="8">
        <v>12</v>
      </c>
      <c r="AF525" s="8">
        <v>11</v>
      </c>
      <c r="AG525" s="8">
        <v>15</v>
      </c>
      <c r="AH525" s="8">
        <v>13</v>
      </c>
      <c r="AI525" s="8">
        <v>13</v>
      </c>
      <c r="AJ525" s="8">
        <v>15</v>
      </c>
      <c r="AK525" s="8">
        <v>12</v>
      </c>
      <c r="AL525" s="8">
        <v>14</v>
      </c>
      <c r="AM525" s="8">
        <v>13</v>
      </c>
      <c r="AN525" s="8">
        <v>14</v>
      </c>
      <c r="AO525" s="8">
        <v>6</v>
      </c>
      <c r="AP525" s="8">
        <v>14</v>
      </c>
      <c r="AQ525" s="8">
        <v>12</v>
      </c>
      <c r="AR525" s="8">
        <v>14</v>
      </c>
      <c r="AS525" s="8">
        <v>8</v>
      </c>
      <c r="AT525" s="8">
        <v>14</v>
      </c>
      <c r="AU525" s="8">
        <v>12</v>
      </c>
      <c r="AV525" s="8">
        <v>11</v>
      </c>
      <c r="AW525" s="8">
        <v>16</v>
      </c>
      <c r="AX525" s="8">
        <v>11</v>
      </c>
      <c r="AY525" s="8">
        <v>2</v>
      </c>
      <c r="AZ525" s="8">
        <v>1</v>
      </c>
      <c r="BA525" s="8">
        <v>3</v>
      </c>
      <c r="BB525" s="8">
        <v>4</v>
      </c>
      <c r="BC525" s="8">
        <v>2</v>
      </c>
      <c r="BD525" s="8">
        <v>2</v>
      </c>
      <c r="BE525" s="8">
        <v>1</v>
      </c>
      <c r="BF525" s="8">
        <v>2</v>
      </c>
      <c r="BG525" s="8">
        <v>2</v>
      </c>
      <c r="BH525" s="8">
        <v>2</v>
      </c>
      <c r="BI525" s="8">
        <v>1</v>
      </c>
      <c r="BJ525" s="8" t="s">
        <v>26</v>
      </c>
      <c r="BK525" s="8" t="s">
        <v>20</v>
      </c>
      <c r="BL525" s="8">
        <v>14</v>
      </c>
      <c r="BM525" s="8" t="s">
        <v>26</v>
      </c>
      <c r="BN525" s="8"/>
      <c r="BO525" s="8">
        <v>48</v>
      </c>
      <c r="BP525" s="34">
        <v>46203</v>
      </c>
      <c r="BQ525" s="8" t="s">
        <v>21</v>
      </c>
      <c r="BR525" s="8" t="s">
        <v>156</v>
      </c>
    </row>
    <row r="526" spans="1:70" ht="15.5" thickBot="1" x14ac:dyDescent="0.35">
      <c r="A526" s="8" t="s">
        <v>26</v>
      </c>
      <c r="B526" s="8"/>
      <c r="C526" s="8" t="s">
        <v>880</v>
      </c>
      <c r="D526" s="8" t="s">
        <v>154</v>
      </c>
      <c r="E526" s="33">
        <v>1</v>
      </c>
      <c r="F526" s="8">
        <v>0</v>
      </c>
      <c r="G526" s="8" t="s">
        <v>155</v>
      </c>
      <c r="H526" s="8" t="s">
        <v>229</v>
      </c>
      <c r="I526" s="8">
        <v>24</v>
      </c>
      <c r="J526" s="8">
        <v>146</v>
      </c>
      <c r="K526" s="8">
        <v>154</v>
      </c>
      <c r="L526" s="8">
        <v>15</v>
      </c>
      <c r="M526" s="8">
        <v>12</v>
      </c>
      <c r="N526" s="8">
        <v>6</v>
      </c>
      <c r="O526" s="8">
        <v>11</v>
      </c>
      <c r="P526" s="8">
        <v>15</v>
      </c>
      <c r="Q526" s="8">
        <v>11</v>
      </c>
      <c r="R526" s="8">
        <v>2</v>
      </c>
      <c r="S526" s="8">
        <v>15</v>
      </c>
      <c r="T526" s="8">
        <v>8</v>
      </c>
      <c r="U526" s="8">
        <v>12</v>
      </c>
      <c r="V526" s="8">
        <v>14</v>
      </c>
      <c r="W526" s="8">
        <v>14</v>
      </c>
      <c r="X526" s="8">
        <v>5</v>
      </c>
      <c r="Y526" s="8">
        <v>13</v>
      </c>
      <c r="Z526" s="8">
        <v>15</v>
      </c>
      <c r="AA526" s="8">
        <v>8</v>
      </c>
      <c r="AB526" s="8">
        <v>12</v>
      </c>
      <c r="AC526" s="8">
        <v>12</v>
      </c>
      <c r="AD526" s="8">
        <v>14</v>
      </c>
      <c r="AE526" s="8">
        <v>8</v>
      </c>
      <c r="AF526" s="8">
        <v>13</v>
      </c>
      <c r="AG526" s="8">
        <v>15</v>
      </c>
      <c r="AH526" s="8">
        <v>15</v>
      </c>
      <c r="AI526" s="8">
        <v>16</v>
      </c>
      <c r="AJ526" s="8">
        <v>14</v>
      </c>
      <c r="AK526" s="8">
        <v>11</v>
      </c>
      <c r="AL526" s="8">
        <v>15</v>
      </c>
      <c r="AM526" s="8">
        <v>14</v>
      </c>
      <c r="AN526" s="8">
        <v>16</v>
      </c>
      <c r="AO526" s="8">
        <v>8</v>
      </c>
      <c r="AP526" s="8">
        <v>13</v>
      </c>
      <c r="AQ526" s="8">
        <v>11</v>
      </c>
      <c r="AR526" s="8">
        <v>15</v>
      </c>
      <c r="AS526" s="8">
        <v>9</v>
      </c>
      <c r="AT526" s="8">
        <v>14</v>
      </c>
      <c r="AU526" s="8">
        <v>10</v>
      </c>
      <c r="AV526" s="8">
        <v>12</v>
      </c>
      <c r="AW526" s="8">
        <v>13</v>
      </c>
      <c r="AX526" s="8">
        <v>14</v>
      </c>
      <c r="AY526" s="8">
        <v>2</v>
      </c>
      <c r="AZ526" s="8">
        <v>3</v>
      </c>
      <c r="BA526" s="8">
        <v>4</v>
      </c>
      <c r="BB526" s="8">
        <v>1</v>
      </c>
      <c r="BC526" s="8">
        <v>2</v>
      </c>
      <c r="BD526" s="8">
        <v>2</v>
      </c>
      <c r="BE526" s="8">
        <v>1</v>
      </c>
      <c r="BF526" s="8">
        <v>2</v>
      </c>
      <c r="BG526" s="8">
        <v>1</v>
      </c>
      <c r="BH526" s="8">
        <v>3</v>
      </c>
      <c r="BI526" s="8">
        <v>2</v>
      </c>
      <c r="BJ526" s="8" t="s">
        <v>26</v>
      </c>
      <c r="BK526" s="8" t="s">
        <v>20</v>
      </c>
      <c r="BL526" s="8">
        <v>14</v>
      </c>
      <c r="BM526" s="8" t="s">
        <v>26</v>
      </c>
      <c r="BN526" s="8"/>
      <c r="BO526" s="8">
        <v>14</v>
      </c>
      <c r="BP526" s="34">
        <v>47299</v>
      </c>
      <c r="BQ526" s="8" t="s">
        <v>21</v>
      </c>
      <c r="BR526" s="8" t="s">
        <v>156</v>
      </c>
    </row>
    <row r="527" spans="1:70" ht="15.5" thickBot="1" x14ac:dyDescent="0.35">
      <c r="A527" s="8" t="s">
        <v>26</v>
      </c>
      <c r="B527" s="8"/>
      <c r="C527" s="8" t="s">
        <v>881</v>
      </c>
      <c r="D527" s="8" t="s">
        <v>154</v>
      </c>
      <c r="E527" s="33">
        <v>1</v>
      </c>
      <c r="F527" s="8">
        <v>0</v>
      </c>
      <c r="G527" s="8" t="s">
        <v>155</v>
      </c>
      <c r="H527" s="8" t="s">
        <v>158</v>
      </c>
      <c r="I527" s="8">
        <v>25</v>
      </c>
      <c r="J527" s="8">
        <v>146</v>
      </c>
      <c r="K527" s="8">
        <v>149</v>
      </c>
      <c r="L527" s="8">
        <v>11</v>
      </c>
      <c r="M527" s="8">
        <v>12</v>
      </c>
      <c r="N527" s="8">
        <v>15</v>
      </c>
      <c r="O527" s="8">
        <v>9</v>
      </c>
      <c r="P527" s="8">
        <v>12</v>
      </c>
      <c r="Q527" s="8">
        <v>9</v>
      </c>
      <c r="R527" s="8">
        <v>14</v>
      </c>
      <c r="S527" s="8">
        <v>12</v>
      </c>
      <c r="T527" s="8">
        <v>14</v>
      </c>
      <c r="U527" s="8">
        <v>7</v>
      </c>
      <c r="V527" s="8">
        <v>7</v>
      </c>
      <c r="W527" s="8">
        <v>10</v>
      </c>
      <c r="X527" s="8">
        <v>15</v>
      </c>
      <c r="Y527" s="8">
        <v>7</v>
      </c>
      <c r="Z527" s="8">
        <v>11</v>
      </c>
      <c r="AA527" s="8">
        <v>14</v>
      </c>
      <c r="AB527" s="8">
        <v>15</v>
      </c>
      <c r="AC527" s="8">
        <v>13</v>
      </c>
      <c r="AD527" s="8">
        <v>13</v>
      </c>
      <c r="AE527" s="8">
        <v>10</v>
      </c>
      <c r="AF527" s="8">
        <v>15</v>
      </c>
      <c r="AG527" s="8">
        <v>7</v>
      </c>
      <c r="AH527" s="8">
        <v>12</v>
      </c>
      <c r="AI527" s="8">
        <v>12</v>
      </c>
      <c r="AJ527" s="8">
        <v>10</v>
      </c>
      <c r="AK527" s="8">
        <v>16</v>
      </c>
      <c r="AL527" s="8">
        <v>13</v>
      </c>
      <c r="AM527" s="8">
        <v>13</v>
      </c>
      <c r="AN527" s="8">
        <v>14</v>
      </c>
      <c r="AO527" s="8">
        <v>16</v>
      </c>
      <c r="AP527" s="8">
        <v>14</v>
      </c>
      <c r="AQ527" s="8">
        <v>19</v>
      </c>
      <c r="AR527" s="8">
        <v>13</v>
      </c>
      <c r="AS527" s="8">
        <v>18</v>
      </c>
      <c r="AT527" s="8">
        <v>15</v>
      </c>
      <c r="AU527" s="8">
        <v>16</v>
      </c>
      <c r="AV527" s="8">
        <v>11</v>
      </c>
      <c r="AW527" s="8">
        <v>9</v>
      </c>
      <c r="AX527" s="8">
        <v>9</v>
      </c>
      <c r="AY527" s="8">
        <v>3</v>
      </c>
      <c r="AZ527" s="8">
        <v>1</v>
      </c>
      <c r="BA527" s="8">
        <v>1</v>
      </c>
      <c r="BB527" s="8">
        <v>1</v>
      </c>
      <c r="BC527" s="8">
        <v>1</v>
      </c>
      <c r="BD527" s="8">
        <v>4</v>
      </c>
      <c r="BE527" s="8">
        <v>1</v>
      </c>
      <c r="BF527" s="8">
        <v>3</v>
      </c>
      <c r="BG527" s="8">
        <v>2</v>
      </c>
      <c r="BH527" s="8">
        <v>2</v>
      </c>
      <c r="BI527" s="8">
        <v>2</v>
      </c>
      <c r="BJ527" s="8" t="s">
        <v>26</v>
      </c>
      <c r="BK527" s="8" t="s">
        <v>20</v>
      </c>
      <c r="BL527" s="8">
        <v>15</v>
      </c>
      <c r="BM527" s="8" t="s">
        <v>26</v>
      </c>
      <c r="BN527" s="8"/>
      <c r="BO527" s="8">
        <v>1</v>
      </c>
      <c r="BP527" s="34">
        <v>46568</v>
      </c>
      <c r="BQ527" s="8" t="s">
        <v>21</v>
      </c>
      <c r="BR527" s="8" t="s">
        <v>156</v>
      </c>
    </row>
    <row r="528" spans="1:70" ht="15.5" thickBot="1" x14ac:dyDescent="0.35">
      <c r="A528" s="8" t="s">
        <v>26</v>
      </c>
      <c r="B528" s="8"/>
      <c r="C528" s="8" t="s">
        <v>882</v>
      </c>
      <c r="D528" s="8" t="s">
        <v>154</v>
      </c>
      <c r="E528" s="33">
        <v>1</v>
      </c>
      <c r="F528" s="8">
        <v>0</v>
      </c>
      <c r="G528" s="8" t="s">
        <v>33</v>
      </c>
      <c r="H528" s="8" t="s">
        <v>848</v>
      </c>
      <c r="I528" s="8">
        <v>21</v>
      </c>
      <c r="J528" s="8">
        <v>138</v>
      </c>
      <c r="K528" s="8">
        <v>160</v>
      </c>
      <c r="L528" s="8">
        <v>13</v>
      </c>
      <c r="M528" s="8">
        <v>9</v>
      </c>
      <c r="N528" s="8">
        <v>7</v>
      </c>
      <c r="O528" s="8">
        <v>10</v>
      </c>
      <c r="P528" s="8">
        <v>14</v>
      </c>
      <c r="Q528" s="8">
        <v>12</v>
      </c>
      <c r="R528" s="8">
        <v>4</v>
      </c>
      <c r="S528" s="8">
        <v>15</v>
      </c>
      <c r="T528" s="8">
        <v>6</v>
      </c>
      <c r="U528" s="8">
        <v>10</v>
      </c>
      <c r="V528" s="8">
        <v>11</v>
      </c>
      <c r="W528" s="8">
        <v>13</v>
      </c>
      <c r="X528" s="8">
        <v>6</v>
      </c>
      <c r="Y528" s="8">
        <v>11</v>
      </c>
      <c r="Z528" s="8">
        <v>15</v>
      </c>
      <c r="AA528" s="8">
        <v>12</v>
      </c>
      <c r="AB528" s="8">
        <v>14</v>
      </c>
      <c r="AC528" s="8">
        <v>13</v>
      </c>
      <c r="AD528" s="8">
        <v>13</v>
      </c>
      <c r="AE528" s="8">
        <v>7</v>
      </c>
      <c r="AF528" s="8">
        <v>12</v>
      </c>
      <c r="AG528" s="8">
        <v>13</v>
      </c>
      <c r="AH528" s="8">
        <v>14</v>
      </c>
      <c r="AI528" s="8">
        <v>13</v>
      </c>
      <c r="AJ528" s="8">
        <v>13</v>
      </c>
      <c r="AK528" s="8">
        <v>11</v>
      </c>
      <c r="AL528" s="8">
        <v>13</v>
      </c>
      <c r="AM528" s="8">
        <v>14</v>
      </c>
      <c r="AN528" s="8">
        <v>15</v>
      </c>
      <c r="AO528" s="8">
        <v>8</v>
      </c>
      <c r="AP528" s="8">
        <v>16</v>
      </c>
      <c r="AQ528" s="8">
        <v>13</v>
      </c>
      <c r="AR528" s="8">
        <v>12</v>
      </c>
      <c r="AS528" s="8">
        <v>8</v>
      </c>
      <c r="AT528" s="8">
        <v>14</v>
      </c>
      <c r="AU528" s="8">
        <v>14</v>
      </c>
      <c r="AV528" s="8">
        <v>15</v>
      </c>
      <c r="AW528" s="8">
        <v>7</v>
      </c>
      <c r="AX528" s="8">
        <v>10</v>
      </c>
      <c r="AY528" s="8">
        <v>3</v>
      </c>
      <c r="AZ528" s="8">
        <v>1</v>
      </c>
      <c r="BA528" s="8">
        <v>3</v>
      </c>
      <c r="BB528" s="8">
        <v>2</v>
      </c>
      <c r="BC528" s="8">
        <v>2</v>
      </c>
      <c r="BD528" s="8">
        <v>2</v>
      </c>
      <c r="BE528" s="8">
        <v>3</v>
      </c>
      <c r="BF528" s="8">
        <v>2</v>
      </c>
      <c r="BG528" s="8">
        <v>1</v>
      </c>
      <c r="BH528" s="8">
        <v>3</v>
      </c>
      <c r="BI528" s="8">
        <v>3</v>
      </c>
      <c r="BJ528" s="8" t="s">
        <v>26</v>
      </c>
      <c r="BK528" s="8" t="s">
        <v>20</v>
      </c>
      <c r="BL528" s="8">
        <v>14</v>
      </c>
      <c r="BM528" s="8" t="s">
        <v>26</v>
      </c>
      <c r="BN528" s="8"/>
      <c r="BO528" s="8" t="s">
        <v>26</v>
      </c>
      <c r="BP528" s="34">
        <v>48029</v>
      </c>
      <c r="BQ528" s="8" t="s">
        <v>21</v>
      </c>
      <c r="BR528" s="8" t="s">
        <v>156</v>
      </c>
    </row>
    <row r="529" spans="1:70" ht="15.5" thickBot="1" x14ac:dyDescent="0.35">
      <c r="A529" s="8" t="s">
        <v>26</v>
      </c>
      <c r="B529" s="8"/>
      <c r="C529" s="8" t="s">
        <v>883</v>
      </c>
      <c r="D529" s="8" t="s">
        <v>154</v>
      </c>
      <c r="E529" s="33">
        <v>1</v>
      </c>
      <c r="F529" s="8">
        <v>0</v>
      </c>
      <c r="G529" s="8" t="s">
        <v>28</v>
      </c>
      <c r="H529" s="8" t="s">
        <v>221</v>
      </c>
      <c r="I529" s="8">
        <v>30</v>
      </c>
      <c r="J529" s="8">
        <v>130</v>
      </c>
      <c r="K529" s="8">
        <v>145</v>
      </c>
      <c r="L529" s="8">
        <v>14</v>
      </c>
      <c r="M529" s="8">
        <v>12</v>
      </c>
      <c r="N529" s="8">
        <v>14</v>
      </c>
      <c r="O529" s="8">
        <v>8</v>
      </c>
      <c r="P529" s="8">
        <v>11</v>
      </c>
      <c r="Q529" s="8">
        <v>11</v>
      </c>
      <c r="R529" s="8">
        <v>8</v>
      </c>
      <c r="S529" s="8">
        <v>11</v>
      </c>
      <c r="T529" s="8">
        <v>13</v>
      </c>
      <c r="U529" s="8">
        <v>11</v>
      </c>
      <c r="V529" s="8">
        <v>8</v>
      </c>
      <c r="W529" s="8">
        <v>12</v>
      </c>
      <c r="X529" s="8">
        <v>12</v>
      </c>
      <c r="Y529" s="8">
        <v>11</v>
      </c>
      <c r="Z529" s="8">
        <v>9</v>
      </c>
      <c r="AA529" s="8">
        <v>13</v>
      </c>
      <c r="AB529" s="8">
        <v>16</v>
      </c>
      <c r="AC529" s="8">
        <v>14</v>
      </c>
      <c r="AD529" s="8">
        <v>13</v>
      </c>
      <c r="AE529" s="8">
        <v>13</v>
      </c>
      <c r="AF529" s="8">
        <v>14</v>
      </c>
      <c r="AG529" s="8">
        <v>11</v>
      </c>
      <c r="AH529" s="8">
        <v>17</v>
      </c>
      <c r="AI529" s="8">
        <v>14</v>
      </c>
      <c r="AJ529" s="8">
        <v>15</v>
      </c>
      <c r="AK529" s="8">
        <v>15</v>
      </c>
      <c r="AL529" s="8">
        <v>13</v>
      </c>
      <c r="AM529" s="8">
        <v>13</v>
      </c>
      <c r="AN529" s="8">
        <v>13</v>
      </c>
      <c r="AO529" s="8">
        <v>8</v>
      </c>
      <c r="AP529" s="8">
        <v>14</v>
      </c>
      <c r="AQ529" s="8">
        <v>15</v>
      </c>
      <c r="AR529" s="8">
        <v>14</v>
      </c>
      <c r="AS529" s="8">
        <v>11</v>
      </c>
      <c r="AT529" s="8">
        <v>11</v>
      </c>
      <c r="AU529" s="8">
        <v>14</v>
      </c>
      <c r="AV529" s="8">
        <v>14</v>
      </c>
      <c r="AW529" s="8">
        <v>12</v>
      </c>
      <c r="AX529" s="8">
        <v>13</v>
      </c>
      <c r="AY529" s="8">
        <v>2</v>
      </c>
      <c r="AZ529" s="8">
        <v>2</v>
      </c>
      <c r="BA529" s="8">
        <v>1</v>
      </c>
      <c r="BB529" s="8">
        <v>3</v>
      </c>
      <c r="BC529" s="8">
        <v>1</v>
      </c>
      <c r="BD529" s="8">
        <v>1</v>
      </c>
      <c r="BE529" s="8">
        <v>4</v>
      </c>
      <c r="BF529" s="8">
        <v>1</v>
      </c>
      <c r="BG529" s="8">
        <v>3</v>
      </c>
      <c r="BH529" s="8">
        <v>1</v>
      </c>
      <c r="BI529" s="8">
        <v>1</v>
      </c>
      <c r="BJ529" s="8" t="s">
        <v>26</v>
      </c>
      <c r="BK529" s="8" t="s">
        <v>20</v>
      </c>
      <c r="BL529" s="8">
        <v>16</v>
      </c>
      <c r="BM529" s="8" t="s">
        <v>26</v>
      </c>
      <c r="BN529" s="8"/>
      <c r="BO529" s="8">
        <v>7</v>
      </c>
      <c r="BP529" s="34">
        <v>46568</v>
      </c>
      <c r="BQ529" s="8" t="s">
        <v>21</v>
      </c>
      <c r="BR529" s="8" t="s">
        <v>156</v>
      </c>
    </row>
    <row r="530" spans="1:70" ht="15.5" thickBot="1" x14ac:dyDescent="0.35">
      <c r="A530" s="8" t="s">
        <v>26</v>
      </c>
      <c r="B530" s="8"/>
      <c r="C530" s="8" t="s">
        <v>884</v>
      </c>
      <c r="D530" s="8" t="s">
        <v>484</v>
      </c>
      <c r="E530" s="33">
        <v>0.81</v>
      </c>
      <c r="F530" s="8">
        <v>0</v>
      </c>
      <c r="G530" s="8" t="s">
        <v>33</v>
      </c>
      <c r="H530" s="8" t="s">
        <v>369</v>
      </c>
      <c r="I530" s="8">
        <v>27</v>
      </c>
      <c r="J530" s="8">
        <v>150</v>
      </c>
      <c r="K530" s="8">
        <v>150</v>
      </c>
      <c r="L530" s="8">
        <v>13</v>
      </c>
      <c r="M530" s="8">
        <v>14</v>
      </c>
      <c r="N530" s="8">
        <v>12</v>
      </c>
      <c r="O530" s="8">
        <v>8</v>
      </c>
      <c r="P530" s="8">
        <v>13</v>
      </c>
      <c r="Q530" s="8">
        <v>3</v>
      </c>
      <c r="R530" s="8">
        <v>6</v>
      </c>
      <c r="S530" s="8">
        <v>14</v>
      </c>
      <c r="T530" s="8">
        <v>15</v>
      </c>
      <c r="U530" s="8">
        <v>7</v>
      </c>
      <c r="V530" s="8">
        <v>7</v>
      </c>
      <c r="W530" s="8">
        <v>13</v>
      </c>
      <c r="X530" s="8">
        <v>11</v>
      </c>
      <c r="Y530" s="8">
        <v>7</v>
      </c>
      <c r="Z530" s="8">
        <v>11</v>
      </c>
      <c r="AA530" s="8">
        <v>14</v>
      </c>
      <c r="AB530" s="8">
        <v>17</v>
      </c>
      <c r="AC530" s="8">
        <v>11</v>
      </c>
      <c r="AD530" s="8">
        <v>12</v>
      </c>
      <c r="AE530" s="8">
        <v>14</v>
      </c>
      <c r="AF530" s="8">
        <v>13</v>
      </c>
      <c r="AG530" s="8">
        <v>12</v>
      </c>
      <c r="AH530" s="8">
        <v>14</v>
      </c>
      <c r="AI530" s="8">
        <v>13</v>
      </c>
      <c r="AJ530" s="8">
        <v>12</v>
      </c>
      <c r="AK530" s="8">
        <v>14</v>
      </c>
      <c r="AL530" s="8">
        <v>15</v>
      </c>
      <c r="AM530" s="8">
        <v>11</v>
      </c>
      <c r="AN530" s="8">
        <v>17</v>
      </c>
      <c r="AO530" s="8">
        <v>13</v>
      </c>
      <c r="AP530" s="8">
        <v>15</v>
      </c>
      <c r="AQ530" s="8">
        <v>16</v>
      </c>
      <c r="AR530" s="8">
        <v>13</v>
      </c>
      <c r="AS530" s="8">
        <v>14</v>
      </c>
      <c r="AT530" s="8">
        <v>17</v>
      </c>
      <c r="AU530" s="8">
        <v>14</v>
      </c>
      <c r="AV530" s="8">
        <v>15</v>
      </c>
      <c r="AW530" s="8">
        <v>13</v>
      </c>
      <c r="AX530" s="8">
        <v>12</v>
      </c>
      <c r="AY530" s="8">
        <v>3</v>
      </c>
      <c r="AZ530" s="8">
        <v>3</v>
      </c>
      <c r="BA530" s="8">
        <v>2</v>
      </c>
      <c r="BB530" s="8">
        <v>3</v>
      </c>
      <c r="BC530" s="8">
        <v>3</v>
      </c>
      <c r="BD530" s="8">
        <v>1</v>
      </c>
      <c r="BE530" s="8">
        <v>3</v>
      </c>
      <c r="BF530" s="8">
        <v>3</v>
      </c>
      <c r="BG530" s="8">
        <v>2</v>
      </c>
      <c r="BH530" s="8">
        <v>4</v>
      </c>
      <c r="BI530" s="8">
        <v>2</v>
      </c>
      <c r="BJ530" s="8" t="s">
        <v>26</v>
      </c>
      <c r="BK530" s="8" t="s">
        <v>249</v>
      </c>
      <c r="BL530" s="8">
        <v>12</v>
      </c>
      <c r="BM530" s="8" t="s">
        <v>26</v>
      </c>
      <c r="BN530" s="8"/>
      <c r="BO530" s="8">
        <v>3</v>
      </c>
      <c r="BP530" s="34">
        <v>46934</v>
      </c>
      <c r="BQ530" s="8" t="s">
        <v>21</v>
      </c>
      <c r="BR530" s="8" t="s">
        <v>156</v>
      </c>
    </row>
    <row r="531" spans="1:70" ht="15.5" thickBot="1" x14ac:dyDescent="0.35">
      <c r="A531" s="8" t="s">
        <v>26</v>
      </c>
      <c r="B531" s="8"/>
      <c r="C531" s="8" t="s">
        <v>885</v>
      </c>
      <c r="D531" s="8" t="s">
        <v>154</v>
      </c>
      <c r="E531" s="33">
        <v>1</v>
      </c>
      <c r="F531" s="8">
        <v>0</v>
      </c>
      <c r="G531" s="8" t="s">
        <v>155</v>
      </c>
      <c r="H531" s="8" t="s">
        <v>485</v>
      </c>
      <c r="I531" s="8">
        <v>25</v>
      </c>
      <c r="J531" s="8">
        <v>144</v>
      </c>
      <c r="K531" s="8">
        <v>147</v>
      </c>
      <c r="L531" s="8">
        <v>12</v>
      </c>
      <c r="M531" s="8">
        <v>12</v>
      </c>
      <c r="N531" s="8">
        <v>12</v>
      </c>
      <c r="O531" s="8">
        <v>10</v>
      </c>
      <c r="P531" s="8">
        <v>14</v>
      </c>
      <c r="Q531" s="8">
        <v>9</v>
      </c>
      <c r="R531" s="8">
        <v>10</v>
      </c>
      <c r="S531" s="8">
        <v>12</v>
      </c>
      <c r="T531" s="8">
        <v>12</v>
      </c>
      <c r="U531" s="8">
        <v>9</v>
      </c>
      <c r="V531" s="8">
        <v>12</v>
      </c>
      <c r="W531" s="8">
        <v>10</v>
      </c>
      <c r="X531" s="8">
        <v>7</v>
      </c>
      <c r="Y531" s="8">
        <v>11</v>
      </c>
      <c r="Z531" s="8">
        <v>14</v>
      </c>
      <c r="AA531" s="8">
        <v>12</v>
      </c>
      <c r="AB531" s="8">
        <v>15</v>
      </c>
      <c r="AC531" s="8">
        <v>12</v>
      </c>
      <c r="AD531" s="8">
        <v>12</v>
      </c>
      <c r="AE531" s="8">
        <v>10</v>
      </c>
      <c r="AF531" s="8">
        <v>4</v>
      </c>
      <c r="AG531" s="8">
        <v>14</v>
      </c>
      <c r="AH531" s="8">
        <v>14</v>
      </c>
      <c r="AI531" s="8">
        <v>15</v>
      </c>
      <c r="AJ531" s="8">
        <v>12</v>
      </c>
      <c r="AK531" s="8">
        <v>7</v>
      </c>
      <c r="AL531" s="8">
        <v>13</v>
      </c>
      <c r="AM531" s="8">
        <v>13</v>
      </c>
      <c r="AN531" s="8">
        <v>16</v>
      </c>
      <c r="AO531" s="8">
        <v>8</v>
      </c>
      <c r="AP531" s="8">
        <v>15</v>
      </c>
      <c r="AQ531" s="8">
        <v>16</v>
      </c>
      <c r="AR531" s="8">
        <v>13</v>
      </c>
      <c r="AS531" s="8">
        <v>8</v>
      </c>
      <c r="AT531" s="8">
        <v>16</v>
      </c>
      <c r="AU531" s="8">
        <v>17</v>
      </c>
      <c r="AV531" s="8">
        <v>13</v>
      </c>
      <c r="AW531" s="8">
        <v>13</v>
      </c>
      <c r="AX531" s="8">
        <v>13</v>
      </c>
      <c r="AY531" s="8">
        <v>1</v>
      </c>
      <c r="AZ531" s="8">
        <v>3</v>
      </c>
      <c r="BA531" s="8">
        <v>2</v>
      </c>
      <c r="BB531" s="8">
        <v>1</v>
      </c>
      <c r="BC531" s="8">
        <v>4</v>
      </c>
      <c r="BD531" s="8">
        <v>1</v>
      </c>
      <c r="BE531" s="8">
        <v>1</v>
      </c>
      <c r="BF531" s="8">
        <v>3</v>
      </c>
      <c r="BG531" s="8">
        <v>2</v>
      </c>
      <c r="BH531" s="8">
        <v>1</v>
      </c>
      <c r="BI531" s="8">
        <v>4</v>
      </c>
      <c r="BJ531" s="8" t="s">
        <v>26</v>
      </c>
      <c r="BK531" s="8" t="s">
        <v>20</v>
      </c>
      <c r="BL531" s="8">
        <v>14</v>
      </c>
      <c r="BM531" s="8" t="s">
        <v>26</v>
      </c>
      <c r="BN531" s="8"/>
      <c r="BO531" s="8">
        <v>26</v>
      </c>
      <c r="BP531" s="34">
        <v>46203</v>
      </c>
      <c r="BQ531" s="8" t="s">
        <v>21</v>
      </c>
      <c r="BR531" s="8" t="s">
        <v>156</v>
      </c>
    </row>
    <row r="532" spans="1:70" ht="15.5" thickBot="1" x14ac:dyDescent="0.35">
      <c r="A532" s="8" t="s">
        <v>26</v>
      </c>
      <c r="B532" s="8"/>
      <c r="C532" s="8" t="s">
        <v>886</v>
      </c>
      <c r="D532" s="8" t="s">
        <v>154</v>
      </c>
      <c r="E532" s="33">
        <v>1</v>
      </c>
      <c r="F532" s="8">
        <v>0</v>
      </c>
      <c r="G532" s="8" t="s">
        <v>33</v>
      </c>
      <c r="H532" s="8" t="s">
        <v>430</v>
      </c>
      <c r="I532" s="8">
        <v>29</v>
      </c>
      <c r="J532" s="8">
        <v>142</v>
      </c>
      <c r="K532" s="8">
        <v>142</v>
      </c>
      <c r="L532" s="8">
        <v>13</v>
      </c>
      <c r="M532" s="8">
        <v>14</v>
      </c>
      <c r="N532" s="8">
        <v>16</v>
      </c>
      <c r="O532" s="8">
        <v>7</v>
      </c>
      <c r="P532" s="8">
        <v>12</v>
      </c>
      <c r="Q532" s="8">
        <v>7</v>
      </c>
      <c r="R532" s="8">
        <v>12</v>
      </c>
      <c r="S532" s="8">
        <v>10</v>
      </c>
      <c r="T532" s="8">
        <v>16</v>
      </c>
      <c r="U532" s="8">
        <v>7</v>
      </c>
      <c r="V532" s="8">
        <v>7</v>
      </c>
      <c r="W532" s="8">
        <v>12</v>
      </c>
      <c r="X532" s="8">
        <v>11</v>
      </c>
      <c r="Y532" s="8">
        <v>10</v>
      </c>
      <c r="Z532" s="8">
        <v>9</v>
      </c>
      <c r="AA532" s="8">
        <v>14</v>
      </c>
      <c r="AB532" s="8">
        <v>16</v>
      </c>
      <c r="AC532" s="8">
        <v>11</v>
      </c>
      <c r="AD532" s="8">
        <v>14</v>
      </c>
      <c r="AE532" s="8">
        <v>8</v>
      </c>
      <c r="AF532" s="8">
        <v>11</v>
      </c>
      <c r="AG532" s="8">
        <v>10</v>
      </c>
      <c r="AH532" s="8">
        <v>15</v>
      </c>
      <c r="AI532" s="8">
        <v>11</v>
      </c>
      <c r="AJ532" s="8">
        <v>14</v>
      </c>
      <c r="AK532" s="8">
        <v>14</v>
      </c>
      <c r="AL532" s="8">
        <v>15</v>
      </c>
      <c r="AM532" s="8">
        <v>12</v>
      </c>
      <c r="AN532" s="8">
        <v>15</v>
      </c>
      <c r="AO532" s="8">
        <v>12</v>
      </c>
      <c r="AP532" s="8">
        <v>14</v>
      </c>
      <c r="AQ532" s="8">
        <v>15</v>
      </c>
      <c r="AR532" s="8">
        <v>14</v>
      </c>
      <c r="AS532" s="8">
        <v>14</v>
      </c>
      <c r="AT532" s="8">
        <v>14</v>
      </c>
      <c r="AU532" s="8">
        <v>14</v>
      </c>
      <c r="AV532" s="8">
        <v>16</v>
      </c>
      <c r="AW532" s="8">
        <v>14</v>
      </c>
      <c r="AX532" s="8">
        <v>11</v>
      </c>
      <c r="AY532" s="8">
        <v>3</v>
      </c>
      <c r="AZ532" s="8">
        <v>3</v>
      </c>
      <c r="BA532" s="8">
        <v>2</v>
      </c>
      <c r="BB532" s="8">
        <v>4</v>
      </c>
      <c r="BC532" s="8">
        <v>2</v>
      </c>
      <c r="BD532" s="8">
        <v>1</v>
      </c>
      <c r="BE532" s="8">
        <v>3</v>
      </c>
      <c r="BF532" s="8">
        <v>1</v>
      </c>
      <c r="BG532" s="8">
        <v>1</v>
      </c>
      <c r="BH532" s="8">
        <v>3</v>
      </c>
      <c r="BI532" s="8">
        <v>3</v>
      </c>
      <c r="BJ532" s="8" t="s">
        <v>26</v>
      </c>
      <c r="BK532" s="8" t="s">
        <v>20</v>
      </c>
      <c r="BL532" s="8">
        <v>12</v>
      </c>
      <c r="BM532" s="8" t="s">
        <v>26</v>
      </c>
      <c r="BN532" s="8"/>
      <c r="BO532" s="8">
        <v>8</v>
      </c>
      <c r="BP532" s="34">
        <v>46934</v>
      </c>
      <c r="BQ532" s="8" t="s">
        <v>21</v>
      </c>
      <c r="BR532" s="8" t="s">
        <v>156</v>
      </c>
    </row>
    <row r="533" spans="1:70" ht="15.5" thickBot="1" x14ac:dyDescent="0.35">
      <c r="A533" s="8" t="s">
        <v>26</v>
      </c>
      <c r="B533" s="8"/>
      <c r="C533" s="8" t="s">
        <v>887</v>
      </c>
      <c r="D533" s="8" t="s">
        <v>484</v>
      </c>
      <c r="E533" s="33">
        <v>0.96</v>
      </c>
      <c r="F533" s="8">
        <v>0</v>
      </c>
      <c r="G533" s="8" t="s">
        <v>585</v>
      </c>
      <c r="H533" s="8" t="s">
        <v>24</v>
      </c>
      <c r="I533" s="8">
        <v>34</v>
      </c>
      <c r="J533" s="8">
        <v>138</v>
      </c>
      <c r="K533" s="8">
        <v>155</v>
      </c>
      <c r="L533" s="8">
        <v>13</v>
      </c>
      <c r="M533" s="8">
        <v>11</v>
      </c>
      <c r="N533" s="8">
        <v>8</v>
      </c>
      <c r="O533" s="8">
        <v>19</v>
      </c>
      <c r="P533" s="8">
        <v>14</v>
      </c>
      <c r="Q533" s="8">
        <v>8</v>
      </c>
      <c r="R533" s="8">
        <v>6</v>
      </c>
      <c r="S533" s="8">
        <v>13</v>
      </c>
      <c r="T533" s="8">
        <v>9</v>
      </c>
      <c r="U533" s="8">
        <v>12</v>
      </c>
      <c r="V533" s="8">
        <v>14</v>
      </c>
      <c r="W533" s="8">
        <v>12</v>
      </c>
      <c r="X533" s="8">
        <v>13</v>
      </c>
      <c r="Y533" s="8">
        <v>12</v>
      </c>
      <c r="Z533" s="8">
        <v>9</v>
      </c>
      <c r="AA533" s="8">
        <v>10</v>
      </c>
      <c r="AB533" s="8">
        <v>17</v>
      </c>
      <c r="AC533" s="8">
        <v>14</v>
      </c>
      <c r="AD533" s="8">
        <v>12</v>
      </c>
      <c r="AE533" s="8">
        <v>8</v>
      </c>
      <c r="AF533" s="8">
        <v>16</v>
      </c>
      <c r="AG533" s="8">
        <v>11</v>
      </c>
      <c r="AH533" s="8">
        <v>15</v>
      </c>
      <c r="AI533" s="8">
        <v>14</v>
      </c>
      <c r="AJ533" s="8">
        <v>16</v>
      </c>
      <c r="AK533" s="8">
        <v>13</v>
      </c>
      <c r="AL533" s="8">
        <v>12</v>
      </c>
      <c r="AM533" s="8">
        <v>17</v>
      </c>
      <c r="AN533" s="8">
        <v>13</v>
      </c>
      <c r="AO533" s="8">
        <v>15</v>
      </c>
      <c r="AP533" s="8">
        <v>10</v>
      </c>
      <c r="AQ533" s="8">
        <v>12</v>
      </c>
      <c r="AR533" s="8">
        <v>14</v>
      </c>
      <c r="AS533" s="8">
        <v>13</v>
      </c>
      <c r="AT533" s="8">
        <v>12</v>
      </c>
      <c r="AU533" s="8">
        <v>13</v>
      </c>
      <c r="AV533" s="8">
        <v>15</v>
      </c>
      <c r="AW533" s="8">
        <v>12</v>
      </c>
      <c r="AX533" s="8">
        <v>13</v>
      </c>
      <c r="AY533" s="8">
        <v>1</v>
      </c>
      <c r="AZ533" s="8">
        <v>2</v>
      </c>
      <c r="BA533" s="8">
        <v>1</v>
      </c>
      <c r="BB533" s="8">
        <v>1</v>
      </c>
      <c r="BC533" s="8">
        <v>2</v>
      </c>
      <c r="BD533" s="8">
        <v>2</v>
      </c>
      <c r="BE533" s="8">
        <v>4</v>
      </c>
      <c r="BF533" s="8">
        <v>1</v>
      </c>
      <c r="BG533" s="8">
        <v>1</v>
      </c>
      <c r="BH533" s="8">
        <v>3</v>
      </c>
      <c r="BI533" s="8">
        <v>2</v>
      </c>
      <c r="BJ533" s="8" t="s">
        <v>26</v>
      </c>
      <c r="BK533" s="8" t="s">
        <v>20</v>
      </c>
      <c r="BL533" s="8">
        <v>17</v>
      </c>
      <c r="BM533" s="8" t="s">
        <v>26</v>
      </c>
      <c r="BN533" s="8"/>
      <c r="BO533" s="8">
        <v>119</v>
      </c>
      <c r="BP533" s="34">
        <v>46203</v>
      </c>
      <c r="BQ533" s="8" t="s">
        <v>21</v>
      </c>
      <c r="BR533" s="8" t="s">
        <v>156</v>
      </c>
    </row>
    <row r="534" spans="1:70" ht="15.5" thickBot="1" x14ac:dyDescent="0.35">
      <c r="A534" s="8" t="s">
        <v>26</v>
      </c>
      <c r="B534" s="8"/>
      <c r="C534" s="8" t="s">
        <v>888</v>
      </c>
      <c r="D534" s="8" t="s">
        <v>154</v>
      </c>
      <c r="E534" s="33">
        <v>1</v>
      </c>
      <c r="F534" s="8">
        <v>0</v>
      </c>
      <c r="G534" s="8" t="s">
        <v>33</v>
      </c>
      <c r="H534" s="8" t="s">
        <v>315</v>
      </c>
      <c r="I534" s="8">
        <v>27</v>
      </c>
      <c r="J534" s="8">
        <v>141</v>
      </c>
      <c r="K534" s="8">
        <v>160</v>
      </c>
      <c r="L534" s="8">
        <v>15</v>
      </c>
      <c r="M534" s="8">
        <v>11</v>
      </c>
      <c r="N534" s="8">
        <v>11</v>
      </c>
      <c r="O534" s="8">
        <v>12</v>
      </c>
      <c r="P534" s="8">
        <v>15</v>
      </c>
      <c r="Q534" s="8">
        <v>9</v>
      </c>
      <c r="R534" s="8">
        <v>6</v>
      </c>
      <c r="S534" s="8">
        <v>13</v>
      </c>
      <c r="T534" s="8">
        <v>14</v>
      </c>
      <c r="U534" s="8">
        <v>9</v>
      </c>
      <c r="V534" s="8">
        <v>10</v>
      </c>
      <c r="W534" s="8">
        <v>13</v>
      </c>
      <c r="X534" s="8">
        <v>9</v>
      </c>
      <c r="Y534" s="8">
        <v>10</v>
      </c>
      <c r="Z534" s="8">
        <v>11</v>
      </c>
      <c r="AA534" s="8">
        <v>14</v>
      </c>
      <c r="AB534" s="8">
        <v>12</v>
      </c>
      <c r="AC534" s="8">
        <v>15</v>
      </c>
      <c r="AD534" s="8">
        <v>15</v>
      </c>
      <c r="AE534" s="8">
        <v>11</v>
      </c>
      <c r="AF534" s="8">
        <v>12</v>
      </c>
      <c r="AG534" s="8">
        <v>14</v>
      </c>
      <c r="AH534" s="8">
        <v>15</v>
      </c>
      <c r="AI534" s="8">
        <v>13</v>
      </c>
      <c r="AJ534" s="8">
        <v>14</v>
      </c>
      <c r="AK534" s="8">
        <v>10</v>
      </c>
      <c r="AL534" s="8">
        <v>14</v>
      </c>
      <c r="AM534" s="8">
        <v>13</v>
      </c>
      <c r="AN534" s="8">
        <v>12</v>
      </c>
      <c r="AO534" s="8">
        <v>12</v>
      </c>
      <c r="AP534" s="8">
        <v>14</v>
      </c>
      <c r="AQ534" s="8">
        <v>14</v>
      </c>
      <c r="AR534" s="8">
        <v>14</v>
      </c>
      <c r="AS534" s="8">
        <v>13</v>
      </c>
      <c r="AT534" s="8">
        <v>13</v>
      </c>
      <c r="AU534" s="8">
        <v>14</v>
      </c>
      <c r="AV534" s="8">
        <v>13</v>
      </c>
      <c r="AW534" s="8">
        <v>12</v>
      </c>
      <c r="AX534" s="8">
        <v>12</v>
      </c>
      <c r="AY534" s="8">
        <v>2</v>
      </c>
      <c r="AZ534" s="8">
        <v>4</v>
      </c>
      <c r="BA534" s="8">
        <v>2</v>
      </c>
      <c r="BB534" s="8">
        <v>2</v>
      </c>
      <c r="BC534" s="8">
        <v>4</v>
      </c>
      <c r="BD534" s="8">
        <v>1</v>
      </c>
      <c r="BE534" s="8">
        <v>3</v>
      </c>
      <c r="BF534" s="8">
        <v>1</v>
      </c>
      <c r="BG534" s="8">
        <v>2</v>
      </c>
      <c r="BH534" s="8">
        <v>3</v>
      </c>
      <c r="BI534" s="8">
        <v>1</v>
      </c>
      <c r="BJ534" s="8" t="s">
        <v>26</v>
      </c>
      <c r="BK534" s="8" t="s">
        <v>20</v>
      </c>
      <c r="BL534" s="8">
        <v>14</v>
      </c>
      <c r="BM534" s="8" t="s">
        <v>26</v>
      </c>
      <c r="BN534" s="8"/>
      <c r="BO534" s="8">
        <v>17</v>
      </c>
      <c r="BP534" s="34">
        <v>47299</v>
      </c>
      <c r="BQ534" s="8" t="s">
        <v>21</v>
      </c>
      <c r="BR534" s="8" t="s">
        <v>156</v>
      </c>
    </row>
    <row r="535" spans="1:70" ht="15.5" thickBot="1" x14ac:dyDescent="0.35">
      <c r="A535" s="8" t="s">
        <v>26</v>
      </c>
      <c r="B535" s="8"/>
      <c r="C535" s="8" t="s">
        <v>889</v>
      </c>
      <c r="D535" s="8" t="s">
        <v>154</v>
      </c>
      <c r="E535" s="33">
        <v>1</v>
      </c>
      <c r="F535" s="8">
        <v>0</v>
      </c>
      <c r="G535" s="8" t="s">
        <v>33</v>
      </c>
      <c r="H535" s="8" t="s">
        <v>315</v>
      </c>
      <c r="I535" s="8">
        <v>28</v>
      </c>
      <c r="J535" s="8">
        <v>140</v>
      </c>
      <c r="K535" s="8">
        <v>150</v>
      </c>
      <c r="L535" s="8">
        <v>14</v>
      </c>
      <c r="M535" s="8">
        <v>11</v>
      </c>
      <c r="N535" s="8">
        <v>10</v>
      </c>
      <c r="O535" s="8">
        <v>14</v>
      </c>
      <c r="P535" s="8">
        <v>13</v>
      </c>
      <c r="Q535" s="8">
        <v>14</v>
      </c>
      <c r="R535" s="8">
        <v>4</v>
      </c>
      <c r="S535" s="8">
        <v>12</v>
      </c>
      <c r="T535" s="8">
        <v>15</v>
      </c>
      <c r="U535" s="8">
        <v>7</v>
      </c>
      <c r="V535" s="8">
        <v>11</v>
      </c>
      <c r="W535" s="8">
        <v>13</v>
      </c>
      <c r="X535" s="8">
        <v>11</v>
      </c>
      <c r="Y535" s="8">
        <v>12</v>
      </c>
      <c r="Z535" s="8">
        <v>14</v>
      </c>
      <c r="AA535" s="8">
        <v>13</v>
      </c>
      <c r="AB535" s="8">
        <v>14</v>
      </c>
      <c r="AC535" s="8">
        <v>13</v>
      </c>
      <c r="AD535" s="8">
        <v>14</v>
      </c>
      <c r="AE535" s="8">
        <v>10</v>
      </c>
      <c r="AF535" s="8">
        <v>14</v>
      </c>
      <c r="AG535" s="8">
        <v>12</v>
      </c>
      <c r="AH535" s="8">
        <v>13</v>
      </c>
      <c r="AI535" s="8">
        <v>13</v>
      </c>
      <c r="AJ535" s="8">
        <v>14</v>
      </c>
      <c r="AK535" s="8">
        <v>12</v>
      </c>
      <c r="AL535" s="8">
        <v>14</v>
      </c>
      <c r="AM535" s="8">
        <v>14</v>
      </c>
      <c r="AN535" s="8">
        <v>13</v>
      </c>
      <c r="AO535" s="8">
        <v>11</v>
      </c>
      <c r="AP535" s="8">
        <v>13</v>
      </c>
      <c r="AQ535" s="8">
        <v>15</v>
      </c>
      <c r="AR535" s="8">
        <v>14</v>
      </c>
      <c r="AS535" s="8">
        <v>13</v>
      </c>
      <c r="AT535" s="8">
        <v>13</v>
      </c>
      <c r="AU535" s="8">
        <v>14</v>
      </c>
      <c r="AV535" s="8">
        <v>13</v>
      </c>
      <c r="AW535" s="8">
        <v>13</v>
      </c>
      <c r="AX535" s="8">
        <v>12</v>
      </c>
      <c r="AY535" s="8">
        <v>1</v>
      </c>
      <c r="AZ535" s="8">
        <v>1</v>
      </c>
      <c r="BA535" s="8">
        <v>2</v>
      </c>
      <c r="BB535" s="8">
        <v>1</v>
      </c>
      <c r="BC535" s="8">
        <v>3</v>
      </c>
      <c r="BD535" s="8">
        <v>1</v>
      </c>
      <c r="BE535" s="8">
        <v>3</v>
      </c>
      <c r="BF535" s="8">
        <v>3</v>
      </c>
      <c r="BG535" s="8">
        <v>3</v>
      </c>
      <c r="BH535" s="8">
        <v>3</v>
      </c>
      <c r="BI535" s="8">
        <v>1</v>
      </c>
      <c r="BJ535" s="8" t="s">
        <v>26</v>
      </c>
      <c r="BK535" s="8" t="s">
        <v>20</v>
      </c>
      <c r="BL535" s="8">
        <v>15</v>
      </c>
      <c r="BM535" s="8" t="s">
        <v>26</v>
      </c>
      <c r="BN535" s="8"/>
      <c r="BO535" s="8">
        <v>18</v>
      </c>
      <c r="BP535" s="34">
        <v>46568</v>
      </c>
      <c r="BQ535" s="8" t="s">
        <v>21</v>
      </c>
      <c r="BR535" s="8" t="s">
        <v>156</v>
      </c>
    </row>
    <row r="536" spans="1:70" ht="15.5" thickBot="1" x14ac:dyDescent="0.35">
      <c r="A536" s="8" t="s">
        <v>26</v>
      </c>
      <c r="B536" s="8"/>
      <c r="C536" s="8" t="s">
        <v>890</v>
      </c>
      <c r="D536" s="8" t="s">
        <v>154</v>
      </c>
      <c r="E536" s="33">
        <v>1</v>
      </c>
      <c r="F536" s="8">
        <v>0</v>
      </c>
      <c r="G536" s="8" t="s">
        <v>19</v>
      </c>
      <c r="H536" s="8" t="s">
        <v>31</v>
      </c>
      <c r="I536" s="8">
        <v>25</v>
      </c>
      <c r="J536" s="8">
        <v>138</v>
      </c>
      <c r="K536" s="8">
        <v>150</v>
      </c>
      <c r="L536" s="8">
        <v>13</v>
      </c>
      <c r="M536" s="8">
        <v>7</v>
      </c>
      <c r="N536" s="8">
        <v>14</v>
      </c>
      <c r="O536" s="8">
        <v>6</v>
      </c>
      <c r="P536" s="8">
        <v>12</v>
      </c>
      <c r="Q536" s="8">
        <v>7</v>
      </c>
      <c r="R536" s="8">
        <v>9</v>
      </c>
      <c r="S536" s="8">
        <v>9</v>
      </c>
      <c r="T536" s="8">
        <v>15</v>
      </c>
      <c r="U536" s="8">
        <v>6</v>
      </c>
      <c r="V536" s="8">
        <v>7</v>
      </c>
      <c r="W536" s="8">
        <v>14</v>
      </c>
      <c r="X536" s="8">
        <v>13</v>
      </c>
      <c r="Y536" s="8">
        <v>8</v>
      </c>
      <c r="Z536" s="8">
        <v>7</v>
      </c>
      <c r="AA536" s="8">
        <v>14</v>
      </c>
      <c r="AB536" s="8">
        <v>14</v>
      </c>
      <c r="AC536" s="8">
        <v>14</v>
      </c>
      <c r="AD536" s="8">
        <v>13</v>
      </c>
      <c r="AE536" s="8">
        <v>9</v>
      </c>
      <c r="AF536" s="8">
        <v>12</v>
      </c>
      <c r="AG536" s="8">
        <v>12</v>
      </c>
      <c r="AH536" s="8">
        <v>14</v>
      </c>
      <c r="AI536" s="8">
        <v>8</v>
      </c>
      <c r="AJ536" s="8">
        <v>14</v>
      </c>
      <c r="AK536" s="8">
        <v>13</v>
      </c>
      <c r="AL536" s="8">
        <v>14</v>
      </c>
      <c r="AM536" s="8">
        <v>14</v>
      </c>
      <c r="AN536" s="8">
        <v>15</v>
      </c>
      <c r="AO536" s="8">
        <v>14</v>
      </c>
      <c r="AP536" s="8">
        <v>14</v>
      </c>
      <c r="AQ536" s="8">
        <v>12</v>
      </c>
      <c r="AR536" s="8">
        <v>12</v>
      </c>
      <c r="AS536" s="8">
        <v>15</v>
      </c>
      <c r="AT536" s="8">
        <v>15</v>
      </c>
      <c r="AU536" s="8">
        <v>14</v>
      </c>
      <c r="AV536" s="8">
        <v>13</v>
      </c>
      <c r="AW536" s="8">
        <v>12</v>
      </c>
      <c r="AX536" s="8">
        <v>12</v>
      </c>
      <c r="AY536" s="8">
        <v>3</v>
      </c>
      <c r="AZ536" s="8">
        <v>3</v>
      </c>
      <c r="BA536" s="8">
        <v>2</v>
      </c>
      <c r="BB536" s="8">
        <v>2</v>
      </c>
      <c r="BC536" s="8">
        <v>2</v>
      </c>
      <c r="BD536" s="8">
        <v>3</v>
      </c>
      <c r="BE536" s="8">
        <v>1</v>
      </c>
      <c r="BF536" s="8">
        <v>2</v>
      </c>
      <c r="BG536" s="8">
        <v>2</v>
      </c>
      <c r="BH536" s="8">
        <v>3</v>
      </c>
      <c r="BI536" s="8">
        <v>2</v>
      </c>
      <c r="BJ536" s="8" t="s">
        <v>26</v>
      </c>
      <c r="BK536" s="8" t="s">
        <v>20</v>
      </c>
      <c r="BL536" s="8">
        <v>15</v>
      </c>
      <c r="BM536" s="8" t="s">
        <v>26</v>
      </c>
      <c r="BN536" s="8"/>
      <c r="BO536" s="8">
        <v>7</v>
      </c>
      <c r="BP536" s="34">
        <v>46934</v>
      </c>
      <c r="BQ536" s="8" t="s">
        <v>21</v>
      </c>
      <c r="BR536" s="8" t="s">
        <v>156</v>
      </c>
    </row>
    <row r="537" spans="1:70" ht="15.5" thickBot="1" x14ac:dyDescent="0.35">
      <c r="A537" s="8" t="s">
        <v>26</v>
      </c>
      <c r="B537" s="8"/>
      <c r="C537" s="8" t="s">
        <v>891</v>
      </c>
      <c r="D537" s="8" t="s">
        <v>154</v>
      </c>
      <c r="E537" s="33">
        <v>1</v>
      </c>
      <c r="F537" s="8">
        <v>0</v>
      </c>
      <c r="G537" s="8" t="s">
        <v>33</v>
      </c>
      <c r="H537" s="8" t="s">
        <v>810</v>
      </c>
      <c r="I537" s="8">
        <v>26</v>
      </c>
      <c r="J537" s="8">
        <v>141</v>
      </c>
      <c r="K537" s="8">
        <v>146</v>
      </c>
      <c r="L537" s="8">
        <v>12</v>
      </c>
      <c r="M537" s="8">
        <v>14</v>
      </c>
      <c r="N537" s="8">
        <v>6</v>
      </c>
      <c r="O537" s="8">
        <v>11</v>
      </c>
      <c r="P537" s="8">
        <v>12</v>
      </c>
      <c r="Q537" s="8">
        <v>9</v>
      </c>
      <c r="R537" s="8">
        <v>7</v>
      </c>
      <c r="S537" s="8">
        <v>14</v>
      </c>
      <c r="T537" s="8">
        <v>8</v>
      </c>
      <c r="U537" s="8">
        <v>9</v>
      </c>
      <c r="V537" s="8">
        <v>11</v>
      </c>
      <c r="W537" s="8">
        <v>13</v>
      </c>
      <c r="X537" s="8">
        <v>11</v>
      </c>
      <c r="Y537" s="8">
        <v>11</v>
      </c>
      <c r="Z537" s="8">
        <v>14</v>
      </c>
      <c r="AA537" s="8">
        <v>9</v>
      </c>
      <c r="AB537" s="8">
        <v>12</v>
      </c>
      <c r="AC537" s="8">
        <v>11</v>
      </c>
      <c r="AD537" s="8">
        <v>12</v>
      </c>
      <c r="AE537" s="8">
        <v>10</v>
      </c>
      <c r="AF537" s="8">
        <v>11</v>
      </c>
      <c r="AG537" s="8">
        <v>11</v>
      </c>
      <c r="AH537" s="8">
        <v>13</v>
      </c>
      <c r="AI537" s="8">
        <v>14</v>
      </c>
      <c r="AJ537" s="8">
        <v>14</v>
      </c>
      <c r="AK537" s="8">
        <v>12</v>
      </c>
      <c r="AL537" s="8">
        <v>13</v>
      </c>
      <c r="AM537" s="8">
        <v>12</v>
      </c>
      <c r="AN537" s="8">
        <v>16</v>
      </c>
      <c r="AO537" s="8">
        <v>9</v>
      </c>
      <c r="AP537" s="8">
        <v>15</v>
      </c>
      <c r="AQ537" s="8">
        <v>16</v>
      </c>
      <c r="AR537" s="8">
        <v>13</v>
      </c>
      <c r="AS537" s="8">
        <v>11</v>
      </c>
      <c r="AT537" s="8">
        <v>16</v>
      </c>
      <c r="AU537" s="8">
        <v>12</v>
      </c>
      <c r="AV537" s="8">
        <v>10</v>
      </c>
      <c r="AW537" s="8">
        <v>13</v>
      </c>
      <c r="AX537" s="8">
        <v>11</v>
      </c>
      <c r="AY537" s="8">
        <v>3</v>
      </c>
      <c r="AZ537" s="8">
        <v>2</v>
      </c>
      <c r="BA537" s="8">
        <v>1</v>
      </c>
      <c r="BB537" s="8">
        <v>3</v>
      </c>
      <c r="BC537" s="8">
        <v>1</v>
      </c>
      <c r="BD537" s="8">
        <v>2</v>
      </c>
      <c r="BE537" s="8">
        <v>2</v>
      </c>
      <c r="BF537" s="8">
        <v>1</v>
      </c>
      <c r="BG537" s="8">
        <v>1</v>
      </c>
      <c r="BH537" s="8">
        <v>3</v>
      </c>
      <c r="BI537" s="8">
        <v>2</v>
      </c>
      <c r="BJ537" s="8" t="s">
        <v>26</v>
      </c>
      <c r="BK537" s="8" t="s">
        <v>20</v>
      </c>
      <c r="BL537" s="8">
        <v>12</v>
      </c>
      <c r="BM537" s="8" t="s">
        <v>26</v>
      </c>
      <c r="BN537" s="8"/>
      <c r="BO537" s="8">
        <v>23</v>
      </c>
      <c r="BP537" s="34">
        <v>46203</v>
      </c>
      <c r="BQ537" s="8" t="s">
        <v>21</v>
      </c>
      <c r="BR537" s="8" t="s">
        <v>156</v>
      </c>
    </row>
    <row r="538" spans="1:70" ht="15.5" thickBot="1" x14ac:dyDescent="0.35">
      <c r="A538" s="8" t="s">
        <v>26</v>
      </c>
      <c r="B538" s="8"/>
      <c r="C538" s="8" t="s">
        <v>892</v>
      </c>
      <c r="D538" s="8" t="s">
        <v>154</v>
      </c>
      <c r="E538" s="33">
        <v>1</v>
      </c>
      <c r="F538" s="8">
        <v>0</v>
      </c>
      <c r="G538" s="8" t="s">
        <v>33</v>
      </c>
      <c r="H538" s="8" t="s">
        <v>32</v>
      </c>
      <c r="I538" s="8">
        <v>34</v>
      </c>
      <c r="J538" s="8">
        <v>128</v>
      </c>
      <c r="K538" s="8">
        <v>141</v>
      </c>
      <c r="L538" s="8">
        <v>10</v>
      </c>
      <c r="M538" s="8">
        <v>1</v>
      </c>
      <c r="N538" s="8">
        <v>1</v>
      </c>
      <c r="O538" s="8">
        <v>3</v>
      </c>
      <c r="P538" s="8">
        <v>10</v>
      </c>
      <c r="Q538" s="8">
        <v>3</v>
      </c>
      <c r="R538" s="8">
        <v>3</v>
      </c>
      <c r="S538" s="8">
        <v>3</v>
      </c>
      <c r="T538" s="8">
        <v>1</v>
      </c>
      <c r="U538" s="8">
        <v>5</v>
      </c>
      <c r="V538" s="8">
        <v>2</v>
      </c>
      <c r="W538" s="8">
        <v>11</v>
      </c>
      <c r="X538" s="8">
        <v>10</v>
      </c>
      <c r="Y538" s="8">
        <v>2</v>
      </c>
      <c r="Z538" s="8">
        <v>6</v>
      </c>
      <c r="AA538" s="8">
        <v>14</v>
      </c>
      <c r="AB538" s="8">
        <v>12</v>
      </c>
      <c r="AC538" s="8">
        <v>13</v>
      </c>
      <c r="AD538" s="8">
        <v>11</v>
      </c>
      <c r="AE538" s="8">
        <v>11</v>
      </c>
      <c r="AF538" s="8">
        <v>8</v>
      </c>
      <c r="AG538" s="8">
        <v>11</v>
      </c>
      <c r="AH538" s="8">
        <v>13</v>
      </c>
      <c r="AI538" s="8">
        <v>10</v>
      </c>
      <c r="AJ538" s="8">
        <v>14</v>
      </c>
      <c r="AK538" s="8">
        <v>14</v>
      </c>
      <c r="AL538" s="8">
        <v>12</v>
      </c>
      <c r="AM538" s="8">
        <v>11</v>
      </c>
      <c r="AN538" s="8">
        <v>10</v>
      </c>
      <c r="AO538" s="8">
        <v>14</v>
      </c>
      <c r="AP538" s="8">
        <v>15</v>
      </c>
      <c r="AQ538" s="8">
        <v>13</v>
      </c>
      <c r="AR538" s="8">
        <v>15</v>
      </c>
      <c r="AS538" s="8">
        <v>14</v>
      </c>
      <c r="AT538" s="8">
        <v>10</v>
      </c>
      <c r="AU538" s="8">
        <v>14</v>
      </c>
      <c r="AV538" s="8">
        <v>15</v>
      </c>
      <c r="AW538" s="8">
        <v>13</v>
      </c>
      <c r="AX538" s="8">
        <v>13</v>
      </c>
      <c r="AY538" s="8">
        <v>13</v>
      </c>
      <c r="AZ538" s="8">
        <v>10</v>
      </c>
      <c r="BA538" s="8">
        <v>15</v>
      </c>
      <c r="BB538" s="8">
        <v>12</v>
      </c>
      <c r="BC538" s="8">
        <v>13</v>
      </c>
      <c r="BD538" s="8">
        <v>13</v>
      </c>
      <c r="BE538" s="8">
        <v>12</v>
      </c>
      <c r="BF538" s="8">
        <v>13</v>
      </c>
      <c r="BG538" s="8">
        <v>8</v>
      </c>
      <c r="BH538" s="8">
        <v>13</v>
      </c>
      <c r="BI538" s="8">
        <v>13</v>
      </c>
      <c r="BJ538" s="8" t="s">
        <v>26</v>
      </c>
      <c r="BK538" s="8" t="s">
        <v>20</v>
      </c>
      <c r="BL538" s="8">
        <v>11</v>
      </c>
      <c r="BM538" s="8" t="s">
        <v>26</v>
      </c>
      <c r="BN538" s="8"/>
      <c r="BO538" s="8" t="s">
        <v>26</v>
      </c>
      <c r="BP538" s="34">
        <v>46568</v>
      </c>
      <c r="BQ538" s="8" t="s">
        <v>21</v>
      </c>
      <c r="BR538" s="8" t="s">
        <v>156</v>
      </c>
    </row>
    <row r="539" spans="1:70" ht="15.5" thickBot="1" x14ac:dyDescent="0.35">
      <c r="A539" s="8" t="s">
        <v>26</v>
      </c>
      <c r="B539" s="8"/>
      <c r="C539" s="8" t="s">
        <v>893</v>
      </c>
      <c r="D539" s="8" t="s">
        <v>154</v>
      </c>
      <c r="E539" s="33">
        <v>1</v>
      </c>
      <c r="F539" s="8">
        <v>0</v>
      </c>
      <c r="G539" s="8" t="s">
        <v>29</v>
      </c>
      <c r="H539" s="8" t="s">
        <v>31</v>
      </c>
      <c r="I539" s="8">
        <v>28</v>
      </c>
      <c r="J539" s="8">
        <v>129</v>
      </c>
      <c r="K539" s="8">
        <v>135</v>
      </c>
      <c r="L539" s="8">
        <v>9</v>
      </c>
      <c r="M539" s="8">
        <v>3</v>
      </c>
      <c r="N539" s="8">
        <v>12</v>
      </c>
      <c r="O539" s="8">
        <v>4</v>
      </c>
      <c r="P539" s="8">
        <v>12</v>
      </c>
      <c r="Q539" s="8">
        <v>3</v>
      </c>
      <c r="R539" s="8">
        <v>8</v>
      </c>
      <c r="S539" s="8">
        <v>12</v>
      </c>
      <c r="T539" s="8">
        <v>15</v>
      </c>
      <c r="U539" s="8">
        <v>5</v>
      </c>
      <c r="V539" s="8">
        <v>6</v>
      </c>
      <c r="W539" s="8">
        <v>11</v>
      </c>
      <c r="X539" s="8">
        <v>15</v>
      </c>
      <c r="Y539" s="8">
        <v>9</v>
      </c>
      <c r="Z539" s="8">
        <v>3</v>
      </c>
      <c r="AA539" s="8">
        <v>12</v>
      </c>
      <c r="AB539" s="8">
        <v>14</v>
      </c>
      <c r="AC539" s="8">
        <v>12</v>
      </c>
      <c r="AD539" s="8">
        <v>12</v>
      </c>
      <c r="AE539" s="8">
        <v>13</v>
      </c>
      <c r="AF539" s="8">
        <v>15</v>
      </c>
      <c r="AG539" s="8">
        <v>9</v>
      </c>
      <c r="AH539" s="8">
        <v>14</v>
      </c>
      <c r="AI539" s="8">
        <v>11</v>
      </c>
      <c r="AJ539" s="8">
        <v>15</v>
      </c>
      <c r="AK539" s="8">
        <v>12</v>
      </c>
      <c r="AL539" s="8">
        <v>13</v>
      </c>
      <c r="AM539" s="8">
        <v>14</v>
      </c>
      <c r="AN539" s="8">
        <v>14</v>
      </c>
      <c r="AO539" s="8">
        <v>17</v>
      </c>
      <c r="AP539" s="8">
        <v>14</v>
      </c>
      <c r="AQ539" s="8">
        <v>13</v>
      </c>
      <c r="AR539" s="8">
        <v>14</v>
      </c>
      <c r="AS539" s="8">
        <v>16</v>
      </c>
      <c r="AT539" s="8">
        <v>14</v>
      </c>
      <c r="AU539" s="8">
        <v>16</v>
      </c>
      <c r="AV539" s="8">
        <v>14</v>
      </c>
      <c r="AW539" s="8">
        <v>14</v>
      </c>
      <c r="AX539" s="8">
        <v>12</v>
      </c>
      <c r="AY539" s="8">
        <v>3</v>
      </c>
      <c r="AZ539" s="8">
        <v>2</v>
      </c>
      <c r="BA539" s="8">
        <v>3</v>
      </c>
      <c r="BB539" s="8">
        <v>3</v>
      </c>
      <c r="BC539" s="8">
        <v>2</v>
      </c>
      <c r="BD539" s="8">
        <v>2</v>
      </c>
      <c r="BE539" s="8">
        <v>3</v>
      </c>
      <c r="BF539" s="8">
        <v>2</v>
      </c>
      <c r="BG539" s="8">
        <v>1</v>
      </c>
      <c r="BH539" s="8">
        <v>3</v>
      </c>
      <c r="BI539" s="8">
        <v>2</v>
      </c>
      <c r="BJ539" s="8" t="s">
        <v>26</v>
      </c>
      <c r="BK539" s="8" t="s">
        <v>20</v>
      </c>
      <c r="BL539" s="8">
        <v>14</v>
      </c>
      <c r="BM539" s="8" t="s">
        <v>26</v>
      </c>
      <c r="BN539" s="8"/>
      <c r="BO539" s="8">
        <v>13</v>
      </c>
      <c r="BP539" s="34">
        <v>46568</v>
      </c>
      <c r="BQ539" s="8" t="s">
        <v>21</v>
      </c>
      <c r="BR539" s="8" t="s">
        <v>156</v>
      </c>
    </row>
    <row r="540" spans="1:70" ht="15.5" thickBot="1" x14ac:dyDescent="0.35">
      <c r="A540" s="8" t="s">
        <v>26</v>
      </c>
      <c r="B540" s="8"/>
      <c r="C540" s="8" t="s">
        <v>894</v>
      </c>
      <c r="D540" s="8" t="s">
        <v>154</v>
      </c>
      <c r="E540" s="33">
        <v>1</v>
      </c>
      <c r="F540" s="8">
        <v>0</v>
      </c>
      <c r="G540" s="8" t="s">
        <v>19</v>
      </c>
      <c r="H540" s="8" t="s">
        <v>32</v>
      </c>
      <c r="I540" s="8">
        <v>33</v>
      </c>
      <c r="J540" s="8">
        <v>144</v>
      </c>
      <c r="K540" s="8">
        <v>163</v>
      </c>
      <c r="L540" s="8">
        <v>13</v>
      </c>
      <c r="M540" s="8">
        <v>2</v>
      </c>
      <c r="N540" s="8">
        <v>2</v>
      </c>
      <c r="O540" s="8">
        <v>5</v>
      </c>
      <c r="P540" s="8">
        <v>9</v>
      </c>
      <c r="Q540" s="8">
        <v>3</v>
      </c>
      <c r="R540" s="8">
        <v>1</v>
      </c>
      <c r="S540" s="8">
        <v>2</v>
      </c>
      <c r="T540" s="8">
        <v>1</v>
      </c>
      <c r="U540" s="8">
        <v>6</v>
      </c>
      <c r="V540" s="8">
        <v>3</v>
      </c>
      <c r="W540" s="8">
        <v>12</v>
      </c>
      <c r="X540" s="8">
        <v>6</v>
      </c>
      <c r="Y540" s="8">
        <v>2</v>
      </c>
      <c r="Z540" s="8">
        <v>4</v>
      </c>
      <c r="AA540" s="8">
        <v>13</v>
      </c>
      <c r="AB540" s="8">
        <v>12</v>
      </c>
      <c r="AC540" s="8">
        <v>14</v>
      </c>
      <c r="AD540" s="8">
        <v>10</v>
      </c>
      <c r="AE540" s="8">
        <v>13</v>
      </c>
      <c r="AF540" s="8">
        <v>8</v>
      </c>
      <c r="AG540" s="8">
        <v>7</v>
      </c>
      <c r="AH540" s="8">
        <v>16</v>
      </c>
      <c r="AI540" s="8">
        <v>6</v>
      </c>
      <c r="AJ540" s="8">
        <v>12</v>
      </c>
      <c r="AK540" s="8">
        <v>14</v>
      </c>
      <c r="AL540" s="8">
        <v>14</v>
      </c>
      <c r="AM540" s="8">
        <v>15</v>
      </c>
      <c r="AN540" s="8">
        <v>12</v>
      </c>
      <c r="AO540" s="8">
        <v>14</v>
      </c>
      <c r="AP540" s="8">
        <v>16</v>
      </c>
      <c r="AQ540" s="8">
        <v>12</v>
      </c>
      <c r="AR540" s="8">
        <v>14</v>
      </c>
      <c r="AS540" s="8">
        <v>12</v>
      </c>
      <c r="AT540" s="8">
        <v>10</v>
      </c>
      <c r="AU540" s="8">
        <v>14</v>
      </c>
      <c r="AV540" s="8">
        <v>16</v>
      </c>
      <c r="AW540" s="8">
        <v>15</v>
      </c>
      <c r="AX540" s="8">
        <v>14</v>
      </c>
      <c r="AY540" s="8">
        <v>16</v>
      </c>
      <c r="AZ540" s="8">
        <v>15</v>
      </c>
      <c r="BA540" s="8">
        <v>17</v>
      </c>
      <c r="BB540" s="8">
        <v>14</v>
      </c>
      <c r="BC540" s="8">
        <v>14</v>
      </c>
      <c r="BD540" s="8">
        <v>15</v>
      </c>
      <c r="BE540" s="8">
        <v>12</v>
      </c>
      <c r="BF540" s="8">
        <v>17</v>
      </c>
      <c r="BG540" s="8">
        <v>11</v>
      </c>
      <c r="BH540" s="8">
        <v>13</v>
      </c>
      <c r="BI540" s="8">
        <v>13</v>
      </c>
      <c r="BJ540" s="8" t="s">
        <v>26</v>
      </c>
      <c r="BK540" s="8" t="s">
        <v>20</v>
      </c>
      <c r="BL540" s="8">
        <v>16</v>
      </c>
      <c r="BM540" s="8" t="s">
        <v>26</v>
      </c>
      <c r="BN540" s="8"/>
      <c r="BO540" s="8" t="s">
        <v>26</v>
      </c>
      <c r="BP540" s="34">
        <v>46568</v>
      </c>
      <c r="BQ540" s="8" t="s">
        <v>21</v>
      </c>
      <c r="BR540" s="8" t="s">
        <v>156</v>
      </c>
    </row>
    <row r="541" spans="1:70" ht="14.5" thickBot="1" x14ac:dyDescent="0.35">
      <c r="A541" s="8" t="s">
        <v>26</v>
      </c>
      <c r="B541" s="8"/>
      <c r="C541" s="8" t="s">
        <v>895</v>
      </c>
      <c r="D541" s="8" t="s">
        <v>154</v>
      </c>
      <c r="E541" s="33">
        <v>1</v>
      </c>
      <c r="F541" s="8">
        <v>0</v>
      </c>
      <c r="G541" s="8" t="s">
        <v>33</v>
      </c>
      <c r="H541" s="8" t="s">
        <v>27</v>
      </c>
      <c r="I541" s="8">
        <v>22</v>
      </c>
      <c r="J541" s="8">
        <v>142</v>
      </c>
      <c r="K541" s="8">
        <v>160</v>
      </c>
      <c r="L541" s="8">
        <v>13</v>
      </c>
      <c r="M541" s="8">
        <v>12</v>
      </c>
      <c r="N541" s="8">
        <v>6</v>
      </c>
      <c r="O541" s="8">
        <v>12</v>
      </c>
      <c r="P541" s="8">
        <v>16</v>
      </c>
      <c r="Q541" s="8">
        <v>12</v>
      </c>
      <c r="R541" s="8">
        <v>5</v>
      </c>
      <c r="S541" s="8">
        <v>16</v>
      </c>
      <c r="T541" s="8">
        <v>7</v>
      </c>
      <c r="U541" s="8">
        <v>11</v>
      </c>
      <c r="V541" s="8">
        <v>14</v>
      </c>
      <c r="W541" s="8">
        <v>15</v>
      </c>
      <c r="X541" s="8">
        <v>9</v>
      </c>
      <c r="Y541" s="8">
        <v>11</v>
      </c>
      <c r="Z541" s="8">
        <v>18</v>
      </c>
      <c r="AA541" s="8">
        <v>8</v>
      </c>
      <c r="AB541" s="8">
        <v>12</v>
      </c>
      <c r="AC541" s="8">
        <v>8</v>
      </c>
      <c r="AD541" s="8">
        <v>12</v>
      </c>
      <c r="AE541" s="8">
        <v>9</v>
      </c>
      <c r="AF541" s="8">
        <v>10</v>
      </c>
      <c r="AG541" s="8">
        <v>12</v>
      </c>
      <c r="AH541" s="8">
        <v>11</v>
      </c>
      <c r="AI541" s="8">
        <v>15</v>
      </c>
      <c r="AJ541" s="8">
        <v>14</v>
      </c>
      <c r="AK541" s="8">
        <v>11</v>
      </c>
      <c r="AL541" s="8">
        <v>13</v>
      </c>
      <c r="AM541" s="8">
        <v>13</v>
      </c>
      <c r="AN541" s="8">
        <v>17</v>
      </c>
      <c r="AO541" s="8">
        <v>8</v>
      </c>
      <c r="AP541" s="8">
        <v>14</v>
      </c>
      <c r="AQ541" s="8">
        <v>13</v>
      </c>
      <c r="AR541" s="8">
        <v>14</v>
      </c>
      <c r="AS541" s="8">
        <v>11</v>
      </c>
      <c r="AT541" s="8">
        <v>15</v>
      </c>
      <c r="AU541" s="8">
        <v>12</v>
      </c>
      <c r="AV541" s="8">
        <v>12</v>
      </c>
      <c r="AW541" s="8">
        <v>14</v>
      </c>
      <c r="AX541" s="8">
        <v>8</v>
      </c>
      <c r="AY541" s="8">
        <v>3</v>
      </c>
      <c r="AZ541" s="8">
        <v>4</v>
      </c>
      <c r="BA541" s="8">
        <v>3</v>
      </c>
      <c r="BB541" s="8">
        <v>3</v>
      </c>
      <c r="BC541" s="8">
        <v>1</v>
      </c>
      <c r="BD541" s="8">
        <v>3</v>
      </c>
      <c r="BE541" s="8">
        <v>2</v>
      </c>
      <c r="BF541" s="8">
        <v>3</v>
      </c>
      <c r="BG541" s="8">
        <v>2</v>
      </c>
      <c r="BH541" s="8">
        <v>2</v>
      </c>
      <c r="BI541" s="8">
        <v>3</v>
      </c>
      <c r="BJ541" s="8" t="s">
        <v>26</v>
      </c>
      <c r="BK541" s="8" t="s">
        <v>20</v>
      </c>
      <c r="BL541" s="8">
        <v>10</v>
      </c>
      <c r="BM541" s="8" t="s">
        <v>26</v>
      </c>
      <c r="BN541" s="8"/>
      <c r="BO541" s="8">
        <v>1</v>
      </c>
      <c r="BP541" s="34">
        <v>47664</v>
      </c>
      <c r="BQ541" s="8" t="s">
        <v>21</v>
      </c>
      <c r="BR541" s="8" t="s">
        <v>156</v>
      </c>
    </row>
    <row r="542" spans="1:70" ht="15.5" thickBot="1" x14ac:dyDescent="0.35">
      <c r="A542" s="8" t="s">
        <v>26</v>
      </c>
      <c r="B542" s="8"/>
      <c r="C542" s="8" t="s">
        <v>896</v>
      </c>
      <c r="D542" s="8" t="s">
        <v>154</v>
      </c>
      <c r="E542" s="33">
        <v>1</v>
      </c>
      <c r="F542" s="8">
        <v>0</v>
      </c>
      <c r="G542" s="8" t="s">
        <v>157</v>
      </c>
      <c r="H542" s="8" t="s">
        <v>315</v>
      </c>
      <c r="I542" s="8">
        <v>18</v>
      </c>
      <c r="J542" s="8">
        <v>134</v>
      </c>
      <c r="K542" s="8">
        <v>154</v>
      </c>
      <c r="L542" s="8">
        <v>14</v>
      </c>
      <c r="M542" s="8">
        <v>12</v>
      </c>
      <c r="N542" s="8">
        <v>9</v>
      </c>
      <c r="O542" s="8">
        <v>10</v>
      </c>
      <c r="P542" s="8">
        <v>13</v>
      </c>
      <c r="Q542" s="8">
        <v>9</v>
      </c>
      <c r="R542" s="8">
        <v>6</v>
      </c>
      <c r="S542" s="8">
        <v>14</v>
      </c>
      <c r="T542" s="8">
        <v>12</v>
      </c>
      <c r="U542" s="8">
        <v>7</v>
      </c>
      <c r="V542" s="8">
        <v>12</v>
      </c>
      <c r="W542" s="8">
        <v>14</v>
      </c>
      <c r="X542" s="8">
        <v>6</v>
      </c>
      <c r="Y542" s="8">
        <v>9</v>
      </c>
      <c r="Z542" s="8">
        <v>13</v>
      </c>
      <c r="AA542" s="8">
        <v>12</v>
      </c>
      <c r="AB542" s="8">
        <v>15</v>
      </c>
      <c r="AC542" s="8">
        <v>14</v>
      </c>
      <c r="AD542" s="8">
        <v>13</v>
      </c>
      <c r="AE542" s="8">
        <v>8</v>
      </c>
      <c r="AF542" s="8">
        <v>8</v>
      </c>
      <c r="AG542" s="8">
        <v>14</v>
      </c>
      <c r="AH542" s="8">
        <v>14</v>
      </c>
      <c r="AI542" s="8">
        <v>14</v>
      </c>
      <c r="AJ542" s="8">
        <v>15</v>
      </c>
      <c r="AK542" s="8">
        <v>15</v>
      </c>
      <c r="AL542" s="8">
        <v>12</v>
      </c>
      <c r="AM542" s="8">
        <v>16</v>
      </c>
      <c r="AN542" s="8">
        <v>15</v>
      </c>
      <c r="AO542" s="8">
        <v>8</v>
      </c>
      <c r="AP542" s="8">
        <v>13</v>
      </c>
      <c r="AQ542" s="8">
        <v>13</v>
      </c>
      <c r="AR542" s="8">
        <v>14</v>
      </c>
      <c r="AS542" s="8">
        <v>7</v>
      </c>
      <c r="AT542" s="8">
        <v>12</v>
      </c>
      <c r="AU542" s="8">
        <v>14</v>
      </c>
      <c r="AV542" s="8">
        <v>13</v>
      </c>
      <c r="AW542" s="8">
        <v>12</v>
      </c>
      <c r="AX542" s="8">
        <v>11</v>
      </c>
      <c r="AY542" s="8">
        <v>3</v>
      </c>
      <c r="AZ542" s="8">
        <v>2</v>
      </c>
      <c r="BA542" s="8">
        <v>1</v>
      </c>
      <c r="BB542" s="8">
        <v>3</v>
      </c>
      <c r="BC542" s="8">
        <v>1</v>
      </c>
      <c r="BD542" s="8">
        <v>1</v>
      </c>
      <c r="BE542" s="8">
        <v>3</v>
      </c>
      <c r="BF542" s="8">
        <v>1</v>
      </c>
      <c r="BG542" s="8">
        <v>1</v>
      </c>
      <c r="BH542" s="8">
        <v>3</v>
      </c>
      <c r="BI542" s="8">
        <v>1</v>
      </c>
      <c r="BJ542" s="8" t="s">
        <v>26</v>
      </c>
      <c r="BK542" s="8" t="s">
        <v>20</v>
      </c>
      <c r="BL542" s="8">
        <v>13</v>
      </c>
      <c r="BM542" s="8" t="s">
        <v>26</v>
      </c>
      <c r="BN542" s="8"/>
      <c r="BO542" s="8" t="s">
        <v>26</v>
      </c>
      <c r="BP542" s="34">
        <v>47299</v>
      </c>
      <c r="BQ542" s="8" t="s">
        <v>21</v>
      </c>
      <c r="BR542" s="8" t="s">
        <v>156</v>
      </c>
    </row>
    <row r="543" spans="1:70" x14ac:dyDescent="0.3">
      <c r="A543" s="48" t="s">
        <v>897</v>
      </c>
    </row>
    <row r="544" spans="1:70" ht="14.5" thickBot="1" x14ac:dyDescent="0.35">
      <c r="A544" s="7" t="s">
        <v>0</v>
      </c>
      <c r="B544" s="7"/>
      <c r="C544" s="7" t="s">
        <v>2</v>
      </c>
      <c r="D544" s="7" t="s">
        <v>3</v>
      </c>
      <c r="E544" s="7"/>
      <c r="F544" s="7" t="s">
        <v>14</v>
      </c>
      <c r="G544" s="7" t="s">
        <v>12</v>
      </c>
      <c r="H544" s="7" t="s">
        <v>1</v>
      </c>
      <c r="I544" s="7" t="s">
        <v>4</v>
      </c>
      <c r="J544" s="7" t="s">
        <v>5</v>
      </c>
      <c r="K544" s="7" t="s">
        <v>329</v>
      </c>
      <c r="L544" s="7" t="s">
        <v>34</v>
      </c>
      <c r="M544" s="7" t="s">
        <v>35</v>
      </c>
      <c r="N544" s="7" t="s">
        <v>36</v>
      </c>
      <c r="O544" s="7" t="s">
        <v>37</v>
      </c>
      <c r="P544" s="7" t="s">
        <v>38</v>
      </c>
      <c r="Q544" s="7" t="s">
        <v>39</v>
      </c>
      <c r="R544" s="7" t="s">
        <v>40</v>
      </c>
      <c r="S544" s="7" t="s">
        <v>9</v>
      </c>
      <c r="T544" s="7" t="s">
        <v>41</v>
      </c>
      <c r="U544" s="7" t="s">
        <v>42</v>
      </c>
      <c r="V544" s="7" t="s">
        <v>43</v>
      </c>
      <c r="W544" s="7" t="s">
        <v>44</v>
      </c>
      <c r="X544" s="7" t="s">
        <v>45</v>
      </c>
      <c r="Y544" s="7" t="s">
        <v>46</v>
      </c>
      <c r="Z544" s="7" t="s">
        <v>47</v>
      </c>
      <c r="AA544" s="7" t="s">
        <v>1</v>
      </c>
      <c r="AB544" s="7" t="s">
        <v>10</v>
      </c>
      <c r="AC544" s="7" t="s">
        <v>48</v>
      </c>
      <c r="AD544" s="7" t="s">
        <v>49</v>
      </c>
      <c r="AE544" s="7" t="s">
        <v>50</v>
      </c>
      <c r="AF544" s="7" t="s">
        <v>51</v>
      </c>
      <c r="AG544" s="7" t="s">
        <v>52</v>
      </c>
      <c r="AH544" s="7" t="s">
        <v>53</v>
      </c>
      <c r="AI544" s="7" t="s">
        <v>54</v>
      </c>
      <c r="AJ544" s="7" t="s">
        <v>55</v>
      </c>
      <c r="AK544" s="7" t="s">
        <v>56</v>
      </c>
      <c r="AL544" s="7" t="s">
        <v>57</v>
      </c>
      <c r="AM544" s="7" t="s">
        <v>58</v>
      </c>
      <c r="AN544" s="7" t="s">
        <v>7</v>
      </c>
      <c r="AO544" s="7" t="s">
        <v>8</v>
      </c>
      <c r="AP544" s="7" t="s">
        <v>59</v>
      </c>
      <c r="AQ544" s="7" t="s">
        <v>60</v>
      </c>
      <c r="AR544" s="7" t="s">
        <v>61</v>
      </c>
      <c r="AS544" s="7" t="s">
        <v>62</v>
      </c>
      <c r="AT544" s="7" t="s">
        <v>6</v>
      </c>
      <c r="AU544" s="7" t="s">
        <v>63</v>
      </c>
      <c r="AV544" s="7" t="s">
        <v>213</v>
      </c>
      <c r="AW544" s="7" t="s">
        <v>214</v>
      </c>
      <c r="AX544" s="7" t="s">
        <v>215</v>
      </c>
      <c r="AY544" s="7" t="s">
        <v>140</v>
      </c>
      <c r="AZ544" s="7" t="s">
        <v>141</v>
      </c>
      <c r="BA544" s="7" t="s">
        <v>142</v>
      </c>
      <c r="BB544" s="7" t="s">
        <v>143</v>
      </c>
      <c r="BC544" s="7" t="s">
        <v>144</v>
      </c>
      <c r="BD544" s="7" t="s">
        <v>145</v>
      </c>
      <c r="BE544" s="7" t="s">
        <v>146</v>
      </c>
      <c r="BF544" s="7" t="s">
        <v>147</v>
      </c>
      <c r="BG544" s="7" t="s">
        <v>148</v>
      </c>
      <c r="BH544" s="7" t="s">
        <v>149</v>
      </c>
      <c r="BI544" s="7" t="s">
        <v>150</v>
      </c>
      <c r="BJ544" s="7" t="s">
        <v>18</v>
      </c>
      <c r="BK544" s="7" t="s">
        <v>16</v>
      </c>
      <c r="BL544" s="7" t="s">
        <v>11</v>
      </c>
      <c r="BM544" s="7" t="s">
        <v>13</v>
      </c>
      <c r="BN544" s="7" t="s">
        <v>17</v>
      </c>
      <c r="BO544" s="7" t="s">
        <v>151</v>
      </c>
      <c r="BP544" s="7" t="s">
        <v>15</v>
      </c>
      <c r="BQ544" s="7" t="s">
        <v>152</v>
      </c>
      <c r="BR544" s="7" t="s">
        <v>153</v>
      </c>
    </row>
    <row r="545" spans="1:70" ht="15.5" thickBot="1" x14ac:dyDescent="0.35">
      <c r="A545" s="8" t="s">
        <v>26</v>
      </c>
      <c r="B545" s="8"/>
      <c r="C545" s="8" t="s">
        <v>898</v>
      </c>
      <c r="D545" s="8" t="s">
        <v>154</v>
      </c>
      <c r="E545" s="33">
        <v>1</v>
      </c>
      <c r="F545" s="8">
        <v>0</v>
      </c>
      <c r="G545" s="8" t="s">
        <v>19</v>
      </c>
      <c r="H545" s="8" t="s">
        <v>25</v>
      </c>
      <c r="I545" s="8">
        <v>23</v>
      </c>
      <c r="J545" s="8">
        <v>142</v>
      </c>
      <c r="K545" s="8">
        <v>152</v>
      </c>
      <c r="L545" s="8">
        <v>13</v>
      </c>
      <c r="M545" s="8">
        <v>13</v>
      </c>
      <c r="N545" s="8">
        <v>8</v>
      </c>
      <c r="O545" s="8">
        <v>11</v>
      </c>
      <c r="P545" s="8">
        <v>14</v>
      </c>
      <c r="Q545" s="8">
        <v>8</v>
      </c>
      <c r="R545" s="8">
        <v>5</v>
      </c>
      <c r="S545" s="8">
        <v>14</v>
      </c>
      <c r="T545" s="8">
        <v>10</v>
      </c>
      <c r="U545" s="8">
        <v>12</v>
      </c>
      <c r="V545" s="8">
        <v>13</v>
      </c>
      <c r="W545" s="8">
        <v>12</v>
      </c>
      <c r="X545" s="8">
        <v>8</v>
      </c>
      <c r="Y545" s="8">
        <v>11</v>
      </c>
      <c r="Z545" s="8">
        <v>15</v>
      </c>
      <c r="AA545" s="8">
        <v>9</v>
      </c>
      <c r="AB545" s="8">
        <v>15</v>
      </c>
      <c r="AC545" s="8">
        <v>11</v>
      </c>
      <c r="AD545" s="8">
        <v>11</v>
      </c>
      <c r="AE545" s="8">
        <v>7</v>
      </c>
      <c r="AF545" s="8">
        <v>9</v>
      </c>
      <c r="AG545" s="8">
        <v>13</v>
      </c>
      <c r="AH545" s="8">
        <v>14</v>
      </c>
      <c r="AI545" s="8">
        <v>13</v>
      </c>
      <c r="AJ545" s="8">
        <v>13</v>
      </c>
      <c r="AK545" s="8">
        <v>9</v>
      </c>
      <c r="AL545" s="8">
        <v>13</v>
      </c>
      <c r="AM545" s="8">
        <v>13</v>
      </c>
      <c r="AN545" s="8">
        <v>15</v>
      </c>
      <c r="AO545" s="8">
        <v>9</v>
      </c>
      <c r="AP545" s="8">
        <v>13</v>
      </c>
      <c r="AQ545" s="8">
        <v>13</v>
      </c>
      <c r="AR545" s="8">
        <v>12</v>
      </c>
      <c r="AS545" s="8">
        <v>11</v>
      </c>
      <c r="AT545" s="8">
        <v>15</v>
      </c>
      <c r="AU545" s="8">
        <v>15</v>
      </c>
      <c r="AV545" s="8">
        <v>12</v>
      </c>
      <c r="AW545" s="8">
        <v>13</v>
      </c>
      <c r="AX545" s="8">
        <v>10</v>
      </c>
      <c r="AY545" s="8">
        <v>3</v>
      </c>
      <c r="AZ545" s="8">
        <v>3</v>
      </c>
      <c r="BA545" s="8">
        <v>3</v>
      </c>
      <c r="BB545" s="8">
        <v>3</v>
      </c>
      <c r="BC545" s="8">
        <v>2</v>
      </c>
      <c r="BD545" s="8">
        <v>3</v>
      </c>
      <c r="BE545" s="8">
        <v>3</v>
      </c>
      <c r="BF545" s="8">
        <v>4</v>
      </c>
      <c r="BG545" s="8">
        <v>4</v>
      </c>
      <c r="BH545" s="8">
        <v>3</v>
      </c>
      <c r="BI545" s="8">
        <v>3</v>
      </c>
      <c r="BJ545" s="8" t="s">
        <v>26</v>
      </c>
      <c r="BK545" s="8" t="s">
        <v>20</v>
      </c>
      <c r="BL545" s="8">
        <v>15</v>
      </c>
      <c r="BM545" s="8" t="s">
        <v>26</v>
      </c>
      <c r="BN545" s="8"/>
      <c r="BO545" s="8">
        <v>13</v>
      </c>
      <c r="BP545" s="34">
        <v>47664</v>
      </c>
      <c r="BQ545" s="8" t="s">
        <v>21</v>
      </c>
      <c r="BR545" s="8" t="s">
        <v>156</v>
      </c>
    </row>
    <row r="546" spans="1:70" ht="14.5" thickBot="1" x14ac:dyDescent="0.35">
      <c r="A546" s="8" t="s">
        <v>26</v>
      </c>
      <c r="B546" s="8"/>
      <c r="C546" s="8" t="s">
        <v>899</v>
      </c>
      <c r="D546" s="8" t="s">
        <v>154</v>
      </c>
      <c r="E546" s="33">
        <v>1</v>
      </c>
      <c r="F546" s="8">
        <v>0</v>
      </c>
      <c r="G546" s="8" t="s">
        <v>28</v>
      </c>
      <c r="H546" s="8" t="s">
        <v>24</v>
      </c>
      <c r="I546" s="8">
        <v>23</v>
      </c>
      <c r="J546" s="8">
        <v>145</v>
      </c>
      <c r="K546" s="8">
        <v>155</v>
      </c>
      <c r="L546" s="8">
        <v>12</v>
      </c>
      <c r="M546" s="8">
        <v>10</v>
      </c>
      <c r="N546" s="8">
        <v>7</v>
      </c>
      <c r="O546" s="8">
        <v>16</v>
      </c>
      <c r="P546" s="8">
        <v>14</v>
      </c>
      <c r="Q546" s="8">
        <v>7</v>
      </c>
      <c r="R546" s="8">
        <v>8</v>
      </c>
      <c r="S546" s="8">
        <v>13</v>
      </c>
      <c r="T546" s="8">
        <v>9</v>
      </c>
      <c r="U546" s="8">
        <v>8</v>
      </c>
      <c r="V546" s="8">
        <v>15</v>
      </c>
      <c r="W546" s="8">
        <v>13</v>
      </c>
      <c r="X546" s="8">
        <v>16</v>
      </c>
      <c r="Y546" s="8">
        <v>11</v>
      </c>
      <c r="Z546" s="8">
        <v>10</v>
      </c>
      <c r="AA546" s="8">
        <v>8</v>
      </c>
      <c r="AB546" s="8">
        <v>16</v>
      </c>
      <c r="AC546" s="8">
        <v>14</v>
      </c>
      <c r="AD546" s="8">
        <v>13</v>
      </c>
      <c r="AE546" s="8">
        <v>11</v>
      </c>
      <c r="AF546" s="8">
        <v>13</v>
      </c>
      <c r="AG546" s="8">
        <v>12</v>
      </c>
      <c r="AH546" s="8">
        <v>14</v>
      </c>
      <c r="AI546" s="8">
        <v>14</v>
      </c>
      <c r="AJ546" s="8">
        <v>14</v>
      </c>
      <c r="AK546" s="8">
        <v>15</v>
      </c>
      <c r="AL546" s="8">
        <v>14</v>
      </c>
      <c r="AM546" s="8">
        <v>14</v>
      </c>
      <c r="AN546" s="8">
        <v>14</v>
      </c>
      <c r="AO546" s="8">
        <v>14</v>
      </c>
      <c r="AP546" s="8">
        <v>13</v>
      </c>
      <c r="AQ546" s="8">
        <v>14</v>
      </c>
      <c r="AR546" s="8">
        <v>14</v>
      </c>
      <c r="AS546" s="8">
        <v>16</v>
      </c>
      <c r="AT546" s="8">
        <v>14</v>
      </c>
      <c r="AU546" s="8">
        <v>14</v>
      </c>
      <c r="AV546" s="8">
        <v>14</v>
      </c>
      <c r="AW546" s="8">
        <v>14</v>
      </c>
      <c r="AX546" s="8">
        <v>13</v>
      </c>
      <c r="AY546" s="8">
        <v>1</v>
      </c>
      <c r="AZ546" s="8">
        <v>2</v>
      </c>
      <c r="BA546" s="8">
        <v>1</v>
      </c>
      <c r="BB546" s="8">
        <v>2</v>
      </c>
      <c r="BC546" s="8">
        <v>2</v>
      </c>
      <c r="BD546" s="8">
        <v>3</v>
      </c>
      <c r="BE546" s="8">
        <v>1</v>
      </c>
      <c r="BF546" s="8">
        <v>3</v>
      </c>
      <c r="BG546" s="8">
        <v>3</v>
      </c>
      <c r="BH546" s="8">
        <v>1</v>
      </c>
      <c r="BI546" s="8">
        <v>3</v>
      </c>
      <c r="BJ546" s="8" t="s">
        <v>26</v>
      </c>
      <c r="BK546" s="8" t="s">
        <v>20</v>
      </c>
      <c r="BL546" s="8">
        <v>13</v>
      </c>
      <c r="BM546" s="8" t="s">
        <v>26</v>
      </c>
      <c r="BN546" s="8"/>
      <c r="BO546" s="8">
        <v>25</v>
      </c>
      <c r="BP546" s="34">
        <v>48029</v>
      </c>
      <c r="BQ546" s="8" t="s">
        <v>21</v>
      </c>
      <c r="BR546" s="8" t="s">
        <v>156</v>
      </c>
    </row>
    <row r="547" spans="1:70" ht="15.5" thickBot="1" x14ac:dyDescent="0.35">
      <c r="A547" s="8" t="s">
        <v>26</v>
      </c>
      <c r="B547" s="8"/>
      <c r="C547" s="8" t="s">
        <v>900</v>
      </c>
      <c r="D547" s="8" t="s">
        <v>154</v>
      </c>
      <c r="E547" s="33">
        <v>1</v>
      </c>
      <c r="F547" s="8">
        <v>0</v>
      </c>
      <c r="G547" s="8" t="s">
        <v>20</v>
      </c>
      <c r="H547" s="8" t="s">
        <v>221</v>
      </c>
      <c r="I547" s="8">
        <v>29</v>
      </c>
      <c r="J547" s="8">
        <v>142</v>
      </c>
      <c r="K547" s="8">
        <v>145</v>
      </c>
      <c r="L547" s="8">
        <v>14</v>
      </c>
      <c r="M547" s="8">
        <v>13</v>
      </c>
      <c r="N547" s="8">
        <v>9</v>
      </c>
      <c r="O547" s="8">
        <v>11</v>
      </c>
      <c r="P547" s="8">
        <v>14</v>
      </c>
      <c r="Q547" s="8">
        <v>13</v>
      </c>
      <c r="R547" s="8">
        <v>17</v>
      </c>
      <c r="S547" s="8">
        <v>13</v>
      </c>
      <c r="T547" s="8">
        <v>13</v>
      </c>
      <c r="U547" s="8">
        <v>12</v>
      </c>
      <c r="V547" s="8">
        <v>10</v>
      </c>
      <c r="W547" s="8">
        <v>14</v>
      </c>
      <c r="X547" s="8">
        <v>9</v>
      </c>
      <c r="Y547" s="8">
        <v>11</v>
      </c>
      <c r="Z547" s="8">
        <v>14</v>
      </c>
      <c r="AA547" s="8">
        <v>12</v>
      </c>
      <c r="AB547" s="8">
        <v>15</v>
      </c>
      <c r="AC547" s="8">
        <v>14</v>
      </c>
      <c r="AD547" s="8">
        <v>14</v>
      </c>
      <c r="AE547" s="8">
        <v>13</v>
      </c>
      <c r="AF547" s="8">
        <v>9</v>
      </c>
      <c r="AG547" s="8">
        <v>16</v>
      </c>
      <c r="AH547" s="8">
        <v>14</v>
      </c>
      <c r="AI547" s="8">
        <v>13</v>
      </c>
      <c r="AJ547" s="8">
        <v>14</v>
      </c>
      <c r="AK547" s="8">
        <v>13</v>
      </c>
      <c r="AL547" s="8">
        <v>14</v>
      </c>
      <c r="AM547" s="8">
        <v>14</v>
      </c>
      <c r="AN547" s="8">
        <v>12</v>
      </c>
      <c r="AO547" s="8">
        <v>10</v>
      </c>
      <c r="AP547" s="8">
        <v>10</v>
      </c>
      <c r="AQ547" s="8">
        <v>13</v>
      </c>
      <c r="AR547" s="8">
        <v>12</v>
      </c>
      <c r="AS547" s="8">
        <v>12</v>
      </c>
      <c r="AT547" s="8">
        <v>12</v>
      </c>
      <c r="AU547" s="8">
        <v>13</v>
      </c>
      <c r="AV547" s="8">
        <v>14</v>
      </c>
      <c r="AW547" s="8">
        <v>13</v>
      </c>
      <c r="AX547" s="8">
        <v>13</v>
      </c>
      <c r="AY547" s="8">
        <v>3</v>
      </c>
      <c r="AZ547" s="8">
        <v>2</v>
      </c>
      <c r="BA547" s="8">
        <v>2</v>
      </c>
      <c r="BB547" s="8">
        <v>2</v>
      </c>
      <c r="BC547" s="8">
        <v>2</v>
      </c>
      <c r="BD547" s="8">
        <v>1</v>
      </c>
      <c r="BE547" s="8">
        <v>1</v>
      </c>
      <c r="BF547" s="8">
        <v>1</v>
      </c>
      <c r="BG547" s="8">
        <v>2</v>
      </c>
      <c r="BH547" s="8">
        <v>2</v>
      </c>
      <c r="BI547" s="8">
        <v>3</v>
      </c>
      <c r="BJ547" s="8" t="s">
        <v>26</v>
      </c>
      <c r="BK547" s="8" t="s">
        <v>20</v>
      </c>
      <c r="BL547" s="8">
        <v>13</v>
      </c>
      <c r="BM547" s="8" t="s">
        <v>26</v>
      </c>
      <c r="BN547" s="8"/>
      <c r="BO547" s="8">
        <v>23</v>
      </c>
      <c r="BP547" s="34">
        <v>46203</v>
      </c>
      <c r="BQ547" s="8" t="s">
        <v>21</v>
      </c>
      <c r="BR547" s="8" t="s">
        <v>156</v>
      </c>
    </row>
    <row r="548" spans="1:70" ht="15.5" thickBot="1" x14ac:dyDescent="0.35">
      <c r="A548" s="8" t="s">
        <v>26</v>
      </c>
      <c r="B548" s="8"/>
      <c r="C548" s="8" t="s">
        <v>901</v>
      </c>
      <c r="D548" s="8" t="s">
        <v>154</v>
      </c>
      <c r="E548" s="33">
        <v>1</v>
      </c>
      <c r="F548" s="8">
        <v>0</v>
      </c>
      <c r="G548" s="8" t="s">
        <v>20</v>
      </c>
      <c r="H548" s="8" t="s">
        <v>229</v>
      </c>
      <c r="I548" s="8">
        <v>24</v>
      </c>
      <c r="J548" s="8">
        <v>143</v>
      </c>
      <c r="K548" s="8">
        <v>158</v>
      </c>
      <c r="L548" s="8">
        <v>16</v>
      </c>
      <c r="M548" s="8">
        <v>13</v>
      </c>
      <c r="N548" s="8">
        <v>8</v>
      </c>
      <c r="O548" s="8">
        <v>12</v>
      </c>
      <c r="P548" s="8">
        <v>16</v>
      </c>
      <c r="Q548" s="8">
        <v>13</v>
      </c>
      <c r="R548" s="8">
        <v>7</v>
      </c>
      <c r="S548" s="8">
        <v>15</v>
      </c>
      <c r="T548" s="8">
        <v>11</v>
      </c>
      <c r="U548" s="8">
        <v>11</v>
      </c>
      <c r="V548" s="8">
        <v>11</v>
      </c>
      <c r="W548" s="8">
        <v>14</v>
      </c>
      <c r="X548" s="8">
        <v>6</v>
      </c>
      <c r="Y548" s="8">
        <v>11</v>
      </c>
      <c r="Z548" s="8">
        <v>16</v>
      </c>
      <c r="AA548" s="8">
        <v>8</v>
      </c>
      <c r="AB548" s="8">
        <v>14</v>
      </c>
      <c r="AC548" s="8">
        <v>14</v>
      </c>
      <c r="AD548" s="8">
        <v>14</v>
      </c>
      <c r="AE548" s="8">
        <v>8</v>
      </c>
      <c r="AF548" s="8">
        <v>13</v>
      </c>
      <c r="AG548" s="8">
        <v>16</v>
      </c>
      <c r="AH548" s="8">
        <v>14</v>
      </c>
      <c r="AI548" s="8">
        <v>14</v>
      </c>
      <c r="AJ548" s="8">
        <v>14</v>
      </c>
      <c r="AK548" s="8">
        <v>13</v>
      </c>
      <c r="AL548" s="8">
        <v>13</v>
      </c>
      <c r="AM548" s="8">
        <v>14</v>
      </c>
      <c r="AN548" s="8">
        <v>13</v>
      </c>
      <c r="AO548" s="8">
        <v>7</v>
      </c>
      <c r="AP548" s="8">
        <v>12</v>
      </c>
      <c r="AQ548" s="8">
        <v>13</v>
      </c>
      <c r="AR548" s="8">
        <v>11</v>
      </c>
      <c r="AS548" s="8">
        <v>8</v>
      </c>
      <c r="AT548" s="8">
        <v>13</v>
      </c>
      <c r="AU548" s="8">
        <v>11</v>
      </c>
      <c r="AV548" s="8">
        <v>14</v>
      </c>
      <c r="AW548" s="8">
        <v>14</v>
      </c>
      <c r="AX548" s="8">
        <v>10</v>
      </c>
      <c r="AY548" s="8">
        <v>1</v>
      </c>
      <c r="AZ548" s="8">
        <v>1</v>
      </c>
      <c r="BA548" s="8">
        <v>1</v>
      </c>
      <c r="BB548" s="8">
        <v>2</v>
      </c>
      <c r="BC548" s="8">
        <v>4</v>
      </c>
      <c r="BD548" s="8">
        <v>1</v>
      </c>
      <c r="BE548" s="8">
        <v>4</v>
      </c>
      <c r="BF548" s="8">
        <v>2</v>
      </c>
      <c r="BG548" s="8">
        <v>2</v>
      </c>
      <c r="BH548" s="8">
        <v>2</v>
      </c>
      <c r="BI548" s="8">
        <v>1</v>
      </c>
      <c r="BJ548" s="8" t="s">
        <v>26</v>
      </c>
      <c r="BK548" s="8" t="s">
        <v>20</v>
      </c>
      <c r="BL548" s="8">
        <v>13</v>
      </c>
      <c r="BM548" s="8" t="s">
        <v>26</v>
      </c>
      <c r="BN548" s="8"/>
      <c r="BO548" s="8">
        <v>15</v>
      </c>
      <c r="BP548" s="34">
        <v>47664</v>
      </c>
      <c r="BQ548" s="8" t="s">
        <v>21</v>
      </c>
      <c r="BR548" s="8" t="s">
        <v>156</v>
      </c>
    </row>
    <row r="549" spans="1:70" ht="15.5" thickBot="1" x14ac:dyDescent="0.35">
      <c r="A549" s="8" t="s">
        <v>26</v>
      </c>
      <c r="B549" s="8"/>
      <c r="C549" s="8" t="s">
        <v>902</v>
      </c>
      <c r="D549" s="8" t="s">
        <v>154</v>
      </c>
      <c r="E549" s="33">
        <v>1</v>
      </c>
      <c r="F549" s="8">
        <v>0</v>
      </c>
      <c r="G549" s="8" t="s">
        <v>33</v>
      </c>
      <c r="H549" s="8" t="s">
        <v>221</v>
      </c>
      <c r="I549" s="8">
        <v>35</v>
      </c>
      <c r="J549" s="8">
        <v>144</v>
      </c>
      <c r="K549" s="8">
        <v>165</v>
      </c>
      <c r="L549" s="8">
        <v>16</v>
      </c>
      <c r="M549" s="8">
        <v>12</v>
      </c>
      <c r="N549" s="8">
        <v>14</v>
      </c>
      <c r="O549" s="8">
        <v>11</v>
      </c>
      <c r="P549" s="8">
        <v>14</v>
      </c>
      <c r="Q549" s="8">
        <v>14</v>
      </c>
      <c r="R549" s="8">
        <v>9</v>
      </c>
      <c r="S549" s="8">
        <v>11</v>
      </c>
      <c r="T549" s="8">
        <v>14</v>
      </c>
      <c r="U549" s="8">
        <v>13</v>
      </c>
      <c r="V549" s="8">
        <v>7</v>
      </c>
      <c r="W549" s="8">
        <v>11</v>
      </c>
      <c r="X549" s="8">
        <v>10</v>
      </c>
      <c r="Y549" s="8">
        <v>9</v>
      </c>
      <c r="Z549" s="8">
        <v>7</v>
      </c>
      <c r="AA549" s="8">
        <v>15</v>
      </c>
      <c r="AB549" s="8">
        <v>17</v>
      </c>
      <c r="AC549" s="8">
        <v>15</v>
      </c>
      <c r="AD549" s="8">
        <v>16</v>
      </c>
      <c r="AE549" s="8">
        <v>19</v>
      </c>
      <c r="AF549" s="8">
        <v>14</v>
      </c>
      <c r="AG549" s="8">
        <v>15</v>
      </c>
      <c r="AH549" s="8">
        <v>18</v>
      </c>
      <c r="AI549" s="8">
        <v>13</v>
      </c>
      <c r="AJ549" s="8">
        <v>19</v>
      </c>
      <c r="AK549" s="8">
        <v>16</v>
      </c>
      <c r="AL549" s="8">
        <v>15</v>
      </c>
      <c r="AM549" s="8">
        <v>14</v>
      </c>
      <c r="AN549" s="8">
        <v>12</v>
      </c>
      <c r="AO549" s="8">
        <v>12</v>
      </c>
      <c r="AP549" s="8">
        <v>12</v>
      </c>
      <c r="AQ549" s="8">
        <v>15</v>
      </c>
      <c r="AR549" s="8">
        <v>14</v>
      </c>
      <c r="AS549" s="8">
        <v>12</v>
      </c>
      <c r="AT549" s="8">
        <v>12</v>
      </c>
      <c r="AU549" s="8">
        <v>17</v>
      </c>
      <c r="AV549" s="8">
        <v>13</v>
      </c>
      <c r="AW549" s="8">
        <v>16</v>
      </c>
      <c r="AX549" s="8">
        <v>18</v>
      </c>
      <c r="AY549" s="8">
        <v>3</v>
      </c>
      <c r="AZ549" s="8">
        <v>1</v>
      </c>
      <c r="BA549" s="8">
        <v>1</v>
      </c>
      <c r="BB549" s="8">
        <v>2</v>
      </c>
      <c r="BC549" s="8">
        <v>1</v>
      </c>
      <c r="BD549" s="8">
        <v>1</v>
      </c>
      <c r="BE549" s="8">
        <v>3</v>
      </c>
      <c r="BF549" s="8">
        <v>1</v>
      </c>
      <c r="BG549" s="8">
        <v>1</v>
      </c>
      <c r="BH549" s="8">
        <v>3</v>
      </c>
      <c r="BI549" s="8">
        <v>2</v>
      </c>
      <c r="BJ549" s="8" t="s">
        <v>26</v>
      </c>
      <c r="BK549" s="8" t="s">
        <v>20</v>
      </c>
      <c r="BL549" s="8">
        <v>20</v>
      </c>
      <c r="BM549" s="8" t="s">
        <v>26</v>
      </c>
      <c r="BN549" s="8"/>
      <c r="BO549" s="8">
        <v>34</v>
      </c>
      <c r="BP549" s="34">
        <v>46568</v>
      </c>
      <c r="BQ549" s="8" t="s">
        <v>21</v>
      </c>
      <c r="BR549" s="8" t="s">
        <v>156</v>
      </c>
    </row>
    <row r="550" spans="1:70" ht="15.5" thickBot="1" x14ac:dyDescent="0.35">
      <c r="A550" s="8" t="s">
        <v>26</v>
      </c>
      <c r="B550" s="8"/>
      <c r="C550" s="8" t="s">
        <v>903</v>
      </c>
      <c r="D550" s="8" t="s">
        <v>154</v>
      </c>
      <c r="E550" s="33">
        <v>1</v>
      </c>
      <c r="F550" s="8">
        <v>0</v>
      </c>
      <c r="G550" s="8" t="s">
        <v>33</v>
      </c>
      <c r="H550" s="8" t="s">
        <v>32</v>
      </c>
      <c r="I550" s="8">
        <v>26</v>
      </c>
      <c r="J550" s="8">
        <v>145</v>
      </c>
      <c r="K550" s="8">
        <v>158</v>
      </c>
      <c r="L550" s="8">
        <v>13</v>
      </c>
      <c r="M550" s="8">
        <v>2</v>
      </c>
      <c r="N550" s="8">
        <v>1</v>
      </c>
      <c r="O550" s="8">
        <v>5</v>
      </c>
      <c r="P550" s="8">
        <v>14</v>
      </c>
      <c r="Q550" s="8">
        <v>4</v>
      </c>
      <c r="R550" s="8">
        <v>2</v>
      </c>
      <c r="S550" s="8">
        <v>1</v>
      </c>
      <c r="T550" s="8">
        <v>1</v>
      </c>
      <c r="U550" s="8">
        <v>9</v>
      </c>
      <c r="V550" s="8">
        <v>1</v>
      </c>
      <c r="W550" s="8">
        <v>14</v>
      </c>
      <c r="X550" s="8">
        <v>9</v>
      </c>
      <c r="Y550" s="8">
        <v>2</v>
      </c>
      <c r="Z550" s="8">
        <v>2</v>
      </c>
      <c r="AA550" s="8">
        <v>14</v>
      </c>
      <c r="AB550" s="8">
        <v>8</v>
      </c>
      <c r="AC550" s="8">
        <v>12</v>
      </c>
      <c r="AD550" s="8">
        <v>13</v>
      </c>
      <c r="AE550" s="8">
        <v>7</v>
      </c>
      <c r="AF550" s="8">
        <v>13</v>
      </c>
      <c r="AG550" s="8">
        <v>8</v>
      </c>
      <c r="AH550" s="8">
        <v>13</v>
      </c>
      <c r="AI550" s="8">
        <v>2</v>
      </c>
      <c r="AJ550" s="8">
        <v>15</v>
      </c>
      <c r="AK550" s="8">
        <v>13</v>
      </c>
      <c r="AL550" s="8">
        <v>15</v>
      </c>
      <c r="AM550" s="8">
        <v>14</v>
      </c>
      <c r="AN550" s="8">
        <v>13</v>
      </c>
      <c r="AO550" s="8">
        <v>12</v>
      </c>
      <c r="AP550" s="8">
        <v>11</v>
      </c>
      <c r="AQ550" s="8">
        <v>10</v>
      </c>
      <c r="AR550" s="8">
        <v>14</v>
      </c>
      <c r="AS550" s="8">
        <v>12</v>
      </c>
      <c r="AT550" s="8">
        <v>12</v>
      </c>
      <c r="AU550" s="8">
        <v>13</v>
      </c>
      <c r="AV550" s="8">
        <v>14</v>
      </c>
      <c r="AW550" s="8">
        <v>14</v>
      </c>
      <c r="AX550" s="8">
        <v>16</v>
      </c>
      <c r="AY550" s="8">
        <v>13</v>
      </c>
      <c r="AZ550" s="8">
        <v>14</v>
      </c>
      <c r="BA550" s="8">
        <v>17</v>
      </c>
      <c r="BB550" s="8">
        <v>13</v>
      </c>
      <c r="BC550" s="8">
        <v>17</v>
      </c>
      <c r="BD550" s="8">
        <v>15</v>
      </c>
      <c r="BE550" s="8">
        <v>13</v>
      </c>
      <c r="BF550" s="8">
        <v>14</v>
      </c>
      <c r="BG550" s="8">
        <v>7</v>
      </c>
      <c r="BH550" s="8">
        <v>9</v>
      </c>
      <c r="BI550" s="8">
        <v>14</v>
      </c>
      <c r="BJ550" s="8" t="s">
        <v>26</v>
      </c>
      <c r="BK550" s="8" t="s">
        <v>20</v>
      </c>
      <c r="BL550" s="8">
        <v>15</v>
      </c>
      <c r="BM550" s="8" t="s">
        <v>26</v>
      </c>
      <c r="BN550" s="8"/>
      <c r="BO550" s="8" t="s">
        <v>26</v>
      </c>
      <c r="BP550" s="34">
        <v>47664</v>
      </c>
      <c r="BQ550" s="8" t="s">
        <v>21</v>
      </c>
      <c r="BR550" s="8" t="s">
        <v>156</v>
      </c>
    </row>
    <row r="551" spans="1:70" ht="15.5" thickBot="1" x14ac:dyDescent="0.35">
      <c r="A551" s="8" t="s">
        <v>26</v>
      </c>
      <c r="B551" s="8"/>
      <c r="C551" s="8" t="s">
        <v>904</v>
      </c>
      <c r="D551" s="8" t="s">
        <v>154</v>
      </c>
      <c r="E551" s="33">
        <v>1</v>
      </c>
      <c r="F551" s="8">
        <v>0</v>
      </c>
      <c r="G551" s="8" t="s">
        <v>19</v>
      </c>
      <c r="H551" s="8" t="s">
        <v>433</v>
      </c>
      <c r="I551" s="8">
        <v>26</v>
      </c>
      <c r="J551" s="8">
        <v>125</v>
      </c>
      <c r="K551" s="8">
        <v>146</v>
      </c>
      <c r="L551" s="8">
        <v>14</v>
      </c>
      <c r="M551" s="8">
        <v>12</v>
      </c>
      <c r="N551" s="8">
        <v>11</v>
      </c>
      <c r="O551" s="8">
        <v>11</v>
      </c>
      <c r="P551" s="8">
        <v>14</v>
      </c>
      <c r="Q551" s="8">
        <v>8</v>
      </c>
      <c r="R551" s="8">
        <v>8</v>
      </c>
      <c r="S551" s="8">
        <v>13</v>
      </c>
      <c r="T551" s="8">
        <v>12</v>
      </c>
      <c r="U551" s="8">
        <v>9</v>
      </c>
      <c r="V551" s="8">
        <v>13</v>
      </c>
      <c r="W551" s="8">
        <v>13</v>
      </c>
      <c r="X551" s="8">
        <v>11</v>
      </c>
      <c r="Y551" s="8">
        <v>14</v>
      </c>
      <c r="Z551" s="8">
        <v>14</v>
      </c>
      <c r="AA551" s="8">
        <v>11</v>
      </c>
      <c r="AB551" s="8">
        <v>14</v>
      </c>
      <c r="AC551" s="8">
        <v>14</v>
      </c>
      <c r="AD551" s="8">
        <v>13</v>
      </c>
      <c r="AE551" s="8">
        <v>9</v>
      </c>
      <c r="AF551" s="8">
        <v>12</v>
      </c>
      <c r="AG551" s="8">
        <v>14</v>
      </c>
      <c r="AH551" s="8">
        <v>14</v>
      </c>
      <c r="AI551" s="8">
        <v>13</v>
      </c>
      <c r="AJ551" s="8">
        <v>15</v>
      </c>
      <c r="AK551" s="8">
        <v>10</v>
      </c>
      <c r="AL551" s="8">
        <v>14</v>
      </c>
      <c r="AM551" s="8">
        <v>13</v>
      </c>
      <c r="AN551" s="8">
        <v>11</v>
      </c>
      <c r="AO551" s="8">
        <v>10</v>
      </c>
      <c r="AP551" s="8">
        <v>12</v>
      </c>
      <c r="AQ551" s="8">
        <v>11</v>
      </c>
      <c r="AR551" s="8">
        <v>14</v>
      </c>
      <c r="AS551" s="8">
        <v>12</v>
      </c>
      <c r="AT551" s="8">
        <v>11</v>
      </c>
      <c r="AU551" s="8">
        <v>11</v>
      </c>
      <c r="AV551" s="8">
        <v>14</v>
      </c>
      <c r="AW551" s="8">
        <v>13</v>
      </c>
      <c r="AX551" s="8">
        <v>13</v>
      </c>
      <c r="AY551" s="8">
        <v>3</v>
      </c>
      <c r="AZ551" s="8">
        <v>3</v>
      </c>
      <c r="BA551" s="8">
        <v>2</v>
      </c>
      <c r="BB551" s="8">
        <v>3</v>
      </c>
      <c r="BC551" s="8">
        <v>1</v>
      </c>
      <c r="BD551" s="8">
        <v>2</v>
      </c>
      <c r="BE551" s="8">
        <v>4</v>
      </c>
      <c r="BF551" s="8">
        <v>3</v>
      </c>
      <c r="BG551" s="8">
        <v>2</v>
      </c>
      <c r="BH551" s="8">
        <v>3</v>
      </c>
      <c r="BI551" s="8">
        <v>3</v>
      </c>
      <c r="BJ551" s="8" t="s">
        <v>26</v>
      </c>
      <c r="BK551" s="8" t="s">
        <v>20</v>
      </c>
      <c r="BL551" s="8">
        <v>15</v>
      </c>
      <c r="BM551" s="8" t="s">
        <v>26</v>
      </c>
      <c r="BN551" s="8"/>
      <c r="BO551" s="8">
        <v>20</v>
      </c>
      <c r="BP551" s="34">
        <v>46203</v>
      </c>
      <c r="BQ551" s="8" t="s">
        <v>21</v>
      </c>
      <c r="BR551" s="8" t="s">
        <v>156</v>
      </c>
    </row>
    <row r="552" spans="1:70" ht="15.5" thickBot="1" x14ac:dyDescent="0.35">
      <c r="A552" s="8" t="s">
        <v>26</v>
      </c>
      <c r="B552" s="8"/>
      <c r="C552" s="8" t="s">
        <v>905</v>
      </c>
      <c r="D552" s="8" t="s">
        <v>154</v>
      </c>
      <c r="E552" s="33">
        <v>1</v>
      </c>
      <c r="F552" s="8">
        <v>0</v>
      </c>
      <c r="G552" s="8" t="s">
        <v>20</v>
      </c>
      <c r="H552" s="8" t="s">
        <v>613</v>
      </c>
      <c r="I552" s="8">
        <v>25</v>
      </c>
      <c r="J552" s="8">
        <v>140</v>
      </c>
      <c r="K552" s="8">
        <v>158</v>
      </c>
      <c r="L552" s="8">
        <v>13</v>
      </c>
      <c r="M552" s="8">
        <v>12</v>
      </c>
      <c r="N552" s="8">
        <v>5</v>
      </c>
      <c r="O552" s="8">
        <v>10</v>
      </c>
      <c r="P552" s="8">
        <v>15</v>
      </c>
      <c r="Q552" s="8">
        <v>12</v>
      </c>
      <c r="R552" s="8">
        <v>8</v>
      </c>
      <c r="S552" s="8">
        <v>15</v>
      </c>
      <c r="T552" s="8">
        <v>6</v>
      </c>
      <c r="U552" s="8">
        <v>12</v>
      </c>
      <c r="V552" s="8">
        <v>11</v>
      </c>
      <c r="W552" s="8">
        <v>14</v>
      </c>
      <c r="X552" s="8">
        <v>7</v>
      </c>
      <c r="Y552" s="8">
        <v>13</v>
      </c>
      <c r="Z552" s="8">
        <v>16</v>
      </c>
      <c r="AA552" s="8">
        <v>5</v>
      </c>
      <c r="AB552" s="8">
        <v>12</v>
      </c>
      <c r="AC552" s="8">
        <v>11</v>
      </c>
      <c r="AD552" s="8">
        <v>12</v>
      </c>
      <c r="AE552" s="8">
        <v>5</v>
      </c>
      <c r="AF552" s="8">
        <v>12</v>
      </c>
      <c r="AG552" s="8">
        <v>13</v>
      </c>
      <c r="AH552" s="8">
        <v>11</v>
      </c>
      <c r="AI552" s="8">
        <v>13</v>
      </c>
      <c r="AJ552" s="8">
        <v>11</v>
      </c>
      <c r="AK552" s="8">
        <v>11</v>
      </c>
      <c r="AL552" s="8">
        <v>12</v>
      </c>
      <c r="AM552" s="8">
        <v>13</v>
      </c>
      <c r="AN552" s="8">
        <v>16</v>
      </c>
      <c r="AO552" s="8">
        <v>7</v>
      </c>
      <c r="AP552" s="8">
        <v>15</v>
      </c>
      <c r="AQ552" s="8">
        <v>13</v>
      </c>
      <c r="AR552" s="8">
        <v>13</v>
      </c>
      <c r="AS552" s="8">
        <v>9</v>
      </c>
      <c r="AT552" s="8">
        <v>15</v>
      </c>
      <c r="AU552" s="8">
        <v>14</v>
      </c>
      <c r="AV552" s="8">
        <v>12</v>
      </c>
      <c r="AW552" s="8">
        <v>13</v>
      </c>
      <c r="AX552" s="8">
        <v>14</v>
      </c>
      <c r="AY552" s="8">
        <v>3</v>
      </c>
      <c r="AZ552" s="8">
        <v>3</v>
      </c>
      <c r="BA552" s="8">
        <v>3</v>
      </c>
      <c r="BB552" s="8">
        <v>1</v>
      </c>
      <c r="BC552" s="8">
        <v>3</v>
      </c>
      <c r="BD552" s="8">
        <v>1</v>
      </c>
      <c r="BE552" s="8">
        <v>1</v>
      </c>
      <c r="BF552" s="8">
        <v>1</v>
      </c>
      <c r="BG552" s="8">
        <v>3</v>
      </c>
      <c r="BH552" s="8">
        <v>2</v>
      </c>
      <c r="BI552" s="8">
        <v>4</v>
      </c>
      <c r="BJ552" s="8" t="s">
        <v>26</v>
      </c>
      <c r="BK552" s="8" t="s">
        <v>20</v>
      </c>
      <c r="BL552" s="8">
        <v>10</v>
      </c>
      <c r="BM552" s="8" t="s">
        <v>26</v>
      </c>
      <c r="BN552" s="8"/>
      <c r="BO552" s="8">
        <v>13</v>
      </c>
      <c r="BP552" s="34">
        <v>46173</v>
      </c>
      <c r="BQ552" s="8" t="s">
        <v>21</v>
      </c>
      <c r="BR552" s="8" t="s">
        <v>156</v>
      </c>
    </row>
    <row r="553" spans="1:70" ht="15.5" thickBot="1" x14ac:dyDescent="0.35">
      <c r="A553" s="8" t="s">
        <v>26</v>
      </c>
      <c r="B553" s="8"/>
      <c r="C553" s="8" t="s">
        <v>906</v>
      </c>
      <c r="D553" s="8" t="s">
        <v>154</v>
      </c>
      <c r="E553" s="33">
        <v>1</v>
      </c>
      <c r="F553" s="8">
        <v>0</v>
      </c>
      <c r="G553" s="8" t="s">
        <v>20</v>
      </c>
      <c r="H553" s="8" t="s">
        <v>907</v>
      </c>
      <c r="I553" s="8">
        <v>24</v>
      </c>
      <c r="J553" s="8">
        <v>141</v>
      </c>
      <c r="K553" s="8">
        <v>151</v>
      </c>
      <c r="L553" s="8">
        <v>13</v>
      </c>
      <c r="M553" s="8">
        <v>14</v>
      </c>
      <c r="N553" s="8">
        <v>7</v>
      </c>
      <c r="O553" s="8">
        <v>12</v>
      </c>
      <c r="P553" s="8">
        <v>13</v>
      </c>
      <c r="Q553" s="8">
        <v>9</v>
      </c>
      <c r="R553" s="8">
        <v>9</v>
      </c>
      <c r="S553" s="8">
        <v>14</v>
      </c>
      <c r="T553" s="8">
        <v>13</v>
      </c>
      <c r="U553" s="8">
        <v>10</v>
      </c>
      <c r="V553" s="8">
        <v>12</v>
      </c>
      <c r="W553" s="8">
        <v>13</v>
      </c>
      <c r="X553" s="8">
        <v>10</v>
      </c>
      <c r="Y553" s="8">
        <v>12</v>
      </c>
      <c r="Z553" s="8">
        <v>13</v>
      </c>
      <c r="AA553" s="8">
        <v>10</v>
      </c>
      <c r="AB553" s="8">
        <v>15</v>
      </c>
      <c r="AC553" s="8">
        <v>13</v>
      </c>
      <c r="AD553" s="8">
        <v>14</v>
      </c>
      <c r="AE553" s="8">
        <v>9</v>
      </c>
      <c r="AF553" s="8">
        <v>12</v>
      </c>
      <c r="AG553" s="8">
        <v>13</v>
      </c>
      <c r="AH553" s="8">
        <v>13</v>
      </c>
      <c r="AI553" s="8">
        <v>13</v>
      </c>
      <c r="AJ553" s="8">
        <v>17</v>
      </c>
      <c r="AK553" s="8">
        <v>13</v>
      </c>
      <c r="AL553" s="8">
        <v>13</v>
      </c>
      <c r="AM553" s="8">
        <v>14</v>
      </c>
      <c r="AN553" s="8">
        <v>14</v>
      </c>
      <c r="AO553" s="8">
        <v>10</v>
      </c>
      <c r="AP553" s="8">
        <v>15</v>
      </c>
      <c r="AQ553" s="8">
        <v>14</v>
      </c>
      <c r="AR553" s="8">
        <v>11</v>
      </c>
      <c r="AS553" s="8">
        <v>11</v>
      </c>
      <c r="AT553" s="8">
        <v>14</v>
      </c>
      <c r="AU553" s="8">
        <v>14</v>
      </c>
      <c r="AV553" s="8">
        <v>14</v>
      </c>
      <c r="AW553" s="8">
        <v>14</v>
      </c>
      <c r="AX553" s="8">
        <v>13</v>
      </c>
      <c r="AY553" s="8">
        <v>2</v>
      </c>
      <c r="AZ553" s="8">
        <v>1</v>
      </c>
      <c r="BA553" s="8">
        <v>2</v>
      </c>
      <c r="BB553" s="8">
        <v>4</v>
      </c>
      <c r="BC553" s="8">
        <v>3</v>
      </c>
      <c r="BD553" s="8">
        <v>1</v>
      </c>
      <c r="BE553" s="8">
        <v>3</v>
      </c>
      <c r="BF553" s="8">
        <v>1</v>
      </c>
      <c r="BG553" s="8">
        <v>1</v>
      </c>
      <c r="BH553" s="8">
        <v>3</v>
      </c>
      <c r="BI553" s="8">
        <v>2</v>
      </c>
      <c r="BJ553" s="8" t="s">
        <v>26</v>
      </c>
      <c r="BK553" s="8" t="s">
        <v>20</v>
      </c>
      <c r="BL553" s="8">
        <v>16</v>
      </c>
      <c r="BM553" s="8" t="s">
        <v>26</v>
      </c>
      <c r="BN553" s="8"/>
      <c r="BO553" s="8">
        <v>27</v>
      </c>
      <c r="BP553" s="34">
        <v>48029</v>
      </c>
      <c r="BQ553" s="8" t="s">
        <v>21</v>
      </c>
      <c r="BR553" s="8" t="s">
        <v>156</v>
      </c>
    </row>
    <row r="554" spans="1:70" ht="15.5" thickBot="1" x14ac:dyDescent="0.35">
      <c r="A554" s="8" t="s">
        <v>26</v>
      </c>
      <c r="B554" s="8"/>
      <c r="C554" s="8" t="s">
        <v>908</v>
      </c>
      <c r="D554" s="8" t="s">
        <v>154</v>
      </c>
      <c r="E554" s="33">
        <v>1</v>
      </c>
      <c r="F554" s="8">
        <v>0</v>
      </c>
      <c r="G554" s="8" t="s">
        <v>155</v>
      </c>
      <c r="H554" s="8" t="s">
        <v>31</v>
      </c>
      <c r="I554" s="8">
        <v>24</v>
      </c>
      <c r="J554" s="8">
        <v>143</v>
      </c>
      <c r="K554" s="8">
        <v>155</v>
      </c>
      <c r="L554" s="8">
        <v>13</v>
      </c>
      <c r="M554" s="8">
        <v>8</v>
      </c>
      <c r="N554" s="8">
        <v>14</v>
      </c>
      <c r="O554" s="8">
        <v>5</v>
      </c>
      <c r="P554" s="8">
        <v>13</v>
      </c>
      <c r="Q554" s="8">
        <v>4</v>
      </c>
      <c r="R554" s="8">
        <v>10</v>
      </c>
      <c r="S554" s="8">
        <v>11</v>
      </c>
      <c r="T554" s="8">
        <v>16</v>
      </c>
      <c r="U554" s="8">
        <v>7</v>
      </c>
      <c r="V554" s="8">
        <v>8</v>
      </c>
      <c r="W554" s="8">
        <v>12</v>
      </c>
      <c r="X554" s="8">
        <v>15</v>
      </c>
      <c r="Y554" s="8">
        <v>6</v>
      </c>
      <c r="Z554" s="8">
        <v>7</v>
      </c>
      <c r="AA554" s="8">
        <v>14</v>
      </c>
      <c r="AB554" s="8">
        <v>15</v>
      </c>
      <c r="AC554" s="8">
        <v>14</v>
      </c>
      <c r="AD554" s="8">
        <v>13</v>
      </c>
      <c r="AE554" s="8">
        <v>16</v>
      </c>
      <c r="AF554" s="8">
        <v>14</v>
      </c>
      <c r="AG554" s="8">
        <v>13</v>
      </c>
      <c r="AH554" s="8">
        <v>15</v>
      </c>
      <c r="AI554" s="8">
        <v>7</v>
      </c>
      <c r="AJ554" s="8">
        <v>15</v>
      </c>
      <c r="AK554" s="8">
        <v>17</v>
      </c>
      <c r="AL554" s="8">
        <v>14</v>
      </c>
      <c r="AM554" s="8">
        <v>15</v>
      </c>
      <c r="AN554" s="8">
        <v>13</v>
      </c>
      <c r="AO554" s="8">
        <v>15</v>
      </c>
      <c r="AP554" s="8">
        <v>14</v>
      </c>
      <c r="AQ554" s="8">
        <v>14</v>
      </c>
      <c r="AR554" s="8">
        <v>14</v>
      </c>
      <c r="AS554" s="8">
        <v>15</v>
      </c>
      <c r="AT554" s="8">
        <v>14</v>
      </c>
      <c r="AU554" s="8">
        <v>15</v>
      </c>
      <c r="AV554" s="8">
        <v>13</v>
      </c>
      <c r="AW554" s="8">
        <v>14</v>
      </c>
      <c r="AX554" s="8">
        <v>10</v>
      </c>
      <c r="AY554" s="8">
        <v>1</v>
      </c>
      <c r="AZ554" s="8">
        <v>1</v>
      </c>
      <c r="BA554" s="8">
        <v>2</v>
      </c>
      <c r="BB554" s="8">
        <v>1</v>
      </c>
      <c r="BC554" s="8">
        <v>1</v>
      </c>
      <c r="BD554" s="8">
        <v>2</v>
      </c>
      <c r="BE554" s="8">
        <v>2</v>
      </c>
      <c r="BF554" s="8">
        <v>3</v>
      </c>
      <c r="BG554" s="8">
        <v>2</v>
      </c>
      <c r="BH554" s="8">
        <v>2</v>
      </c>
      <c r="BI554" s="8">
        <v>4</v>
      </c>
      <c r="BJ554" s="8" t="s">
        <v>26</v>
      </c>
      <c r="BK554" s="8" t="s">
        <v>20</v>
      </c>
      <c r="BL554" s="8">
        <v>16</v>
      </c>
      <c r="BM554" s="8" t="s">
        <v>26</v>
      </c>
      <c r="BN554" s="8"/>
      <c r="BO554" s="8">
        <v>4</v>
      </c>
      <c r="BP554" s="34">
        <v>47299</v>
      </c>
      <c r="BQ554" s="8" t="s">
        <v>21</v>
      </c>
      <c r="BR554" s="8" t="s">
        <v>156</v>
      </c>
    </row>
    <row r="555" spans="1:70" ht="15.5" thickBot="1" x14ac:dyDescent="0.35">
      <c r="A555" s="8" t="s">
        <v>26</v>
      </c>
      <c r="B555" s="8"/>
      <c r="C555" s="8" t="s">
        <v>909</v>
      </c>
      <c r="D555" s="8" t="s">
        <v>154</v>
      </c>
      <c r="E555" s="33">
        <v>1</v>
      </c>
      <c r="F555" s="8">
        <v>0</v>
      </c>
      <c r="G555" s="8" t="s">
        <v>19</v>
      </c>
      <c r="H555" s="8" t="s">
        <v>138</v>
      </c>
      <c r="I555" s="8">
        <v>22</v>
      </c>
      <c r="J555" s="8">
        <v>136</v>
      </c>
      <c r="K555" s="8">
        <v>159</v>
      </c>
      <c r="L555" s="8">
        <v>13</v>
      </c>
      <c r="M555" s="8">
        <v>11</v>
      </c>
      <c r="N555" s="8">
        <v>7</v>
      </c>
      <c r="O555" s="8">
        <v>12</v>
      </c>
      <c r="P555" s="8">
        <v>15</v>
      </c>
      <c r="Q555" s="8">
        <v>12</v>
      </c>
      <c r="R555" s="8">
        <v>5</v>
      </c>
      <c r="S555" s="8">
        <v>15</v>
      </c>
      <c r="T555" s="8">
        <v>8</v>
      </c>
      <c r="U555" s="8">
        <v>11</v>
      </c>
      <c r="V555" s="8">
        <v>12</v>
      </c>
      <c r="W555" s="8">
        <v>14</v>
      </c>
      <c r="X555" s="8">
        <v>7</v>
      </c>
      <c r="Y555" s="8">
        <v>11</v>
      </c>
      <c r="Z555" s="8">
        <v>15</v>
      </c>
      <c r="AA555" s="8">
        <v>8</v>
      </c>
      <c r="AB555" s="8">
        <v>12</v>
      </c>
      <c r="AC555" s="8">
        <v>11</v>
      </c>
      <c r="AD555" s="8">
        <v>12</v>
      </c>
      <c r="AE555" s="8">
        <v>7</v>
      </c>
      <c r="AF555" s="8">
        <v>12</v>
      </c>
      <c r="AG555" s="8">
        <v>14</v>
      </c>
      <c r="AH555" s="8">
        <v>12</v>
      </c>
      <c r="AI555" s="8">
        <v>13</v>
      </c>
      <c r="AJ555" s="8">
        <v>13</v>
      </c>
      <c r="AK555" s="8">
        <v>11</v>
      </c>
      <c r="AL555" s="8">
        <v>13</v>
      </c>
      <c r="AM555" s="8">
        <v>13</v>
      </c>
      <c r="AN555" s="8">
        <v>15</v>
      </c>
      <c r="AO555" s="8">
        <v>8</v>
      </c>
      <c r="AP555" s="8">
        <v>14</v>
      </c>
      <c r="AQ555" s="8">
        <v>11</v>
      </c>
      <c r="AR555" s="8">
        <v>11</v>
      </c>
      <c r="AS555" s="8">
        <v>8</v>
      </c>
      <c r="AT555" s="8">
        <v>14</v>
      </c>
      <c r="AU555" s="8">
        <v>13</v>
      </c>
      <c r="AV555" s="8">
        <v>12</v>
      </c>
      <c r="AW555" s="8">
        <v>10</v>
      </c>
      <c r="AX555" s="8">
        <v>11</v>
      </c>
      <c r="AY555" s="8">
        <v>2</v>
      </c>
      <c r="AZ555" s="8">
        <v>1</v>
      </c>
      <c r="BA555" s="8">
        <v>3</v>
      </c>
      <c r="BB555" s="8">
        <v>2</v>
      </c>
      <c r="BC555" s="8">
        <v>2</v>
      </c>
      <c r="BD555" s="8">
        <v>1</v>
      </c>
      <c r="BE555" s="8">
        <v>3</v>
      </c>
      <c r="BF555" s="8">
        <v>4</v>
      </c>
      <c r="BG555" s="8">
        <v>1</v>
      </c>
      <c r="BH555" s="8">
        <v>1</v>
      </c>
      <c r="BI555" s="8">
        <v>3</v>
      </c>
      <c r="BJ555" s="8" t="s">
        <v>26</v>
      </c>
      <c r="BK555" s="8" t="s">
        <v>20</v>
      </c>
      <c r="BL555" s="8">
        <v>13</v>
      </c>
      <c r="BM555" s="8" t="s">
        <v>26</v>
      </c>
      <c r="BN555" s="8"/>
      <c r="BO555" s="8">
        <v>13</v>
      </c>
      <c r="BP555" s="34">
        <v>47299</v>
      </c>
      <c r="BQ555" s="8" t="s">
        <v>21</v>
      </c>
      <c r="BR555" s="8" t="s">
        <v>156</v>
      </c>
    </row>
    <row r="556" spans="1:70" ht="15.5" thickBot="1" x14ac:dyDescent="0.35">
      <c r="A556" s="8" t="s">
        <v>26</v>
      </c>
      <c r="B556" s="8"/>
      <c r="C556" s="8" t="s">
        <v>910</v>
      </c>
      <c r="D556" s="8" t="s">
        <v>154</v>
      </c>
      <c r="E556" s="33">
        <v>1</v>
      </c>
      <c r="F556" s="8">
        <v>0</v>
      </c>
      <c r="G556" s="8" t="s">
        <v>20</v>
      </c>
      <c r="H556" s="8" t="s">
        <v>369</v>
      </c>
      <c r="I556" s="8">
        <v>27</v>
      </c>
      <c r="J556" s="8">
        <v>142</v>
      </c>
      <c r="K556" s="8">
        <v>150</v>
      </c>
      <c r="L556" s="8">
        <v>13</v>
      </c>
      <c r="M556" s="8">
        <v>13</v>
      </c>
      <c r="N556" s="8">
        <v>12</v>
      </c>
      <c r="O556" s="8">
        <v>8</v>
      </c>
      <c r="P556" s="8">
        <v>13</v>
      </c>
      <c r="Q556" s="8">
        <v>7</v>
      </c>
      <c r="R556" s="8">
        <v>9</v>
      </c>
      <c r="S556" s="8">
        <v>14</v>
      </c>
      <c r="T556" s="8">
        <v>13</v>
      </c>
      <c r="U556" s="8">
        <v>7</v>
      </c>
      <c r="V556" s="8">
        <v>10</v>
      </c>
      <c r="W556" s="8">
        <v>14</v>
      </c>
      <c r="X556" s="8">
        <v>13</v>
      </c>
      <c r="Y556" s="8">
        <v>10</v>
      </c>
      <c r="Z556" s="8">
        <v>13</v>
      </c>
      <c r="AA556" s="8">
        <v>15</v>
      </c>
      <c r="AB556" s="8">
        <v>15</v>
      </c>
      <c r="AC556" s="8">
        <v>14</v>
      </c>
      <c r="AD556" s="8">
        <v>14</v>
      </c>
      <c r="AE556" s="8">
        <v>12</v>
      </c>
      <c r="AF556" s="8">
        <v>12</v>
      </c>
      <c r="AG556" s="8">
        <v>14</v>
      </c>
      <c r="AH556" s="8">
        <v>15</v>
      </c>
      <c r="AI556" s="8">
        <v>12</v>
      </c>
      <c r="AJ556" s="8">
        <v>15</v>
      </c>
      <c r="AK556" s="8">
        <v>14</v>
      </c>
      <c r="AL556" s="8">
        <v>14</v>
      </c>
      <c r="AM556" s="8">
        <v>14</v>
      </c>
      <c r="AN556" s="8">
        <v>15</v>
      </c>
      <c r="AO556" s="8">
        <v>9</v>
      </c>
      <c r="AP556" s="8">
        <v>13</v>
      </c>
      <c r="AQ556" s="8">
        <v>14</v>
      </c>
      <c r="AR556" s="8">
        <v>14</v>
      </c>
      <c r="AS556" s="8">
        <v>12</v>
      </c>
      <c r="AT556" s="8">
        <v>15</v>
      </c>
      <c r="AU556" s="8">
        <v>14</v>
      </c>
      <c r="AV556" s="8">
        <v>15</v>
      </c>
      <c r="AW556" s="8">
        <v>14</v>
      </c>
      <c r="AX556" s="8">
        <v>14</v>
      </c>
      <c r="AY556" s="8">
        <v>3</v>
      </c>
      <c r="AZ556" s="8">
        <v>2</v>
      </c>
      <c r="BA556" s="8">
        <v>2</v>
      </c>
      <c r="BB556" s="8">
        <v>2</v>
      </c>
      <c r="BC556" s="8">
        <v>3</v>
      </c>
      <c r="BD556" s="8">
        <v>1</v>
      </c>
      <c r="BE556" s="8">
        <v>1</v>
      </c>
      <c r="BF556" s="8">
        <v>2</v>
      </c>
      <c r="BG556" s="8">
        <v>1</v>
      </c>
      <c r="BH556" s="8">
        <v>2</v>
      </c>
      <c r="BI556" s="8">
        <v>2</v>
      </c>
      <c r="BJ556" s="8" t="s">
        <v>26</v>
      </c>
      <c r="BK556" s="8" t="s">
        <v>20</v>
      </c>
      <c r="BL556" s="8">
        <v>15</v>
      </c>
      <c r="BM556" s="8" t="s">
        <v>26</v>
      </c>
      <c r="BN556" s="8"/>
      <c r="BO556" s="8">
        <v>7</v>
      </c>
      <c r="BP556" s="34">
        <v>46203</v>
      </c>
      <c r="BQ556" s="8" t="s">
        <v>21</v>
      </c>
      <c r="BR556" s="8" t="s">
        <v>156</v>
      </c>
    </row>
    <row r="557" spans="1:70" ht="15.5" thickBot="1" x14ac:dyDescent="0.35">
      <c r="A557" s="8" t="s">
        <v>26</v>
      </c>
      <c r="B557" s="8"/>
      <c r="C557" s="8" t="s">
        <v>911</v>
      </c>
      <c r="D557" s="8" t="s">
        <v>154</v>
      </c>
      <c r="E557" s="33">
        <v>1</v>
      </c>
      <c r="F557" s="8">
        <v>0</v>
      </c>
      <c r="G557" s="8" t="s">
        <v>22</v>
      </c>
      <c r="H557" s="8" t="s">
        <v>32</v>
      </c>
      <c r="I557" s="8">
        <v>25</v>
      </c>
      <c r="J557" s="8">
        <v>103</v>
      </c>
      <c r="K557" s="8">
        <v>130</v>
      </c>
      <c r="L557" s="8">
        <v>10</v>
      </c>
      <c r="M557" s="8">
        <v>1</v>
      </c>
      <c r="N557" s="8">
        <v>1</v>
      </c>
      <c r="O557" s="8">
        <v>5</v>
      </c>
      <c r="P557" s="8">
        <v>8</v>
      </c>
      <c r="Q557" s="8">
        <v>2</v>
      </c>
      <c r="R557" s="8">
        <v>2</v>
      </c>
      <c r="S557" s="8">
        <v>2</v>
      </c>
      <c r="T557" s="8">
        <v>2</v>
      </c>
      <c r="U557" s="8">
        <v>7</v>
      </c>
      <c r="V557" s="8">
        <v>3</v>
      </c>
      <c r="W557" s="8">
        <v>10</v>
      </c>
      <c r="X557" s="8">
        <v>5</v>
      </c>
      <c r="Y557" s="8">
        <v>3</v>
      </c>
      <c r="Z557" s="8">
        <v>4</v>
      </c>
      <c r="AA557" s="8">
        <v>13</v>
      </c>
      <c r="AB557" s="8">
        <v>12</v>
      </c>
      <c r="AC557" s="8">
        <v>11</v>
      </c>
      <c r="AD557" s="8">
        <v>9</v>
      </c>
      <c r="AE557" s="8">
        <v>7</v>
      </c>
      <c r="AF557" s="8">
        <v>10</v>
      </c>
      <c r="AG557" s="8">
        <v>7</v>
      </c>
      <c r="AH557" s="8">
        <v>11</v>
      </c>
      <c r="AI557" s="8">
        <v>3</v>
      </c>
      <c r="AJ557" s="8">
        <v>12</v>
      </c>
      <c r="AK557" s="8">
        <v>14</v>
      </c>
      <c r="AL557" s="8">
        <v>12</v>
      </c>
      <c r="AM557" s="8">
        <v>12</v>
      </c>
      <c r="AN557" s="8">
        <v>10</v>
      </c>
      <c r="AO557" s="8">
        <v>15</v>
      </c>
      <c r="AP557" s="8">
        <v>15</v>
      </c>
      <c r="AQ557" s="8">
        <v>11</v>
      </c>
      <c r="AR557" s="8">
        <v>11</v>
      </c>
      <c r="AS557" s="8">
        <v>11</v>
      </c>
      <c r="AT557" s="8">
        <v>8</v>
      </c>
      <c r="AU557" s="8">
        <v>12</v>
      </c>
      <c r="AV557" s="8">
        <v>11</v>
      </c>
      <c r="AW557" s="8">
        <v>11</v>
      </c>
      <c r="AX557" s="8">
        <v>9</v>
      </c>
      <c r="AY557" s="8">
        <v>13</v>
      </c>
      <c r="AZ557" s="8">
        <v>11</v>
      </c>
      <c r="BA557" s="8">
        <v>10</v>
      </c>
      <c r="BB557" s="8">
        <v>10</v>
      </c>
      <c r="BC557" s="8">
        <v>12</v>
      </c>
      <c r="BD557" s="8">
        <v>10</v>
      </c>
      <c r="BE557" s="8">
        <v>12</v>
      </c>
      <c r="BF557" s="8">
        <v>9</v>
      </c>
      <c r="BG557" s="8">
        <v>8</v>
      </c>
      <c r="BH557" s="8">
        <v>9</v>
      </c>
      <c r="BI557" s="8">
        <v>11</v>
      </c>
      <c r="BJ557" s="8" t="s">
        <v>26</v>
      </c>
      <c r="BK557" s="8" t="s">
        <v>20</v>
      </c>
      <c r="BL557" s="8">
        <v>14</v>
      </c>
      <c r="BM557" s="8" t="s">
        <v>26</v>
      </c>
      <c r="BN557" s="8"/>
      <c r="BO557" s="8" t="s">
        <v>26</v>
      </c>
      <c r="BP557" s="34">
        <v>46568</v>
      </c>
      <c r="BQ557" s="8" t="s">
        <v>21</v>
      </c>
      <c r="BR557" s="8" t="s">
        <v>156</v>
      </c>
    </row>
    <row r="558" spans="1:70" ht="15.5" thickBot="1" x14ac:dyDescent="0.35">
      <c r="A558" s="8" t="s">
        <v>26</v>
      </c>
      <c r="B558" s="8"/>
      <c r="C558" s="8" t="s">
        <v>912</v>
      </c>
      <c r="D558" s="8" t="s">
        <v>154</v>
      </c>
      <c r="E558" s="33">
        <v>1</v>
      </c>
      <c r="F558" s="8">
        <v>0</v>
      </c>
      <c r="G558" s="8" t="s">
        <v>33</v>
      </c>
      <c r="H558" s="8" t="s">
        <v>226</v>
      </c>
      <c r="I558" s="8">
        <v>23</v>
      </c>
      <c r="J558" s="8">
        <v>143</v>
      </c>
      <c r="K558" s="8">
        <v>156</v>
      </c>
      <c r="L558" s="8">
        <v>13</v>
      </c>
      <c r="M558" s="8">
        <v>9</v>
      </c>
      <c r="N558" s="8">
        <v>15</v>
      </c>
      <c r="O558" s="8">
        <v>6</v>
      </c>
      <c r="P558" s="8">
        <v>13</v>
      </c>
      <c r="Q558" s="8">
        <v>5</v>
      </c>
      <c r="R558" s="8">
        <v>12</v>
      </c>
      <c r="S558" s="8">
        <v>10</v>
      </c>
      <c r="T558" s="8">
        <v>14</v>
      </c>
      <c r="U558" s="8">
        <v>5</v>
      </c>
      <c r="V558" s="8">
        <v>7</v>
      </c>
      <c r="W558" s="8">
        <v>12</v>
      </c>
      <c r="X558" s="8">
        <v>14</v>
      </c>
      <c r="Y558" s="8">
        <v>6</v>
      </c>
      <c r="Z558" s="8">
        <v>8</v>
      </c>
      <c r="AA558" s="8">
        <v>14</v>
      </c>
      <c r="AB558" s="8">
        <v>16</v>
      </c>
      <c r="AC558" s="8">
        <v>14</v>
      </c>
      <c r="AD558" s="8">
        <v>13</v>
      </c>
      <c r="AE558" s="8">
        <v>12</v>
      </c>
      <c r="AF558" s="8">
        <v>15</v>
      </c>
      <c r="AG558" s="8">
        <v>13</v>
      </c>
      <c r="AH558" s="8">
        <v>14</v>
      </c>
      <c r="AI558" s="8">
        <v>9</v>
      </c>
      <c r="AJ558" s="8">
        <v>16</v>
      </c>
      <c r="AK558" s="8">
        <v>16</v>
      </c>
      <c r="AL558" s="8">
        <v>14</v>
      </c>
      <c r="AM558" s="8">
        <v>14</v>
      </c>
      <c r="AN558" s="8">
        <v>13</v>
      </c>
      <c r="AO558" s="8">
        <v>16</v>
      </c>
      <c r="AP558" s="8">
        <v>15</v>
      </c>
      <c r="AQ558" s="8">
        <v>13</v>
      </c>
      <c r="AR558" s="8">
        <v>14</v>
      </c>
      <c r="AS558" s="8">
        <v>14</v>
      </c>
      <c r="AT558" s="8">
        <v>15</v>
      </c>
      <c r="AU558" s="8">
        <v>12</v>
      </c>
      <c r="AV558" s="8">
        <v>16</v>
      </c>
      <c r="AW558" s="8">
        <v>14</v>
      </c>
      <c r="AX558" s="8">
        <v>15</v>
      </c>
      <c r="AY558" s="8">
        <v>2</v>
      </c>
      <c r="AZ558" s="8">
        <v>4</v>
      </c>
      <c r="BA558" s="8">
        <v>3</v>
      </c>
      <c r="BB558" s="8">
        <v>3</v>
      </c>
      <c r="BC558" s="8">
        <v>3</v>
      </c>
      <c r="BD558" s="8">
        <v>1</v>
      </c>
      <c r="BE558" s="8">
        <v>2</v>
      </c>
      <c r="BF558" s="8">
        <v>3</v>
      </c>
      <c r="BG558" s="8">
        <v>1</v>
      </c>
      <c r="BH558" s="8">
        <v>1</v>
      </c>
      <c r="BI558" s="8">
        <v>2</v>
      </c>
      <c r="BJ558" s="8" t="s">
        <v>26</v>
      </c>
      <c r="BK558" s="8" t="s">
        <v>20</v>
      </c>
      <c r="BL558" s="8">
        <v>16</v>
      </c>
      <c r="BM558" s="8" t="s">
        <v>26</v>
      </c>
      <c r="BN558" s="8"/>
      <c r="BO558" s="8">
        <v>2</v>
      </c>
      <c r="BP558" s="34">
        <v>47299</v>
      </c>
      <c r="BQ558" s="8" t="s">
        <v>21</v>
      </c>
      <c r="BR558" s="8" t="s">
        <v>156</v>
      </c>
    </row>
    <row r="559" spans="1:70" ht="15.5" thickBot="1" x14ac:dyDescent="0.35">
      <c r="A559" s="8" t="s">
        <v>26</v>
      </c>
      <c r="B559" s="8"/>
      <c r="C559" s="8" t="s">
        <v>913</v>
      </c>
      <c r="D559" s="8" t="s">
        <v>154</v>
      </c>
      <c r="E559" s="33">
        <v>1</v>
      </c>
      <c r="F559" s="8">
        <v>0</v>
      </c>
      <c r="G559" s="8" t="s">
        <v>19</v>
      </c>
      <c r="H559" s="8" t="s">
        <v>32</v>
      </c>
      <c r="I559" s="8">
        <v>23</v>
      </c>
      <c r="J559" s="8">
        <v>134</v>
      </c>
      <c r="K559" s="8">
        <v>148</v>
      </c>
      <c r="L559" s="8">
        <v>11</v>
      </c>
      <c r="M559" s="8">
        <v>3</v>
      </c>
      <c r="N559" s="8">
        <v>1</v>
      </c>
      <c r="O559" s="8">
        <v>3</v>
      </c>
      <c r="P559" s="8">
        <v>9</v>
      </c>
      <c r="Q559" s="8">
        <v>3</v>
      </c>
      <c r="R559" s="8">
        <v>3</v>
      </c>
      <c r="S559" s="8">
        <v>2</v>
      </c>
      <c r="T559" s="8">
        <v>1</v>
      </c>
      <c r="U559" s="8">
        <v>7</v>
      </c>
      <c r="V559" s="8">
        <v>2</v>
      </c>
      <c r="W559" s="8">
        <v>11</v>
      </c>
      <c r="X559" s="8">
        <v>9</v>
      </c>
      <c r="Y559" s="8">
        <v>3</v>
      </c>
      <c r="Z559" s="8">
        <v>4</v>
      </c>
      <c r="AA559" s="8">
        <v>13</v>
      </c>
      <c r="AB559" s="8">
        <v>13</v>
      </c>
      <c r="AC559" s="8">
        <v>14</v>
      </c>
      <c r="AD559" s="8">
        <v>13</v>
      </c>
      <c r="AE559" s="8">
        <v>8</v>
      </c>
      <c r="AF559" s="8">
        <v>10</v>
      </c>
      <c r="AG559" s="8">
        <v>12</v>
      </c>
      <c r="AH559" s="8">
        <v>12</v>
      </c>
      <c r="AI559" s="8">
        <v>7</v>
      </c>
      <c r="AJ559" s="8">
        <v>15</v>
      </c>
      <c r="AK559" s="8">
        <v>15</v>
      </c>
      <c r="AL559" s="8">
        <v>13</v>
      </c>
      <c r="AM559" s="8">
        <v>14</v>
      </c>
      <c r="AN559" s="8">
        <v>11</v>
      </c>
      <c r="AO559" s="8">
        <v>15</v>
      </c>
      <c r="AP559" s="8">
        <v>11</v>
      </c>
      <c r="AQ559" s="8">
        <v>12</v>
      </c>
      <c r="AR559" s="8">
        <v>12</v>
      </c>
      <c r="AS559" s="8">
        <v>12</v>
      </c>
      <c r="AT559" s="8">
        <v>10</v>
      </c>
      <c r="AU559" s="8">
        <v>12</v>
      </c>
      <c r="AV559" s="8">
        <v>14</v>
      </c>
      <c r="AW559" s="8">
        <v>12</v>
      </c>
      <c r="AX559" s="8">
        <v>14</v>
      </c>
      <c r="AY559" s="8">
        <v>15</v>
      </c>
      <c r="AZ559" s="8">
        <v>13</v>
      </c>
      <c r="BA559" s="8">
        <v>14</v>
      </c>
      <c r="BB559" s="8">
        <v>14</v>
      </c>
      <c r="BC559" s="8">
        <v>8</v>
      </c>
      <c r="BD559" s="8">
        <v>14</v>
      </c>
      <c r="BE559" s="8">
        <v>12</v>
      </c>
      <c r="BF559" s="8">
        <v>13</v>
      </c>
      <c r="BG559" s="8">
        <v>5</v>
      </c>
      <c r="BH559" s="8">
        <v>12</v>
      </c>
      <c r="BI559" s="8">
        <v>14</v>
      </c>
      <c r="BJ559" s="8" t="s">
        <v>26</v>
      </c>
      <c r="BK559" s="8" t="s">
        <v>20</v>
      </c>
      <c r="BL559" s="8">
        <v>13</v>
      </c>
      <c r="BM559" s="8" t="s">
        <v>26</v>
      </c>
      <c r="BN559" s="8"/>
      <c r="BO559" s="8" t="s">
        <v>26</v>
      </c>
      <c r="BP559" s="34">
        <v>46934</v>
      </c>
      <c r="BQ559" s="8" t="s">
        <v>21</v>
      </c>
      <c r="BR559" s="8" t="s">
        <v>156</v>
      </c>
    </row>
    <row r="560" spans="1:70" ht="15.5" thickBot="1" x14ac:dyDescent="0.35">
      <c r="A560" s="8" t="s">
        <v>26</v>
      </c>
      <c r="B560" s="8"/>
      <c r="C560" s="8" t="s">
        <v>914</v>
      </c>
      <c r="D560" s="8" t="s">
        <v>154</v>
      </c>
      <c r="E560" s="33">
        <v>0.96</v>
      </c>
      <c r="F560" s="8">
        <v>0</v>
      </c>
      <c r="G560" s="8" t="s">
        <v>157</v>
      </c>
      <c r="H560" s="8" t="s">
        <v>485</v>
      </c>
      <c r="I560" s="8">
        <v>22</v>
      </c>
      <c r="J560" s="8">
        <v>94</v>
      </c>
      <c r="K560" s="8">
        <v>109</v>
      </c>
      <c r="L560" s="8">
        <v>12</v>
      </c>
      <c r="M560" s="8">
        <v>11</v>
      </c>
      <c r="N560" s="8">
        <v>5</v>
      </c>
      <c r="O560" s="8">
        <v>5</v>
      </c>
      <c r="P560" s="8">
        <v>12</v>
      </c>
      <c r="Q560" s="8">
        <v>10</v>
      </c>
      <c r="R560" s="8">
        <v>3</v>
      </c>
      <c r="S560" s="8">
        <v>12</v>
      </c>
      <c r="T560" s="8">
        <v>8</v>
      </c>
      <c r="U560" s="8">
        <v>6</v>
      </c>
      <c r="V560" s="8">
        <v>8</v>
      </c>
      <c r="W560" s="8">
        <v>12</v>
      </c>
      <c r="X560" s="8">
        <v>8</v>
      </c>
      <c r="Y560" s="8">
        <v>9</v>
      </c>
      <c r="Z560" s="8">
        <v>12</v>
      </c>
      <c r="AA560" s="8">
        <v>8</v>
      </c>
      <c r="AB560" s="8">
        <v>12</v>
      </c>
      <c r="AC560" s="8">
        <v>7</v>
      </c>
      <c r="AD560" s="8">
        <v>10</v>
      </c>
      <c r="AE560" s="8">
        <v>6</v>
      </c>
      <c r="AF560" s="8">
        <v>10</v>
      </c>
      <c r="AG560" s="8">
        <v>11</v>
      </c>
      <c r="AH560" s="8">
        <v>11</v>
      </c>
      <c r="AI560" s="8">
        <v>12</v>
      </c>
      <c r="AJ560" s="8">
        <v>13</v>
      </c>
      <c r="AK560" s="8">
        <v>12</v>
      </c>
      <c r="AL560" s="8">
        <v>12</v>
      </c>
      <c r="AM560" s="8">
        <v>11</v>
      </c>
      <c r="AN560" s="8">
        <v>13</v>
      </c>
      <c r="AO560" s="8">
        <v>8</v>
      </c>
      <c r="AP560" s="8">
        <v>12</v>
      </c>
      <c r="AQ560" s="8">
        <v>11</v>
      </c>
      <c r="AR560" s="8">
        <v>12</v>
      </c>
      <c r="AS560" s="8">
        <v>9</v>
      </c>
      <c r="AT560" s="8">
        <v>13</v>
      </c>
      <c r="AU560" s="8">
        <v>11</v>
      </c>
      <c r="AV560" s="8">
        <v>12</v>
      </c>
      <c r="AW560" s="8">
        <v>10</v>
      </c>
      <c r="AX560" s="8">
        <v>8</v>
      </c>
      <c r="AY560" s="8">
        <v>3</v>
      </c>
      <c r="AZ560" s="8">
        <v>2</v>
      </c>
      <c r="BA560" s="8">
        <v>2</v>
      </c>
      <c r="BB560" s="8">
        <v>2</v>
      </c>
      <c r="BC560" s="8">
        <v>3</v>
      </c>
      <c r="BD560" s="8">
        <v>3</v>
      </c>
      <c r="BE560" s="8">
        <v>2</v>
      </c>
      <c r="BF560" s="8">
        <v>2</v>
      </c>
      <c r="BG560" s="8">
        <v>2</v>
      </c>
      <c r="BH560" s="8">
        <v>2</v>
      </c>
      <c r="BI560" s="8">
        <v>2</v>
      </c>
      <c r="BJ560" s="8" t="s">
        <v>26</v>
      </c>
      <c r="BK560" s="8" t="s">
        <v>20</v>
      </c>
      <c r="BL560" s="8">
        <v>12</v>
      </c>
      <c r="BM560" s="8" t="s">
        <v>26</v>
      </c>
      <c r="BN560" s="8"/>
      <c r="BO560" s="8" t="s">
        <v>26</v>
      </c>
      <c r="BP560" s="34">
        <v>46203</v>
      </c>
      <c r="BQ560" s="8" t="s">
        <v>21</v>
      </c>
      <c r="BR560" s="8" t="s">
        <v>156</v>
      </c>
    </row>
    <row r="561" spans="1:70" ht="15.5" thickBot="1" x14ac:dyDescent="0.35">
      <c r="A561" s="8" t="s">
        <v>26</v>
      </c>
      <c r="B561" s="8"/>
      <c r="C561" s="8" t="s">
        <v>915</v>
      </c>
      <c r="D561" s="8" t="s">
        <v>154</v>
      </c>
      <c r="E561" s="33">
        <v>1</v>
      </c>
      <c r="F561" s="8">
        <v>0</v>
      </c>
      <c r="G561" s="8" t="s">
        <v>20</v>
      </c>
      <c r="H561" s="8" t="s">
        <v>226</v>
      </c>
      <c r="I561" s="8">
        <v>27</v>
      </c>
      <c r="J561" s="8">
        <v>139</v>
      </c>
      <c r="K561" s="8">
        <v>151</v>
      </c>
      <c r="L561" s="8">
        <v>13</v>
      </c>
      <c r="M561" s="8">
        <v>8</v>
      </c>
      <c r="N561" s="8">
        <v>14</v>
      </c>
      <c r="O561" s="8">
        <v>11</v>
      </c>
      <c r="P561" s="8">
        <v>14</v>
      </c>
      <c r="Q561" s="8">
        <v>6</v>
      </c>
      <c r="R561" s="8">
        <v>12</v>
      </c>
      <c r="S561" s="8">
        <v>12</v>
      </c>
      <c r="T561" s="8">
        <v>14</v>
      </c>
      <c r="U561" s="8">
        <v>7</v>
      </c>
      <c r="V561" s="8">
        <v>10</v>
      </c>
      <c r="W561" s="8">
        <v>13</v>
      </c>
      <c r="X561" s="8">
        <v>15</v>
      </c>
      <c r="Y561" s="8">
        <v>8</v>
      </c>
      <c r="Z561" s="8">
        <v>7</v>
      </c>
      <c r="AA561" s="8">
        <v>13</v>
      </c>
      <c r="AB561" s="8">
        <v>15</v>
      </c>
      <c r="AC561" s="8">
        <v>14</v>
      </c>
      <c r="AD561" s="8">
        <v>12</v>
      </c>
      <c r="AE561" s="8">
        <v>15</v>
      </c>
      <c r="AF561" s="8">
        <v>16</v>
      </c>
      <c r="AG561" s="8">
        <v>13</v>
      </c>
      <c r="AH561" s="8">
        <v>14</v>
      </c>
      <c r="AI561" s="8">
        <v>11</v>
      </c>
      <c r="AJ561" s="8">
        <v>18</v>
      </c>
      <c r="AK561" s="8">
        <v>15</v>
      </c>
      <c r="AL561" s="8">
        <v>14</v>
      </c>
      <c r="AM561" s="8">
        <v>14</v>
      </c>
      <c r="AN561" s="8">
        <v>13</v>
      </c>
      <c r="AO561" s="8">
        <v>16</v>
      </c>
      <c r="AP561" s="8">
        <v>14</v>
      </c>
      <c r="AQ561" s="8">
        <v>14</v>
      </c>
      <c r="AR561" s="8">
        <v>13</v>
      </c>
      <c r="AS561" s="8">
        <v>14</v>
      </c>
      <c r="AT561" s="8">
        <v>13</v>
      </c>
      <c r="AU561" s="8">
        <v>15</v>
      </c>
      <c r="AV561" s="8">
        <v>14</v>
      </c>
      <c r="AW561" s="8">
        <v>14</v>
      </c>
      <c r="AX561" s="8">
        <v>16</v>
      </c>
      <c r="AY561" s="8">
        <v>3</v>
      </c>
      <c r="AZ561" s="8">
        <v>3</v>
      </c>
      <c r="BA561" s="8">
        <v>1</v>
      </c>
      <c r="BB561" s="8">
        <v>2</v>
      </c>
      <c r="BC561" s="8">
        <v>1</v>
      </c>
      <c r="BD561" s="8">
        <v>1</v>
      </c>
      <c r="BE561" s="8">
        <v>3</v>
      </c>
      <c r="BF561" s="8">
        <v>2</v>
      </c>
      <c r="BG561" s="8">
        <v>3</v>
      </c>
      <c r="BH561" s="8">
        <v>2</v>
      </c>
      <c r="BI561" s="8">
        <v>3</v>
      </c>
      <c r="BJ561" s="8" t="s">
        <v>26</v>
      </c>
      <c r="BK561" s="8" t="s">
        <v>20</v>
      </c>
      <c r="BL561" s="8">
        <v>16</v>
      </c>
      <c r="BM561" s="8" t="s">
        <v>26</v>
      </c>
      <c r="BN561" s="8"/>
      <c r="BO561" s="8">
        <v>16</v>
      </c>
      <c r="BP561" s="34">
        <v>47664</v>
      </c>
      <c r="BQ561" s="8" t="s">
        <v>21</v>
      </c>
      <c r="BR561" s="8" t="s">
        <v>156</v>
      </c>
    </row>
    <row r="562" spans="1:70" ht="15.5" thickBot="1" x14ac:dyDescent="0.35">
      <c r="A562" s="8" t="s">
        <v>26</v>
      </c>
      <c r="B562" s="8"/>
      <c r="C562" s="8" t="s">
        <v>916</v>
      </c>
      <c r="D562" s="8" t="s">
        <v>154</v>
      </c>
      <c r="E562" s="33">
        <v>1</v>
      </c>
      <c r="F562" s="8">
        <v>0</v>
      </c>
      <c r="G562" s="8" t="s">
        <v>29</v>
      </c>
      <c r="H562" s="8" t="s">
        <v>463</v>
      </c>
      <c r="I562" s="8">
        <v>23</v>
      </c>
      <c r="J562" s="8">
        <v>141</v>
      </c>
      <c r="K562" s="8">
        <v>165</v>
      </c>
      <c r="L562" s="8">
        <v>12</v>
      </c>
      <c r="M562" s="8">
        <v>13</v>
      </c>
      <c r="N562" s="8">
        <v>12</v>
      </c>
      <c r="O562" s="8">
        <v>8</v>
      </c>
      <c r="P562" s="8">
        <v>13</v>
      </c>
      <c r="Q562" s="8">
        <v>11</v>
      </c>
      <c r="R562" s="8">
        <v>11</v>
      </c>
      <c r="S562" s="8">
        <v>14</v>
      </c>
      <c r="T562" s="8">
        <v>12</v>
      </c>
      <c r="U562" s="8">
        <v>9</v>
      </c>
      <c r="V562" s="8">
        <v>9</v>
      </c>
      <c r="W562" s="8">
        <v>12</v>
      </c>
      <c r="X562" s="8">
        <v>11</v>
      </c>
      <c r="Y562" s="8">
        <v>13</v>
      </c>
      <c r="Z562" s="8">
        <v>13</v>
      </c>
      <c r="AA562" s="8">
        <v>13</v>
      </c>
      <c r="AB562" s="8">
        <v>14</v>
      </c>
      <c r="AC562" s="8">
        <v>12</v>
      </c>
      <c r="AD562" s="8">
        <v>12</v>
      </c>
      <c r="AE562" s="8">
        <v>8</v>
      </c>
      <c r="AF562" s="8">
        <v>12</v>
      </c>
      <c r="AG562" s="8">
        <v>13</v>
      </c>
      <c r="AH562" s="8">
        <v>15</v>
      </c>
      <c r="AI562" s="8">
        <v>12</v>
      </c>
      <c r="AJ562" s="8">
        <v>15</v>
      </c>
      <c r="AK562" s="8">
        <v>15</v>
      </c>
      <c r="AL562" s="8">
        <v>13</v>
      </c>
      <c r="AM562" s="8">
        <v>12</v>
      </c>
      <c r="AN562" s="8">
        <v>14</v>
      </c>
      <c r="AO562" s="8">
        <v>11</v>
      </c>
      <c r="AP562" s="8">
        <v>13</v>
      </c>
      <c r="AQ562" s="8">
        <v>13</v>
      </c>
      <c r="AR562" s="8">
        <v>11</v>
      </c>
      <c r="AS562" s="8">
        <v>11</v>
      </c>
      <c r="AT562" s="8">
        <v>14</v>
      </c>
      <c r="AU562" s="8">
        <v>13</v>
      </c>
      <c r="AV562" s="8">
        <v>13</v>
      </c>
      <c r="AW562" s="8">
        <v>12</v>
      </c>
      <c r="AX562" s="8">
        <v>13</v>
      </c>
      <c r="AY562" s="8">
        <v>1</v>
      </c>
      <c r="AZ562" s="8">
        <v>3</v>
      </c>
      <c r="BA562" s="8">
        <v>3</v>
      </c>
      <c r="BB562" s="8">
        <v>1</v>
      </c>
      <c r="BC562" s="8">
        <v>2</v>
      </c>
      <c r="BD562" s="8">
        <v>3</v>
      </c>
      <c r="BE562" s="8">
        <v>3</v>
      </c>
      <c r="BF562" s="8">
        <v>1</v>
      </c>
      <c r="BG562" s="8">
        <v>3</v>
      </c>
      <c r="BH562" s="8">
        <v>2</v>
      </c>
      <c r="BI562" s="8">
        <v>1</v>
      </c>
      <c r="BJ562" s="8" t="s">
        <v>26</v>
      </c>
      <c r="BK562" s="8" t="s">
        <v>20</v>
      </c>
      <c r="BL562" s="8">
        <v>14</v>
      </c>
      <c r="BM562" s="8" t="s">
        <v>26</v>
      </c>
      <c r="BN562" s="8"/>
      <c r="BO562" s="8">
        <v>6</v>
      </c>
      <c r="BP562" s="34">
        <v>46934</v>
      </c>
      <c r="BQ562" s="8" t="s">
        <v>21</v>
      </c>
      <c r="BR562" s="8" t="s">
        <v>156</v>
      </c>
    </row>
    <row r="563" spans="1:70" ht="15.5" thickBot="1" x14ac:dyDescent="0.35">
      <c r="A563" s="8" t="s">
        <v>26</v>
      </c>
      <c r="B563" s="8"/>
      <c r="C563" s="8" t="s">
        <v>917</v>
      </c>
      <c r="D563" s="8" t="s">
        <v>154</v>
      </c>
      <c r="E563" s="33">
        <v>1</v>
      </c>
      <c r="F563" s="8">
        <v>0</v>
      </c>
      <c r="G563" s="8" t="s">
        <v>22</v>
      </c>
      <c r="H563" s="8" t="s">
        <v>315</v>
      </c>
      <c r="I563" s="8">
        <v>21</v>
      </c>
      <c r="J563" s="8">
        <v>141</v>
      </c>
      <c r="K563" s="8">
        <v>165</v>
      </c>
      <c r="L563" s="8">
        <v>13</v>
      </c>
      <c r="M563" s="8">
        <v>12</v>
      </c>
      <c r="N563" s="8">
        <v>12</v>
      </c>
      <c r="O563" s="8">
        <v>9</v>
      </c>
      <c r="P563" s="8">
        <v>13</v>
      </c>
      <c r="Q563" s="8">
        <v>10</v>
      </c>
      <c r="R563" s="8">
        <v>9</v>
      </c>
      <c r="S563" s="8">
        <v>13</v>
      </c>
      <c r="T563" s="8">
        <v>13</v>
      </c>
      <c r="U563" s="8">
        <v>9</v>
      </c>
      <c r="V563" s="8">
        <v>8</v>
      </c>
      <c r="W563" s="8">
        <v>13</v>
      </c>
      <c r="X563" s="8">
        <v>13</v>
      </c>
      <c r="Y563" s="8">
        <v>8</v>
      </c>
      <c r="Z563" s="8">
        <v>12</v>
      </c>
      <c r="AA563" s="8">
        <v>14</v>
      </c>
      <c r="AB563" s="8">
        <v>18</v>
      </c>
      <c r="AC563" s="8">
        <v>14</v>
      </c>
      <c r="AD563" s="8">
        <v>13</v>
      </c>
      <c r="AE563" s="8">
        <v>8</v>
      </c>
      <c r="AF563" s="8">
        <v>13</v>
      </c>
      <c r="AG563" s="8">
        <v>13</v>
      </c>
      <c r="AH563" s="8">
        <v>14</v>
      </c>
      <c r="AI563" s="8">
        <v>13</v>
      </c>
      <c r="AJ563" s="8">
        <v>16</v>
      </c>
      <c r="AK563" s="8">
        <v>15</v>
      </c>
      <c r="AL563" s="8">
        <v>14</v>
      </c>
      <c r="AM563" s="8">
        <v>14</v>
      </c>
      <c r="AN563" s="8">
        <v>13</v>
      </c>
      <c r="AO563" s="8">
        <v>11</v>
      </c>
      <c r="AP563" s="8">
        <v>16</v>
      </c>
      <c r="AQ563" s="8">
        <v>16</v>
      </c>
      <c r="AR563" s="8">
        <v>13</v>
      </c>
      <c r="AS563" s="8">
        <v>12</v>
      </c>
      <c r="AT563" s="8">
        <v>13</v>
      </c>
      <c r="AU563" s="8">
        <v>15</v>
      </c>
      <c r="AV563" s="8">
        <v>14</v>
      </c>
      <c r="AW563" s="8">
        <v>13</v>
      </c>
      <c r="AX563" s="8">
        <v>13</v>
      </c>
      <c r="AY563" s="8">
        <v>1</v>
      </c>
      <c r="AZ563" s="8">
        <v>2</v>
      </c>
      <c r="BA563" s="8">
        <v>1</v>
      </c>
      <c r="BB563" s="8">
        <v>1</v>
      </c>
      <c r="BC563" s="8">
        <v>2</v>
      </c>
      <c r="BD563" s="8">
        <v>2</v>
      </c>
      <c r="BE563" s="8">
        <v>3</v>
      </c>
      <c r="BF563" s="8">
        <v>2</v>
      </c>
      <c r="BG563" s="8">
        <v>3</v>
      </c>
      <c r="BH563" s="8">
        <v>3</v>
      </c>
      <c r="BI563" s="8">
        <v>2</v>
      </c>
      <c r="BJ563" s="8" t="s">
        <v>26</v>
      </c>
      <c r="BK563" s="8" t="s">
        <v>20</v>
      </c>
      <c r="BL563" s="8">
        <v>15</v>
      </c>
      <c r="BM563" s="8" t="s">
        <v>26</v>
      </c>
      <c r="BN563" s="8"/>
      <c r="BO563" s="8" t="s">
        <v>26</v>
      </c>
      <c r="BP563" s="34">
        <v>48029</v>
      </c>
      <c r="BQ563" s="8" t="s">
        <v>21</v>
      </c>
      <c r="BR563" s="8" t="s">
        <v>156</v>
      </c>
    </row>
    <row r="564" spans="1:70" ht="15.5" thickBot="1" x14ac:dyDescent="0.35">
      <c r="A564" s="8" t="s">
        <v>26</v>
      </c>
      <c r="B564" s="8"/>
      <c r="C564" s="8" t="s">
        <v>918</v>
      </c>
      <c r="D564" s="8" t="s">
        <v>484</v>
      </c>
      <c r="E564" s="33">
        <v>0.92</v>
      </c>
      <c r="F564" s="8">
        <v>0</v>
      </c>
      <c r="G564" s="8" t="s">
        <v>19</v>
      </c>
      <c r="H564" s="8" t="s">
        <v>31</v>
      </c>
      <c r="I564" s="8">
        <v>32</v>
      </c>
      <c r="J564" s="8">
        <v>135</v>
      </c>
      <c r="K564" s="8">
        <v>140</v>
      </c>
      <c r="L564" s="8">
        <v>12</v>
      </c>
      <c r="M564" s="8">
        <v>7</v>
      </c>
      <c r="N564" s="8">
        <v>13</v>
      </c>
      <c r="O564" s="8">
        <v>5</v>
      </c>
      <c r="P564" s="8">
        <v>12</v>
      </c>
      <c r="Q564" s="8">
        <v>5</v>
      </c>
      <c r="R564" s="8">
        <v>14</v>
      </c>
      <c r="S564" s="8">
        <v>8</v>
      </c>
      <c r="T564" s="8">
        <v>14</v>
      </c>
      <c r="U564" s="8">
        <v>6</v>
      </c>
      <c r="V564" s="8">
        <v>8</v>
      </c>
      <c r="W564" s="8">
        <v>12</v>
      </c>
      <c r="X564" s="8">
        <v>15</v>
      </c>
      <c r="Y564" s="8">
        <v>5</v>
      </c>
      <c r="Z564" s="8">
        <v>6</v>
      </c>
      <c r="AA564" s="8">
        <v>14</v>
      </c>
      <c r="AB564" s="8">
        <v>14</v>
      </c>
      <c r="AC564" s="8">
        <v>14</v>
      </c>
      <c r="AD564" s="8">
        <v>14</v>
      </c>
      <c r="AE564" s="8">
        <v>13</v>
      </c>
      <c r="AF564" s="8">
        <v>12</v>
      </c>
      <c r="AG564" s="8">
        <v>12</v>
      </c>
      <c r="AH564" s="8">
        <v>13</v>
      </c>
      <c r="AI564" s="8">
        <v>8</v>
      </c>
      <c r="AJ564" s="8">
        <v>16</v>
      </c>
      <c r="AK564" s="8">
        <v>15</v>
      </c>
      <c r="AL564" s="8">
        <v>13</v>
      </c>
      <c r="AM564" s="8">
        <v>15</v>
      </c>
      <c r="AN564" s="8">
        <v>11</v>
      </c>
      <c r="AO564" s="8">
        <v>17</v>
      </c>
      <c r="AP564" s="8">
        <v>11</v>
      </c>
      <c r="AQ564" s="8">
        <v>13</v>
      </c>
      <c r="AR564" s="8">
        <v>15</v>
      </c>
      <c r="AS564" s="8">
        <v>15</v>
      </c>
      <c r="AT564" s="8">
        <v>12</v>
      </c>
      <c r="AU564" s="8">
        <v>14</v>
      </c>
      <c r="AV564" s="8">
        <v>14</v>
      </c>
      <c r="AW564" s="8">
        <v>14</v>
      </c>
      <c r="AX564" s="8">
        <v>14</v>
      </c>
      <c r="AY564" s="8">
        <v>2</v>
      </c>
      <c r="AZ564" s="8">
        <v>1</v>
      </c>
      <c r="BA564" s="8">
        <v>1</v>
      </c>
      <c r="BB564" s="8">
        <v>3</v>
      </c>
      <c r="BC564" s="8">
        <v>2</v>
      </c>
      <c r="BD564" s="8">
        <v>4</v>
      </c>
      <c r="BE564" s="8">
        <v>2</v>
      </c>
      <c r="BF564" s="8">
        <v>2</v>
      </c>
      <c r="BG564" s="8">
        <v>2</v>
      </c>
      <c r="BH564" s="8">
        <v>2</v>
      </c>
      <c r="BI564" s="8">
        <v>3</v>
      </c>
      <c r="BJ564" s="8" t="s">
        <v>26</v>
      </c>
      <c r="BK564" s="8" t="s">
        <v>22</v>
      </c>
      <c r="BL564" s="8">
        <v>18</v>
      </c>
      <c r="BM564" s="8" t="s">
        <v>26</v>
      </c>
      <c r="BN564" s="8"/>
      <c r="BO564" s="8">
        <v>22</v>
      </c>
      <c r="BP564" s="34">
        <v>46568</v>
      </c>
      <c r="BQ564" s="8" t="s">
        <v>21</v>
      </c>
      <c r="BR564" s="8" t="s">
        <v>156</v>
      </c>
    </row>
    <row r="565" spans="1:70" ht="15.5" thickBot="1" x14ac:dyDescent="0.35">
      <c r="A565" s="8" t="s">
        <v>26</v>
      </c>
      <c r="B565" s="8"/>
      <c r="C565" s="8" t="s">
        <v>919</v>
      </c>
      <c r="D565" s="8" t="s">
        <v>154</v>
      </c>
      <c r="E565" s="33">
        <v>1</v>
      </c>
      <c r="F565" s="8">
        <v>0</v>
      </c>
      <c r="G565" s="8" t="s">
        <v>20</v>
      </c>
      <c r="H565" s="8" t="s">
        <v>221</v>
      </c>
      <c r="I565" s="8">
        <v>27</v>
      </c>
      <c r="J565" s="8">
        <v>140</v>
      </c>
      <c r="K565" s="8">
        <v>153</v>
      </c>
      <c r="L565" s="8">
        <v>14</v>
      </c>
      <c r="M565" s="8">
        <v>13</v>
      </c>
      <c r="N565" s="8">
        <v>12</v>
      </c>
      <c r="O565" s="8">
        <v>9</v>
      </c>
      <c r="P565" s="8">
        <v>13</v>
      </c>
      <c r="Q565" s="8">
        <v>11</v>
      </c>
      <c r="R565" s="8">
        <v>13</v>
      </c>
      <c r="S565" s="8">
        <v>13</v>
      </c>
      <c r="T565" s="8">
        <v>14</v>
      </c>
      <c r="U565" s="8">
        <v>10</v>
      </c>
      <c r="V565" s="8">
        <v>12</v>
      </c>
      <c r="W565" s="8">
        <v>14</v>
      </c>
      <c r="X565" s="8">
        <v>13</v>
      </c>
      <c r="Y565" s="8">
        <v>13</v>
      </c>
      <c r="Z565" s="8">
        <v>9</v>
      </c>
      <c r="AA565" s="8">
        <v>13</v>
      </c>
      <c r="AB565" s="8">
        <v>16</v>
      </c>
      <c r="AC565" s="8">
        <v>14</v>
      </c>
      <c r="AD565" s="8">
        <v>13</v>
      </c>
      <c r="AE565" s="8">
        <v>12</v>
      </c>
      <c r="AF565" s="8">
        <v>16</v>
      </c>
      <c r="AG565" s="8">
        <v>13</v>
      </c>
      <c r="AH565" s="8">
        <v>15</v>
      </c>
      <c r="AI565" s="8">
        <v>12</v>
      </c>
      <c r="AJ565" s="8">
        <v>16</v>
      </c>
      <c r="AK565" s="8">
        <v>17</v>
      </c>
      <c r="AL565" s="8">
        <v>14</v>
      </c>
      <c r="AM565" s="8">
        <v>14</v>
      </c>
      <c r="AN565" s="8">
        <v>12</v>
      </c>
      <c r="AO565" s="8">
        <v>12</v>
      </c>
      <c r="AP565" s="8">
        <v>15</v>
      </c>
      <c r="AQ565" s="8">
        <v>15</v>
      </c>
      <c r="AR565" s="8">
        <v>14</v>
      </c>
      <c r="AS565" s="8">
        <v>14</v>
      </c>
      <c r="AT565" s="8">
        <v>12</v>
      </c>
      <c r="AU565" s="8">
        <v>16</v>
      </c>
      <c r="AV565" s="8">
        <v>15</v>
      </c>
      <c r="AW565" s="8">
        <v>14</v>
      </c>
      <c r="AX565" s="8">
        <v>14</v>
      </c>
      <c r="AY565" s="8">
        <v>1</v>
      </c>
      <c r="AZ565" s="8">
        <v>2</v>
      </c>
      <c r="BA565" s="8">
        <v>1</v>
      </c>
      <c r="BB565" s="8">
        <v>3</v>
      </c>
      <c r="BC565" s="8">
        <v>1</v>
      </c>
      <c r="BD565" s="8">
        <v>1</v>
      </c>
      <c r="BE565" s="8">
        <v>1</v>
      </c>
      <c r="BF565" s="8">
        <v>1</v>
      </c>
      <c r="BG565" s="8">
        <v>4</v>
      </c>
      <c r="BH565" s="8">
        <v>1</v>
      </c>
      <c r="BI565" s="8">
        <v>2</v>
      </c>
      <c r="BJ565" s="8" t="s">
        <v>26</v>
      </c>
      <c r="BK565" s="8" t="s">
        <v>20</v>
      </c>
      <c r="BL565" s="8">
        <v>14</v>
      </c>
      <c r="BM565" s="8" t="s">
        <v>26</v>
      </c>
      <c r="BN565" s="8"/>
      <c r="BO565" s="8">
        <v>12</v>
      </c>
      <c r="BP565" s="34">
        <v>47664</v>
      </c>
      <c r="BQ565" s="8" t="s">
        <v>21</v>
      </c>
      <c r="BR565" s="8" t="s">
        <v>156</v>
      </c>
    </row>
    <row r="566" spans="1:70" ht="15.5" thickBot="1" x14ac:dyDescent="0.35">
      <c r="A566" s="8" t="s">
        <v>26</v>
      </c>
      <c r="B566" s="8"/>
      <c r="C566" s="8" t="s">
        <v>920</v>
      </c>
      <c r="D566" s="8" t="s">
        <v>154</v>
      </c>
      <c r="E566" s="33">
        <v>1</v>
      </c>
      <c r="F566" s="8">
        <v>0</v>
      </c>
      <c r="G566" s="8" t="s">
        <v>19</v>
      </c>
      <c r="H566" s="8" t="s">
        <v>138</v>
      </c>
      <c r="I566" s="8">
        <v>23</v>
      </c>
      <c r="J566" s="8">
        <v>144</v>
      </c>
      <c r="K566" s="8">
        <v>159</v>
      </c>
      <c r="L566" s="8">
        <v>12</v>
      </c>
      <c r="M566" s="8">
        <v>12</v>
      </c>
      <c r="N566" s="8">
        <v>5</v>
      </c>
      <c r="O566" s="8">
        <v>11</v>
      </c>
      <c r="P566" s="8">
        <v>14</v>
      </c>
      <c r="Q566" s="8">
        <v>9</v>
      </c>
      <c r="R566" s="8">
        <v>14</v>
      </c>
      <c r="S566" s="8">
        <v>13</v>
      </c>
      <c r="T566" s="8">
        <v>7</v>
      </c>
      <c r="U566" s="8">
        <v>7</v>
      </c>
      <c r="V566" s="8">
        <v>13</v>
      </c>
      <c r="W566" s="8">
        <v>13</v>
      </c>
      <c r="X566" s="8">
        <v>13</v>
      </c>
      <c r="Y566" s="8">
        <v>11</v>
      </c>
      <c r="Z566" s="8">
        <v>14</v>
      </c>
      <c r="AA566" s="8">
        <v>6</v>
      </c>
      <c r="AB566" s="8">
        <v>13</v>
      </c>
      <c r="AC566" s="8">
        <v>12</v>
      </c>
      <c r="AD566" s="8">
        <v>12</v>
      </c>
      <c r="AE566" s="8">
        <v>9</v>
      </c>
      <c r="AF566" s="8">
        <v>12</v>
      </c>
      <c r="AG566" s="8">
        <v>11</v>
      </c>
      <c r="AH566" s="8">
        <v>11</v>
      </c>
      <c r="AI566" s="8">
        <v>13</v>
      </c>
      <c r="AJ566" s="8">
        <v>13</v>
      </c>
      <c r="AK566" s="8">
        <v>11</v>
      </c>
      <c r="AL566" s="8">
        <v>12</v>
      </c>
      <c r="AM566" s="8">
        <v>11</v>
      </c>
      <c r="AN566" s="8">
        <v>16</v>
      </c>
      <c r="AO566" s="8">
        <v>15</v>
      </c>
      <c r="AP566" s="8">
        <v>16</v>
      </c>
      <c r="AQ566" s="8">
        <v>13</v>
      </c>
      <c r="AR566" s="8">
        <v>11</v>
      </c>
      <c r="AS566" s="8">
        <v>11</v>
      </c>
      <c r="AT566" s="8">
        <v>16</v>
      </c>
      <c r="AU566" s="8">
        <v>14</v>
      </c>
      <c r="AV566" s="8">
        <v>13</v>
      </c>
      <c r="AW566" s="8">
        <v>13</v>
      </c>
      <c r="AX566" s="8">
        <v>13</v>
      </c>
      <c r="AY566" s="8">
        <v>3</v>
      </c>
      <c r="AZ566" s="8">
        <v>2</v>
      </c>
      <c r="BA566" s="8">
        <v>2</v>
      </c>
      <c r="BB566" s="8">
        <v>2</v>
      </c>
      <c r="BC566" s="8">
        <v>1</v>
      </c>
      <c r="BD566" s="8">
        <v>2</v>
      </c>
      <c r="BE566" s="8">
        <v>3</v>
      </c>
      <c r="BF566" s="8">
        <v>1</v>
      </c>
      <c r="BG566" s="8">
        <v>3</v>
      </c>
      <c r="BH566" s="8">
        <v>1</v>
      </c>
      <c r="BI566" s="8">
        <v>1</v>
      </c>
      <c r="BJ566" s="8" t="s">
        <v>26</v>
      </c>
      <c r="BK566" s="8" t="s">
        <v>20</v>
      </c>
      <c r="BL566" s="8">
        <v>13</v>
      </c>
      <c r="BM566" s="8" t="s">
        <v>26</v>
      </c>
      <c r="BN566" s="8"/>
      <c r="BO566" s="8">
        <v>16</v>
      </c>
      <c r="BP566" s="34">
        <v>46934</v>
      </c>
      <c r="BQ566" s="8" t="s">
        <v>21</v>
      </c>
      <c r="BR566" s="8" t="s">
        <v>156</v>
      </c>
    </row>
    <row r="567" spans="1:70" ht="15.5" thickBot="1" x14ac:dyDescent="0.35">
      <c r="A567" s="8" t="s">
        <v>26</v>
      </c>
      <c r="B567" s="8"/>
      <c r="C567" s="8" t="s">
        <v>921</v>
      </c>
      <c r="D567" s="8" t="s">
        <v>154</v>
      </c>
      <c r="E567" s="33">
        <v>1</v>
      </c>
      <c r="F567" s="8">
        <v>0</v>
      </c>
      <c r="G567" s="8" t="s">
        <v>33</v>
      </c>
      <c r="H567" s="8" t="s">
        <v>430</v>
      </c>
      <c r="I567" s="8">
        <v>20</v>
      </c>
      <c r="J567" s="8">
        <v>143</v>
      </c>
      <c r="K567" s="8">
        <v>168</v>
      </c>
      <c r="L567" s="8">
        <v>13</v>
      </c>
      <c r="M567" s="8">
        <v>13</v>
      </c>
      <c r="N567" s="8">
        <v>12</v>
      </c>
      <c r="O567" s="8">
        <v>6</v>
      </c>
      <c r="P567" s="8">
        <v>13</v>
      </c>
      <c r="Q567" s="8">
        <v>5</v>
      </c>
      <c r="R567" s="8">
        <v>20</v>
      </c>
      <c r="S567" s="8">
        <v>13</v>
      </c>
      <c r="T567" s="8">
        <v>14</v>
      </c>
      <c r="U567" s="8">
        <v>6</v>
      </c>
      <c r="V567" s="8">
        <v>9</v>
      </c>
      <c r="W567" s="8">
        <v>12</v>
      </c>
      <c r="X567" s="8">
        <v>13</v>
      </c>
      <c r="Y567" s="8">
        <v>7</v>
      </c>
      <c r="Z567" s="8">
        <v>14</v>
      </c>
      <c r="AA567" s="8">
        <v>13</v>
      </c>
      <c r="AB567" s="8">
        <v>16</v>
      </c>
      <c r="AC567" s="8">
        <v>12</v>
      </c>
      <c r="AD567" s="8">
        <v>13</v>
      </c>
      <c r="AE567" s="8">
        <v>7</v>
      </c>
      <c r="AF567" s="8">
        <v>12</v>
      </c>
      <c r="AG567" s="8">
        <v>12</v>
      </c>
      <c r="AH567" s="8">
        <v>14</v>
      </c>
      <c r="AI567" s="8">
        <v>12</v>
      </c>
      <c r="AJ567" s="8">
        <v>15</v>
      </c>
      <c r="AK567" s="8">
        <v>13</v>
      </c>
      <c r="AL567" s="8">
        <v>12</v>
      </c>
      <c r="AM567" s="8">
        <v>12</v>
      </c>
      <c r="AN567" s="8">
        <v>15</v>
      </c>
      <c r="AO567" s="8">
        <v>12</v>
      </c>
      <c r="AP567" s="8">
        <v>14</v>
      </c>
      <c r="AQ567" s="8">
        <v>15</v>
      </c>
      <c r="AR567" s="8">
        <v>15</v>
      </c>
      <c r="AS567" s="8">
        <v>13</v>
      </c>
      <c r="AT567" s="8">
        <v>16</v>
      </c>
      <c r="AU567" s="8">
        <v>16</v>
      </c>
      <c r="AV567" s="8">
        <v>14</v>
      </c>
      <c r="AW567" s="8">
        <v>12</v>
      </c>
      <c r="AX567" s="8">
        <v>15</v>
      </c>
      <c r="AY567" s="8">
        <v>1</v>
      </c>
      <c r="AZ567" s="8">
        <v>1</v>
      </c>
      <c r="BA567" s="8">
        <v>3</v>
      </c>
      <c r="BB567" s="8">
        <v>2</v>
      </c>
      <c r="BC567" s="8">
        <v>1</v>
      </c>
      <c r="BD567" s="8">
        <v>3</v>
      </c>
      <c r="BE567" s="8">
        <v>2</v>
      </c>
      <c r="BF567" s="8">
        <v>2</v>
      </c>
      <c r="BG567" s="8">
        <v>2</v>
      </c>
      <c r="BH567" s="8">
        <v>2</v>
      </c>
      <c r="BI567" s="8">
        <v>3</v>
      </c>
      <c r="BJ567" s="8" t="s">
        <v>26</v>
      </c>
      <c r="BK567" s="8" t="s">
        <v>20</v>
      </c>
      <c r="BL567" s="8">
        <v>16</v>
      </c>
      <c r="BM567" s="8" t="s">
        <v>26</v>
      </c>
      <c r="BN567" s="8"/>
      <c r="BO567" s="8">
        <v>2</v>
      </c>
      <c r="BP567" s="34">
        <v>47664</v>
      </c>
      <c r="BQ567" s="8" t="s">
        <v>21</v>
      </c>
      <c r="BR567" s="8" t="s">
        <v>156</v>
      </c>
    </row>
    <row r="568" spans="1:70" ht="15.5" thickBot="1" x14ac:dyDescent="0.35">
      <c r="A568" s="8" t="s">
        <v>26</v>
      </c>
      <c r="B568" s="8"/>
      <c r="C568" s="8" t="s">
        <v>922</v>
      </c>
      <c r="D568" s="8" t="s">
        <v>154</v>
      </c>
      <c r="E568" s="33">
        <v>1</v>
      </c>
      <c r="F568" s="8">
        <v>0</v>
      </c>
      <c r="G568" s="8" t="s">
        <v>28</v>
      </c>
      <c r="H568" s="8" t="s">
        <v>235</v>
      </c>
      <c r="I568" s="8">
        <v>20</v>
      </c>
      <c r="J568" s="8">
        <v>133</v>
      </c>
      <c r="K568" s="8">
        <v>154</v>
      </c>
      <c r="L568" s="8">
        <v>13</v>
      </c>
      <c r="M568" s="8">
        <v>11</v>
      </c>
      <c r="N568" s="8">
        <v>7</v>
      </c>
      <c r="O568" s="8">
        <v>4</v>
      </c>
      <c r="P568" s="8">
        <v>14</v>
      </c>
      <c r="Q568" s="8">
        <v>12</v>
      </c>
      <c r="R568" s="8">
        <v>7</v>
      </c>
      <c r="S568" s="8">
        <v>13</v>
      </c>
      <c r="T568" s="8">
        <v>8</v>
      </c>
      <c r="U568" s="8">
        <v>12</v>
      </c>
      <c r="V568" s="8">
        <v>11</v>
      </c>
      <c r="W568" s="8">
        <v>15</v>
      </c>
      <c r="X568" s="8">
        <v>11</v>
      </c>
      <c r="Y568" s="8">
        <v>9</v>
      </c>
      <c r="Z568" s="8">
        <v>13</v>
      </c>
      <c r="AA568" s="8">
        <v>7</v>
      </c>
      <c r="AB568" s="8">
        <v>14</v>
      </c>
      <c r="AC568" s="8">
        <v>13</v>
      </c>
      <c r="AD568" s="8">
        <v>13</v>
      </c>
      <c r="AE568" s="8">
        <v>8</v>
      </c>
      <c r="AF568" s="8">
        <v>8</v>
      </c>
      <c r="AG568" s="8">
        <v>14</v>
      </c>
      <c r="AH568" s="8">
        <v>16</v>
      </c>
      <c r="AI568" s="8">
        <v>12</v>
      </c>
      <c r="AJ568" s="8">
        <v>13</v>
      </c>
      <c r="AK568" s="8">
        <v>13</v>
      </c>
      <c r="AL568" s="8">
        <v>13</v>
      </c>
      <c r="AM568" s="8">
        <v>13</v>
      </c>
      <c r="AN568" s="8">
        <v>13</v>
      </c>
      <c r="AO568" s="8">
        <v>10</v>
      </c>
      <c r="AP568" s="8">
        <v>15</v>
      </c>
      <c r="AQ568" s="8">
        <v>14</v>
      </c>
      <c r="AR568" s="8">
        <v>13</v>
      </c>
      <c r="AS568" s="8">
        <v>11</v>
      </c>
      <c r="AT568" s="8">
        <v>13</v>
      </c>
      <c r="AU568" s="8">
        <v>14</v>
      </c>
      <c r="AV568" s="8">
        <v>13</v>
      </c>
      <c r="AW568" s="8">
        <v>14</v>
      </c>
      <c r="AX568" s="8">
        <v>11</v>
      </c>
      <c r="AY568" s="8">
        <v>1</v>
      </c>
      <c r="AZ568" s="8">
        <v>3</v>
      </c>
      <c r="BA568" s="8">
        <v>1</v>
      </c>
      <c r="BB568" s="8">
        <v>4</v>
      </c>
      <c r="BC568" s="8">
        <v>3</v>
      </c>
      <c r="BD568" s="8">
        <v>3</v>
      </c>
      <c r="BE568" s="8">
        <v>1</v>
      </c>
      <c r="BF568" s="8">
        <v>2</v>
      </c>
      <c r="BG568" s="8">
        <v>2</v>
      </c>
      <c r="BH568" s="8">
        <v>4</v>
      </c>
      <c r="BI568" s="8">
        <v>1</v>
      </c>
      <c r="BJ568" s="8" t="s">
        <v>26</v>
      </c>
      <c r="BK568" s="8" t="s">
        <v>20</v>
      </c>
      <c r="BL568" s="8">
        <v>12</v>
      </c>
      <c r="BM568" s="8" t="s">
        <v>26</v>
      </c>
      <c r="BN568" s="8"/>
      <c r="BO568" s="8" t="s">
        <v>26</v>
      </c>
      <c r="BP568" s="34">
        <v>47664</v>
      </c>
      <c r="BQ568" s="8" t="s">
        <v>21</v>
      </c>
      <c r="BR568" s="8" t="s">
        <v>156</v>
      </c>
    </row>
    <row r="569" spans="1:70" x14ac:dyDescent="0.3">
      <c r="A569" s="48" t="s">
        <v>923</v>
      </c>
    </row>
    <row r="570" spans="1:70" ht="14.5" thickBot="1" x14ac:dyDescent="0.35">
      <c r="A570" s="7" t="s">
        <v>0</v>
      </c>
      <c r="B570" s="7"/>
      <c r="C570" s="7" t="s">
        <v>2</v>
      </c>
      <c r="D570" s="7" t="s">
        <v>3</v>
      </c>
      <c r="E570" s="7"/>
      <c r="F570" s="7" t="s">
        <v>14</v>
      </c>
      <c r="G570" s="7" t="s">
        <v>12</v>
      </c>
      <c r="H570" s="7" t="s">
        <v>1</v>
      </c>
      <c r="I570" s="7" t="s">
        <v>4</v>
      </c>
      <c r="J570" s="7" t="s">
        <v>5</v>
      </c>
      <c r="K570" s="7" t="s">
        <v>329</v>
      </c>
      <c r="L570" s="7" t="s">
        <v>34</v>
      </c>
      <c r="M570" s="7" t="s">
        <v>35</v>
      </c>
      <c r="N570" s="7" t="s">
        <v>36</v>
      </c>
      <c r="O570" s="7" t="s">
        <v>37</v>
      </c>
      <c r="P570" s="7" t="s">
        <v>38</v>
      </c>
      <c r="Q570" s="7" t="s">
        <v>39</v>
      </c>
      <c r="R570" s="7" t="s">
        <v>40</v>
      </c>
      <c r="S570" s="7" t="s">
        <v>9</v>
      </c>
      <c r="T570" s="7" t="s">
        <v>41</v>
      </c>
      <c r="U570" s="7" t="s">
        <v>42</v>
      </c>
      <c r="V570" s="7" t="s">
        <v>43</v>
      </c>
      <c r="W570" s="7" t="s">
        <v>44</v>
      </c>
      <c r="X570" s="7" t="s">
        <v>45</v>
      </c>
      <c r="Y570" s="7" t="s">
        <v>46</v>
      </c>
      <c r="Z570" s="7" t="s">
        <v>47</v>
      </c>
      <c r="AA570" s="7" t="s">
        <v>1</v>
      </c>
      <c r="AB570" s="7" t="s">
        <v>10</v>
      </c>
      <c r="AC570" s="7" t="s">
        <v>48</v>
      </c>
      <c r="AD570" s="7" t="s">
        <v>49</v>
      </c>
      <c r="AE570" s="7" t="s">
        <v>50</v>
      </c>
      <c r="AF570" s="7" t="s">
        <v>51</v>
      </c>
      <c r="AG570" s="7" t="s">
        <v>52</v>
      </c>
      <c r="AH570" s="7" t="s">
        <v>53</v>
      </c>
      <c r="AI570" s="7" t="s">
        <v>54</v>
      </c>
      <c r="AJ570" s="7" t="s">
        <v>55</v>
      </c>
      <c r="AK570" s="7" t="s">
        <v>56</v>
      </c>
      <c r="AL570" s="7" t="s">
        <v>57</v>
      </c>
      <c r="AM570" s="7" t="s">
        <v>58</v>
      </c>
      <c r="AN570" s="7" t="s">
        <v>7</v>
      </c>
      <c r="AO570" s="7" t="s">
        <v>8</v>
      </c>
      <c r="AP570" s="7" t="s">
        <v>59</v>
      </c>
      <c r="AQ570" s="7" t="s">
        <v>60</v>
      </c>
      <c r="AR570" s="7" t="s">
        <v>61</v>
      </c>
      <c r="AS570" s="7" t="s">
        <v>62</v>
      </c>
      <c r="AT570" s="7" t="s">
        <v>6</v>
      </c>
      <c r="AU570" s="7" t="s">
        <v>63</v>
      </c>
      <c r="AV570" s="7" t="s">
        <v>213</v>
      </c>
      <c r="AW570" s="7" t="s">
        <v>214</v>
      </c>
      <c r="AX570" s="7" t="s">
        <v>215</v>
      </c>
      <c r="AY570" s="7" t="s">
        <v>140</v>
      </c>
      <c r="AZ570" s="7" t="s">
        <v>141</v>
      </c>
      <c r="BA570" s="7" t="s">
        <v>142</v>
      </c>
      <c r="BB570" s="7" t="s">
        <v>143</v>
      </c>
      <c r="BC570" s="7" t="s">
        <v>144</v>
      </c>
      <c r="BD570" s="7" t="s">
        <v>145</v>
      </c>
      <c r="BE570" s="7" t="s">
        <v>146</v>
      </c>
      <c r="BF570" s="7" t="s">
        <v>147</v>
      </c>
      <c r="BG570" s="7" t="s">
        <v>148</v>
      </c>
      <c r="BH570" s="7" t="s">
        <v>149</v>
      </c>
      <c r="BI570" s="7" t="s">
        <v>150</v>
      </c>
      <c r="BJ570" s="7" t="s">
        <v>18</v>
      </c>
      <c r="BK570" s="7" t="s">
        <v>16</v>
      </c>
      <c r="BL570" s="7" t="s">
        <v>11</v>
      </c>
      <c r="BM570" s="7" t="s">
        <v>13</v>
      </c>
      <c r="BN570" s="7" t="s">
        <v>17</v>
      </c>
      <c r="BO570" s="7" t="s">
        <v>151</v>
      </c>
      <c r="BP570" s="7" t="s">
        <v>15</v>
      </c>
      <c r="BQ570" s="7" t="s">
        <v>152</v>
      </c>
      <c r="BR570" s="7" t="s">
        <v>153</v>
      </c>
    </row>
    <row r="571" spans="1:70" ht="23" thickBot="1" x14ac:dyDescent="0.35">
      <c r="A571" s="8" t="s">
        <v>26</v>
      </c>
      <c r="B571" s="8"/>
      <c r="C571" s="8" t="s">
        <v>924</v>
      </c>
      <c r="D571" s="8" t="s">
        <v>154</v>
      </c>
      <c r="E571" s="33">
        <v>1</v>
      </c>
      <c r="F571" s="8">
        <v>0</v>
      </c>
      <c r="G571" s="8" t="s">
        <v>239</v>
      </c>
      <c r="H571" s="8" t="s">
        <v>925</v>
      </c>
      <c r="I571" s="8">
        <v>39</v>
      </c>
      <c r="J571" s="8">
        <v>141</v>
      </c>
      <c r="K571" s="8">
        <v>157</v>
      </c>
      <c r="L571" s="8">
        <v>14</v>
      </c>
      <c r="M571" s="8">
        <v>12</v>
      </c>
      <c r="N571" s="8">
        <v>13</v>
      </c>
      <c r="O571" s="8">
        <v>16</v>
      </c>
      <c r="P571" s="8">
        <v>14</v>
      </c>
      <c r="Q571" s="8">
        <v>13</v>
      </c>
      <c r="R571" s="8">
        <v>13</v>
      </c>
      <c r="S571" s="8">
        <v>10</v>
      </c>
      <c r="T571" s="8">
        <v>13</v>
      </c>
      <c r="U571" s="8">
        <v>9</v>
      </c>
      <c r="V571" s="8">
        <v>11</v>
      </c>
      <c r="W571" s="8">
        <v>15</v>
      </c>
      <c r="X571" s="8">
        <v>9</v>
      </c>
      <c r="Y571" s="8">
        <v>7</v>
      </c>
      <c r="Z571" s="8">
        <v>9</v>
      </c>
      <c r="AA571" s="8">
        <v>13</v>
      </c>
      <c r="AB571" s="8">
        <v>17</v>
      </c>
      <c r="AC571" s="8">
        <v>14</v>
      </c>
      <c r="AD571" s="8">
        <v>16</v>
      </c>
      <c r="AE571" s="8">
        <v>17</v>
      </c>
      <c r="AF571" s="8">
        <v>15</v>
      </c>
      <c r="AG571" s="8">
        <v>12</v>
      </c>
      <c r="AH571" s="8">
        <v>18</v>
      </c>
      <c r="AI571" s="8">
        <v>12</v>
      </c>
      <c r="AJ571" s="8">
        <v>19</v>
      </c>
      <c r="AK571" s="8">
        <v>17</v>
      </c>
      <c r="AL571" s="8">
        <v>13</v>
      </c>
      <c r="AM571" s="8">
        <v>14</v>
      </c>
      <c r="AN571" s="8">
        <v>11</v>
      </c>
      <c r="AO571" s="8">
        <v>8</v>
      </c>
      <c r="AP571" s="8">
        <v>8</v>
      </c>
      <c r="AQ571" s="8">
        <v>17</v>
      </c>
      <c r="AR571" s="8">
        <v>13</v>
      </c>
      <c r="AS571" s="8">
        <v>14</v>
      </c>
      <c r="AT571" s="8">
        <v>10</v>
      </c>
      <c r="AU571" s="8">
        <v>19</v>
      </c>
      <c r="AV571" s="8">
        <v>15</v>
      </c>
      <c r="AW571" s="8">
        <v>15</v>
      </c>
      <c r="AX571" s="8">
        <v>17</v>
      </c>
      <c r="AY571" s="8">
        <v>1</v>
      </c>
      <c r="AZ571" s="8">
        <v>1</v>
      </c>
      <c r="BA571" s="8">
        <v>2</v>
      </c>
      <c r="BB571" s="8">
        <v>2</v>
      </c>
      <c r="BC571" s="8">
        <v>3</v>
      </c>
      <c r="BD571" s="8">
        <v>2</v>
      </c>
      <c r="BE571" s="8">
        <v>1</v>
      </c>
      <c r="BF571" s="8">
        <v>1</v>
      </c>
      <c r="BG571" s="8">
        <v>2</v>
      </c>
      <c r="BH571" s="8">
        <v>3</v>
      </c>
      <c r="BI571" s="8">
        <v>3</v>
      </c>
      <c r="BJ571" s="8" t="s">
        <v>26</v>
      </c>
      <c r="BK571" s="8" t="s">
        <v>20</v>
      </c>
      <c r="BL571" s="8">
        <v>20</v>
      </c>
      <c r="BM571" s="8" t="s">
        <v>26</v>
      </c>
      <c r="BN571" s="8"/>
      <c r="BO571" s="8">
        <v>57</v>
      </c>
      <c r="BP571" s="34">
        <v>46203</v>
      </c>
      <c r="BQ571" s="8" t="s">
        <v>21</v>
      </c>
      <c r="BR571" s="8" t="s">
        <v>156</v>
      </c>
    </row>
    <row r="572" spans="1:70" ht="15.5" thickBot="1" x14ac:dyDescent="0.35">
      <c r="A572" s="8" t="s">
        <v>26</v>
      </c>
      <c r="B572" s="8"/>
      <c r="C572" s="8" t="s">
        <v>926</v>
      </c>
      <c r="D572" s="8" t="s">
        <v>154</v>
      </c>
      <c r="E572" s="33">
        <v>1</v>
      </c>
      <c r="F572" s="8">
        <v>0</v>
      </c>
      <c r="G572" s="8" t="s">
        <v>155</v>
      </c>
      <c r="H572" s="8" t="s">
        <v>32</v>
      </c>
      <c r="I572" s="8">
        <v>34</v>
      </c>
      <c r="J572" s="8">
        <v>141</v>
      </c>
      <c r="K572" s="8">
        <v>145</v>
      </c>
      <c r="L572" s="8">
        <v>16</v>
      </c>
      <c r="M572" s="8">
        <v>3</v>
      </c>
      <c r="N572" s="8">
        <v>3</v>
      </c>
      <c r="O572" s="8">
        <v>7</v>
      </c>
      <c r="P572" s="8">
        <v>13</v>
      </c>
      <c r="Q572" s="8">
        <v>4</v>
      </c>
      <c r="R572" s="8">
        <v>3</v>
      </c>
      <c r="S572" s="8">
        <v>1</v>
      </c>
      <c r="T572" s="8">
        <v>1</v>
      </c>
      <c r="U572" s="8">
        <v>7</v>
      </c>
      <c r="V572" s="8">
        <v>2</v>
      </c>
      <c r="W572" s="8">
        <v>12</v>
      </c>
      <c r="X572" s="8">
        <v>1</v>
      </c>
      <c r="Y572" s="8">
        <v>2</v>
      </c>
      <c r="Z572" s="8">
        <v>3</v>
      </c>
      <c r="AA572" s="8">
        <v>13</v>
      </c>
      <c r="AB572" s="8">
        <v>14</v>
      </c>
      <c r="AC572" s="8">
        <v>12</v>
      </c>
      <c r="AD572" s="8">
        <v>14</v>
      </c>
      <c r="AE572" s="8">
        <v>14</v>
      </c>
      <c r="AF572" s="8">
        <v>9</v>
      </c>
      <c r="AG572" s="8">
        <v>15</v>
      </c>
      <c r="AH572" s="8">
        <v>15</v>
      </c>
      <c r="AI572" s="8">
        <v>4</v>
      </c>
      <c r="AJ572" s="8">
        <v>14</v>
      </c>
      <c r="AK572" s="8">
        <v>13</v>
      </c>
      <c r="AL572" s="8">
        <v>11</v>
      </c>
      <c r="AM572" s="8">
        <v>17</v>
      </c>
      <c r="AN572" s="8">
        <v>12</v>
      </c>
      <c r="AO572" s="8">
        <v>14</v>
      </c>
      <c r="AP572" s="8">
        <v>10</v>
      </c>
      <c r="AQ572" s="8">
        <v>13</v>
      </c>
      <c r="AR572" s="8">
        <v>10</v>
      </c>
      <c r="AS572" s="8">
        <v>11</v>
      </c>
      <c r="AT572" s="8">
        <v>12</v>
      </c>
      <c r="AU572" s="8">
        <v>10</v>
      </c>
      <c r="AV572" s="8">
        <v>12</v>
      </c>
      <c r="AW572" s="8">
        <v>8</v>
      </c>
      <c r="AX572" s="8">
        <v>13</v>
      </c>
      <c r="AY572" s="8">
        <v>11</v>
      </c>
      <c r="AZ572" s="8">
        <v>14</v>
      </c>
      <c r="BA572" s="8">
        <v>15</v>
      </c>
      <c r="BB572" s="8">
        <v>12</v>
      </c>
      <c r="BC572" s="8">
        <v>6</v>
      </c>
      <c r="BD572" s="8">
        <v>13</v>
      </c>
      <c r="BE572" s="8">
        <v>14</v>
      </c>
      <c r="BF572" s="8">
        <v>13</v>
      </c>
      <c r="BG572" s="8">
        <v>3</v>
      </c>
      <c r="BH572" s="8">
        <v>12</v>
      </c>
      <c r="BI572" s="8">
        <v>12</v>
      </c>
      <c r="BJ572" s="8" t="s">
        <v>26</v>
      </c>
      <c r="BK572" s="8" t="s">
        <v>20</v>
      </c>
      <c r="BL572" s="8">
        <v>17</v>
      </c>
      <c r="BM572" s="8" t="s">
        <v>26</v>
      </c>
      <c r="BN572" s="8"/>
      <c r="BO572" s="8" t="s">
        <v>26</v>
      </c>
      <c r="BP572" s="34">
        <v>46203</v>
      </c>
      <c r="BQ572" s="8" t="s">
        <v>21</v>
      </c>
      <c r="BR572" s="8" t="s">
        <v>156</v>
      </c>
    </row>
    <row r="573" spans="1:70" ht="15.5" thickBot="1" x14ac:dyDescent="0.35">
      <c r="A573" s="8" t="s">
        <v>26</v>
      </c>
      <c r="B573" s="8"/>
      <c r="C573" s="8" t="s">
        <v>927</v>
      </c>
      <c r="D573" s="8" t="s">
        <v>154</v>
      </c>
      <c r="E573" s="33">
        <v>1</v>
      </c>
      <c r="F573" s="8">
        <v>0</v>
      </c>
      <c r="G573" s="8" t="s">
        <v>155</v>
      </c>
      <c r="H573" s="8" t="s">
        <v>23</v>
      </c>
      <c r="I573" s="8">
        <v>27</v>
      </c>
      <c r="J573" s="8">
        <v>139</v>
      </c>
      <c r="K573" s="8">
        <v>150</v>
      </c>
      <c r="L573" s="8">
        <v>13</v>
      </c>
      <c r="M573" s="8">
        <v>11</v>
      </c>
      <c r="N573" s="8">
        <v>14</v>
      </c>
      <c r="O573" s="8">
        <v>7</v>
      </c>
      <c r="P573" s="8">
        <v>13</v>
      </c>
      <c r="Q573" s="8">
        <v>6</v>
      </c>
      <c r="R573" s="8">
        <v>12</v>
      </c>
      <c r="S573" s="8">
        <v>11</v>
      </c>
      <c r="T573" s="8">
        <v>15</v>
      </c>
      <c r="U573" s="8">
        <v>6</v>
      </c>
      <c r="V573" s="8">
        <v>6</v>
      </c>
      <c r="W573" s="8">
        <v>13</v>
      </c>
      <c r="X573" s="8">
        <v>14</v>
      </c>
      <c r="Y573" s="8">
        <v>9</v>
      </c>
      <c r="Z573" s="8">
        <v>11</v>
      </c>
      <c r="AA573" s="8">
        <v>14</v>
      </c>
      <c r="AB573" s="8">
        <v>14</v>
      </c>
      <c r="AC573" s="8">
        <v>12</v>
      </c>
      <c r="AD573" s="8">
        <v>12</v>
      </c>
      <c r="AE573" s="8">
        <v>8</v>
      </c>
      <c r="AF573" s="8">
        <v>15</v>
      </c>
      <c r="AG573" s="8">
        <v>12</v>
      </c>
      <c r="AH573" s="8">
        <v>12</v>
      </c>
      <c r="AI573" s="8">
        <v>8</v>
      </c>
      <c r="AJ573" s="8">
        <v>14</v>
      </c>
      <c r="AK573" s="8">
        <v>15</v>
      </c>
      <c r="AL573" s="8">
        <v>14</v>
      </c>
      <c r="AM573" s="8">
        <v>14</v>
      </c>
      <c r="AN573" s="8">
        <v>13</v>
      </c>
      <c r="AO573" s="8">
        <v>14</v>
      </c>
      <c r="AP573" s="8">
        <v>13</v>
      </c>
      <c r="AQ573" s="8">
        <v>15</v>
      </c>
      <c r="AR573" s="8">
        <v>13</v>
      </c>
      <c r="AS573" s="8">
        <v>16</v>
      </c>
      <c r="AT573" s="8">
        <v>14</v>
      </c>
      <c r="AU573" s="8">
        <v>15</v>
      </c>
      <c r="AV573" s="8">
        <v>13</v>
      </c>
      <c r="AW573" s="8">
        <v>10</v>
      </c>
      <c r="AX573" s="8">
        <v>10</v>
      </c>
      <c r="AY573" s="8">
        <v>3</v>
      </c>
      <c r="AZ573" s="8">
        <v>1</v>
      </c>
      <c r="BA573" s="8">
        <v>2</v>
      </c>
      <c r="BB573" s="8">
        <v>3</v>
      </c>
      <c r="BC573" s="8">
        <v>2</v>
      </c>
      <c r="BD573" s="8">
        <v>1</v>
      </c>
      <c r="BE573" s="8">
        <v>2</v>
      </c>
      <c r="BF573" s="8">
        <v>1</v>
      </c>
      <c r="BG573" s="8">
        <v>2</v>
      </c>
      <c r="BH573" s="8">
        <v>1</v>
      </c>
      <c r="BI573" s="8">
        <v>2</v>
      </c>
      <c r="BJ573" s="8" t="s">
        <v>26</v>
      </c>
      <c r="BK573" s="8" t="s">
        <v>20</v>
      </c>
      <c r="BL573" s="8">
        <v>14</v>
      </c>
      <c r="BM573" s="8" t="s">
        <v>26</v>
      </c>
      <c r="BN573" s="8"/>
      <c r="BO573" s="8" t="s">
        <v>26</v>
      </c>
      <c r="BP573" s="34">
        <v>46568</v>
      </c>
      <c r="BQ573" s="8" t="s">
        <v>21</v>
      </c>
      <c r="BR573" s="8" t="s">
        <v>156</v>
      </c>
    </row>
    <row r="574" spans="1:70" ht="15.5" thickBot="1" x14ac:dyDescent="0.35">
      <c r="A574" s="8" t="s">
        <v>26</v>
      </c>
      <c r="B574" s="8"/>
      <c r="C574" s="8" t="s">
        <v>928</v>
      </c>
      <c r="D574" s="8" t="s">
        <v>154</v>
      </c>
      <c r="E574" s="33">
        <v>1</v>
      </c>
      <c r="F574" s="8">
        <v>0</v>
      </c>
      <c r="G574" s="8" t="s">
        <v>28</v>
      </c>
      <c r="H574" s="8" t="s">
        <v>435</v>
      </c>
      <c r="I574" s="8">
        <v>24</v>
      </c>
      <c r="J574" s="8">
        <v>136</v>
      </c>
      <c r="K574" s="8">
        <v>142</v>
      </c>
      <c r="L574" s="8">
        <v>14</v>
      </c>
      <c r="M574" s="8">
        <v>14</v>
      </c>
      <c r="N574" s="8">
        <v>11</v>
      </c>
      <c r="O574" s="8">
        <v>13</v>
      </c>
      <c r="P574" s="8">
        <v>14</v>
      </c>
      <c r="Q574" s="8">
        <v>13</v>
      </c>
      <c r="R574" s="8">
        <v>10</v>
      </c>
      <c r="S574" s="8">
        <v>11</v>
      </c>
      <c r="T574" s="8">
        <v>14</v>
      </c>
      <c r="U574" s="8">
        <v>8</v>
      </c>
      <c r="V574" s="8">
        <v>11</v>
      </c>
      <c r="W574" s="8">
        <v>13</v>
      </c>
      <c r="X574" s="8">
        <v>11</v>
      </c>
      <c r="Y574" s="8">
        <v>12</v>
      </c>
      <c r="Z574" s="8">
        <v>13</v>
      </c>
      <c r="AA574" s="8">
        <v>11</v>
      </c>
      <c r="AB574" s="8">
        <v>13</v>
      </c>
      <c r="AC574" s="8">
        <v>12</v>
      </c>
      <c r="AD574" s="8">
        <v>13</v>
      </c>
      <c r="AE574" s="8">
        <v>11</v>
      </c>
      <c r="AF574" s="8">
        <v>12</v>
      </c>
      <c r="AG574" s="8">
        <v>14</v>
      </c>
      <c r="AH574" s="8">
        <v>16</v>
      </c>
      <c r="AI574" s="8">
        <v>13</v>
      </c>
      <c r="AJ574" s="8">
        <v>13</v>
      </c>
      <c r="AK574" s="8">
        <v>15</v>
      </c>
      <c r="AL574" s="8">
        <v>11</v>
      </c>
      <c r="AM574" s="8">
        <v>14</v>
      </c>
      <c r="AN574" s="8">
        <v>14</v>
      </c>
      <c r="AO574" s="8">
        <v>12</v>
      </c>
      <c r="AP574" s="8">
        <v>12</v>
      </c>
      <c r="AQ574" s="8">
        <v>13</v>
      </c>
      <c r="AR574" s="8">
        <v>11</v>
      </c>
      <c r="AS574" s="8">
        <v>10</v>
      </c>
      <c r="AT574" s="8">
        <v>14</v>
      </c>
      <c r="AU574" s="8">
        <v>13</v>
      </c>
      <c r="AV574" s="8">
        <v>13</v>
      </c>
      <c r="AW574" s="8">
        <v>13</v>
      </c>
      <c r="AX574" s="8">
        <v>14</v>
      </c>
      <c r="AY574" s="8">
        <v>1</v>
      </c>
      <c r="AZ574" s="8">
        <v>2</v>
      </c>
      <c r="BA574" s="8">
        <v>1</v>
      </c>
      <c r="BB574" s="8">
        <v>4</v>
      </c>
      <c r="BC574" s="8">
        <v>3</v>
      </c>
      <c r="BD574" s="8">
        <v>1</v>
      </c>
      <c r="BE574" s="8">
        <v>1</v>
      </c>
      <c r="BF574" s="8">
        <v>3</v>
      </c>
      <c r="BG574" s="8">
        <v>2</v>
      </c>
      <c r="BH574" s="8">
        <v>1</v>
      </c>
      <c r="BI574" s="8">
        <v>2</v>
      </c>
      <c r="BJ574" s="8" t="s">
        <v>26</v>
      </c>
      <c r="BK574" s="8" t="s">
        <v>20</v>
      </c>
      <c r="BL574" s="8">
        <v>13</v>
      </c>
      <c r="BM574" s="8" t="s">
        <v>26</v>
      </c>
      <c r="BN574" s="8"/>
      <c r="BO574" s="8">
        <v>19</v>
      </c>
      <c r="BP574" s="34">
        <v>47664</v>
      </c>
      <c r="BQ574" s="8" t="s">
        <v>21</v>
      </c>
      <c r="BR574" s="8" t="s">
        <v>156</v>
      </c>
    </row>
    <row r="575" spans="1:70" ht="15.5" thickBot="1" x14ac:dyDescent="0.35">
      <c r="A575" s="8" t="s">
        <v>26</v>
      </c>
      <c r="B575" s="8"/>
      <c r="C575" s="8" t="s">
        <v>929</v>
      </c>
      <c r="D575" s="8" t="s">
        <v>154</v>
      </c>
      <c r="E575" s="33">
        <v>1</v>
      </c>
      <c r="F575" s="8">
        <v>0</v>
      </c>
      <c r="G575" s="8" t="s">
        <v>157</v>
      </c>
      <c r="H575" s="8" t="s">
        <v>25</v>
      </c>
      <c r="I575" s="8">
        <v>34</v>
      </c>
      <c r="J575" s="8">
        <v>146</v>
      </c>
      <c r="K575" s="8">
        <v>160</v>
      </c>
      <c r="L575" s="8">
        <v>14</v>
      </c>
      <c r="M575" s="8">
        <v>8</v>
      </c>
      <c r="N575" s="8">
        <v>7</v>
      </c>
      <c r="O575" s="8">
        <v>14</v>
      </c>
      <c r="P575" s="8">
        <v>14</v>
      </c>
      <c r="Q575" s="8">
        <v>5</v>
      </c>
      <c r="R575" s="8">
        <v>3</v>
      </c>
      <c r="S575" s="8">
        <v>13</v>
      </c>
      <c r="T575" s="8">
        <v>8</v>
      </c>
      <c r="U575" s="8">
        <v>4</v>
      </c>
      <c r="V575" s="8">
        <v>14</v>
      </c>
      <c r="W575" s="8">
        <v>14</v>
      </c>
      <c r="X575" s="8">
        <v>15</v>
      </c>
      <c r="Y575" s="8">
        <v>9</v>
      </c>
      <c r="Z575" s="8">
        <v>14</v>
      </c>
      <c r="AA575" s="8">
        <v>9</v>
      </c>
      <c r="AB575" s="8">
        <v>16</v>
      </c>
      <c r="AC575" s="8">
        <v>15</v>
      </c>
      <c r="AD575" s="8">
        <v>16</v>
      </c>
      <c r="AE575" s="8">
        <v>14</v>
      </c>
      <c r="AF575" s="8">
        <v>12</v>
      </c>
      <c r="AG575" s="8">
        <v>14</v>
      </c>
      <c r="AH575" s="8">
        <v>16</v>
      </c>
      <c r="AI575" s="8">
        <v>16</v>
      </c>
      <c r="AJ575" s="8">
        <v>14</v>
      </c>
      <c r="AK575" s="8">
        <v>14</v>
      </c>
      <c r="AL575" s="8">
        <v>14</v>
      </c>
      <c r="AM575" s="8">
        <v>14</v>
      </c>
      <c r="AN575" s="8">
        <v>13</v>
      </c>
      <c r="AO575" s="8">
        <v>14</v>
      </c>
      <c r="AP575" s="8">
        <v>11</v>
      </c>
      <c r="AQ575" s="8">
        <v>13</v>
      </c>
      <c r="AR575" s="8">
        <v>13</v>
      </c>
      <c r="AS575" s="8">
        <v>15</v>
      </c>
      <c r="AT575" s="8">
        <v>14</v>
      </c>
      <c r="AU575" s="8">
        <v>15</v>
      </c>
      <c r="AV575" s="8">
        <v>14</v>
      </c>
      <c r="AW575" s="8">
        <v>13</v>
      </c>
      <c r="AX575" s="8">
        <v>13</v>
      </c>
      <c r="AY575" s="8">
        <v>3</v>
      </c>
      <c r="AZ575" s="8">
        <v>2</v>
      </c>
      <c r="BA575" s="8">
        <v>3</v>
      </c>
      <c r="BB575" s="8">
        <v>1</v>
      </c>
      <c r="BC575" s="8">
        <v>3</v>
      </c>
      <c r="BD575" s="8">
        <v>4</v>
      </c>
      <c r="BE575" s="8">
        <v>1</v>
      </c>
      <c r="BF575" s="8">
        <v>3</v>
      </c>
      <c r="BG575" s="8">
        <v>3</v>
      </c>
      <c r="BH575" s="8">
        <v>3</v>
      </c>
      <c r="BI575" s="8">
        <v>3</v>
      </c>
      <c r="BJ575" s="8" t="s">
        <v>26</v>
      </c>
      <c r="BK575" s="8" t="s">
        <v>20</v>
      </c>
      <c r="BL575" s="8">
        <v>15</v>
      </c>
      <c r="BM575" s="8" t="s">
        <v>26</v>
      </c>
      <c r="BN575" s="8"/>
      <c r="BO575" s="8">
        <v>64</v>
      </c>
      <c r="BP575" s="34">
        <v>46203</v>
      </c>
      <c r="BQ575" s="8" t="s">
        <v>21</v>
      </c>
      <c r="BR575" s="8" t="s">
        <v>156</v>
      </c>
    </row>
    <row r="576" spans="1:70" ht="15.5" thickBot="1" x14ac:dyDescent="0.35">
      <c r="A576" s="8" t="s">
        <v>26</v>
      </c>
      <c r="B576" s="8"/>
      <c r="C576" s="8" t="s">
        <v>930</v>
      </c>
      <c r="D576" s="8" t="s">
        <v>154</v>
      </c>
      <c r="E576" s="33">
        <v>1</v>
      </c>
      <c r="F576" s="8">
        <v>0</v>
      </c>
      <c r="G576" s="8" t="s">
        <v>228</v>
      </c>
      <c r="H576" s="8" t="s">
        <v>328</v>
      </c>
      <c r="I576" s="8">
        <v>28</v>
      </c>
      <c r="J576" s="8">
        <v>91</v>
      </c>
      <c r="K576" s="8">
        <v>117</v>
      </c>
      <c r="L576" s="8">
        <v>12</v>
      </c>
      <c r="M576" s="8">
        <v>7</v>
      </c>
      <c r="N576" s="8">
        <v>12</v>
      </c>
      <c r="O576" s="8">
        <v>4</v>
      </c>
      <c r="P576" s="8">
        <v>12</v>
      </c>
      <c r="Q576" s="8">
        <v>5</v>
      </c>
      <c r="R576" s="8">
        <v>12</v>
      </c>
      <c r="S576" s="8">
        <v>8</v>
      </c>
      <c r="T576" s="8">
        <v>12</v>
      </c>
      <c r="U576" s="8">
        <v>5</v>
      </c>
      <c r="V576" s="8">
        <v>6</v>
      </c>
      <c r="W576" s="8">
        <v>9</v>
      </c>
      <c r="X576" s="8">
        <v>13</v>
      </c>
      <c r="Y576" s="8">
        <v>6</v>
      </c>
      <c r="Z576" s="8">
        <v>7</v>
      </c>
      <c r="AA576" s="8">
        <v>12</v>
      </c>
      <c r="AB576" s="8">
        <v>13</v>
      </c>
      <c r="AC576" s="8">
        <v>11</v>
      </c>
      <c r="AD576" s="8">
        <v>10</v>
      </c>
      <c r="AE576" s="8">
        <v>9</v>
      </c>
      <c r="AF576" s="8">
        <v>12</v>
      </c>
      <c r="AG576" s="8">
        <v>8</v>
      </c>
      <c r="AH576" s="8">
        <v>12</v>
      </c>
      <c r="AI576" s="8">
        <v>8</v>
      </c>
      <c r="AJ576" s="8">
        <v>11</v>
      </c>
      <c r="AK576" s="8">
        <v>13</v>
      </c>
      <c r="AL576" s="8">
        <v>11</v>
      </c>
      <c r="AM576" s="8">
        <v>10</v>
      </c>
      <c r="AN576" s="8">
        <v>8</v>
      </c>
      <c r="AO576" s="8">
        <v>13</v>
      </c>
      <c r="AP576" s="8">
        <v>9</v>
      </c>
      <c r="AQ576" s="8">
        <v>11</v>
      </c>
      <c r="AR576" s="8">
        <v>11</v>
      </c>
      <c r="AS576" s="8">
        <v>13</v>
      </c>
      <c r="AT576" s="8">
        <v>8</v>
      </c>
      <c r="AU576" s="8">
        <v>12</v>
      </c>
      <c r="AV576" s="8">
        <v>10</v>
      </c>
      <c r="AW576" s="8">
        <v>12</v>
      </c>
      <c r="AX576" s="8">
        <v>13</v>
      </c>
      <c r="AY576" s="8">
        <v>1</v>
      </c>
      <c r="AZ576" s="8">
        <v>2</v>
      </c>
      <c r="BA576" s="8">
        <v>2</v>
      </c>
      <c r="BB576" s="8">
        <v>2</v>
      </c>
      <c r="BC576" s="8">
        <v>3</v>
      </c>
      <c r="BD576" s="8">
        <v>1</v>
      </c>
      <c r="BE576" s="8">
        <v>1</v>
      </c>
      <c r="BF576" s="8">
        <v>2</v>
      </c>
      <c r="BG576" s="8">
        <v>3</v>
      </c>
      <c r="BH576" s="8">
        <v>3</v>
      </c>
      <c r="BI576" s="8">
        <v>3</v>
      </c>
      <c r="BJ576" s="8" t="s">
        <v>26</v>
      </c>
      <c r="BK576" s="8" t="s">
        <v>20</v>
      </c>
      <c r="BL576" s="8">
        <v>13</v>
      </c>
      <c r="BM576" s="8" t="s">
        <v>26</v>
      </c>
      <c r="BN576" s="8"/>
      <c r="BO576" s="8">
        <v>5</v>
      </c>
      <c r="BP576" s="34">
        <v>46203</v>
      </c>
      <c r="BQ576" s="8" t="s">
        <v>21</v>
      </c>
      <c r="BR576" s="8" t="s">
        <v>156</v>
      </c>
    </row>
    <row r="577" spans="1:70" ht="15.5" thickBot="1" x14ac:dyDescent="0.35">
      <c r="A577" s="8" t="s">
        <v>26</v>
      </c>
      <c r="B577" s="8"/>
      <c r="C577" s="8" t="s">
        <v>931</v>
      </c>
      <c r="D577" s="8" t="s">
        <v>154</v>
      </c>
      <c r="E577" s="33">
        <v>1</v>
      </c>
      <c r="F577" s="8">
        <v>0</v>
      </c>
      <c r="G577" s="8" t="s">
        <v>157</v>
      </c>
      <c r="H577" s="8" t="s">
        <v>31</v>
      </c>
      <c r="I577" s="8">
        <v>33</v>
      </c>
      <c r="J577" s="8">
        <v>147</v>
      </c>
      <c r="K577" s="8">
        <v>154</v>
      </c>
      <c r="L577" s="8">
        <v>14</v>
      </c>
      <c r="M577" s="8">
        <v>7</v>
      </c>
      <c r="N577" s="8">
        <v>14</v>
      </c>
      <c r="O577" s="8">
        <v>10</v>
      </c>
      <c r="P577" s="8">
        <v>13</v>
      </c>
      <c r="Q577" s="8">
        <v>5</v>
      </c>
      <c r="R577" s="8">
        <v>6</v>
      </c>
      <c r="S577" s="8">
        <v>9</v>
      </c>
      <c r="T577" s="8">
        <v>16</v>
      </c>
      <c r="U577" s="8">
        <v>9</v>
      </c>
      <c r="V577" s="8">
        <v>6</v>
      </c>
      <c r="W577" s="8">
        <v>13</v>
      </c>
      <c r="X577" s="8">
        <v>13</v>
      </c>
      <c r="Y577" s="8">
        <v>5</v>
      </c>
      <c r="Z577" s="8">
        <v>8</v>
      </c>
      <c r="AA577" s="8">
        <v>16</v>
      </c>
      <c r="AB577" s="8">
        <v>14</v>
      </c>
      <c r="AC577" s="8">
        <v>16</v>
      </c>
      <c r="AD577" s="8">
        <v>16</v>
      </c>
      <c r="AE577" s="8">
        <v>16</v>
      </c>
      <c r="AF577" s="8">
        <v>13</v>
      </c>
      <c r="AG577" s="8">
        <v>13</v>
      </c>
      <c r="AH577" s="8">
        <v>15</v>
      </c>
      <c r="AI577" s="8">
        <v>7</v>
      </c>
      <c r="AJ577" s="8">
        <v>14</v>
      </c>
      <c r="AK577" s="8">
        <v>17</v>
      </c>
      <c r="AL577" s="8">
        <v>15</v>
      </c>
      <c r="AM577" s="8">
        <v>15</v>
      </c>
      <c r="AN577" s="8">
        <v>10</v>
      </c>
      <c r="AO577" s="8">
        <v>15</v>
      </c>
      <c r="AP577" s="8">
        <v>11</v>
      </c>
      <c r="AQ577" s="8">
        <v>15</v>
      </c>
      <c r="AR577" s="8">
        <v>10</v>
      </c>
      <c r="AS577" s="8">
        <v>14</v>
      </c>
      <c r="AT577" s="8">
        <v>12</v>
      </c>
      <c r="AU577" s="8">
        <v>13</v>
      </c>
      <c r="AV577" s="8">
        <v>15</v>
      </c>
      <c r="AW577" s="8">
        <v>15</v>
      </c>
      <c r="AX577" s="8">
        <v>9</v>
      </c>
      <c r="AY577" s="8">
        <v>1</v>
      </c>
      <c r="AZ577" s="8">
        <v>1</v>
      </c>
      <c r="BA577" s="8">
        <v>3</v>
      </c>
      <c r="BB577" s="8">
        <v>1</v>
      </c>
      <c r="BC577" s="8">
        <v>3</v>
      </c>
      <c r="BD577" s="8">
        <v>2</v>
      </c>
      <c r="BE577" s="8">
        <v>1</v>
      </c>
      <c r="BF577" s="8">
        <v>1</v>
      </c>
      <c r="BG577" s="8">
        <v>3</v>
      </c>
      <c r="BH577" s="8">
        <v>2</v>
      </c>
      <c r="BI577" s="8">
        <v>2</v>
      </c>
      <c r="BJ577" s="8" t="s">
        <v>26</v>
      </c>
      <c r="BK577" s="8" t="s">
        <v>20</v>
      </c>
      <c r="BL577" s="8">
        <v>15</v>
      </c>
      <c r="BM577" s="8" t="s">
        <v>26</v>
      </c>
      <c r="BN577" s="8"/>
      <c r="BO577" s="8">
        <v>23</v>
      </c>
      <c r="BP577" s="34">
        <v>46568</v>
      </c>
      <c r="BQ577" s="8" t="s">
        <v>21</v>
      </c>
      <c r="BR577" s="8" t="s">
        <v>156</v>
      </c>
    </row>
    <row r="578" spans="1:70" ht="15.5" thickBot="1" x14ac:dyDescent="0.35">
      <c r="A578" s="8" t="s">
        <v>26</v>
      </c>
      <c r="B578" s="8"/>
      <c r="C578" s="8" t="s">
        <v>932</v>
      </c>
      <c r="D578" s="8" t="s">
        <v>154</v>
      </c>
      <c r="E578" s="33">
        <v>1</v>
      </c>
      <c r="F578" s="8">
        <v>0</v>
      </c>
      <c r="G578" s="8" t="s">
        <v>29</v>
      </c>
      <c r="H578" s="8" t="s">
        <v>31</v>
      </c>
      <c r="I578" s="8">
        <v>30</v>
      </c>
      <c r="J578" s="8">
        <v>139</v>
      </c>
      <c r="K578" s="8">
        <v>145</v>
      </c>
      <c r="L578" s="8">
        <v>13</v>
      </c>
      <c r="M578" s="8">
        <v>6</v>
      </c>
      <c r="N578" s="8">
        <v>14</v>
      </c>
      <c r="O578" s="8">
        <v>7</v>
      </c>
      <c r="P578" s="8">
        <v>13</v>
      </c>
      <c r="Q578" s="8">
        <v>5</v>
      </c>
      <c r="R578" s="8">
        <v>6</v>
      </c>
      <c r="S578" s="8">
        <v>13</v>
      </c>
      <c r="T578" s="8">
        <v>16</v>
      </c>
      <c r="U578" s="8">
        <v>5</v>
      </c>
      <c r="V578" s="8">
        <v>6</v>
      </c>
      <c r="W578" s="8">
        <v>13</v>
      </c>
      <c r="X578" s="8">
        <v>14</v>
      </c>
      <c r="Y578" s="8">
        <v>7</v>
      </c>
      <c r="Z578" s="8">
        <v>7</v>
      </c>
      <c r="AA578" s="8">
        <v>14</v>
      </c>
      <c r="AB578" s="8">
        <v>14</v>
      </c>
      <c r="AC578" s="8">
        <v>13</v>
      </c>
      <c r="AD578" s="8">
        <v>14</v>
      </c>
      <c r="AE578" s="8">
        <v>15</v>
      </c>
      <c r="AF578" s="8">
        <v>12</v>
      </c>
      <c r="AG578" s="8">
        <v>13</v>
      </c>
      <c r="AH578" s="8">
        <v>13</v>
      </c>
      <c r="AI578" s="8">
        <v>8</v>
      </c>
      <c r="AJ578" s="8">
        <v>14</v>
      </c>
      <c r="AK578" s="8">
        <v>14</v>
      </c>
      <c r="AL578" s="8">
        <v>13</v>
      </c>
      <c r="AM578" s="8">
        <v>14</v>
      </c>
      <c r="AN578" s="8">
        <v>11</v>
      </c>
      <c r="AO578" s="8">
        <v>15</v>
      </c>
      <c r="AP578" s="8">
        <v>14</v>
      </c>
      <c r="AQ578" s="8">
        <v>14</v>
      </c>
      <c r="AR578" s="8">
        <v>10</v>
      </c>
      <c r="AS578" s="8">
        <v>13</v>
      </c>
      <c r="AT578" s="8">
        <v>14</v>
      </c>
      <c r="AU578" s="8">
        <v>13</v>
      </c>
      <c r="AV578" s="8">
        <v>14</v>
      </c>
      <c r="AW578" s="8">
        <v>15</v>
      </c>
      <c r="AX578" s="8">
        <v>12</v>
      </c>
      <c r="AY578" s="8">
        <v>2</v>
      </c>
      <c r="AZ578" s="8">
        <v>1</v>
      </c>
      <c r="BA578" s="8">
        <v>3</v>
      </c>
      <c r="BB578" s="8">
        <v>1</v>
      </c>
      <c r="BC578" s="8">
        <v>3</v>
      </c>
      <c r="BD578" s="8">
        <v>3</v>
      </c>
      <c r="BE578" s="8">
        <v>2</v>
      </c>
      <c r="BF578" s="8">
        <v>1</v>
      </c>
      <c r="BG578" s="8">
        <v>3</v>
      </c>
      <c r="BH578" s="8">
        <v>3</v>
      </c>
      <c r="BI578" s="8">
        <v>2</v>
      </c>
      <c r="BJ578" s="8" t="s">
        <v>26</v>
      </c>
      <c r="BK578" s="8" t="s">
        <v>20</v>
      </c>
      <c r="BL578" s="8">
        <v>14</v>
      </c>
      <c r="BM578" s="8" t="s">
        <v>26</v>
      </c>
      <c r="BN578" s="8"/>
      <c r="BO578" s="8">
        <v>15</v>
      </c>
      <c r="BP578" s="34">
        <v>46203</v>
      </c>
      <c r="BQ578" s="8" t="s">
        <v>21</v>
      </c>
      <c r="BR578" s="8" t="s">
        <v>156</v>
      </c>
    </row>
    <row r="579" spans="1:70" ht="15.5" thickBot="1" x14ac:dyDescent="0.35">
      <c r="A579" s="8" t="s">
        <v>26</v>
      </c>
      <c r="B579" s="8"/>
      <c r="C579" s="8" t="s">
        <v>933</v>
      </c>
      <c r="D579" s="8" t="s">
        <v>154</v>
      </c>
      <c r="E579" s="33">
        <v>1</v>
      </c>
      <c r="F579" s="8">
        <v>0</v>
      </c>
      <c r="G579" s="8" t="s">
        <v>28</v>
      </c>
      <c r="H579" s="8" t="s">
        <v>934</v>
      </c>
      <c r="I579" s="8">
        <v>30</v>
      </c>
      <c r="J579" s="8">
        <v>149</v>
      </c>
      <c r="K579" s="8">
        <v>149</v>
      </c>
      <c r="L579" s="8">
        <v>13</v>
      </c>
      <c r="M579" s="8">
        <v>15</v>
      </c>
      <c r="N579" s="8">
        <v>8</v>
      </c>
      <c r="O579" s="8">
        <v>10</v>
      </c>
      <c r="P579" s="8">
        <v>14</v>
      </c>
      <c r="Q579" s="8">
        <v>13</v>
      </c>
      <c r="R579" s="8">
        <v>4</v>
      </c>
      <c r="S579" s="8">
        <v>15</v>
      </c>
      <c r="T579" s="8">
        <v>12</v>
      </c>
      <c r="U579" s="8">
        <v>13</v>
      </c>
      <c r="V579" s="8">
        <v>12</v>
      </c>
      <c r="W579" s="8">
        <v>14</v>
      </c>
      <c r="X579" s="8">
        <v>8</v>
      </c>
      <c r="Y579" s="8">
        <v>14</v>
      </c>
      <c r="Z579" s="8">
        <v>13</v>
      </c>
      <c r="AA579" s="8">
        <v>13</v>
      </c>
      <c r="AB579" s="8">
        <v>16</v>
      </c>
      <c r="AC579" s="8">
        <v>14</v>
      </c>
      <c r="AD579" s="8">
        <v>15</v>
      </c>
      <c r="AE579" s="8">
        <v>8</v>
      </c>
      <c r="AF579" s="8">
        <v>9</v>
      </c>
      <c r="AG579" s="8">
        <v>12</v>
      </c>
      <c r="AH579" s="8">
        <v>16</v>
      </c>
      <c r="AI579" s="8">
        <v>13</v>
      </c>
      <c r="AJ579" s="8">
        <v>14</v>
      </c>
      <c r="AK579" s="8">
        <v>11</v>
      </c>
      <c r="AL579" s="8">
        <v>12</v>
      </c>
      <c r="AM579" s="8">
        <v>13</v>
      </c>
      <c r="AN579" s="8">
        <v>14</v>
      </c>
      <c r="AO579" s="8">
        <v>10</v>
      </c>
      <c r="AP579" s="8">
        <v>13</v>
      </c>
      <c r="AQ579" s="8">
        <v>15</v>
      </c>
      <c r="AR579" s="8">
        <v>13</v>
      </c>
      <c r="AS579" s="8">
        <v>10</v>
      </c>
      <c r="AT579" s="8">
        <v>14</v>
      </c>
      <c r="AU579" s="8">
        <v>12</v>
      </c>
      <c r="AV579" s="8">
        <v>15</v>
      </c>
      <c r="AW579" s="8">
        <v>15</v>
      </c>
      <c r="AX579" s="8">
        <v>14</v>
      </c>
      <c r="AY579" s="8">
        <v>3</v>
      </c>
      <c r="AZ579" s="8">
        <v>3</v>
      </c>
      <c r="BA579" s="8">
        <v>2</v>
      </c>
      <c r="BB579" s="8">
        <v>2</v>
      </c>
      <c r="BC579" s="8">
        <v>3</v>
      </c>
      <c r="BD579" s="8">
        <v>1</v>
      </c>
      <c r="BE579" s="8">
        <v>3</v>
      </c>
      <c r="BF579" s="8">
        <v>2</v>
      </c>
      <c r="BG579" s="8">
        <v>1</v>
      </c>
      <c r="BH579" s="8">
        <v>2</v>
      </c>
      <c r="BI579" s="8">
        <v>1</v>
      </c>
      <c r="BJ579" s="8" t="s">
        <v>26</v>
      </c>
      <c r="BK579" s="8" t="s">
        <v>20</v>
      </c>
      <c r="BL579" s="8">
        <v>18</v>
      </c>
      <c r="BM579" s="8" t="s">
        <v>26</v>
      </c>
      <c r="BN579" s="8"/>
      <c r="BO579" s="8">
        <v>18</v>
      </c>
      <c r="BP579" s="34">
        <v>46203</v>
      </c>
      <c r="BQ579" s="8" t="s">
        <v>21</v>
      </c>
      <c r="BR579" s="8" t="s">
        <v>156</v>
      </c>
    </row>
    <row r="580" spans="1:70" ht="15.5" thickBot="1" x14ac:dyDescent="0.35">
      <c r="A580" s="8" t="s">
        <v>26</v>
      </c>
      <c r="B580" s="8"/>
      <c r="C580" s="8" t="s">
        <v>935</v>
      </c>
      <c r="D580" s="8" t="s">
        <v>484</v>
      </c>
      <c r="E580" s="33">
        <v>1</v>
      </c>
      <c r="F580" s="8">
        <v>0</v>
      </c>
      <c r="G580" s="8" t="s">
        <v>228</v>
      </c>
      <c r="H580" s="8" t="s">
        <v>32</v>
      </c>
      <c r="I580" s="8">
        <v>25</v>
      </c>
      <c r="J580" s="8">
        <v>97</v>
      </c>
      <c r="K580" s="8">
        <v>133</v>
      </c>
      <c r="L580" s="8">
        <v>9</v>
      </c>
      <c r="M580" s="8">
        <v>2</v>
      </c>
      <c r="N580" s="8">
        <v>3</v>
      </c>
      <c r="O580" s="8">
        <v>3</v>
      </c>
      <c r="P580" s="8">
        <v>9</v>
      </c>
      <c r="Q580" s="8">
        <v>3</v>
      </c>
      <c r="R580" s="8">
        <v>2</v>
      </c>
      <c r="S580" s="8">
        <v>2</v>
      </c>
      <c r="T580" s="8">
        <v>2</v>
      </c>
      <c r="U580" s="8">
        <v>8</v>
      </c>
      <c r="V580" s="8">
        <v>1</v>
      </c>
      <c r="W580" s="8">
        <v>8</v>
      </c>
      <c r="X580" s="8">
        <v>7</v>
      </c>
      <c r="Y580" s="8">
        <v>3</v>
      </c>
      <c r="Z580" s="8">
        <v>1</v>
      </c>
      <c r="AA580" s="8">
        <v>9</v>
      </c>
      <c r="AB580" s="8">
        <v>9</v>
      </c>
      <c r="AC580" s="8">
        <v>11</v>
      </c>
      <c r="AD580" s="8">
        <v>9</v>
      </c>
      <c r="AE580" s="8">
        <v>8</v>
      </c>
      <c r="AF580" s="8">
        <v>15</v>
      </c>
      <c r="AG580" s="8">
        <v>8</v>
      </c>
      <c r="AH580" s="8">
        <v>9</v>
      </c>
      <c r="AI580" s="8">
        <v>3</v>
      </c>
      <c r="AJ580" s="8">
        <v>17</v>
      </c>
      <c r="AK580" s="8">
        <v>13</v>
      </c>
      <c r="AL580" s="8">
        <v>9</v>
      </c>
      <c r="AM580" s="8">
        <v>11</v>
      </c>
      <c r="AN580" s="8">
        <v>11</v>
      </c>
      <c r="AO580" s="8">
        <v>12</v>
      </c>
      <c r="AP580" s="8">
        <v>13</v>
      </c>
      <c r="AQ580" s="8">
        <v>14</v>
      </c>
      <c r="AR580" s="8">
        <v>10</v>
      </c>
      <c r="AS580" s="8">
        <v>9</v>
      </c>
      <c r="AT580" s="8">
        <v>11</v>
      </c>
      <c r="AU580" s="8">
        <v>13</v>
      </c>
      <c r="AV580" s="8">
        <v>12</v>
      </c>
      <c r="AW580" s="8">
        <v>6</v>
      </c>
      <c r="AX580" s="8">
        <v>10</v>
      </c>
      <c r="AY580" s="8">
        <v>8</v>
      </c>
      <c r="AZ580" s="8">
        <v>13</v>
      </c>
      <c r="BA580" s="8">
        <v>14</v>
      </c>
      <c r="BB580" s="8">
        <v>9</v>
      </c>
      <c r="BC580" s="8">
        <v>11</v>
      </c>
      <c r="BD580" s="8">
        <v>12</v>
      </c>
      <c r="BE580" s="8">
        <v>9</v>
      </c>
      <c r="BF580" s="8">
        <v>12</v>
      </c>
      <c r="BG580" s="8">
        <v>4</v>
      </c>
      <c r="BH580" s="8">
        <v>11</v>
      </c>
      <c r="BI580" s="8">
        <v>12</v>
      </c>
      <c r="BJ580" s="8" t="s">
        <v>26</v>
      </c>
      <c r="BK580" s="8" t="s">
        <v>20</v>
      </c>
      <c r="BL580" s="8">
        <v>9</v>
      </c>
      <c r="BM580" s="8" t="s">
        <v>26</v>
      </c>
      <c r="BN580" s="8"/>
      <c r="BO580" s="8" t="s">
        <v>26</v>
      </c>
      <c r="BP580" s="34">
        <v>46568</v>
      </c>
      <c r="BQ580" s="8" t="s">
        <v>21</v>
      </c>
      <c r="BR580" s="8" t="s">
        <v>156</v>
      </c>
    </row>
    <row r="581" spans="1:70" ht="15.5" thickBot="1" x14ac:dyDescent="0.35">
      <c r="A581" s="8" t="s">
        <v>26</v>
      </c>
      <c r="B581" s="8"/>
      <c r="C581" s="8" t="s">
        <v>936</v>
      </c>
      <c r="D581" s="8" t="s">
        <v>154</v>
      </c>
      <c r="E581" s="33">
        <v>1</v>
      </c>
      <c r="F581" s="8">
        <v>0</v>
      </c>
      <c r="G581" s="8" t="s">
        <v>157</v>
      </c>
      <c r="H581" s="8" t="s">
        <v>235</v>
      </c>
      <c r="I581" s="8">
        <v>24</v>
      </c>
      <c r="J581" s="8">
        <v>141</v>
      </c>
      <c r="K581" s="8">
        <v>160</v>
      </c>
      <c r="L581" s="8">
        <v>14</v>
      </c>
      <c r="M581" s="8">
        <v>12</v>
      </c>
      <c r="N581" s="8">
        <v>8</v>
      </c>
      <c r="O581" s="8">
        <v>8</v>
      </c>
      <c r="P581" s="8">
        <v>15</v>
      </c>
      <c r="Q581" s="8">
        <v>14</v>
      </c>
      <c r="R581" s="8">
        <v>5</v>
      </c>
      <c r="S581" s="8">
        <v>13</v>
      </c>
      <c r="T581" s="8">
        <v>12</v>
      </c>
      <c r="U581" s="8">
        <v>8</v>
      </c>
      <c r="V581" s="8">
        <v>13</v>
      </c>
      <c r="W581" s="8">
        <v>15</v>
      </c>
      <c r="X581" s="8">
        <v>11</v>
      </c>
      <c r="Y581" s="8">
        <v>12</v>
      </c>
      <c r="Z581" s="8">
        <v>13</v>
      </c>
      <c r="AA581" s="8">
        <v>11</v>
      </c>
      <c r="AB581" s="8">
        <v>12</v>
      </c>
      <c r="AC581" s="8">
        <v>12</v>
      </c>
      <c r="AD581" s="8">
        <v>14</v>
      </c>
      <c r="AE581" s="8">
        <v>9</v>
      </c>
      <c r="AF581" s="8">
        <v>12</v>
      </c>
      <c r="AG581" s="8">
        <v>17</v>
      </c>
      <c r="AH581" s="8">
        <v>13</v>
      </c>
      <c r="AI581" s="8">
        <v>16</v>
      </c>
      <c r="AJ581" s="8">
        <v>14</v>
      </c>
      <c r="AK581" s="8">
        <v>8</v>
      </c>
      <c r="AL581" s="8">
        <v>14</v>
      </c>
      <c r="AM581" s="8">
        <v>15</v>
      </c>
      <c r="AN581" s="8">
        <v>12</v>
      </c>
      <c r="AO581" s="8">
        <v>14</v>
      </c>
      <c r="AP581" s="8">
        <v>12</v>
      </c>
      <c r="AQ581" s="8">
        <v>13</v>
      </c>
      <c r="AR581" s="8">
        <v>14</v>
      </c>
      <c r="AS581" s="8">
        <v>13</v>
      </c>
      <c r="AT581" s="8">
        <v>12</v>
      </c>
      <c r="AU581" s="8">
        <v>14</v>
      </c>
      <c r="AV581" s="8">
        <v>12</v>
      </c>
      <c r="AW581" s="8">
        <v>14</v>
      </c>
      <c r="AX581" s="8">
        <v>12</v>
      </c>
      <c r="AY581" s="8">
        <v>3</v>
      </c>
      <c r="AZ581" s="8">
        <v>2</v>
      </c>
      <c r="BA581" s="8">
        <v>4</v>
      </c>
      <c r="BB581" s="8">
        <v>2</v>
      </c>
      <c r="BC581" s="8">
        <v>1</v>
      </c>
      <c r="BD581" s="8">
        <v>1</v>
      </c>
      <c r="BE581" s="8">
        <v>1</v>
      </c>
      <c r="BF581" s="8">
        <v>3</v>
      </c>
      <c r="BG581" s="8">
        <v>2</v>
      </c>
      <c r="BH581" s="8">
        <v>1</v>
      </c>
      <c r="BI581" s="8">
        <v>2</v>
      </c>
      <c r="BJ581" s="8" t="s">
        <v>26</v>
      </c>
      <c r="BK581" s="8" t="s">
        <v>20</v>
      </c>
      <c r="BL581" s="8">
        <v>18</v>
      </c>
      <c r="BM581" s="8" t="s">
        <v>26</v>
      </c>
      <c r="BN581" s="8"/>
      <c r="BO581" s="8">
        <v>17</v>
      </c>
      <c r="BP581" s="34">
        <v>47299</v>
      </c>
      <c r="BQ581" s="8" t="s">
        <v>21</v>
      </c>
      <c r="BR581" s="8" t="s">
        <v>156</v>
      </c>
    </row>
    <row r="582" spans="1:70" ht="15.5" thickBot="1" x14ac:dyDescent="0.35">
      <c r="A582" s="8" t="s">
        <v>26</v>
      </c>
      <c r="B582" s="8"/>
      <c r="C582" s="8" t="s">
        <v>937</v>
      </c>
      <c r="D582" s="8" t="s">
        <v>154</v>
      </c>
      <c r="E582" s="33">
        <v>1</v>
      </c>
      <c r="F582" s="8">
        <v>0</v>
      </c>
      <c r="G582" s="8" t="s">
        <v>28</v>
      </c>
      <c r="H582" s="8" t="s">
        <v>226</v>
      </c>
      <c r="I582" s="8">
        <v>33</v>
      </c>
      <c r="J582" s="8">
        <v>140</v>
      </c>
      <c r="K582" s="8">
        <v>145</v>
      </c>
      <c r="L582" s="8">
        <v>13</v>
      </c>
      <c r="M582" s="8">
        <v>11</v>
      </c>
      <c r="N582" s="8">
        <v>14</v>
      </c>
      <c r="O582" s="8">
        <v>7</v>
      </c>
      <c r="P582" s="8">
        <v>13</v>
      </c>
      <c r="Q582" s="8">
        <v>7</v>
      </c>
      <c r="R582" s="8">
        <v>8</v>
      </c>
      <c r="S582" s="8">
        <v>9</v>
      </c>
      <c r="T582" s="8">
        <v>17</v>
      </c>
      <c r="U582" s="8">
        <v>4</v>
      </c>
      <c r="V582" s="8">
        <v>7</v>
      </c>
      <c r="W582" s="8">
        <v>13</v>
      </c>
      <c r="X582" s="8">
        <v>14</v>
      </c>
      <c r="Y582" s="8">
        <v>5</v>
      </c>
      <c r="Z582" s="8">
        <v>9</v>
      </c>
      <c r="AA582" s="8">
        <v>17</v>
      </c>
      <c r="AB582" s="8">
        <v>14</v>
      </c>
      <c r="AC582" s="8">
        <v>16</v>
      </c>
      <c r="AD582" s="8">
        <v>16</v>
      </c>
      <c r="AE582" s="8">
        <v>15</v>
      </c>
      <c r="AF582" s="8">
        <v>16</v>
      </c>
      <c r="AG582" s="8">
        <v>11</v>
      </c>
      <c r="AH582" s="8">
        <v>15</v>
      </c>
      <c r="AI582" s="8">
        <v>9</v>
      </c>
      <c r="AJ582" s="8">
        <v>16</v>
      </c>
      <c r="AK582" s="8">
        <v>16</v>
      </c>
      <c r="AL582" s="8">
        <v>16</v>
      </c>
      <c r="AM582" s="8">
        <v>14</v>
      </c>
      <c r="AN582" s="8">
        <v>11</v>
      </c>
      <c r="AO582" s="8">
        <v>10</v>
      </c>
      <c r="AP582" s="8">
        <v>10</v>
      </c>
      <c r="AQ582" s="8">
        <v>13</v>
      </c>
      <c r="AR582" s="8">
        <v>10</v>
      </c>
      <c r="AS582" s="8">
        <v>11</v>
      </c>
      <c r="AT582" s="8">
        <v>10</v>
      </c>
      <c r="AU582" s="8">
        <v>16</v>
      </c>
      <c r="AV582" s="8">
        <v>17</v>
      </c>
      <c r="AW582" s="8">
        <v>15</v>
      </c>
      <c r="AX582" s="8">
        <v>17</v>
      </c>
      <c r="AY582" s="8">
        <v>2</v>
      </c>
      <c r="AZ582" s="8">
        <v>3</v>
      </c>
      <c r="BA582" s="8">
        <v>1</v>
      </c>
      <c r="BB582" s="8">
        <v>3</v>
      </c>
      <c r="BC582" s="8">
        <v>3</v>
      </c>
      <c r="BD582" s="8">
        <v>2</v>
      </c>
      <c r="BE582" s="8">
        <v>3</v>
      </c>
      <c r="BF582" s="8">
        <v>2</v>
      </c>
      <c r="BG582" s="8">
        <v>1</v>
      </c>
      <c r="BH582" s="8">
        <v>1</v>
      </c>
      <c r="BI582" s="8">
        <v>1</v>
      </c>
      <c r="BJ582" s="8" t="s">
        <v>26</v>
      </c>
      <c r="BK582" s="8" t="s">
        <v>20</v>
      </c>
      <c r="BL582" s="8">
        <v>18</v>
      </c>
      <c r="BM582" s="8" t="s">
        <v>26</v>
      </c>
      <c r="BN582" s="8"/>
      <c r="BO582" s="8">
        <v>14</v>
      </c>
      <c r="BP582" s="34">
        <v>46203</v>
      </c>
      <c r="BQ582" s="8" t="s">
        <v>21</v>
      </c>
      <c r="BR582" s="8" t="s">
        <v>156</v>
      </c>
    </row>
    <row r="583" spans="1:70" ht="15.5" thickBot="1" x14ac:dyDescent="0.35">
      <c r="A583" s="8" t="s">
        <v>26</v>
      </c>
      <c r="B583" s="8"/>
      <c r="C583" s="8" t="s">
        <v>938</v>
      </c>
      <c r="D583" s="8" t="s">
        <v>154</v>
      </c>
      <c r="E583" s="33">
        <v>1</v>
      </c>
      <c r="F583" s="8">
        <v>0</v>
      </c>
      <c r="G583" s="8" t="s">
        <v>228</v>
      </c>
      <c r="H583" s="8" t="s">
        <v>463</v>
      </c>
      <c r="I583" s="8">
        <v>25</v>
      </c>
      <c r="J583" s="8">
        <v>145</v>
      </c>
      <c r="K583" s="8">
        <v>153</v>
      </c>
      <c r="L583" s="8">
        <v>13</v>
      </c>
      <c r="M583" s="8">
        <v>13</v>
      </c>
      <c r="N583" s="8">
        <v>9</v>
      </c>
      <c r="O583" s="8">
        <v>8</v>
      </c>
      <c r="P583" s="8">
        <v>14</v>
      </c>
      <c r="Q583" s="8">
        <v>10</v>
      </c>
      <c r="R583" s="8">
        <v>8</v>
      </c>
      <c r="S583" s="8">
        <v>13</v>
      </c>
      <c r="T583" s="8">
        <v>12</v>
      </c>
      <c r="U583" s="8">
        <v>11</v>
      </c>
      <c r="V583" s="8">
        <v>8</v>
      </c>
      <c r="W583" s="8">
        <v>14</v>
      </c>
      <c r="X583" s="8">
        <v>5</v>
      </c>
      <c r="Y583" s="8">
        <v>11</v>
      </c>
      <c r="Z583" s="8">
        <v>14</v>
      </c>
      <c r="AA583" s="8">
        <v>9</v>
      </c>
      <c r="AB583" s="8">
        <v>15</v>
      </c>
      <c r="AC583" s="8">
        <v>12</v>
      </c>
      <c r="AD583" s="8">
        <v>13</v>
      </c>
      <c r="AE583" s="8">
        <v>12</v>
      </c>
      <c r="AF583" s="8">
        <v>12</v>
      </c>
      <c r="AG583" s="8">
        <v>14</v>
      </c>
      <c r="AH583" s="8">
        <v>15</v>
      </c>
      <c r="AI583" s="8">
        <v>13</v>
      </c>
      <c r="AJ583" s="8">
        <v>15</v>
      </c>
      <c r="AK583" s="8">
        <v>10</v>
      </c>
      <c r="AL583" s="8">
        <v>12</v>
      </c>
      <c r="AM583" s="8">
        <v>14</v>
      </c>
      <c r="AN583" s="8">
        <v>15</v>
      </c>
      <c r="AO583" s="8">
        <v>7</v>
      </c>
      <c r="AP583" s="8">
        <v>14</v>
      </c>
      <c r="AQ583" s="8">
        <v>16</v>
      </c>
      <c r="AR583" s="8">
        <v>11</v>
      </c>
      <c r="AS583" s="8">
        <v>10</v>
      </c>
      <c r="AT583" s="8">
        <v>14</v>
      </c>
      <c r="AU583" s="8">
        <v>14</v>
      </c>
      <c r="AV583" s="8">
        <v>16</v>
      </c>
      <c r="AW583" s="8">
        <v>13</v>
      </c>
      <c r="AX583" s="8">
        <v>16</v>
      </c>
      <c r="AY583" s="8">
        <v>1</v>
      </c>
      <c r="AZ583" s="8">
        <v>2</v>
      </c>
      <c r="BA583" s="8">
        <v>3</v>
      </c>
      <c r="BB583" s="8">
        <v>1</v>
      </c>
      <c r="BC583" s="8">
        <v>3</v>
      </c>
      <c r="BD583" s="8">
        <v>1</v>
      </c>
      <c r="BE583" s="8">
        <v>2</v>
      </c>
      <c r="BF583" s="8">
        <v>3</v>
      </c>
      <c r="BG583" s="8">
        <v>2</v>
      </c>
      <c r="BH583" s="8">
        <v>3</v>
      </c>
      <c r="BI583" s="8">
        <v>3</v>
      </c>
      <c r="BJ583" s="8" t="s">
        <v>26</v>
      </c>
      <c r="BK583" s="8" t="s">
        <v>20</v>
      </c>
      <c r="BL583" s="8">
        <v>16</v>
      </c>
      <c r="BM583" s="8" t="s">
        <v>26</v>
      </c>
      <c r="BN583" s="8"/>
      <c r="BO583" s="8">
        <v>21</v>
      </c>
      <c r="BP583" s="34">
        <v>46934</v>
      </c>
      <c r="BQ583" s="8" t="s">
        <v>21</v>
      </c>
      <c r="BR583" s="8" t="s">
        <v>156</v>
      </c>
    </row>
    <row r="584" spans="1:70" ht="15.5" thickBot="1" x14ac:dyDescent="0.35">
      <c r="A584" s="8" t="s">
        <v>26</v>
      </c>
      <c r="B584" s="8"/>
      <c r="C584" s="8" t="s">
        <v>939</v>
      </c>
      <c r="D584" s="8" t="s">
        <v>154</v>
      </c>
      <c r="E584" s="33">
        <v>1</v>
      </c>
      <c r="F584" s="8">
        <v>0</v>
      </c>
      <c r="G584" s="8" t="s">
        <v>155</v>
      </c>
      <c r="H584" s="8" t="s">
        <v>940</v>
      </c>
      <c r="I584" s="8">
        <v>25</v>
      </c>
      <c r="J584" s="8">
        <v>144</v>
      </c>
      <c r="K584" s="8">
        <v>150</v>
      </c>
      <c r="L584" s="8">
        <v>13</v>
      </c>
      <c r="M584" s="8">
        <v>7</v>
      </c>
      <c r="N584" s="8">
        <v>12</v>
      </c>
      <c r="O584" s="8">
        <v>10</v>
      </c>
      <c r="P584" s="8">
        <v>13</v>
      </c>
      <c r="Q584" s="8">
        <v>11</v>
      </c>
      <c r="R584" s="8">
        <v>7</v>
      </c>
      <c r="S584" s="8">
        <v>11</v>
      </c>
      <c r="T584" s="8">
        <v>16</v>
      </c>
      <c r="U584" s="8">
        <v>11</v>
      </c>
      <c r="V584" s="8">
        <v>6</v>
      </c>
      <c r="W584" s="8">
        <v>13</v>
      </c>
      <c r="X584" s="8">
        <v>13</v>
      </c>
      <c r="Y584" s="8">
        <v>11</v>
      </c>
      <c r="Z584" s="8">
        <v>10</v>
      </c>
      <c r="AA584" s="8">
        <v>12</v>
      </c>
      <c r="AB584" s="8">
        <v>16</v>
      </c>
      <c r="AC584" s="8">
        <v>14</v>
      </c>
      <c r="AD584" s="8">
        <v>14</v>
      </c>
      <c r="AE584" s="8">
        <v>13</v>
      </c>
      <c r="AF584" s="8">
        <v>14</v>
      </c>
      <c r="AG584" s="8">
        <v>14</v>
      </c>
      <c r="AH584" s="8">
        <v>16</v>
      </c>
      <c r="AI584" s="8">
        <v>12</v>
      </c>
      <c r="AJ584" s="8">
        <v>15</v>
      </c>
      <c r="AK584" s="8">
        <v>15</v>
      </c>
      <c r="AL584" s="8">
        <v>14</v>
      </c>
      <c r="AM584" s="8">
        <v>14</v>
      </c>
      <c r="AN584" s="8">
        <v>13</v>
      </c>
      <c r="AO584" s="8">
        <v>14</v>
      </c>
      <c r="AP584" s="8">
        <v>14</v>
      </c>
      <c r="AQ584" s="8">
        <v>15</v>
      </c>
      <c r="AR584" s="8">
        <v>12</v>
      </c>
      <c r="AS584" s="8">
        <v>12</v>
      </c>
      <c r="AT584" s="8">
        <v>13</v>
      </c>
      <c r="AU584" s="8">
        <v>14</v>
      </c>
      <c r="AV584" s="8">
        <v>13</v>
      </c>
      <c r="AW584" s="8">
        <v>12</v>
      </c>
      <c r="AX584" s="8">
        <v>15</v>
      </c>
      <c r="AY584" s="8">
        <v>1</v>
      </c>
      <c r="AZ584" s="8">
        <v>2</v>
      </c>
      <c r="BA584" s="8">
        <v>2</v>
      </c>
      <c r="BB584" s="8">
        <v>1</v>
      </c>
      <c r="BC584" s="8">
        <v>2</v>
      </c>
      <c r="BD584" s="8">
        <v>1</v>
      </c>
      <c r="BE584" s="8">
        <v>1</v>
      </c>
      <c r="BF584" s="8">
        <v>3</v>
      </c>
      <c r="BG584" s="8">
        <v>1</v>
      </c>
      <c r="BH584" s="8">
        <v>2</v>
      </c>
      <c r="BI584" s="8">
        <v>1</v>
      </c>
      <c r="BJ584" s="8" t="s">
        <v>26</v>
      </c>
      <c r="BK584" s="8" t="s">
        <v>20</v>
      </c>
      <c r="BL584" s="8">
        <v>16</v>
      </c>
      <c r="BM584" s="8" t="s">
        <v>26</v>
      </c>
      <c r="BN584" s="8"/>
      <c r="BO584" s="8">
        <v>6</v>
      </c>
      <c r="BP584" s="34">
        <v>47299</v>
      </c>
      <c r="BQ584" s="8" t="s">
        <v>21</v>
      </c>
      <c r="BR584" s="8" t="s">
        <v>156</v>
      </c>
    </row>
    <row r="585" spans="1:70" ht="15.5" thickBot="1" x14ac:dyDescent="0.35">
      <c r="A585" s="8" t="s">
        <v>26</v>
      </c>
      <c r="B585" s="8"/>
      <c r="C585" s="8" t="s">
        <v>941</v>
      </c>
      <c r="D585" s="8" t="s">
        <v>154</v>
      </c>
      <c r="E585" s="33">
        <v>1</v>
      </c>
      <c r="F585" s="8">
        <v>0</v>
      </c>
      <c r="G585" s="8" t="s">
        <v>28</v>
      </c>
      <c r="H585" s="8" t="s">
        <v>31</v>
      </c>
      <c r="I585" s="8">
        <v>25</v>
      </c>
      <c r="J585" s="8">
        <v>156</v>
      </c>
      <c r="K585" s="8">
        <v>163</v>
      </c>
      <c r="L585" s="8">
        <v>14</v>
      </c>
      <c r="M585" s="8">
        <v>10</v>
      </c>
      <c r="N585" s="8">
        <v>15</v>
      </c>
      <c r="O585" s="8">
        <v>7</v>
      </c>
      <c r="P585" s="8">
        <v>14</v>
      </c>
      <c r="Q585" s="8">
        <v>4</v>
      </c>
      <c r="R585" s="8">
        <v>7</v>
      </c>
      <c r="S585" s="8">
        <v>13</v>
      </c>
      <c r="T585" s="8">
        <v>17</v>
      </c>
      <c r="U585" s="8">
        <v>5</v>
      </c>
      <c r="V585" s="8">
        <v>8</v>
      </c>
      <c r="W585" s="8">
        <v>14</v>
      </c>
      <c r="X585" s="8">
        <v>15</v>
      </c>
      <c r="Y585" s="8">
        <v>5</v>
      </c>
      <c r="Z585" s="8">
        <v>8</v>
      </c>
      <c r="AA585" s="8">
        <v>17</v>
      </c>
      <c r="AB585" s="8">
        <v>14</v>
      </c>
      <c r="AC585" s="8">
        <v>16</v>
      </c>
      <c r="AD585" s="8">
        <v>15</v>
      </c>
      <c r="AE585" s="8">
        <v>14</v>
      </c>
      <c r="AF585" s="8">
        <v>17</v>
      </c>
      <c r="AG585" s="8">
        <v>13</v>
      </c>
      <c r="AH585" s="8">
        <v>14</v>
      </c>
      <c r="AI585" s="8">
        <v>6</v>
      </c>
      <c r="AJ585" s="8">
        <v>16</v>
      </c>
      <c r="AK585" s="8">
        <v>16</v>
      </c>
      <c r="AL585" s="8">
        <v>15</v>
      </c>
      <c r="AM585" s="8">
        <v>16</v>
      </c>
      <c r="AN585" s="8">
        <v>12</v>
      </c>
      <c r="AO585" s="8">
        <v>15</v>
      </c>
      <c r="AP585" s="8">
        <v>13</v>
      </c>
      <c r="AQ585" s="8">
        <v>14</v>
      </c>
      <c r="AR585" s="8">
        <v>14</v>
      </c>
      <c r="AS585" s="8">
        <v>14</v>
      </c>
      <c r="AT585" s="8">
        <v>13</v>
      </c>
      <c r="AU585" s="8">
        <v>14</v>
      </c>
      <c r="AV585" s="8">
        <v>15</v>
      </c>
      <c r="AW585" s="8">
        <v>14</v>
      </c>
      <c r="AX585" s="8">
        <v>15</v>
      </c>
      <c r="AY585" s="8">
        <v>2</v>
      </c>
      <c r="AZ585" s="8">
        <v>2</v>
      </c>
      <c r="BA585" s="8">
        <v>2</v>
      </c>
      <c r="BB585" s="8">
        <v>2</v>
      </c>
      <c r="BC585" s="8">
        <v>1</v>
      </c>
      <c r="BD585" s="8">
        <v>3</v>
      </c>
      <c r="BE585" s="8">
        <v>2</v>
      </c>
      <c r="BF585" s="8">
        <v>2</v>
      </c>
      <c r="BG585" s="8">
        <v>1</v>
      </c>
      <c r="BH585" s="8">
        <v>2</v>
      </c>
      <c r="BI585" s="8">
        <v>2</v>
      </c>
      <c r="BJ585" s="8" t="s">
        <v>26</v>
      </c>
      <c r="BK585" s="8" t="s">
        <v>20</v>
      </c>
      <c r="BL585" s="8">
        <v>16</v>
      </c>
      <c r="BM585" s="8" t="s">
        <v>26</v>
      </c>
      <c r="BN585" s="8"/>
      <c r="BO585" s="8">
        <v>5</v>
      </c>
      <c r="BP585" s="34">
        <v>46568</v>
      </c>
      <c r="BQ585" s="8" t="s">
        <v>21</v>
      </c>
      <c r="BR585" s="8" t="s">
        <v>156</v>
      </c>
    </row>
    <row r="586" spans="1:70" ht="15.5" thickBot="1" x14ac:dyDescent="0.35">
      <c r="A586" s="8" t="s">
        <v>26</v>
      </c>
      <c r="B586" s="8"/>
      <c r="C586" s="8" t="s">
        <v>942</v>
      </c>
      <c r="D586" s="8" t="s">
        <v>154</v>
      </c>
      <c r="E586" s="33">
        <v>1</v>
      </c>
      <c r="F586" s="8">
        <v>0</v>
      </c>
      <c r="G586" s="8" t="s">
        <v>228</v>
      </c>
      <c r="H586" s="8" t="s">
        <v>32</v>
      </c>
      <c r="I586" s="8">
        <v>22</v>
      </c>
      <c r="J586" s="8">
        <v>145</v>
      </c>
      <c r="K586" s="8">
        <v>165</v>
      </c>
      <c r="L586" s="8">
        <v>16</v>
      </c>
      <c r="M586" s="8">
        <v>12</v>
      </c>
      <c r="N586" s="8">
        <v>3</v>
      </c>
      <c r="O586" s="8">
        <v>5</v>
      </c>
      <c r="P586" s="8">
        <v>14</v>
      </c>
      <c r="Q586" s="8">
        <v>9</v>
      </c>
      <c r="R586" s="8">
        <v>1</v>
      </c>
      <c r="S586" s="8">
        <v>11</v>
      </c>
      <c r="T586" s="8">
        <v>3</v>
      </c>
      <c r="U586" s="8">
        <v>10</v>
      </c>
      <c r="V586" s="8">
        <v>2</v>
      </c>
      <c r="W586" s="8">
        <v>13</v>
      </c>
      <c r="X586" s="8">
        <v>6</v>
      </c>
      <c r="Y586" s="8">
        <v>1</v>
      </c>
      <c r="Z586" s="8">
        <v>12</v>
      </c>
      <c r="AA586" s="8">
        <v>13</v>
      </c>
      <c r="AB586" s="8">
        <v>12</v>
      </c>
      <c r="AC586" s="8">
        <v>13</v>
      </c>
      <c r="AD586" s="8">
        <v>12</v>
      </c>
      <c r="AE586" s="8">
        <v>12</v>
      </c>
      <c r="AF586" s="8">
        <v>13</v>
      </c>
      <c r="AG586" s="8">
        <v>14</v>
      </c>
      <c r="AH586" s="8">
        <v>14</v>
      </c>
      <c r="AI586" s="8">
        <v>3</v>
      </c>
      <c r="AJ586" s="8">
        <v>14</v>
      </c>
      <c r="AK586" s="8">
        <v>13</v>
      </c>
      <c r="AL586" s="8">
        <v>11</v>
      </c>
      <c r="AM586" s="8">
        <v>15</v>
      </c>
      <c r="AN586" s="8">
        <v>12</v>
      </c>
      <c r="AO586" s="8">
        <v>16</v>
      </c>
      <c r="AP586" s="8">
        <v>9</v>
      </c>
      <c r="AQ586" s="8">
        <v>12</v>
      </c>
      <c r="AR586" s="8">
        <v>12</v>
      </c>
      <c r="AS586" s="8">
        <v>10</v>
      </c>
      <c r="AT586" s="8">
        <v>12</v>
      </c>
      <c r="AU586" s="8">
        <v>11</v>
      </c>
      <c r="AV586" s="8">
        <v>10</v>
      </c>
      <c r="AW586" s="8">
        <v>8</v>
      </c>
      <c r="AX586" s="8">
        <v>15</v>
      </c>
      <c r="AY586" s="8">
        <v>12</v>
      </c>
      <c r="AZ586" s="8">
        <v>16</v>
      </c>
      <c r="BA586" s="8">
        <v>15</v>
      </c>
      <c r="BB586" s="8">
        <v>15</v>
      </c>
      <c r="BC586" s="8">
        <v>14</v>
      </c>
      <c r="BD586" s="8">
        <v>13</v>
      </c>
      <c r="BE586" s="8">
        <v>12</v>
      </c>
      <c r="BF586" s="8">
        <v>15</v>
      </c>
      <c r="BG586" s="8">
        <v>6</v>
      </c>
      <c r="BH586" s="8">
        <v>14</v>
      </c>
      <c r="BI586" s="8">
        <v>14</v>
      </c>
      <c r="BJ586" s="8" t="s">
        <v>26</v>
      </c>
      <c r="BK586" s="8" t="s">
        <v>20</v>
      </c>
      <c r="BL586" s="8">
        <v>15</v>
      </c>
      <c r="BM586" s="8" t="s">
        <v>26</v>
      </c>
      <c r="BN586" s="8"/>
      <c r="BO586" s="8" t="s">
        <v>26</v>
      </c>
      <c r="BP586" s="34">
        <v>46934</v>
      </c>
      <c r="BQ586" s="8" t="s">
        <v>21</v>
      </c>
      <c r="BR586" s="8" t="s">
        <v>156</v>
      </c>
    </row>
    <row r="587" spans="1:70" ht="14.5" thickBot="1" x14ac:dyDescent="0.35">
      <c r="A587" s="8" t="s">
        <v>26</v>
      </c>
      <c r="B587" s="8"/>
      <c r="C587" s="8" t="s">
        <v>943</v>
      </c>
      <c r="D587" s="8" t="s">
        <v>154</v>
      </c>
      <c r="E587" s="33">
        <v>1</v>
      </c>
      <c r="F587" s="8">
        <v>0</v>
      </c>
      <c r="G587" s="8" t="s">
        <v>20</v>
      </c>
      <c r="H587" s="8" t="s">
        <v>944</v>
      </c>
      <c r="I587" s="8">
        <v>28</v>
      </c>
      <c r="J587" s="8">
        <v>156</v>
      </c>
      <c r="K587" s="8">
        <v>160</v>
      </c>
      <c r="L587" s="8">
        <v>13</v>
      </c>
      <c r="M587" s="8">
        <v>11</v>
      </c>
      <c r="N587" s="8">
        <v>8</v>
      </c>
      <c r="O587" s="8">
        <v>9</v>
      </c>
      <c r="P587" s="8">
        <v>14</v>
      </c>
      <c r="Q587" s="8">
        <v>9</v>
      </c>
      <c r="R587" s="8">
        <v>7</v>
      </c>
      <c r="S587" s="8">
        <v>18</v>
      </c>
      <c r="T587" s="8">
        <v>8</v>
      </c>
      <c r="U587" s="8">
        <v>8</v>
      </c>
      <c r="V587" s="8">
        <v>13</v>
      </c>
      <c r="W587" s="8">
        <v>19</v>
      </c>
      <c r="X587" s="8">
        <v>10</v>
      </c>
      <c r="Y587" s="8">
        <v>14</v>
      </c>
      <c r="Z587" s="8">
        <v>16</v>
      </c>
      <c r="AA587" s="8">
        <v>7</v>
      </c>
      <c r="AB587" s="8">
        <v>13</v>
      </c>
      <c r="AC587" s="8">
        <v>15</v>
      </c>
      <c r="AD587" s="8">
        <v>14</v>
      </c>
      <c r="AE587" s="8">
        <v>6</v>
      </c>
      <c r="AF587" s="8">
        <v>6</v>
      </c>
      <c r="AG587" s="8">
        <v>14</v>
      </c>
      <c r="AH587" s="8">
        <v>15</v>
      </c>
      <c r="AI587" s="8">
        <v>15</v>
      </c>
      <c r="AJ587" s="8">
        <v>13</v>
      </c>
      <c r="AK587" s="8">
        <v>13</v>
      </c>
      <c r="AL587" s="8">
        <v>12</v>
      </c>
      <c r="AM587" s="8">
        <v>14</v>
      </c>
      <c r="AN587" s="8">
        <v>17</v>
      </c>
      <c r="AO587" s="8">
        <v>10</v>
      </c>
      <c r="AP587" s="8">
        <v>16</v>
      </c>
      <c r="AQ587" s="8">
        <v>15</v>
      </c>
      <c r="AR587" s="8">
        <v>14</v>
      </c>
      <c r="AS587" s="8">
        <v>7</v>
      </c>
      <c r="AT587" s="8">
        <v>16</v>
      </c>
      <c r="AU587" s="8">
        <v>15</v>
      </c>
      <c r="AV587" s="8">
        <v>14</v>
      </c>
      <c r="AW587" s="8">
        <v>15</v>
      </c>
      <c r="AX587" s="8">
        <v>15</v>
      </c>
      <c r="AY587" s="8">
        <v>2</v>
      </c>
      <c r="AZ587" s="8">
        <v>4</v>
      </c>
      <c r="BA587" s="8">
        <v>3</v>
      </c>
      <c r="BB587" s="8">
        <v>2</v>
      </c>
      <c r="BC587" s="8">
        <v>2</v>
      </c>
      <c r="BD587" s="8">
        <v>2</v>
      </c>
      <c r="BE587" s="8">
        <v>3</v>
      </c>
      <c r="BF587" s="8">
        <v>3</v>
      </c>
      <c r="BG587" s="8">
        <v>3</v>
      </c>
      <c r="BH587" s="8">
        <v>3</v>
      </c>
      <c r="BI587" s="8">
        <v>2</v>
      </c>
      <c r="BJ587" s="8" t="s">
        <v>26</v>
      </c>
      <c r="BK587" s="8" t="s">
        <v>20</v>
      </c>
      <c r="BL587" s="8">
        <v>15</v>
      </c>
      <c r="BM587" s="8" t="s">
        <v>26</v>
      </c>
      <c r="BN587" s="8"/>
      <c r="BO587" s="8">
        <v>57</v>
      </c>
      <c r="BP587" s="34">
        <v>46568</v>
      </c>
      <c r="BQ587" s="8" t="s">
        <v>21</v>
      </c>
      <c r="BR587" s="8" t="s">
        <v>156</v>
      </c>
    </row>
    <row r="588" spans="1:70" ht="15.5" thickBot="1" x14ac:dyDescent="0.35">
      <c r="A588" s="8" t="s">
        <v>26</v>
      </c>
      <c r="B588" s="8"/>
      <c r="C588" s="8" t="s">
        <v>945</v>
      </c>
      <c r="D588" s="8" t="s">
        <v>154</v>
      </c>
      <c r="E588" s="33">
        <v>1</v>
      </c>
      <c r="F588" s="8">
        <v>0</v>
      </c>
      <c r="G588" s="8" t="s">
        <v>33</v>
      </c>
      <c r="H588" s="8" t="s">
        <v>365</v>
      </c>
      <c r="I588" s="8">
        <v>27</v>
      </c>
      <c r="J588" s="8">
        <v>144</v>
      </c>
      <c r="K588" s="8">
        <v>145</v>
      </c>
      <c r="L588" s="8">
        <v>14</v>
      </c>
      <c r="M588" s="8">
        <v>13</v>
      </c>
      <c r="N588" s="8">
        <v>12</v>
      </c>
      <c r="O588" s="8">
        <v>4</v>
      </c>
      <c r="P588" s="8">
        <v>13</v>
      </c>
      <c r="Q588" s="8">
        <v>10</v>
      </c>
      <c r="R588" s="8">
        <v>5</v>
      </c>
      <c r="S588" s="8">
        <v>10</v>
      </c>
      <c r="T588" s="8">
        <v>13</v>
      </c>
      <c r="U588" s="8">
        <v>15</v>
      </c>
      <c r="V588" s="8">
        <v>8</v>
      </c>
      <c r="W588" s="8">
        <v>14</v>
      </c>
      <c r="X588" s="8">
        <v>13</v>
      </c>
      <c r="Y588" s="8">
        <v>12</v>
      </c>
      <c r="Z588" s="8">
        <v>9</v>
      </c>
      <c r="AA588" s="8">
        <v>14</v>
      </c>
      <c r="AB588" s="8">
        <v>16</v>
      </c>
      <c r="AC588" s="8">
        <v>14</v>
      </c>
      <c r="AD588" s="8">
        <v>13</v>
      </c>
      <c r="AE588" s="8">
        <v>14</v>
      </c>
      <c r="AF588" s="8">
        <v>10</v>
      </c>
      <c r="AG588" s="8">
        <v>14</v>
      </c>
      <c r="AH588" s="8">
        <v>16</v>
      </c>
      <c r="AI588" s="8">
        <v>13</v>
      </c>
      <c r="AJ588" s="8">
        <v>15</v>
      </c>
      <c r="AK588" s="8">
        <v>15</v>
      </c>
      <c r="AL588" s="8">
        <v>12</v>
      </c>
      <c r="AM588" s="8">
        <v>14</v>
      </c>
      <c r="AN588" s="8">
        <v>13</v>
      </c>
      <c r="AO588" s="8">
        <v>12</v>
      </c>
      <c r="AP588" s="8">
        <v>15</v>
      </c>
      <c r="AQ588" s="8">
        <v>16</v>
      </c>
      <c r="AR588" s="8">
        <v>15</v>
      </c>
      <c r="AS588" s="8">
        <v>12</v>
      </c>
      <c r="AT588" s="8">
        <v>13</v>
      </c>
      <c r="AU588" s="8">
        <v>13</v>
      </c>
      <c r="AV588" s="8">
        <v>15</v>
      </c>
      <c r="AW588" s="8">
        <v>13</v>
      </c>
      <c r="AX588" s="8">
        <v>13</v>
      </c>
      <c r="AY588" s="8">
        <v>3</v>
      </c>
      <c r="AZ588" s="8">
        <v>2</v>
      </c>
      <c r="BA588" s="8">
        <v>2</v>
      </c>
      <c r="BB588" s="8">
        <v>1</v>
      </c>
      <c r="BC588" s="8">
        <v>2</v>
      </c>
      <c r="BD588" s="8">
        <v>1</v>
      </c>
      <c r="BE588" s="8">
        <v>2</v>
      </c>
      <c r="BF588" s="8">
        <v>2</v>
      </c>
      <c r="BG588" s="8">
        <v>1</v>
      </c>
      <c r="BH588" s="8">
        <v>3</v>
      </c>
      <c r="BI588" s="8">
        <v>1</v>
      </c>
      <c r="BJ588" s="8" t="s">
        <v>26</v>
      </c>
      <c r="BK588" s="8" t="s">
        <v>20</v>
      </c>
      <c r="BL588" s="8">
        <v>16</v>
      </c>
      <c r="BM588" s="8" t="s">
        <v>26</v>
      </c>
      <c r="BN588" s="8"/>
      <c r="BO588" s="8">
        <v>8</v>
      </c>
      <c r="BP588" s="34">
        <v>47664</v>
      </c>
      <c r="BQ588" s="8" t="s">
        <v>21</v>
      </c>
      <c r="BR588" s="8" t="s">
        <v>156</v>
      </c>
    </row>
    <row r="589" spans="1:70" ht="15.5" thickBot="1" x14ac:dyDescent="0.35">
      <c r="A589" s="8" t="s">
        <v>26</v>
      </c>
      <c r="B589" s="8"/>
      <c r="C589" s="8" t="s">
        <v>946</v>
      </c>
      <c r="D589" s="8" t="s">
        <v>154</v>
      </c>
      <c r="E589" s="33">
        <v>1</v>
      </c>
      <c r="F589" s="8">
        <v>0</v>
      </c>
      <c r="G589" s="8" t="s">
        <v>28</v>
      </c>
      <c r="H589" s="8" t="s">
        <v>947</v>
      </c>
      <c r="I589" s="8">
        <v>23</v>
      </c>
      <c r="J589" s="8">
        <v>144</v>
      </c>
      <c r="K589" s="8">
        <v>161</v>
      </c>
      <c r="L589" s="8">
        <v>14</v>
      </c>
      <c r="M589" s="8">
        <v>10</v>
      </c>
      <c r="N589" s="8">
        <v>6</v>
      </c>
      <c r="O589" s="8">
        <v>12</v>
      </c>
      <c r="P589" s="8">
        <v>14</v>
      </c>
      <c r="Q589" s="8">
        <v>6</v>
      </c>
      <c r="R589" s="8">
        <v>5</v>
      </c>
      <c r="S589" s="8">
        <v>14</v>
      </c>
      <c r="T589" s="8">
        <v>8</v>
      </c>
      <c r="U589" s="8">
        <v>8</v>
      </c>
      <c r="V589" s="8">
        <v>11</v>
      </c>
      <c r="W589" s="8">
        <v>14</v>
      </c>
      <c r="X589" s="8">
        <v>12</v>
      </c>
      <c r="Y589" s="8">
        <v>12</v>
      </c>
      <c r="Z589" s="8">
        <v>16</v>
      </c>
      <c r="AA589" s="8">
        <v>8</v>
      </c>
      <c r="AB589" s="8">
        <v>15</v>
      </c>
      <c r="AC589" s="8">
        <v>9</v>
      </c>
      <c r="AD589" s="8">
        <v>14</v>
      </c>
      <c r="AE589" s="8">
        <v>10</v>
      </c>
      <c r="AF589" s="8">
        <v>8</v>
      </c>
      <c r="AG589" s="8">
        <v>14</v>
      </c>
      <c r="AH589" s="8">
        <v>15</v>
      </c>
      <c r="AI589" s="8">
        <v>13</v>
      </c>
      <c r="AJ589" s="8">
        <v>13</v>
      </c>
      <c r="AK589" s="8">
        <v>12</v>
      </c>
      <c r="AL589" s="8">
        <v>14</v>
      </c>
      <c r="AM589" s="8">
        <v>14</v>
      </c>
      <c r="AN589" s="8">
        <v>13</v>
      </c>
      <c r="AO589" s="8">
        <v>12</v>
      </c>
      <c r="AP589" s="8">
        <v>14</v>
      </c>
      <c r="AQ589" s="8">
        <v>14</v>
      </c>
      <c r="AR589" s="8">
        <v>13</v>
      </c>
      <c r="AS589" s="8">
        <v>14</v>
      </c>
      <c r="AT589" s="8">
        <v>14</v>
      </c>
      <c r="AU589" s="8">
        <v>13</v>
      </c>
      <c r="AV589" s="8">
        <v>13</v>
      </c>
      <c r="AW589" s="8">
        <v>9</v>
      </c>
      <c r="AX589" s="8">
        <v>11</v>
      </c>
      <c r="AY589" s="8">
        <v>3</v>
      </c>
      <c r="AZ589" s="8">
        <v>1</v>
      </c>
      <c r="BA589" s="8">
        <v>1</v>
      </c>
      <c r="BB589" s="8">
        <v>3</v>
      </c>
      <c r="BC589" s="8">
        <v>2</v>
      </c>
      <c r="BD589" s="8">
        <v>1</v>
      </c>
      <c r="BE589" s="8">
        <v>1</v>
      </c>
      <c r="BF589" s="8">
        <v>3</v>
      </c>
      <c r="BG589" s="8">
        <v>1</v>
      </c>
      <c r="BH589" s="8">
        <v>2</v>
      </c>
      <c r="BI589" s="8">
        <v>2</v>
      </c>
      <c r="BJ589" s="8" t="s">
        <v>26</v>
      </c>
      <c r="BK589" s="8" t="s">
        <v>20</v>
      </c>
      <c r="BL589" s="8">
        <v>13</v>
      </c>
      <c r="BM589" s="8" t="s">
        <v>26</v>
      </c>
      <c r="BN589" s="8"/>
      <c r="BO589" s="8">
        <v>13</v>
      </c>
      <c r="BP589" s="34">
        <v>47299</v>
      </c>
      <c r="BQ589" s="8" t="s">
        <v>21</v>
      </c>
      <c r="BR589" s="8" t="s">
        <v>156</v>
      </c>
    </row>
    <row r="590" spans="1:70" ht="15.5" thickBot="1" x14ac:dyDescent="0.35">
      <c r="A590" s="8" t="s">
        <v>26</v>
      </c>
      <c r="B590" s="8"/>
      <c r="C590" s="8" t="s">
        <v>948</v>
      </c>
      <c r="D590" s="8" t="s">
        <v>154</v>
      </c>
      <c r="E590" s="33">
        <v>1</v>
      </c>
      <c r="F590" s="8">
        <v>0</v>
      </c>
      <c r="G590" s="8" t="s">
        <v>19</v>
      </c>
      <c r="H590" s="8" t="s">
        <v>949</v>
      </c>
      <c r="I590" s="8">
        <v>34</v>
      </c>
      <c r="J590" s="8">
        <v>153</v>
      </c>
      <c r="K590" s="8">
        <v>155</v>
      </c>
      <c r="L590" s="8">
        <v>16</v>
      </c>
      <c r="M590" s="8">
        <v>17</v>
      </c>
      <c r="N590" s="8">
        <v>11</v>
      </c>
      <c r="O590" s="8">
        <v>14</v>
      </c>
      <c r="P590" s="8">
        <v>15</v>
      </c>
      <c r="Q590" s="8">
        <v>17</v>
      </c>
      <c r="R590" s="8">
        <v>6</v>
      </c>
      <c r="S590" s="8">
        <v>12</v>
      </c>
      <c r="T590" s="8">
        <v>11</v>
      </c>
      <c r="U590" s="8">
        <v>16</v>
      </c>
      <c r="V590" s="8">
        <v>11</v>
      </c>
      <c r="W590" s="8">
        <v>15</v>
      </c>
      <c r="X590" s="8">
        <v>10</v>
      </c>
      <c r="Y590" s="8">
        <v>14</v>
      </c>
      <c r="Z590" s="8">
        <v>13</v>
      </c>
      <c r="AA590" s="8">
        <v>12</v>
      </c>
      <c r="AB590" s="8">
        <v>16</v>
      </c>
      <c r="AC590" s="8">
        <v>16</v>
      </c>
      <c r="AD590" s="8">
        <v>16</v>
      </c>
      <c r="AE590" s="8">
        <v>16</v>
      </c>
      <c r="AF590" s="8">
        <v>13</v>
      </c>
      <c r="AG590" s="8">
        <v>16</v>
      </c>
      <c r="AH590" s="8">
        <v>18</v>
      </c>
      <c r="AI590" s="8">
        <v>13</v>
      </c>
      <c r="AJ590" s="8">
        <v>15</v>
      </c>
      <c r="AK590" s="8">
        <v>13</v>
      </c>
      <c r="AL590" s="8">
        <v>14</v>
      </c>
      <c r="AM590" s="8">
        <v>16</v>
      </c>
      <c r="AN590" s="8">
        <v>9</v>
      </c>
      <c r="AO590" s="8">
        <v>10</v>
      </c>
      <c r="AP590" s="8">
        <v>13</v>
      </c>
      <c r="AQ590" s="8">
        <v>17</v>
      </c>
      <c r="AR590" s="8">
        <v>12</v>
      </c>
      <c r="AS590" s="8">
        <v>11</v>
      </c>
      <c r="AT590" s="8">
        <v>10</v>
      </c>
      <c r="AU590" s="8">
        <v>18</v>
      </c>
      <c r="AV590" s="8">
        <v>17</v>
      </c>
      <c r="AW590" s="8">
        <v>15</v>
      </c>
      <c r="AX590" s="8">
        <v>16</v>
      </c>
      <c r="AY590" s="8">
        <v>3</v>
      </c>
      <c r="AZ590" s="8">
        <v>3</v>
      </c>
      <c r="BA590" s="8">
        <v>2</v>
      </c>
      <c r="BB590" s="8">
        <v>4</v>
      </c>
      <c r="BC590" s="8">
        <v>2</v>
      </c>
      <c r="BD590" s="8">
        <v>3</v>
      </c>
      <c r="BE590" s="8">
        <v>3</v>
      </c>
      <c r="BF590" s="8">
        <v>3</v>
      </c>
      <c r="BG590" s="8">
        <v>2</v>
      </c>
      <c r="BH590" s="8">
        <v>1</v>
      </c>
      <c r="BI590" s="8">
        <v>1</v>
      </c>
      <c r="BJ590" s="8" t="s">
        <v>26</v>
      </c>
      <c r="BK590" s="8" t="s">
        <v>20</v>
      </c>
      <c r="BL590" s="8">
        <v>18</v>
      </c>
      <c r="BM590" s="8" t="s">
        <v>26</v>
      </c>
      <c r="BN590" s="8"/>
      <c r="BO590" s="8">
        <v>53</v>
      </c>
      <c r="BP590" s="34">
        <v>46568</v>
      </c>
      <c r="BQ590" s="8" t="s">
        <v>21</v>
      </c>
      <c r="BR590" s="8" t="s">
        <v>156</v>
      </c>
    </row>
    <row r="591" spans="1:70" ht="15.5" thickBot="1" x14ac:dyDescent="0.35">
      <c r="A591" s="8" t="s">
        <v>26</v>
      </c>
      <c r="B591" s="8"/>
      <c r="C591" s="8" t="s">
        <v>950</v>
      </c>
      <c r="D591" s="8" t="s">
        <v>154</v>
      </c>
      <c r="E591" s="33">
        <v>1</v>
      </c>
      <c r="F591" s="8">
        <v>0</v>
      </c>
      <c r="G591" s="8" t="s">
        <v>20</v>
      </c>
      <c r="H591" s="8" t="s">
        <v>221</v>
      </c>
      <c r="I591" s="8">
        <v>21</v>
      </c>
      <c r="J591" s="8">
        <v>140</v>
      </c>
      <c r="K591" s="8">
        <v>160</v>
      </c>
      <c r="L591" s="8">
        <v>14</v>
      </c>
      <c r="M591" s="8">
        <v>13</v>
      </c>
      <c r="N591" s="8">
        <v>9</v>
      </c>
      <c r="O591" s="8">
        <v>12</v>
      </c>
      <c r="P591" s="8">
        <v>14</v>
      </c>
      <c r="Q591" s="8">
        <v>13</v>
      </c>
      <c r="R591" s="8">
        <v>5</v>
      </c>
      <c r="S591" s="8">
        <v>13</v>
      </c>
      <c r="T591" s="8">
        <v>14</v>
      </c>
      <c r="U591" s="8">
        <v>11</v>
      </c>
      <c r="V591" s="8">
        <v>13</v>
      </c>
      <c r="W591" s="8">
        <v>13</v>
      </c>
      <c r="X591" s="8">
        <v>8</v>
      </c>
      <c r="Y591" s="8">
        <v>14</v>
      </c>
      <c r="Z591" s="8">
        <v>13</v>
      </c>
      <c r="AA591" s="8">
        <v>13</v>
      </c>
      <c r="AB591" s="8">
        <v>16</v>
      </c>
      <c r="AC591" s="8">
        <v>15</v>
      </c>
      <c r="AD591" s="8">
        <v>13</v>
      </c>
      <c r="AE591" s="8">
        <v>12</v>
      </c>
      <c r="AF591" s="8">
        <v>14</v>
      </c>
      <c r="AG591" s="8">
        <v>13</v>
      </c>
      <c r="AH591" s="8">
        <v>16</v>
      </c>
      <c r="AI591" s="8">
        <v>13</v>
      </c>
      <c r="AJ591" s="8">
        <v>17</v>
      </c>
      <c r="AK591" s="8">
        <v>14</v>
      </c>
      <c r="AL591" s="8">
        <v>14</v>
      </c>
      <c r="AM591" s="8">
        <v>13</v>
      </c>
      <c r="AN591" s="8">
        <v>15</v>
      </c>
      <c r="AO591" s="8">
        <v>9</v>
      </c>
      <c r="AP591" s="8">
        <v>16</v>
      </c>
      <c r="AQ591" s="8">
        <v>14</v>
      </c>
      <c r="AR591" s="8">
        <v>12</v>
      </c>
      <c r="AS591" s="8">
        <v>11</v>
      </c>
      <c r="AT591" s="8">
        <v>13</v>
      </c>
      <c r="AU591" s="8">
        <v>12</v>
      </c>
      <c r="AV591" s="8">
        <v>13</v>
      </c>
      <c r="AW591" s="8">
        <v>15</v>
      </c>
      <c r="AX591" s="8">
        <v>15</v>
      </c>
      <c r="AY591" s="8">
        <v>2</v>
      </c>
      <c r="AZ591" s="8">
        <v>3</v>
      </c>
      <c r="BA591" s="8">
        <v>3</v>
      </c>
      <c r="BB591" s="8">
        <v>4</v>
      </c>
      <c r="BC591" s="8">
        <v>3</v>
      </c>
      <c r="BD591" s="8">
        <v>4</v>
      </c>
      <c r="BE591" s="8">
        <v>1</v>
      </c>
      <c r="BF591" s="8">
        <v>1</v>
      </c>
      <c r="BG591" s="8">
        <v>2</v>
      </c>
      <c r="BH591" s="8">
        <v>1</v>
      </c>
      <c r="BI591" s="8">
        <v>1</v>
      </c>
      <c r="BJ591" s="8" t="s">
        <v>26</v>
      </c>
      <c r="BK591" s="8" t="s">
        <v>20</v>
      </c>
      <c r="BL591" s="8">
        <v>18</v>
      </c>
      <c r="BM591" s="8" t="s">
        <v>26</v>
      </c>
      <c r="BN591" s="8"/>
      <c r="BO591" s="8">
        <v>5</v>
      </c>
      <c r="BP591" s="34">
        <v>46568</v>
      </c>
      <c r="BQ591" s="8" t="s">
        <v>21</v>
      </c>
      <c r="BR591" s="8" t="s">
        <v>156</v>
      </c>
    </row>
    <row r="592" spans="1:70" ht="15.5" thickBot="1" x14ac:dyDescent="0.35">
      <c r="A592" s="8" t="s">
        <v>26</v>
      </c>
      <c r="B592" s="8"/>
      <c r="C592" s="8" t="s">
        <v>951</v>
      </c>
      <c r="D592" s="8" t="s">
        <v>154</v>
      </c>
      <c r="E592" s="33">
        <v>1</v>
      </c>
      <c r="F592" s="8">
        <v>0</v>
      </c>
      <c r="G592" s="8" t="s">
        <v>239</v>
      </c>
      <c r="H592" s="8" t="s">
        <v>952</v>
      </c>
      <c r="I592" s="8">
        <v>22</v>
      </c>
      <c r="J592" s="8">
        <v>137</v>
      </c>
      <c r="K592" s="8">
        <v>155</v>
      </c>
      <c r="L592" s="8">
        <v>14</v>
      </c>
      <c r="M592" s="8">
        <v>9</v>
      </c>
      <c r="N592" s="8">
        <v>11</v>
      </c>
      <c r="O592" s="8">
        <v>13</v>
      </c>
      <c r="P592" s="8">
        <v>13</v>
      </c>
      <c r="Q592" s="8">
        <v>13</v>
      </c>
      <c r="R592" s="8">
        <v>7</v>
      </c>
      <c r="S592" s="8">
        <v>12</v>
      </c>
      <c r="T592" s="8">
        <v>13</v>
      </c>
      <c r="U592" s="8">
        <v>14</v>
      </c>
      <c r="V592" s="8">
        <v>12</v>
      </c>
      <c r="W592" s="8">
        <v>13</v>
      </c>
      <c r="X592" s="8">
        <v>11</v>
      </c>
      <c r="Y592" s="8">
        <v>14</v>
      </c>
      <c r="Z592" s="8">
        <v>12</v>
      </c>
      <c r="AA592" s="8">
        <v>12</v>
      </c>
      <c r="AB592" s="8">
        <v>16</v>
      </c>
      <c r="AC592" s="8">
        <v>13</v>
      </c>
      <c r="AD592" s="8">
        <v>13</v>
      </c>
      <c r="AE592" s="8">
        <v>9</v>
      </c>
      <c r="AF592" s="8">
        <v>13</v>
      </c>
      <c r="AG592" s="8">
        <v>13</v>
      </c>
      <c r="AH592" s="8">
        <v>14</v>
      </c>
      <c r="AI592" s="8">
        <v>13</v>
      </c>
      <c r="AJ592" s="8">
        <v>12</v>
      </c>
      <c r="AK592" s="8">
        <v>14</v>
      </c>
      <c r="AL592" s="8">
        <v>12</v>
      </c>
      <c r="AM592" s="8">
        <v>13</v>
      </c>
      <c r="AN592" s="8">
        <v>13</v>
      </c>
      <c r="AO592" s="8">
        <v>12</v>
      </c>
      <c r="AP592" s="8">
        <v>13</v>
      </c>
      <c r="AQ592" s="8">
        <v>13</v>
      </c>
      <c r="AR592" s="8">
        <v>13</v>
      </c>
      <c r="AS592" s="8">
        <v>14</v>
      </c>
      <c r="AT592" s="8">
        <v>13</v>
      </c>
      <c r="AU592" s="8">
        <v>13</v>
      </c>
      <c r="AV592" s="8">
        <v>14</v>
      </c>
      <c r="AW592" s="8">
        <v>11</v>
      </c>
      <c r="AX592" s="8">
        <v>11</v>
      </c>
      <c r="AY592" s="8">
        <v>1</v>
      </c>
      <c r="AZ592" s="8">
        <v>2</v>
      </c>
      <c r="BA592" s="8">
        <v>1</v>
      </c>
      <c r="BB592" s="8">
        <v>2</v>
      </c>
      <c r="BC592" s="8">
        <v>2</v>
      </c>
      <c r="BD592" s="8">
        <v>3</v>
      </c>
      <c r="BE592" s="8">
        <v>2</v>
      </c>
      <c r="BF592" s="8">
        <v>1</v>
      </c>
      <c r="BG592" s="8">
        <v>2</v>
      </c>
      <c r="BH592" s="8">
        <v>1</v>
      </c>
      <c r="BI592" s="8">
        <v>1</v>
      </c>
      <c r="BJ592" s="8" t="s">
        <v>26</v>
      </c>
      <c r="BK592" s="8" t="s">
        <v>20</v>
      </c>
      <c r="BL592" s="8">
        <v>12</v>
      </c>
      <c r="BM592" s="8" t="s">
        <v>26</v>
      </c>
      <c r="BN592" s="8"/>
      <c r="BO592" s="8">
        <v>6</v>
      </c>
      <c r="BP592" s="34">
        <v>46568</v>
      </c>
      <c r="BQ592" s="8" t="s">
        <v>21</v>
      </c>
      <c r="BR592" s="8" t="s">
        <v>156</v>
      </c>
    </row>
    <row r="593" spans="1:70" ht="15.5" thickBot="1" x14ac:dyDescent="0.35">
      <c r="A593" s="8" t="s">
        <v>26</v>
      </c>
      <c r="B593" s="8"/>
      <c r="C593" s="8" t="s">
        <v>953</v>
      </c>
      <c r="D593" s="8" t="s">
        <v>154</v>
      </c>
      <c r="E593" s="33">
        <v>1</v>
      </c>
      <c r="F593" s="8">
        <v>0</v>
      </c>
      <c r="G593" s="8" t="s">
        <v>33</v>
      </c>
      <c r="H593" s="8" t="s">
        <v>382</v>
      </c>
      <c r="I593" s="8">
        <v>20</v>
      </c>
      <c r="J593" s="8">
        <v>137</v>
      </c>
      <c r="K593" s="8">
        <v>160</v>
      </c>
      <c r="L593" s="8">
        <v>13</v>
      </c>
      <c r="M593" s="8">
        <v>9</v>
      </c>
      <c r="N593" s="8">
        <v>11</v>
      </c>
      <c r="O593" s="8">
        <v>10</v>
      </c>
      <c r="P593" s="8">
        <v>13</v>
      </c>
      <c r="Q593" s="8">
        <v>11</v>
      </c>
      <c r="R593" s="8">
        <v>7</v>
      </c>
      <c r="S593" s="8">
        <v>9</v>
      </c>
      <c r="T593" s="8">
        <v>14</v>
      </c>
      <c r="U593" s="8">
        <v>7</v>
      </c>
      <c r="V593" s="8">
        <v>11</v>
      </c>
      <c r="W593" s="8">
        <v>14</v>
      </c>
      <c r="X593" s="8">
        <v>12</v>
      </c>
      <c r="Y593" s="8">
        <v>7</v>
      </c>
      <c r="Z593" s="8">
        <v>7</v>
      </c>
      <c r="AA593" s="8">
        <v>13</v>
      </c>
      <c r="AB593" s="8">
        <v>14</v>
      </c>
      <c r="AC593" s="8">
        <v>14</v>
      </c>
      <c r="AD593" s="8">
        <v>14</v>
      </c>
      <c r="AE593" s="8">
        <v>11</v>
      </c>
      <c r="AF593" s="8">
        <v>13</v>
      </c>
      <c r="AG593" s="8">
        <v>13</v>
      </c>
      <c r="AH593" s="8">
        <v>14</v>
      </c>
      <c r="AI593" s="8">
        <v>12</v>
      </c>
      <c r="AJ593" s="8">
        <v>14</v>
      </c>
      <c r="AK593" s="8">
        <v>14</v>
      </c>
      <c r="AL593" s="8">
        <v>14</v>
      </c>
      <c r="AM593" s="8">
        <v>14</v>
      </c>
      <c r="AN593" s="8">
        <v>14</v>
      </c>
      <c r="AO593" s="8">
        <v>12</v>
      </c>
      <c r="AP593" s="8">
        <v>14</v>
      </c>
      <c r="AQ593" s="8">
        <v>15</v>
      </c>
      <c r="AR593" s="8">
        <v>11</v>
      </c>
      <c r="AS593" s="8">
        <v>12</v>
      </c>
      <c r="AT593" s="8">
        <v>13</v>
      </c>
      <c r="AU593" s="8">
        <v>15</v>
      </c>
      <c r="AV593" s="8">
        <v>15</v>
      </c>
      <c r="AW593" s="8">
        <v>11</v>
      </c>
      <c r="AX593" s="8">
        <v>15</v>
      </c>
      <c r="AY593" s="8">
        <v>1</v>
      </c>
      <c r="AZ593" s="8">
        <v>1</v>
      </c>
      <c r="BA593" s="8">
        <v>3</v>
      </c>
      <c r="BB593" s="8">
        <v>2</v>
      </c>
      <c r="BC593" s="8">
        <v>1</v>
      </c>
      <c r="BD593" s="8">
        <v>3</v>
      </c>
      <c r="BE593" s="8">
        <v>3</v>
      </c>
      <c r="BF593" s="8">
        <v>1</v>
      </c>
      <c r="BG593" s="8">
        <v>3</v>
      </c>
      <c r="BH593" s="8">
        <v>3</v>
      </c>
      <c r="BI593" s="8">
        <v>3</v>
      </c>
      <c r="BJ593" s="8" t="s">
        <v>26</v>
      </c>
      <c r="BK593" s="8" t="s">
        <v>20</v>
      </c>
      <c r="BL593" s="8">
        <v>15</v>
      </c>
      <c r="BM593" s="8" t="s">
        <v>26</v>
      </c>
      <c r="BN593" s="8"/>
      <c r="BO593" s="8" t="s">
        <v>26</v>
      </c>
      <c r="BP593" s="34">
        <v>46934</v>
      </c>
      <c r="BQ593" s="8" t="s">
        <v>21</v>
      </c>
      <c r="BR593" s="8" t="s">
        <v>156</v>
      </c>
    </row>
    <row r="594" spans="1:70" ht="15.5" thickBot="1" x14ac:dyDescent="0.35">
      <c r="A594" s="8" t="s">
        <v>26</v>
      </c>
      <c r="B594" s="8"/>
      <c r="C594" s="8" t="s">
        <v>954</v>
      </c>
      <c r="D594" s="8" t="s">
        <v>154</v>
      </c>
      <c r="E594" s="33">
        <v>1</v>
      </c>
      <c r="F594" s="8">
        <v>0</v>
      </c>
      <c r="G594" s="8" t="s">
        <v>33</v>
      </c>
      <c r="H594" s="8" t="s">
        <v>221</v>
      </c>
      <c r="I594" s="8">
        <v>21</v>
      </c>
      <c r="J594" s="8">
        <v>144</v>
      </c>
      <c r="K594" s="8">
        <v>170</v>
      </c>
      <c r="L594" s="8">
        <v>14</v>
      </c>
      <c r="M594" s="8">
        <v>12</v>
      </c>
      <c r="N594" s="8">
        <v>13</v>
      </c>
      <c r="O594" s="8">
        <v>7</v>
      </c>
      <c r="P594" s="8">
        <v>14</v>
      </c>
      <c r="Q594" s="8">
        <v>6</v>
      </c>
      <c r="R594" s="8">
        <v>5</v>
      </c>
      <c r="S594" s="8">
        <v>14</v>
      </c>
      <c r="T594" s="8">
        <v>15</v>
      </c>
      <c r="U594" s="8">
        <v>8</v>
      </c>
      <c r="V594" s="8">
        <v>9</v>
      </c>
      <c r="W594" s="8">
        <v>14</v>
      </c>
      <c r="X594" s="8">
        <v>10</v>
      </c>
      <c r="Y594" s="8">
        <v>13</v>
      </c>
      <c r="Z594" s="8">
        <v>14</v>
      </c>
      <c r="AA594" s="8">
        <v>14</v>
      </c>
      <c r="AB594" s="8">
        <v>14</v>
      </c>
      <c r="AC594" s="8">
        <v>12</v>
      </c>
      <c r="AD594" s="8">
        <v>13</v>
      </c>
      <c r="AE594" s="8">
        <v>7</v>
      </c>
      <c r="AF594" s="8">
        <v>14</v>
      </c>
      <c r="AG594" s="8">
        <v>14</v>
      </c>
      <c r="AH594" s="8">
        <v>13</v>
      </c>
      <c r="AI594" s="8">
        <v>11</v>
      </c>
      <c r="AJ594" s="8">
        <v>12</v>
      </c>
      <c r="AK594" s="8">
        <v>13</v>
      </c>
      <c r="AL594" s="8">
        <v>14</v>
      </c>
      <c r="AM594" s="8">
        <v>15</v>
      </c>
      <c r="AN594" s="8">
        <v>14</v>
      </c>
      <c r="AO594" s="8">
        <v>13</v>
      </c>
      <c r="AP594" s="8">
        <v>16</v>
      </c>
      <c r="AQ594" s="8">
        <v>15</v>
      </c>
      <c r="AR594" s="8">
        <v>13</v>
      </c>
      <c r="AS594" s="8">
        <v>16</v>
      </c>
      <c r="AT594" s="8">
        <v>15</v>
      </c>
      <c r="AU594" s="8">
        <v>14</v>
      </c>
      <c r="AV594" s="8">
        <v>11</v>
      </c>
      <c r="AW594" s="8">
        <v>9</v>
      </c>
      <c r="AX594" s="8">
        <v>12</v>
      </c>
      <c r="AY594" s="8">
        <v>2</v>
      </c>
      <c r="AZ594" s="8">
        <v>2</v>
      </c>
      <c r="BA594" s="8">
        <v>2</v>
      </c>
      <c r="BB594" s="8">
        <v>2</v>
      </c>
      <c r="BC594" s="8">
        <v>3</v>
      </c>
      <c r="BD594" s="8">
        <v>3</v>
      </c>
      <c r="BE594" s="8">
        <v>1</v>
      </c>
      <c r="BF594" s="8">
        <v>1</v>
      </c>
      <c r="BG594" s="8">
        <v>1</v>
      </c>
      <c r="BH594" s="8">
        <v>2</v>
      </c>
      <c r="BI594" s="8">
        <v>1</v>
      </c>
      <c r="BJ594" s="8" t="s">
        <v>26</v>
      </c>
      <c r="BK594" s="8" t="s">
        <v>20</v>
      </c>
      <c r="BL594" s="8">
        <v>14</v>
      </c>
      <c r="BM594" s="8" t="s">
        <v>26</v>
      </c>
      <c r="BN594" s="8"/>
      <c r="BO594" s="8" t="s">
        <v>26</v>
      </c>
      <c r="BP594" s="34">
        <v>46934</v>
      </c>
      <c r="BQ594" s="8" t="s">
        <v>21</v>
      </c>
      <c r="BR594" s="8" t="s">
        <v>156</v>
      </c>
    </row>
    <row r="595" spans="1:70" ht="15.5" thickBot="1" x14ac:dyDescent="0.35">
      <c r="A595" s="8" t="s">
        <v>26</v>
      </c>
      <c r="B595" s="8"/>
      <c r="C595" s="8" t="s">
        <v>955</v>
      </c>
      <c r="D595" s="8" t="s">
        <v>154</v>
      </c>
      <c r="E595" s="33">
        <v>1</v>
      </c>
      <c r="F595" s="8">
        <v>0</v>
      </c>
      <c r="G595" s="8" t="s">
        <v>157</v>
      </c>
      <c r="H595" s="8" t="s">
        <v>613</v>
      </c>
      <c r="I595" s="8">
        <v>20</v>
      </c>
      <c r="J595" s="8">
        <v>145</v>
      </c>
      <c r="K595" s="8">
        <v>170</v>
      </c>
      <c r="L595" s="8">
        <v>12</v>
      </c>
      <c r="M595" s="8">
        <v>11</v>
      </c>
      <c r="N595" s="8">
        <v>6</v>
      </c>
      <c r="O595" s="8">
        <v>11</v>
      </c>
      <c r="P595" s="8">
        <v>13</v>
      </c>
      <c r="Q595" s="8">
        <v>12</v>
      </c>
      <c r="R595" s="8">
        <v>7</v>
      </c>
      <c r="S595" s="8">
        <v>14</v>
      </c>
      <c r="T595" s="8">
        <v>11</v>
      </c>
      <c r="U595" s="8">
        <v>9</v>
      </c>
      <c r="V595" s="8">
        <v>14</v>
      </c>
      <c r="W595" s="8">
        <v>13</v>
      </c>
      <c r="X595" s="8">
        <v>7</v>
      </c>
      <c r="Y595" s="8">
        <v>9</v>
      </c>
      <c r="Z595" s="8">
        <v>13</v>
      </c>
      <c r="AA595" s="8">
        <v>8</v>
      </c>
      <c r="AB595" s="8">
        <v>17</v>
      </c>
      <c r="AC595" s="8">
        <v>11</v>
      </c>
      <c r="AD595" s="8">
        <v>10</v>
      </c>
      <c r="AE595" s="8">
        <v>5</v>
      </c>
      <c r="AF595" s="8">
        <v>13</v>
      </c>
      <c r="AG595" s="8">
        <v>12</v>
      </c>
      <c r="AH595" s="8">
        <v>13</v>
      </c>
      <c r="AI595" s="8">
        <v>14</v>
      </c>
      <c r="AJ595" s="8">
        <v>14</v>
      </c>
      <c r="AK595" s="8">
        <v>12</v>
      </c>
      <c r="AL595" s="8">
        <v>14</v>
      </c>
      <c r="AM595" s="8">
        <v>12</v>
      </c>
      <c r="AN595" s="8">
        <v>17</v>
      </c>
      <c r="AO595" s="8">
        <v>8</v>
      </c>
      <c r="AP595" s="8">
        <v>16</v>
      </c>
      <c r="AQ595" s="8">
        <v>15</v>
      </c>
      <c r="AR595" s="8">
        <v>13</v>
      </c>
      <c r="AS595" s="8">
        <v>14</v>
      </c>
      <c r="AT595" s="8">
        <v>17</v>
      </c>
      <c r="AU595" s="8">
        <v>13</v>
      </c>
      <c r="AV595" s="8">
        <v>13</v>
      </c>
      <c r="AW595" s="8">
        <v>14</v>
      </c>
      <c r="AX595" s="8">
        <v>6</v>
      </c>
      <c r="AY595" s="8">
        <v>1</v>
      </c>
      <c r="AZ595" s="8">
        <v>3</v>
      </c>
      <c r="BA595" s="8">
        <v>1</v>
      </c>
      <c r="BB595" s="8">
        <v>3</v>
      </c>
      <c r="BC595" s="8">
        <v>1</v>
      </c>
      <c r="BD595" s="8">
        <v>3</v>
      </c>
      <c r="BE595" s="8">
        <v>3</v>
      </c>
      <c r="BF595" s="8">
        <v>3</v>
      </c>
      <c r="BG595" s="8">
        <v>1</v>
      </c>
      <c r="BH595" s="8">
        <v>2</v>
      </c>
      <c r="BI595" s="8">
        <v>1</v>
      </c>
      <c r="BJ595" s="8" t="s">
        <v>26</v>
      </c>
      <c r="BK595" s="8" t="s">
        <v>20</v>
      </c>
      <c r="BL595" s="8">
        <v>9</v>
      </c>
      <c r="BM595" s="8" t="s">
        <v>26</v>
      </c>
      <c r="BN595" s="8"/>
      <c r="BO595" s="8">
        <v>4</v>
      </c>
      <c r="BP595" s="34">
        <v>47299</v>
      </c>
      <c r="BQ595" s="8" t="s">
        <v>21</v>
      </c>
      <c r="BR595" s="8" t="s">
        <v>156</v>
      </c>
    </row>
    <row r="596" spans="1:70" x14ac:dyDescent="0.3">
      <c r="A596" s="48" t="s">
        <v>956</v>
      </c>
    </row>
    <row r="597" spans="1:70" ht="14.5" thickBot="1" x14ac:dyDescent="0.35">
      <c r="A597" s="7" t="s">
        <v>0</v>
      </c>
      <c r="B597" s="7"/>
      <c r="C597" s="7" t="s">
        <v>2</v>
      </c>
      <c r="D597" s="7" t="s">
        <v>3</v>
      </c>
      <c r="E597" s="7"/>
      <c r="F597" s="7" t="s">
        <v>14</v>
      </c>
      <c r="G597" s="7" t="s">
        <v>12</v>
      </c>
      <c r="H597" s="7" t="s">
        <v>1</v>
      </c>
      <c r="I597" s="7" t="s">
        <v>4</v>
      </c>
      <c r="J597" s="7" t="s">
        <v>5</v>
      </c>
      <c r="K597" s="7" t="s">
        <v>329</v>
      </c>
      <c r="L597" s="7" t="s">
        <v>34</v>
      </c>
      <c r="M597" s="7" t="s">
        <v>35</v>
      </c>
      <c r="N597" s="7" t="s">
        <v>36</v>
      </c>
      <c r="O597" s="7" t="s">
        <v>37</v>
      </c>
      <c r="P597" s="7" t="s">
        <v>38</v>
      </c>
      <c r="Q597" s="7" t="s">
        <v>39</v>
      </c>
      <c r="R597" s="7" t="s">
        <v>40</v>
      </c>
      <c r="S597" s="7" t="s">
        <v>9</v>
      </c>
      <c r="T597" s="7" t="s">
        <v>41</v>
      </c>
      <c r="U597" s="7" t="s">
        <v>42</v>
      </c>
      <c r="V597" s="7" t="s">
        <v>43</v>
      </c>
      <c r="W597" s="7" t="s">
        <v>44</v>
      </c>
      <c r="X597" s="7" t="s">
        <v>45</v>
      </c>
      <c r="Y597" s="7" t="s">
        <v>46</v>
      </c>
      <c r="Z597" s="7" t="s">
        <v>47</v>
      </c>
      <c r="AA597" s="7" t="s">
        <v>1</v>
      </c>
      <c r="AB597" s="7" t="s">
        <v>10</v>
      </c>
      <c r="AC597" s="7" t="s">
        <v>48</v>
      </c>
      <c r="AD597" s="7" t="s">
        <v>49</v>
      </c>
      <c r="AE597" s="7" t="s">
        <v>50</v>
      </c>
      <c r="AF597" s="7" t="s">
        <v>51</v>
      </c>
      <c r="AG597" s="7" t="s">
        <v>52</v>
      </c>
      <c r="AH597" s="7" t="s">
        <v>53</v>
      </c>
      <c r="AI597" s="7" t="s">
        <v>54</v>
      </c>
      <c r="AJ597" s="7" t="s">
        <v>55</v>
      </c>
      <c r="AK597" s="7" t="s">
        <v>56</v>
      </c>
      <c r="AL597" s="7" t="s">
        <v>57</v>
      </c>
      <c r="AM597" s="7" t="s">
        <v>58</v>
      </c>
      <c r="AN597" s="7" t="s">
        <v>7</v>
      </c>
      <c r="AO597" s="7" t="s">
        <v>8</v>
      </c>
      <c r="AP597" s="7" t="s">
        <v>59</v>
      </c>
      <c r="AQ597" s="7" t="s">
        <v>60</v>
      </c>
      <c r="AR597" s="7" t="s">
        <v>61</v>
      </c>
      <c r="AS597" s="7" t="s">
        <v>62</v>
      </c>
      <c r="AT597" s="7" t="s">
        <v>6</v>
      </c>
      <c r="AU597" s="7" t="s">
        <v>63</v>
      </c>
      <c r="AV597" s="7" t="s">
        <v>213</v>
      </c>
      <c r="AW597" s="7" t="s">
        <v>214</v>
      </c>
      <c r="AX597" s="7" t="s">
        <v>215</v>
      </c>
      <c r="AY597" s="7" t="s">
        <v>140</v>
      </c>
      <c r="AZ597" s="7" t="s">
        <v>141</v>
      </c>
      <c r="BA597" s="7" t="s">
        <v>142</v>
      </c>
      <c r="BB597" s="7" t="s">
        <v>143</v>
      </c>
      <c r="BC597" s="7" t="s">
        <v>144</v>
      </c>
      <c r="BD597" s="7" t="s">
        <v>145</v>
      </c>
      <c r="BE597" s="7" t="s">
        <v>146</v>
      </c>
      <c r="BF597" s="7" t="s">
        <v>147</v>
      </c>
      <c r="BG597" s="7" t="s">
        <v>148</v>
      </c>
      <c r="BH597" s="7" t="s">
        <v>149</v>
      </c>
      <c r="BI597" s="7" t="s">
        <v>150</v>
      </c>
      <c r="BJ597" s="7" t="s">
        <v>18</v>
      </c>
      <c r="BK597" s="7" t="s">
        <v>16</v>
      </c>
      <c r="BL597" s="7" t="s">
        <v>11</v>
      </c>
      <c r="BM597" s="7" t="s">
        <v>13</v>
      </c>
      <c r="BN597" s="7" t="s">
        <v>17</v>
      </c>
      <c r="BO597" s="7" t="s">
        <v>151</v>
      </c>
      <c r="BP597" s="7" t="s">
        <v>15</v>
      </c>
      <c r="BQ597" s="7" t="s">
        <v>152</v>
      </c>
      <c r="BR597" s="7" t="s">
        <v>153</v>
      </c>
    </row>
    <row r="598" spans="1:70" ht="15.5" thickBot="1" x14ac:dyDescent="0.35">
      <c r="A598" s="8" t="s">
        <v>26</v>
      </c>
      <c r="B598" s="8"/>
      <c r="C598" s="8" t="s">
        <v>957</v>
      </c>
      <c r="D598" s="8" t="s">
        <v>484</v>
      </c>
      <c r="E598" s="33">
        <v>0.92</v>
      </c>
      <c r="F598" s="8">
        <v>0</v>
      </c>
      <c r="G598" s="8" t="s">
        <v>33</v>
      </c>
      <c r="H598" s="8" t="s">
        <v>221</v>
      </c>
      <c r="I598" s="8">
        <v>26</v>
      </c>
      <c r="J598" s="8">
        <v>151</v>
      </c>
      <c r="K598" s="8">
        <v>151</v>
      </c>
      <c r="L598" s="8">
        <v>15</v>
      </c>
      <c r="M598" s="8">
        <v>10</v>
      </c>
      <c r="N598" s="8">
        <v>14</v>
      </c>
      <c r="O598" s="8">
        <v>5</v>
      </c>
      <c r="P598" s="8">
        <v>12</v>
      </c>
      <c r="Q598" s="8">
        <v>5</v>
      </c>
      <c r="R598" s="8">
        <v>11</v>
      </c>
      <c r="S598" s="8">
        <v>11</v>
      </c>
      <c r="T598" s="8">
        <v>16</v>
      </c>
      <c r="U598" s="8">
        <v>5</v>
      </c>
      <c r="V598" s="8">
        <v>6</v>
      </c>
      <c r="W598" s="8">
        <v>13</v>
      </c>
      <c r="X598" s="8">
        <v>8</v>
      </c>
      <c r="Y598" s="8">
        <v>8</v>
      </c>
      <c r="Z598" s="8">
        <v>9</v>
      </c>
      <c r="AA598" s="8">
        <v>17</v>
      </c>
      <c r="AB598" s="8">
        <v>18</v>
      </c>
      <c r="AC598" s="8">
        <v>13</v>
      </c>
      <c r="AD598" s="8">
        <v>15</v>
      </c>
      <c r="AE598" s="8">
        <v>13</v>
      </c>
      <c r="AF598" s="8">
        <v>16</v>
      </c>
      <c r="AG598" s="8">
        <v>12</v>
      </c>
      <c r="AH598" s="8">
        <v>15</v>
      </c>
      <c r="AI598" s="8">
        <v>12</v>
      </c>
      <c r="AJ598" s="8">
        <v>15</v>
      </c>
      <c r="AK598" s="8">
        <v>15</v>
      </c>
      <c r="AL598" s="8">
        <v>15</v>
      </c>
      <c r="AM598" s="8">
        <v>12</v>
      </c>
      <c r="AN598" s="8">
        <v>14</v>
      </c>
      <c r="AO598" s="8">
        <v>10</v>
      </c>
      <c r="AP598" s="8">
        <v>13</v>
      </c>
      <c r="AQ598" s="8">
        <v>17</v>
      </c>
      <c r="AR598" s="8">
        <v>14</v>
      </c>
      <c r="AS598" s="8">
        <v>14</v>
      </c>
      <c r="AT598" s="8">
        <v>13</v>
      </c>
      <c r="AU598" s="8">
        <v>17</v>
      </c>
      <c r="AV598" s="8">
        <v>15</v>
      </c>
      <c r="AW598" s="8">
        <v>15</v>
      </c>
      <c r="AX598" s="8">
        <v>13</v>
      </c>
      <c r="AY598" s="8">
        <v>3</v>
      </c>
      <c r="AZ598" s="8">
        <v>3</v>
      </c>
      <c r="BA598" s="8">
        <v>4</v>
      </c>
      <c r="BB598" s="8">
        <v>2</v>
      </c>
      <c r="BC598" s="8">
        <v>2</v>
      </c>
      <c r="BD598" s="8">
        <v>1</v>
      </c>
      <c r="BE598" s="8">
        <v>2</v>
      </c>
      <c r="BF598" s="8">
        <v>3</v>
      </c>
      <c r="BG598" s="8">
        <v>1</v>
      </c>
      <c r="BH598" s="8">
        <v>2</v>
      </c>
      <c r="BI598" s="8">
        <v>1</v>
      </c>
      <c r="BJ598" s="8" t="s">
        <v>26</v>
      </c>
      <c r="BK598" s="8" t="s">
        <v>22</v>
      </c>
      <c r="BL598" s="8">
        <v>15</v>
      </c>
      <c r="BM598" s="8" t="s">
        <v>26</v>
      </c>
      <c r="BN598" s="8"/>
      <c r="BO598" s="8">
        <v>3</v>
      </c>
      <c r="BP598" s="34">
        <v>46934</v>
      </c>
      <c r="BQ598" s="8" t="s">
        <v>21</v>
      </c>
      <c r="BR598" s="8" t="s">
        <v>156</v>
      </c>
    </row>
    <row r="599" spans="1:70" ht="15.5" thickBot="1" x14ac:dyDescent="0.35">
      <c r="A599" s="8" t="s">
        <v>26</v>
      </c>
      <c r="B599" s="8"/>
      <c r="C599" s="8" t="s">
        <v>958</v>
      </c>
      <c r="D599" s="8" t="s">
        <v>154</v>
      </c>
      <c r="E599" s="33">
        <v>1</v>
      </c>
      <c r="F599" s="8">
        <v>0</v>
      </c>
      <c r="G599" s="8" t="s">
        <v>20</v>
      </c>
      <c r="H599" s="8" t="s">
        <v>226</v>
      </c>
      <c r="I599" s="8">
        <v>23</v>
      </c>
      <c r="J599" s="8">
        <v>132</v>
      </c>
      <c r="K599" s="8">
        <v>145</v>
      </c>
      <c r="L599" s="8">
        <v>12</v>
      </c>
      <c r="M599" s="8">
        <v>9</v>
      </c>
      <c r="N599" s="8">
        <v>13</v>
      </c>
      <c r="O599" s="8">
        <v>7</v>
      </c>
      <c r="P599" s="8">
        <v>13</v>
      </c>
      <c r="Q599" s="8">
        <v>7</v>
      </c>
      <c r="R599" s="8">
        <v>16</v>
      </c>
      <c r="S599" s="8">
        <v>10</v>
      </c>
      <c r="T599" s="8">
        <v>13</v>
      </c>
      <c r="U599" s="8">
        <v>7</v>
      </c>
      <c r="V599" s="8">
        <v>7</v>
      </c>
      <c r="W599" s="8">
        <v>12</v>
      </c>
      <c r="X599" s="8">
        <v>13</v>
      </c>
      <c r="Y599" s="8">
        <v>9</v>
      </c>
      <c r="Z599" s="8">
        <v>8</v>
      </c>
      <c r="AA599" s="8">
        <v>13</v>
      </c>
      <c r="AB599" s="8">
        <v>14</v>
      </c>
      <c r="AC599" s="8">
        <v>13</v>
      </c>
      <c r="AD599" s="8">
        <v>14</v>
      </c>
      <c r="AE599" s="8">
        <v>13</v>
      </c>
      <c r="AF599" s="8">
        <v>11</v>
      </c>
      <c r="AG599" s="8">
        <v>11</v>
      </c>
      <c r="AH599" s="8">
        <v>14</v>
      </c>
      <c r="AI599" s="8">
        <v>12</v>
      </c>
      <c r="AJ599" s="8">
        <v>13</v>
      </c>
      <c r="AK599" s="8">
        <v>12</v>
      </c>
      <c r="AL599" s="8">
        <v>13</v>
      </c>
      <c r="AM599" s="8">
        <v>12</v>
      </c>
      <c r="AN599" s="8">
        <v>14</v>
      </c>
      <c r="AO599" s="8">
        <v>14</v>
      </c>
      <c r="AP599" s="8">
        <v>13</v>
      </c>
      <c r="AQ599" s="8">
        <v>14</v>
      </c>
      <c r="AR599" s="8">
        <v>13</v>
      </c>
      <c r="AS599" s="8">
        <v>13</v>
      </c>
      <c r="AT599" s="8">
        <v>13</v>
      </c>
      <c r="AU599" s="8">
        <v>14</v>
      </c>
      <c r="AV599" s="8">
        <v>11</v>
      </c>
      <c r="AW599" s="8">
        <v>11</v>
      </c>
      <c r="AX599" s="8">
        <v>11</v>
      </c>
      <c r="AY599" s="8">
        <v>1</v>
      </c>
      <c r="AZ599" s="8">
        <v>3</v>
      </c>
      <c r="BA599" s="8">
        <v>3</v>
      </c>
      <c r="BB599" s="8">
        <v>2</v>
      </c>
      <c r="BC599" s="8">
        <v>4</v>
      </c>
      <c r="BD599" s="8">
        <v>2</v>
      </c>
      <c r="BE599" s="8">
        <v>2</v>
      </c>
      <c r="BF599" s="8">
        <v>3</v>
      </c>
      <c r="BG599" s="8">
        <v>3</v>
      </c>
      <c r="BH599" s="8">
        <v>1</v>
      </c>
      <c r="BI599" s="8">
        <v>3</v>
      </c>
      <c r="BJ599" s="8" t="s">
        <v>26</v>
      </c>
      <c r="BK599" s="8" t="s">
        <v>20</v>
      </c>
      <c r="BL599" s="8">
        <v>15</v>
      </c>
      <c r="BM599" s="8" t="s">
        <v>26</v>
      </c>
      <c r="BN599" s="8"/>
      <c r="BO599" s="8">
        <v>2</v>
      </c>
      <c r="BP599" s="34">
        <v>47299</v>
      </c>
      <c r="BQ599" s="8" t="s">
        <v>21</v>
      </c>
      <c r="BR599" s="8" t="s">
        <v>156</v>
      </c>
    </row>
    <row r="600" spans="1:70" ht="15.5" thickBot="1" x14ac:dyDescent="0.35">
      <c r="A600" s="8" t="s">
        <v>26</v>
      </c>
      <c r="B600" s="8"/>
      <c r="C600" s="8" t="s">
        <v>959</v>
      </c>
      <c r="D600" s="8" t="s">
        <v>154</v>
      </c>
      <c r="E600" s="33">
        <v>1</v>
      </c>
      <c r="F600" s="8">
        <v>0</v>
      </c>
      <c r="G600" s="8" t="s">
        <v>29</v>
      </c>
      <c r="H600" s="8" t="s">
        <v>960</v>
      </c>
      <c r="I600" s="8">
        <v>23</v>
      </c>
      <c r="J600" s="8">
        <v>145</v>
      </c>
      <c r="K600" s="8">
        <v>153</v>
      </c>
      <c r="L600" s="8">
        <v>14</v>
      </c>
      <c r="M600" s="8">
        <v>16</v>
      </c>
      <c r="N600" s="8">
        <v>13</v>
      </c>
      <c r="O600" s="8">
        <v>5</v>
      </c>
      <c r="P600" s="8">
        <v>14</v>
      </c>
      <c r="Q600" s="8">
        <v>8</v>
      </c>
      <c r="R600" s="8">
        <v>6</v>
      </c>
      <c r="S600" s="8">
        <v>13</v>
      </c>
      <c r="T600" s="8">
        <v>15</v>
      </c>
      <c r="U600" s="8">
        <v>5</v>
      </c>
      <c r="V600" s="8">
        <v>12</v>
      </c>
      <c r="W600" s="8">
        <v>14</v>
      </c>
      <c r="X600" s="8">
        <v>9</v>
      </c>
      <c r="Y600" s="8">
        <v>12</v>
      </c>
      <c r="Z600" s="8">
        <v>13</v>
      </c>
      <c r="AA600" s="8">
        <v>15</v>
      </c>
      <c r="AB600" s="8">
        <v>15</v>
      </c>
      <c r="AC600" s="8">
        <v>14</v>
      </c>
      <c r="AD600" s="8">
        <v>14</v>
      </c>
      <c r="AE600" s="8">
        <v>9</v>
      </c>
      <c r="AF600" s="8">
        <v>13</v>
      </c>
      <c r="AG600" s="8">
        <v>13</v>
      </c>
      <c r="AH600" s="8">
        <v>14</v>
      </c>
      <c r="AI600" s="8">
        <v>14</v>
      </c>
      <c r="AJ600" s="8">
        <v>12</v>
      </c>
      <c r="AK600" s="8">
        <v>14</v>
      </c>
      <c r="AL600" s="8">
        <v>14</v>
      </c>
      <c r="AM600" s="8">
        <v>12</v>
      </c>
      <c r="AN600" s="8">
        <v>14</v>
      </c>
      <c r="AO600" s="8">
        <v>8</v>
      </c>
      <c r="AP600" s="8">
        <v>15</v>
      </c>
      <c r="AQ600" s="8">
        <v>15</v>
      </c>
      <c r="AR600" s="8">
        <v>15</v>
      </c>
      <c r="AS600" s="8">
        <v>12</v>
      </c>
      <c r="AT600" s="8">
        <v>15</v>
      </c>
      <c r="AU600" s="8">
        <v>12</v>
      </c>
      <c r="AV600" s="8">
        <v>13</v>
      </c>
      <c r="AW600" s="8">
        <v>12</v>
      </c>
      <c r="AX600" s="8">
        <v>12</v>
      </c>
      <c r="AY600" s="8">
        <v>3</v>
      </c>
      <c r="AZ600" s="8">
        <v>2</v>
      </c>
      <c r="BA600" s="8">
        <v>2</v>
      </c>
      <c r="BB600" s="8">
        <v>1</v>
      </c>
      <c r="BC600" s="8">
        <v>3</v>
      </c>
      <c r="BD600" s="8">
        <v>1</v>
      </c>
      <c r="BE600" s="8">
        <v>1</v>
      </c>
      <c r="BF600" s="8">
        <v>2</v>
      </c>
      <c r="BG600" s="8">
        <v>2</v>
      </c>
      <c r="BH600" s="8">
        <v>2</v>
      </c>
      <c r="BI600" s="8">
        <v>2</v>
      </c>
      <c r="BJ600" s="8" t="s">
        <v>26</v>
      </c>
      <c r="BK600" s="8" t="s">
        <v>20</v>
      </c>
      <c r="BL600" s="8">
        <v>13</v>
      </c>
      <c r="BM600" s="8" t="s">
        <v>26</v>
      </c>
      <c r="BN600" s="8"/>
      <c r="BO600" s="8">
        <v>6</v>
      </c>
      <c r="BP600" s="34">
        <v>47664</v>
      </c>
      <c r="BQ600" s="8" t="s">
        <v>21</v>
      </c>
      <c r="BR600" s="8" t="s">
        <v>156</v>
      </c>
    </row>
    <row r="601" spans="1:70" ht="15.5" thickBot="1" x14ac:dyDescent="0.35">
      <c r="A601" s="8" t="s">
        <v>26</v>
      </c>
      <c r="B601" s="8"/>
      <c r="C601" s="8" t="s">
        <v>961</v>
      </c>
      <c r="D601" s="8" t="s">
        <v>154</v>
      </c>
      <c r="E601" s="33">
        <v>1</v>
      </c>
      <c r="F601" s="8">
        <v>0</v>
      </c>
      <c r="G601" s="8" t="s">
        <v>157</v>
      </c>
      <c r="H601" s="8" t="s">
        <v>369</v>
      </c>
      <c r="I601" s="8">
        <v>20</v>
      </c>
      <c r="J601" s="8">
        <v>124</v>
      </c>
      <c r="K601" s="8">
        <v>151</v>
      </c>
      <c r="L601" s="8">
        <v>10</v>
      </c>
      <c r="M601" s="8">
        <v>11</v>
      </c>
      <c r="N601" s="8">
        <v>12</v>
      </c>
      <c r="O601" s="8">
        <v>13</v>
      </c>
      <c r="P601" s="8">
        <v>13</v>
      </c>
      <c r="Q601" s="8">
        <v>8</v>
      </c>
      <c r="R601" s="8">
        <v>8</v>
      </c>
      <c r="S601" s="8">
        <v>13</v>
      </c>
      <c r="T601" s="8">
        <v>10</v>
      </c>
      <c r="U601" s="8">
        <v>10</v>
      </c>
      <c r="V601" s="8">
        <v>9</v>
      </c>
      <c r="W601" s="8">
        <v>12</v>
      </c>
      <c r="X601" s="8">
        <v>6</v>
      </c>
      <c r="Y601" s="8">
        <v>10</v>
      </c>
      <c r="Z601" s="8">
        <v>8</v>
      </c>
      <c r="AA601" s="8">
        <v>11</v>
      </c>
      <c r="AB601" s="8">
        <v>14</v>
      </c>
      <c r="AC601" s="8">
        <v>12</v>
      </c>
      <c r="AD601" s="8">
        <v>12</v>
      </c>
      <c r="AE601" s="8">
        <v>12</v>
      </c>
      <c r="AF601" s="8">
        <v>10</v>
      </c>
      <c r="AG601" s="8">
        <v>10</v>
      </c>
      <c r="AH601" s="8">
        <v>12</v>
      </c>
      <c r="AI601" s="8">
        <v>12</v>
      </c>
      <c r="AJ601" s="8">
        <v>15</v>
      </c>
      <c r="AK601" s="8">
        <v>14</v>
      </c>
      <c r="AL601" s="8">
        <v>12</v>
      </c>
      <c r="AM601" s="8">
        <v>14</v>
      </c>
      <c r="AN601" s="8">
        <v>15</v>
      </c>
      <c r="AO601" s="8">
        <v>8</v>
      </c>
      <c r="AP601" s="8">
        <v>16</v>
      </c>
      <c r="AQ601" s="8">
        <v>13</v>
      </c>
      <c r="AR601" s="8">
        <v>13</v>
      </c>
      <c r="AS601" s="8">
        <v>11</v>
      </c>
      <c r="AT601" s="8">
        <v>15</v>
      </c>
      <c r="AU601" s="8">
        <v>12</v>
      </c>
      <c r="AV601" s="8">
        <v>12</v>
      </c>
      <c r="AW601" s="8">
        <v>13</v>
      </c>
      <c r="AX601" s="8">
        <v>12</v>
      </c>
      <c r="AY601" s="8">
        <v>2</v>
      </c>
      <c r="AZ601" s="8">
        <v>3</v>
      </c>
      <c r="BA601" s="8">
        <v>2</v>
      </c>
      <c r="BB601" s="8">
        <v>4</v>
      </c>
      <c r="BC601" s="8">
        <v>1</v>
      </c>
      <c r="BD601" s="8">
        <v>1</v>
      </c>
      <c r="BE601" s="8">
        <v>2</v>
      </c>
      <c r="BF601" s="8">
        <v>3</v>
      </c>
      <c r="BG601" s="8">
        <v>1</v>
      </c>
      <c r="BH601" s="8">
        <v>3</v>
      </c>
      <c r="BI601" s="8">
        <v>2</v>
      </c>
      <c r="BJ601" s="8" t="s">
        <v>26</v>
      </c>
      <c r="BK601" s="8" t="s">
        <v>20</v>
      </c>
      <c r="BL601" s="8">
        <v>14</v>
      </c>
      <c r="BM601" s="8" t="s">
        <v>26</v>
      </c>
      <c r="BN601" s="8"/>
      <c r="BO601" s="8" t="s">
        <v>26</v>
      </c>
      <c r="BP601" s="34">
        <v>47299</v>
      </c>
      <c r="BQ601" s="8" t="s">
        <v>21</v>
      </c>
      <c r="BR601" s="8" t="s">
        <v>156</v>
      </c>
    </row>
    <row r="602" spans="1:70" ht="15.5" thickBot="1" x14ac:dyDescent="0.35">
      <c r="A602" s="8" t="s">
        <v>26</v>
      </c>
      <c r="B602" s="8"/>
      <c r="C602" s="8" t="s">
        <v>962</v>
      </c>
      <c r="D602" s="8" t="s">
        <v>154</v>
      </c>
      <c r="E602" s="33">
        <v>1</v>
      </c>
      <c r="F602" s="8">
        <v>0</v>
      </c>
      <c r="G602" s="8" t="s">
        <v>20</v>
      </c>
      <c r="H602" s="8" t="s">
        <v>963</v>
      </c>
      <c r="I602" s="8">
        <v>21</v>
      </c>
      <c r="J602" s="8">
        <v>145</v>
      </c>
      <c r="K602" s="8">
        <v>164</v>
      </c>
      <c r="L602" s="8">
        <v>15</v>
      </c>
      <c r="M602" s="8">
        <v>12</v>
      </c>
      <c r="N602" s="8">
        <v>8</v>
      </c>
      <c r="O602" s="8">
        <v>7</v>
      </c>
      <c r="P602" s="8">
        <v>15</v>
      </c>
      <c r="Q602" s="8">
        <v>5</v>
      </c>
      <c r="R602" s="8">
        <v>4</v>
      </c>
      <c r="S602" s="8">
        <v>17</v>
      </c>
      <c r="T602" s="8">
        <v>13</v>
      </c>
      <c r="U602" s="8">
        <v>6</v>
      </c>
      <c r="V602" s="8">
        <v>11</v>
      </c>
      <c r="W602" s="8">
        <v>14</v>
      </c>
      <c r="X602" s="8">
        <v>8</v>
      </c>
      <c r="Y602" s="8">
        <v>9</v>
      </c>
      <c r="Z602" s="8">
        <v>15</v>
      </c>
      <c r="AA602" s="8">
        <v>14</v>
      </c>
      <c r="AB602" s="8">
        <v>14</v>
      </c>
      <c r="AC602" s="8">
        <v>12</v>
      </c>
      <c r="AD602" s="8">
        <v>14</v>
      </c>
      <c r="AE602" s="8">
        <v>9</v>
      </c>
      <c r="AF602" s="8">
        <v>14</v>
      </c>
      <c r="AG602" s="8">
        <v>16</v>
      </c>
      <c r="AH602" s="8">
        <v>15</v>
      </c>
      <c r="AI602" s="8">
        <v>15</v>
      </c>
      <c r="AJ602" s="8">
        <v>18</v>
      </c>
      <c r="AK602" s="8">
        <v>12</v>
      </c>
      <c r="AL602" s="8">
        <v>14</v>
      </c>
      <c r="AM602" s="8">
        <v>15</v>
      </c>
      <c r="AN602" s="8">
        <v>13</v>
      </c>
      <c r="AO602" s="8">
        <v>8</v>
      </c>
      <c r="AP602" s="8">
        <v>13</v>
      </c>
      <c r="AQ602" s="8">
        <v>14</v>
      </c>
      <c r="AR602" s="8">
        <v>16</v>
      </c>
      <c r="AS602" s="8">
        <v>9</v>
      </c>
      <c r="AT602" s="8">
        <v>14</v>
      </c>
      <c r="AU602" s="8">
        <v>12</v>
      </c>
      <c r="AV602" s="8">
        <v>11</v>
      </c>
      <c r="AW602" s="8">
        <v>13</v>
      </c>
      <c r="AX602" s="8">
        <v>10</v>
      </c>
      <c r="AY602" s="8">
        <v>3</v>
      </c>
      <c r="AZ602" s="8">
        <v>1</v>
      </c>
      <c r="BA602" s="8">
        <v>2</v>
      </c>
      <c r="BB602" s="8">
        <v>3</v>
      </c>
      <c r="BC602" s="8">
        <v>3</v>
      </c>
      <c r="BD602" s="8">
        <v>3</v>
      </c>
      <c r="BE602" s="8">
        <v>1</v>
      </c>
      <c r="BF602" s="8">
        <v>3</v>
      </c>
      <c r="BG602" s="8">
        <v>1</v>
      </c>
      <c r="BH602" s="8">
        <v>1</v>
      </c>
      <c r="BI602" s="8">
        <v>1</v>
      </c>
      <c r="BJ602" s="8" t="s">
        <v>26</v>
      </c>
      <c r="BK602" s="8" t="s">
        <v>20</v>
      </c>
      <c r="BL602" s="8">
        <v>13</v>
      </c>
      <c r="BM602" s="8" t="s">
        <v>26</v>
      </c>
      <c r="BN602" s="8"/>
      <c r="BO602" s="8">
        <v>5</v>
      </c>
      <c r="BP602" s="34">
        <v>46934</v>
      </c>
      <c r="BQ602" s="8" t="s">
        <v>21</v>
      </c>
      <c r="BR602" s="8" t="s">
        <v>156</v>
      </c>
    </row>
    <row r="603" spans="1:70" ht="15.5" thickBot="1" x14ac:dyDescent="0.35">
      <c r="A603" s="8" t="s">
        <v>26</v>
      </c>
      <c r="B603" s="8"/>
      <c r="C603" s="8" t="s">
        <v>964</v>
      </c>
      <c r="D603" s="8" t="s">
        <v>154</v>
      </c>
      <c r="E603" s="33">
        <v>1</v>
      </c>
      <c r="F603" s="8">
        <v>0</v>
      </c>
      <c r="G603" s="8" t="s">
        <v>28</v>
      </c>
      <c r="H603" s="8" t="s">
        <v>463</v>
      </c>
      <c r="I603" s="8">
        <v>34</v>
      </c>
      <c r="J603" s="8">
        <v>136</v>
      </c>
      <c r="K603" s="8">
        <v>136</v>
      </c>
      <c r="L603" s="8">
        <v>13</v>
      </c>
      <c r="M603" s="8">
        <v>12</v>
      </c>
      <c r="N603" s="8">
        <v>12</v>
      </c>
      <c r="O603" s="8">
        <v>4</v>
      </c>
      <c r="P603" s="8">
        <v>13</v>
      </c>
      <c r="Q603" s="8">
        <v>6</v>
      </c>
      <c r="R603" s="8">
        <v>3</v>
      </c>
      <c r="S603" s="8">
        <v>12</v>
      </c>
      <c r="T603" s="8">
        <v>14</v>
      </c>
      <c r="U603" s="8">
        <v>6</v>
      </c>
      <c r="V603" s="8">
        <v>7</v>
      </c>
      <c r="W603" s="8">
        <v>13</v>
      </c>
      <c r="X603" s="8">
        <v>7</v>
      </c>
      <c r="Y603" s="8">
        <v>9</v>
      </c>
      <c r="Z603" s="8">
        <v>9</v>
      </c>
      <c r="AA603" s="8">
        <v>15</v>
      </c>
      <c r="AB603" s="8">
        <v>16</v>
      </c>
      <c r="AC603" s="8">
        <v>12</v>
      </c>
      <c r="AD603" s="8">
        <v>14</v>
      </c>
      <c r="AE603" s="8">
        <v>14</v>
      </c>
      <c r="AF603" s="8">
        <v>10</v>
      </c>
      <c r="AG603" s="8">
        <v>9</v>
      </c>
      <c r="AH603" s="8">
        <v>16</v>
      </c>
      <c r="AI603" s="8">
        <v>13</v>
      </c>
      <c r="AJ603" s="8">
        <v>14</v>
      </c>
      <c r="AK603" s="8">
        <v>13</v>
      </c>
      <c r="AL603" s="8">
        <v>14</v>
      </c>
      <c r="AM603" s="8">
        <v>13</v>
      </c>
      <c r="AN603" s="8">
        <v>14</v>
      </c>
      <c r="AO603" s="8">
        <v>7</v>
      </c>
      <c r="AP603" s="8">
        <v>14</v>
      </c>
      <c r="AQ603" s="8">
        <v>17</v>
      </c>
      <c r="AR603" s="8">
        <v>11</v>
      </c>
      <c r="AS603" s="8">
        <v>9</v>
      </c>
      <c r="AT603" s="8">
        <v>14</v>
      </c>
      <c r="AU603" s="8">
        <v>16</v>
      </c>
      <c r="AV603" s="8">
        <v>16</v>
      </c>
      <c r="AW603" s="8">
        <v>14</v>
      </c>
      <c r="AX603" s="8">
        <v>11</v>
      </c>
      <c r="AY603" s="8">
        <v>1</v>
      </c>
      <c r="AZ603" s="8">
        <v>3</v>
      </c>
      <c r="BA603" s="8">
        <v>2</v>
      </c>
      <c r="BB603" s="8">
        <v>3</v>
      </c>
      <c r="BC603" s="8">
        <v>1</v>
      </c>
      <c r="BD603" s="8">
        <v>3</v>
      </c>
      <c r="BE603" s="8">
        <v>2</v>
      </c>
      <c r="BF603" s="8">
        <v>3</v>
      </c>
      <c r="BG603" s="8">
        <v>1</v>
      </c>
      <c r="BH603" s="8">
        <v>1</v>
      </c>
      <c r="BI603" s="8">
        <v>1</v>
      </c>
      <c r="BJ603" s="8" t="s">
        <v>26</v>
      </c>
      <c r="BK603" s="8" t="s">
        <v>20</v>
      </c>
      <c r="BL603" s="8">
        <v>15</v>
      </c>
      <c r="BM603" s="8" t="s">
        <v>26</v>
      </c>
      <c r="BN603" s="8"/>
      <c r="BO603" s="8">
        <v>9</v>
      </c>
      <c r="BP603" s="34">
        <v>46203</v>
      </c>
      <c r="BQ603" s="8" t="s">
        <v>21</v>
      </c>
      <c r="BR603" s="8" t="s">
        <v>156</v>
      </c>
    </row>
    <row r="604" spans="1:70" ht="15.5" thickBot="1" x14ac:dyDescent="0.35">
      <c r="A604" s="8" t="s">
        <v>26</v>
      </c>
      <c r="B604" s="8"/>
      <c r="C604" s="8" t="s">
        <v>965</v>
      </c>
      <c r="D604" s="8" t="s">
        <v>154</v>
      </c>
      <c r="E604" s="33">
        <v>1</v>
      </c>
      <c r="F604" s="8">
        <v>0</v>
      </c>
      <c r="G604" s="8" t="s">
        <v>33</v>
      </c>
      <c r="H604" s="8" t="s">
        <v>31</v>
      </c>
      <c r="I604" s="8">
        <v>28</v>
      </c>
      <c r="J604" s="8">
        <v>145</v>
      </c>
      <c r="K604" s="8">
        <v>147</v>
      </c>
      <c r="L604" s="8">
        <v>15</v>
      </c>
      <c r="M604" s="8">
        <v>10</v>
      </c>
      <c r="N604" s="8">
        <v>16</v>
      </c>
      <c r="O604" s="8">
        <v>6</v>
      </c>
      <c r="P604" s="8">
        <v>15</v>
      </c>
      <c r="Q604" s="8">
        <v>6</v>
      </c>
      <c r="R604" s="8">
        <v>6</v>
      </c>
      <c r="S604" s="8">
        <v>10</v>
      </c>
      <c r="T604" s="8">
        <v>15</v>
      </c>
      <c r="U604" s="8">
        <v>7</v>
      </c>
      <c r="V604" s="8">
        <v>8</v>
      </c>
      <c r="W604" s="8">
        <v>13</v>
      </c>
      <c r="X604" s="8">
        <v>15</v>
      </c>
      <c r="Y604" s="8">
        <v>7</v>
      </c>
      <c r="Z604" s="8">
        <v>11</v>
      </c>
      <c r="AA604" s="8">
        <v>14</v>
      </c>
      <c r="AB604" s="8">
        <v>15</v>
      </c>
      <c r="AC604" s="8">
        <v>12</v>
      </c>
      <c r="AD604" s="8">
        <v>15</v>
      </c>
      <c r="AE604" s="8">
        <v>12</v>
      </c>
      <c r="AF604" s="8">
        <v>10</v>
      </c>
      <c r="AG604" s="8">
        <v>14</v>
      </c>
      <c r="AH604" s="8">
        <v>15</v>
      </c>
      <c r="AI604" s="8">
        <v>10</v>
      </c>
      <c r="AJ604" s="8">
        <v>13</v>
      </c>
      <c r="AK604" s="8">
        <v>14</v>
      </c>
      <c r="AL604" s="8">
        <v>14</v>
      </c>
      <c r="AM604" s="8">
        <v>13</v>
      </c>
      <c r="AN604" s="8">
        <v>14</v>
      </c>
      <c r="AO604" s="8">
        <v>15</v>
      </c>
      <c r="AP604" s="8">
        <v>9</v>
      </c>
      <c r="AQ604" s="8">
        <v>15</v>
      </c>
      <c r="AR604" s="8">
        <v>14</v>
      </c>
      <c r="AS604" s="8">
        <v>12</v>
      </c>
      <c r="AT604" s="8">
        <v>12</v>
      </c>
      <c r="AU604" s="8">
        <v>14</v>
      </c>
      <c r="AV604" s="8">
        <v>13</v>
      </c>
      <c r="AW604" s="8">
        <v>13</v>
      </c>
      <c r="AX604" s="8">
        <v>13</v>
      </c>
      <c r="AY604" s="8">
        <v>1</v>
      </c>
      <c r="AZ604" s="8">
        <v>1</v>
      </c>
      <c r="BA604" s="8">
        <v>2</v>
      </c>
      <c r="BB604" s="8">
        <v>3</v>
      </c>
      <c r="BC604" s="8">
        <v>4</v>
      </c>
      <c r="BD604" s="8">
        <v>4</v>
      </c>
      <c r="BE604" s="8">
        <v>1</v>
      </c>
      <c r="BF604" s="8">
        <v>3</v>
      </c>
      <c r="BG604" s="8">
        <v>3</v>
      </c>
      <c r="BH604" s="8">
        <v>2</v>
      </c>
      <c r="BI604" s="8">
        <v>3</v>
      </c>
      <c r="BJ604" s="8" t="s">
        <v>26</v>
      </c>
      <c r="BK604" s="8" t="s">
        <v>20</v>
      </c>
      <c r="BL604" s="8">
        <v>15</v>
      </c>
      <c r="BM604" s="8" t="s">
        <v>26</v>
      </c>
      <c r="BN604" s="8"/>
      <c r="BO604" s="8">
        <v>9</v>
      </c>
      <c r="BP604" s="34">
        <v>46203</v>
      </c>
      <c r="BQ604" s="8" t="s">
        <v>21</v>
      </c>
      <c r="BR604" s="8" t="s">
        <v>156</v>
      </c>
    </row>
    <row r="605" spans="1:70" ht="15.5" thickBot="1" x14ac:dyDescent="0.35">
      <c r="A605" s="8" t="s">
        <v>26</v>
      </c>
      <c r="B605" s="8"/>
      <c r="C605" s="8" t="s">
        <v>966</v>
      </c>
      <c r="D605" s="8" t="s">
        <v>154</v>
      </c>
      <c r="E605" s="33">
        <v>1</v>
      </c>
      <c r="F605" s="8">
        <v>0</v>
      </c>
      <c r="G605" s="8" t="s">
        <v>20</v>
      </c>
      <c r="H605" s="8" t="s">
        <v>32</v>
      </c>
      <c r="I605" s="8">
        <v>25</v>
      </c>
      <c r="J605" s="8">
        <v>143</v>
      </c>
      <c r="K605" s="8">
        <v>152</v>
      </c>
      <c r="L605" s="8">
        <v>10</v>
      </c>
      <c r="M605" s="8">
        <v>2</v>
      </c>
      <c r="N605" s="8">
        <v>1</v>
      </c>
      <c r="O605" s="8">
        <v>5</v>
      </c>
      <c r="P605" s="8">
        <v>6</v>
      </c>
      <c r="Q605" s="8">
        <v>4</v>
      </c>
      <c r="R605" s="8">
        <v>2</v>
      </c>
      <c r="S605" s="8">
        <v>3</v>
      </c>
      <c r="T605" s="8">
        <v>3</v>
      </c>
      <c r="U605" s="8">
        <v>7</v>
      </c>
      <c r="V605" s="8">
        <v>1</v>
      </c>
      <c r="W605" s="8">
        <v>10</v>
      </c>
      <c r="X605" s="8">
        <v>1</v>
      </c>
      <c r="Y605" s="8">
        <v>1</v>
      </c>
      <c r="Z605" s="8">
        <v>2</v>
      </c>
      <c r="AA605" s="8">
        <v>14</v>
      </c>
      <c r="AB605" s="8">
        <v>11</v>
      </c>
      <c r="AC605" s="8">
        <v>12</v>
      </c>
      <c r="AD605" s="8">
        <v>12</v>
      </c>
      <c r="AE605" s="8">
        <v>13</v>
      </c>
      <c r="AF605" s="8">
        <v>13</v>
      </c>
      <c r="AG605" s="8">
        <v>11</v>
      </c>
      <c r="AH605" s="8">
        <v>12</v>
      </c>
      <c r="AI605" s="8">
        <v>3</v>
      </c>
      <c r="AJ605" s="8">
        <v>17</v>
      </c>
      <c r="AK605" s="8">
        <v>13</v>
      </c>
      <c r="AL605" s="8">
        <v>13</v>
      </c>
      <c r="AM605" s="8">
        <v>13</v>
      </c>
      <c r="AN605" s="8">
        <v>10</v>
      </c>
      <c r="AO605" s="8">
        <v>15</v>
      </c>
      <c r="AP605" s="8">
        <v>18</v>
      </c>
      <c r="AQ605" s="8">
        <v>12</v>
      </c>
      <c r="AR605" s="8">
        <v>12</v>
      </c>
      <c r="AS605" s="8">
        <v>13</v>
      </c>
      <c r="AT605" s="8">
        <v>13</v>
      </c>
      <c r="AU605" s="8">
        <v>5</v>
      </c>
      <c r="AV605" s="8">
        <v>12</v>
      </c>
      <c r="AW605" s="8">
        <v>14</v>
      </c>
      <c r="AX605" s="8">
        <v>11</v>
      </c>
      <c r="AY605" s="8">
        <v>10</v>
      </c>
      <c r="AZ605" s="8">
        <v>12</v>
      </c>
      <c r="BA605" s="8">
        <v>16</v>
      </c>
      <c r="BB605" s="8">
        <v>11</v>
      </c>
      <c r="BC605" s="8">
        <v>13</v>
      </c>
      <c r="BD605" s="8">
        <v>12</v>
      </c>
      <c r="BE605" s="8">
        <v>10</v>
      </c>
      <c r="BF605" s="8">
        <v>12</v>
      </c>
      <c r="BG605" s="8">
        <v>9</v>
      </c>
      <c r="BH605" s="8">
        <v>12</v>
      </c>
      <c r="BI605" s="8">
        <v>14</v>
      </c>
      <c r="BJ605" s="8" t="s">
        <v>26</v>
      </c>
      <c r="BK605" s="8" t="s">
        <v>20</v>
      </c>
      <c r="BL605" s="8">
        <v>14</v>
      </c>
      <c r="BM605" s="8" t="s">
        <v>26</v>
      </c>
      <c r="BN605" s="8"/>
      <c r="BO605" s="8" t="s">
        <v>26</v>
      </c>
      <c r="BP605" s="34">
        <v>47664</v>
      </c>
      <c r="BQ605" s="8" t="s">
        <v>21</v>
      </c>
      <c r="BR605" s="8" t="s">
        <v>156</v>
      </c>
    </row>
    <row r="606" spans="1:70" ht="15.5" thickBot="1" x14ac:dyDescent="0.35">
      <c r="A606" s="8" t="s">
        <v>26</v>
      </c>
      <c r="B606" s="8"/>
      <c r="C606" s="8" t="s">
        <v>967</v>
      </c>
      <c r="D606" s="8" t="s">
        <v>154</v>
      </c>
      <c r="E606" s="33">
        <v>1</v>
      </c>
      <c r="F606" s="8">
        <v>0</v>
      </c>
      <c r="G606" s="8" t="s">
        <v>29</v>
      </c>
      <c r="H606" s="8" t="s">
        <v>681</v>
      </c>
      <c r="I606" s="8">
        <v>26</v>
      </c>
      <c r="J606" s="8">
        <v>143</v>
      </c>
      <c r="K606" s="8">
        <v>145</v>
      </c>
      <c r="L606" s="8">
        <v>12</v>
      </c>
      <c r="M606" s="8">
        <v>12</v>
      </c>
      <c r="N606" s="8">
        <v>10</v>
      </c>
      <c r="O606" s="8">
        <v>10</v>
      </c>
      <c r="P606" s="8">
        <v>16</v>
      </c>
      <c r="Q606" s="8">
        <v>14</v>
      </c>
      <c r="R606" s="8">
        <v>6</v>
      </c>
      <c r="S606" s="8">
        <v>14</v>
      </c>
      <c r="T606" s="8">
        <v>8</v>
      </c>
      <c r="U606" s="8">
        <v>11</v>
      </c>
      <c r="V606" s="8">
        <v>10</v>
      </c>
      <c r="W606" s="8">
        <v>13</v>
      </c>
      <c r="X606" s="8">
        <v>6</v>
      </c>
      <c r="Y606" s="8">
        <v>11</v>
      </c>
      <c r="Z606" s="8">
        <v>14</v>
      </c>
      <c r="AA606" s="8">
        <v>10</v>
      </c>
      <c r="AB606" s="8">
        <v>15</v>
      </c>
      <c r="AC606" s="8">
        <v>10</v>
      </c>
      <c r="AD606" s="8">
        <v>11</v>
      </c>
      <c r="AE606" s="8">
        <v>12</v>
      </c>
      <c r="AF606" s="8">
        <v>10</v>
      </c>
      <c r="AG606" s="8">
        <v>11</v>
      </c>
      <c r="AH606" s="8">
        <v>16</v>
      </c>
      <c r="AI606" s="8">
        <v>15</v>
      </c>
      <c r="AJ606" s="8">
        <v>12</v>
      </c>
      <c r="AK606" s="8">
        <v>11</v>
      </c>
      <c r="AL606" s="8">
        <v>14</v>
      </c>
      <c r="AM606" s="8">
        <v>10</v>
      </c>
      <c r="AN606" s="8">
        <v>15</v>
      </c>
      <c r="AO606" s="8">
        <v>10</v>
      </c>
      <c r="AP606" s="8">
        <v>14</v>
      </c>
      <c r="AQ606" s="8">
        <v>15</v>
      </c>
      <c r="AR606" s="8">
        <v>13</v>
      </c>
      <c r="AS606" s="8">
        <v>10</v>
      </c>
      <c r="AT606" s="8">
        <v>14</v>
      </c>
      <c r="AU606" s="8">
        <v>10</v>
      </c>
      <c r="AV606" s="8">
        <v>12</v>
      </c>
      <c r="AW606" s="8">
        <v>11</v>
      </c>
      <c r="AX606" s="8">
        <v>11</v>
      </c>
      <c r="AY606" s="8">
        <v>1</v>
      </c>
      <c r="AZ606" s="8">
        <v>1</v>
      </c>
      <c r="BA606" s="8">
        <v>2</v>
      </c>
      <c r="BB606" s="8">
        <v>2</v>
      </c>
      <c r="BC606" s="8">
        <v>2</v>
      </c>
      <c r="BD606" s="8">
        <v>1</v>
      </c>
      <c r="BE606" s="8">
        <v>1</v>
      </c>
      <c r="BF606" s="8">
        <v>3</v>
      </c>
      <c r="BG606" s="8">
        <v>1</v>
      </c>
      <c r="BH606" s="8">
        <v>3</v>
      </c>
      <c r="BI606" s="8">
        <v>2</v>
      </c>
      <c r="BJ606" s="8" t="s">
        <v>26</v>
      </c>
      <c r="BK606" s="8" t="s">
        <v>20</v>
      </c>
      <c r="BL606" s="8">
        <v>10</v>
      </c>
      <c r="BM606" s="8" t="s">
        <v>26</v>
      </c>
      <c r="BN606" s="8"/>
      <c r="BO606" s="8">
        <v>20</v>
      </c>
      <c r="BP606" s="34">
        <v>47299</v>
      </c>
      <c r="BQ606" s="8" t="s">
        <v>21</v>
      </c>
      <c r="BR606" s="8" t="s">
        <v>156</v>
      </c>
    </row>
    <row r="607" spans="1:70" ht="15.5" thickBot="1" x14ac:dyDescent="0.35">
      <c r="A607" s="8" t="s">
        <v>26</v>
      </c>
      <c r="B607" s="8"/>
      <c r="C607" s="8" t="s">
        <v>968</v>
      </c>
      <c r="D607" s="8" t="s">
        <v>154</v>
      </c>
      <c r="E607" s="33">
        <v>1</v>
      </c>
      <c r="F607" s="8">
        <v>0</v>
      </c>
      <c r="G607" s="8" t="s">
        <v>20</v>
      </c>
      <c r="H607" s="8" t="s">
        <v>31</v>
      </c>
      <c r="I607" s="8">
        <v>17</v>
      </c>
      <c r="J607" s="8">
        <v>126</v>
      </c>
      <c r="K607" s="8">
        <v>140</v>
      </c>
      <c r="L607" s="8">
        <v>13</v>
      </c>
      <c r="M607" s="8">
        <v>6</v>
      </c>
      <c r="N607" s="8">
        <v>14</v>
      </c>
      <c r="O607" s="8">
        <v>10</v>
      </c>
      <c r="P607" s="8">
        <v>11</v>
      </c>
      <c r="Q607" s="8">
        <v>5</v>
      </c>
      <c r="R607" s="8">
        <v>5</v>
      </c>
      <c r="S607" s="8">
        <v>9</v>
      </c>
      <c r="T607" s="8">
        <v>15</v>
      </c>
      <c r="U607" s="8">
        <v>8</v>
      </c>
      <c r="V607" s="8">
        <v>7</v>
      </c>
      <c r="W607" s="8">
        <v>11</v>
      </c>
      <c r="X607" s="8">
        <v>15</v>
      </c>
      <c r="Y607" s="8">
        <v>10</v>
      </c>
      <c r="Z607" s="8">
        <v>7</v>
      </c>
      <c r="AA607" s="8">
        <v>13</v>
      </c>
      <c r="AB607" s="8">
        <v>13</v>
      </c>
      <c r="AC607" s="8">
        <v>14</v>
      </c>
      <c r="AD607" s="8">
        <v>13</v>
      </c>
      <c r="AE607" s="8">
        <v>11</v>
      </c>
      <c r="AF607" s="8">
        <v>12</v>
      </c>
      <c r="AG607" s="8">
        <v>9</v>
      </c>
      <c r="AH607" s="8">
        <v>12</v>
      </c>
      <c r="AI607" s="8">
        <v>8</v>
      </c>
      <c r="AJ607" s="8">
        <v>12</v>
      </c>
      <c r="AK607" s="8">
        <v>13</v>
      </c>
      <c r="AL607" s="8">
        <v>13</v>
      </c>
      <c r="AM607" s="8">
        <v>12</v>
      </c>
      <c r="AN607" s="8">
        <v>11</v>
      </c>
      <c r="AO607" s="8">
        <v>16</v>
      </c>
      <c r="AP607" s="8">
        <v>14</v>
      </c>
      <c r="AQ607" s="8">
        <v>12</v>
      </c>
      <c r="AR607" s="8">
        <v>13</v>
      </c>
      <c r="AS607" s="8">
        <v>13</v>
      </c>
      <c r="AT607" s="8">
        <v>10</v>
      </c>
      <c r="AU607" s="8">
        <v>12</v>
      </c>
      <c r="AV607" s="8">
        <v>12</v>
      </c>
      <c r="AW607" s="8">
        <v>12</v>
      </c>
      <c r="AX607" s="8">
        <v>11</v>
      </c>
      <c r="AY607" s="8">
        <v>3</v>
      </c>
      <c r="AZ607" s="8">
        <v>2</v>
      </c>
      <c r="BA607" s="8">
        <v>2</v>
      </c>
      <c r="BB607" s="8">
        <v>3</v>
      </c>
      <c r="BC607" s="8">
        <v>3</v>
      </c>
      <c r="BD607" s="8">
        <v>2</v>
      </c>
      <c r="BE607" s="8">
        <v>3</v>
      </c>
      <c r="BF607" s="8">
        <v>1</v>
      </c>
      <c r="BG607" s="8">
        <v>3</v>
      </c>
      <c r="BH607" s="8">
        <v>1</v>
      </c>
      <c r="BI607" s="8">
        <v>2</v>
      </c>
      <c r="BJ607" s="8" t="s">
        <v>26</v>
      </c>
      <c r="BK607" s="8" t="s">
        <v>20</v>
      </c>
      <c r="BL607" s="8">
        <v>14</v>
      </c>
      <c r="BM607" s="8" t="s">
        <v>26</v>
      </c>
      <c r="BN607" s="8"/>
      <c r="BO607" s="8" t="s">
        <v>26</v>
      </c>
      <c r="BP607" s="34">
        <v>47664</v>
      </c>
      <c r="BQ607" s="8" t="s">
        <v>21</v>
      </c>
      <c r="BR607" s="8" t="s">
        <v>156</v>
      </c>
    </row>
    <row r="608" spans="1:70" ht="15.5" thickBot="1" x14ac:dyDescent="0.35">
      <c r="A608" s="8" t="s">
        <v>26</v>
      </c>
      <c r="B608" s="8"/>
      <c r="C608" s="8" t="s">
        <v>969</v>
      </c>
      <c r="D608" s="8" t="s">
        <v>154</v>
      </c>
      <c r="E608" s="33">
        <v>1</v>
      </c>
      <c r="F608" s="8">
        <v>0</v>
      </c>
      <c r="G608" s="8" t="s">
        <v>28</v>
      </c>
      <c r="H608" s="8" t="s">
        <v>32</v>
      </c>
      <c r="I608" s="8">
        <v>23</v>
      </c>
      <c r="J608" s="8">
        <v>133</v>
      </c>
      <c r="K608" s="8">
        <v>147</v>
      </c>
      <c r="L608" s="8">
        <v>9</v>
      </c>
      <c r="M608" s="8">
        <v>2</v>
      </c>
      <c r="N608" s="8">
        <v>3</v>
      </c>
      <c r="O608" s="8">
        <v>4</v>
      </c>
      <c r="P608" s="8">
        <v>7</v>
      </c>
      <c r="Q608" s="8">
        <v>4</v>
      </c>
      <c r="R608" s="8">
        <v>3</v>
      </c>
      <c r="S608" s="8">
        <v>1</v>
      </c>
      <c r="T608" s="8">
        <v>3</v>
      </c>
      <c r="U608" s="8">
        <v>6</v>
      </c>
      <c r="V608" s="8">
        <v>2</v>
      </c>
      <c r="W608" s="8">
        <v>10</v>
      </c>
      <c r="X608" s="8">
        <v>1</v>
      </c>
      <c r="Y608" s="8">
        <v>1</v>
      </c>
      <c r="Z608" s="8">
        <v>3</v>
      </c>
      <c r="AA608" s="8">
        <v>14</v>
      </c>
      <c r="AB608" s="8">
        <v>13</v>
      </c>
      <c r="AC608" s="8">
        <v>12</v>
      </c>
      <c r="AD608" s="8">
        <v>13</v>
      </c>
      <c r="AE608" s="8">
        <v>12</v>
      </c>
      <c r="AF608" s="8">
        <v>10</v>
      </c>
      <c r="AG608" s="8">
        <v>13</v>
      </c>
      <c r="AH608" s="8">
        <v>12</v>
      </c>
      <c r="AI608" s="8">
        <v>2</v>
      </c>
      <c r="AJ608" s="8">
        <v>16</v>
      </c>
      <c r="AK608" s="8">
        <v>12</v>
      </c>
      <c r="AL608" s="8">
        <v>13</v>
      </c>
      <c r="AM608" s="8">
        <v>12</v>
      </c>
      <c r="AN608" s="8">
        <v>13</v>
      </c>
      <c r="AO608" s="8">
        <v>13</v>
      </c>
      <c r="AP608" s="8">
        <v>9</v>
      </c>
      <c r="AQ608" s="8">
        <v>11</v>
      </c>
      <c r="AR608" s="8">
        <v>12</v>
      </c>
      <c r="AS608" s="8">
        <v>12</v>
      </c>
      <c r="AT608" s="8">
        <v>12</v>
      </c>
      <c r="AU608" s="8">
        <v>12</v>
      </c>
      <c r="AV608" s="8">
        <v>13</v>
      </c>
      <c r="AW608" s="8">
        <v>12</v>
      </c>
      <c r="AX608" s="8">
        <v>13</v>
      </c>
      <c r="AY608" s="8">
        <v>7</v>
      </c>
      <c r="AZ608" s="8">
        <v>10</v>
      </c>
      <c r="BA608" s="8">
        <v>18</v>
      </c>
      <c r="BB608" s="8">
        <v>12</v>
      </c>
      <c r="BC608" s="8">
        <v>10</v>
      </c>
      <c r="BD608" s="8">
        <v>15</v>
      </c>
      <c r="BE608" s="8">
        <v>11</v>
      </c>
      <c r="BF608" s="8">
        <v>12</v>
      </c>
      <c r="BG608" s="8">
        <v>6</v>
      </c>
      <c r="BH608" s="8">
        <v>11</v>
      </c>
      <c r="BI608" s="8">
        <v>12</v>
      </c>
      <c r="BJ608" s="8" t="s">
        <v>26</v>
      </c>
      <c r="BK608" s="8" t="s">
        <v>20</v>
      </c>
      <c r="BL608" s="8">
        <v>16</v>
      </c>
      <c r="BM608" s="8" t="s">
        <v>26</v>
      </c>
      <c r="BN608" s="8"/>
      <c r="BO608" s="8" t="s">
        <v>26</v>
      </c>
      <c r="BP608" s="34">
        <v>46203</v>
      </c>
      <c r="BQ608" s="8" t="s">
        <v>21</v>
      </c>
      <c r="BR608" s="8" t="s">
        <v>156</v>
      </c>
    </row>
    <row r="609" spans="1:70" ht="15.5" thickBot="1" x14ac:dyDescent="0.35">
      <c r="A609" s="8" t="s">
        <v>26</v>
      </c>
      <c r="B609" s="8"/>
      <c r="C609" s="8" t="s">
        <v>970</v>
      </c>
      <c r="D609" s="8" t="s">
        <v>154</v>
      </c>
      <c r="E609" s="33">
        <v>1</v>
      </c>
      <c r="F609" s="8">
        <v>0</v>
      </c>
      <c r="G609" s="8" t="s">
        <v>33</v>
      </c>
      <c r="H609" s="8" t="s">
        <v>599</v>
      </c>
      <c r="I609" s="8">
        <v>18</v>
      </c>
      <c r="J609" s="8">
        <v>131</v>
      </c>
      <c r="K609" s="8">
        <v>147</v>
      </c>
      <c r="L609" s="8">
        <v>11</v>
      </c>
      <c r="M609" s="8">
        <v>11</v>
      </c>
      <c r="N609" s="8">
        <v>7</v>
      </c>
      <c r="O609" s="8">
        <v>11</v>
      </c>
      <c r="P609" s="8">
        <v>13</v>
      </c>
      <c r="Q609" s="8">
        <v>7</v>
      </c>
      <c r="R609" s="8">
        <v>7</v>
      </c>
      <c r="S609" s="8">
        <v>13</v>
      </c>
      <c r="T609" s="8">
        <v>7</v>
      </c>
      <c r="U609" s="8">
        <v>11</v>
      </c>
      <c r="V609" s="8">
        <v>14</v>
      </c>
      <c r="W609" s="8">
        <v>13</v>
      </c>
      <c r="X609" s="8">
        <v>11</v>
      </c>
      <c r="Y609" s="8">
        <v>13</v>
      </c>
      <c r="Z609" s="8">
        <v>13</v>
      </c>
      <c r="AA609" s="8">
        <v>7</v>
      </c>
      <c r="AB609" s="8">
        <v>13</v>
      </c>
      <c r="AC609" s="8">
        <v>11</v>
      </c>
      <c r="AD609" s="8">
        <v>13</v>
      </c>
      <c r="AE609" s="8">
        <v>7</v>
      </c>
      <c r="AF609" s="8">
        <v>10</v>
      </c>
      <c r="AG609" s="8">
        <v>9</v>
      </c>
      <c r="AH609" s="8">
        <v>12</v>
      </c>
      <c r="AI609" s="8">
        <v>14</v>
      </c>
      <c r="AJ609" s="8">
        <v>15</v>
      </c>
      <c r="AK609" s="8">
        <v>12</v>
      </c>
      <c r="AL609" s="8">
        <v>12</v>
      </c>
      <c r="AM609" s="8">
        <v>13</v>
      </c>
      <c r="AN609" s="8">
        <v>15</v>
      </c>
      <c r="AO609" s="8">
        <v>13</v>
      </c>
      <c r="AP609" s="8">
        <v>14</v>
      </c>
      <c r="AQ609" s="8">
        <v>13</v>
      </c>
      <c r="AR609" s="8">
        <v>14</v>
      </c>
      <c r="AS609" s="8">
        <v>15</v>
      </c>
      <c r="AT609" s="8">
        <v>15</v>
      </c>
      <c r="AU609" s="8">
        <v>14</v>
      </c>
      <c r="AV609" s="8">
        <v>11</v>
      </c>
      <c r="AW609" s="8">
        <v>9</v>
      </c>
      <c r="AX609" s="8">
        <v>12</v>
      </c>
      <c r="AY609" s="8">
        <v>2</v>
      </c>
      <c r="AZ609" s="8">
        <v>1</v>
      </c>
      <c r="BA609" s="8">
        <v>1</v>
      </c>
      <c r="BB609" s="8">
        <v>4</v>
      </c>
      <c r="BC609" s="8">
        <v>2</v>
      </c>
      <c r="BD609" s="8">
        <v>1</v>
      </c>
      <c r="BE609" s="8">
        <v>1</v>
      </c>
      <c r="BF609" s="8">
        <v>2</v>
      </c>
      <c r="BG609" s="8">
        <v>1</v>
      </c>
      <c r="BH609" s="8">
        <v>2</v>
      </c>
      <c r="BI609" s="8">
        <v>2</v>
      </c>
      <c r="BJ609" s="8" t="s">
        <v>26</v>
      </c>
      <c r="BK609" s="8" t="s">
        <v>20</v>
      </c>
      <c r="BL609" s="8">
        <v>12</v>
      </c>
      <c r="BM609" s="8" t="s">
        <v>26</v>
      </c>
      <c r="BN609" s="8"/>
      <c r="BO609" s="8">
        <v>1</v>
      </c>
      <c r="BP609" s="34">
        <v>48029</v>
      </c>
      <c r="BQ609" s="8" t="s">
        <v>21</v>
      </c>
      <c r="BR609" s="8" t="s">
        <v>156</v>
      </c>
    </row>
    <row r="610" spans="1:70" ht="15.5" thickBot="1" x14ac:dyDescent="0.35">
      <c r="A610" s="8" t="s">
        <v>26</v>
      </c>
      <c r="B610" s="8"/>
      <c r="C610" s="8" t="s">
        <v>971</v>
      </c>
      <c r="D610" s="8" t="s">
        <v>154</v>
      </c>
      <c r="E610" s="33">
        <v>1</v>
      </c>
      <c r="F610" s="8">
        <v>0</v>
      </c>
      <c r="G610" s="8" t="s">
        <v>19</v>
      </c>
      <c r="H610" s="8" t="s">
        <v>972</v>
      </c>
      <c r="I610" s="8">
        <v>28</v>
      </c>
      <c r="J610" s="8">
        <v>146</v>
      </c>
      <c r="K610" s="8">
        <v>155</v>
      </c>
      <c r="L610" s="8">
        <v>15</v>
      </c>
      <c r="M610" s="8">
        <v>11</v>
      </c>
      <c r="N610" s="8">
        <v>8</v>
      </c>
      <c r="O610" s="8">
        <v>7</v>
      </c>
      <c r="P610" s="8">
        <v>14</v>
      </c>
      <c r="Q610" s="8">
        <v>12</v>
      </c>
      <c r="R610" s="8">
        <v>3</v>
      </c>
      <c r="S610" s="8">
        <v>13</v>
      </c>
      <c r="T610" s="8">
        <v>16</v>
      </c>
      <c r="U610" s="8">
        <v>5</v>
      </c>
      <c r="V610" s="8">
        <v>10</v>
      </c>
      <c r="W610" s="8">
        <v>14</v>
      </c>
      <c r="X610" s="8">
        <v>6</v>
      </c>
      <c r="Y610" s="8">
        <v>9</v>
      </c>
      <c r="Z610" s="8">
        <v>13</v>
      </c>
      <c r="AA610" s="8">
        <v>16</v>
      </c>
      <c r="AB610" s="8">
        <v>16</v>
      </c>
      <c r="AC610" s="8">
        <v>13</v>
      </c>
      <c r="AD610" s="8">
        <v>14</v>
      </c>
      <c r="AE610" s="8">
        <v>14</v>
      </c>
      <c r="AF610" s="8">
        <v>15</v>
      </c>
      <c r="AG610" s="8">
        <v>14</v>
      </c>
      <c r="AH610" s="8">
        <v>16</v>
      </c>
      <c r="AI610" s="8">
        <v>12</v>
      </c>
      <c r="AJ610" s="8">
        <v>15</v>
      </c>
      <c r="AK610" s="8">
        <v>15</v>
      </c>
      <c r="AL610" s="8">
        <v>14</v>
      </c>
      <c r="AM610" s="8">
        <v>15</v>
      </c>
      <c r="AN610" s="8">
        <v>13</v>
      </c>
      <c r="AO610" s="8">
        <v>8</v>
      </c>
      <c r="AP610" s="8">
        <v>13</v>
      </c>
      <c r="AQ610" s="8">
        <v>15</v>
      </c>
      <c r="AR610" s="8">
        <v>16</v>
      </c>
      <c r="AS610" s="8">
        <v>14</v>
      </c>
      <c r="AT610" s="8">
        <v>12</v>
      </c>
      <c r="AU610" s="8">
        <v>16</v>
      </c>
      <c r="AV610" s="8">
        <v>14</v>
      </c>
      <c r="AW610" s="8">
        <v>13</v>
      </c>
      <c r="AX610" s="8">
        <v>12</v>
      </c>
      <c r="AY610" s="8">
        <v>1</v>
      </c>
      <c r="AZ610" s="8">
        <v>3</v>
      </c>
      <c r="BA610" s="8">
        <v>1</v>
      </c>
      <c r="BB610" s="8">
        <v>3</v>
      </c>
      <c r="BC610" s="8">
        <v>2</v>
      </c>
      <c r="BD610" s="8">
        <v>2</v>
      </c>
      <c r="BE610" s="8">
        <v>1</v>
      </c>
      <c r="BF610" s="8">
        <v>2</v>
      </c>
      <c r="BG610" s="8">
        <v>2</v>
      </c>
      <c r="BH610" s="8">
        <v>1</v>
      </c>
      <c r="BI610" s="8">
        <v>3</v>
      </c>
      <c r="BJ610" s="8" t="s">
        <v>26</v>
      </c>
      <c r="BK610" s="8" t="s">
        <v>20</v>
      </c>
      <c r="BL610" s="8">
        <v>16</v>
      </c>
      <c r="BM610" s="8" t="s">
        <v>26</v>
      </c>
      <c r="BN610" s="8"/>
      <c r="BO610" s="8">
        <v>3</v>
      </c>
      <c r="BP610" s="34">
        <v>46934</v>
      </c>
      <c r="BQ610" s="8" t="s">
        <v>21</v>
      </c>
      <c r="BR610" s="8" t="s">
        <v>156</v>
      </c>
    </row>
    <row r="611" spans="1:70" ht="15.5" thickBot="1" x14ac:dyDescent="0.35">
      <c r="A611" s="8" t="s">
        <v>26</v>
      </c>
      <c r="B611" s="8"/>
      <c r="C611" s="8" t="s">
        <v>973</v>
      </c>
      <c r="D611" s="8" t="s">
        <v>154</v>
      </c>
      <c r="E611" s="33">
        <v>1</v>
      </c>
      <c r="F611" s="8">
        <v>0</v>
      </c>
      <c r="G611" s="8" t="s">
        <v>20</v>
      </c>
      <c r="H611" s="8" t="s">
        <v>609</v>
      </c>
      <c r="I611" s="8">
        <v>26</v>
      </c>
      <c r="J611" s="8">
        <v>148</v>
      </c>
      <c r="K611" s="8">
        <v>155</v>
      </c>
      <c r="L611" s="8">
        <v>13</v>
      </c>
      <c r="M611" s="8">
        <v>10</v>
      </c>
      <c r="N611" s="8">
        <v>3</v>
      </c>
      <c r="O611" s="8">
        <v>13</v>
      </c>
      <c r="P611" s="8">
        <v>17</v>
      </c>
      <c r="Q611" s="8">
        <v>9</v>
      </c>
      <c r="R611" s="8">
        <v>2</v>
      </c>
      <c r="S611" s="8">
        <v>15</v>
      </c>
      <c r="T611" s="8">
        <v>6</v>
      </c>
      <c r="U611" s="8">
        <v>8</v>
      </c>
      <c r="V611" s="8">
        <v>14</v>
      </c>
      <c r="W611" s="8">
        <v>15</v>
      </c>
      <c r="X611" s="8">
        <v>7</v>
      </c>
      <c r="Y611" s="8">
        <v>13</v>
      </c>
      <c r="Z611" s="8">
        <v>16</v>
      </c>
      <c r="AA611" s="8">
        <v>6</v>
      </c>
      <c r="AB611" s="8">
        <v>13</v>
      </c>
      <c r="AC611" s="8">
        <v>11</v>
      </c>
      <c r="AD611" s="8">
        <v>13</v>
      </c>
      <c r="AE611" s="8">
        <v>7</v>
      </c>
      <c r="AF611" s="8">
        <v>16</v>
      </c>
      <c r="AG611" s="8">
        <v>14</v>
      </c>
      <c r="AH611" s="8">
        <v>12</v>
      </c>
      <c r="AI611" s="8">
        <v>14</v>
      </c>
      <c r="AJ611" s="8">
        <v>15</v>
      </c>
      <c r="AK611" s="8">
        <v>13</v>
      </c>
      <c r="AL611" s="8">
        <v>12</v>
      </c>
      <c r="AM611" s="8">
        <v>13</v>
      </c>
      <c r="AN611" s="8">
        <v>17</v>
      </c>
      <c r="AO611" s="8">
        <v>7</v>
      </c>
      <c r="AP611" s="8">
        <v>16</v>
      </c>
      <c r="AQ611" s="8">
        <v>12</v>
      </c>
      <c r="AR611" s="8">
        <v>12</v>
      </c>
      <c r="AS611" s="8">
        <v>8</v>
      </c>
      <c r="AT611" s="8">
        <v>16</v>
      </c>
      <c r="AU611" s="8">
        <v>12</v>
      </c>
      <c r="AV611" s="8">
        <v>12</v>
      </c>
      <c r="AW611" s="8">
        <v>14</v>
      </c>
      <c r="AX611" s="8">
        <v>13</v>
      </c>
      <c r="AY611" s="8">
        <v>3</v>
      </c>
      <c r="AZ611" s="8">
        <v>1</v>
      </c>
      <c r="BA611" s="8">
        <v>2</v>
      </c>
      <c r="BB611" s="8">
        <v>1</v>
      </c>
      <c r="BC611" s="8">
        <v>3</v>
      </c>
      <c r="BD611" s="8">
        <v>1</v>
      </c>
      <c r="BE611" s="8">
        <v>1</v>
      </c>
      <c r="BF611" s="8">
        <v>3</v>
      </c>
      <c r="BG611" s="8">
        <v>2</v>
      </c>
      <c r="BH611" s="8">
        <v>3</v>
      </c>
      <c r="BI611" s="8">
        <v>1</v>
      </c>
      <c r="BJ611" s="8" t="s">
        <v>26</v>
      </c>
      <c r="BK611" s="8" t="s">
        <v>20</v>
      </c>
      <c r="BL611" s="8">
        <v>14</v>
      </c>
      <c r="BM611" s="8" t="s">
        <v>26</v>
      </c>
      <c r="BN611" s="8"/>
      <c r="BO611" s="8">
        <v>35</v>
      </c>
      <c r="BP611" s="34">
        <v>46934</v>
      </c>
      <c r="BQ611" s="8" t="s">
        <v>21</v>
      </c>
      <c r="BR611" s="8" t="s">
        <v>156</v>
      </c>
    </row>
    <row r="612" spans="1:70" ht="15.5" thickBot="1" x14ac:dyDescent="0.35">
      <c r="A612" s="8" t="s">
        <v>26</v>
      </c>
      <c r="B612" s="8"/>
      <c r="C612" s="8" t="s">
        <v>974</v>
      </c>
      <c r="D612" s="8" t="s">
        <v>154</v>
      </c>
      <c r="E612" s="33">
        <v>1</v>
      </c>
      <c r="F612" s="8">
        <v>0</v>
      </c>
      <c r="G612" s="8" t="s">
        <v>20</v>
      </c>
      <c r="H612" s="8" t="s">
        <v>24</v>
      </c>
      <c r="I612" s="8">
        <v>19</v>
      </c>
      <c r="J612" s="8">
        <v>132</v>
      </c>
      <c r="K612" s="8">
        <v>169</v>
      </c>
      <c r="L612" s="8">
        <v>12</v>
      </c>
      <c r="M612" s="8">
        <v>11</v>
      </c>
      <c r="N612" s="8">
        <v>7</v>
      </c>
      <c r="O612" s="8">
        <v>15</v>
      </c>
      <c r="P612" s="8">
        <v>16</v>
      </c>
      <c r="Q612" s="8">
        <v>8</v>
      </c>
      <c r="R612" s="8">
        <v>5</v>
      </c>
      <c r="S612" s="8">
        <v>14</v>
      </c>
      <c r="T612" s="8">
        <v>7</v>
      </c>
      <c r="U612" s="8">
        <v>10</v>
      </c>
      <c r="V612" s="8">
        <v>15</v>
      </c>
      <c r="W612" s="8">
        <v>13</v>
      </c>
      <c r="X612" s="8">
        <v>11</v>
      </c>
      <c r="Y612" s="8">
        <v>13</v>
      </c>
      <c r="Z612" s="8">
        <v>14</v>
      </c>
      <c r="AA612" s="8">
        <v>7</v>
      </c>
      <c r="AB612" s="8">
        <v>14</v>
      </c>
      <c r="AC612" s="8">
        <v>12</v>
      </c>
      <c r="AD612" s="8">
        <v>14</v>
      </c>
      <c r="AE612" s="8">
        <v>7</v>
      </c>
      <c r="AF612" s="8">
        <v>9</v>
      </c>
      <c r="AG612" s="8">
        <v>13</v>
      </c>
      <c r="AH612" s="8">
        <v>13</v>
      </c>
      <c r="AI612" s="8">
        <v>13</v>
      </c>
      <c r="AJ612" s="8">
        <v>13</v>
      </c>
      <c r="AK612" s="8">
        <v>8</v>
      </c>
      <c r="AL612" s="8">
        <v>13</v>
      </c>
      <c r="AM612" s="8">
        <v>15</v>
      </c>
      <c r="AN612" s="8">
        <v>15</v>
      </c>
      <c r="AO612" s="8">
        <v>10</v>
      </c>
      <c r="AP612" s="8">
        <v>16</v>
      </c>
      <c r="AQ612" s="8">
        <v>13</v>
      </c>
      <c r="AR612" s="8">
        <v>13</v>
      </c>
      <c r="AS612" s="8">
        <v>7</v>
      </c>
      <c r="AT612" s="8">
        <v>14</v>
      </c>
      <c r="AU612" s="8">
        <v>14</v>
      </c>
      <c r="AV612" s="8">
        <v>13</v>
      </c>
      <c r="AW612" s="8">
        <v>14</v>
      </c>
      <c r="AX612" s="8">
        <v>14</v>
      </c>
      <c r="AY612" s="8">
        <v>3</v>
      </c>
      <c r="AZ612" s="8">
        <v>3</v>
      </c>
      <c r="BA612" s="8">
        <v>2</v>
      </c>
      <c r="BB612" s="8">
        <v>1</v>
      </c>
      <c r="BC612" s="8">
        <v>4</v>
      </c>
      <c r="BD612" s="8">
        <v>1</v>
      </c>
      <c r="BE612" s="8">
        <v>1</v>
      </c>
      <c r="BF612" s="8">
        <v>3</v>
      </c>
      <c r="BG612" s="8">
        <v>3</v>
      </c>
      <c r="BH612" s="8">
        <v>1</v>
      </c>
      <c r="BI612" s="8">
        <v>1</v>
      </c>
      <c r="BJ612" s="8" t="s">
        <v>26</v>
      </c>
      <c r="BK612" s="8" t="s">
        <v>20</v>
      </c>
      <c r="BL612" s="8">
        <v>13</v>
      </c>
      <c r="BM612" s="8" t="s">
        <v>26</v>
      </c>
      <c r="BN612" s="8"/>
      <c r="BO612" s="8" t="s">
        <v>26</v>
      </c>
      <c r="BP612" s="34">
        <v>47664</v>
      </c>
      <c r="BQ612" s="8" t="s">
        <v>21</v>
      </c>
      <c r="BR612" s="8" t="s">
        <v>156</v>
      </c>
    </row>
    <row r="613" spans="1:70" ht="15.5" thickBot="1" x14ac:dyDescent="0.35">
      <c r="A613" s="8" t="s">
        <v>26</v>
      </c>
      <c r="B613" s="8"/>
      <c r="C613" s="8" t="s">
        <v>975</v>
      </c>
      <c r="D613" s="8" t="s">
        <v>154</v>
      </c>
      <c r="E613" s="33">
        <v>1</v>
      </c>
      <c r="F613" s="8">
        <v>0</v>
      </c>
      <c r="G613" s="8" t="s">
        <v>20</v>
      </c>
      <c r="H613" s="8" t="s">
        <v>963</v>
      </c>
      <c r="I613" s="8">
        <v>30</v>
      </c>
      <c r="J613" s="8">
        <v>144</v>
      </c>
      <c r="K613" s="8">
        <v>145</v>
      </c>
      <c r="L613" s="8">
        <v>14</v>
      </c>
      <c r="M613" s="8">
        <v>12</v>
      </c>
      <c r="N613" s="8">
        <v>7</v>
      </c>
      <c r="O613" s="8">
        <v>11</v>
      </c>
      <c r="P613" s="8">
        <v>15</v>
      </c>
      <c r="Q613" s="8">
        <v>11</v>
      </c>
      <c r="R613" s="8">
        <v>1</v>
      </c>
      <c r="S613" s="8">
        <v>13</v>
      </c>
      <c r="T613" s="8">
        <v>13</v>
      </c>
      <c r="U613" s="8">
        <v>12</v>
      </c>
      <c r="V613" s="8">
        <v>10</v>
      </c>
      <c r="W613" s="8">
        <v>14</v>
      </c>
      <c r="X613" s="8">
        <v>5</v>
      </c>
      <c r="Y613" s="8">
        <v>12</v>
      </c>
      <c r="Z613" s="8">
        <v>13</v>
      </c>
      <c r="AA613" s="8">
        <v>11</v>
      </c>
      <c r="AB613" s="8">
        <v>18</v>
      </c>
      <c r="AC613" s="8">
        <v>13</v>
      </c>
      <c r="AD613" s="8">
        <v>13</v>
      </c>
      <c r="AE613" s="8">
        <v>12</v>
      </c>
      <c r="AF613" s="8">
        <v>15</v>
      </c>
      <c r="AG613" s="8">
        <v>14</v>
      </c>
      <c r="AH613" s="8">
        <v>15</v>
      </c>
      <c r="AI613" s="8">
        <v>15</v>
      </c>
      <c r="AJ613" s="8">
        <v>12</v>
      </c>
      <c r="AK613" s="8">
        <v>11</v>
      </c>
      <c r="AL613" s="8">
        <v>15</v>
      </c>
      <c r="AM613" s="8">
        <v>10</v>
      </c>
      <c r="AN613" s="8">
        <v>13</v>
      </c>
      <c r="AO613" s="8">
        <v>9</v>
      </c>
      <c r="AP613" s="8">
        <v>16</v>
      </c>
      <c r="AQ613" s="8">
        <v>17</v>
      </c>
      <c r="AR613" s="8">
        <v>13</v>
      </c>
      <c r="AS613" s="8">
        <v>12</v>
      </c>
      <c r="AT613" s="8">
        <v>13</v>
      </c>
      <c r="AU613" s="8">
        <v>15</v>
      </c>
      <c r="AV613" s="8">
        <v>15</v>
      </c>
      <c r="AW613" s="8">
        <v>14</v>
      </c>
      <c r="AX613" s="8">
        <v>10</v>
      </c>
      <c r="AY613" s="8">
        <v>3</v>
      </c>
      <c r="AZ613" s="8">
        <v>1</v>
      </c>
      <c r="BA613" s="8">
        <v>2</v>
      </c>
      <c r="BB613" s="8">
        <v>3</v>
      </c>
      <c r="BC613" s="8">
        <v>2</v>
      </c>
      <c r="BD613" s="8">
        <v>1</v>
      </c>
      <c r="BE613" s="8">
        <v>3</v>
      </c>
      <c r="BF613" s="8">
        <v>3</v>
      </c>
      <c r="BG613" s="8">
        <v>1</v>
      </c>
      <c r="BH613" s="8">
        <v>3</v>
      </c>
      <c r="BI613" s="8">
        <v>2</v>
      </c>
      <c r="BJ613" s="8" t="s">
        <v>26</v>
      </c>
      <c r="BK613" s="8" t="s">
        <v>20</v>
      </c>
      <c r="BL613" s="8">
        <v>14</v>
      </c>
      <c r="BM613" s="8" t="s">
        <v>26</v>
      </c>
      <c r="BN613" s="8"/>
      <c r="BO613" s="8">
        <v>51</v>
      </c>
      <c r="BP613" s="34">
        <v>46568</v>
      </c>
      <c r="BQ613" s="8" t="s">
        <v>21</v>
      </c>
      <c r="BR613" s="8" t="s">
        <v>156</v>
      </c>
    </row>
    <row r="614" spans="1:70" ht="15.5" thickBot="1" x14ac:dyDescent="0.35">
      <c r="A614" s="8" t="s">
        <v>26</v>
      </c>
      <c r="B614" s="8"/>
      <c r="C614" s="8" t="s">
        <v>976</v>
      </c>
      <c r="D614" s="8" t="s">
        <v>154</v>
      </c>
      <c r="E614" s="33">
        <v>1</v>
      </c>
      <c r="F614" s="8">
        <v>0</v>
      </c>
      <c r="G614" s="8" t="s">
        <v>33</v>
      </c>
      <c r="H614" s="8" t="s">
        <v>32</v>
      </c>
      <c r="I614" s="8">
        <v>37</v>
      </c>
      <c r="J614" s="8">
        <v>126</v>
      </c>
      <c r="K614" s="8">
        <v>150</v>
      </c>
      <c r="L614" s="8">
        <v>9</v>
      </c>
      <c r="M614" s="8">
        <v>2</v>
      </c>
      <c r="N614" s="8">
        <v>3</v>
      </c>
      <c r="O614" s="8">
        <v>3</v>
      </c>
      <c r="P614" s="8">
        <v>7</v>
      </c>
      <c r="Q614" s="8">
        <v>5</v>
      </c>
      <c r="R614" s="8">
        <v>3</v>
      </c>
      <c r="S614" s="8">
        <v>2</v>
      </c>
      <c r="T614" s="8">
        <v>7</v>
      </c>
      <c r="U614" s="8">
        <v>7</v>
      </c>
      <c r="V614" s="8">
        <v>1</v>
      </c>
      <c r="W614" s="8">
        <v>8</v>
      </c>
      <c r="X614" s="8">
        <v>1</v>
      </c>
      <c r="Y614" s="8">
        <v>3</v>
      </c>
      <c r="Z614" s="8">
        <v>2</v>
      </c>
      <c r="AA614" s="8">
        <v>17</v>
      </c>
      <c r="AB614" s="8">
        <v>12</v>
      </c>
      <c r="AC614" s="8">
        <v>17</v>
      </c>
      <c r="AD614" s="8">
        <v>11</v>
      </c>
      <c r="AE614" s="8">
        <v>12</v>
      </c>
      <c r="AF614" s="8">
        <v>7</v>
      </c>
      <c r="AG614" s="8">
        <v>9</v>
      </c>
      <c r="AH614" s="8">
        <v>6</v>
      </c>
      <c r="AI614" s="8">
        <v>1</v>
      </c>
      <c r="AJ614" s="8">
        <v>14</v>
      </c>
      <c r="AK614" s="8">
        <v>15</v>
      </c>
      <c r="AL614" s="8">
        <v>12</v>
      </c>
      <c r="AM614" s="8">
        <v>11</v>
      </c>
      <c r="AN614" s="8">
        <v>2</v>
      </c>
      <c r="AO614" s="8">
        <v>20</v>
      </c>
      <c r="AP614" s="8">
        <v>9</v>
      </c>
      <c r="AQ614" s="8">
        <v>9</v>
      </c>
      <c r="AR614" s="8">
        <v>13</v>
      </c>
      <c r="AS614" s="8">
        <v>19</v>
      </c>
      <c r="AT614" s="8">
        <v>2</v>
      </c>
      <c r="AU614" s="8">
        <v>11</v>
      </c>
      <c r="AV614" s="8">
        <v>15</v>
      </c>
      <c r="AW614" s="8">
        <v>16</v>
      </c>
      <c r="AX614" s="8">
        <v>13</v>
      </c>
      <c r="AY614" s="8">
        <v>12</v>
      </c>
      <c r="AZ614" s="8">
        <v>11</v>
      </c>
      <c r="BA614" s="8">
        <v>14</v>
      </c>
      <c r="BB614" s="8">
        <v>11</v>
      </c>
      <c r="BC614" s="8">
        <v>3</v>
      </c>
      <c r="BD614" s="8">
        <v>14</v>
      </c>
      <c r="BE614" s="8">
        <v>13</v>
      </c>
      <c r="BF614" s="8">
        <v>14</v>
      </c>
      <c r="BG614" s="8">
        <v>4</v>
      </c>
      <c r="BH614" s="8">
        <v>14</v>
      </c>
      <c r="BI614" s="8">
        <v>19</v>
      </c>
      <c r="BJ614" s="8" t="s">
        <v>26</v>
      </c>
      <c r="BK614" s="8" t="s">
        <v>20</v>
      </c>
      <c r="BL614" s="8">
        <v>20</v>
      </c>
      <c r="BM614" s="8" t="s">
        <v>26</v>
      </c>
      <c r="BN614" s="8"/>
      <c r="BO614" s="8" t="s">
        <v>26</v>
      </c>
      <c r="BP614" s="34">
        <v>46203</v>
      </c>
      <c r="BQ614" s="8" t="s">
        <v>21</v>
      </c>
      <c r="BR614" s="8" t="s">
        <v>156</v>
      </c>
    </row>
    <row r="615" spans="1:70" ht="15.5" thickBot="1" x14ac:dyDescent="0.35">
      <c r="A615" s="8" t="s">
        <v>26</v>
      </c>
      <c r="B615" s="8"/>
      <c r="C615" s="8" t="s">
        <v>977</v>
      </c>
      <c r="D615" s="8" t="s">
        <v>154</v>
      </c>
      <c r="E615" s="33">
        <v>1</v>
      </c>
      <c r="F615" s="8">
        <v>0</v>
      </c>
      <c r="G615" s="8" t="s">
        <v>20</v>
      </c>
      <c r="H615" s="8" t="s">
        <v>27</v>
      </c>
      <c r="I615" s="8">
        <v>19</v>
      </c>
      <c r="J615" s="8">
        <v>134</v>
      </c>
      <c r="K615" s="8">
        <v>151</v>
      </c>
      <c r="L615" s="8">
        <v>13</v>
      </c>
      <c r="M615" s="8">
        <v>13</v>
      </c>
      <c r="N615" s="8">
        <v>7</v>
      </c>
      <c r="O615" s="8">
        <v>7</v>
      </c>
      <c r="P615" s="8">
        <v>14</v>
      </c>
      <c r="Q615" s="8">
        <v>10</v>
      </c>
      <c r="R615" s="8">
        <v>3</v>
      </c>
      <c r="S615" s="8">
        <v>17</v>
      </c>
      <c r="T615" s="8">
        <v>6</v>
      </c>
      <c r="U615" s="8">
        <v>6</v>
      </c>
      <c r="V615" s="8">
        <v>11</v>
      </c>
      <c r="W615" s="8">
        <v>14</v>
      </c>
      <c r="X615" s="8">
        <v>5</v>
      </c>
      <c r="Y615" s="8">
        <v>8</v>
      </c>
      <c r="Z615" s="8">
        <v>15</v>
      </c>
      <c r="AA615" s="8">
        <v>5</v>
      </c>
      <c r="AB615" s="8">
        <v>14</v>
      </c>
      <c r="AC615" s="8">
        <v>11</v>
      </c>
      <c r="AD615" s="8">
        <v>12</v>
      </c>
      <c r="AE615" s="8">
        <v>8</v>
      </c>
      <c r="AF615" s="8">
        <v>15</v>
      </c>
      <c r="AG615" s="8">
        <v>13</v>
      </c>
      <c r="AH615" s="8">
        <v>12</v>
      </c>
      <c r="AI615" s="8">
        <v>13</v>
      </c>
      <c r="AJ615" s="8">
        <v>18</v>
      </c>
      <c r="AK615" s="8">
        <v>13</v>
      </c>
      <c r="AL615" s="8">
        <v>11</v>
      </c>
      <c r="AM615" s="8">
        <v>13</v>
      </c>
      <c r="AN615" s="8">
        <v>16</v>
      </c>
      <c r="AO615" s="8">
        <v>6</v>
      </c>
      <c r="AP615" s="8">
        <v>13</v>
      </c>
      <c r="AQ615" s="8">
        <v>10</v>
      </c>
      <c r="AR615" s="8">
        <v>14</v>
      </c>
      <c r="AS615" s="8">
        <v>10</v>
      </c>
      <c r="AT615" s="8">
        <v>14</v>
      </c>
      <c r="AU615" s="8">
        <v>12</v>
      </c>
      <c r="AV615" s="8">
        <v>11</v>
      </c>
      <c r="AW615" s="8">
        <v>13</v>
      </c>
      <c r="AX615" s="8">
        <v>12</v>
      </c>
      <c r="AY615" s="8">
        <v>2</v>
      </c>
      <c r="AZ615" s="8">
        <v>2</v>
      </c>
      <c r="BA615" s="8">
        <v>1</v>
      </c>
      <c r="BB615" s="8">
        <v>1</v>
      </c>
      <c r="BC615" s="8">
        <v>2</v>
      </c>
      <c r="BD615" s="8">
        <v>2</v>
      </c>
      <c r="BE615" s="8">
        <v>3</v>
      </c>
      <c r="BF615" s="8">
        <v>1</v>
      </c>
      <c r="BG615" s="8">
        <v>1</v>
      </c>
      <c r="BH615" s="8">
        <v>4</v>
      </c>
      <c r="BI615" s="8">
        <v>3</v>
      </c>
      <c r="BJ615" s="8" t="s">
        <v>26</v>
      </c>
      <c r="BK615" s="8" t="s">
        <v>20</v>
      </c>
      <c r="BL615" s="8">
        <v>12</v>
      </c>
      <c r="BM615" s="8" t="s">
        <v>26</v>
      </c>
      <c r="BN615" s="8"/>
      <c r="BO615" s="8">
        <v>1</v>
      </c>
      <c r="BP615" s="34">
        <v>47664</v>
      </c>
      <c r="BQ615" s="8" t="s">
        <v>21</v>
      </c>
      <c r="BR615" s="8" t="s">
        <v>156</v>
      </c>
    </row>
    <row r="616" spans="1:70" ht="15.5" thickBot="1" x14ac:dyDescent="0.35">
      <c r="A616" s="8" t="s">
        <v>26</v>
      </c>
      <c r="B616" s="8"/>
      <c r="C616" s="8" t="s">
        <v>978</v>
      </c>
      <c r="D616" s="8" t="s">
        <v>154</v>
      </c>
      <c r="E616" s="33">
        <v>1</v>
      </c>
      <c r="F616" s="8">
        <v>0</v>
      </c>
      <c r="G616" s="8" t="s">
        <v>19</v>
      </c>
      <c r="H616" s="8" t="s">
        <v>226</v>
      </c>
      <c r="I616" s="8">
        <v>24</v>
      </c>
      <c r="J616" s="8">
        <v>138</v>
      </c>
      <c r="K616" s="8">
        <v>151</v>
      </c>
      <c r="L616" s="8">
        <v>14</v>
      </c>
      <c r="M616" s="8">
        <v>13</v>
      </c>
      <c r="N616" s="8">
        <v>15</v>
      </c>
      <c r="O616" s="8">
        <v>9</v>
      </c>
      <c r="P616" s="8">
        <v>12</v>
      </c>
      <c r="Q616" s="8">
        <v>5</v>
      </c>
      <c r="R616" s="8">
        <v>13</v>
      </c>
      <c r="S616" s="8">
        <v>10</v>
      </c>
      <c r="T616" s="8">
        <v>14</v>
      </c>
      <c r="U616" s="8">
        <v>4</v>
      </c>
      <c r="V616" s="8">
        <v>12</v>
      </c>
      <c r="W616" s="8">
        <v>12</v>
      </c>
      <c r="X616" s="8">
        <v>15</v>
      </c>
      <c r="Y616" s="8">
        <v>8</v>
      </c>
      <c r="Z616" s="8">
        <v>13</v>
      </c>
      <c r="AA616" s="8">
        <v>13</v>
      </c>
      <c r="AB616" s="8">
        <v>13</v>
      </c>
      <c r="AC616" s="8">
        <v>12</v>
      </c>
      <c r="AD616" s="8">
        <v>12</v>
      </c>
      <c r="AE616" s="8">
        <v>13</v>
      </c>
      <c r="AF616" s="8">
        <v>12</v>
      </c>
      <c r="AG616" s="8">
        <v>9</v>
      </c>
      <c r="AH616" s="8">
        <v>13</v>
      </c>
      <c r="AI616" s="8">
        <v>13</v>
      </c>
      <c r="AJ616" s="8">
        <v>15</v>
      </c>
      <c r="AK616" s="8">
        <v>13</v>
      </c>
      <c r="AL616" s="8">
        <v>14</v>
      </c>
      <c r="AM616" s="8">
        <v>15</v>
      </c>
      <c r="AN616" s="8">
        <v>13</v>
      </c>
      <c r="AO616" s="8">
        <v>14</v>
      </c>
      <c r="AP616" s="8">
        <v>13</v>
      </c>
      <c r="AQ616" s="8">
        <v>14</v>
      </c>
      <c r="AR616" s="8">
        <v>14</v>
      </c>
      <c r="AS616" s="8">
        <v>15</v>
      </c>
      <c r="AT616" s="8">
        <v>13</v>
      </c>
      <c r="AU616" s="8">
        <v>14</v>
      </c>
      <c r="AV616" s="8">
        <v>13</v>
      </c>
      <c r="AW616" s="8">
        <v>15</v>
      </c>
      <c r="AX616" s="8">
        <v>13</v>
      </c>
      <c r="AY616" s="8">
        <v>2</v>
      </c>
      <c r="AZ616" s="8">
        <v>1</v>
      </c>
      <c r="BA616" s="8">
        <v>1</v>
      </c>
      <c r="BB616" s="8">
        <v>4</v>
      </c>
      <c r="BC616" s="8">
        <v>2</v>
      </c>
      <c r="BD616" s="8">
        <v>2</v>
      </c>
      <c r="BE616" s="8">
        <v>1</v>
      </c>
      <c r="BF616" s="8">
        <v>3</v>
      </c>
      <c r="BG616" s="8">
        <v>2</v>
      </c>
      <c r="BH616" s="8">
        <v>3</v>
      </c>
      <c r="BI616" s="8">
        <v>1</v>
      </c>
      <c r="BJ616" s="8" t="s">
        <v>26</v>
      </c>
      <c r="BK616" s="8" t="s">
        <v>20</v>
      </c>
      <c r="BL616" s="8">
        <v>15</v>
      </c>
      <c r="BM616" s="8" t="s">
        <v>26</v>
      </c>
      <c r="BN616" s="8"/>
      <c r="BO616" s="8">
        <v>10</v>
      </c>
      <c r="BP616" s="34">
        <v>47664</v>
      </c>
      <c r="BQ616" s="8" t="s">
        <v>21</v>
      </c>
      <c r="BR616" s="8" t="s">
        <v>156</v>
      </c>
    </row>
    <row r="617" spans="1:70" ht="15.5" thickBot="1" x14ac:dyDescent="0.35">
      <c r="A617" s="8" t="s">
        <v>26</v>
      </c>
      <c r="B617" s="8"/>
      <c r="C617" s="8" t="s">
        <v>979</v>
      </c>
      <c r="D617" s="8" t="s">
        <v>154</v>
      </c>
      <c r="E617" s="33">
        <v>1</v>
      </c>
      <c r="F617" s="8">
        <v>0</v>
      </c>
      <c r="G617" s="8" t="s">
        <v>20</v>
      </c>
      <c r="H617" s="8" t="s">
        <v>980</v>
      </c>
      <c r="I617" s="8">
        <v>27</v>
      </c>
      <c r="J617" s="8">
        <v>137</v>
      </c>
      <c r="K617" s="8">
        <v>153</v>
      </c>
      <c r="L617" s="8">
        <v>15</v>
      </c>
      <c r="M617" s="8">
        <v>13</v>
      </c>
      <c r="N617" s="8">
        <v>7</v>
      </c>
      <c r="O617" s="8">
        <v>8</v>
      </c>
      <c r="P617" s="8">
        <v>16</v>
      </c>
      <c r="Q617" s="8">
        <v>9</v>
      </c>
      <c r="R617" s="8">
        <v>4</v>
      </c>
      <c r="S617" s="8">
        <v>15</v>
      </c>
      <c r="T617" s="8">
        <v>10</v>
      </c>
      <c r="U617" s="8">
        <v>10</v>
      </c>
      <c r="V617" s="8">
        <v>13</v>
      </c>
      <c r="W617" s="8">
        <v>14</v>
      </c>
      <c r="X617" s="8">
        <v>8</v>
      </c>
      <c r="Y617" s="8">
        <v>8</v>
      </c>
      <c r="Z617" s="8">
        <v>16</v>
      </c>
      <c r="AA617" s="8">
        <v>8</v>
      </c>
      <c r="AB617" s="8">
        <v>15</v>
      </c>
      <c r="AC617" s="8">
        <v>10</v>
      </c>
      <c r="AD617" s="8">
        <v>15</v>
      </c>
      <c r="AE617" s="8">
        <v>5</v>
      </c>
      <c r="AF617" s="8">
        <v>6</v>
      </c>
      <c r="AG617" s="8">
        <v>16</v>
      </c>
      <c r="AH617" s="8">
        <v>13</v>
      </c>
      <c r="AI617" s="8">
        <v>15</v>
      </c>
      <c r="AJ617" s="8">
        <v>14</v>
      </c>
      <c r="AK617" s="8">
        <v>6</v>
      </c>
      <c r="AL617" s="8">
        <v>14</v>
      </c>
      <c r="AM617" s="8">
        <v>15</v>
      </c>
      <c r="AN617" s="8">
        <v>14</v>
      </c>
      <c r="AO617" s="8">
        <v>6</v>
      </c>
      <c r="AP617" s="8">
        <v>13</v>
      </c>
      <c r="AQ617" s="8">
        <v>11</v>
      </c>
      <c r="AR617" s="8">
        <v>15</v>
      </c>
      <c r="AS617" s="8">
        <v>7</v>
      </c>
      <c r="AT617" s="8">
        <v>15</v>
      </c>
      <c r="AU617" s="8">
        <v>9</v>
      </c>
      <c r="AV617" s="8">
        <v>12</v>
      </c>
      <c r="AW617" s="8">
        <v>9</v>
      </c>
      <c r="AX617" s="8">
        <v>14</v>
      </c>
      <c r="AY617" s="8">
        <v>3</v>
      </c>
      <c r="AZ617" s="8">
        <v>3</v>
      </c>
      <c r="BA617" s="8">
        <v>3</v>
      </c>
      <c r="BB617" s="8">
        <v>3</v>
      </c>
      <c r="BC617" s="8">
        <v>2</v>
      </c>
      <c r="BD617" s="8">
        <v>1</v>
      </c>
      <c r="BE617" s="8">
        <v>1</v>
      </c>
      <c r="BF617" s="8">
        <v>4</v>
      </c>
      <c r="BG617" s="8">
        <v>3</v>
      </c>
      <c r="BH617" s="8">
        <v>2</v>
      </c>
      <c r="BI617" s="8">
        <v>2</v>
      </c>
      <c r="BJ617" s="8" t="s">
        <v>26</v>
      </c>
      <c r="BK617" s="8" t="s">
        <v>20</v>
      </c>
      <c r="BL617" s="8">
        <v>14</v>
      </c>
      <c r="BM617" s="8" t="s">
        <v>26</v>
      </c>
      <c r="BN617" s="8"/>
      <c r="BO617" s="8">
        <v>18</v>
      </c>
      <c r="BP617" s="34">
        <v>47299</v>
      </c>
      <c r="BQ617" s="8" t="s">
        <v>21</v>
      </c>
      <c r="BR617" s="8" t="s">
        <v>156</v>
      </c>
    </row>
    <row r="618" spans="1:70" ht="15.5" thickBot="1" x14ac:dyDescent="0.35">
      <c r="A618" s="8" t="s">
        <v>26</v>
      </c>
      <c r="B618" s="8"/>
      <c r="C618" s="8" t="s">
        <v>981</v>
      </c>
      <c r="D618" s="8" t="s">
        <v>154</v>
      </c>
      <c r="E618" s="33">
        <v>1</v>
      </c>
      <c r="F618" s="8">
        <v>0</v>
      </c>
      <c r="G618" s="8" t="s">
        <v>29</v>
      </c>
      <c r="H618" s="8" t="s">
        <v>24</v>
      </c>
      <c r="I618" s="8">
        <v>25</v>
      </c>
      <c r="J618" s="8">
        <v>147</v>
      </c>
      <c r="K618" s="8">
        <v>152</v>
      </c>
      <c r="L618" s="8">
        <v>14</v>
      </c>
      <c r="M618" s="8">
        <v>8</v>
      </c>
      <c r="N618" s="8">
        <v>8</v>
      </c>
      <c r="O618" s="8">
        <v>13</v>
      </c>
      <c r="P618" s="8">
        <v>16</v>
      </c>
      <c r="Q618" s="8">
        <v>6</v>
      </c>
      <c r="R618" s="8">
        <v>7</v>
      </c>
      <c r="S618" s="8">
        <v>12</v>
      </c>
      <c r="T618" s="8">
        <v>9</v>
      </c>
      <c r="U618" s="8">
        <v>8</v>
      </c>
      <c r="V618" s="8">
        <v>15</v>
      </c>
      <c r="W618" s="8">
        <v>15</v>
      </c>
      <c r="X618" s="8">
        <v>12</v>
      </c>
      <c r="Y618" s="8">
        <v>10</v>
      </c>
      <c r="Z618" s="8">
        <v>14</v>
      </c>
      <c r="AA618" s="8">
        <v>5</v>
      </c>
      <c r="AB618" s="8">
        <v>15</v>
      </c>
      <c r="AC618" s="8">
        <v>12</v>
      </c>
      <c r="AD618" s="8">
        <v>13</v>
      </c>
      <c r="AE618" s="8">
        <v>10</v>
      </c>
      <c r="AF618" s="8">
        <v>13</v>
      </c>
      <c r="AG618" s="8">
        <v>14</v>
      </c>
      <c r="AH618" s="8">
        <v>12</v>
      </c>
      <c r="AI618" s="8">
        <v>16</v>
      </c>
      <c r="AJ618" s="8">
        <v>13</v>
      </c>
      <c r="AK618" s="8">
        <v>12</v>
      </c>
      <c r="AL618" s="8">
        <v>14</v>
      </c>
      <c r="AM618" s="8">
        <v>15</v>
      </c>
      <c r="AN618" s="8">
        <v>13</v>
      </c>
      <c r="AO618" s="8">
        <v>13</v>
      </c>
      <c r="AP618" s="8">
        <v>13</v>
      </c>
      <c r="AQ618" s="8">
        <v>14</v>
      </c>
      <c r="AR618" s="8">
        <v>17</v>
      </c>
      <c r="AS618" s="8">
        <v>16</v>
      </c>
      <c r="AT618" s="8">
        <v>14</v>
      </c>
      <c r="AU618" s="8">
        <v>11</v>
      </c>
      <c r="AV618" s="8">
        <v>13</v>
      </c>
      <c r="AW618" s="8">
        <v>15</v>
      </c>
      <c r="AX618" s="8">
        <v>14</v>
      </c>
      <c r="AY618" s="8">
        <v>3</v>
      </c>
      <c r="AZ618" s="8">
        <v>2</v>
      </c>
      <c r="BA618" s="8">
        <v>1</v>
      </c>
      <c r="BB618" s="8">
        <v>2</v>
      </c>
      <c r="BC618" s="8">
        <v>3</v>
      </c>
      <c r="BD618" s="8">
        <v>1</v>
      </c>
      <c r="BE618" s="8">
        <v>1</v>
      </c>
      <c r="BF618" s="8">
        <v>2</v>
      </c>
      <c r="BG618" s="8">
        <v>1</v>
      </c>
      <c r="BH618" s="8">
        <v>3</v>
      </c>
      <c r="BI618" s="8">
        <v>4</v>
      </c>
      <c r="BJ618" s="8" t="s">
        <v>26</v>
      </c>
      <c r="BK618" s="8" t="s">
        <v>20</v>
      </c>
      <c r="BL618" s="8">
        <v>13</v>
      </c>
      <c r="BM618" s="8" t="s">
        <v>26</v>
      </c>
      <c r="BN618" s="8"/>
      <c r="BO618" s="8">
        <v>37</v>
      </c>
      <c r="BP618" s="34">
        <v>46934</v>
      </c>
      <c r="BQ618" s="8" t="s">
        <v>21</v>
      </c>
      <c r="BR618" s="8" t="s">
        <v>156</v>
      </c>
    </row>
    <row r="619" spans="1:70" ht="15.5" thickBot="1" x14ac:dyDescent="0.35">
      <c r="A619" s="8" t="s">
        <v>26</v>
      </c>
      <c r="B619" s="8"/>
      <c r="C619" s="8" t="s">
        <v>982</v>
      </c>
      <c r="D619" s="8" t="s">
        <v>154</v>
      </c>
      <c r="E619" s="33">
        <v>1</v>
      </c>
      <c r="F619" s="8">
        <v>0</v>
      </c>
      <c r="G619" s="8" t="s">
        <v>20</v>
      </c>
      <c r="H619" s="8" t="s">
        <v>137</v>
      </c>
      <c r="I619" s="8">
        <v>25</v>
      </c>
      <c r="J619" s="8">
        <v>141</v>
      </c>
      <c r="K619" s="8">
        <v>150</v>
      </c>
      <c r="L619" s="8">
        <v>13</v>
      </c>
      <c r="M619" s="8">
        <v>11</v>
      </c>
      <c r="N619" s="8">
        <v>7</v>
      </c>
      <c r="O619" s="8">
        <v>12</v>
      </c>
      <c r="P619" s="8">
        <v>14</v>
      </c>
      <c r="Q619" s="8">
        <v>12</v>
      </c>
      <c r="R619" s="8">
        <v>6</v>
      </c>
      <c r="S619" s="8">
        <v>15</v>
      </c>
      <c r="T619" s="8">
        <v>8</v>
      </c>
      <c r="U619" s="8">
        <v>12</v>
      </c>
      <c r="V619" s="8">
        <v>12</v>
      </c>
      <c r="W619" s="8">
        <v>13</v>
      </c>
      <c r="X619" s="8">
        <v>12</v>
      </c>
      <c r="Y619" s="8">
        <v>11</v>
      </c>
      <c r="Z619" s="8">
        <v>16</v>
      </c>
      <c r="AA619" s="8">
        <v>7</v>
      </c>
      <c r="AB619" s="8">
        <v>14</v>
      </c>
      <c r="AC619" s="8">
        <v>11</v>
      </c>
      <c r="AD619" s="8">
        <v>11</v>
      </c>
      <c r="AE619" s="8">
        <v>7</v>
      </c>
      <c r="AF619" s="8">
        <v>13</v>
      </c>
      <c r="AG619" s="8">
        <v>12</v>
      </c>
      <c r="AH619" s="8">
        <v>13</v>
      </c>
      <c r="AI619" s="8">
        <v>13</v>
      </c>
      <c r="AJ619" s="8">
        <v>14</v>
      </c>
      <c r="AK619" s="8">
        <v>12</v>
      </c>
      <c r="AL619" s="8">
        <v>13</v>
      </c>
      <c r="AM619" s="8">
        <v>12</v>
      </c>
      <c r="AN619" s="8">
        <v>16</v>
      </c>
      <c r="AO619" s="8">
        <v>10</v>
      </c>
      <c r="AP619" s="8">
        <v>14</v>
      </c>
      <c r="AQ619" s="8">
        <v>12</v>
      </c>
      <c r="AR619" s="8">
        <v>12</v>
      </c>
      <c r="AS619" s="8">
        <v>10</v>
      </c>
      <c r="AT619" s="8">
        <v>15</v>
      </c>
      <c r="AU619" s="8">
        <v>12</v>
      </c>
      <c r="AV619" s="8">
        <v>12</v>
      </c>
      <c r="AW619" s="8">
        <v>13</v>
      </c>
      <c r="AX619" s="8">
        <v>12</v>
      </c>
      <c r="AY619" s="8">
        <v>1</v>
      </c>
      <c r="AZ619" s="8">
        <v>2</v>
      </c>
      <c r="BA619" s="8">
        <v>2</v>
      </c>
      <c r="BB619" s="8">
        <v>1</v>
      </c>
      <c r="BC619" s="8">
        <v>2</v>
      </c>
      <c r="BD619" s="8">
        <v>3</v>
      </c>
      <c r="BE619" s="8">
        <v>3</v>
      </c>
      <c r="BF619" s="8">
        <v>2</v>
      </c>
      <c r="BG619" s="8">
        <v>1</v>
      </c>
      <c r="BH619" s="8">
        <v>3</v>
      </c>
      <c r="BI619" s="8">
        <v>1</v>
      </c>
      <c r="BJ619" s="8" t="s">
        <v>26</v>
      </c>
      <c r="BK619" s="8" t="s">
        <v>20</v>
      </c>
      <c r="BL619" s="8">
        <v>12</v>
      </c>
      <c r="BM619" s="8" t="s">
        <v>26</v>
      </c>
      <c r="BN619" s="8"/>
      <c r="BO619" s="8">
        <v>16</v>
      </c>
      <c r="BP619" s="34">
        <v>47664</v>
      </c>
      <c r="BQ619" s="8" t="s">
        <v>21</v>
      </c>
      <c r="BR619" s="8" t="s">
        <v>156</v>
      </c>
    </row>
    <row r="620" spans="1:70" ht="15.5" thickBot="1" x14ac:dyDescent="0.35">
      <c r="A620" s="8" t="s">
        <v>26</v>
      </c>
      <c r="B620" s="8"/>
      <c r="C620" s="8" t="s">
        <v>983</v>
      </c>
      <c r="D620" s="8" t="s">
        <v>154</v>
      </c>
      <c r="E620" s="33">
        <v>1</v>
      </c>
      <c r="F620" s="8">
        <v>0</v>
      </c>
      <c r="G620" s="8" t="s">
        <v>22</v>
      </c>
      <c r="H620" s="8" t="s">
        <v>24</v>
      </c>
      <c r="I620" s="8">
        <v>28</v>
      </c>
      <c r="J620" s="8">
        <v>135</v>
      </c>
      <c r="K620" s="8">
        <v>150</v>
      </c>
      <c r="L620" s="8">
        <v>10</v>
      </c>
      <c r="M620" s="8">
        <v>9</v>
      </c>
      <c r="N620" s="8">
        <v>6</v>
      </c>
      <c r="O620" s="8">
        <v>14</v>
      </c>
      <c r="P620" s="8">
        <v>15</v>
      </c>
      <c r="Q620" s="8">
        <v>6</v>
      </c>
      <c r="R620" s="8">
        <v>6</v>
      </c>
      <c r="S620" s="8">
        <v>13</v>
      </c>
      <c r="T620" s="8">
        <v>6</v>
      </c>
      <c r="U620" s="8">
        <v>15</v>
      </c>
      <c r="V620" s="8">
        <v>14</v>
      </c>
      <c r="W620" s="8">
        <v>14</v>
      </c>
      <c r="X620" s="8">
        <v>13</v>
      </c>
      <c r="Y620" s="8">
        <v>13</v>
      </c>
      <c r="Z620" s="8">
        <v>14</v>
      </c>
      <c r="AA620" s="8">
        <v>7</v>
      </c>
      <c r="AB620" s="8">
        <v>13</v>
      </c>
      <c r="AC620" s="8">
        <v>11</v>
      </c>
      <c r="AD620" s="8">
        <v>12</v>
      </c>
      <c r="AE620" s="8">
        <v>9</v>
      </c>
      <c r="AF620" s="8">
        <v>11</v>
      </c>
      <c r="AG620" s="8">
        <v>11</v>
      </c>
      <c r="AH620" s="8">
        <v>12</v>
      </c>
      <c r="AI620" s="8">
        <v>14</v>
      </c>
      <c r="AJ620" s="8">
        <v>15</v>
      </c>
      <c r="AK620" s="8">
        <v>13</v>
      </c>
      <c r="AL620" s="8">
        <v>12</v>
      </c>
      <c r="AM620" s="8">
        <v>13</v>
      </c>
      <c r="AN620" s="8">
        <v>12</v>
      </c>
      <c r="AO620" s="8">
        <v>13</v>
      </c>
      <c r="AP620" s="8">
        <v>13</v>
      </c>
      <c r="AQ620" s="8">
        <v>14</v>
      </c>
      <c r="AR620" s="8">
        <v>13</v>
      </c>
      <c r="AS620" s="8">
        <v>14</v>
      </c>
      <c r="AT620" s="8">
        <v>12</v>
      </c>
      <c r="AU620" s="8">
        <v>12</v>
      </c>
      <c r="AV620" s="8">
        <v>13</v>
      </c>
      <c r="AW620" s="8">
        <v>10</v>
      </c>
      <c r="AX620" s="8">
        <v>12</v>
      </c>
      <c r="AY620" s="8">
        <v>1</v>
      </c>
      <c r="AZ620" s="8">
        <v>3</v>
      </c>
      <c r="BA620" s="8">
        <v>2</v>
      </c>
      <c r="BB620" s="8">
        <v>2</v>
      </c>
      <c r="BC620" s="8">
        <v>4</v>
      </c>
      <c r="BD620" s="8">
        <v>3</v>
      </c>
      <c r="BE620" s="8">
        <v>3</v>
      </c>
      <c r="BF620" s="8">
        <v>2</v>
      </c>
      <c r="BG620" s="8">
        <v>1</v>
      </c>
      <c r="BH620" s="8">
        <v>2</v>
      </c>
      <c r="BI620" s="8">
        <v>1</v>
      </c>
      <c r="BJ620" s="8" t="s">
        <v>26</v>
      </c>
      <c r="BK620" s="8" t="s">
        <v>20</v>
      </c>
      <c r="BL620" s="8">
        <v>15</v>
      </c>
      <c r="BM620" s="8" t="s">
        <v>26</v>
      </c>
      <c r="BN620" s="8"/>
      <c r="BO620" s="8">
        <v>84</v>
      </c>
      <c r="BP620" s="34">
        <v>46934</v>
      </c>
      <c r="BQ620" s="8" t="s">
        <v>21</v>
      </c>
      <c r="BR620" s="8" t="s">
        <v>156</v>
      </c>
    </row>
    <row r="621" spans="1:70" ht="15.5" thickBot="1" x14ac:dyDescent="0.35">
      <c r="A621" s="8" t="s">
        <v>26</v>
      </c>
      <c r="B621" s="8"/>
      <c r="C621" s="8" t="s">
        <v>984</v>
      </c>
      <c r="D621" s="8" t="s">
        <v>154</v>
      </c>
      <c r="E621" s="33">
        <v>1</v>
      </c>
      <c r="F621" s="8">
        <v>0</v>
      </c>
      <c r="G621" s="8" t="s">
        <v>33</v>
      </c>
      <c r="H621" s="8" t="s">
        <v>985</v>
      </c>
      <c r="I621" s="8">
        <v>20</v>
      </c>
      <c r="J621" s="8">
        <v>139</v>
      </c>
      <c r="K621" s="8">
        <v>163</v>
      </c>
      <c r="L621" s="8">
        <v>12</v>
      </c>
      <c r="M621" s="8">
        <v>12</v>
      </c>
      <c r="N621" s="8">
        <v>9</v>
      </c>
      <c r="O621" s="8">
        <v>7</v>
      </c>
      <c r="P621" s="8">
        <v>13</v>
      </c>
      <c r="Q621" s="8">
        <v>6</v>
      </c>
      <c r="R621" s="8">
        <v>6</v>
      </c>
      <c r="S621" s="8">
        <v>14</v>
      </c>
      <c r="T621" s="8">
        <v>12</v>
      </c>
      <c r="U621" s="8">
        <v>4</v>
      </c>
      <c r="V621" s="8">
        <v>8</v>
      </c>
      <c r="W621" s="8">
        <v>12</v>
      </c>
      <c r="X621" s="8">
        <v>6</v>
      </c>
      <c r="Y621" s="8">
        <v>12</v>
      </c>
      <c r="Z621" s="8">
        <v>10</v>
      </c>
      <c r="AA621" s="8">
        <v>10</v>
      </c>
      <c r="AB621" s="8">
        <v>14</v>
      </c>
      <c r="AC621" s="8">
        <v>11</v>
      </c>
      <c r="AD621" s="8">
        <v>10</v>
      </c>
      <c r="AE621" s="8">
        <v>10</v>
      </c>
      <c r="AF621" s="8">
        <v>16</v>
      </c>
      <c r="AG621" s="8">
        <v>11</v>
      </c>
      <c r="AH621" s="8">
        <v>13</v>
      </c>
      <c r="AI621" s="8">
        <v>15</v>
      </c>
      <c r="AJ621" s="8">
        <v>15</v>
      </c>
      <c r="AK621" s="8">
        <v>15</v>
      </c>
      <c r="AL621" s="8">
        <v>14</v>
      </c>
      <c r="AM621" s="8">
        <v>9</v>
      </c>
      <c r="AN621" s="8">
        <v>17</v>
      </c>
      <c r="AO621" s="8">
        <v>7</v>
      </c>
      <c r="AP621" s="8">
        <v>15</v>
      </c>
      <c r="AQ621" s="8">
        <v>14</v>
      </c>
      <c r="AR621" s="8">
        <v>13</v>
      </c>
      <c r="AS621" s="8">
        <v>10</v>
      </c>
      <c r="AT621" s="8">
        <v>14</v>
      </c>
      <c r="AU621" s="8">
        <v>14</v>
      </c>
      <c r="AV621" s="8">
        <v>13</v>
      </c>
      <c r="AW621" s="8">
        <v>12</v>
      </c>
      <c r="AX621" s="8">
        <v>13</v>
      </c>
      <c r="AY621" s="8">
        <v>3</v>
      </c>
      <c r="AZ621" s="8">
        <v>3</v>
      </c>
      <c r="BA621" s="8">
        <v>3</v>
      </c>
      <c r="BB621" s="8">
        <v>3</v>
      </c>
      <c r="BC621" s="8">
        <v>1</v>
      </c>
      <c r="BD621" s="8">
        <v>2</v>
      </c>
      <c r="BE621" s="8">
        <v>1</v>
      </c>
      <c r="BF621" s="8">
        <v>3</v>
      </c>
      <c r="BG621" s="8">
        <v>2</v>
      </c>
      <c r="BH621" s="8">
        <v>2</v>
      </c>
      <c r="BI621" s="8">
        <v>3</v>
      </c>
      <c r="BJ621" s="8" t="s">
        <v>26</v>
      </c>
      <c r="BK621" s="8" t="s">
        <v>20</v>
      </c>
      <c r="BL621" s="8">
        <v>13</v>
      </c>
      <c r="BM621" s="8" t="s">
        <v>26</v>
      </c>
      <c r="BN621" s="8"/>
      <c r="BO621" s="8" t="s">
        <v>26</v>
      </c>
      <c r="BP621" s="34">
        <v>48029</v>
      </c>
      <c r="BQ621" s="8" t="s">
        <v>21</v>
      </c>
      <c r="BR621" s="8" t="s">
        <v>156</v>
      </c>
    </row>
    <row r="622" spans="1:70" x14ac:dyDescent="0.3">
      <c r="A622" s="48" t="s">
        <v>986</v>
      </c>
    </row>
    <row r="623" spans="1:70" ht="14.5" thickBot="1" x14ac:dyDescent="0.35">
      <c r="A623" s="7" t="s">
        <v>0</v>
      </c>
      <c r="B623" s="7"/>
      <c r="C623" s="7" t="s">
        <v>2</v>
      </c>
      <c r="D623" s="7" t="s">
        <v>3</v>
      </c>
      <c r="E623" s="7"/>
      <c r="F623" s="7" t="s">
        <v>14</v>
      </c>
      <c r="G623" s="7" t="s">
        <v>12</v>
      </c>
      <c r="H623" s="7" t="s">
        <v>1</v>
      </c>
      <c r="I623" s="7" t="s">
        <v>4</v>
      </c>
      <c r="J623" s="7" t="s">
        <v>5</v>
      </c>
      <c r="K623" s="7" t="s">
        <v>329</v>
      </c>
      <c r="L623" s="7" t="s">
        <v>34</v>
      </c>
      <c r="M623" s="7" t="s">
        <v>35</v>
      </c>
      <c r="N623" s="7" t="s">
        <v>36</v>
      </c>
      <c r="O623" s="7" t="s">
        <v>37</v>
      </c>
      <c r="P623" s="7" t="s">
        <v>38</v>
      </c>
      <c r="Q623" s="7" t="s">
        <v>39</v>
      </c>
      <c r="R623" s="7" t="s">
        <v>40</v>
      </c>
      <c r="S623" s="7" t="s">
        <v>9</v>
      </c>
      <c r="T623" s="7" t="s">
        <v>41</v>
      </c>
      <c r="U623" s="7" t="s">
        <v>42</v>
      </c>
      <c r="V623" s="7" t="s">
        <v>43</v>
      </c>
      <c r="W623" s="7" t="s">
        <v>44</v>
      </c>
      <c r="X623" s="7" t="s">
        <v>45</v>
      </c>
      <c r="Y623" s="7" t="s">
        <v>46</v>
      </c>
      <c r="Z623" s="7" t="s">
        <v>47</v>
      </c>
      <c r="AA623" s="7" t="s">
        <v>1</v>
      </c>
      <c r="AB623" s="7" t="s">
        <v>10</v>
      </c>
      <c r="AC623" s="7" t="s">
        <v>48</v>
      </c>
      <c r="AD623" s="7" t="s">
        <v>49</v>
      </c>
      <c r="AE623" s="7" t="s">
        <v>50</v>
      </c>
      <c r="AF623" s="7" t="s">
        <v>51</v>
      </c>
      <c r="AG623" s="7" t="s">
        <v>52</v>
      </c>
      <c r="AH623" s="7" t="s">
        <v>53</v>
      </c>
      <c r="AI623" s="7" t="s">
        <v>54</v>
      </c>
      <c r="AJ623" s="7" t="s">
        <v>55</v>
      </c>
      <c r="AK623" s="7" t="s">
        <v>56</v>
      </c>
      <c r="AL623" s="7" t="s">
        <v>57</v>
      </c>
      <c r="AM623" s="7" t="s">
        <v>58</v>
      </c>
      <c r="AN623" s="7" t="s">
        <v>7</v>
      </c>
      <c r="AO623" s="7" t="s">
        <v>8</v>
      </c>
      <c r="AP623" s="7" t="s">
        <v>59</v>
      </c>
      <c r="AQ623" s="7" t="s">
        <v>60</v>
      </c>
      <c r="AR623" s="7" t="s">
        <v>61</v>
      </c>
      <c r="AS623" s="7" t="s">
        <v>62</v>
      </c>
      <c r="AT623" s="7" t="s">
        <v>6</v>
      </c>
      <c r="AU623" s="7" t="s">
        <v>63</v>
      </c>
      <c r="AV623" s="7" t="s">
        <v>213</v>
      </c>
      <c r="AW623" s="7" t="s">
        <v>214</v>
      </c>
      <c r="AX623" s="7" t="s">
        <v>215</v>
      </c>
      <c r="AY623" s="7" t="s">
        <v>140</v>
      </c>
      <c r="AZ623" s="7" t="s">
        <v>141</v>
      </c>
      <c r="BA623" s="7" t="s">
        <v>142</v>
      </c>
      <c r="BB623" s="7" t="s">
        <v>143</v>
      </c>
      <c r="BC623" s="7" t="s">
        <v>144</v>
      </c>
      <c r="BD623" s="7" t="s">
        <v>145</v>
      </c>
      <c r="BE623" s="7" t="s">
        <v>146</v>
      </c>
      <c r="BF623" s="7" t="s">
        <v>147</v>
      </c>
      <c r="BG623" s="7" t="s">
        <v>148</v>
      </c>
      <c r="BH623" s="7" t="s">
        <v>149</v>
      </c>
      <c r="BI623" s="7" t="s">
        <v>150</v>
      </c>
      <c r="BJ623" s="7" t="s">
        <v>18</v>
      </c>
      <c r="BK623" s="7" t="s">
        <v>16</v>
      </c>
      <c r="BL623" s="7" t="s">
        <v>11</v>
      </c>
      <c r="BM623" s="7" t="s">
        <v>13</v>
      </c>
      <c r="BN623" s="7" t="s">
        <v>17</v>
      </c>
      <c r="BO623" s="7" t="s">
        <v>151</v>
      </c>
      <c r="BP623" s="7" t="s">
        <v>15</v>
      </c>
      <c r="BQ623" s="7" t="s">
        <v>152</v>
      </c>
      <c r="BR623" s="7" t="s">
        <v>153</v>
      </c>
    </row>
    <row r="624" spans="1:70" ht="15.5" thickBot="1" x14ac:dyDescent="0.35">
      <c r="A624" s="8" t="s">
        <v>26</v>
      </c>
      <c r="B624" s="8"/>
      <c r="C624" s="8" t="s">
        <v>987</v>
      </c>
      <c r="D624" s="8" t="s">
        <v>154</v>
      </c>
      <c r="E624" s="33">
        <v>1</v>
      </c>
      <c r="F624" s="8">
        <v>0</v>
      </c>
      <c r="G624" s="8" t="s">
        <v>20</v>
      </c>
      <c r="H624" s="8" t="s">
        <v>31</v>
      </c>
      <c r="I624" s="8">
        <v>23</v>
      </c>
      <c r="J624" s="8">
        <v>136</v>
      </c>
      <c r="K624" s="8">
        <v>152</v>
      </c>
      <c r="L624" s="8">
        <v>12</v>
      </c>
      <c r="M624" s="8">
        <v>5</v>
      </c>
      <c r="N624" s="8">
        <v>14</v>
      </c>
      <c r="O624" s="8">
        <v>9</v>
      </c>
      <c r="P624" s="8">
        <v>12</v>
      </c>
      <c r="Q624" s="8">
        <v>5</v>
      </c>
      <c r="R624" s="8">
        <v>5</v>
      </c>
      <c r="S624" s="8">
        <v>6</v>
      </c>
      <c r="T624" s="8">
        <v>15</v>
      </c>
      <c r="U624" s="8">
        <v>4</v>
      </c>
      <c r="V624" s="8">
        <v>4</v>
      </c>
      <c r="W624" s="8">
        <v>11</v>
      </c>
      <c r="X624" s="8">
        <v>14</v>
      </c>
      <c r="Y624" s="8">
        <v>8</v>
      </c>
      <c r="Z624" s="8">
        <v>6</v>
      </c>
      <c r="AA624" s="8">
        <v>14</v>
      </c>
      <c r="AB624" s="8">
        <v>13</v>
      </c>
      <c r="AC624" s="8">
        <v>14</v>
      </c>
      <c r="AD624" s="8">
        <v>14</v>
      </c>
      <c r="AE624" s="8">
        <v>10</v>
      </c>
      <c r="AF624" s="8">
        <v>12</v>
      </c>
      <c r="AG624" s="8">
        <v>10</v>
      </c>
      <c r="AH624" s="8">
        <v>13</v>
      </c>
      <c r="AI624" s="8">
        <v>10</v>
      </c>
      <c r="AJ624" s="8">
        <v>13</v>
      </c>
      <c r="AK624" s="8">
        <v>13</v>
      </c>
      <c r="AL624" s="8">
        <v>14</v>
      </c>
      <c r="AM624" s="8">
        <v>14</v>
      </c>
      <c r="AN624" s="8">
        <v>15</v>
      </c>
      <c r="AO624" s="8">
        <v>13</v>
      </c>
      <c r="AP624" s="8">
        <v>14</v>
      </c>
      <c r="AQ624" s="8">
        <v>12</v>
      </c>
      <c r="AR624" s="8">
        <v>12</v>
      </c>
      <c r="AS624" s="8">
        <v>15</v>
      </c>
      <c r="AT624" s="8">
        <v>16</v>
      </c>
      <c r="AU624" s="8">
        <v>12</v>
      </c>
      <c r="AV624" s="8">
        <v>15</v>
      </c>
      <c r="AW624" s="8">
        <v>14</v>
      </c>
      <c r="AX624" s="8">
        <v>15</v>
      </c>
      <c r="AY624" s="8">
        <v>3</v>
      </c>
      <c r="AZ624" s="8">
        <v>2</v>
      </c>
      <c r="BA624" s="8">
        <v>3</v>
      </c>
      <c r="BB624" s="8">
        <v>1</v>
      </c>
      <c r="BC624" s="8">
        <v>2</v>
      </c>
      <c r="BD624" s="8">
        <v>2</v>
      </c>
      <c r="BE624" s="8">
        <v>3</v>
      </c>
      <c r="BF624" s="8">
        <v>3</v>
      </c>
      <c r="BG624" s="8">
        <v>3</v>
      </c>
      <c r="BH624" s="8">
        <v>1</v>
      </c>
      <c r="BI624" s="8">
        <v>2</v>
      </c>
      <c r="BJ624" s="8" t="s">
        <v>26</v>
      </c>
      <c r="BK624" s="8" t="s">
        <v>20</v>
      </c>
      <c r="BL624" s="8">
        <v>14</v>
      </c>
      <c r="BM624" s="8" t="s">
        <v>26</v>
      </c>
      <c r="BN624" s="8"/>
      <c r="BO624" s="8">
        <v>1</v>
      </c>
      <c r="BP624" s="34">
        <v>47664</v>
      </c>
      <c r="BQ624" s="8" t="s">
        <v>21</v>
      </c>
      <c r="BR624" s="8" t="s">
        <v>156</v>
      </c>
    </row>
    <row r="625" spans="1:70" ht="15.5" thickBot="1" x14ac:dyDescent="0.35">
      <c r="A625" s="8" t="s">
        <v>26</v>
      </c>
      <c r="B625" s="8"/>
      <c r="C625" s="8" t="s">
        <v>988</v>
      </c>
      <c r="D625" s="8" t="s">
        <v>154</v>
      </c>
      <c r="E625" s="33">
        <v>1</v>
      </c>
      <c r="F625" s="8">
        <v>0</v>
      </c>
      <c r="G625" s="8" t="s">
        <v>19</v>
      </c>
      <c r="H625" s="8" t="s">
        <v>221</v>
      </c>
      <c r="I625" s="8">
        <v>29</v>
      </c>
      <c r="J625" s="8">
        <v>131</v>
      </c>
      <c r="K625" s="8">
        <v>140</v>
      </c>
      <c r="L625" s="8">
        <v>14</v>
      </c>
      <c r="M625" s="8">
        <v>11</v>
      </c>
      <c r="N625" s="8">
        <v>14</v>
      </c>
      <c r="O625" s="8">
        <v>7</v>
      </c>
      <c r="P625" s="8">
        <v>12</v>
      </c>
      <c r="Q625" s="8">
        <v>10</v>
      </c>
      <c r="R625" s="8">
        <v>6</v>
      </c>
      <c r="S625" s="8">
        <v>12</v>
      </c>
      <c r="T625" s="8">
        <v>14</v>
      </c>
      <c r="U625" s="8">
        <v>11</v>
      </c>
      <c r="V625" s="8">
        <v>6</v>
      </c>
      <c r="W625" s="8">
        <v>14</v>
      </c>
      <c r="X625" s="8">
        <v>8</v>
      </c>
      <c r="Y625" s="8">
        <v>7</v>
      </c>
      <c r="Z625" s="8">
        <v>9</v>
      </c>
      <c r="AA625" s="8">
        <v>14</v>
      </c>
      <c r="AB625" s="8">
        <v>17</v>
      </c>
      <c r="AC625" s="8">
        <v>13</v>
      </c>
      <c r="AD625" s="8">
        <v>14</v>
      </c>
      <c r="AE625" s="8">
        <v>14</v>
      </c>
      <c r="AF625" s="8">
        <v>8</v>
      </c>
      <c r="AG625" s="8">
        <v>13</v>
      </c>
      <c r="AH625" s="8">
        <v>16</v>
      </c>
      <c r="AI625" s="8">
        <v>13</v>
      </c>
      <c r="AJ625" s="8">
        <v>14</v>
      </c>
      <c r="AK625" s="8">
        <v>15</v>
      </c>
      <c r="AL625" s="8">
        <v>14</v>
      </c>
      <c r="AM625" s="8">
        <v>14</v>
      </c>
      <c r="AN625" s="8">
        <v>12</v>
      </c>
      <c r="AO625" s="8">
        <v>9</v>
      </c>
      <c r="AP625" s="8">
        <v>14</v>
      </c>
      <c r="AQ625" s="8">
        <v>16</v>
      </c>
      <c r="AR625" s="8">
        <v>13</v>
      </c>
      <c r="AS625" s="8">
        <v>11</v>
      </c>
      <c r="AT625" s="8">
        <v>11</v>
      </c>
      <c r="AU625" s="8">
        <v>15</v>
      </c>
      <c r="AV625" s="8">
        <v>14</v>
      </c>
      <c r="AW625" s="8">
        <v>10</v>
      </c>
      <c r="AX625" s="8">
        <v>12</v>
      </c>
      <c r="AY625" s="8">
        <v>3</v>
      </c>
      <c r="AZ625" s="8">
        <v>1</v>
      </c>
      <c r="BA625" s="8">
        <v>3</v>
      </c>
      <c r="BB625" s="8">
        <v>2</v>
      </c>
      <c r="BC625" s="8">
        <v>2</v>
      </c>
      <c r="BD625" s="8">
        <v>3</v>
      </c>
      <c r="BE625" s="8">
        <v>2</v>
      </c>
      <c r="BF625" s="8">
        <v>1</v>
      </c>
      <c r="BG625" s="8">
        <v>1</v>
      </c>
      <c r="BH625" s="8">
        <v>4</v>
      </c>
      <c r="BI625" s="8">
        <v>2</v>
      </c>
      <c r="BJ625" s="8" t="s">
        <v>26</v>
      </c>
      <c r="BK625" s="8" t="s">
        <v>20</v>
      </c>
      <c r="BL625" s="8">
        <v>15</v>
      </c>
      <c r="BM625" s="8" t="s">
        <v>26</v>
      </c>
      <c r="BN625" s="8"/>
      <c r="BO625" s="8">
        <v>5</v>
      </c>
      <c r="BP625" s="34">
        <v>46568</v>
      </c>
      <c r="BQ625" s="8" t="s">
        <v>21</v>
      </c>
      <c r="BR625" s="8" t="s">
        <v>156</v>
      </c>
    </row>
    <row r="626" spans="1:70" ht="15.5" thickBot="1" x14ac:dyDescent="0.35">
      <c r="A626" s="8" t="s">
        <v>26</v>
      </c>
      <c r="B626" s="8"/>
      <c r="C626" s="8" t="s">
        <v>989</v>
      </c>
      <c r="D626" s="8" t="s">
        <v>154</v>
      </c>
      <c r="E626" s="33">
        <v>1</v>
      </c>
      <c r="F626" s="8">
        <v>0</v>
      </c>
      <c r="G626" s="8" t="s">
        <v>19</v>
      </c>
      <c r="H626" s="8" t="s">
        <v>31</v>
      </c>
      <c r="I626" s="8">
        <v>26</v>
      </c>
      <c r="J626" s="8">
        <v>126</v>
      </c>
      <c r="K626" s="8">
        <v>145</v>
      </c>
      <c r="L626" s="8">
        <v>13</v>
      </c>
      <c r="M626" s="8">
        <v>11</v>
      </c>
      <c r="N626" s="8">
        <v>12</v>
      </c>
      <c r="O626" s="8">
        <v>7</v>
      </c>
      <c r="P626" s="8">
        <v>13</v>
      </c>
      <c r="Q626" s="8">
        <v>6</v>
      </c>
      <c r="R626" s="8">
        <v>8</v>
      </c>
      <c r="S626" s="8">
        <v>11</v>
      </c>
      <c r="T626" s="8">
        <v>14</v>
      </c>
      <c r="U626" s="8">
        <v>7</v>
      </c>
      <c r="V626" s="8">
        <v>6</v>
      </c>
      <c r="W626" s="8">
        <v>13</v>
      </c>
      <c r="X626" s="8">
        <v>14</v>
      </c>
      <c r="Y626" s="8">
        <v>7</v>
      </c>
      <c r="Z626" s="8">
        <v>10</v>
      </c>
      <c r="AA626" s="8">
        <v>13</v>
      </c>
      <c r="AB626" s="8">
        <v>14</v>
      </c>
      <c r="AC626" s="8">
        <v>13</v>
      </c>
      <c r="AD626" s="8">
        <v>13</v>
      </c>
      <c r="AE626" s="8">
        <v>13</v>
      </c>
      <c r="AF626" s="8">
        <v>8</v>
      </c>
      <c r="AG626" s="8">
        <v>11</v>
      </c>
      <c r="AH626" s="8">
        <v>15</v>
      </c>
      <c r="AI626" s="8">
        <v>9</v>
      </c>
      <c r="AJ626" s="8">
        <v>15</v>
      </c>
      <c r="AK626" s="8">
        <v>15</v>
      </c>
      <c r="AL626" s="8">
        <v>13</v>
      </c>
      <c r="AM626" s="8">
        <v>14</v>
      </c>
      <c r="AN626" s="8">
        <v>11</v>
      </c>
      <c r="AO626" s="8">
        <v>14</v>
      </c>
      <c r="AP626" s="8">
        <v>13</v>
      </c>
      <c r="AQ626" s="8">
        <v>13</v>
      </c>
      <c r="AR626" s="8">
        <v>12</v>
      </c>
      <c r="AS626" s="8">
        <v>13</v>
      </c>
      <c r="AT626" s="8">
        <v>11</v>
      </c>
      <c r="AU626" s="8">
        <v>14</v>
      </c>
      <c r="AV626" s="8">
        <v>15</v>
      </c>
      <c r="AW626" s="8">
        <v>12</v>
      </c>
      <c r="AX626" s="8">
        <v>14</v>
      </c>
      <c r="AY626" s="8">
        <v>3</v>
      </c>
      <c r="AZ626" s="8">
        <v>3</v>
      </c>
      <c r="BA626" s="8">
        <v>2</v>
      </c>
      <c r="BB626" s="8">
        <v>3</v>
      </c>
      <c r="BC626" s="8">
        <v>1</v>
      </c>
      <c r="BD626" s="8">
        <v>1</v>
      </c>
      <c r="BE626" s="8">
        <v>3</v>
      </c>
      <c r="BF626" s="8">
        <v>4</v>
      </c>
      <c r="BG626" s="8">
        <v>3</v>
      </c>
      <c r="BH626" s="8">
        <v>1</v>
      </c>
      <c r="BI626" s="8">
        <v>1</v>
      </c>
      <c r="BJ626" s="8" t="s">
        <v>26</v>
      </c>
      <c r="BK626" s="8" t="s">
        <v>20</v>
      </c>
      <c r="BL626" s="8">
        <v>16</v>
      </c>
      <c r="BM626" s="8" t="s">
        <v>26</v>
      </c>
      <c r="BN626" s="8"/>
      <c r="BO626" s="8">
        <v>11</v>
      </c>
      <c r="BP626" s="34">
        <v>46568</v>
      </c>
      <c r="BQ626" s="8" t="s">
        <v>21</v>
      </c>
      <c r="BR626" s="8" t="s">
        <v>156</v>
      </c>
    </row>
    <row r="627" spans="1:70" ht="15.5" thickBot="1" x14ac:dyDescent="0.35">
      <c r="A627" s="8" t="s">
        <v>26</v>
      </c>
      <c r="B627" s="8"/>
      <c r="C627" s="8" t="s">
        <v>990</v>
      </c>
      <c r="D627" s="8" t="s">
        <v>154</v>
      </c>
      <c r="E627" s="33">
        <v>1</v>
      </c>
      <c r="F627" s="8">
        <v>0</v>
      </c>
      <c r="G627" s="8" t="s">
        <v>20</v>
      </c>
      <c r="H627" s="8" t="s">
        <v>735</v>
      </c>
      <c r="I627" s="8">
        <v>24</v>
      </c>
      <c r="J627" s="8">
        <v>130</v>
      </c>
      <c r="K627" s="8">
        <v>138</v>
      </c>
      <c r="L627" s="8">
        <v>12</v>
      </c>
      <c r="M627" s="8">
        <v>8</v>
      </c>
      <c r="N627" s="8">
        <v>5</v>
      </c>
      <c r="O627" s="8">
        <v>14</v>
      </c>
      <c r="P627" s="8">
        <v>15</v>
      </c>
      <c r="Q627" s="8">
        <v>7</v>
      </c>
      <c r="R627" s="8">
        <v>4</v>
      </c>
      <c r="S627" s="8">
        <v>14</v>
      </c>
      <c r="T627" s="8">
        <v>6</v>
      </c>
      <c r="U627" s="8">
        <v>9</v>
      </c>
      <c r="V627" s="8">
        <v>12</v>
      </c>
      <c r="W627" s="8">
        <v>13</v>
      </c>
      <c r="X627" s="8">
        <v>12</v>
      </c>
      <c r="Y627" s="8">
        <v>12</v>
      </c>
      <c r="Z627" s="8">
        <v>14</v>
      </c>
      <c r="AA627" s="8">
        <v>6</v>
      </c>
      <c r="AB627" s="8">
        <v>10</v>
      </c>
      <c r="AC627" s="8">
        <v>11</v>
      </c>
      <c r="AD627" s="8">
        <v>13</v>
      </c>
      <c r="AE627" s="8">
        <v>7</v>
      </c>
      <c r="AF627" s="8">
        <v>6</v>
      </c>
      <c r="AG627" s="8">
        <v>13</v>
      </c>
      <c r="AH627" s="8">
        <v>11</v>
      </c>
      <c r="AI627" s="8">
        <v>14</v>
      </c>
      <c r="AJ627" s="8">
        <v>8</v>
      </c>
      <c r="AK627" s="8">
        <v>6</v>
      </c>
      <c r="AL627" s="8">
        <v>13</v>
      </c>
      <c r="AM627" s="8">
        <v>14</v>
      </c>
      <c r="AN627" s="8">
        <v>12</v>
      </c>
      <c r="AO627" s="8">
        <v>14</v>
      </c>
      <c r="AP627" s="8">
        <v>15</v>
      </c>
      <c r="AQ627" s="8">
        <v>13</v>
      </c>
      <c r="AR627" s="8">
        <v>14</v>
      </c>
      <c r="AS627" s="8">
        <v>12</v>
      </c>
      <c r="AT627" s="8">
        <v>13</v>
      </c>
      <c r="AU627" s="8">
        <v>13</v>
      </c>
      <c r="AV627" s="8">
        <v>10</v>
      </c>
      <c r="AW627" s="8">
        <v>12</v>
      </c>
      <c r="AX627" s="8">
        <v>14</v>
      </c>
      <c r="AY627" s="8">
        <v>3</v>
      </c>
      <c r="AZ627" s="8">
        <v>2</v>
      </c>
      <c r="BA627" s="8">
        <v>2</v>
      </c>
      <c r="BB627" s="8">
        <v>2</v>
      </c>
      <c r="BC627" s="8">
        <v>1</v>
      </c>
      <c r="BD627" s="8">
        <v>1</v>
      </c>
      <c r="BE627" s="8">
        <v>2</v>
      </c>
      <c r="BF627" s="8">
        <v>1</v>
      </c>
      <c r="BG627" s="8">
        <v>4</v>
      </c>
      <c r="BH627" s="8">
        <v>2</v>
      </c>
      <c r="BI627" s="8">
        <v>3</v>
      </c>
      <c r="BJ627" s="8" t="s">
        <v>26</v>
      </c>
      <c r="BK627" s="8" t="s">
        <v>20</v>
      </c>
      <c r="BL627" s="8">
        <v>14</v>
      </c>
      <c r="BM627" s="8" t="s">
        <v>26</v>
      </c>
      <c r="BN627" s="8"/>
      <c r="BO627" s="8">
        <v>52</v>
      </c>
      <c r="BP627" s="34">
        <v>46934</v>
      </c>
      <c r="BQ627" s="8" t="s">
        <v>21</v>
      </c>
      <c r="BR627" s="8" t="s">
        <v>156</v>
      </c>
    </row>
    <row r="628" spans="1:70" ht="15.5" thickBot="1" x14ac:dyDescent="0.35">
      <c r="A628" s="8" t="s">
        <v>26</v>
      </c>
      <c r="B628" s="8"/>
      <c r="C628" s="8" t="s">
        <v>991</v>
      </c>
      <c r="D628" s="8" t="s">
        <v>154</v>
      </c>
      <c r="E628" s="33">
        <v>1</v>
      </c>
      <c r="F628" s="8">
        <v>0</v>
      </c>
      <c r="G628" s="8" t="s">
        <v>20</v>
      </c>
      <c r="H628" s="8" t="s">
        <v>221</v>
      </c>
      <c r="I628" s="8">
        <v>25</v>
      </c>
      <c r="J628" s="8">
        <v>140</v>
      </c>
      <c r="K628" s="8">
        <v>145</v>
      </c>
      <c r="L628" s="8">
        <v>12</v>
      </c>
      <c r="M628" s="8">
        <v>5</v>
      </c>
      <c r="N628" s="8">
        <v>14</v>
      </c>
      <c r="O628" s="8">
        <v>10</v>
      </c>
      <c r="P628" s="8">
        <v>11</v>
      </c>
      <c r="Q628" s="8">
        <v>4</v>
      </c>
      <c r="R628" s="8">
        <v>8</v>
      </c>
      <c r="S628" s="8">
        <v>8</v>
      </c>
      <c r="T628" s="8">
        <v>17</v>
      </c>
      <c r="U628" s="8">
        <v>5</v>
      </c>
      <c r="V628" s="8">
        <v>8</v>
      </c>
      <c r="W628" s="8">
        <v>12</v>
      </c>
      <c r="X628" s="8">
        <v>10</v>
      </c>
      <c r="Y628" s="8">
        <v>8</v>
      </c>
      <c r="Z628" s="8">
        <v>8</v>
      </c>
      <c r="AA628" s="8">
        <v>16</v>
      </c>
      <c r="AB628" s="8">
        <v>16</v>
      </c>
      <c r="AC628" s="8">
        <v>15</v>
      </c>
      <c r="AD628" s="8">
        <v>13</v>
      </c>
      <c r="AE628" s="8">
        <v>9</v>
      </c>
      <c r="AF628" s="8">
        <v>14</v>
      </c>
      <c r="AG628" s="8">
        <v>12</v>
      </c>
      <c r="AH628" s="8">
        <v>17</v>
      </c>
      <c r="AI628" s="8">
        <v>6</v>
      </c>
      <c r="AJ628" s="8">
        <v>14</v>
      </c>
      <c r="AK628" s="8">
        <v>13</v>
      </c>
      <c r="AL628" s="8">
        <v>18</v>
      </c>
      <c r="AM628" s="8">
        <v>11</v>
      </c>
      <c r="AN628" s="8">
        <v>13</v>
      </c>
      <c r="AO628" s="8">
        <v>12</v>
      </c>
      <c r="AP628" s="8">
        <v>16</v>
      </c>
      <c r="AQ628" s="8">
        <v>16</v>
      </c>
      <c r="AR628" s="8">
        <v>13</v>
      </c>
      <c r="AS628" s="8">
        <v>12</v>
      </c>
      <c r="AT628" s="8">
        <v>12</v>
      </c>
      <c r="AU628" s="8">
        <v>16</v>
      </c>
      <c r="AV628" s="8">
        <v>18</v>
      </c>
      <c r="AW628" s="8">
        <v>14</v>
      </c>
      <c r="AX628" s="8">
        <v>12</v>
      </c>
      <c r="AY628" s="8">
        <v>3</v>
      </c>
      <c r="AZ628" s="8">
        <v>3</v>
      </c>
      <c r="BA628" s="8">
        <v>1</v>
      </c>
      <c r="BB628" s="8">
        <v>3</v>
      </c>
      <c r="BC628" s="8">
        <v>3</v>
      </c>
      <c r="BD628" s="8">
        <v>3</v>
      </c>
      <c r="BE628" s="8">
        <v>2</v>
      </c>
      <c r="BF628" s="8">
        <v>3</v>
      </c>
      <c r="BG628" s="8">
        <v>2</v>
      </c>
      <c r="BH628" s="8">
        <v>1</v>
      </c>
      <c r="BI628" s="8">
        <v>2</v>
      </c>
      <c r="BJ628" s="8" t="s">
        <v>26</v>
      </c>
      <c r="BK628" s="8" t="s">
        <v>20</v>
      </c>
      <c r="BL628" s="8">
        <v>20</v>
      </c>
      <c r="BM628" s="8" t="s">
        <v>26</v>
      </c>
      <c r="BN628" s="8"/>
      <c r="BO628" s="8">
        <v>2</v>
      </c>
      <c r="BP628" s="34">
        <v>46203</v>
      </c>
      <c r="BQ628" s="8" t="s">
        <v>21</v>
      </c>
      <c r="BR628" s="8" t="s">
        <v>156</v>
      </c>
    </row>
    <row r="629" spans="1:70" ht="15.5" thickBot="1" x14ac:dyDescent="0.35">
      <c r="A629" s="8" t="s">
        <v>26</v>
      </c>
      <c r="B629" s="8"/>
      <c r="C629" s="8" t="s">
        <v>992</v>
      </c>
      <c r="D629" s="8" t="s">
        <v>154</v>
      </c>
      <c r="E629" s="33">
        <v>1</v>
      </c>
      <c r="F629" s="8">
        <v>0</v>
      </c>
      <c r="G629" s="8" t="s">
        <v>28</v>
      </c>
      <c r="H629" s="8" t="s">
        <v>313</v>
      </c>
      <c r="I629" s="8">
        <v>35</v>
      </c>
      <c r="J629" s="8">
        <v>114</v>
      </c>
      <c r="K629" s="8">
        <v>138</v>
      </c>
      <c r="L629" s="8">
        <v>13</v>
      </c>
      <c r="M629" s="8">
        <v>9</v>
      </c>
      <c r="N629" s="8">
        <v>8</v>
      </c>
      <c r="O629" s="8">
        <v>15</v>
      </c>
      <c r="P629" s="8">
        <v>13</v>
      </c>
      <c r="Q629" s="8">
        <v>6</v>
      </c>
      <c r="R629" s="8">
        <v>5</v>
      </c>
      <c r="S629" s="8">
        <v>8</v>
      </c>
      <c r="T629" s="8">
        <v>10</v>
      </c>
      <c r="U629" s="8">
        <v>9</v>
      </c>
      <c r="V629" s="8">
        <v>12</v>
      </c>
      <c r="W629" s="8">
        <v>14</v>
      </c>
      <c r="X629" s="8">
        <v>14</v>
      </c>
      <c r="Y629" s="8">
        <v>11</v>
      </c>
      <c r="Z629" s="8">
        <v>7</v>
      </c>
      <c r="AA629" s="8">
        <v>12</v>
      </c>
      <c r="AB629" s="8">
        <v>17</v>
      </c>
      <c r="AC629" s="8">
        <v>14</v>
      </c>
      <c r="AD629" s="8">
        <v>13</v>
      </c>
      <c r="AE629" s="8">
        <v>15</v>
      </c>
      <c r="AF629" s="8">
        <v>18</v>
      </c>
      <c r="AG629" s="8">
        <v>13</v>
      </c>
      <c r="AH629" s="8">
        <v>18</v>
      </c>
      <c r="AI629" s="8">
        <v>15</v>
      </c>
      <c r="AJ629" s="8">
        <v>16</v>
      </c>
      <c r="AK629" s="8">
        <v>18</v>
      </c>
      <c r="AL629" s="8">
        <v>14</v>
      </c>
      <c r="AM629" s="8">
        <v>12</v>
      </c>
      <c r="AN629" s="8">
        <v>8</v>
      </c>
      <c r="AO629" s="8">
        <v>14</v>
      </c>
      <c r="AP629" s="8">
        <v>10</v>
      </c>
      <c r="AQ629" s="8">
        <v>13</v>
      </c>
      <c r="AR629" s="8">
        <v>13</v>
      </c>
      <c r="AS629" s="8">
        <v>15</v>
      </c>
      <c r="AT629" s="8">
        <v>8</v>
      </c>
      <c r="AU629" s="8">
        <v>16</v>
      </c>
      <c r="AV629" s="8">
        <v>11</v>
      </c>
      <c r="AW629" s="8">
        <v>15</v>
      </c>
      <c r="AX629" s="8">
        <v>11</v>
      </c>
      <c r="AY629" s="8">
        <v>3</v>
      </c>
      <c r="AZ629" s="8">
        <v>2</v>
      </c>
      <c r="BA629" s="8">
        <v>1</v>
      </c>
      <c r="BB629" s="8">
        <v>1</v>
      </c>
      <c r="BC629" s="8">
        <v>2</v>
      </c>
      <c r="BD629" s="8">
        <v>1</v>
      </c>
      <c r="BE629" s="8">
        <v>2</v>
      </c>
      <c r="BF629" s="8">
        <v>3</v>
      </c>
      <c r="BG629" s="8">
        <v>1</v>
      </c>
      <c r="BH629" s="8">
        <v>3</v>
      </c>
      <c r="BI629" s="8">
        <v>3</v>
      </c>
      <c r="BJ629" s="8" t="s">
        <v>26</v>
      </c>
      <c r="BK629" s="8" t="s">
        <v>20</v>
      </c>
      <c r="BL629" s="8">
        <v>13</v>
      </c>
      <c r="BM629" s="8" t="s">
        <v>26</v>
      </c>
      <c r="BN629" s="8"/>
      <c r="BO629" s="8">
        <v>106</v>
      </c>
      <c r="BP629" s="34">
        <v>46203</v>
      </c>
      <c r="BQ629" s="8" t="s">
        <v>21</v>
      </c>
      <c r="BR629" s="8" t="s">
        <v>156</v>
      </c>
    </row>
    <row r="630" spans="1:70" ht="15.5" thickBot="1" x14ac:dyDescent="0.35">
      <c r="A630" s="8" t="s">
        <v>26</v>
      </c>
      <c r="B630" s="8"/>
      <c r="C630" s="8" t="s">
        <v>993</v>
      </c>
      <c r="D630" s="8" t="s">
        <v>154</v>
      </c>
      <c r="E630" s="33">
        <v>1</v>
      </c>
      <c r="F630" s="8">
        <v>0</v>
      </c>
      <c r="G630" s="8" t="s">
        <v>33</v>
      </c>
      <c r="H630" s="8" t="s">
        <v>393</v>
      </c>
      <c r="I630" s="8">
        <v>26</v>
      </c>
      <c r="J630" s="8">
        <v>125</v>
      </c>
      <c r="K630" s="8">
        <v>134</v>
      </c>
      <c r="L630" s="8">
        <v>13</v>
      </c>
      <c r="M630" s="8">
        <v>15</v>
      </c>
      <c r="N630" s="8">
        <v>7</v>
      </c>
      <c r="O630" s="8">
        <v>14</v>
      </c>
      <c r="P630" s="8">
        <v>14</v>
      </c>
      <c r="Q630" s="8">
        <v>13</v>
      </c>
      <c r="R630" s="8">
        <v>6</v>
      </c>
      <c r="S630" s="8">
        <v>14</v>
      </c>
      <c r="T630" s="8">
        <v>7</v>
      </c>
      <c r="U630" s="8">
        <v>14</v>
      </c>
      <c r="V630" s="8">
        <v>13</v>
      </c>
      <c r="W630" s="8">
        <v>13</v>
      </c>
      <c r="X630" s="8">
        <v>9</v>
      </c>
      <c r="Y630" s="8">
        <v>11</v>
      </c>
      <c r="Z630" s="8">
        <v>14</v>
      </c>
      <c r="AA630" s="8">
        <v>12</v>
      </c>
      <c r="AB630" s="8">
        <v>12</v>
      </c>
      <c r="AC630" s="8">
        <v>13</v>
      </c>
      <c r="AD630" s="8">
        <v>13</v>
      </c>
      <c r="AE630" s="8">
        <v>9</v>
      </c>
      <c r="AF630" s="8">
        <v>9</v>
      </c>
      <c r="AG630" s="8">
        <v>13</v>
      </c>
      <c r="AH630" s="8">
        <v>13</v>
      </c>
      <c r="AI630" s="8">
        <v>13</v>
      </c>
      <c r="AJ630" s="8">
        <v>13</v>
      </c>
      <c r="AK630" s="8">
        <v>15</v>
      </c>
      <c r="AL630" s="8">
        <v>12</v>
      </c>
      <c r="AM630" s="8">
        <v>13</v>
      </c>
      <c r="AN630" s="8">
        <v>14</v>
      </c>
      <c r="AO630" s="8">
        <v>9</v>
      </c>
      <c r="AP630" s="8">
        <v>12</v>
      </c>
      <c r="AQ630" s="8">
        <v>13</v>
      </c>
      <c r="AR630" s="8">
        <v>11</v>
      </c>
      <c r="AS630" s="8">
        <v>12</v>
      </c>
      <c r="AT630" s="8">
        <v>13</v>
      </c>
      <c r="AU630" s="8">
        <v>12</v>
      </c>
      <c r="AV630" s="8">
        <v>13</v>
      </c>
      <c r="AW630" s="8">
        <v>13</v>
      </c>
      <c r="AX630" s="8">
        <v>8</v>
      </c>
      <c r="AY630" s="8">
        <v>3</v>
      </c>
      <c r="AZ630" s="8">
        <v>3</v>
      </c>
      <c r="BA630" s="8">
        <v>4</v>
      </c>
      <c r="BB630" s="8">
        <v>1</v>
      </c>
      <c r="BC630" s="8">
        <v>1</v>
      </c>
      <c r="BD630" s="8">
        <v>2</v>
      </c>
      <c r="BE630" s="8">
        <v>2</v>
      </c>
      <c r="BF630" s="8">
        <v>3</v>
      </c>
      <c r="BG630" s="8">
        <v>3</v>
      </c>
      <c r="BH630" s="8">
        <v>3</v>
      </c>
      <c r="BI630" s="8">
        <v>2</v>
      </c>
      <c r="BJ630" s="8" t="s">
        <v>26</v>
      </c>
      <c r="BK630" s="8" t="s">
        <v>20</v>
      </c>
      <c r="BL630" s="8">
        <v>8</v>
      </c>
      <c r="BM630" s="8" t="s">
        <v>26</v>
      </c>
      <c r="BN630" s="8"/>
      <c r="BO630" s="8">
        <v>23</v>
      </c>
      <c r="BP630" s="34">
        <v>46934</v>
      </c>
      <c r="BQ630" s="8" t="s">
        <v>21</v>
      </c>
      <c r="BR630" s="8" t="s">
        <v>156</v>
      </c>
    </row>
    <row r="631" spans="1:70" ht="15.5" thickBot="1" x14ac:dyDescent="0.35">
      <c r="A631" s="8" t="s">
        <v>26</v>
      </c>
      <c r="B631" s="8"/>
      <c r="C631" s="8" t="s">
        <v>994</v>
      </c>
      <c r="D631" s="8" t="s">
        <v>154</v>
      </c>
      <c r="E631" s="33">
        <v>1</v>
      </c>
      <c r="F631" s="8">
        <v>0</v>
      </c>
      <c r="G631" s="8" t="s">
        <v>22</v>
      </c>
      <c r="H631" s="8" t="s">
        <v>221</v>
      </c>
      <c r="I631" s="8">
        <v>21</v>
      </c>
      <c r="J631" s="8">
        <v>130</v>
      </c>
      <c r="K631" s="8">
        <v>150</v>
      </c>
      <c r="L631" s="8">
        <v>15</v>
      </c>
      <c r="M631" s="8">
        <v>11</v>
      </c>
      <c r="N631" s="8">
        <v>13</v>
      </c>
      <c r="O631" s="8">
        <v>10</v>
      </c>
      <c r="P631" s="8">
        <v>12</v>
      </c>
      <c r="Q631" s="8">
        <v>11</v>
      </c>
      <c r="R631" s="8">
        <v>6</v>
      </c>
      <c r="S631" s="8">
        <v>13</v>
      </c>
      <c r="T631" s="8">
        <v>15</v>
      </c>
      <c r="U631" s="8">
        <v>11</v>
      </c>
      <c r="V631" s="8">
        <v>10</v>
      </c>
      <c r="W631" s="8">
        <v>14</v>
      </c>
      <c r="X631" s="8">
        <v>13</v>
      </c>
      <c r="Y631" s="8">
        <v>12</v>
      </c>
      <c r="Z631" s="8">
        <v>11</v>
      </c>
      <c r="AA631" s="8">
        <v>15</v>
      </c>
      <c r="AB631" s="8">
        <v>15</v>
      </c>
      <c r="AC631" s="8">
        <v>12</v>
      </c>
      <c r="AD631" s="8">
        <v>12</v>
      </c>
      <c r="AE631" s="8">
        <v>6</v>
      </c>
      <c r="AF631" s="8">
        <v>11</v>
      </c>
      <c r="AG631" s="8">
        <v>13</v>
      </c>
      <c r="AH631" s="8">
        <v>14</v>
      </c>
      <c r="AI631" s="8">
        <v>12</v>
      </c>
      <c r="AJ631" s="8">
        <v>11</v>
      </c>
      <c r="AK631" s="8">
        <v>13</v>
      </c>
      <c r="AL631" s="8">
        <v>14</v>
      </c>
      <c r="AM631" s="8">
        <v>14</v>
      </c>
      <c r="AN631" s="8">
        <v>13</v>
      </c>
      <c r="AO631" s="8">
        <v>15</v>
      </c>
      <c r="AP631" s="8">
        <v>9</v>
      </c>
      <c r="AQ631" s="8">
        <v>15</v>
      </c>
      <c r="AR631" s="8">
        <v>14</v>
      </c>
      <c r="AS631" s="8">
        <v>17</v>
      </c>
      <c r="AT631" s="8">
        <v>12</v>
      </c>
      <c r="AU631" s="8">
        <v>12</v>
      </c>
      <c r="AV631" s="8">
        <v>12</v>
      </c>
      <c r="AW631" s="8">
        <v>10</v>
      </c>
      <c r="AX631" s="8">
        <v>12</v>
      </c>
      <c r="AY631" s="8">
        <v>3</v>
      </c>
      <c r="AZ631" s="8">
        <v>1</v>
      </c>
      <c r="BA631" s="8">
        <v>1</v>
      </c>
      <c r="BB631" s="8">
        <v>2</v>
      </c>
      <c r="BC631" s="8">
        <v>1</v>
      </c>
      <c r="BD631" s="8">
        <v>1</v>
      </c>
      <c r="BE631" s="8">
        <v>3</v>
      </c>
      <c r="BF631" s="8">
        <v>1</v>
      </c>
      <c r="BG631" s="8">
        <v>1</v>
      </c>
      <c r="BH631" s="8">
        <v>2</v>
      </c>
      <c r="BI631" s="8">
        <v>3</v>
      </c>
      <c r="BJ631" s="8" t="s">
        <v>26</v>
      </c>
      <c r="BK631" s="8" t="s">
        <v>20</v>
      </c>
      <c r="BL631" s="8">
        <v>13</v>
      </c>
      <c r="BM631" s="8" t="s">
        <v>26</v>
      </c>
      <c r="BN631" s="8"/>
      <c r="BO631" s="8">
        <v>1</v>
      </c>
      <c r="BP631" s="34">
        <v>47664</v>
      </c>
      <c r="BQ631" s="8" t="s">
        <v>21</v>
      </c>
      <c r="BR631" s="8" t="s">
        <v>156</v>
      </c>
    </row>
    <row r="632" spans="1:70" ht="15.5" thickBot="1" x14ac:dyDescent="0.35">
      <c r="A632" s="8" t="s">
        <v>26</v>
      </c>
      <c r="B632" s="8"/>
      <c r="C632" s="8" t="s">
        <v>995</v>
      </c>
      <c r="D632" s="8" t="s">
        <v>154</v>
      </c>
      <c r="E632" s="33">
        <v>1</v>
      </c>
      <c r="F632" s="8">
        <v>0</v>
      </c>
      <c r="G632" s="8" t="s">
        <v>20</v>
      </c>
      <c r="H632" s="8" t="s">
        <v>595</v>
      </c>
      <c r="I632" s="8">
        <v>25</v>
      </c>
      <c r="J632" s="8">
        <v>131</v>
      </c>
      <c r="K632" s="8">
        <v>146</v>
      </c>
      <c r="L632" s="8">
        <v>13</v>
      </c>
      <c r="M632" s="8">
        <v>8</v>
      </c>
      <c r="N632" s="8">
        <v>14</v>
      </c>
      <c r="O632" s="8">
        <v>7</v>
      </c>
      <c r="P632" s="8">
        <v>12</v>
      </c>
      <c r="Q632" s="8">
        <v>4</v>
      </c>
      <c r="R632" s="8">
        <v>12</v>
      </c>
      <c r="S632" s="8">
        <v>12</v>
      </c>
      <c r="T632" s="8">
        <v>14</v>
      </c>
      <c r="U632" s="8">
        <v>4</v>
      </c>
      <c r="V632" s="8">
        <v>6</v>
      </c>
      <c r="W632" s="8">
        <v>11</v>
      </c>
      <c r="X632" s="8">
        <v>13</v>
      </c>
      <c r="Y632" s="8">
        <v>6</v>
      </c>
      <c r="Z632" s="8">
        <v>11</v>
      </c>
      <c r="AA632" s="8">
        <v>14</v>
      </c>
      <c r="AB632" s="8">
        <v>12</v>
      </c>
      <c r="AC632" s="8">
        <v>14</v>
      </c>
      <c r="AD632" s="8">
        <v>12</v>
      </c>
      <c r="AE632" s="8">
        <v>8</v>
      </c>
      <c r="AF632" s="8">
        <v>13</v>
      </c>
      <c r="AG632" s="8">
        <v>12</v>
      </c>
      <c r="AH632" s="8">
        <v>14</v>
      </c>
      <c r="AI632" s="8">
        <v>11</v>
      </c>
      <c r="AJ632" s="8">
        <v>13</v>
      </c>
      <c r="AK632" s="8">
        <v>16</v>
      </c>
      <c r="AL632" s="8">
        <v>14</v>
      </c>
      <c r="AM632" s="8">
        <v>14</v>
      </c>
      <c r="AN632" s="8">
        <v>12</v>
      </c>
      <c r="AO632" s="8">
        <v>13</v>
      </c>
      <c r="AP632" s="8">
        <v>14</v>
      </c>
      <c r="AQ632" s="8">
        <v>13</v>
      </c>
      <c r="AR632" s="8">
        <v>15</v>
      </c>
      <c r="AS632" s="8">
        <v>14</v>
      </c>
      <c r="AT632" s="8">
        <v>13</v>
      </c>
      <c r="AU632" s="8">
        <v>8</v>
      </c>
      <c r="AV632" s="8">
        <v>12</v>
      </c>
      <c r="AW632" s="8">
        <v>12</v>
      </c>
      <c r="AX632" s="8">
        <v>15</v>
      </c>
      <c r="AY632" s="8">
        <v>3</v>
      </c>
      <c r="AZ632" s="8">
        <v>1</v>
      </c>
      <c r="BA632" s="8">
        <v>4</v>
      </c>
      <c r="BB632" s="8">
        <v>3</v>
      </c>
      <c r="BC632" s="8">
        <v>3</v>
      </c>
      <c r="BD632" s="8">
        <v>2</v>
      </c>
      <c r="BE632" s="8">
        <v>1</v>
      </c>
      <c r="BF632" s="8">
        <v>1</v>
      </c>
      <c r="BG632" s="8">
        <v>1</v>
      </c>
      <c r="BH632" s="8">
        <v>3</v>
      </c>
      <c r="BI632" s="8">
        <v>1</v>
      </c>
      <c r="BJ632" s="8" t="s">
        <v>26</v>
      </c>
      <c r="BK632" s="8" t="s">
        <v>20</v>
      </c>
      <c r="BL632" s="8">
        <v>14</v>
      </c>
      <c r="BM632" s="8" t="s">
        <v>26</v>
      </c>
      <c r="BN632" s="8"/>
      <c r="BO632" s="8">
        <v>1</v>
      </c>
      <c r="BP632" s="34">
        <v>46568</v>
      </c>
      <c r="BQ632" s="8" t="s">
        <v>21</v>
      </c>
      <c r="BR632" s="8" t="s">
        <v>156</v>
      </c>
    </row>
    <row r="633" spans="1:70" ht="15.5" thickBot="1" x14ac:dyDescent="0.35">
      <c r="A633" s="8" t="s">
        <v>26</v>
      </c>
      <c r="B633" s="8"/>
      <c r="C633" s="8" t="s">
        <v>996</v>
      </c>
      <c r="D633" s="8" t="s">
        <v>154</v>
      </c>
      <c r="E633" s="33">
        <v>1</v>
      </c>
      <c r="F633" s="8">
        <v>0</v>
      </c>
      <c r="G633" s="8" t="s">
        <v>157</v>
      </c>
      <c r="H633" s="8" t="s">
        <v>420</v>
      </c>
      <c r="I633" s="8">
        <v>24</v>
      </c>
      <c r="J633" s="8">
        <v>125</v>
      </c>
      <c r="K633" s="8">
        <v>138</v>
      </c>
      <c r="L633" s="8">
        <v>11</v>
      </c>
      <c r="M633" s="8">
        <v>7</v>
      </c>
      <c r="N633" s="8">
        <v>6</v>
      </c>
      <c r="O633" s="8">
        <v>12</v>
      </c>
      <c r="P633" s="8">
        <v>13</v>
      </c>
      <c r="Q633" s="8">
        <v>6</v>
      </c>
      <c r="R633" s="8">
        <v>5</v>
      </c>
      <c r="S633" s="8">
        <v>13</v>
      </c>
      <c r="T633" s="8">
        <v>6</v>
      </c>
      <c r="U633" s="8">
        <v>8</v>
      </c>
      <c r="V633" s="8">
        <v>14</v>
      </c>
      <c r="W633" s="8">
        <v>12</v>
      </c>
      <c r="X633" s="8">
        <v>12</v>
      </c>
      <c r="Y633" s="8">
        <v>11</v>
      </c>
      <c r="Z633" s="8">
        <v>13</v>
      </c>
      <c r="AA633" s="8">
        <v>6</v>
      </c>
      <c r="AB633" s="8">
        <v>14</v>
      </c>
      <c r="AC633" s="8">
        <v>13</v>
      </c>
      <c r="AD633" s="8">
        <v>12</v>
      </c>
      <c r="AE633" s="8">
        <v>10</v>
      </c>
      <c r="AF633" s="8">
        <v>11</v>
      </c>
      <c r="AG633" s="8">
        <v>12</v>
      </c>
      <c r="AH633" s="8">
        <v>14</v>
      </c>
      <c r="AI633" s="8">
        <v>12</v>
      </c>
      <c r="AJ633" s="8">
        <v>13</v>
      </c>
      <c r="AK633" s="8">
        <v>11</v>
      </c>
      <c r="AL633" s="8">
        <v>14</v>
      </c>
      <c r="AM633" s="8">
        <v>12</v>
      </c>
      <c r="AN633" s="8">
        <v>14</v>
      </c>
      <c r="AO633" s="8">
        <v>13</v>
      </c>
      <c r="AP633" s="8">
        <v>13</v>
      </c>
      <c r="AQ633" s="8">
        <v>13</v>
      </c>
      <c r="AR633" s="8">
        <v>13</v>
      </c>
      <c r="AS633" s="8">
        <v>15</v>
      </c>
      <c r="AT633" s="8">
        <v>13</v>
      </c>
      <c r="AU633" s="8">
        <v>12</v>
      </c>
      <c r="AV633" s="8">
        <v>12</v>
      </c>
      <c r="AW633" s="8">
        <v>11</v>
      </c>
      <c r="AX633" s="8">
        <v>12</v>
      </c>
      <c r="AY633" s="8">
        <v>4</v>
      </c>
      <c r="AZ633" s="8">
        <v>3</v>
      </c>
      <c r="BA633" s="8">
        <v>4</v>
      </c>
      <c r="BB633" s="8">
        <v>1</v>
      </c>
      <c r="BC633" s="8">
        <v>1</v>
      </c>
      <c r="BD633" s="8">
        <v>2</v>
      </c>
      <c r="BE633" s="8">
        <v>1</v>
      </c>
      <c r="BF633" s="8">
        <v>3</v>
      </c>
      <c r="BG633" s="8">
        <v>3</v>
      </c>
      <c r="BH633" s="8">
        <v>1</v>
      </c>
      <c r="BI633" s="8">
        <v>3</v>
      </c>
      <c r="BJ633" s="8" t="s">
        <v>26</v>
      </c>
      <c r="BK633" s="8" t="s">
        <v>20</v>
      </c>
      <c r="BL633" s="8">
        <v>14</v>
      </c>
      <c r="BM633" s="8" t="s">
        <v>26</v>
      </c>
      <c r="BN633" s="8"/>
      <c r="BO633" s="8">
        <v>15</v>
      </c>
      <c r="BP633" s="34">
        <v>46934</v>
      </c>
      <c r="BQ633" s="8" t="s">
        <v>21</v>
      </c>
      <c r="BR633" s="8" t="s">
        <v>156</v>
      </c>
    </row>
    <row r="634" spans="1:70" ht="15.5" thickBot="1" x14ac:dyDescent="0.35">
      <c r="A634" s="8" t="s">
        <v>26</v>
      </c>
      <c r="B634" s="8"/>
      <c r="C634" s="8" t="s">
        <v>997</v>
      </c>
      <c r="D634" s="8" t="s">
        <v>154</v>
      </c>
      <c r="E634" s="33">
        <v>1</v>
      </c>
      <c r="F634" s="8">
        <v>0</v>
      </c>
      <c r="G634" s="8" t="s">
        <v>33</v>
      </c>
      <c r="H634" s="8" t="s">
        <v>31</v>
      </c>
      <c r="I634" s="8">
        <v>28</v>
      </c>
      <c r="J634" s="8">
        <v>115</v>
      </c>
      <c r="K634" s="8">
        <v>142</v>
      </c>
      <c r="L634" s="8">
        <v>10</v>
      </c>
      <c r="M634" s="8">
        <v>7</v>
      </c>
      <c r="N634" s="8">
        <v>12</v>
      </c>
      <c r="O634" s="8">
        <v>5</v>
      </c>
      <c r="P634" s="8">
        <v>10</v>
      </c>
      <c r="Q634" s="8">
        <v>6</v>
      </c>
      <c r="R634" s="8">
        <v>7</v>
      </c>
      <c r="S634" s="8">
        <v>6</v>
      </c>
      <c r="T634" s="8">
        <v>14</v>
      </c>
      <c r="U634" s="8">
        <v>6</v>
      </c>
      <c r="V634" s="8">
        <v>5</v>
      </c>
      <c r="W634" s="8">
        <v>10</v>
      </c>
      <c r="X634" s="8">
        <v>14</v>
      </c>
      <c r="Y634" s="8">
        <v>5</v>
      </c>
      <c r="Z634" s="8">
        <v>7</v>
      </c>
      <c r="AA634" s="8">
        <v>13</v>
      </c>
      <c r="AB634" s="8">
        <v>14</v>
      </c>
      <c r="AC634" s="8">
        <v>12</v>
      </c>
      <c r="AD634" s="8">
        <v>12</v>
      </c>
      <c r="AE634" s="8">
        <v>15</v>
      </c>
      <c r="AF634" s="8">
        <v>14</v>
      </c>
      <c r="AG634" s="8">
        <v>8</v>
      </c>
      <c r="AH634" s="8">
        <v>15</v>
      </c>
      <c r="AI634" s="8">
        <v>7</v>
      </c>
      <c r="AJ634" s="8">
        <v>13</v>
      </c>
      <c r="AK634" s="8">
        <v>16</v>
      </c>
      <c r="AL634" s="8">
        <v>12</v>
      </c>
      <c r="AM634" s="8">
        <v>12</v>
      </c>
      <c r="AN634" s="8">
        <v>10</v>
      </c>
      <c r="AO634" s="8">
        <v>16</v>
      </c>
      <c r="AP634" s="8">
        <v>12</v>
      </c>
      <c r="AQ634" s="8">
        <v>14</v>
      </c>
      <c r="AR634" s="8">
        <v>10</v>
      </c>
      <c r="AS634" s="8">
        <v>15</v>
      </c>
      <c r="AT634" s="8">
        <v>8</v>
      </c>
      <c r="AU634" s="8">
        <v>12</v>
      </c>
      <c r="AV634" s="8">
        <v>12</v>
      </c>
      <c r="AW634" s="8">
        <v>12</v>
      </c>
      <c r="AX634" s="8">
        <v>12</v>
      </c>
      <c r="AY634" s="8">
        <v>1</v>
      </c>
      <c r="AZ634" s="8">
        <v>2</v>
      </c>
      <c r="BA634" s="8">
        <v>1</v>
      </c>
      <c r="BB634" s="8">
        <v>1</v>
      </c>
      <c r="BC634" s="8">
        <v>1</v>
      </c>
      <c r="BD634" s="8">
        <v>4</v>
      </c>
      <c r="BE634" s="8">
        <v>2</v>
      </c>
      <c r="BF634" s="8">
        <v>1</v>
      </c>
      <c r="BG634" s="8">
        <v>1</v>
      </c>
      <c r="BH634" s="8">
        <v>3</v>
      </c>
      <c r="BI634" s="8">
        <v>3</v>
      </c>
      <c r="BJ634" s="8" t="s">
        <v>26</v>
      </c>
      <c r="BK634" s="8" t="s">
        <v>20</v>
      </c>
      <c r="BL634" s="8">
        <v>12</v>
      </c>
      <c r="BM634" s="8" t="s">
        <v>26</v>
      </c>
      <c r="BN634" s="8"/>
      <c r="BO634" s="8">
        <v>5</v>
      </c>
      <c r="BP634" s="34">
        <v>46934</v>
      </c>
      <c r="BQ634" s="8" t="s">
        <v>21</v>
      </c>
      <c r="BR634" s="8" t="s">
        <v>156</v>
      </c>
    </row>
    <row r="635" spans="1:70" ht="15.5" thickBot="1" x14ac:dyDescent="0.35">
      <c r="A635" s="8" t="s">
        <v>26</v>
      </c>
      <c r="B635" s="8"/>
      <c r="C635" s="8" t="s">
        <v>998</v>
      </c>
      <c r="D635" s="8" t="s">
        <v>154</v>
      </c>
      <c r="E635" s="33">
        <v>1</v>
      </c>
      <c r="F635" s="8">
        <v>0</v>
      </c>
      <c r="G635" s="8" t="s">
        <v>20</v>
      </c>
      <c r="H635" s="8" t="s">
        <v>315</v>
      </c>
      <c r="I635" s="8">
        <v>30</v>
      </c>
      <c r="J635" s="8">
        <v>135</v>
      </c>
      <c r="K635" s="8">
        <v>155</v>
      </c>
      <c r="L635" s="8">
        <v>13</v>
      </c>
      <c r="M635" s="8">
        <v>17</v>
      </c>
      <c r="N635" s="8">
        <v>9</v>
      </c>
      <c r="O635" s="8">
        <v>13</v>
      </c>
      <c r="P635" s="8">
        <v>15</v>
      </c>
      <c r="Q635" s="8">
        <v>18</v>
      </c>
      <c r="R635" s="8">
        <v>6</v>
      </c>
      <c r="S635" s="8">
        <v>10</v>
      </c>
      <c r="T635" s="8">
        <v>13</v>
      </c>
      <c r="U635" s="8">
        <v>18</v>
      </c>
      <c r="V635" s="8">
        <v>12</v>
      </c>
      <c r="W635" s="8">
        <v>13</v>
      </c>
      <c r="X635" s="8">
        <v>7</v>
      </c>
      <c r="Y635" s="8">
        <v>11</v>
      </c>
      <c r="Z635" s="8">
        <v>11</v>
      </c>
      <c r="AA635" s="8">
        <v>12</v>
      </c>
      <c r="AB635" s="8">
        <v>19</v>
      </c>
      <c r="AC635" s="8">
        <v>13</v>
      </c>
      <c r="AD635" s="8">
        <v>12</v>
      </c>
      <c r="AE635" s="8">
        <v>15</v>
      </c>
      <c r="AF635" s="8">
        <v>13</v>
      </c>
      <c r="AG635" s="8">
        <v>12</v>
      </c>
      <c r="AH635" s="8">
        <v>17</v>
      </c>
      <c r="AI635" s="8">
        <v>12</v>
      </c>
      <c r="AJ635" s="8">
        <v>17</v>
      </c>
      <c r="AK635" s="8">
        <v>13</v>
      </c>
      <c r="AL635" s="8">
        <v>13</v>
      </c>
      <c r="AM635" s="8">
        <v>14</v>
      </c>
      <c r="AN635" s="8">
        <v>10</v>
      </c>
      <c r="AO635" s="8">
        <v>7</v>
      </c>
      <c r="AP635" s="8">
        <v>9</v>
      </c>
      <c r="AQ635" s="8">
        <v>18</v>
      </c>
      <c r="AR635" s="8">
        <v>12</v>
      </c>
      <c r="AS635" s="8">
        <v>11</v>
      </c>
      <c r="AT635" s="8">
        <v>9</v>
      </c>
      <c r="AU635" s="8">
        <v>19</v>
      </c>
      <c r="AV635" s="8">
        <v>12</v>
      </c>
      <c r="AW635" s="8">
        <v>13</v>
      </c>
      <c r="AX635" s="8">
        <v>12</v>
      </c>
      <c r="AY635" s="8">
        <v>2</v>
      </c>
      <c r="AZ635" s="8">
        <v>2</v>
      </c>
      <c r="BA635" s="8">
        <v>3</v>
      </c>
      <c r="BB635" s="8">
        <v>1</v>
      </c>
      <c r="BC635" s="8">
        <v>3</v>
      </c>
      <c r="BD635" s="8">
        <v>3</v>
      </c>
      <c r="BE635" s="8">
        <v>2</v>
      </c>
      <c r="BF635" s="8">
        <v>1</v>
      </c>
      <c r="BG635" s="8">
        <v>2</v>
      </c>
      <c r="BH635" s="8">
        <v>3</v>
      </c>
      <c r="BI635" s="8">
        <v>2</v>
      </c>
      <c r="BJ635" s="8" t="s">
        <v>26</v>
      </c>
      <c r="BK635" s="8" t="s">
        <v>20</v>
      </c>
      <c r="BL635" s="8">
        <v>17</v>
      </c>
      <c r="BM635" s="8" t="s">
        <v>26</v>
      </c>
      <c r="BN635" s="8"/>
      <c r="BO635" s="8">
        <v>49</v>
      </c>
      <c r="BP635" s="34">
        <v>46173</v>
      </c>
      <c r="BQ635" s="8" t="s">
        <v>21</v>
      </c>
      <c r="BR635" s="8" t="s">
        <v>156</v>
      </c>
    </row>
    <row r="636" spans="1:70" ht="15.5" thickBot="1" x14ac:dyDescent="0.35">
      <c r="A636" s="8" t="s">
        <v>26</v>
      </c>
      <c r="B636" s="8"/>
      <c r="C636" s="8" t="s">
        <v>999</v>
      </c>
      <c r="D636" s="8" t="s">
        <v>154</v>
      </c>
      <c r="E636" s="33">
        <v>0.96</v>
      </c>
      <c r="F636" s="8">
        <v>0</v>
      </c>
      <c r="G636" s="8" t="s">
        <v>33</v>
      </c>
      <c r="H636" s="8" t="s">
        <v>158</v>
      </c>
      <c r="I636" s="8">
        <v>22</v>
      </c>
      <c r="J636" s="8">
        <v>126</v>
      </c>
      <c r="K636" s="8">
        <v>156</v>
      </c>
      <c r="L636" s="8">
        <v>11</v>
      </c>
      <c r="M636" s="8">
        <v>9</v>
      </c>
      <c r="N636" s="8">
        <v>12</v>
      </c>
      <c r="O636" s="8">
        <v>5</v>
      </c>
      <c r="P636" s="8">
        <v>12</v>
      </c>
      <c r="Q636" s="8">
        <v>6</v>
      </c>
      <c r="R636" s="8">
        <v>8</v>
      </c>
      <c r="S636" s="8">
        <v>11</v>
      </c>
      <c r="T636" s="8">
        <v>13</v>
      </c>
      <c r="U636" s="8">
        <v>6</v>
      </c>
      <c r="V636" s="8">
        <v>6</v>
      </c>
      <c r="W636" s="8">
        <v>11</v>
      </c>
      <c r="X636" s="8">
        <v>13</v>
      </c>
      <c r="Y636" s="8">
        <v>6</v>
      </c>
      <c r="Z636" s="8">
        <v>8</v>
      </c>
      <c r="AA636" s="8">
        <v>13</v>
      </c>
      <c r="AB636" s="8">
        <v>13</v>
      </c>
      <c r="AC636" s="8">
        <v>13</v>
      </c>
      <c r="AD636" s="8">
        <v>12</v>
      </c>
      <c r="AE636" s="8">
        <v>9</v>
      </c>
      <c r="AF636" s="8">
        <v>10</v>
      </c>
      <c r="AG636" s="8">
        <v>10</v>
      </c>
      <c r="AH636" s="8">
        <v>12</v>
      </c>
      <c r="AI636" s="8">
        <v>9</v>
      </c>
      <c r="AJ636" s="8">
        <v>15</v>
      </c>
      <c r="AK636" s="8">
        <v>13</v>
      </c>
      <c r="AL636" s="8">
        <v>14</v>
      </c>
      <c r="AM636" s="8">
        <v>12</v>
      </c>
      <c r="AN636" s="8">
        <v>13</v>
      </c>
      <c r="AO636" s="8">
        <v>14</v>
      </c>
      <c r="AP636" s="8">
        <v>11</v>
      </c>
      <c r="AQ636" s="8">
        <v>14</v>
      </c>
      <c r="AR636" s="8">
        <v>12</v>
      </c>
      <c r="AS636" s="8">
        <v>13</v>
      </c>
      <c r="AT636" s="8">
        <v>13</v>
      </c>
      <c r="AU636" s="8">
        <v>13</v>
      </c>
      <c r="AV636" s="8">
        <v>13</v>
      </c>
      <c r="AW636" s="8">
        <v>11</v>
      </c>
      <c r="AX636" s="8">
        <v>16</v>
      </c>
      <c r="AY636" s="8">
        <v>2</v>
      </c>
      <c r="AZ636" s="8">
        <v>1</v>
      </c>
      <c r="BA636" s="8">
        <v>1</v>
      </c>
      <c r="BB636" s="8">
        <v>2</v>
      </c>
      <c r="BC636" s="8">
        <v>3</v>
      </c>
      <c r="BD636" s="8">
        <v>1</v>
      </c>
      <c r="BE636" s="8">
        <v>3</v>
      </c>
      <c r="BF636" s="8">
        <v>2</v>
      </c>
      <c r="BG636" s="8">
        <v>3</v>
      </c>
      <c r="BH636" s="8">
        <v>1</v>
      </c>
      <c r="BI636" s="8">
        <v>1</v>
      </c>
      <c r="BJ636" s="8" t="s">
        <v>26</v>
      </c>
      <c r="BK636" s="8" t="s">
        <v>20</v>
      </c>
      <c r="BL636" s="8">
        <v>14</v>
      </c>
      <c r="BM636" s="8" t="s">
        <v>26</v>
      </c>
      <c r="BN636" s="8"/>
      <c r="BO636" s="8" t="s">
        <v>26</v>
      </c>
      <c r="BP636" s="34">
        <v>47299</v>
      </c>
      <c r="BQ636" s="8" t="s">
        <v>21</v>
      </c>
      <c r="BR636" s="8" t="s">
        <v>156</v>
      </c>
    </row>
    <row r="637" spans="1:70" ht="15.5" thickBot="1" x14ac:dyDescent="0.35">
      <c r="A637" s="8" t="s">
        <v>26</v>
      </c>
      <c r="B637" s="8"/>
      <c r="C637" s="8" t="s">
        <v>1000</v>
      </c>
      <c r="D637" s="8" t="s">
        <v>154</v>
      </c>
      <c r="E637" s="33">
        <v>1</v>
      </c>
      <c r="F637" s="8">
        <v>0</v>
      </c>
      <c r="G637" s="8" t="s">
        <v>29</v>
      </c>
      <c r="H637" s="8" t="s">
        <v>944</v>
      </c>
      <c r="I637" s="8">
        <v>25</v>
      </c>
      <c r="J637" s="8">
        <v>127</v>
      </c>
      <c r="K637" s="8">
        <v>146</v>
      </c>
      <c r="L637" s="8">
        <v>12</v>
      </c>
      <c r="M637" s="8">
        <v>13</v>
      </c>
      <c r="N637" s="8">
        <v>7</v>
      </c>
      <c r="O637" s="8">
        <v>10</v>
      </c>
      <c r="P637" s="8">
        <v>13</v>
      </c>
      <c r="Q637" s="8">
        <v>11</v>
      </c>
      <c r="R637" s="8">
        <v>2</v>
      </c>
      <c r="S637" s="8">
        <v>14</v>
      </c>
      <c r="T637" s="8">
        <v>6</v>
      </c>
      <c r="U637" s="8">
        <v>6</v>
      </c>
      <c r="V637" s="8">
        <v>11</v>
      </c>
      <c r="W637" s="8">
        <v>13</v>
      </c>
      <c r="X637" s="8">
        <v>7</v>
      </c>
      <c r="Y637" s="8">
        <v>8</v>
      </c>
      <c r="Z637" s="8">
        <v>12</v>
      </c>
      <c r="AA637" s="8">
        <v>8</v>
      </c>
      <c r="AB637" s="8">
        <v>14</v>
      </c>
      <c r="AC637" s="8">
        <v>12</v>
      </c>
      <c r="AD637" s="8">
        <v>12</v>
      </c>
      <c r="AE637" s="8">
        <v>6</v>
      </c>
      <c r="AF637" s="8">
        <v>10</v>
      </c>
      <c r="AG637" s="8">
        <v>12</v>
      </c>
      <c r="AH637" s="8">
        <v>14</v>
      </c>
      <c r="AI637" s="8">
        <v>14</v>
      </c>
      <c r="AJ637" s="8">
        <v>14</v>
      </c>
      <c r="AK637" s="8">
        <v>8</v>
      </c>
      <c r="AL637" s="8">
        <v>12</v>
      </c>
      <c r="AM637" s="8">
        <v>12</v>
      </c>
      <c r="AN637" s="8">
        <v>15</v>
      </c>
      <c r="AO637" s="8">
        <v>8</v>
      </c>
      <c r="AP637" s="8">
        <v>14</v>
      </c>
      <c r="AQ637" s="8">
        <v>14</v>
      </c>
      <c r="AR637" s="8">
        <v>12</v>
      </c>
      <c r="AS637" s="8">
        <v>8</v>
      </c>
      <c r="AT637" s="8">
        <v>15</v>
      </c>
      <c r="AU637" s="8">
        <v>14</v>
      </c>
      <c r="AV637" s="8">
        <v>10</v>
      </c>
      <c r="AW637" s="8">
        <v>7</v>
      </c>
      <c r="AX637" s="8">
        <v>11</v>
      </c>
      <c r="AY637" s="8">
        <v>4</v>
      </c>
      <c r="AZ637" s="8">
        <v>3</v>
      </c>
      <c r="BA637" s="8">
        <v>1</v>
      </c>
      <c r="BB637" s="8">
        <v>3</v>
      </c>
      <c r="BC637" s="8">
        <v>2</v>
      </c>
      <c r="BD637" s="8">
        <v>2</v>
      </c>
      <c r="BE637" s="8">
        <v>3</v>
      </c>
      <c r="BF637" s="8">
        <v>3</v>
      </c>
      <c r="BG637" s="8">
        <v>2</v>
      </c>
      <c r="BH637" s="8">
        <v>2</v>
      </c>
      <c r="BI637" s="8">
        <v>1</v>
      </c>
      <c r="BJ637" s="8" t="s">
        <v>26</v>
      </c>
      <c r="BK637" s="8" t="s">
        <v>20</v>
      </c>
      <c r="BL637" s="8">
        <v>15</v>
      </c>
      <c r="BM637" s="8" t="s">
        <v>26</v>
      </c>
      <c r="BN637" s="8"/>
      <c r="BO637" s="8">
        <v>12</v>
      </c>
      <c r="BP637" s="34">
        <v>47299</v>
      </c>
      <c r="BQ637" s="8" t="s">
        <v>21</v>
      </c>
      <c r="BR637" s="8" t="s">
        <v>156</v>
      </c>
    </row>
    <row r="638" spans="1:70" ht="15.5" thickBot="1" x14ac:dyDescent="0.35">
      <c r="A638" s="8" t="s">
        <v>26</v>
      </c>
      <c r="B638" s="8"/>
      <c r="C638" s="8" t="s">
        <v>1001</v>
      </c>
      <c r="D638" s="8" t="s">
        <v>154</v>
      </c>
      <c r="E638" s="33">
        <v>1</v>
      </c>
      <c r="F638" s="8">
        <v>0</v>
      </c>
      <c r="G638" s="8" t="s">
        <v>29</v>
      </c>
      <c r="H638" s="8" t="s">
        <v>427</v>
      </c>
      <c r="I638" s="8">
        <v>30</v>
      </c>
      <c r="J638" s="8">
        <v>126</v>
      </c>
      <c r="K638" s="8">
        <v>130</v>
      </c>
      <c r="L638" s="8">
        <v>13</v>
      </c>
      <c r="M638" s="8">
        <v>11</v>
      </c>
      <c r="N638" s="8">
        <v>12</v>
      </c>
      <c r="O638" s="8">
        <v>6</v>
      </c>
      <c r="P638" s="8">
        <v>12</v>
      </c>
      <c r="Q638" s="8">
        <v>9</v>
      </c>
      <c r="R638" s="8">
        <v>15</v>
      </c>
      <c r="S638" s="8">
        <v>12</v>
      </c>
      <c r="T638" s="8">
        <v>13</v>
      </c>
      <c r="U638" s="8">
        <v>8</v>
      </c>
      <c r="V638" s="8">
        <v>10</v>
      </c>
      <c r="W638" s="8">
        <v>13</v>
      </c>
      <c r="X638" s="8">
        <v>11</v>
      </c>
      <c r="Y638" s="8">
        <v>10</v>
      </c>
      <c r="Z638" s="8">
        <v>12</v>
      </c>
      <c r="AA638" s="8">
        <v>13</v>
      </c>
      <c r="AB638" s="8">
        <v>16</v>
      </c>
      <c r="AC638" s="8">
        <v>14</v>
      </c>
      <c r="AD638" s="8">
        <v>12</v>
      </c>
      <c r="AE638" s="8">
        <v>13</v>
      </c>
      <c r="AF638" s="8">
        <v>13</v>
      </c>
      <c r="AG638" s="8">
        <v>12</v>
      </c>
      <c r="AH638" s="8">
        <v>16</v>
      </c>
      <c r="AI638" s="8">
        <v>13</v>
      </c>
      <c r="AJ638" s="8">
        <v>15</v>
      </c>
      <c r="AK638" s="8">
        <v>14</v>
      </c>
      <c r="AL638" s="8">
        <v>12</v>
      </c>
      <c r="AM638" s="8">
        <v>13</v>
      </c>
      <c r="AN638" s="8">
        <v>12</v>
      </c>
      <c r="AO638" s="8">
        <v>13</v>
      </c>
      <c r="AP638" s="8">
        <v>13</v>
      </c>
      <c r="AQ638" s="8">
        <v>12</v>
      </c>
      <c r="AR638" s="8">
        <v>12</v>
      </c>
      <c r="AS638" s="8">
        <v>13</v>
      </c>
      <c r="AT638" s="8">
        <v>12</v>
      </c>
      <c r="AU638" s="8">
        <v>18</v>
      </c>
      <c r="AV638" s="8">
        <v>10</v>
      </c>
      <c r="AW638" s="8">
        <v>13</v>
      </c>
      <c r="AX638" s="8">
        <v>13</v>
      </c>
      <c r="AY638" s="8">
        <v>2</v>
      </c>
      <c r="AZ638" s="8">
        <v>2</v>
      </c>
      <c r="BA638" s="8">
        <v>2</v>
      </c>
      <c r="BB638" s="8">
        <v>3</v>
      </c>
      <c r="BC638" s="8">
        <v>3</v>
      </c>
      <c r="BD638" s="8">
        <v>2</v>
      </c>
      <c r="BE638" s="8">
        <v>3</v>
      </c>
      <c r="BF638" s="8">
        <v>1</v>
      </c>
      <c r="BG638" s="8">
        <v>1</v>
      </c>
      <c r="BH638" s="8">
        <v>3</v>
      </c>
      <c r="BI638" s="8">
        <v>1</v>
      </c>
      <c r="BJ638" s="8" t="s">
        <v>26</v>
      </c>
      <c r="BK638" s="8" t="s">
        <v>20</v>
      </c>
      <c r="BL638" s="8">
        <v>15</v>
      </c>
      <c r="BM638" s="8" t="s">
        <v>26</v>
      </c>
      <c r="BN638" s="8"/>
      <c r="BO638" s="8">
        <v>15</v>
      </c>
      <c r="BP638" s="34">
        <v>46203</v>
      </c>
      <c r="BQ638" s="8" t="s">
        <v>21</v>
      </c>
      <c r="BR638" s="8" t="s">
        <v>156</v>
      </c>
    </row>
    <row r="639" spans="1:70" ht="15.5" thickBot="1" x14ac:dyDescent="0.35">
      <c r="A639" s="8" t="s">
        <v>26</v>
      </c>
      <c r="B639" s="8"/>
      <c r="C639" s="8" t="s">
        <v>1002</v>
      </c>
      <c r="D639" s="8" t="s">
        <v>154</v>
      </c>
      <c r="E639" s="33">
        <v>1</v>
      </c>
      <c r="F639" s="8">
        <v>0</v>
      </c>
      <c r="G639" s="8" t="s">
        <v>19</v>
      </c>
      <c r="H639" s="8" t="s">
        <v>430</v>
      </c>
      <c r="I639" s="8">
        <v>35</v>
      </c>
      <c r="J639" s="8">
        <v>143</v>
      </c>
      <c r="K639" s="8">
        <v>164</v>
      </c>
      <c r="L639" s="8">
        <v>13</v>
      </c>
      <c r="M639" s="8">
        <v>11</v>
      </c>
      <c r="N639" s="8">
        <v>14</v>
      </c>
      <c r="O639" s="8">
        <v>6</v>
      </c>
      <c r="P639" s="8">
        <v>13</v>
      </c>
      <c r="Q639" s="8">
        <v>4</v>
      </c>
      <c r="R639" s="8">
        <v>12</v>
      </c>
      <c r="S639" s="8">
        <v>12</v>
      </c>
      <c r="T639" s="8">
        <v>14</v>
      </c>
      <c r="U639" s="8">
        <v>11</v>
      </c>
      <c r="V639" s="8">
        <v>7</v>
      </c>
      <c r="W639" s="8">
        <v>13</v>
      </c>
      <c r="X639" s="8">
        <v>13</v>
      </c>
      <c r="Y639" s="8">
        <v>8</v>
      </c>
      <c r="Z639" s="8">
        <v>10</v>
      </c>
      <c r="AA639" s="8">
        <v>14</v>
      </c>
      <c r="AB639" s="8">
        <v>14</v>
      </c>
      <c r="AC639" s="8">
        <v>12</v>
      </c>
      <c r="AD639" s="8">
        <v>12</v>
      </c>
      <c r="AE639" s="8">
        <v>15</v>
      </c>
      <c r="AF639" s="8">
        <v>13</v>
      </c>
      <c r="AG639" s="8">
        <v>12</v>
      </c>
      <c r="AH639" s="8">
        <v>15</v>
      </c>
      <c r="AI639" s="8">
        <v>13</v>
      </c>
      <c r="AJ639" s="8">
        <v>16</v>
      </c>
      <c r="AK639" s="8">
        <v>13</v>
      </c>
      <c r="AL639" s="8">
        <v>14</v>
      </c>
      <c r="AM639" s="8">
        <v>13</v>
      </c>
      <c r="AN639" s="8">
        <v>14</v>
      </c>
      <c r="AO639" s="8">
        <v>11</v>
      </c>
      <c r="AP639" s="8">
        <v>12</v>
      </c>
      <c r="AQ639" s="8">
        <v>16</v>
      </c>
      <c r="AR639" s="8">
        <v>13</v>
      </c>
      <c r="AS639" s="8">
        <v>14</v>
      </c>
      <c r="AT639" s="8">
        <v>16</v>
      </c>
      <c r="AU639" s="8">
        <v>20</v>
      </c>
      <c r="AV639" s="8">
        <v>15</v>
      </c>
      <c r="AW639" s="8">
        <v>13</v>
      </c>
      <c r="AX639" s="8">
        <v>11</v>
      </c>
      <c r="AY639" s="8">
        <v>2</v>
      </c>
      <c r="AZ639" s="8">
        <v>3</v>
      </c>
      <c r="BA639" s="8">
        <v>1</v>
      </c>
      <c r="BB639" s="8">
        <v>4</v>
      </c>
      <c r="BC639" s="8">
        <v>4</v>
      </c>
      <c r="BD639" s="8">
        <v>2</v>
      </c>
      <c r="BE639" s="8">
        <v>3</v>
      </c>
      <c r="BF639" s="8">
        <v>2</v>
      </c>
      <c r="BG639" s="8">
        <v>4</v>
      </c>
      <c r="BH639" s="8">
        <v>1</v>
      </c>
      <c r="BI639" s="8">
        <v>2</v>
      </c>
      <c r="BJ639" s="8" t="s">
        <v>26</v>
      </c>
      <c r="BK639" s="8" t="s">
        <v>20</v>
      </c>
      <c r="BL639" s="8">
        <v>13</v>
      </c>
      <c r="BM639" s="8" t="s">
        <v>26</v>
      </c>
      <c r="BN639" s="8"/>
      <c r="BO639" s="8">
        <v>8</v>
      </c>
      <c r="BP639" s="34">
        <v>46568</v>
      </c>
      <c r="BQ639" s="8" t="s">
        <v>21</v>
      </c>
      <c r="BR639" s="8" t="s">
        <v>156</v>
      </c>
    </row>
    <row r="640" spans="1:70" ht="15.5" thickBot="1" x14ac:dyDescent="0.35">
      <c r="A640" s="8" t="s">
        <v>26</v>
      </c>
      <c r="B640" s="8"/>
      <c r="C640" s="8" t="s">
        <v>1003</v>
      </c>
      <c r="D640" s="8" t="s">
        <v>154</v>
      </c>
      <c r="E640" s="33">
        <v>1</v>
      </c>
      <c r="F640" s="8">
        <v>0</v>
      </c>
      <c r="G640" s="8" t="s">
        <v>22</v>
      </c>
      <c r="H640" s="8" t="s">
        <v>613</v>
      </c>
      <c r="I640" s="8">
        <v>26</v>
      </c>
      <c r="J640" s="8">
        <v>132</v>
      </c>
      <c r="K640" s="8">
        <v>138</v>
      </c>
      <c r="L640" s="8">
        <v>11</v>
      </c>
      <c r="M640" s="8">
        <v>12</v>
      </c>
      <c r="N640" s="8">
        <v>8</v>
      </c>
      <c r="O640" s="8">
        <v>12</v>
      </c>
      <c r="P640" s="8">
        <v>13</v>
      </c>
      <c r="Q640" s="8">
        <v>12</v>
      </c>
      <c r="R640" s="8">
        <v>8</v>
      </c>
      <c r="S640" s="8">
        <v>14</v>
      </c>
      <c r="T640" s="8">
        <v>8</v>
      </c>
      <c r="U640" s="8">
        <v>14</v>
      </c>
      <c r="V640" s="8">
        <v>11</v>
      </c>
      <c r="W640" s="8">
        <v>12</v>
      </c>
      <c r="X640" s="8">
        <v>11</v>
      </c>
      <c r="Y640" s="8">
        <v>11</v>
      </c>
      <c r="Z640" s="8">
        <v>12</v>
      </c>
      <c r="AA640" s="8">
        <v>8</v>
      </c>
      <c r="AB640" s="8">
        <v>13</v>
      </c>
      <c r="AC640" s="8">
        <v>10</v>
      </c>
      <c r="AD640" s="8">
        <v>12</v>
      </c>
      <c r="AE640" s="8">
        <v>8</v>
      </c>
      <c r="AF640" s="8">
        <v>8</v>
      </c>
      <c r="AG640" s="8">
        <v>10</v>
      </c>
      <c r="AH640" s="8">
        <v>15</v>
      </c>
      <c r="AI640" s="8">
        <v>14</v>
      </c>
      <c r="AJ640" s="8">
        <v>13</v>
      </c>
      <c r="AK640" s="8">
        <v>11</v>
      </c>
      <c r="AL640" s="8">
        <v>12</v>
      </c>
      <c r="AM640" s="8">
        <v>11</v>
      </c>
      <c r="AN640" s="8">
        <v>15</v>
      </c>
      <c r="AO640" s="8">
        <v>11</v>
      </c>
      <c r="AP640" s="8">
        <v>13</v>
      </c>
      <c r="AQ640" s="8">
        <v>12</v>
      </c>
      <c r="AR640" s="8">
        <v>12</v>
      </c>
      <c r="AS640" s="8">
        <v>11</v>
      </c>
      <c r="AT640" s="8">
        <v>15</v>
      </c>
      <c r="AU640" s="8">
        <v>12</v>
      </c>
      <c r="AV640" s="8">
        <v>12</v>
      </c>
      <c r="AW640" s="8">
        <v>11</v>
      </c>
      <c r="AX640" s="8">
        <v>10</v>
      </c>
      <c r="AY640" s="8">
        <v>4</v>
      </c>
      <c r="AZ640" s="8">
        <v>4</v>
      </c>
      <c r="BA640" s="8">
        <v>2</v>
      </c>
      <c r="BB640" s="8">
        <v>2</v>
      </c>
      <c r="BC640" s="8">
        <v>3</v>
      </c>
      <c r="BD640" s="8">
        <v>2</v>
      </c>
      <c r="BE640" s="8">
        <v>3</v>
      </c>
      <c r="BF640" s="8">
        <v>1</v>
      </c>
      <c r="BG640" s="8">
        <v>2</v>
      </c>
      <c r="BH640" s="8">
        <v>3</v>
      </c>
      <c r="BI640" s="8">
        <v>2</v>
      </c>
      <c r="BJ640" s="8" t="s">
        <v>26</v>
      </c>
      <c r="BK640" s="8" t="s">
        <v>20</v>
      </c>
      <c r="BL640" s="8">
        <v>13</v>
      </c>
      <c r="BM640" s="8" t="s">
        <v>26</v>
      </c>
      <c r="BN640" s="8"/>
      <c r="BO640" s="8">
        <v>9</v>
      </c>
      <c r="BP640" s="34">
        <v>47299</v>
      </c>
      <c r="BQ640" s="8" t="s">
        <v>21</v>
      </c>
      <c r="BR640" s="8" t="s">
        <v>156</v>
      </c>
    </row>
    <row r="641" spans="1:70" ht="15.5" thickBot="1" x14ac:dyDescent="0.35">
      <c r="A641" s="8" t="s">
        <v>26</v>
      </c>
      <c r="B641" s="8"/>
      <c r="C641" s="8" t="s">
        <v>1004</v>
      </c>
      <c r="D641" s="8" t="s">
        <v>154</v>
      </c>
      <c r="E641" s="33">
        <v>1</v>
      </c>
      <c r="F641" s="8">
        <v>0</v>
      </c>
      <c r="G641" s="8" t="s">
        <v>28</v>
      </c>
      <c r="H641" s="8" t="s">
        <v>32</v>
      </c>
      <c r="I641" s="8">
        <v>34</v>
      </c>
      <c r="J641" s="8">
        <v>124</v>
      </c>
      <c r="K641" s="8">
        <v>126</v>
      </c>
      <c r="L641" s="8">
        <v>15</v>
      </c>
      <c r="M641" s="8">
        <v>2</v>
      </c>
      <c r="N641" s="8">
        <v>7</v>
      </c>
      <c r="O641" s="8">
        <v>5</v>
      </c>
      <c r="P641" s="8">
        <v>8</v>
      </c>
      <c r="Q641" s="8">
        <v>2</v>
      </c>
      <c r="R641" s="8">
        <v>6</v>
      </c>
      <c r="S641" s="8">
        <v>3</v>
      </c>
      <c r="T641" s="8">
        <v>6</v>
      </c>
      <c r="U641" s="8">
        <v>3</v>
      </c>
      <c r="V641" s="8">
        <v>2</v>
      </c>
      <c r="W641" s="8">
        <v>13</v>
      </c>
      <c r="X641" s="8">
        <v>3</v>
      </c>
      <c r="Y641" s="8">
        <v>2</v>
      </c>
      <c r="Z641" s="8">
        <v>11</v>
      </c>
      <c r="AA641" s="8">
        <v>13</v>
      </c>
      <c r="AB641" s="8">
        <v>7</v>
      </c>
      <c r="AC641" s="8">
        <v>13</v>
      </c>
      <c r="AD641" s="8">
        <v>12</v>
      </c>
      <c r="AE641" s="8">
        <v>13</v>
      </c>
      <c r="AF641" s="8">
        <v>9</v>
      </c>
      <c r="AG641" s="8">
        <v>11</v>
      </c>
      <c r="AH641" s="8">
        <v>10</v>
      </c>
      <c r="AI641" s="8">
        <v>5</v>
      </c>
      <c r="AJ641" s="8">
        <v>15</v>
      </c>
      <c r="AK641" s="8">
        <v>15</v>
      </c>
      <c r="AL641" s="8">
        <v>12</v>
      </c>
      <c r="AM641" s="8">
        <v>13</v>
      </c>
      <c r="AN641" s="8">
        <v>12</v>
      </c>
      <c r="AO641" s="8">
        <v>12</v>
      </c>
      <c r="AP641" s="8">
        <v>9</v>
      </c>
      <c r="AQ641" s="8">
        <v>7</v>
      </c>
      <c r="AR641" s="8">
        <v>10</v>
      </c>
      <c r="AS641" s="8">
        <v>12</v>
      </c>
      <c r="AT641" s="8">
        <v>12</v>
      </c>
      <c r="AU641" s="8">
        <v>15</v>
      </c>
      <c r="AV641" s="8">
        <v>15</v>
      </c>
      <c r="AW641" s="8">
        <v>16</v>
      </c>
      <c r="AX641" s="8">
        <v>15</v>
      </c>
      <c r="AY641" s="8">
        <v>16</v>
      </c>
      <c r="AZ641" s="8">
        <v>14</v>
      </c>
      <c r="BA641" s="8">
        <v>13</v>
      </c>
      <c r="BB641" s="8">
        <v>11</v>
      </c>
      <c r="BC641" s="8">
        <v>15</v>
      </c>
      <c r="BD641" s="8">
        <v>13</v>
      </c>
      <c r="BE641" s="8">
        <v>13</v>
      </c>
      <c r="BF641" s="8">
        <v>12</v>
      </c>
      <c r="BG641" s="8">
        <v>13</v>
      </c>
      <c r="BH641" s="8">
        <v>10</v>
      </c>
      <c r="BI641" s="8">
        <v>12</v>
      </c>
      <c r="BJ641" s="8" t="s">
        <v>26</v>
      </c>
      <c r="BK641" s="8" t="s">
        <v>20</v>
      </c>
      <c r="BL641" s="8">
        <v>15</v>
      </c>
      <c r="BM641" s="8" t="s">
        <v>26</v>
      </c>
      <c r="BN641" s="8"/>
      <c r="BO641" s="8" t="s">
        <v>26</v>
      </c>
      <c r="BP641" s="34">
        <v>46203</v>
      </c>
      <c r="BQ641" s="8" t="s">
        <v>21</v>
      </c>
      <c r="BR641" s="8" t="s">
        <v>156</v>
      </c>
    </row>
    <row r="642" spans="1:70" ht="15.5" thickBot="1" x14ac:dyDescent="0.35">
      <c r="A642" s="8" t="s">
        <v>26</v>
      </c>
      <c r="B642" s="8"/>
      <c r="C642" s="8" t="s">
        <v>1005</v>
      </c>
      <c r="D642" s="8" t="s">
        <v>154</v>
      </c>
      <c r="E642" s="33">
        <v>1</v>
      </c>
      <c r="F642" s="8">
        <v>0</v>
      </c>
      <c r="G642" s="8" t="s">
        <v>20</v>
      </c>
      <c r="H642" s="8" t="s">
        <v>137</v>
      </c>
      <c r="I642" s="8">
        <v>21</v>
      </c>
      <c r="J642" s="8">
        <v>134</v>
      </c>
      <c r="K642" s="8">
        <v>150</v>
      </c>
      <c r="L642" s="8">
        <v>13</v>
      </c>
      <c r="M642" s="8">
        <v>13</v>
      </c>
      <c r="N642" s="8">
        <v>7</v>
      </c>
      <c r="O642" s="8">
        <v>11</v>
      </c>
      <c r="P642" s="8">
        <v>15</v>
      </c>
      <c r="Q642" s="8">
        <v>12</v>
      </c>
      <c r="R642" s="8">
        <v>6</v>
      </c>
      <c r="S642" s="8">
        <v>14</v>
      </c>
      <c r="T642" s="8">
        <v>6</v>
      </c>
      <c r="U642" s="8">
        <v>12</v>
      </c>
      <c r="V642" s="8">
        <v>13</v>
      </c>
      <c r="W642" s="8">
        <v>14</v>
      </c>
      <c r="X642" s="8">
        <v>8</v>
      </c>
      <c r="Y642" s="8">
        <v>15</v>
      </c>
      <c r="Z642" s="8">
        <v>14</v>
      </c>
      <c r="AA642" s="8">
        <v>5</v>
      </c>
      <c r="AB642" s="8">
        <v>11</v>
      </c>
      <c r="AC642" s="8">
        <v>10</v>
      </c>
      <c r="AD642" s="8">
        <v>11</v>
      </c>
      <c r="AE642" s="8">
        <v>5</v>
      </c>
      <c r="AF642" s="8">
        <v>8</v>
      </c>
      <c r="AG642" s="8">
        <v>11</v>
      </c>
      <c r="AH642" s="8">
        <v>10</v>
      </c>
      <c r="AI642" s="8">
        <v>13</v>
      </c>
      <c r="AJ642" s="8">
        <v>12</v>
      </c>
      <c r="AK642" s="8">
        <v>10</v>
      </c>
      <c r="AL642" s="8">
        <v>12</v>
      </c>
      <c r="AM642" s="8">
        <v>12</v>
      </c>
      <c r="AN642" s="8">
        <v>16</v>
      </c>
      <c r="AO642" s="8">
        <v>9</v>
      </c>
      <c r="AP642" s="8">
        <v>16</v>
      </c>
      <c r="AQ642" s="8">
        <v>13</v>
      </c>
      <c r="AR642" s="8">
        <v>13</v>
      </c>
      <c r="AS642" s="8">
        <v>11</v>
      </c>
      <c r="AT642" s="8">
        <v>14</v>
      </c>
      <c r="AU642" s="8">
        <v>14</v>
      </c>
      <c r="AV642" s="8">
        <v>11</v>
      </c>
      <c r="AW642" s="8">
        <v>10</v>
      </c>
      <c r="AX642" s="8">
        <v>8</v>
      </c>
      <c r="AY642" s="8">
        <v>1</v>
      </c>
      <c r="AZ642" s="8">
        <v>1</v>
      </c>
      <c r="BA642" s="8">
        <v>3</v>
      </c>
      <c r="BB642" s="8">
        <v>1</v>
      </c>
      <c r="BC642" s="8">
        <v>3</v>
      </c>
      <c r="BD642" s="8">
        <v>1</v>
      </c>
      <c r="BE642" s="8">
        <v>1</v>
      </c>
      <c r="BF642" s="8">
        <v>4</v>
      </c>
      <c r="BG642" s="8">
        <v>3</v>
      </c>
      <c r="BH642" s="8">
        <v>1</v>
      </c>
      <c r="BI642" s="8">
        <v>3</v>
      </c>
      <c r="BJ642" s="8" t="s">
        <v>26</v>
      </c>
      <c r="BK642" s="8" t="s">
        <v>20</v>
      </c>
      <c r="BL642" s="8">
        <v>13</v>
      </c>
      <c r="BM642" s="8" t="s">
        <v>26</v>
      </c>
      <c r="BN642" s="8"/>
      <c r="BO642" s="8">
        <v>1</v>
      </c>
      <c r="BP642" s="34">
        <v>47664</v>
      </c>
      <c r="BQ642" s="8" t="s">
        <v>21</v>
      </c>
      <c r="BR642" s="8" t="s">
        <v>156</v>
      </c>
    </row>
    <row r="643" spans="1:70" ht="15.5" thickBot="1" x14ac:dyDescent="0.35">
      <c r="A643" s="8" t="s">
        <v>26</v>
      </c>
      <c r="B643" s="8"/>
      <c r="C643" s="8" t="s">
        <v>1006</v>
      </c>
      <c r="D643" s="8" t="s">
        <v>154</v>
      </c>
      <c r="E643" s="33">
        <v>1</v>
      </c>
      <c r="F643" s="8">
        <v>0</v>
      </c>
      <c r="G643" s="8" t="s">
        <v>19</v>
      </c>
      <c r="H643" s="8" t="s">
        <v>32</v>
      </c>
      <c r="I643" s="8">
        <v>36</v>
      </c>
      <c r="J643" s="8">
        <v>135</v>
      </c>
      <c r="K643" s="8">
        <v>150</v>
      </c>
      <c r="L643" s="8">
        <v>12</v>
      </c>
      <c r="M643" s="8">
        <v>1</v>
      </c>
      <c r="N643" s="8">
        <v>5</v>
      </c>
      <c r="O643" s="8">
        <v>3</v>
      </c>
      <c r="P643" s="8">
        <v>10</v>
      </c>
      <c r="Q643" s="8">
        <v>1</v>
      </c>
      <c r="R643" s="8">
        <v>5</v>
      </c>
      <c r="S643" s="8">
        <v>1</v>
      </c>
      <c r="T643" s="8">
        <v>3</v>
      </c>
      <c r="U643" s="8">
        <v>2</v>
      </c>
      <c r="V643" s="8">
        <v>1</v>
      </c>
      <c r="W643" s="8">
        <v>11</v>
      </c>
      <c r="X643" s="8">
        <v>3</v>
      </c>
      <c r="Y643" s="8">
        <v>2</v>
      </c>
      <c r="Z643" s="8">
        <v>10</v>
      </c>
      <c r="AA643" s="8">
        <v>15</v>
      </c>
      <c r="AB643" s="8">
        <v>10</v>
      </c>
      <c r="AC643" s="8">
        <v>10</v>
      </c>
      <c r="AD643" s="8">
        <v>11</v>
      </c>
      <c r="AE643" s="8">
        <v>13</v>
      </c>
      <c r="AF643" s="8">
        <v>9</v>
      </c>
      <c r="AG643" s="8">
        <v>12</v>
      </c>
      <c r="AH643" s="8">
        <v>12</v>
      </c>
      <c r="AI643" s="8">
        <v>3</v>
      </c>
      <c r="AJ643" s="8">
        <v>15</v>
      </c>
      <c r="AK643" s="8">
        <v>14</v>
      </c>
      <c r="AL643" s="8">
        <v>15</v>
      </c>
      <c r="AM643" s="8">
        <v>12</v>
      </c>
      <c r="AN643" s="8">
        <v>11</v>
      </c>
      <c r="AO643" s="8">
        <v>15</v>
      </c>
      <c r="AP643" s="8">
        <v>10</v>
      </c>
      <c r="AQ643" s="8">
        <v>10</v>
      </c>
      <c r="AR643" s="8">
        <v>13</v>
      </c>
      <c r="AS643" s="8">
        <v>12</v>
      </c>
      <c r="AT643" s="8">
        <v>9</v>
      </c>
      <c r="AU643" s="8">
        <v>14</v>
      </c>
      <c r="AV643" s="8">
        <v>15</v>
      </c>
      <c r="AW643" s="8">
        <v>14</v>
      </c>
      <c r="AX643" s="8">
        <v>12</v>
      </c>
      <c r="AY643" s="8">
        <v>12</v>
      </c>
      <c r="AZ643" s="8">
        <v>13</v>
      </c>
      <c r="BA643" s="8">
        <v>16</v>
      </c>
      <c r="BB643" s="8">
        <v>13</v>
      </c>
      <c r="BC643" s="8">
        <v>13</v>
      </c>
      <c r="BD643" s="8">
        <v>14</v>
      </c>
      <c r="BE643" s="8">
        <v>11</v>
      </c>
      <c r="BF643" s="8">
        <v>15</v>
      </c>
      <c r="BG643" s="8">
        <v>5</v>
      </c>
      <c r="BH643" s="8">
        <v>13</v>
      </c>
      <c r="BI643" s="8">
        <v>15</v>
      </c>
      <c r="BJ643" s="8" t="s">
        <v>26</v>
      </c>
      <c r="BK643" s="8" t="s">
        <v>20</v>
      </c>
      <c r="BL643" s="8">
        <v>15</v>
      </c>
      <c r="BM643" s="8" t="s">
        <v>26</v>
      </c>
      <c r="BN643" s="8"/>
      <c r="BO643" s="8" t="s">
        <v>26</v>
      </c>
      <c r="BP643" s="34">
        <v>46203</v>
      </c>
      <c r="BQ643" s="8" t="s">
        <v>21</v>
      </c>
      <c r="BR643" s="8" t="s">
        <v>156</v>
      </c>
    </row>
    <row r="644" spans="1:70" ht="15.5" thickBot="1" x14ac:dyDescent="0.35">
      <c r="A644" s="8" t="s">
        <v>26</v>
      </c>
      <c r="B644" s="8"/>
      <c r="C644" s="8" t="s">
        <v>1007</v>
      </c>
      <c r="D644" s="8" t="s">
        <v>154</v>
      </c>
      <c r="E644" s="33">
        <v>1</v>
      </c>
      <c r="F644" s="8">
        <v>0</v>
      </c>
      <c r="G644" s="8" t="s">
        <v>20</v>
      </c>
      <c r="H644" s="8" t="s">
        <v>369</v>
      </c>
      <c r="I644" s="8">
        <v>23</v>
      </c>
      <c r="J644" s="8">
        <v>139</v>
      </c>
      <c r="K644" s="8">
        <v>150</v>
      </c>
      <c r="L644" s="8">
        <v>12</v>
      </c>
      <c r="M644" s="8">
        <v>14</v>
      </c>
      <c r="N644" s="8">
        <v>12</v>
      </c>
      <c r="O644" s="8">
        <v>12</v>
      </c>
      <c r="P644" s="8">
        <v>12</v>
      </c>
      <c r="Q644" s="8">
        <v>13</v>
      </c>
      <c r="R644" s="8">
        <v>12</v>
      </c>
      <c r="S644" s="8">
        <v>11</v>
      </c>
      <c r="T644" s="8">
        <v>14</v>
      </c>
      <c r="U644" s="8">
        <v>13</v>
      </c>
      <c r="V644" s="8">
        <v>7</v>
      </c>
      <c r="W644" s="8">
        <v>12</v>
      </c>
      <c r="X644" s="8">
        <v>8</v>
      </c>
      <c r="Y644" s="8">
        <v>11</v>
      </c>
      <c r="Z644" s="8">
        <v>11</v>
      </c>
      <c r="AA644" s="8">
        <v>13</v>
      </c>
      <c r="AB644" s="8">
        <v>17</v>
      </c>
      <c r="AC644" s="8">
        <v>11</v>
      </c>
      <c r="AD644" s="8">
        <v>11</v>
      </c>
      <c r="AE644" s="8">
        <v>12</v>
      </c>
      <c r="AF644" s="8">
        <v>16</v>
      </c>
      <c r="AG644" s="8">
        <v>12</v>
      </c>
      <c r="AH644" s="8">
        <v>16</v>
      </c>
      <c r="AI644" s="8">
        <v>13</v>
      </c>
      <c r="AJ644" s="8">
        <v>16</v>
      </c>
      <c r="AK644" s="8">
        <v>16</v>
      </c>
      <c r="AL644" s="8">
        <v>12</v>
      </c>
      <c r="AM644" s="8">
        <v>13</v>
      </c>
      <c r="AN644" s="8">
        <v>15</v>
      </c>
      <c r="AO644" s="8">
        <v>11</v>
      </c>
      <c r="AP644" s="8">
        <v>16</v>
      </c>
      <c r="AQ644" s="8">
        <v>15</v>
      </c>
      <c r="AR644" s="8">
        <v>11</v>
      </c>
      <c r="AS644" s="8">
        <v>9</v>
      </c>
      <c r="AT644" s="8">
        <v>15</v>
      </c>
      <c r="AU644" s="8">
        <v>12</v>
      </c>
      <c r="AV644" s="8">
        <v>11</v>
      </c>
      <c r="AW644" s="8">
        <v>14</v>
      </c>
      <c r="AX644" s="8">
        <v>13</v>
      </c>
      <c r="AY644" s="8">
        <v>3</v>
      </c>
      <c r="AZ644" s="8">
        <v>3</v>
      </c>
      <c r="BA644" s="8">
        <v>1</v>
      </c>
      <c r="BB644" s="8">
        <v>3</v>
      </c>
      <c r="BC644" s="8">
        <v>1</v>
      </c>
      <c r="BD644" s="8">
        <v>1</v>
      </c>
      <c r="BE644" s="8">
        <v>1</v>
      </c>
      <c r="BF644" s="8">
        <v>2</v>
      </c>
      <c r="BG644" s="8">
        <v>1</v>
      </c>
      <c r="BH644" s="8">
        <v>3</v>
      </c>
      <c r="BI644" s="8">
        <v>2</v>
      </c>
      <c r="BJ644" s="8" t="s">
        <v>26</v>
      </c>
      <c r="BK644" s="8" t="s">
        <v>20</v>
      </c>
      <c r="BL644" s="8">
        <v>14</v>
      </c>
      <c r="BM644" s="8" t="s">
        <v>26</v>
      </c>
      <c r="BN644" s="8"/>
      <c r="BO644" s="8">
        <v>2</v>
      </c>
      <c r="BP644" s="34">
        <v>47299</v>
      </c>
      <c r="BQ644" s="8" t="s">
        <v>21</v>
      </c>
      <c r="BR644" s="8" t="s">
        <v>156</v>
      </c>
    </row>
    <row r="645" spans="1:70" ht="15.5" thickBot="1" x14ac:dyDescent="0.35">
      <c r="A645" s="8" t="s">
        <v>26</v>
      </c>
      <c r="B645" s="8"/>
      <c r="C645" s="8" t="s">
        <v>1008</v>
      </c>
      <c r="D645" s="8" t="s">
        <v>154</v>
      </c>
      <c r="E645" s="33">
        <v>1</v>
      </c>
      <c r="F645" s="8">
        <v>0</v>
      </c>
      <c r="G645" s="8" t="s">
        <v>20</v>
      </c>
      <c r="H645" s="8" t="s">
        <v>25</v>
      </c>
      <c r="I645" s="8">
        <v>23</v>
      </c>
      <c r="J645" s="8">
        <v>131</v>
      </c>
      <c r="K645" s="8">
        <v>160</v>
      </c>
      <c r="L645" s="8">
        <v>8</v>
      </c>
      <c r="M645" s="8">
        <v>8</v>
      </c>
      <c r="N645" s="8">
        <v>5</v>
      </c>
      <c r="O645" s="8">
        <v>12</v>
      </c>
      <c r="P645" s="8">
        <v>13</v>
      </c>
      <c r="Q645" s="8">
        <v>7</v>
      </c>
      <c r="R645" s="8">
        <v>7</v>
      </c>
      <c r="S645" s="8">
        <v>15</v>
      </c>
      <c r="T645" s="8">
        <v>8</v>
      </c>
      <c r="U645" s="8">
        <v>7</v>
      </c>
      <c r="V645" s="8">
        <v>14</v>
      </c>
      <c r="W645" s="8">
        <v>13</v>
      </c>
      <c r="X645" s="8">
        <v>12</v>
      </c>
      <c r="Y645" s="8">
        <v>8</v>
      </c>
      <c r="Z645" s="8">
        <v>13</v>
      </c>
      <c r="AA645" s="8">
        <v>6</v>
      </c>
      <c r="AB645" s="8">
        <v>13</v>
      </c>
      <c r="AC645" s="8">
        <v>8</v>
      </c>
      <c r="AD645" s="8">
        <v>11</v>
      </c>
      <c r="AE645" s="8">
        <v>11</v>
      </c>
      <c r="AF645" s="8">
        <v>14</v>
      </c>
      <c r="AG645" s="8">
        <v>9</v>
      </c>
      <c r="AH645" s="8">
        <v>12</v>
      </c>
      <c r="AI645" s="8">
        <v>14</v>
      </c>
      <c r="AJ645" s="8">
        <v>12</v>
      </c>
      <c r="AK645" s="8">
        <v>11</v>
      </c>
      <c r="AL645" s="8">
        <v>13</v>
      </c>
      <c r="AM645" s="8">
        <v>12</v>
      </c>
      <c r="AN645" s="8">
        <v>15</v>
      </c>
      <c r="AO645" s="8">
        <v>14</v>
      </c>
      <c r="AP645" s="8">
        <v>16</v>
      </c>
      <c r="AQ645" s="8">
        <v>13</v>
      </c>
      <c r="AR645" s="8">
        <v>15</v>
      </c>
      <c r="AS645" s="8">
        <v>14</v>
      </c>
      <c r="AT645" s="8">
        <v>15</v>
      </c>
      <c r="AU645" s="8">
        <v>10</v>
      </c>
      <c r="AV645" s="8">
        <v>10</v>
      </c>
      <c r="AW645" s="8">
        <v>10</v>
      </c>
      <c r="AX645" s="8">
        <v>11</v>
      </c>
      <c r="AY645" s="8">
        <v>2</v>
      </c>
      <c r="AZ645" s="8">
        <v>2</v>
      </c>
      <c r="BA645" s="8">
        <v>1</v>
      </c>
      <c r="BB645" s="8">
        <v>2</v>
      </c>
      <c r="BC645" s="8">
        <v>4</v>
      </c>
      <c r="BD645" s="8">
        <v>3</v>
      </c>
      <c r="BE645" s="8">
        <v>1</v>
      </c>
      <c r="BF645" s="8">
        <v>3</v>
      </c>
      <c r="BG645" s="8">
        <v>1</v>
      </c>
      <c r="BH645" s="8">
        <v>2</v>
      </c>
      <c r="BI645" s="8">
        <v>3</v>
      </c>
      <c r="BJ645" s="8" t="s">
        <v>26</v>
      </c>
      <c r="BK645" s="8" t="s">
        <v>20</v>
      </c>
      <c r="BL645" s="8">
        <v>12</v>
      </c>
      <c r="BM645" s="8" t="s">
        <v>26</v>
      </c>
      <c r="BN645" s="8"/>
      <c r="BO645" s="8">
        <v>17</v>
      </c>
      <c r="BP645" s="34">
        <v>47664</v>
      </c>
      <c r="BQ645" s="8" t="s">
        <v>21</v>
      </c>
      <c r="BR645" s="8" t="s">
        <v>156</v>
      </c>
    </row>
    <row r="646" spans="1:70" ht="15.5" thickBot="1" x14ac:dyDescent="0.35">
      <c r="A646" s="8" t="s">
        <v>26</v>
      </c>
      <c r="B646" s="8"/>
      <c r="C646" s="8" t="s">
        <v>1009</v>
      </c>
      <c r="D646" s="8" t="s">
        <v>154</v>
      </c>
      <c r="E646" s="33">
        <v>1</v>
      </c>
      <c r="F646" s="8">
        <v>0</v>
      </c>
      <c r="G646" s="8" t="s">
        <v>20</v>
      </c>
      <c r="H646" s="8" t="s">
        <v>410</v>
      </c>
      <c r="I646" s="8">
        <v>26</v>
      </c>
      <c r="J646" s="8">
        <v>135</v>
      </c>
      <c r="K646" s="8">
        <v>143</v>
      </c>
      <c r="L646" s="8">
        <v>15</v>
      </c>
      <c r="M646" s="8">
        <v>13</v>
      </c>
      <c r="N646" s="8">
        <v>6</v>
      </c>
      <c r="O646" s="8">
        <v>14</v>
      </c>
      <c r="P646" s="8">
        <v>17</v>
      </c>
      <c r="Q646" s="8">
        <v>13</v>
      </c>
      <c r="R646" s="8">
        <v>5</v>
      </c>
      <c r="S646" s="8">
        <v>18</v>
      </c>
      <c r="T646" s="8">
        <v>6</v>
      </c>
      <c r="U646" s="8">
        <v>13</v>
      </c>
      <c r="V646" s="8">
        <v>14</v>
      </c>
      <c r="W646" s="8">
        <v>15</v>
      </c>
      <c r="X646" s="8">
        <v>11</v>
      </c>
      <c r="Y646" s="8">
        <v>12</v>
      </c>
      <c r="Z646" s="8">
        <v>18</v>
      </c>
      <c r="AA646" s="8">
        <v>7</v>
      </c>
      <c r="AB646" s="8">
        <v>7</v>
      </c>
      <c r="AC646" s="8">
        <v>11</v>
      </c>
      <c r="AD646" s="8">
        <v>11</v>
      </c>
      <c r="AE646" s="8">
        <v>5</v>
      </c>
      <c r="AF646" s="8">
        <v>8</v>
      </c>
      <c r="AG646" s="8">
        <v>14</v>
      </c>
      <c r="AH646" s="8">
        <v>8</v>
      </c>
      <c r="AI646" s="8">
        <v>15</v>
      </c>
      <c r="AJ646" s="8">
        <v>6</v>
      </c>
      <c r="AK646" s="8">
        <v>8</v>
      </c>
      <c r="AL646" s="8">
        <v>13</v>
      </c>
      <c r="AM646" s="8">
        <v>12</v>
      </c>
      <c r="AN646" s="8">
        <v>15</v>
      </c>
      <c r="AO646" s="8">
        <v>7</v>
      </c>
      <c r="AP646" s="8">
        <v>14</v>
      </c>
      <c r="AQ646" s="8">
        <v>12</v>
      </c>
      <c r="AR646" s="8">
        <v>15</v>
      </c>
      <c r="AS646" s="8">
        <v>6</v>
      </c>
      <c r="AT646" s="8">
        <v>14</v>
      </c>
      <c r="AU646" s="8">
        <v>14</v>
      </c>
      <c r="AV646" s="8">
        <v>10</v>
      </c>
      <c r="AW646" s="8">
        <v>13</v>
      </c>
      <c r="AX646" s="8">
        <v>13</v>
      </c>
      <c r="AY646" s="8">
        <v>3</v>
      </c>
      <c r="AZ646" s="8">
        <v>2</v>
      </c>
      <c r="BA646" s="8">
        <v>1</v>
      </c>
      <c r="BB646" s="8">
        <v>3</v>
      </c>
      <c r="BC646" s="8">
        <v>1</v>
      </c>
      <c r="BD646" s="8">
        <v>3</v>
      </c>
      <c r="BE646" s="8">
        <v>2</v>
      </c>
      <c r="BF646" s="8">
        <v>3</v>
      </c>
      <c r="BG646" s="8">
        <v>4</v>
      </c>
      <c r="BH646" s="8">
        <v>2</v>
      </c>
      <c r="BI646" s="8">
        <v>4</v>
      </c>
      <c r="BJ646" s="8" t="s">
        <v>26</v>
      </c>
      <c r="BK646" s="8" t="s">
        <v>20</v>
      </c>
      <c r="BL646" s="8">
        <v>7</v>
      </c>
      <c r="BM646" s="8" t="s">
        <v>26</v>
      </c>
      <c r="BN646" s="8"/>
      <c r="BO646" s="8">
        <v>29</v>
      </c>
      <c r="BP646" s="34">
        <v>47299</v>
      </c>
      <c r="BQ646" s="8" t="s">
        <v>21</v>
      </c>
      <c r="BR646" s="8" t="s">
        <v>156</v>
      </c>
    </row>
    <row r="647" spans="1:70" ht="15.5" thickBot="1" x14ac:dyDescent="0.35">
      <c r="A647" s="8" t="s">
        <v>26</v>
      </c>
      <c r="B647" s="8"/>
      <c r="C647" s="8" t="s">
        <v>1010</v>
      </c>
      <c r="D647" s="8" t="s">
        <v>154</v>
      </c>
      <c r="E647" s="33">
        <v>1</v>
      </c>
      <c r="F647" s="8">
        <v>0</v>
      </c>
      <c r="G647" s="8" t="s">
        <v>20</v>
      </c>
      <c r="H647" s="8" t="s">
        <v>226</v>
      </c>
      <c r="I647" s="8">
        <v>27</v>
      </c>
      <c r="J647" s="8">
        <v>128</v>
      </c>
      <c r="K647" s="8">
        <v>147</v>
      </c>
      <c r="L647" s="8">
        <v>13</v>
      </c>
      <c r="M647" s="8">
        <v>6</v>
      </c>
      <c r="N647" s="8">
        <v>13</v>
      </c>
      <c r="O647" s="8">
        <v>9</v>
      </c>
      <c r="P647" s="8">
        <v>12</v>
      </c>
      <c r="Q647" s="8">
        <v>4</v>
      </c>
      <c r="R647" s="8">
        <v>7</v>
      </c>
      <c r="S647" s="8">
        <v>12</v>
      </c>
      <c r="T647" s="8">
        <v>14</v>
      </c>
      <c r="U647" s="8">
        <v>5</v>
      </c>
      <c r="V647" s="8">
        <v>5</v>
      </c>
      <c r="W647" s="8">
        <v>13</v>
      </c>
      <c r="X647" s="8">
        <v>12</v>
      </c>
      <c r="Y647" s="8">
        <v>4</v>
      </c>
      <c r="Z647" s="8">
        <v>7</v>
      </c>
      <c r="AA647" s="8">
        <v>14</v>
      </c>
      <c r="AB647" s="8">
        <v>13</v>
      </c>
      <c r="AC647" s="8">
        <v>12</v>
      </c>
      <c r="AD647" s="8">
        <v>11</v>
      </c>
      <c r="AE647" s="8">
        <v>12</v>
      </c>
      <c r="AF647" s="8">
        <v>14</v>
      </c>
      <c r="AG647" s="8">
        <v>8</v>
      </c>
      <c r="AH647" s="8">
        <v>11</v>
      </c>
      <c r="AI647" s="8">
        <v>6</v>
      </c>
      <c r="AJ647" s="8">
        <v>14</v>
      </c>
      <c r="AK647" s="8">
        <v>13</v>
      </c>
      <c r="AL647" s="8">
        <v>15</v>
      </c>
      <c r="AM647" s="8">
        <v>12</v>
      </c>
      <c r="AN647" s="8">
        <v>15</v>
      </c>
      <c r="AO647" s="8">
        <v>13</v>
      </c>
      <c r="AP647" s="8">
        <v>16</v>
      </c>
      <c r="AQ647" s="8">
        <v>12</v>
      </c>
      <c r="AR647" s="8">
        <v>13</v>
      </c>
      <c r="AS647" s="8">
        <v>14</v>
      </c>
      <c r="AT647" s="8">
        <v>15</v>
      </c>
      <c r="AU647" s="8">
        <v>12</v>
      </c>
      <c r="AV647" s="8">
        <v>11</v>
      </c>
      <c r="AW647" s="8">
        <v>12</v>
      </c>
      <c r="AX647" s="8">
        <v>13</v>
      </c>
      <c r="AY647" s="8">
        <v>2</v>
      </c>
      <c r="AZ647" s="8">
        <v>2</v>
      </c>
      <c r="BA647" s="8">
        <v>1</v>
      </c>
      <c r="BB647" s="8">
        <v>4</v>
      </c>
      <c r="BC647" s="8">
        <v>2</v>
      </c>
      <c r="BD647" s="8">
        <v>1</v>
      </c>
      <c r="BE647" s="8">
        <v>3</v>
      </c>
      <c r="BF647" s="8">
        <v>2</v>
      </c>
      <c r="BG647" s="8">
        <v>1</v>
      </c>
      <c r="BH647" s="8">
        <v>3</v>
      </c>
      <c r="BI647" s="8">
        <v>3</v>
      </c>
      <c r="BJ647" s="8" t="s">
        <v>26</v>
      </c>
      <c r="BK647" s="8" t="s">
        <v>20</v>
      </c>
      <c r="BL647" s="8">
        <v>16</v>
      </c>
      <c r="BM647" s="8" t="s">
        <v>26</v>
      </c>
      <c r="BN647" s="8"/>
      <c r="BO647" s="8" t="s">
        <v>26</v>
      </c>
      <c r="BP647" s="34">
        <v>46203</v>
      </c>
      <c r="BQ647" s="8" t="s">
        <v>21</v>
      </c>
      <c r="BR647" s="8" t="s">
        <v>156</v>
      </c>
    </row>
    <row r="648" spans="1:70" ht="15.5" thickBot="1" x14ac:dyDescent="0.35">
      <c r="A648" s="8" t="s">
        <v>26</v>
      </c>
      <c r="B648" s="8"/>
      <c r="C648" s="8" t="s">
        <v>1011</v>
      </c>
      <c r="D648" s="8" t="s">
        <v>154</v>
      </c>
      <c r="E648" s="33">
        <v>1</v>
      </c>
      <c r="F648" s="8">
        <v>0</v>
      </c>
      <c r="G648" s="8" t="s">
        <v>19</v>
      </c>
      <c r="H648" s="8" t="s">
        <v>430</v>
      </c>
      <c r="I648" s="8">
        <v>29</v>
      </c>
      <c r="J648" s="8">
        <v>128</v>
      </c>
      <c r="K648" s="8">
        <v>132</v>
      </c>
      <c r="L648" s="8">
        <v>11</v>
      </c>
      <c r="M648" s="8">
        <v>13</v>
      </c>
      <c r="N648" s="8">
        <v>12</v>
      </c>
      <c r="O648" s="8">
        <v>5</v>
      </c>
      <c r="P648" s="8">
        <v>11</v>
      </c>
      <c r="Q648" s="8">
        <v>13</v>
      </c>
      <c r="R648" s="8">
        <v>18</v>
      </c>
      <c r="S648" s="8">
        <v>8</v>
      </c>
      <c r="T648" s="8">
        <v>12</v>
      </c>
      <c r="U648" s="8">
        <v>11</v>
      </c>
      <c r="V648" s="8">
        <v>10</v>
      </c>
      <c r="W648" s="8">
        <v>11</v>
      </c>
      <c r="X648" s="8">
        <v>10</v>
      </c>
      <c r="Y648" s="8">
        <v>9</v>
      </c>
      <c r="Z648" s="8">
        <v>11</v>
      </c>
      <c r="AA648" s="8">
        <v>12</v>
      </c>
      <c r="AB648" s="8">
        <v>14</v>
      </c>
      <c r="AC648" s="8">
        <v>12</v>
      </c>
      <c r="AD648" s="8">
        <v>11</v>
      </c>
      <c r="AE648" s="8">
        <v>10</v>
      </c>
      <c r="AF648" s="8">
        <v>14</v>
      </c>
      <c r="AG648" s="8">
        <v>11</v>
      </c>
      <c r="AH648" s="8">
        <v>15</v>
      </c>
      <c r="AI648" s="8">
        <v>14</v>
      </c>
      <c r="AJ648" s="8">
        <v>18</v>
      </c>
      <c r="AK648" s="8">
        <v>12</v>
      </c>
      <c r="AL648" s="8">
        <v>12</v>
      </c>
      <c r="AM648" s="8">
        <v>11</v>
      </c>
      <c r="AN648" s="8">
        <v>12</v>
      </c>
      <c r="AO648" s="8">
        <v>9</v>
      </c>
      <c r="AP648" s="8">
        <v>13</v>
      </c>
      <c r="AQ648" s="8">
        <v>18</v>
      </c>
      <c r="AR648" s="8">
        <v>11</v>
      </c>
      <c r="AS648" s="8">
        <v>9</v>
      </c>
      <c r="AT648" s="8">
        <v>13</v>
      </c>
      <c r="AU648" s="8">
        <v>19</v>
      </c>
      <c r="AV648" s="8">
        <v>12</v>
      </c>
      <c r="AW648" s="8">
        <v>16</v>
      </c>
      <c r="AX648" s="8">
        <v>12</v>
      </c>
      <c r="AY648" s="8">
        <v>3</v>
      </c>
      <c r="AZ648" s="8">
        <v>3</v>
      </c>
      <c r="BA648" s="8">
        <v>3</v>
      </c>
      <c r="BB648" s="8">
        <v>3</v>
      </c>
      <c r="BC648" s="8">
        <v>1</v>
      </c>
      <c r="BD648" s="8">
        <v>2</v>
      </c>
      <c r="BE648" s="8">
        <v>3</v>
      </c>
      <c r="BF648" s="8">
        <v>1</v>
      </c>
      <c r="BG648" s="8">
        <v>2</v>
      </c>
      <c r="BH648" s="8">
        <v>2</v>
      </c>
      <c r="BI648" s="8">
        <v>3</v>
      </c>
      <c r="BJ648" s="8" t="s">
        <v>26</v>
      </c>
      <c r="BK648" s="8" t="s">
        <v>20</v>
      </c>
      <c r="BL648" s="8">
        <v>19</v>
      </c>
      <c r="BM648" s="8" t="s">
        <v>26</v>
      </c>
      <c r="BN648" s="8"/>
      <c r="BO648" s="8">
        <v>16</v>
      </c>
      <c r="BP648" s="34">
        <v>46568</v>
      </c>
      <c r="BQ648" s="8" t="s">
        <v>21</v>
      </c>
      <c r="BR648" s="8" t="s">
        <v>156</v>
      </c>
    </row>
    <row r="649" spans="1:70" ht="15.5" thickBot="1" x14ac:dyDescent="0.35">
      <c r="A649" s="8" t="s">
        <v>26</v>
      </c>
      <c r="B649" s="8"/>
      <c r="C649" s="8" t="s">
        <v>1012</v>
      </c>
      <c r="D649" s="8" t="s">
        <v>154</v>
      </c>
      <c r="E649" s="33">
        <v>1</v>
      </c>
      <c r="F649" s="8">
        <v>0</v>
      </c>
      <c r="G649" s="8" t="s">
        <v>157</v>
      </c>
      <c r="H649" s="8" t="s">
        <v>1013</v>
      </c>
      <c r="I649" s="8">
        <v>24</v>
      </c>
      <c r="J649" s="8">
        <v>128</v>
      </c>
      <c r="K649" s="8">
        <v>135</v>
      </c>
      <c r="L649" s="8">
        <v>11</v>
      </c>
      <c r="M649" s="8">
        <v>15</v>
      </c>
      <c r="N649" s="8">
        <v>9</v>
      </c>
      <c r="O649" s="8">
        <v>7</v>
      </c>
      <c r="P649" s="8">
        <v>14</v>
      </c>
      <c r="Q649" s="8">
        <v>10</v>
      </c>
      <c r="R649" s="8">
        <v>10</v>
      </c>
      <c r="S649" s="8">
        <v>14</v>
      </c>
      <c r="T649" s="8">
        <v>10</v>
      </c>
      <c r="U649" s="8">
        <v>10</v>
      </c>
      <c r="V649" s="8">
        <v>10</v>
      </c>
      <c r="W649" s="8">
        <v>11</v>
      </c>
      <c r="X649" s="8">
        <v>10</v>
      </c>
      <c r="Y649" s="8">
        <v>11</v>
      </c>
      <c r="Z649" s="8">
        <v>12</v>
      </c>
      <c r="AA649" s="8">
        <v>12</v>
      </c>
      <c r="AB649" s="8">
        <v>12</v>
      </c>
      <c r="AC649" s="8">
        <v>13</v>
      </c>
      <c r="AD649" s="8">
        <v>11</v>
      </c>
      <c r="AE649" s="8">
        <v>5</v>
      </c>
      <c r="AF649" s="8">
        <v>6</v>
      </c>
      <c r="AG649" s="8">
        <v>13</v>
      </c>
      <c r="AH649" s="8">
        <v>12</v>
      </c>
      <c r="AI649" s="8">
        <v>14</v>
      </c>
      <c r="AJ649" s="8">
        <v>11</v>
      </c>
      <c r="AK649" s="8">
        <v>11</v>
      </c>
      <c r="AL649" s="8">
        <v>11</v>
      </c>
      <c r="AM649" s="8">
        <v>11</v>
      </c>
      <c r="AN649" s="8">
        <v>14</v>
      </c>
      <c r="AO649" s="8">
        <v>11</v>
      </c>
      <c r="AP649" s="8">
        <v>13</v>
      </c>
      <c r="AQ649" s="8">
        <v>14</v>
      </c>
      <c r="AR649" s="8">
        <v>12</v>
      </c>
      <c r="AS649" s="8">
        <v>10</v>
      </c>
      <c r="AT649" s="8">
        <v>14</v>
      </c>
      <c r="AU649" s="8">
        <v>13</v>
      </c>
      <c r="AV649" s="8">
        <v>12</v>
      </c>
      <c r="AW649" s="8">
        <v>11</v>
      </c>
      <c r="AX649" s="8">
        <v>9</v>
      </c>
      <c r="AY649" s="8">
        <v>3</v>
      </c>
      <c r="AZ649" s="8">
        <v>3</v>
      </c>
      <c r="BA649" s="8">
        <v>1</v>
      </c>
      <c r="BB649" s="8">
        <v>2</v>
      </c>
      <c r="BC649" s="8">
        <v>3</v>
      </c>
      <c r="BD649" s="8">
        <v>2</v>
      </c>
      <c r="BE649" s="8">
        <v>4</v>
      </c>
      <c r="BF649" s="8">
        <v>3</v>
      </c>
      <c r="BG649" s="8">
        <v>1</v>
      </c>
      <c r="BH649" s="8">
        <v>3</v>
      </c>
      <c r="BI649" s="8">
        <v>2</v>
      </c>
      <c r="BJ649" s="8" t="s">
        <v>26</v>
      </c>
      <c r="BK649" s="8" t="s">
        <v>20</v>
      </c>
      <c r="BL649" s="8">
        <v>14</v>
      </c>
      <c r="BM649" s="8" t="s">
        <v>26</v>
      </c>
      <c r="BN649" s="8"/>
      <c r="BO649" s="8" t="s">
        <v>26</v>
      </c>
      <c r="BP649" s="34">
        <v>46934</v>
      </c>
      <c r="BQ649" s="8" t="s">
        <v>21</v>
      </c>
      <c r="BR649" s="8" t="s">
        <v>156</v>
      </c>
    </row>
    <row r="650" spans="1:70" ht="15.5" thickBot="1" x14ac:dyDescent="0.35">
      <c r="A650" s="8" t="s">
        <v>26</v>
      </c>
      <c r="B650" s="8"/>
      <c r="C650" s="8" t="s">
        <v>1014</v>
      </c>
      <c r="D650" s="8" t="s">
        <v>154</v>
      </c>
      <c r="E650" s="33">
        <v>1</v>
      </c>
      <c r="F650" s="8">
        <v>0</v>
      </c>
      <c r="G650" s="8" t="s">
        <v>29</v>
      </c>
      <c r="H650" s="8" t="s">
        <v>235</v>
      </c>
      <c r="I650" s="8">
        <v>22</v>
      </c>
      <c r="J650" s="8">
        <v>126</v>
      </c>
      <c r="K650" s="8">
        <v>150</v>
      </c>
      <c r="L650" s="8">
        <v>13</v>
      </c>
      <c r="M650" s="8">
        <v>11</v>
      </c>
      <c r="N650" s="8">
        <v>5</v>
      </c>
      <c r="O650" s="8">
        <v>11</v>
      </c>
      <c r="P650" s="8">
        <v>15</v>
      </c>
      <c r="Q650" s="8">
        <v>14</v>
      </c>
      <c r="R650" s="8">
        <v>3</v>
      </c>
      <c r="S650" s="8">
        <v>14</v>
      </c>
      <c r="T650" s="8">
        <v>9</v>
      </c>
      <c r="U650" s="8">
        <v>13</v>
      </c>
      <c r="V650" s="8">
        <v>10</v>
      </c>
      <c r="W650" s="8">
        <v>14</v>
      </c>
      <c r="X650" s="8">
        <v>6</v>
      </c>
      <c r="Y650" s="8">
        <v>10</v>
      </c>
      <c r="Z650" s="8">
        <v>16</v>
      </c>
      <c r="AA650" s="8">
        <v>7</v>
      </c>
      <c r="AB650" s="8">
        <v>16</v>
      </c>
      <c r="AC650" s="8">
        <v>11</v>
      </c>
      <c r="AD650" s="8">
        <v>10</v>
      </c>
      <c r="AE650" s="8">
        <v>6</v>
      </c>
      <c r="AF650" s="8">
        <v>16</v>
      </c>
      <c r="AG650" s="8">
        <v>12</v>
      </c>
      <c r="AH650" s="8">
        <v>12</v>
      </c>
      <c r="AI650" s="8">
        <v>12</v>
      </c>
      <c r="AJ650" s="8">
        <v>12</v>
      </c>
      <c r="AK650" s="8">
        <v>13</v>
      </c>
      <c r="AL650" s="8">
        <v>13</v>
      </c>
      <c r="AM650" s="8">
        <v>12</v>
      </c>
      <c r="AN650" s="8">
        <v>13</v>
      </c>
      <c r="AO650" s="8">
        <v>11</v>
      </c>
      <c r="AP650" s="8">
        <v>16</v>
      </c>
      <c r="AQ650" s="8">
        <v>16</v>
      </c>
      <c r="AR650" s="8">
        <v>13</v>
      </c>
      <c r="AS650" s="8">
        <v>11</v>
      </c>
      <c r="AT650" s="8">
        <v>14</v>
      </c>
      <c r="AU650" s="8">
        <v>15</v>
      </c>
      <c r="AV650" s="8">
        <v>10</v>
      </c>
      <c r="AW650" s="8">
        <v>14</v>
      </c>
      <c r="AX650" s="8">
        <v>13</v>
      </c>
      <c r="AY650" s="8">
        <v>1</v>
      </c>
      <c r="AZ650" s="8">
        <v>3</v>
      </c>
      <c r="BA650" s="8">
        <v>3</v>
      </c>
      <c r="BB650" s="8">
        <v>3</v>
      </c>
      <c r="BC650" s="8">
        <v>3</v>
      </c>
      <c r="BD650" s="8">
        <v>2</v>
      </c>
      <c r="BE650" s="8">
        <v>3</v>
      </c>
      <c r="BF650" s="8">
        <v>3</v>
      </c>
      <c r="BG650" s="8">
        <v>1</v>
      </c>
      <c r="BH650" s="8">
        <v>1</v>
      </c>
      <c r="BI650" s="8">
        <v>4</v>
      </c>
      <c r="BJ650" s="8" t="s">
        <v>26</v>
      </c>
      <c r="BK650" s="8" t="s">
        <v>20</v>
      </c>
      <c r="BL650" s="8">
        <v>12</v>
      </c>
      <c r="BM650" s="8" t="s">
        <v>26</v>
      </c>
      <c r="BN650" s="8"/>
      <c r="BO650" s="8">
        <v>2</v>
      </c>
      <c r="BP650" s="34">
        <v>46934</v>
      </c>
      <c r="BQ650" s="8" t="s">
        <v>21</v>
      </c>
      <c r="BR650" s="8" t="s">
        <v>156</v>
      </c>
    </row>
    <row r="651" spans="1:70" ht="15.5" thickBot="1" x14ac:dyDescent="0.35">
      <c r="A651" s="8" t="s">
        <v>26</v>
      </c>
      <c r="B651" s="8"/>
      <c r="C651" s="8" t="s">
        <v>1015</v>
      </c>
      <c r="D651" s="8" t="s">
        <v>154</v>
      </c>
      <c r="E651" s="33">
        <v>1</v>
      </c>
      <c r="F651" s="8">
        <v>0</v>
      </c>
      <c r="G651" s="8" t="s">
        <v>157</v>
      </c>
      <c r="H651" s="8" t="s">
        <v>138</v>
      </c>
      <c r="I651" s="8">
        <v>26</v>
      </c>
      <c r="J651" s="8">
        <v>129</v>
      </c>
      <c r="K651" s="8">
        <v>140</v>
      </c>
      <c r="L651" s="8">
        <v>12</v>
      </c>
      <c r="M651" s="8">
        <v>11</v>
      </c>
      <c r="N651" s="8">
        <v>8</v>
      </c>
      <c r="O651" s="8">
        <v>12</v>
      </c>
      <c r="P651" s="8">
        <v>14</v>
      </c>
      <c r="Q651" s="8">
        <v>8</v>
      </c>
      <c r="R651" s="8">
        <v>17</v>
      </c>
      <c r="S651" s="8">
        <v>12</v>
      </c>
      <c r="T651" s="8">
        <v>9</v>
      </c>
      <c r="U651" s="8">
        <v>14</v>
      </c>
      <c r="V651" s="8">
        <v>14</v>
      </c>
      <c r="W651" s="8">
        <v>12</v>
      </c>
      <c r="X651" s="8">
        <v>12</v>
      </c>
      <c r="Y651" s="8">
        <v>13</v>
      </c>
      <c r="Z651" s="8">
        <v>12</v>
      </c>
      <c r="AA651" s="8">
        <v>8</v>
      </c>
      <c r="AB651" s="8">
        <v>11</v>
      </c>
      <c r="AC651" s="8">
        <v>12</v>
      </c>
      <c r="AD651" s="8">
        <v>10</v>
      </c>
      <c r="AE651" s="8">
        <v>11</v>
      </c>
      <c r="AF651" s="8">
        <v>11</v>
      </c>
      <c r="AG651" s="8">
        <v>14</v>
      </c>
      <c r="AH651" s="8">
        <v>12</v>
      </c>
      <c r="AI651" s="8">
        <v>13</v>
      </c>
      <c r="AJ651" s="8">
        <v>16</v>
      </c>
      <c r="AK651" s="8">
        <v>10</v>
      </c>
      <c r="AL651" s="8">
        <v>13</v>
      </c>
      <c r="AM651" s="8">
        <v>14</v>
      </c>
      <c r="AN651" s="8">
        <v>11</v>
      </c>
      <c r="AO651" s="8">
        <v>14</v>
      </c>
      <c r="AP651" s="8">
        <v>14</v>
      </c>
      <c r="AQ651" s="8">
        <v>10</v>
      </c>
      <c r="AR651" s="8">
        <v>13</v>
      </c>
      <c r="AS651" s="8">
        <v>12</v>
      </c>
      <c r="AT651" s="8">
        <v>11</v>
      </c>
      <c r="AU651" s="8">
        <v>10</v>
      </c>
      <c r="AV651" s="8">
        <v>10</v>
      </c>
      <c r="AW651" s="8">
        <v>12</v>
      </c>
      <c r="AX651" s="8">
        <v>15</v>
      </c>
      <c r="AY651" s="8">
        <v>3</v>
      </c>
      <c r="AZ651" s="8">
        <v>2</v>
      </c>
      <c r="BA651" s="8">
        <v>2</v>
      </c>
      <c r="BB651" s="8">
        <v>2</v>
      </c>
      <c r="BC651" s="8">
        <v>4</v>
      </c>
      <c r="BD651" s="8">
        <v>3</v>
      </c>
      <c r="BE651" s="8">
        <v>1</v>
      </c>
      <c r="BF651" s="8">
        <v>3</v>
      </c>
      <c r="BG651" s="8">
        <v>2</v>
      </c>
      <c r="BH651" s="8">
        <v>1</v>
      </c>
      <c r="BI651" s="8">
        <v>1</v>
      </c>
      <c r="BJ651" s="8" t="s">
        <v>26</v>
      </c>
      <c r="BK651" s="8" t="s">
        <v>20</v>
      </c>
      <c r="BL651" s="8">
        <v>16</v>
      </c>
      <c r="BM651" s="8" t="s">
        <v>26</v>
      </c>
      <c r="BN651" s="8"/>
      <c r="BO651" s="8">
        <v>58</v>
      </c>
      <c r="BP651" s="34">
        <v>47299</v>
      </c>
      <c r="BQ651" s="8" t="s">
        <v>21</v>
      </c>
      <c r="BR651" s="8" t="s">
        <v>156</v>
      </c>
    </row>
    <row r="652" spans="1:70" x14ac:dyDescent="0.3">
      <c r="A652" s="48" t="s">
        <v>1016</v>
      </c>
    </row>
    <row r="653" spans="1:70" ht="14.5" thickBot="1" x14ac:dyDescent="0.35">
      <c r="A653" s="7" t="s">
        <v>0</v>
      </c>
      <c r="B653" s="7"/>
      <c r="C653" s="7" t="s">
        <v>2</v>
      </c>
      <c r="D653" s="7" t="s">
        <v>3</v>
      </c>
      <c r="E653" s="7"/>
      <c r="F653" s="7" t="s">
        <v>14</v>
      </c>
      <c r="G653" s="7" t="s">
        <v>12</v>
      </c>
      <c r="H653" s="7" t="s">
        <v>1</v>
      </c>
      <c r="I653" s="7" t="s">
        <v>4</v>
      </c>
      <c r="J653" s="7" t="s">
        <v>5</v>
      </c>
      <c r="K653" s="7" t="s">
        <v>329</v>
      </c>
      <c r="L653" s="7" t="s">
        <v>34</v>
      </c>
      <c r="M653" s="7" t="s">
        <v>35</v>
      </c>
      <c r="N653" s="7" t="s">
        <v>36</v>
      </c>
      <c r="O653" s="7" t="s">
        <v>37</v>
      </c>
      <c r="P653" s="7" t="s">
        <v>38</v>
      </c>
      <c r="Q653" s="7" t="s">
        <v>39</v>
      </c>
      <c r="R653" s="7" t="s">
        <v>40</v>
      </c>
      <c r="S653" s="7" t="s">
        <v>9</v>
      </c>
      <c r="T653" s="7" t="s">
        <v>41</v>
      </c>
      <c r="U653" s="7" t="s">
        <v>42</v>
      </c>
      <c r="V653" s="7" t="s">
        <v>43</v>
      </c>
      <c r="W653" s="7" t="s">
        <v>44</v>
      </c>
      <c r="X653" s="7" t="s">
        <v>45</v>
      </c>
      <c r="Y653" s="7" t="s">
        <v>46</v>
      </c>
      <c r="Z653" s="7" t="s">
        <v>47</v>
      </c>
      <c r="AA653" s="7" t="s">
        <v>1</v>
      </c>
      <c r="AB653" s="7" t="s">
        <v>10</v>
      </c>
      <c r="AC653" s="7" t="s">
        <v>48</v>
      </c>
      <c r="AD653" s="7" t="s">
        <v>49</v>
      </c>
      <c r="AE653" s="7" t="s">
        <v>50</v>
      </c>
      <c r="AF653" s="7" t="s">
        <v>51</v>
      </c>
      <c r="AG653" s="7" t="s">
        <v>52</v>
      </c>
      <c r="AH653" s="7" t="s">
        <v>53</v>
      </c>
      <c r="AI653" s="7" t="s">
        <v>54</v>
      </c>
      <c r="AJ653" s="7" t="s">
        <v>55</v>
      </c>
      <c r="AK653" s="7" t="s">
        <v>56</v>
      </c>
      <c r="AL653" s="7" t="s">
        <v>57</v>
      </c>
      <c r="AM653" s="7" t="s">
        <v>58</v>
      </c>
      <c r="AN653" s="7" t="s">
        <v>7</v>
      </c>
      <c r="AO653" s="7" t="s">
        <v>8</v>
      </c>
      <c r="AP653" s="7" t="s">
        <v>59</v>
      </c>
      <c r="AQ653" s="7" t="s">
        <v>60</v>
      </c>
      <c r="AR653" s="7" t="s">
        <v>61</v>
      </c>
      <c r="AS653" s="7" t="s">
        <v>62</v>
      </c>
      <c r="AT653" s="7" t="s">
        <v>6</v>
      </c>
      <c r="AU653" s="7" t="s">
        <v>63</v>
      </c>
      <c r="AV653" s="7" t="s">
        <v>213</v>
      </c>
      <c r="AW653" s="7" t="s">
        <v>214</v>
      </c>
      <c r="AX653" s="7" t="s">
        <v>215</v>
      </c>
      <c r="AY653" s="7" t="s">
        <v>140</v>
      </c>
      <c r="AZ653" s="7" t="s">
        <v>141</v>
      </c>
      <c r="BA653" s="7" t="s">
        <v>142</v>
      </c>
      <c r="BB653" s="7" t="s">
        <v>143</v>
      </c>
      <c r="BC653" s="7" t="s">
        <v>144</v>
      </c>
      <c r="BD653" s="7" t="s">
        <v>145</v>
      </c>
      <c r="BE653" s="7" t="s">
        <v>146</v>
      </c>
      <c r="BF653" s="7" t="s">
        <v>147</v>
      </c>
      <c r="BG653" s="7" t="s">
        <v>148</v>
      </c>
      <c r="BH653" s="7" t="s">
        <v>149</v>
      </c>
      <c r="BI653" s="7" t="s">
        <v>150</v>
      </c>
      <c r="BJ653" s="7" t="s">
        <v>18</v>
      </c>
      <c r="BK653" s="7" t="s">
        <v>16</v>
      </c>
      <c r="BL653" s="7" t="s">
        <v>11</v>
      </c>
      <c r="BM653" s="7" t="s">
        <v>13</v>
      </c>
      <c r="BN653" s="7" t="s">
        <v>17</v>
      </c>
      <c r="BO653" s="7" t="s">
        <v>151</v>
      </c>
      <c r="BP653" s="7" t="s">
        <v>15</v>
      </c>
      <c r="BQ653" s="7" t="s">
        <v>152</v>
      </c>
      <c r="BR653" s="7" t="s">
        <v>153</v>
      </c>
    </row>
    <row r="654" spans="1:70" ht="15.5" thickBot="1" x14ac:dyDescent="0.35">
      <c r="A654" s="8" t="s">
        <v>26</v>
      </c>
      <c r="B654" s="8"/>
      <c r="C654" s="8" t="s">
        <v>1017</v>
      </c>
      <c r="D654" s="8" t="s">
        <v>154</v>
      </c>
      <c r="E654" s="33">
        <v>1</v>
      </c>
      <c r="F654" s="8">
        <v>0</v>
      </c>
      <c r="G654" s="8" t="s">
        <v>239</v>
      </c>
      <c r="H654" s="8" t="s">
        <v>397</v>
      </c>
      <c r="I654" s="8">
        <v>36</v>
      </c>
      <c r="J654" s="8">
        <v>129</v>
      </c>
      <c r="K654" s="8">
        <v>153</v>
      </c>
      <c r="L654" s="8">
        <v>12</v>
      </c>
      <c r="M654" s="8">
        <v>11</v>
      </c>
      <c r="N654" s="8">
        <v>12</v>
      </c>
      <c r="O654" s="8">
        <v>7</v>
      </c>
      <c r="P654" s="8">
        <v>12</v>
      </c>
      <c r="Q654" s="8">
        <v>5</v>
      </c>
      <c r="R654" s="8">
        <v>12</v>
      </c>
      <c r="S654" s="8">
        <v>11</v>
      </c>
      <c r="T654" s="8">
        <v>15</v>
      </c>
      <c r="U654" s="8">
        <v>8</v>
      </c>
      <c r="V654" s="8">
        <v>12</v>
      </c>
      <c r="W654" s="8">
        <v>12</v>
      </c>
      <c r="X654" s="8">
        <v>14</v>
      </c>
      <c r="Y654" s="8">
        <v>13</v>
      </c>
      <c r="Z654" s="8">
        <v>11</v>
      </c>
      <c r="AA654" s="8">
        <v>14</v>
      </c>
      <c r="AB654" s="8">
        <v>15</v>
      </c>
      <c r="AC654" s="8">
        <v>14</v>
      </c>
      <c r="AD654" s="8">
        <v>14</v>
      </c>
      <c r="AE654" s="8">
        <v>17</v>
      </c>
      <c r="AF654" s="8">
        <v>15</v>
      </c>
      <c r="AG654" s="8">
        <v>9</v>
      </c>
      <c r="AH654" s="8">
        <v>15</v>
      </c>
      <c r="AI654" s="8">
        <v>13</v>
      </c>
      <c r="AJ654" s="8">
        <v>18</v>
      </c>
      <c r="AK654" s="8">
        <v>15</v>
      </c>
      <c r="AL654" s="8">
        <v>14</v>
      </c>
      <c r="AM654" s="8">
        <v>13</v>
      </c>
      <c r="AN654" s="8">
        <v>12</v>
      </c>
      <c r="AO654" s="8">
        <v>10</v>
      </c>
      <c r="AP654" s="8">
        <v>12</v>
      </c>
      <c r="AQ654" s="8">
        <v>12</v>
      </c>
      <c r="AR654" s="8">
        <v>14</v>
      </c>
      <c r="AS654" s="8">
        <v>13</v>
      </c>
      <c r="AT654" s="8">
        <v>12</v>
      </c>
      <c r="AU654" s="8">
        <v>9</v>
      </c>
      <c r="AV654" s="8">
        <v>14</v>
      </c>
      <c r="AW654" s="8">
        <v>12</v>
      </c>
      <c r="AX654" s="8">
        <v>14</v>
      </c>
      <c r="AY654" s="8">
        <v>3</v>
      </c>
      <c r="AZ654" s="8">
        <v>2</v>
      </c>
      <c r="BA654" s="8">
        <v>1</v>
      </c>
      <c r="BB654" s="8">
        <v>2</v>
      </c>
      <c r="BC654" s="8">
        <v>2</v>
      </c>
      <c r="BD654" s="8">
        <v>2</v>
      </c>
      <c r="BE654" s="8">
        <v>3</v>
      </c>
      <c r="BF654" s="8">
        <v>2</v>
      </c>
      <c r="BG654" s="8">
        <v>3</v>
      </c>
      <c r="BH654" s="8">
        <v>3</v>
      </c>
      <c r="BI654" s="8">
        <v>1</v>
      </c>
      <c r="BJ654" s="8" t="s">
        <v>26</v>
      </c>
      <c r="BK654" s="8" t="s">
        <v>20</v>
      </c>
      <c r="BL654" s="8">
        <v>15</v>
      </c>
      <c r="BM654" s="8" t="s">
        <v>26</v>
      </c>
      <c r="BN654" s="8"/>
      <c r="BO654" s="8">
        <v>23</v>
      </c>
      <c r="BP654" s="34">
        <v>46203</v>
      </c>
      <c r="BQ654" s="8" t="s">
        <v>21</v>
      </c>
      <c r="BR654" s="8" t="s">
        <v>156</v>
      </c>
    </row>
    <row r="655" spans="1:70" ht="15.5" thickBot="1" x14ac:dyDescent="0.35">
      <c r="A655" s="8" t="s">
        <v>26</v>
      </c>
      <c r="B655" s="8"/>
      <c r="C655" s="8" t="s">
        <v>1018</v>
      </c>
      <c r="D655" s="8" t="s">
        <v>154</v>
      </c>
      <c r="E655" s="33">
        <v>1</v>
      </c>
      <c r="F655" s="8">
        <v>0</v>
      </c>
      <c r="G655" s="8" t="s">
        <v>20</v>
      </c>
      <c r="H655" s="8" t="s">
        <v>235</v>
      </c>
      <c r="I655" s="8">
        <v>26</v>
      </c>
      <c r="J655" s="8">
        <v>145</v>
      </c>
      <c r="K655" s="8">
        <v>165</v>
      </c>
      <c r="L655" s="8">
        <v>15</v>
      </c>
      <c r="M655" s="8">
        <v>12</v>
      </c>
      <c r="N655" s="8">
        <v>9</v>
      </c>
      <c r="O655" s="8">
        <v>10</v>
      </c>
      <c r="P655" s="8">
        <v>13</v>
      </c>
      <c r="Q655" s="8">
        <v>13</v>
      </c>
      <c r="R655" s="8">
        <v>5</v>
      </c>
      <c r="S655" s="8">
        <v>14</v>
      </c>
      <c r="T655" s="8">
        <v>12</v>
      </c>
      <c r="U655" s="8">
        <v>14</v>
      </c>
      <c r="V655" s="8">
        <v>15</v>
      </c>
      <c r="W655" s="8">
        <v>15</v>
      </c>
      <c r="X655" s="8">
        <v>10</v>
      </c>
      <c r="Y655" s="8">
        <v>11</v>
      </c>
      <c r="Z655" s="8">
        <v>13</v>
      </c>
      <c r="AA655" s="8">
        <v>14</v>
      </c>
      <c r="AB655" s="8">
        <v>17</v>
      </c>
      <c r="AC655" s="8">
        <v>12</v>
      </c>
      <c r="AD655" s="8">
        <v>14</v>
      </c>
      <c r="AE655" s="8">
        <v>11</v>
      </c>
      <c r="AF655" s="8">
        <v>13</v>
      </c>
      <c r="AG655" s="8">
        <v>15</v>
      </c>
      <c r="AH655" s="8">
        <v>15</v>
      </c>
      <c r="AI655" s="8">
        <v>15</v>
      </c>
      <c r="AJ655" s="8">
        <v>15</v>
      </c>
      <c r="AK655" s="8">
        <v>12</v>
      </c>
      <c r="AL655" s="8">
        <v>12</v>
      </c>
      <c r="AM655" s="8">
        <v>14</v>
      </c>
      <c r="AN655" s="8">
        <v>12</v>
      </c>
      <c r="AO655" s="8">
        <v>10</v>
      </c>
      <c r="AP655" s="8">
        <v>13</v>
      </c>
      <c r="AQ655" s="8">
        <v>16</v>
      </c>
      <c r="AR655" s="8">
        <v>12</v>
      </c>
      <c r="AS655" s="8">
        <v>14</v>
      </c>
      <c r="AT655" s="8">
        <v>12</v>
      </c>
      <c r="AU655" s="8">
        <v>18</v>
      </c>
      <c r="AV655" s="8">
        <v>13</v>
      </c>
      <c r="AW655" s="8">
        <v>14</v>
      </c>
      <c r="AX655" s="8">
        <v>12</v>
      </c>
      <c r="AY655" s="8">
        <v>3</v>
      </c>
      <c r="AZ655" s="8">
        <v>3</v>
      </c>
      <c r="BA655" s="8">
        <v>3</v>
      </c>
      <c r="BB655" s="8">
        <v>1</v>
      </c>
      <c r="BC655" s="8">
        <v>2</v>
      </c>
      <c r="BD655" s="8">
        <v>4</v>
      </c>
      <c r="BE655" s="8">
        <v>2</v>
      </c>
      <c r="BF655" s="8">
        <v>3</v>
      </c>
      <c r="BG655" s="8">
        <v>3</v>
      </c>
      <c r="BH655" s="8">
        <v>4</v>
      </c>
      <c r="BI655" s="8">
        <v>2</v>
      </c>
      <c r="BJ655" s="8" t="s">
        <v>26</v>
      </c>
      <c r="BK655" s="8" t="s">
        <v>20</v>
      </c>
      <c r="BL655" s="8">
        <v>14</v>
      </c>
      <c r="BM655" s="8" t="s">
        <v>26</v>
      </c>
      <c r="BN655" s="8"/>
      <c r="BO655" s="8">
        <v>10</v>
      </c>
      <c r="BP655" s="34">
        <v>47664</v>
      </c>
      <c r="BQ655" s="8" t="s">
        <v>21</v>
      </c>
      <c r="BR655" s="8" t="s">
        <v>156</v>
      </c>
    </row>
    <row r="656" spans="1:70" ht="15.5" thickBot="1" x14ac:dyDescent="0.35">
      <c r="A656" s="8" t="s">
        <v>26</v>
      </c>
      <c r="B656" s="8"/>
      <c r="C656" s="8" t="s">
        <v>1019</v>
      </c>
      <c r="D656" s="8" t="s">
        <v>154</v>
      </c>
      <c r="E656" s="33">
        <v>1</v>
      </c>
      <c r="F656" s="8">
        <v>0</v>
      </c>
      <c r="G656" s="8" t="s">
        <v>20</v>
      </c>
      <c r="H656" s="8" t="s">
        <v>235</v>
      </c>
      <c r="I656" s="8">
        <v>22</v>
      </c>
      <c r="J656" s="8">
        <v>139</v>
      </c>
      <c r="K656" s="8">
        <v>155</v>
      </c>
      <c r="L656" s="8">
        <v>15</v>
      </c>
      <c r="M656" s="8">
        <v>11</v>
      </c>
      <c r="N656" s="8">
        <v>12</v>
      </c>
      <c r="O656" s="8">
        <v>11</v>
      </c>
      <c r="P656" s="8">
        <v>15</v>
      </c>
      <c r="Q656" s="8">
        <v>12</v>
      </c>
      <c r="R656" s="8">
        <v>9</v>
      </c>
      <c r="S656" s="8">
        <v>13</v>
      </c>
      <c r="T656" s="8">
        <v>11</v>
      </c>
      <c r="U656" s="8">
        <v>14</v>
      </c>
      <c r="V656" s="8">
        <v>13</v>
      </c>
      <c r="W656" s="8">
        <v>14</v>
      </c>
      <c r="X656" s="8">
        <v>9</v>
      </c>
      <c r="Y656" s="8">
        <v>12</v>
      </c>
      <c r="Z656" s="8">
        <v>14</v>
      </c>
      <c r="AA656" s="8">
        <v>15</v>
      </c>
      <c r="AB656" s="8">
        <v>14</v>
      </c>
      <c r="AC656" s="8">
        <v>13</v>
      </c>
      <c r="AD656" s="8">
        <v>14</v>
      </c>
      <c r="AE656" s="8">
        <v>10</v>
      </c>
      <c r="AF656" s="8">
        <v>14</v>
      </c>
      <c r="AG656" s="8">
        <v>14</v>
      </c>
      <c r="AH656" s="8">
        <v>15</v>
      </c>
      <c r="AI656" s="8">
        <v>14</v>
      </c>
      <c r="AJ656" s="8">
        <v>14</v>
      </c>
      <c r="AK656" s="8">
        <v>11</v>
      </c>
      <c r="AL656" s="8">
        <v>13</v>
      </c>
      <c r="AM656" s="8">
        <v>14</v>
      </c>
      <c r="AN656" s="8">
        <v>13</v>
      </c>
      <c r="AO656" s="8">
        <v>14</v>
      </c>
      <c r="AP656" s="8">
        <v>11</v>
      </c>
      <c r="AQ656" s="8">
        <v>13</v>
      </c>
      <c r="AR656" s="8">
        <v>13</v>
      </c>
      <c r="AS656" s="8">
        <v>12</v>
      </c>
      <c r="AT656" s="8">
        <v>13</v>
      </c>
      <c r="AU656" s="8">
        <v>12</v>
      </c>
      <c r="AV656" s="8">
        <v>12</v>
      </c>
      <c r="AW656" s="8">
        <v>13</v>
      </c>
      <c r="AX656" s="8">
        <v>8</v>
      </c>
      <c r="AY656" s="8">
        <v>2</v>
      </c>
      <c r="AZ656" s="8">
        <v>3</v>
      </c>
      <c r="BA656" s="8">
        <v>2</v>
      </c>
      <c r="BB656" s="8">
        <v>1</v>
      </c>
      <c r="BC656" s="8">
        <v>1</v>
      </c>
      <c r="BD656" s="8">
        <v>3</v>
      </c>
      <c r="BE656" s="8">
        <v>3</v>
      </c>
      <c r="BF656" s="8">
        <v>3</v>
      </c>
      <c r="BG656" s="8">
        <v>1</v>
      </c>
      <c r="BH656" s="8">
        <v>3</v>
      </c>
      <c r="BI656" s="8">
        <v>1</v>
      </c>
      <c r="BJ656" s="8" t="s">
        <v>26</v>
      </c>
      <c r="BK656" s="8" t="s">
        <v>20</v>
      </c>
      <c r="BL656" s="8">
        <v>10</v>
      </c>
      <c r="BM656" s="8" t="s">
        <v>26</v>
      </c>
      <c r="BN656" s="8"/>
      <c r="BO656" s="8">
        <v>15</v>
      </c>
      <c r="BP656" s="34">
        <v>46568</v>
      </c>
      <c r="BQ656" s="8" t="s">
        <v>21</v>
      </c>
      <c r="BR656" s="8" t="s">
        <v>156</v>
      </c>
    </row>
    <row r="657" spans="1:70" ht="15.5" thickBot="1" x14ac:dyDescent="0.35">
      <c r="A657" s="8" t="s">
        <v>26</v>
      </c>
      <c r="B657" s="8"/>
      <c r="C657" s="8" t="s">
        <v>1020</v>
      </c>
      <c r="D657" s="8" t="s">
        <v>154</v>
      </c>
      <c r="E657" s="33">
        <v>1</v>
      </c>
      <c r="F657" s="8">
        <v>0</v>
      </c>
      <c r="G657" s="8" t="s">
        <v>155</v>
      </c>
      <c r="H657" s="8" t="s">
        <v>25</v>
      </c>
      <c r="I657" s="8">
        <v>22</v>
      </c>
      <c r="J657" s="8">
        <v>135</v>
      </c>
      <c r="K657" s="8">
        <v>150</v>
      </c>
      <c r="L657" s="8">
        <v>12</v>
      </c>
      <c r="M657" s="8">
        <v>10</v>
      </c>
      <c r="N657" s="8">
        <v>8</v>
      </c>
      <c r="O657" s="8">
        <v>13</v>
      </c>
      <c r="P657" s="8">
        <v>12</v>
      </c>
      <c r="Q657" s="8">
        <v>8</v>
      </c>
      <c r="R657" s="8">
        <v>6</v>
      </c>
      <c r="S657" s="8">
        <v>12</v>
      </c>
      <c r="T657" s="8">
        <v>6</v>
      </c>
      <c r="U657" s="8">
        <v>8</v>
      </c>
      <c r="V657" s="8">
        <v>12</v>
      </c>
      <c r="W657" s="8">
        <v>12</v>
      </c>
      <c r="X657" s="8">
        <v>13</v>
      </c>
      <c r="Y657" s="8">
        <v>13</v>
      </c>
      <c r="Z657" s="8">
        <v>11</v>
      </c>
      <c r="AA657" s="8">
        <v>8</v>
      </c>
      <c r="AB657" s="8">
        <v>14</v>
      </c>
      <c r="AC657" s="8">
        <v>11</v>
      </c>
      <c r="AD657" s="8">
        <v>13</v>
      </c>
      <c r="AE657" s="8">
        <v>8</v>
      </c>
      <c r="AF657" s="8">
        <v>11</v>
      </c>
      <c r="AG657" s="8">
        <v>13</v>
      </c>
      <c r="AH657" s="8">
        <v>14</v>
      </c>
      <c r="AI657" s="8">
        <v>15</v>
      </c>
      <c r="AJ657" s="8">
        <v>12</v>
      </c>
      <c r="AK657" s="8">
        <v>15</v>
      </c>
      <c r="AL657" s="8">
        <v>13</v>
      </c>
      <c r="AM657" s="8">
        <v>11</v>
      </c>
      <c r="AN657" s="8">
        <v>14</v>
      </c>
      <c r="AO657" s="8">
        <v>18</v>
      </c>
      <c r="AP657" s="8">
        <v>16</v>
      </c>
      <c r="AQ657" s="8">
        <v>15</v>
      </c>
      <c r="AR657" s="8">
        <v>13</v>
      </c>
      <c r="AS657" s="8">
        <v>14</v>
      </c>
      <c r="AT657" s="8">
        <v>16</v>
      </c>
      <c r="AU657" s="8">
        <v>15</v>
      </c>
      <c r="AV657" s="8">
        <v>12</v>
      </c>
      <c r="AW657" s="8">
        <v>13</v>
      </c>
      <c r="AX657" s="8">
        <v>13</v>
      </c>
      <c r="AY657" s="8">
        <v>2</v>
      </c>
      <c r="AZ657" s="8">
        <v>3</v>
      </c>
      <c r="BA657" s="8">
        <v>2</v>
      </c>
      <c r="BB657" s="8">
        <v>2</v>
      </c>
      <c r="BC657" s="8">
        <v>1</v>
      </c>
      <c r="BD657" s="8">
        <v>2</v>
      </c>
      <c r="BE657" s="8">
        <v>3</v>
      </c>
      <c r="BF657" s="8">
        <v>1</v>
      </c>
      <c r="BG657" s="8">
        <v>2</v>
      </c>
      <c r="BH657" s="8">
        <v>3</v>
      </c>
      <c r="BI657" s="8">
        <v>3</v>
      </c>
      <c r="BJ657" s="8" t="s">
        <v>26</v>
      </c>
      <c r="BK657" s="8" t="s">
        <v>20</v>
      </c>
      <c r="BL657" s="8">
        <v>11</v>
      </c>
      <c r="BM657" s="8" t="s">
        <v>26</v>
      </c>
      <c r="BN657" s="8"/>
      <c r="BO657" s="8">
        <v>14</v>
      </c>
      <c r="BP657" s="34">
        <v>47299</v>
      </c>
      <c r="BQ657" s="8" t="s">
        <v>21</v>
      </c>
      <c r="BR657" s="8" t="s">
        <v>156</v>
      </c>
    </row>
    <row r="658" spans="1:70" ht="15.5" thickBot="1" x14ac:dyDescent="0.35">
      <c r="A658" s="8" t="s">
        <v>26</v>
      </c>
      <c r="B658" s="8"/>
      <c r="C658" s="8" t="s">
        <v>1021</v>
      </c>
      <c r="D658" s="8" t="s">
        <v>154</v>
      </c>
      <c r="E658" s="33">
        <v>1</v>
      </c>
      <c r="F658" s="8">
        <v>0</v>
      </c>
      <c r="G658" s="8" t="s">
        <v>228</v>
      </c>
      <c r="H658" s="8" t="s">
        <v>221</v>
      </c>
      <c r="I658" s="8">
        <v>21</v>
      </c>
      <c r="J658" s="8">
        <v>135</v>
      </c>
      <c r="K658" s="8">
        <v>150</v>
      </c>
      <c r="L658" s="8">
        <v>13</v>
      </c>
      <c r="M658" s="8">
        <v>9</v>
      </c>
      <c r="N658" s="8">
        <v>13</v>
      </c>
      <c r="O658" s="8">
        <v>7</v>
      </c>
      <c r="P658" s="8">
        <v>14</v>
      </c>
      <c r="Q658" s="8">
        <v>10</v>
      </c>
      <c r="R658" s="8">
        <v>6</v>
      </c>
      <c r="S658" s="8">
        <v>13</v>
      </c>
      <c r="T658" s="8">
        <v>15</v>
      </c>
      <c r="U658" s="8">
        <v>9</v>
      </c>
      <c r="V658" s="8">
        <v>8</v>
      </c>
      <c r="W658" s="8">
        <v>13</v>
      </c>
      <c r="X658" s="8">
        <v>7</v>
      </c>
      <c r="Y658" s="8">
        <v>13</v>
      </c>
      <c r="Z658" s="8">
        <v>14</v>
      </c>
      <c r="AA658" s="8">
        <v>13</v>
      </c>
      <c r="AB658" s="8">
        <v>14</v>
      </c>
      <c r="AC658" s="8">
        <v>13</v>
      </c>
      <c r="AD658" s="8">
        <v>13</v>
      </c>
      <c r="AE658" s="8">
        <v>6</v>
      </c>
      <c r="AF658" s="8">
        <v>14</v>
      </c>
      <c r="AG658" s="8">
        <v>12</v>
      </c>
      <c r="AH658" s="8">
        <v>14</v>
      </c>
      <c r="AI658" s="8">
        <v>13</v>
      </c>
      <c r="AJ658" s="8">
        <v>13</v>
      </c>
      <c r="AK658" s="8">
        <v>12</v>
      </c>
      <c r="AL658" s="8">
        <v>13</v>
      </c>
      <c r="AM658" s="8">
        <v>14</v>
      </c>
      <c r="AN658" s="8">
        <v>14</v>
      </c>
      <c r="AO658" s="8">
        <v>13</v>
      </c>
      <c r="AP658" s="8">
        <v>15</v>
      </c>
      <c r="AQ658" s="8">
        <v>13</v>
      </c>
      <c r="AR658" s="8">
        <v>14</v>
      </c>
      <c r="AS658" s="8">
        <v>15</v>
      </c>
      <c r="AT658" s="8">
        <v>13</v>
      </c>
      <c r="AU658" s="8">
        <v>15</v>
      </c>
      <c r="AV658" s="8">
        <v>13</v>
      </c>
      <c r="AW658" s="8">
        <v>13</v>
      </c>
      <c r="AX658" s="8">
        <v>14</v>
      </c>
      <c r="AY658" s="8">
        <v>2</v>
      </c>
      <c r="AZ658" s="8">
        <v>2</v>
      </c>
      <c r="BA658" s="8">
        <v>1</v>
      </c>
      <c r="BB658" s="8">
        <v>2</v>
      </c>
      <c r="BC658" s="8">
        <v>2</v>
      </c>
      <c r="BD658" s="8">
        <v>3</v>
      </c>
      <c r="BE658" s="8">
        <v>1</v>
      </c>
      <c r="BF658" s="8">
        <v>1</v>
      </c>
      <c r="BG658" s="8">
        <v>1</v>
      </c>
      <c r="BH658" s="8">
        <v>1</v>
      </c>
      <c r="BI658" s="8">
        <v>3</v>
      </c>
      <c r="BJ658" s="8" t="s">
        <v>26</v>
      </c>
      <c r="BK658" s="8" t="s">
        <v>20</v>
      </c>
      <c r="BL658" s="8">
        <v>14</v>
      </c>
      <c r="BM658" s="8" t="s">
        <v>26</v>
      </c>
      <c r="BN658" s="8"/>
      <c r="BO658" s="8">
        <v>2</v>
      </c>
      <c r="BP658" s="34">
        <v>46568</v>
      </c>
      <c r="BQ658" s="8" t="s">
        <v>21</v>
      </c>
      <c r="BR658" s="8" t="s">
        <v>156</v>
      </c>
    </row>
    <row r="659" spans="1:70" ht="15.5" thickBot="1" x14ac:dyDescent="0.35">
      <c r="A659" s="8" t="s">
        <v>26</v>
      </c>
      <c r="B659" s="8"/>
      <c r="C659" s="8" t="s">
        <v>1022</v>
      </c>
      <c r="D659" s="8" t="s">
        <v>154</v>
      </c>
      <c r="E659" s="33">
        <v>1</v>
      </c>
      <c r="F659" s="8">
        <v>0</v>
      </c>
      <c r="G659" s="8" t="s">
        <v>585</v>
      </c>
      <c r="H659" s="8" t="s">
        <v>221</v>
      </c>
      <c r="I659" s="8">
        <v>35</v>
      </c>
      <c r="J659" s="8">
        <v>141</v>
      </c>
      <c r="K659" s="8">
        <v>152</v>
      </c>
      <c r="L659" s="8">
        <v>11</v>
      </c>
      <c r="M659" s="8">
        <v>9</v>
      </c>
      <c r="N659" s="8">
        <v>14</v>
      </c>
      <c r="O659" s="8">
        <v>8</v>
      </c>
      <c r="P659" s="8">
        <v>13</v>
      </c>
      <c r="Q659" s="8">
        <v>8</v>
      </c>
      <c r="R659" s="8">
        <v>9</v>
      </c>
      <c r="S659" s="8">
        <v>10</v>
      </c>
      <c r="T659" s="8">
        <v>18</v>
      </c>
      <c r="U659" s="8">
        <v>9</v>
      </c>
      <c r="V659" s="8">
        <v>6</v>
      </c>
      <c r="W659" s="8">
        <v>13</v>
      </c>
      <c r="X659" s="8">
        <v>11</v>
      </c>
      <c r="Y659" s="8">
        <v>11</v>
      </c>
      <c r="Z659" s="8">
        <v>8</v>
      </c>
      <c r="AA659" s="8">
        <v>14</v>
      </c>
      <c r="AB659" s="8">
        <v>16</v>
      </c>
      <c r="AC659" s="8">
        <v>14</v>
      </c>
      <c r="AD659" s="8">
        <v>13</v>
      </c>
      <c r="AE659" s="8">
        <v>13</v>
      </c>
      <c r="AF659" s="8">
        <v>14</v>
      </c>
      <c r="AG659" s="8">
        <v>12</v>
      </c>
      <c r="AH659" s="8">
        <v>17</v>
      </c>
      <c r="AI659" s="8">
        <v>9</v>
      </c>
      <c r="AJ659" s="8">
        <v>16</v>
      </c>
      <c r="AK659" s="8">
        <v>17</v>
      </c>
      <c r="AL659" s="8">
        <v>15</v>
      </c>
      <c r="AM659" s="8">
        <v>13</v>
      </c>
      <c r="AN659" s="8">
        <v>13</v>
      </c>
      <c r="AO659" s="8">
        <v>8</v>
      </c>
      <c r="AP659" s="8">
        <v>12</v>
      </c>
      <c r="AQ659" s="8">
        <v>16</v>
      </c>
      <c r="AR659" s="8">
        <v>12</v>
      </c>
      <c r="AS659" s="8">
        <v>13</v>
      </c>
      <c r="AT659" s="8">
        <v>13</v>
      </c>
      <c r="AU659" s="8">
        <v>15</v>
      </c>
      <c r="AV659" s="8">
        <v>13</v>
      </c>
      <c r="AW659" s="8">
        <v>14</v>
      </c>
      <c r="AX659" s="8">
        <v>13</v>
      </c>
      <c r="AY659" s="8">
        <v>1</v>
      </c>
      <c r="AZ659" s="8">
        <v>2</v>
      </c>
      <c r="BA659" s="8">
        <v>3</v>
      </c>
      <c r="BB659" s="8">
        <v>3</v>
      </c>
      <c r="BC659" s="8">
        <v>2</v>
      </c>
      <c r="BD659" s="8">
        <v>2</v>
      </c>
      <c r="BE659" s="8">
        <v>2</v>
      </c>
      <c r="BF659" s="8">
        <v>2</v>
      </c>
      <c r="BG659" s="8">
        <v>1</v>
      </c>
      <c r="BH659" s="8">
        <v>3</v>
      </c>
      <c r="BI659" s="8">
        <v>2</v>
      </c>
      <c r="BJ659" s="8" t="s">
        <v>26</v>
      </c>
      <c r="BK659" s="8" t="s">
        <v>20</v>
      </c>
      <c r="BL659" s="8">
        <v>15</v>
      </c>
      <c r="BM659" s="8" t="s">
        <v>26</v>
      </c>
      <c r="BN659" s="8"/>
      <c r="BO659" s="8">
        <v>14</v>
      </c>
      <c r="BP659" s="34">
        <v>46203</v>
      </c>
      <c r="BQ659" s="8" t="s">
        <v>21</v>
      </c>
      <c r="BR659" s="8" t="s">
        <v>156</v>
      </c>
    </row>
    <row r="660" spans="1:70" ht="14.5" thickBot="1" x14ac:dyDescent="0.35">
      <c r="A660" s="8" t="s">
        <v>26</v>
      </c>
      <c r="B660" s="8"/>
      <c r="C660" s="8" t="s">
        <v>1023</v>
      </c>
      <c r="D660" s="8" t="s">
        <v>154</v>
      </c>
      <c r="E660" s="33">
        <v>1</v>
      </c>
      <c r="F660" s="8">
        <v>0</v>
      </c>
      <c r="G660" s="8" t="s">
        <v>20</v>
      </c>
      <c r="H660" s="8" t="s">
        <v>24</v>
      </c>
      <c r="I660" s="8">
        <v>27</v>
      </c>
      <c r="J660" s="8">
        <v>133</v>
      </c>
      <c r="K660" s="8">
        <v>142</v>
      </c>
      <c r="L660" s="8">
        <v>12</v>
      </c>
      <c r="M660" s="8">
        <v>7</v>
      </c>
      <c r="N660" s="8">
        <v>6</v>
      </c>
      <c r="O660" s="8">
        <v>11</v>
      </c>
      <c r="P660" s="8">
        <v>11</v>
      </c>
      <c r="Q660" s="8">
        <v>5</v>
      </c>
      <c r="R660" s="8">
        <v>6</v>
      </c>
      <c r="S660" s="8">
        <v>13</v>
      </c>
      <c r="T660" s="8">
        <v>6</v>
      </c>
      <c r="U660" s="8">
        <v>6</v>
      </c>
      <c r="V660" s="8">
        <v>12</v>
      </c>
      <c r="W660" s="8">
        <v>11</v>
      </c>
      <c r="X660" s="8">
        <v>13</v>
      </c>
      <c r="Y660" s="8">
        <v>11</v>
      </c>
      <c r="Z660" s="8">
        <v>11</v>
      </c>
      <c r="AA660" s="8">
        <v>8</v>
      </c>
      <c r="AB660" s="8">
        <v>16</v>
      </c>
      <c r="AC660" s="8">
        <v>13</v>
      </c>
      <c r="AD660" s="8">
        <v>13</v>
      </c>
      <c r="AE660" s="8">
        <v>8</v>
      </c>
      <c r="AF660" s="8">
        <v>15</v>
      </c>
      <c r="AG660" s="8">
        <v>10</v>
      </c>
      <c r="AH660" s="8">
        <v>13</v>
      </c>
      <c r="AI660" s="8">
        <v>15</v>
      </c>
      <c r="AJ660" s="8">
        <v>16</v>
      </c>
      <c r="AK660" s="8">
        <v>12</v>
      </c>
      <c r="AL660" s="8">
        <v>12</v>
      </c>
      <c r="AM660" s="8">
        <v>14</v>
      </c>
      <c r="AN660" s="8">
        <v>15</v>
      </c>
      <c r="AO660" s="8">
        <v>17</v>
      </c>
      <c r="AP660" s="8">
        <v>16</v>
      </c>
      <c r="AQ660" s="8">
        <v>13</v>
      </c>
      <c r="AR660" s="8">
        <v>10</v>
      </c>
      <c r="AS660" s="8">
        <v>17</v>
      </c>
      <c r="AT660" s="8">
        <v>16</v>
      </c>
      <c r="AU660" s="8">
        <v>14</v>
      </c>
      <c r="AV660" s="8">
        <v>12</v>
      </c>
      <c r="AW660" s="8">
        <v>10</v>
      </c>
      <c r="AX660" s="8">
        <v>13</v>
      </c>
      <c r="AY660" s="8">
        <v>1</v>
      </c>
      <c r="AZ660" s="8">
        <v>2</v>
      </c>
      <c r="BA660" s="8">
        <v>1</v>
      </c>
      <c r="BB660" s="8">
        <v>3</v>
      </c>
      <c r="BC660" s="8">
        <v>2</v>
      </c>
      <c r="BD660" s="8">
        <v>4</v>
      </c>
      <c r="BE660" s="8">
        <v>4</v>
      </c>
      <c r="BF660" s="8">
        <v>3</v>
      </c>
      <c r="BG660" s="8">
        <v>2</v>
      </c>
      <c r="BH660" s="8">
        <v>2</v>
      </c>
      <c r="BI660" s="8">
        <v>2</v>
      </c>
      <c r="BJ660" s="8" t="s">
        <v>26</v>
      </c>
      <c r="BK660" s="8" t="s">
        <v>20</v>
      </c>
      <c r="BL660" s="8">
        <v>13</v>
      </c>
      <c r="BM660" s="8" t="s">
        <v>26</v>
      </c>
      <c r="BN660" s="8"/>
      <c r="BO660" s="8">
        <v>60</v>
      </c>
      <c r="BP660" s="34">
        <v>46568</v>
      </c>
      <c r="BQ660" s="8" t="s">
        <v>21</v>
      </c>
      <c r="BR660" s="8" t="s">
        <v>156</v>
      </c>
    </row>
    <row r="661" spans="1:70" ht="15.5" thickBot="1" x14ac:dyDescent="0.35">
      <c r="A661" s="8" t="s">
        <v>26</v>
      </c>
      <c r="B661" s="8"/>
      <c r="C661" s="8" t="s">
        <v>1024</v>
      </c>
      <c r="D661" s="8" t="s">
        <v>154</v>
      </c>
      <c r="E661" s="33">
        <v>1</v>
      </c>
      <c r="F661" s="8">
        <v>0</v>
      </c>
      <c r="G661" s="8" t="s">
        <v>33</v>
      </c>
      <c r="H661" s="8" t="s">
        <v>221</v>
      </c>
      <c r="I661" s="8">
        <v>24</v>
      </c>
      <c r="J661" s="8">
        <v>147</v>
      </c>
      <c r="K661" s="8">
        <v>160</v>
      </c>
      <c r="L661" s="8">
        <v>15</v>
      </c>
      <c r="M661" s="8">
        <v>14</v>
      </c>
      <c r="N661" s="8">
        <v>10</v>
      </c>
      <c r="O661" s="8">
        <v>12</v>
      </c>
      <c r="P661" s="8">
        <v>16</v>
      </c>
      <c r="Q661" s="8">
        <v>14</v>
      </c>
      <c r="R661" s="8">
        <v>2</v>
      </c>
      <c r="S661" s="8">
        <v>10</v>
      </c>
      <c r="T661" s="8">
        <v>16</v>
      </c>
      <c r="U661" s="8">
        <v>12</v>
      </c>
      <c r="V661" s="8">
        <v>11</v>
      </c>
      <c r="W661" s="8">
        <v>14</v>
      </c>
      <c r="X661" s="8">
        <v>8</v>
      </c>
      <c r="Y661" s="8">
        <v>13</v>
      </c>
      <c r="Z661" s="8">
        <v>9</v>
      </c>
      <c r="AA661" s="8">
        <v>15</v>
      </c>
      <c r="AB661" s="8">
        <v>17</v>
      </c>
      <c r="AC661" s="8">
        <v>14</v>
      </c>
      <c r="AD661" s="8">
        <v>13</v>
      </c>
      <c r="AE661" s="8">
        <v>11</v>
      </c>
      <c r="AF661" s="8">
        <v>12</v>
      </c>
      <c r="AG661" s="8">
        <v>14</v>
      </c>
      <c r="AH661" s="8">
        <v>16</v>
      </c>
      <c r="AI661" s="8">
        <v>15</v>
      </c>
      <c r="AJ661" s="8">
        <v>16</v>
      </c>
      <c r="AK661" s="8">
        <v>12</v>
      </c>
      <c r="AL661" s="8">
        <v>13</v>
      </c>
      <c r="AM661" s="8">
        <v>14</v>
      </c>
      <c r="AN661" s="8">
        <v>12</v>
      </c>
      <c r="AO661" s="8">
        <v>12</v>
      </c>
      <c r="AP661" s="8">
        <v>12</v>
      </c>
      <c r="AQ661" s="8">
        <v>17</v>
      </c>
      <c r="AR661" s="8">
        <v>13</v>
      </c>
      <c r="AS661" s="8">
        <v>13</v>
      </c>
      <c r="AT661" s="8">
        <v>13</v>
      </c>
      <c r="AU661" s="8">
        <v>16</v>
      </c>
      <c r="AV661" s="8">
        <v>16</v>
      </c>
      <c r="AW661" s="8">
        <v>17</v>
      </c>
      <c r="AX661" s="8">
        <v>12</v>
      </c>
      <c r="AY661" s="8">
        <v>2</v>
      </c>
      <c r="AZ661" s="8">
        <v>2</v>
      </c>
      <c r="BA661" s="8">
        <v>3</v>
      </c>
      <c r="BB661" s="8">
        <v>1</v>
      </c>
      <c r="BC661" s="8">
        <v>1</v>
      </c>
      <c r="BD661" s="8">
        <v>2</v>
      </c>
      <c r="BE661" s="8">
        <v>1</v>
      </c>
      <c r="BF661" s="8">
        <v>2</v>
      </c>
      <c r="BG661" s="8">
        <v>2</v>
      </c>
      <c r="BH661" s="8">
        <v>2</v>
      </c>
      <c r="BI661" s="8">
        <v>3</v>
      </c>
      <c r="BJ661" s="8" t="s">
        <v>26</v>
      </c>
      <c r="BK661" s="8" t="s">
        <v>20</v>
      </c>
      <c r="BL661" s="8">
        <v>15</v>
      </c>
      <c r="BM661" s="8" t="s">
        <v>26</v>
      </c>
      <c r="BN661" s="8"/>
      <c r="BO661" s="8">
        <v>8</v>
      </c>
      <c r="BP661" s="34">
        <v>47664</v>
      </c>
      <c r="BQ661" s="8" t="s">
        <v>21</v>
      </c>
      <c r="BR661" s="8" t="s">
        <v>156</v>
      </c>
    </row>
    <row r="662" spans="1:70" ht="15.5" thickBot="1" x14ac:dyDescent="0.35">
      <c r="A662" s="8" t="s">
        <v>26</v>
      </c>
      <c r="B662" s="8"/>
      <c r="C662" s="8" t="s">
        <v>1025</v>
      </c>
      <c r="D662" s="8" t="s">
        <v>154</v>
      </c>
      <c r="E662" s="33">
        <v>1</v>
      </c>
      <c r="F662" s="8">
        <v>0</v>
      </c>
      <c r="G662" s="8" t="s">
        <v>20</v>
      </c>
      <c r="H662" s="8" t="s">
        <v>711</v>
      </c>
      <c r="I662" s="8">
        <v>25</v>
      </c>
      <c r="J662" s="8">
        <v>136</v>
      </c>
      <c r="K662" s="8">
        <v>145</v>
      </c>
      <c r="L662" s="8">
        <v>14</v>
      </c>
      <c r="M662" s="8">
        <v>14</v>
      </c>
      <c r="N662" s="8">
        <v>10</v>
      </c>
      <c r="O662" s="8">
        <v>9</v>
      </c>
      <c r="P662" s="8">
        <v>15</v>
      </c>
      <c r="Q662" s="8">
        <v>13</v>
      </c>
      <c r="R662" s="8">
        <v>6</v>
      </c>
      <c r="S662" s="8">
        <v>13</v>
      </c>
      <c r="T662" s="8">
        <v>12</v>
      </c>
      <c r="U662" s="8">
        <v>9</v>
      </c>
      <c r="V662" s="8">
        <v>12</v>
      </c>
      <c r="W662" s="8">
        <v>14</v>
      </c>
      <c r="X662" s="8">
        <v>7</v>
      </c>
      <c r="Y662" s="8">
        <v>14</v>
      </c>
      <c r="Z662" s="8">
        <v>14</v>
      </c>
      <c r="AA662" s="8">
        <v>10</v>
      </c>
      <c r="AB662" s="8">
        <v>13</v>
      </c>
      <c r="AC662" s="8">
        <v>12</v>
      </c>
      <c r="AD662" s="8">
        <v>13</v>
      </c>
      <c r="AE662" s="8">
        <v>6</v>
      </c>
      <c r="AF662" s="8">
        <v>8</v>
      </c>
      <c r="AG662" s="8">
        <v>13</v>
      </c>
      <c r="AH662" s="8">
        <v>15</v>
      </c>
      <c r="AI662" s="8">
        <v>14</v>
      </c>
      <c r="AJ662" s="8">
        <v>16</v>
      </c>
      <c r="AK662" s="8">
        <v>14</v>
      </c>
      <c r="AL662" s="8">
        <v>13</v>
      </c>
      <c r="AM662" s="8">
        <v>13</v>
      </c>
      <c r="AN662" s="8">
        <v>12</v>
      </c>
      <c r="AO662" s="8">
        <v>11</v>
      </c>
      <c r="AP662" s="8">
        <v>13</v>
      </c>
      <c r="AQ662" s="8">
        <v>14</v>
      </c>
      <c r="AR662" s="8">
        <v>10</v>
      </c>
      <c r="AS662" s="8">
        <v>10</v>
      </c>
      <c r="AT662" s="8">
        <v>13</v>
      </c>
      <c r="AU662" s="8">
        <v>16</v>
      </c>
      <c r="AV662" s="8">
        <v>14</v>
      </c>
      <c r="AW662" s="8">
        <v>13</v>
      </c>
      <c r="AX662" s="8">
        <v>12</v>
      </c>
      <c r="AY662" s="8">
        <v>2</v>
      </c>
      <c r="AZ662" s="8">
        <v>1</v>
      </c>
      <c r="BA662" s="8">
        <v>1</v>
      </c>
      <c r="BB662" s="8">
        <v>2</v>
      </c>
      <c r="BC662" s="8">
        <v>1</v>
      </c>
      <c r="BD662" s="8">
        <v>3</v>
      </c>
      <c r="BE662" s="8">
        <v>1</v>
      </c>
      <c r="BF662" s="8">
        <v>2</v>
      </c>
      <c r="BG662" s="8">
        <v>1</v>
      </c>
      <c r="BH662" s="8">
        <v>1</v>
      </c>
      <c r="BI662" s="8">
        <v>2</v>
      </c>
      <c r="BJ662" s="8" t="s">
        <v>26</v>
      </c>
      <c r="BK662" s="8" t="s">
        <v>20</v>
      </c>
      <c r="BL662" s="8">
        <v>14</v>
      </c>
      <c r="BM662" s="8" t="s">
        <v>26</v>
      </c>
      <c r="BN662" s="8"/>
      <c r="BO662" s="8">
        <v>14</v>
      </c>
      <c r="BP662" s="34">
        <v>46568</v>
      </c>
      <c r="BQ662" s="8" t="s">
        <v>21</v>
      </c>
      <c r="BR662" s="8" t="s">
        <v>156</v>
      </c>
    </row>
    <row r="663" spans="1:70" ht="15.5" thickBot="1" x14ac:dyDescent="0.35">
      <c r="A663" s="8" t="s">
        <v>26</v>
      </c>
      <c r="B663" s="8"/>
      <c r="C663" s="8" t="s">
        <v>1026</v>
      </c>
      <c r="D663" s="8" t="s">
        <v>154</v>
      </c>
      <c r="E663" s="33">
        <v>1</v>
      </c>
      <c r="F663" s="8">
        <v>0</v>
      </c>
      <c r="G663" s="8" t="s">
        <v>29</v>
      </c>
      <c r="H663" s="8" t="s">
        <v>137</v>
      </c>
      <c r="I663" s="8">
        <v>29</v>
      </c>
      <c r="J663" s="8">
        <v>150</v>
      </c>
      <c r="K663" s="8">
        <v>175</v>
      </c>
      <c r="L663" s="8">
        <v>14</v>
      </c>
      <c r="M663" s="8">
        <v>14</v>
      </c>
      <c r="N663" s="8">
        <v>6</v>
      </c>
      <c r="O663" s="8">
        <v>12</v>
      </c>
      <c r="P663" s="8">
        <v>14</v>
      </c>
      <c r="Q663" s="8">
        <v>13</v>
      </c>
      <c r="R663" s="8">
        <v>3</v>
      </c>
      <c r="S663" s="8">
        <v>17</v>
      </c>
      <c r="T663" s="8">
        <v>9</v>
      </c>
      <c r="U663" s="8">
        <v>10</v>
      </c>
      <c r="V663" s="8">
        <v>9</v>
      </c>
      <c r="W663" s="8">
        <v>15</v>
      </c>
      <c r="X663" s="8">
        <v>11</v>
      </c>
      <c r="Y663" s="8">
        <v>10</v>
      </c>
      <c r="Z663" s="8">
        <v>16</v>
      </c>
      <c r="AA663" s="8">
        <v>10</v>
      </c>
      <c r="AB663" s="8">
        <v>15</v>
      </c>
      <c r="AC663" s="8">
        <v>12</v>
      </c>
      <c r="AD663" s="8">
        <v>13</v>
      </c>
      <c r="AE663" s="8">
        <v>12</v>
      </c>
      <c r="AF663" s="8">
        <v>9</v>
      </c>
      <c r="AG663" s="8">
        <v>14</v>
      </c>
      <c r="AH663" s="8">
        <v>13</v>
      </c>
      <c r="AI663" s="8">
        <v>13</v>
      </c>
      <c r="AJ663" s="8">
        <v>14</v>
      </c>
      <c r="AK663" s="8">
        <v>15</v>
      </c>
      <c r="AL663" s="8">
        <v>13</v>
      </c>
      <c r="AM663" s="8">
        <v>14</v>
      </c>
      <c r="AN663" s="8">
        <v>14</v>
      </c>
      <c r="AO663" s="8">
        <v>7</v>
      </c>
      <c r="AP663" s="8">
        <v>15</v>
      </c>
      <c r="AQ663" s="8">
        <v>14</v>
      </c>
      <c r="AR663" s="8">
        <v>14</v>
      </c>
      <c r="AS663" s="8">
        <v>13</v>
      </c>
      <c r="AT663" s="8">
        <v>12</v>
      </c>
      <c r="AU663" s="8">
        <v>15</v>
      </c>
      <c r="AV663" s="8">
        <v>12</v>
      </c>
      <c r="AW663" s="8">
        <v>14</v>
      </c>
      <c r="AX663" s="8">
        <v>16</v>
      </c>
      <c r="AY663" s="8">
        <v>2</v>
      </c>
      <c r="AZ663" s="8">
        <v>3</v>
      </c>
      <c r="BA663" s="8">
        <v>1</v>
      </c>
      <c r="BB663" s="8">
        <v>4</v>
      </c>
      <c r="BC663" s="8">
        <v>3</v>
      </c>
      <c r="BD663" s="8">
        <v>1</v>
      </c>
      <c r="BE663" s="8">
        <v>1</v>
      </c>
      <c r="BF663" s="8">
        <v>1</v>
      </c>
      <c r="BG663" s="8">
        <v>4</v>
      </c>
      <c r="BH663" s="8">
        <v>3</v>
      </c>
      <c r="BI663" s="8">
        <v>1</v>
      </c>
      <c r="BJ663" s="8" t="s">
        <v>26</v>
      </c>
      <c r="BK663" s="8" t="s">
        <v>20</v>
      </c>
      <c r="BL663" s="8">
        <v>10</v>
      </c>
      <c r="BM663" s="8" t="s">
        <v>26</v>
      </c>
      <c r="BN663" s="8"/>
      <c r="BO663" s="8">
        <v>42</v>
      </c>
      <c r="BP663" s="34">
        <v>46203</v>
      </c>
      <c r="BQ663" s="8" t="s">
        <v>21</v>
      </c>
      <c r="BR663" s="8" t="s">
        <v>156</v>
      </c>
    </row>
    <row r="664" spans="1:70" ht="15.5" thickBot="1" x14ac:dyDescent="0.35">
      <c r="A664" s="8" t="s">
        <v>26</v>
      </c>
      <c r="B664" s="8"/>
      <c r="C664" s="8" t="s">
        <v>1027</v>
      </c>
      <c r="D664" s="8" t="s">
        <v>154</v>
      </c>
      <c r="E664" s="33">
        <v>1</v>
      </c>
      <c r="F664" s="8">
        <v>0</v>
      </c>
      <c r="G664" s="8" t="s">
        <v>28</v>
      </c>
      <c r="H664" s="8" t="s">
        <v>32</v>
      </c>
      <c r="I664" s="8">
        <v>31</v>
      </c>
      <c r="J664" s="8">
        <v>156</v>
      </c>
      <c r="K664" s="8">
        <v>156</v>
      </c>
      <c r="L664" s="8">
        <v>13</v>
      </c>
      <c r="M664" s="8">
        <v>2</v>
      </c>
      <c r="N664" s="8">
        <v>1</v>
      </c>
      <c r="O664" s="8">
        <v>1</v>
      </c>
      <c r="P664" s="8">
        <v>14</v>
      </c>
      <c r="Q664" s="8">
        <v>3</v>
      </c>
      <c r="R664" s="8">
        <v>3</v>
      </c>
      <c r="S664" s="8">
        <v>3</v>
      </c>
      <c r="T664" s="8">
        <v>1</v>
      </c>
      <c r="U664" s="8">
        <v>7</v>
      </c>
      <c r="V664" s="8">
        <v>2</v>
      </c>
      <c r="W664" s="8">
        <v>11</v>
      </c>
      <c r="X664" s="8">
        <v>8</v>
      </c>
      <c r="Y664" s="8">
        <v>3</v>
      </c>
      <c r="Z664" s="8">
        <v>1</v>
      </c>
      <c r="AA664" s="8">
        <v>15</v>
      </c>
      <c r="AB664" s="8">
        <v>11</v>
      </c>
      <c r="AC664" s="8">
        <v>15</v>
      </c>
      <c r="AD664" s="8">
        <v>13</v>
      </c>
      <c r="AE664" s="8">
        <v>16</v>
      </c>
      <c r="AF664" s="8">
        <v>16</v>
      </c>
      <c r="AG664" s="8">
        <v>15</v>
      </c>
      <c r="AH664" s="8">
        <v>10</v>
      </c>
      <c r="AI664" s="8">
        <v>2</v>
      </c>
      <c r="AJ664" s="8">
        <v>14</v>
      </c>
      <c r="AK664" s="8">
        <v>16</v>
      </c>
      <c r="AL664" s="8">
        <v>15</v>
      </c>
      <c r="AM664" s="8">
        <v>10</v>
      </c>
      <c r="AN664" s="8">
        <v>8</v>
      </c>
      <c r="AO664" s="8">
        <v>14</v>
      </c>
      <c r="AP664" s="8">
        <v>11</v>
      </c>
      <c r="AQ664" s="8">
        <v>13</v>
      </c>
      <c r="AR664" s="8">
        <v>12</v>
      </c>
      <c r="AS664" s="8">
        <v>14</v>
      </c>
      <c r="AT664" s="8">
        <v>8</v>
      </c>
      <c r="AU664" s="8">
        <v>15</v>
      </c>
      <c r="AV664" s="8">
        <v>16</v>
      </c>
      <c r="AW664" s="8">
        <v>13</v>
      </c>
      <c r="AX664" s="8">
        <v>15</v>
      </c>
      <c r="AY664" s="8">
        <v>15</v>
      </c>
      <c r="AZ664" s="8">
        <v>15</v>
      </c>
      <c r="BA664" s="8">
        <v>17</v>
      </c>
      <c r="BB664" s="8">
        <v>16</v>
      </c>
      <c r="BC664" s="8">
        <v>11</v>
      </c>
      <c r="BD664" s="8">
        <v>14</v>
      </c>
      <c r="BE664" s="8">
        <v>12</v>
      </c>
      <c r="BF664" s="8">
        <v>17</v>
      </c>
      <c r="BG664" s="8">
        <v>12</v>
      </c>
      <c r="BH664" s="8">
        <v>16</v>
      </c>
      <c r="BI664" s="8">
        <v>14</v>
      </c>
      <c r="BJ664" s="8" t="s">
        <v>26</v>
      </c>
      <c r="BK664" s="8" t="s">
        <v>20</v>
      </c>
      <c r="BL664" s="8">
        <v>14</v>
      </c>
      <c r="BM664" s="8" t="s">
        <v>26</v>
      </c>
      <c r="BN664" s="8"/>
      <c r="BO664" s="8" t="s">
        <v>26</v>
      </c>
      <c r="BP664" s="34">
        <v>46568</v>
      </c>
      <c r="BQ664" s="8" t="s">
        <v>21</v>
      </c>
      <c r="BR664" s="8" t="s">
        <v>156</v>
      </c>
    </row>
    <row r="665" spans="1:70" ht="15.5" thickBot="1" x14ac:dyDescent="0.35">
      <c r="A665" s="8" t="s">
        <v>26</v>
      </c>
      <c r="B665" s="8"/>
      <c r="C665" s="8" t="s">
        <v>1028</v>
      </c>
      <c r="D665" s="8" t="s">
        <v>154</v>
      </c>
      <c r="E665" s="33">
        <v>1</v>
      </c>
      <c r="F665" s="8">
        <v>0</v>
      </c>
      <c r="G665" s="8" t="s">
        <v>19</v>
      </c>
      <c r="H665" s="8" t="s">
        <v>139</v>
      </c>
      <c r="I665" s="8">
        <v>19</v>
      </c>
      <c r="J665" s="8">
        <v>136</v>
      </c>
      <c r="K665" s="8">
        <v>169</v>
      </c>
      <c r="L665" s="8">
        <v>14</v>
      </c>
      <c r="M665" s="8">
        <v>13</v>
      </c>
      <c r="N665" s="8">
        <v>7</v>
      </c>
      <c r="O665" s="8">
        <v>7</v>
      </c>
      <c r="P665" s="8">
        <v>15</v>
      </c>
      <c r="Q665" s="8">
        <v>13</v>
      </c>
      <c r="R665" s="8">
        <v>9</v>
      </c>
      <c r="S665" s="8">
        <v>17</v>
      </c>
      <c r="T665" s="8">
        <v>7</v>
      </c>
      <c r="U665" s="8">
        <v>9</v>
      </c>
      <c r="V665" s="8">
        <v>10</v>
      </c>
      <c r="W665" s="8">
        <v>15</v>
      </c>
      <c r="X665" s="8">
        <v>7</v>
      </c>
      <c r="Y665" s="8">
        <v>13</v>
      </c>
      <c r="Z665" s="8">
        <v>15</v>
      </c>
      <c r="AA665" s="8">
        <v>9</v>
      </c>
      <c r="AB665" s="8">
        <v>10</v>
      </c>
      <c r="AC665" s="8">
        <v>11</v>
      </c>
      <c r="AD665" s="8">
        <v>12</v>
      </c>
      <c r="AE665" s="8">
        <v>7</v>
      </c>
      <c r="AF665" s="8">
        <v>7</v>
      </c>
      <c r="AG665" s="8">
        <v>14</v>
      </c>
      <c r="AH665" s="8">
        <v>10</v>
      </c>
      <c r="AI665" s="8">
        <v>13</v>
      </c>
      <c r="AJ665" s="8">
        <v>12</v>
      </c>
      <c r="AK665" s="8">
        <v>10</v>
      </c>
      <c r="AL665" s="8">
        <v>11</v>
      </c>
      <c r="AM665" s="8">
        <v>14</v>
      </c>
      <c r="AN665" s="8">
        <v>14</v>
      </c>
      <c r="AO665" s="8">
        <v>10</v>
      </c>
      <c r="AP665" s="8">
        <v>15</v>
      </c>
      <c r="AQ665" s="8">
        <v>12</v>
      </c>
      <c r="AR665" s="8">
        <v>16</v>
      </c>
      <c r="AS665" s="8">
        <v>14</v>
      </c>
      <c r="AT665" s="8">
        <v>15</v>
      </c>
      <c r="AU665" s="8">
        <v>11</v>
      </c>
      <c r="AV665" s="8">
        <v>11</v>
      </c>
      <c r="AW665" s="8">
        <v>11</v>
      </c>
      <c r="AX665" s="8">
        <v>10</v>
      </c>
      <c r="AY665" s="8">
        <v>1</v>
      </c>
      <c r="AZ665" s="8">
        <v>2</v>
      </c>
      <c r="BA665" s="8">
        <v>1</v>
      </c>
      <c r="BB665" s="8">
        <v>2</v>
      </c>
      <c r="BC665" s="8">
        <v>2</v>
      </c>
      <c r="BD665" s="8">
        <v>3</v>
      </c>
      <c r="BE665" s="8">
        <v>2</v>
      </c>
      <c r="BF665" s="8">
        <v>2</v>
      </c>
      <c r="BG665" s="8">
        <v>4</v>
      </c>
      <c r="BH665" s="8">
        <v>3</v>
      </c>
      <c r="BI665" s="8">
        <v>3</v>
      </c>
      <c r="BJ665" s="8" t="s">
        <v>26</v>
      </c>
      <c r="BK665" s="8" t="s">
        <v>20</v>
      </c>
      <c r="BL665" s="8">
        <v>10</v>
      </c>
      <c r="BM665" s="8" t="s">
        <v>26</v>
      </c>
      <c r="BN665" s="8"/>
      <c r="BO665" s="8" t="s">
        <v>26</v>
      </c>
      <c r="BP665" s="34">
        <v>47299</v>
      </c>
      <c r="BQ665" s="8" t="s">
        <v>21</v>
      </c>
      <c r="BR665" s="8" t="s">
        <v>156</v>
      </c>
    </row>
    <row r="666" spans="1:70" ht="15.5" thickBot="1" x14ac:dyDescent="0.35">
      <c r="A666" s="8" t="s">
        <v>26</v>
      </c>
      <c r="B666" s="8"/>
      <c r="C666" s="8" t="s">
        <v>1029</v>
      </c>
      <c r="D666" s="8" t="s">
        <v>154</v>
      </c>
      <c r="E666" s="33">
        <v>1</v>
      </c>
      <c r="F666" s="8">
        <v>0</v>
      </c>
      <c r="G666" s="8" t="s">
        <v>155</v>
      </c>
      <c r="H666" s="8" t="s">
        <v>369</v>
      </c>
      <c r="I666" s="8">
        <v>26</v>
      </c>
      <c r="J666" s="8">
        <v>134</v>
      </c>
      <c r="K666" s="8">
        <v>150</v>
      </c>
      <c r="L666" s="8">
        <v>13</v>
      </c>
      <c r="M666" s="8">
        <v>13</v>
      </c>
      <c r="N666" s="8">
        <v>14</v>
      </c>
      <c r="O666" s="8">
        <v>4</v>
      </c>
      <c r="P666" s="8">
        <v>11</v>
      </c>
      <c r="Q666" s="8">
        <v>8</v>
      </c>
      <c r="R666" s="8">
        <v>11</v>
      </c>
      <c r="S666" s="8">
        <v>10</v>
      </c>
      <c r="T666" s="8">
        <v>14</v>
      </c>
      <c r="U666" s="8">
        <v>5</v>
      </c>
      <c r="V666" s="8">
        <v>9</v>
      </c>
      <c r="W666" s="8">
        <v>12</v>
      </c>
      <c r="X666" s="8">
        <v>13</v>
      </c>
      <c r="Y666" s="8">
        <v>9</v>
      </c>
      <c r="Z666" s="8">
        <v>7</v>
      </c>
      <c r="AA666" s="8">
        <v>13</v>
      </c>
      <c r="AB666" s="8">
        <v>16</v>
      </c>
      <c r="AC666" s="8">
        <v>11</v>
      </c>
      <c r="AD666" s="8">
        <v>12</v>
      </c>
      <c r="AE666" s="8">
        <v>8</v>
      </c>
      <c r="AF666" s="8">
        <v>12</v>
      </c>
      <c r="AG666" s="8">
        <v>11</v>
      </c>
      <c r="AH666" s="8">
        <v>13</v>
      </c>
      <c r="AI666" s="8">
        <v>13</v>
      </c>
      <c r="AJ666" s="8">
        <v>16</v>
      </c>
      <c r="AK666" s="8">
        <v>15</v>
      </c>
      <c r="AL666" s="8">
        <v>14</v>
      </c>
      <c r="AM666" s="8">
        <v>13</v>
      </c>
      <c r="AN666" s="8">
        <v>15</v>
      </c>
      <c r="AO666" s="8">
        <v>13</v>
      </c>
      <c r="AP666" s="8">
        <v>15</v>
      </c>
      <c r="AQ666" s="8">
        <v>15</v>
      </c>
      <c r="AR666" s="8">
        <v>11</v>
      </c>
      <c r="AS666" s="8">
        <v>13</v>
      </c>
      <c r="AT666" s="8">
        <v>15</v>
      </c>
      <c r="AU666" s="8">
        <v>14</v>
      </c>
      <c r="AV666" s="8">
        <v>13</v>
      </c>
      <c r="AW666" s="8">
        <v>15</v>
      </c>
      <c r="AX666" s="8">
        <v>16</v>
      </c>
      <c r="AY666" s="8">
        <v>3</v>
      </c>
      <c r="AZ666" s="8">
        <v>3</v>
      </c>
      <c r="BA666" s="8">
        <v>2</v>
      </c>
      <c r="BB666" s="8">
        <v>2</v>
      </c>
      <c r="BC666" s="8">
        <v>3</v>
      </c>
      <c r="BD666" s="8">
        <v>1</v>
      </c>
      <c r="BE666" s="8">
        <v>2</v>
      </c>
      <c r="BF666" s="8">
        <v>1</v>
      </c>
      <c r="BG666" s="8">
        <v>2</v>
      </c>
      <c r="BH666" s="8">
        <v>1</v>
      </c>
      <c r="BI666" s="8">
        <v>3</v>
      </c>
      <c r="BJ666" s="8" t="s">
        <v>26</v>
      </c>
      <c r="BK666" s="8" t="s">
        <v>20</v>
      </c>
      <c r="BL666" s="8">
        <v>14</v>
      </c>
      <c r="BM666" s="8" t="s">
        <v>26</v>
      </c>
      <c r="BN666" s="8"/>
      <c r="BO666" s="8">
        <v>6</v>
      </c>
      <c r="BP666" s="34">
        <v>46203</v>
      </c>
      <c r="BQ666" s="8" t="s">
        <v>21</v>
      </c>
      <c r="BR666" s="8" t="s">
        <v>156</v>
      </c>
    </row>
    <row r="667" spans="1:70" ht="15.5" thickBot="1" x14ac:dyDescent="0.35">
      <c r="A667" s="8" t="s">
        <v>26</v>
      </c>
      <c r="B667" s="8"/>
      <c r="C667" s="8" t="s">
        <v>1030</v>
      </c>
      <c r="D667" s="8" t="s">
        <v>154</v>
      </c>
      <c r="E667" s="33">
        <v>1</v>
      </c>
      <c r="F667" s="8">
        <v>0</v>
      </c>
      <c r="G667" s="8" t="s">
        <v>20</v>
      </c>
      <c r="H667" s="8" t="s">
        <v>226</v>
      </c>
      <c r="I667" s="8">
        <v>24</v>
      </c>
      <c r="J667" s="8">
        <v>142</v>
      </c>
      <c r="K667" s="8">
        <v>150</v>
      </c>
      <c r="L667" s="8">
        <v>11</v>
      </c>
      <c r="M667" s="8">
        <v>10</v>
      </c>
      <c r="N667" s="8">
        <v>14</v>
      </c>
      <c r="O667" s="8">
        <v>4</v>
      </c>
      <c r="P667" s="8">
        <v>11</v>
      </c>
      <c r="Q667" s="8">
        <v>4</v>
      </c>
      <c r="R667" s="8">
        <v>15</v>
      </c>
      <c r="S667" s="8">
        <v>9</v>
      </c>
      <c r="T667" s="8">
        <v>15</v>
      </c>
      <c r="U667" s="8">
        <v>6</v>
      </c>
      <c r="V667" s="8">
        <v>8</v>
      </c>
      <c r="W667" s="8">
        <v>13</v>
      </c>
      <c r="X667" s="8">
        <v>16</v>
      </c>
      <c r="Y667" s="8">
        <v>4</v>
      </c>
      <c r="Z667" s="8">
        <v>3</v>
      </c>
      <c r="AA667" s="8">
        <v>14</v>
      </c>
      <c r="AB667" s="8">
        <v>14</v>
      </c>
      <c r="AC667" s="8">
        <v>13</v>
      </c>
      <c r="AD667" s="8">
        <v>12</v>
      </c>
      <c r="AE667" s="8">
        <v>15</v>
      </c>
      <c r="AF667" s="8">
        <v>14</v>
      </c>
      <c r="AG667" s="8">
        <v>7</v>
      </c>
      <c r="AH667" s="8">
        <v>12</v>
      </c>
      <c r="AI667" s="8">
        <v>11</v>
      </c>
      <c r="AJ667" s="8">
        <v>14</v>
      </c>
      <c r="AK667" s="8">
        <v>15</v>
      </c>
      <c r="AL667" s="8">
        <v>12</v>
      </c>
      <c r="AM667" s="8">
        <v>13</v>
      </c>
      <c r="AN667" s="8">
        <v>14</v>
      </c>
      <c r="AO667" s="8">
        <v>18</v>
      </c>
      <c r="AP667" s="8">
        <v>14</v>
      </c>
      <c r="AQ667" s="8">
        <v>14</v>
      </c>
      <c r="AR667" s="8">
        <v>14</v>
      </c>
      <c r="AS667" s="8">
        <v>15</v>
      </c>
      <c r="AT667" s="8">
        <v>16</v>
      </c>
      <c r="AU667" s="8">
        <v>10</v>
      </c>
      <c r="AV667" s="8">
        <v>15</v>
      </c>
      <c r="AW667" s="8">
        <v>12</v>
      </c>
      <c r="AX667" s="8">
        <v>13</v>
      </c>
      <c r="AY667" s="8">
        <v>2</v>
      </c>
      <c r="AZ667" s="8">
        <v>2</v>
      </c>
      <c r="BA667" s="8">
        <v>1</v>
      </c>
      <c r="BB667" s="8">
        <v>1</v>
      </c>
      <c r="BC667" s="8">
        <v>1</v>
      </c>
      <c r="BD667" s="8">
        <v>2</v>
      </c>
      <c r="BE667" s="8">
        <v>1</v>
      </c>
      <c r="BF667" s="8">
        <v>2</v>
      </c>
      <c r="BG667" s="8">
        <v>4</v>
      </c>
      <c r="BH667" s="8">
        <v>1</v>
      </c>
      <c r="BI667" s="8">
        <v>2</v>
      </c>
      <c r="BJ667" s="8" t="s">
        <v>26</v>
      </c>
      <c r="BK667" s="8" t="s">
        <v>20</v>
      </c>
      <c r="BL667" s="8">
        <v>15</v>
      </c>
      <c r="BM667" s="8" t="s">
        <v>26</v>
      </c>
      <c r="BN667" s="8"/>
      <c r="BO667" s="8">
        <v>3</v>
      </c>
      <c r="BP667" s="34">
        <v>46934</v>
      </c>
      <c r="BQ667" s="8" t="s">
        <v>21</v>
      </c>
      <c r="BR667" s="8" t="s">
        <v>156</v>
      </c>
    </row>
    <row r="668" spans="1:70" ht="15.5" thickBot="1" x14ac:dyDescent="0.35">
      <c r="A668" s="8" t="s">
        <v>26</v>
      </c>
      <c r="B668" s="8"/>
      <c r="C668" s="8" t="s">
        <v>1031</v>
      </c>
      <c r="D668" s="8" t="s">
        <v>154</v>
      </c>
      <c r="E668" s="33">
        <v>1</v>
      </c>
      <c r="F668" s="8">
        <v>0</v>
      </c>
      <c r="G668" s="8" t="s">
        <v>28</v>
      </c>
      <c r="H668" s="8" t="s">
        <v>32</v>
      </c>
      <c r="I668" s="8">
        <v>26</v>
      </c>
      <c r="J668" s="8">
        <v>133</v>
      </c>
      <c r="K668" s="8">
        <v>145</v>
      </c>
      <c r="L668" s="8">
        <v>10</v>
      </c>
      <c r="M668" s="8">
        <v>2</v>
      </c>
      <c r="N668" s="8">
        <v>1</v>
      </c>
      <c r="O668" s="8">
        <v>3</v>
      </c>
      <c r="P668" s="8">
        <v>10</v>
      </c>
      <c r="Q668" s="8">
        <v>5</v>
      </c>
      <c r="R668" s="8">
        <v>1</v>
      </c>
      <c r="S668" s="8">
        <v>3</v>
      </c>
      <c r="T668" s="8">
        <v>3</v>
      </c>
      <c r="U668" s="8">
        <v>9</v>
      </c>
      <c r="V668" s="8">
        <v>1</v>
      </c>
      <c r="W668" s="8">
        <v>9</v>
      </c>
      <c r="X668" s="8">
        <v>2</v>
      </c>
      <c r="Y668" s="8">
        <v>1</v>
      </c>
      <c r="Z668" s="8">
        <v>6</v>
      </c>
      <c r="AA668" s="8">
        <v>14</v>
      </c>
      <c r="AB668" s="8">
        <v>12</v>
      </c>
      <c r="AC668" s="8">
        <v>13</v>
      </c>
      <c r="AD668" s="8">
        <v>12</v>
      </c>
      <c r="AE668" s="8">
        <v>8</v>
      </c>
      <c r="AF668" s="8">
        <v>8</v>
      </c>
      <c r="AG668" s="8">
        <v>12</v>
      </c>
      <c r="AH668" s="8">
        <v>11</v>
      </c>
      <c r="AI668" s="8">
        <v>3</v>
      </c>
      <c r="AJ668" s="8">
        <v>12</v>
      </c>
      <c r="AK668" s="8">
        <v>12</v>
      </c>
      <c r="AL668" s="8">
        <v>14</v>
      </c>
      <c r="AM668" s="8">
        <v>10</v>
      </c>
      <c r="AN668" s="8">
        <v>11</v>
      </c>
      <c r="AO668" s="8">
        <v>13</v>
      </c>
      <c r="AP668" s="8">
        <v>13</v>
      </c>
      <c r="AQ668" s="8">
        <v>15</v>
      </c>
      <c r="AR668" s="8">
        <v>10</v>
      </c>
      <c r="AS668" s="8">
        <v>11</v>
      </c>
      <c r="AT668" s="8">
        <v>11</v>
      </c>
      <c r="AU668" s="8">
        <v>14</v>
      </c>
      <c r="AV668" s="8">
        <v>13</v>
      </c>
      <c r="AW668" s="8">
        <v>12</v>
      </c>
      <c r="AX668" s="8">
        <v>13</v>
      </c>
      <c r="AY668" s="8">
        <v>8</v>
      </c>
      <c r="AZ668" s="8">
        <v>14</v>
      </c>
      <c r="BA668" s="8">
        <v>16</v>
      </c>
      <c r="BB668" s="8">
        <v>12</v>
      </c>
      <c r="BC668" s="8">
        <v>7</v>
      </c>
      <c r="BD668" s="8">
        <v>15</v>
      </c>
      <c r="BE668" s="8">
        <v>14</v>
      </c>
      <c r="BF668" s="8">
        <v>12</v>
      </c>
      <c r="BG668" s="8">
        <v>7</v>
      </c>
      <c r="BH668" s="8">
        <v>13</v>
      </c>
      <c r="BI668" s="8">
        <v>14</v>
      </c>
      <c r="BJ668" s="8" t="s">
        <v>26</v>
      </c>
      <c r="BK668" s="8" t="s">
        <v>20</v>
      </c>
      <c r="BL668" s="8">
        <v>14</v>
      </c>
      <c r="BM668" s="8" t="s">
        <v>26</v>
      </c>
      <c r="BN668" s="8"/>
      <c r="BO668" s="8">
        <v>1</v>
      </c>
      <c r="BP668" s="34">
        <v>47299</v>
      </c>
      <c r="BQ668" s="8" t="s">
        <v>21</v>
      </c>
      <c r="BR668" s="8" t="s">
        <v>156</v>
      </c>
    </row>
    <row r="669" spans="1:70" ht="15.5" thickBot="1" x14ac:dyDescent="0.35">
      <c r="A669" s="8" t="s">
        <v>26</v>
      </c>
      <c r="B669" s="8"/>
      <c r="C669" s="8" t="s">
        <v>1032</v>
      </c>
      <c r="D669" s="8" t="s">
        <v>154</v>
      </c>
      <c r="E669" s="33">
        <v>1</v>
      </c>
      <c r="F669" s="8">
        <v>0</v>
      </c>
      <c r="G669" s="8" t="s">
        <v>33</v>
      </c>
      <c r="H669" s="8" t="s">
        <v>30</v>
      </c>
      <c r="I669" s="8">
        <v>22</v>
      </c>
      <c r="J669" s="8">
        <v>149</v>
      </c>
      <c r="K669" s="8">
        <v>160</v>
      </c>
      <c r="L669" s="8">
        <v>12</v>
      </c>
      <c r="M669" s="8">
        <v>6</v>
      </c>
      <c r="N669" s="8">
        <v>12</v>
      </c>
      <c r="O669" s="8">
        <v>6</v>
      </c>
      <c r="P669" s="8">
        <v>14</v>
      </c>
      <c r="Q669" s="8">
        <v>3</v>
      </c>
      <c r="R669" s="8">
        <v>9</v>
      </c>
      <c r="S669" s="8">
        <v>12</v>
      </c>
      <c r="T669" s="8">
        <v>14</v>
      </c>
      <c r="U669" s="8">
        <v>7</v>
      </c>
      <c r="V669" s="8">
        <v>7</v>
      </c>
      <c r="W669" s="8">
        <v>12</v>
      </c>
      <c r="X669" s="8">
        <v>16</v>
      </c>
      <c r="Y669" s="8">
        <v>5</v>
      </c>
      <c r="Z669" s="8">
        <v>13</v>
      </c>
      <c r="AA669" s="8">
        <v>14</v>
      </c>
      <c r="AB669" s="8">
        <v>14</v>
      </c>
      <c r="AC669" s="8">
        <v>14</v>
      </c>
      <c r="AD669" s="8">
        <v>12</v>
      </c>
      <c r="AE669" s="8">
        <v>11</v>
      </c>
      <c r="AF669" s="8">
        <v>14</v>
      </c>
      <c r="AG669" s="8">
        <v>14</v>
      </c>
      <c r="AH669" s="8">
        <v>13</v>
      </c>
      <c r="AI669" s="8">
        <v>11</v>
      </c>
      <c r="AJ669" s="8">
        <v>13</v>
      </c>
      <c r="AK669" s="8">
        <v>17</v>
      </c>
      <c r="AL669" s="8">
        <v>14</v>
      </c>
      <c r="AM669" s="8">
        <v>15</v>
      </c>
      <c r="AN669" s="8">
        <v>14</v>
      </c>
      <c r="AO669" s="8">
        <v>18</v>
      </c>
      <c r="AP669" s="8">
        <v>14</v>
      </c>
      <c r="AQ669" s="8">
        <v>13</v>
      </c>
      <c r="AR669" s="8">
        <v>13</v>
      </c>
      <c r="AS669" s="8">
        <v>15</v>
      </c>
      <c r="AT669" s="8">
        <v>14</v>
      </c>
      <c r="AU669" s="8">
        <v>13</v>
      </c>
      <c r="AV669" s="8">
        <v>16</v>
      </c>
      <c r="AW669" s="8">
        <v>14</v>
      </c>
      <c r="AX669" s="8">
        <v>13</v>
      </c>
      <c r="AY669" s="8">
        <v>2</v>
      </c>
      <c r="AZ669" s="8">
        <v>2</v>
      </c>
      <c r="BA669" s="8">
        <v>2</v>
      </c>
      <c r="BB669" s="8">
        <v>4</v>
      </c>
      <c r="BC669" s="8">
        <v>1</v>
      </c>
      <c r="BD669" s="8">
        <v>3</v>
      </c>
      <c r="BE669" s="8">
        <v>1</v>
      </c>
      <c r="BF669" s="8">
        <v>1</v>
      </c>
      <c r="BG669" s="8">
        <v>1</v>
      </c>
      <c r="BH669" s="8">
        <v>3</v>
      </c>
      <c r="BI669" s="8">
        <v>2</v>
      </c>
      <c r="BJ669" s="8" t="s">
        <v>26</v>
      </c>
      <c r="BK669" s="8" t="s">
        <v>20</v>
      </c>
      <c r="BL669" s="8">
        <v>11</v>
      </c>
      <c r="BM669" s="8" t="s">
        <v>26</v>
      </c>
      <c r="BN669" s="8"/>
      <c r="BO669" s="8">
        <v>3</v>
      </c>
      <c r="BP669" s="34">
        <v>47664</v>
      </c>
      <c r="BQ669" s="8" t="s">
        <v>21</v>
      </c>
      <c r="BR669" s="8" t="s">
        <v>156</v>
      </c>
    </row>
    <row r="670" spans="1:70" ht="15.5" thickBot="1" x14ac:dyDescent="0.35">
      <c r="A670" s="8" t="s">
        <v>26</v>
      </c>
      <c r="B670" s="8"/>
      <c r="C670" s="8" t="s">
        <v>1033</v>
      </c>
      <c r="D670" s="8" t="s">
        <v>154</v>
      </c>
      <c r="E670" s="33">
        <v>1</v>
      </c>
      <c r="F670" s="8">
        <v>0</v>
      </c>
      <c r="G670" s="8" t="s">
        <v>239</v>
      </c>
      <c r="H670" s="8" t="s">
        <v>31</v>
      </c>
      <c r="I670" s="8">
        <v>32</v>
      </c>
      <c r="J670" s="8">
        <v>138</v>
      </c>
      <c r="K670" s="8">
        <v>150</v>
      </c>
      <c r="L670" s="8">
        <v>12</v>
      </c>
      <c r="M670" s="8">
        <v>6</v>
      </c>
      <c r="N670" s="8">
        <v>14</v>
      </c>
      <c r="O670" s="8">
        <v>10</v>
      </c>
      <c r="P670" s="8">
        <v>12</v>
      </c>
      <c r="Q670" s="8">
        <v>3</v>
      </c>
      <c r="R670" s="8">
        <v>7</v>
      </c>
      <c r="S670" s="8">
        <v>10</v>
      </c>
      <c r="T670" s="8">
        <v>16</v>
      </c>
      <c r="U670" s="8">
        <v>4</v>
      </c>
      <c r="V670" s="8">
        <v>8</v>
      </c>
      <c r="W670" s="8">
        <v>13</v>
      </c>
      <c r="X670" s="8">
        <v>17</v>
      </c>
      <c r="Y670" s="8">
        <v>6</v>
      </c>
      <c r="Z670" s="8">
        <v>10</v>
      </c>
      <c r="AA670" s="8">
        <v>14</v>
      </c>
      <c r="AB670" s="8">
        <v>15</v>
      </c>
      <c r="AC670" s="8">
        <v>15</v>
      </c>
      <c r="AD670" s="8">
        <v>12</v>
      </c>
      <c r="AE670" s="8">
        <v>17</v>
      </c>
      <c r="AF670" s="8">
        <v>17</v>
      </c>
      <c r="AG670" s="8">
        <v>10</v>
      </c>
      <c r="AH670" s="8">
        <v>16</v>
      </c>
      <c r="AI670" s="8">
        <v>8</v>
      </c>
      <c r="AJ670" s="8">
        <v>13</v>
      </c>
      <c r="AK670" s="8">
        <v>17</v>
      </c>
      <c r="AL670" s="8">
        <v>15</v>
      </c>
      <c r="AM670" s="8">
        <v>13</v>
      </c>
      <c r="AN670" s="8">
        <v>12</v>
      </c>
      <c r="AO670" s="8">
        <v>14</v>
      </c>
      <c r="AP670" s="8">
        <v>11</v>
      </c>
      <c r="AQ670" s="8">
        <v>13</v>
      </c>
      <c r="AR670" s="8">
        <v>13</v>
      </c>
      <c r="AS670" s="8">
        <v>15</v>
      </c>
      <c r="AT670" s="8">
        <v>12</v>
      </c>
      <c r="AU670" s="8">
        <v>14</v>
      </c>
      <c r="AV670" s="8">
        <v>16</v>
      </c>
      <c r="AW670" s="8">
        <v>12</v>
      </c>
      <c r="AX670" s="8">
        <v>13</v>
      </c>
      <c r="AY670" s="8">
        <v>1</v>
      </c>
      <c r="AZ670" s="8">
        <v>1</v>
      </c>
      <c r="BA670" s="8">
        <v>3</v>
      </c>
      <c r="BB670" s="8">
        <v>1</v>
      </c>
      <c r="BC670" s="8">
        <v>2</v>
      </c>
      <c r="BD670" s="8">
        <v>1</v>
      </c>
      <c r="BE670" s="8">
        <v>1</v>
      </c>
      <c r="BF670" s="8">
        <v>3</v>
      </c>
      <c r="BG670" s="8">
        <v>2</v>
      </c>
      <c r="BH670" s="8">
        <v>1</v>
      </c>
      <c r="BI670" s="8">
        <v>3</v>
      </c>
      <c r="BJ670" s="8" t="s">
        <v>26</v>
      </c>
      <c r="BK670" s="8" t="s">
        <v>20</v>
      </c>
      <c r="BL670" s="8">
        <v>7</v>
      </c>
      <c r="BM670" s="8" t="s">
        <v>26</v>
      </c>
      <c r="BN670" s="8"/>
      <c r="BO670" s="8">
        <v>17</v>
      </c>
      <c r="BP670" s="34">
        <v>46203</v>
      </c>
      <c r="BQ670" s="8" t="s">
        <v>21</v>
      </c>
      <c r="BR670" s="8" t="s">
        <v>156</v>
      </c>
    </row>
    <row r="671" spans="1:70" ht="15.5" thickBot="1" x14ac:dyDescent="0.35">
      <c r="A671" s="8" t="s">
        <v>26</v>
      </c>
      <c r="B671" s="8"/>
      <c r="C671" s="8" t="s">
        <v>1034</v>
      </c>
      <c r="D671" s="8" t="s">
        <v>154</v>
      </c>
      <c r="E671" s="33">
        <v>1</v>
      </c>
      <c r="F671" s="8">
        <v>0</v>
      </c>
      <c r="G671" s="8" t="s">
        <v>228</v>
      </c>
      <c r="H671" s="8" t="s">
        <v>31</v>
      </c>
      <c r="I671" s="8">
        <v>32</v>
      </c>
      <c r="J671" s="8">
        <v>135</v>
      </c>
      <c r="K671" s="8">
        <v>146</v>
      </c>
      <c r="L671" s="8">
        <v>13</v>
      </c>
      <c r="M671" s="8">
        <v>8</v>
      </c>
      <c r="N671" s="8">
        <v>14</v>
      </c>
      <c r="O671" s="8">
        <v>5</v>
      </c>
      <c r="P671" s="8">
        <v>15</v>
      </c>
      <c r="Q671" s="8">
        <v>5</v>
      </c>
      <c r="R671" s="8">
        <v>12</v>
      </c>
      <c r="S671" s="8">
        <v>8</v>
      </c>
      <c r="T671" s="8">
        <v>16</v>
      </c>
      <c r="U671" s="8">
        <v>5</v>
      </c>
      <c r="V671" s="8">
        <v>9</v>
      </c>
      <c r="W671" s="8">
        <v>12</v>
      </c>
      <c r="X671" s="8">
        <v>17</v>
      </c>
      <c r="Y671" s="8">
        <v>6</v>
      </c>
      <c r="Z671" s="8">
        <v>5</v>
      </c>
      <c r="AA671" s="8">
        <v>15</v>
      </c>
      <c r="AB671" s="8">
        <v>13</v>
      </c>
      <c r="AC671" s="8">
        <v>14</v>
      </c>
      <c r="AD671" s="8">
        <v>12</v>
      </c>
      <c r="AE671" s="8">
        <v>12</v>
      </c>
      <c r="AF671" s="8">
        <v>11</v>
      </c>
      <c r="AG671" s="8">
        <v>10</v>
      </c>
      <c r="AH671" s="8">
        <v>15</v>
      </c>
      <c r="AI671" s="8">
        <v>10</v>
      </c>
      <c r="AJ671" s="8">
        <v>17</v>
      </c>
      <c r="AK671" s="8">
        <v>15</v>
      </c>
      <c r="AL671" s="8">
        <v>15</v>
      </c>
      <c r="AM671" s="8">
        <v>11</v>
      </c>
      <c r="AN671" s="8">
        <v>10</v>
      </c>
      <c r="AO671" s="8">
        <v>15</v>
      </c>
      <c r="AP671" s="8">
        <v>13</v>
      </c>
      <c r="AQ671" s="8">
        <v>13</v>
      </c>
      <c r="AR671" s="8">
        <v>12</v>
      </c>
      <c r="AS671" s="8">
        <v>15</v>
      </c>
      <c r="AT671" s="8">
        <v>12</v>
      </c>
      <c r="AU671" s="8">
        <v>14</v>
      </c>
      <c r="AV671" s="8">
        <v>10</v>
      </c>
      <c r="AW671" s="8">
        <v>12</v>
      </c>
      <c r="AX671" s="8">
        <v>12</v>
      </c>
      <c r="AY671" s="8">
        <v>3</v>
      </c>
      <c r="AZ671" s="8">
        <v>2</v>
      </c>
      <c r="BA671" s="8">
        <v>3</v>
      </c>
      <c r="BB671" s="8">
        <v>4</v>
      </c>
      <c r="BC671" s="8">
        <v>1</v>
      </c>
      <c r="BD671" s="8">
        <v>1</v>
      </c>
      <c r="BE671" s="8">
        <v>2</v>
      </c>
      <c r="BF671" s="8">
        <v>3</v>
      </c>
      <c r="BG671" s="8">
        <v>2</v>
      </c>
      <c r="BH671" s="8">
        <v>1</v>
      </c>
      <c r="BI671" s="8">
        <v>1</v>
      </c>
      <c r="BJ671" s="8" t="s">
        <v>26</v>
      </c>
      <c r="BK671" s="8" t="s">
        <v>20</v>
      </c>
      <c r="BL671" s="8">
        <v>16</v>
      </c>
      <c r="BM671" s="8" t="s">
        <v>26</v>
      </c>
      <c r="BN671" s="8"/>
      <c r="BO671" s="8">
        <v>22</v>
      </c>
      <c r="BP671" s="34">
        <v>46203</v>
      </c>
      <c r="BQ671" s="8" t="s">
        <v>21</v>
      </c>
      <c r="BR671" s="8" t="s">
        <v>156</v>
      </c>
    </row>
    <row r="672" spans="1:70" ht="15.5" thickBot="1" x14ac:dyDescent="0.35">
      <c r="A672" s="8" t="s">
        <v>26</v>
      </c>
      <c r="B672" s="8"/>
      <c r="C672" s="8" t="s">
        <v>1035</v>
      </c>
      <c r="D672" s="8" t="s">
        <v>154</v>
      </c>
      <c r="E672" s="33">
        <v>1</v>
      </c>
      <c r="F672" s="8">
        <v>0</v>
      </c>
      <c r="G672" s="8" t="s">
        <v>20</v>
      </c>
      <c r="H672" s="8" t="s">
        <v>315</v>
      </c>
      <c r="I672" s="8">
        <v>18</v>
      </c>
      <c r="J672" s="8">
        <v>122</v>
      </c>
      <c r="K672" s="8">
        <v>160</v>
      </c>
      <c r="L672" s="8">
        <v>12</v>
      </c>
      <c r="M672" s="8">
        <v>11</v>
      </c>
      <c r="N672" s="8">
        <v>9</v>
      </c>
      <c r="O672" s="8">
        <v>9</v>
      </c>
      <c r="P672" s="8">
        <v>14</v>
      </c>
      <c r="Q672" s="8">
        <v>6</v>
      </c>
      <c r="R672" s="8">
        <v>7</v>
      </c>
      <c r="S672" s="8">
        <v>12</v>
      </c>
      <c r="T672" s="8">
        <v>11</v>
      </c>
      <c r="U672" s="8">
        <v>7</v>
      </c>
      <c r="V672" s="8">
        <v>8</v>
      </c>
      <c r="W672" s="8">
        <v>13</v>
      </c>
      <c r="X672" s="8">
        <v>10</v>
      </c>
      <c r="Y672" s="8">
        <v>7</v>
      </c>
      <c r="Z672" s="8">
        <v>12</v>
      </c>
      <c r="AA672" s="8">
        <v>13</v>
      </c>
      <c r="AB672" s="8">
        <v>14</v>
      </c>
      <c r="AC672" s="8">
        <v>12</v>
      </c>
      <c r="AD672" s="8">
        <v>11</v>
      </c>
      <c r="AE672" s="8">
        <v>11</v>
      </c>
      <c r="AF672" s="8">
        <v>12</v>
      </c>
      <c r="AG672" s="8">
        <v>13</v>
      </c>
      <c r="AH672" s="8">
        <v>12</v>
      </c>
      <c r="AI672" s="8">
        <v>10</v>
      </c>
      <c r="AJ672" s="8">
        <v>14</v>
      </c>
      <c r="AK672" s="8">
        <v>14</v>
      </c>
      <c r="AL672" s="8">
        <v>12</v>
      </c>
      <c r="AM672" s="8">
        <v>13</v>
      </c>
      <c r="AN672" s="8">
        <v>13</v>
      </c>
      <c r="AO672" s="8">
        <v>14</v>
      </c>
      <c r="AP672" s="8">
        <v>10</v>
      </c>
      <c r="AQ672" s="8">
        <v>14</v>
      </c>
      <c r="AR672" s="8">
        <v>13</v>
      </c>
      <c r="AS672" s="8">
        <v>14</v>
      </c>
      <c r="AT672" s="8">
        <v>14</v>
      </c>
      <c r="AU672" s="8">
        <v>15</v>
      </c>
      <c r="AV672" s="8">
        <v>13</v>
      </c>
      <c r="AW672" s="8">
        <v>12</v>
      </c>
      <c r="AX672" s="8">
        <v>14</v>
      </c>
      <c r="AY672" s="8">
        <v>1</v>
      </c>
      <c r="AZ672" s="8">
        <v>1</v>
      </c>
      <c r="BA672" s="8">
        <v>3</v>
      </c>
      <c r="BB672" s="8">
        <v>1</v>
      </c>
      <c r="BC672" s="8">
        <v>1</v>
      </c>
      <c r="BD672" s="8">
        <v>2</v>
      </c>
      <c r="BE672" s="8">
        <v>3</v>
      </c>
      <c r="BF672" s="8">
        <v>1</v>
      </c>
      <c r="BG672" s="8">
        <v>3</v>
      </c>
      <c r="BH672" s="8">
        <v>1</v>
      </c>
      <c r="BI672" s="8">
        <v>3</v>
      </c>
      <c r="BJ672" s="8" t="s">
        <v>26</v>
      </c>
      <c r="BK672" s="8" t="s">
        <v>20</v>
      </c>
      <c r="BL672" s="8">
        <v>13</v>
      </c>
      <c r="BM672" s="8" t="s">
        <v>26</v>
      </c>
      <c r="BN672" s="8"/>
      <c r="BO672" s="8" t="s">
        <v>26</v>
      </c>
      <c r="BP672" s="34">
        <v>46934</v>
      </c>
      <c r="BQ672" s="8" t="s">
        <v>21</v>
      </c>
      <c r="BR672" s="8" t="s">
        <v>156</v>
      </c>
    </row>
    <row r="673" spans="1:70" ht="15.5" thickBot="1" x14ac:dyDescent="0.35">
      <c r="A673" s="8" t="s">
        <v>26</v>
      </c>
      <c r="B673" s="8"/>
      <c r="C673" s="8" t="s">
        <v>1036</v>
      </c>
      <c r="D673" s="8" t="s">
        <v>154</v>
      </c>
      <c r="E673" s="33">
        <v>1</v>
      </c>
      <c r="F673" s="8">
        <v>0</v>
      </c>
      <c r="G673" s="8" t="s">
        <v>19</v>
      </c>
      <c r="H673" s="8" t="s">
        <v>315</v>
      </c>
      <c r="I673" s="8">
        <v>22</v>
      </c>
      <c r="J673" s="8">
        <v>135</v>
      </c>
      <c r="K673" s="8">
        <v>155</v>
      </c>
      <c r="L673" s="8">
        <v>13</v>
      </c>
      <c r="M673" s="8">
        <v>10</v>
      </c>
      <c r="N673" s="8">
        <v>10</v>
      </c>
      <c r="O673" s="8">
        <v>10</v>
      </c>
      <c r="P673" s="8">
        <v>15</v>
      </c>
      <c r="Q673" s="8">
        <v>6</v>
      </c>
      <c r="R673" s="8">
        <v>7</v>
      </c>
      <c r="S673" s="8">
        <v>15</v>
      </c>
      <c r="T673" s="8">
        <v>12</v>
      </c>
      <c r="U673" s="8">
        <v>6</v>
      </c>
      <c r="V673" s="8">
        <v>8</v>
      </c>
      <c r="W673" s="8">
        <v>14</v>
      </c>
      <c r="X673" s="8">
        <v>12</v>
      </c>
      <c r="Y673" s="8">
        <v>10</v>
      </c>
      <c r="Z673" s="8">
        <v>15</v>
      </c>
      <c r="AA673" s="8">
        <v>10</v>
      </c>
      <c r="AB673" s="8">
        <v>15</v>
      </c>
      <c r="AC673" s="8">
        <v>12</v>
      </c>
      <c r="AD673" s="8">
        <v>11</v>
      </c>
      <c r="AE673" s="8">
        <v>11</v>
      </c>
      <c r="AF673" s="8">
        <v>13</v>
      </c>
      <c r="AG673" s="8">
        <v>12</v>
      </c>
      <c r="AH673" s="8">
        <v>15</v>
      </c>
      <c r="AI673" s="8">
        <v>12</v>
      </c>
      <c r="AJ673" s="8">
        <v>15</v>
      </c>
      <c r="AK673" s="8">
        <v>12</v>
      </c>
      <c r="AL673" s="8">
        <v>12</v>
      </c>
      <c r="AM673" s="8">
        <v>11</v>
      </c>
      <c r="AN673" s="8">
        <v>13</v>
      </c>
      <c r="AO673" s="8">
        <v>14</v>
      </c>
      <c r="AP673" s="8">
        <v>15</v>
      </c>
      <c r="AQ673" s="8">
        <v>15</v>
      </c>
      <c r="AR673" s="8">
        <v>12</v>
      </c>
      <c r="AS673" s="8">
        <v>11</v>
      </c>
      <c r="AT673" s="8">
        <v>15</v>
      </c>
      <c r="AU673" s="8">
        <v>10</v>
      </c>
      <c r="AV673" s="8">
        <v>12</v>
      </c>
      <c r="AW673" s="8">
        <v>13</v>
      </c>
      <c r="AX673" s="8">
        <v>10</v>
      </c>
      <c r="AY673" s="8">
        <v>3</v>
      </c>
      <c r="AZ673" s="8">
        <v>1</v>
      </c>
      <c r="BA673" s="8">
        <v>1</v>
      </c>
      <c r="BB673" s="8">
        <v>1</v>
      </c>
      <c r="BC673" s="8">
        <v>2</v>
      </c>
      <c r="BD673" s="8">
        <v>3</v>
      </c>
      <c r="BE673" s="8">
        <v>3</v>
      </c>
      <c r="BF673" s="8">
        <v>2</v>
      </c>
      <c r="BG673" s="8">
        <v>2</v>
      </c>
      <c r="BH673" s="8">
        <v>1</v>
      </c>
      <c r="BI673" s="8">
        <v>4</v>
      </c>
      <c r="BJ673" s="8" t="s">
        <v>26</v>
      </c>
      <c r="BK673" s="8" t="s">
        <v>20</v>
      </c>
      <c r="BL673" s="8">
        <v>17</v>
      </c>
      <c r="BM673" s="8" t="s">
        <v>26</v>
      </c>
      <c r="BN673" s="8"/>
      <c r="BO673" s="8">
        <v>4</v>
      </c>
      <c r="BP673" s="34">
        <v>46203</v>
      </c>
      <c r="BQ673" s="8" t="s">
        <v>21</v>
      </c>
      <c r="BR673" s="8" t="s">
        <v>156</v>
      </c>
    </row>
    <row r="674" spans="1:70" ht="15.5" thickBot="1" x14ac:dyDescent="0.35">
      <c r="A674" s="8" t="s">
        <v>26</v>
      </c>
      <c r="B674" s="8"/>
      <c r="C674" s="8" t="s">
        <v>1037</v>
      </c>
      <c r="D674" s="8" t="s">
        <v>154</v>
      </c>
      <c r="E674" s="33">
        <v>1</v>
      </c>
      <c r="F674" s="8">
        <v>0</v>
      </c>
      <c r="G674" s="8" t="s">
        <v>20</v>
      </c>
      <c r="H674" s="8" t="s">
        <v>369</v>
      </c>
      <c r="I674" s="8">
        <v>19</v>
      </c>
      <c r="J674" s="8">
        <v>120</v>
      </c>
      <c r="K674" s="8">
        <v>134</v>
      </c>
      <c r="L674" s="8">
        <v>12</v>
      </c>
      <c r="M674" s="8">
        <v>14</v>
      </c>
      <c r="N674" s="8">
        <v>9</v>
      </c>
      <c r="O674" s="8">
        <v>11</v>
      </c>
      <c r="P674" s="8">
        <v>16</v>
      </c>
      <c r="Q674" s="8">
        <v>12</v>
      </c>
      <c r="R674" s="8">
        <v>10</v>
      </c>
      <c r="S674" s="8">
        <v>15</v>
      </c>
      <c r="T674" s="8">
        <v>11</v>
      </c>
      <c r="U674" s="8">
        <v>11</v>
      </c>
      <c r="V674" s="8">
        <v>7</v>
      </c>
      <c r="W674" s="8">
        <v>14</v>
      </c>
      <c r="X674" s="8">
        <v>6</v>
      </c>
      <c r="Y674" s="8">
        <v>10</v>
      </c>
      <c r="Z674" s="8">
        <v>16</v>
      </c>
      <c r="AA674" s="8">
        <v>9</v>
      </c>
      <c r="AB674" s="8">
        <v>15</v>
      </c>
      <c r="AC674" s="8">
        <v>9</v>
      </c>
      <c r="AD674" s="8">
        <v>10</v>
      </c>
      <c r="AE674" s="8">
        <v>10</v>
      </c>
      <c r="AF674" s="8">
        <v>13</v>
      </c>
      <c r="AG674" s="8">
        <v>11</v>
      </c>
      <c r="AH674" s="8">
        <v>12</v>
      </c>
      <c r="AI674" s="8">
        <v>11</v>
      </c>
      <c r="AJ674" s="8">
        <v>13</v>
      </c>
      <c r="AK674" s="8">
        <v>12</v>
      </c>
      <c r="AL674" s="8">
        <v>12</v>
      </c>
      <c r="AM674" s="8">
        <v>10</v>
      </c>
      <c r="AN674" s="8">
        <v>15</v>
      </c>
      <c r="AO674" s="8">
        <v>8</v>
      </c>
      <c r="AP674" s="8">
        <v>14</v>
      </c>
      <c r="AQ674" s="8">
        <v>13</v>
      </c>
      <c r="AR674" s="8">
        <v>14</v>
      </c>
      <c r="AS674" s="8">
        <v>7</v>
      </c>
      <c r="AT674" s="8">
        <v>14</v>
      </c>
      <c r="AU674" s="8">
        <v>13</v>
      </c>
      <c r="AV674" s="8">
        <v>13</v>
      </c>
      <c r="AW674" s="8">
        <v>13</v>
      </c>
      <c r="AX674" s="8">
        <v>8</v>
      </c>
      <c r="AY674" s="8">
        <v>2</v>
      </c>
      <c r="AZ674" s="8">
        <v>1</v>
      </c>
      <c r="BA674" s="8">
        <v>2</v>
      </c>
      <c r="BB674" s="8">
        <v>1</v>
      </c>
      <c r="BC674" s="8">
        <v>2</v>
      </c>
      <c r="BD674" s="8">
        <v>2</v>
      </c>
      <c r="BE674" s="8">
        <v>2</v>
      </c>
      <c r="BF674" s="8">
        <v>1</v>
      </c>
      <c r="BG674" s="8">
        <v>3</v>
      </c>
      <c r="BH674" s="8">
        <v>2</v>
      </c>
      <c r="BI674" s="8">
        <v>3</v>
      </c>
      <c r="BJ674" s="8" t="s">
        <v>26</v>
      </c>
      <c r="BK674" s="8" t="s">
        <v>20</v>
      </c>
      <c r="BL674" s="8">
        <v>10</v>
      </c>
      <c r="BM674" s="8" t="s">
        <v>26</v>
      </c>
      <c r="BN674" s="8"/>
      <c r="BO674" s="8" t="s">
        <v>26</v>
      </c>
      <c r="BP674" s="34">
        <v>47299</v>
      </c>
      <c r="BQ674" s="8" t="s">
        <v>21</v>
      </c>
      <c r="BR674" s="8" t="s">
        <v>156</v>
      </c>
    </row>
    <row r="675" spans="1:70" ht="15.5" thickBot="1" x14ac:dyDescent="0.35">
      <c r="A675" s="8" t="s">
        <v>26</v>
      </c>
      <c r="B675" s="8"/>
      <c r="C675" s="8" t="s">
        <v>1038</v>
      </c>
      <c r="D675" s="8" t="s">
        <v>154</v>
      </c>
      <c r="E675" s="33">
        <v>1</v>
      </c>
      <c r="F675" s="8">
        <v>0</v>
      </c>
      <c r="G675" s="8" t="s">
        <v>29</v>
      </c>
      <c r="H675" s="8" t="s">
        <v>138</v>
      </c>
      <c r="I675" s="8">
        <v>25</v>
      </c>
      <c r="J675" s="8">
        <v>155</v>
      </c>
      <c r="K675" s="8">
        <v>160</v>
      </c>
      <c r="L675" s="8">
        <v>12</v>
      </c>
      <c r="M675" s="8">
        <v>12</v>
      </c>
      <c r="N675" s="8">
        <v>5</v>
      </c>
      <c r="O675" s="8">
        <v>10</v>
      </c>
      <c r="P675" s="8">
        <v>17</v>
      </c>
      <c r="Q675" s="8">
        <v>8</v>
      </c>
      <c r="R675" s="8">
        <v>5</v>
      </c>
      <c r="S675" s="8">
        <v>19</v>
      </c>
      <c r="T675" s="8">
        <v>10</v>
      </c>
      <c r="U675" s="8">
        <v>9</v>
      </c>
      <c r="V675" s="8">
        <v>15</v>
      </c>
      <c r="W675" s="8">
        <v>16</v>
      </c>
      <c r="X675" s="8">
        <v>12</v>
      </c>
      <c r="Y675" s="8">
        <v>12</v>
      </c>
      <c r="Z675" s="8">
        <v>17</v>
      </c>
      <c r="AA675" s="8">
        <v>10</v>
      </c>
      <c r="AB675" s="8">
        <v>15</v>
      </c>
      <c r="AC675" s="8">
        <v>13</v>
      </c>
      <c r="AD675" s="8">
        <v>10</v>
      </c>
      <c r="AE675" s="8">
        <v>9</v>
      </c>
      <c r="AF675" s="8">
        <v>6</v>
      </c>
      <c r="AG675" s="8">
        <v>13</v>
      </c>
      <c r="AH675" s="8">
        <v>12</v>
      </c>
      <c r="AI675" s="8">
        <v>13</v>
      </c>
      <c r="AJ675" s="8">
        <v>15</v>
      </c>
      <c r="AK675" s="8">
        <v>11</v>
      </c>
      <c r="AL675" s="8">
        <v>11</v>
      </c>
      <c r="AM675" s="8">
        <v>13</v>
      </c>
      <c r="AN675" s="8">
        <v>14</v>
      </c>
      <c r="AO675" s="8">
        <v>8</v>
      </c>
      <c r="AP675" s="8">
        <v>16</v>
      </c>
      <c r="AQ675" s="8">
        <v>12</v>
      </c>
      <c r="AR675" s="8">
        <v>14</v>
      </c>
      <c r="AS675" s="8">
        <v>14</v>
      </c>
      <c r="AT675" s="8">
        <v>14</v>
      </c>
      <c r="AU675" s="8">
        <v>12</v>
      </c>
      <c r="AV675" s="8">
        <v>15</v>
      </c>
      <c r="AW675" s="8">
        <v>12</v>
      </c>
      <c r="AX675" s="8">
        <v>13</v>
      </c>
      <c r="AY675" s="8">
        <v>1</v>
      </c>
      <c r="AZ675" s="8">
        <v>1</v>
      </c>
      <c r="BA675" s="8">
        <v>1</v>
      </c>
      <c r="BB675" s="8">
        <v>3</v>
      </c>
      <c r="BC675" s="8">
        <v>1</v>
      </c>
      <c r="BD675" s="8">
        <v>3</v>
      </c>
      <c r="BE675" s="8">
        <v>3</v>
      </c>
      <c r="BF675" s="8">
        <v>4</v>
      </c>
      <c r="BG675" s="8">
        <v>3</v>
      </c>
      <c r="BH675" s="8">
        <v>1</v>
      </c>
      <c r="BI675" s="8">
        <v>2</v>
      </c>
      <c r="BJ675" s="8" t="s">
        <v>26</v>
      </c>
      <c r="BK675" s="8" t="s">
        <v>20</v>
      </c>
      <c r="BL675" s="8">
        <v>14</v>
      </c>
      <c r="BM675" s="8" t="s">
        <v>26</v>
      </c>
      <c r="BN675" s="8"/>
      <c r="BO675" s="8">
        <v>22</v>
      </c>
      <c r="BP675" s="34">
        <v>47299</v>
      </c>
      <c r="BQ675" s="8" t="s">
        <v>21</v>
      </c>
      <c r="BR675" s="8" t="s">
        <v>156</v>
      </c>
    </row>
    <row r="676" spans="1:70" ht="15.5" thickBot="1" x14ac:dyDescent="0.35">
      <c r="A676" s="8" t="s">
        <v>26</v>
      </c>
      <c r="B676" s="8"/>
      <c r="C676" s="8" t="s">
        <v>1039</v>
      </c>
      <c r="D676" s="8" t="s">
        <v>154</v>
      </c>
      <c r="E676" s="33">
        <v>1</v>
      </c>
      <c r="F676" s="8">
        <v>0</v>
      </c>
      <c r="G676" s="8" t="s">
        <v>28</v>
      </c>
      <c r="H676" s="8" t="s">
        <v>430</v>
      </c>
      <c r="I676" s="8">
        <v>23</v>
      </c>
      <c r="J676" s="8">
        <v>127</v>
      </c>
      <c r="K676" s="8">
        <v>148</v>
      </c>
      <c r="L676" s="8">
        <v>11</v>
      </c>
      <c r="M676" s="8">
        <v>14</v>
      </c>
      <c r="N676" s="8">
        <v>10</v>
      </c>
      <c r="O676" s="8">
        <v>5</v>
      </c>
      <c r="P676" s="8">
        <v>11</v>
      </c>
      <c r="Q676" s="8">
        <v>12</v>
      </c>
      <c r="R676" s="8">
        <v>10</v>
      </c>
      <c r="S676" s="8">
        <v>9</v>
      </c>
      <c r="T676" s="8">
        <v>13</v>
      </c>
      <c r="U676" s="8">
        <v>6</v>
      </c>
      <c r="V676" s="8">
        <v>8</v>
      </c>
      <c r="W676" s="8">
        <v>11</v>
      </c>
      <c r="X676" s="8">
        <v>8</v>
      </c>
      <c r="Y676" s="8">
        <v>11</v>
      </c>
      <c r="Z676" s="8">
        <v>7</v>
      </c>
      <c r="AA676" s="8">
        <v>11</v>
      </c>
      <c r="AB676" s="8">
        <v>14</v>
      </c>
      <c r="AC676" s="8">
        <v>12</v>
      </c>
      <c r="AD676" s="8">
        <v>7</v>
      </c>
      <c r="AE676" s="8">
        <v>4</v>
      </c>
      <c r="AF676" s="8">
        <v>12</v>
      </c>
      <c r="AG676" s="8">
        <v>11</v>
      </c>
      <c r="AH676" s="8">
        <v>13</v>
      </c>
      <c r="AI676" s="8">
        <v>13</v>
      </c>
      <c r="AJ676" s="8">
        <v>14</v>
      </c>
      <c r="AK676" s="8">
        <v>12</v>
      </c>
      <c r="AL676" s="8">
        <v>11</v>
      </c>
      <c r="AM676" s="8">
        <v>12</v>
      </c>
      <c r="AN676" s="8">
        <v>15</v>
      </c>
      <c r="AO676" s="8">
        <v>11</v>
      </c>
      <c r="AP676" s="8">
        <v>13</v>
      </c>
      <c r="AQ676" s="8">
        <v>17</v>
      </c>
      <c r="AR676" s="8">
        <v>11</v>
      </c>
      <c r="AS676" s="8">
        <v>12</v>
      </c>
      <c r="AT676" s="8">
        <v>15</v>
      </c>
      <c r="AU676" s="8">
        <v>14</v>
      </c>
      <c r="AV676" s="8">
        <v>11</v>
      </c>
      <c r="AW676" s="8">
        <v>13</v>
      </c>
      <c r="AX676" s="8">
        <v>13</v>
      </c>
      <c r="AY676" s="8">
        <v>3</v>
      </c>
      <c r="AZ676" s="8">
        <v>2</v>
      </c>
      <c r="BA676" s="8">
        <v>2</v>
      </c>
      <c r="BB676" s="8">
        <v>2</v>
      </c>
      <c r="BC676" s="8">
        <v>3</v>
      </c>
      <c r="BD676" s="8">
        <v>1</v>
      </c>
      <c r="BE676" s="8">
        <v>3</v>
      </c>
      <c r="BF676" s="8">
        <v>2</v>
      </c>
      <c r="BG676" s="8">
        <v>2</v>
      </c>
      <c r="BH676" s="8">
        <v>3</v>
      </c>
      <c r="BI676" s="8">
        <v>1</v>
      </c>
      <c r="BJ676" s="8" t="s">
        <v>26</v>
      </c>
      <c r="BK676" s="8" t="s">
        <v>20</v>
      </c>
      <c r="BL676" s="8">
        <v>14</v>
      </c>
      <c r="BM676" s="8" t="s">
        <v>26</v>
      </c>
      <c r="BN676" s="8"/>
      <c r="BO676" s="8" t="s">
        <v>26</v>
      </c>
      <c r="BP676" s="34">
        <v>46568</v>
      </c>
      <c r="BQ676" s="8" t="s">
        <v>21</v>
      </c>
      <c r="BR676" s="8" t="s">
        <v>156</v>
      </c>
    </row>
    <row r="677" spans="1:70" ht="15.5" thickBot="1" x14ac:dyDescent="0.35">
      <c r="A677" s="8" t="s">
        <v>26</v>
      </c>
      <c r="B677" s="8"/>
      <c r="C677" s="8" t="s">
        <v>1040</v>
      </c>
      <c r="D677" s="8" t="s">
        <v>154</v>
      </c>
      <c r="E677" s="33">
        <v>1</v>
      </c>
      <c r="F677" s="8">
        <v>0</v>
      </c>
      <c r="G677" s="8" t="s">
        <v>33</v>
      </c>
      <c r="H677" s="8" t="s">
        <v>32</v>
      </c>
      <c r="I677" s="8">
        <v>30</v>
      </c>
      <c r="J677" s="8">
        <v>84</v>
      </c>
      <c r="K677" s="8">
        <v>120</v>
      </c>
      <c r="L677" s="8">
        <v>4</v>
      </c>
      <c r="M677" s="8">
        <v>1</v>
      </c>
      <c r="N677" s="8">
        <v>3</v>
      </c>
      <c r="O677" s="8">
        <v>2</v>
      </c>
      <c r="P677" s="8">
        <v>6</v>
      </c>
      <c r="Q677" s="8">
        <v>2</v>
      </c>
      <c r="R677" s="8">
        <v>3</v>
      </c>
      <c r="S677" s="8">
        <v>2</v>
      </c>
      <c r="T677" s="8">
        <v>4</v>
      </c>
      <c r="U677" s="8">
        <v>3</v>
      </c>
      <c r="V677" s="8">
        <v>2</v>
      </c>
      <c r="W677" s="8">
        <v>6</v>
      </c>
      <c r="X677" s="8">
        <v>2</v>
      </c>
      <c r="Y677" s="8">
        <v>2</v>
      </c>
      <c r="Z677" s="8">
        <v>2</v>
      </c>
      <c r="AA677" s="8">
        <v>6</v>
      </c>
      <c r="AB677" s="8">
        <v>12</v>
      </c>
      <c r="AC677" s="8">
        <v>6</v>
      </c>
      <c r="AD677" s="8">
        <v>6</v>
      </c>
      <c r="AE677" s="8">
        <v>9</v>
      </c>
      <c r="AF677" s="8">
        <v>6</v>
      </c>
      <c r="AG677" s="8">
        <v>7</v>
      </c>
      <c r="AH677" s="8">
        <v>11</v>
      </c>
      <c r="AI677" s="8">
        <v>1</v>
      </c>
      <c r="AJ677" s="8">
        <v>12</v>
      </c>
      <c r="AK677" s="8">
        <v>11</v>
      </c>
      <c r="AL677" s="8">
        <v>7</v>
      </c>
      <c r="AM677" s="8">
        <v>7</v>
      </c>
      <c r="AN677" s="8">
        <v>7</v>
      </c>
      <c r="AO677" s="8">
        <v>14</v>
      </c>
      <c r="AP677" s="8">
        <v>18</v>
      </c>
      <c r="AQ677" s="8">
        <v>11</v>
      </c>
      <c r="AR677" s="8">
        <v>14</v>
      </c>
      <c r="AS677" s="8">
        <v>15</v>
      </c>
      <c r="AT677" s="8">
        <v>6</v>
      </c>
      <c r="AU677" s="8">
        <v>8</v>
      </c>
      <c r="AV677" s="8">
        <v>7</v>
      </c>
      <c r="AW677" s="8">
        <v>10</v>
      </c>
      <c r="AX677" s="8">
        <v>5</v>
      </c>
      <c r="AY677" s="8">
        <v>11</v>
      </c>
      <c r="AZ677" s="8">
        <v>14</v>
      </c>
      <c r="BA677" s="8">
        <v>11</v>
      </c>
      <c r="BB677" s="8">
        <v>8</v>
      </c>
      <c r="BC677" s="8">
        <v>13</v>
      </c>
      <c r="BD677" s="8">
        <v>8</v>
      </c>
      <c r="BE677" s="8">
        <v>12</v>
      </c>
      <c r="BF677" s="8">
        <v>9</v>
      </c>
      <c r="BG677" s="8">
        <v>10</v>
      </c>
      <c r="BH677" s="8">
        <v>9</v>
      </c>
      <c r="BI677" s="8">
        <v>14</v>
      </c>
      <c r="BJ677" s="8" t="s">
        <v>26</v>
      </c>
      <c r="BK677" s="8" t="s">
        <v>20</v>
      </c>
      <c r="BL677" s="8">
        <v>12</v>
      </c>
      <c r="BM677" s="8" t="s">
        <v>26</v>
      </c>
      <c r="BN677" s="8"/>
      <c r="BO677" s="8">
        <v>1</v>
      </c>
      <c r="BP677" s="34">
        <v>46568</v>
      </c>
      <c r="BQ677" s="8" t="s">
        <v>21</v>
      </c>
      <c r="BR677" s="8" t="s">
        <v>156</v>
      </c>
    </row>
    <row r="678" spans="1:70" x14ac:dyDescent="0.3">
      <c r="A678" s="48" t="s">
        <v>1041</v>
      </c>
    </row>
    <row r="679" spans="1:70" ht="14.5" thickBot="1" x14ac:dyDescent="0.35">
      <c r="A679" s="7" t="s">
        <v>0</v>
      </c>
      <c r="B679" s="7"/>
      <c r="C679" s="7" t="s">
        <v>2</v>
      </c>
      <c r="D679" s="7" t="s">
        <v>3</v>
      </c>
      <c r="E679" s="7"/>
      <c r="F679" s="7" t="s">
        <v>14</v>
      </c>
      <c r="G679" s="7" t="s">
        <v>12</v>
      </c>
      <c r="H679" s="7" t="s">
        <v>1</v>
      </c>
      <c r="I679" s="7" t="s">
        <v>4</v>
      </c>
      <c r="J679" s="7" t="s">
        <v>5</v>
      </c>
      <c r="K679" s="7" t="s">
        <v>329</v>
      </c>
      <c r="L679" s="7" t="s">
        <v>34</v>
      </c>
      <c r="M679" s="7" t="s">
        <v>35</v>
      </c>
      <c r="N679" s="7" t="s">
        <v>36</v>
      </c>
      <c r="O679" s="7" t="s">
        <v>37</v>
      </c>
      <c r="P679" s="7" t="s">
        <v>38</v>
      </c>
      <c r="Q679" s="7" t="s">
        <v>39</v>
      </c>
      <c r="R679" s="7" t="s">
        <v>40</v>
      </c>
      <c r="S679" s="7" t="s">
        <v>9</v>
      </c>
      <c r="T679" s="7" t="s">
        <v>41</v>
      </c>
      <c r="U679" s="7" t="s">
        <v>42</v>
      </c>
      <c r="V679" s="7" t="s">
        <v>43</v>
      </c>
      <c r="W679" s="7" t="s">
        <v>44</v>
      </c>
      <c r="X679" s="7" t="s">
        <v>45</v>
      </c>
      <c r="Y679" s="7" t="s">
        <v>46</v>
      </c>
      <c r="Z679" s="7" t="s">
        <v>47</v>
      </c>
      <c r="AA679" s="7" t="s">
        <v>1</v>
      </c>
      <c r="AB679" s="7" t="s">
        <v>10</v>
      </c>
      <c r="AC679" s="7" t="s">
        <v>48</v>
      </c>
      <c r="AD679" s="7" t="s">
        <v>49</v>
      </c>
      <c r="AE679" s="7" t="s">
        <v>50</v>
      </c>
      <c r="AF679" s="7" t="s">
        <v>51</v>
      </c>
      <c r="AG679" s="7" t="s">
        <v>52</v>
      </c>
      <c r="AH679" s="7" t="s">
        <v>53</v>
      </c>
      <c r="AI679" s="7" t="s">
        <v>54</v>
      </c>
      <c r="AJ679" s="7" t="s">
        <v>55</v>
      </c>
      <c r="AK679" s="7" t="s">
        <v>56</v>
      </c>
      <c r="AL679" s="7" t="s">
        <v>57</v>
      </c>
      <c r="AM679" s="7" t="s">
        <v>58</v>
      </c>
      <c r="AN679" s="7" t="s">
        <v>7</v>
      </c>
      <c r="AO679" s="7" t="s">
        <v>8</v>
      </c>
      <c r="AP679" s="7" t="s">
        <v>59</v>
      </c>
      <c r="AQ679" s="7" t="s">
        <v>60</v>
      </c>
      <c r="AR679" s="7" t="s">
        <v>61</v>
      </c>
      <c r="AS679" s="7" t="s">
        <v>62</v>
      </c>
      <c r="AT679" s="7" t="s">
        <v>6</v>
      </c>
      <c r="AU679" s="7" t="s">
        <v>63</v>
      </c>
      <c r="AV679" s="7" t="s">
        <v>213</v>
      </c>
      <c r="AW679" s="7" t="s">
        <v>214</v>
      </c>
      <c r="AX679" s="7" t="s">
        <v>215</v>
      </c>
      <c r="AY679" s="7" t="s">
        <v>140</v>
      </c>
      <c r="AZ679" s="7" t="s">
        <v>141</v>
      </c>
      <c r="BA679" s="7" t="s">
        <v>142</v>
      </c>
      <c r="BB679" s="7" t="s">
        <v>143</v>
      </c>
      <c r="BC679" s="7" t="s">
        <v>144</v>
      </c>
      <c r="BD679" s="7" t="s">
        <v>145</v>
      </c>
      <c r="BE679" s="7" t="s">
        <v>146</v>
      </c>
      <c r="BF679" s="7" t="s">
        <v>147</v>
      </c>
      <c r="BG679" s="7" t="s">
        <v>148</v>
      </c>
      <c r="BH679" s="7" t="s">
        <v>149</v>
      </c>
      <c r="BI679" s="7" t="s">
        <v>150</v>
      </c>
      <c r="BJ679" s="7" t="s">
        <v>18</v>
      </c>
      <c r="BK679" s="7" t="s">
        <v>16</v>
      </c>
      <c r="BL679" s="7" t="s">
        <v>11</v>
      </c>
      <c r="BM679" s="7" t="s">
        <v>13</v>
      </c>
      <c r="BN679" s="7" t="s">
        <v>17</v>
      </c>
      <c r="BO679" s="7" t="s">
        <v>151</v>
      </c>
      <c r="BP679" s="7" t="s">
        <v>15</v>
      </c>
      <c r="BQ679" s="7" t="s">
        <v>152</v>
      </c>
      <c r="BR679" s="7" t="s">
        <v>153</v>
      </c>
    </row>
    <row r="680" spans="1:70" ht="15.5" thickBot="1" x14ac:dyDescent="0.35">
      <c r="A680" s="8" t="s">
        <v>26</v>
      </c>
      <c r="B680" s="8"/>
      <c r="C680" s="8" t="s">
        <v>1042</v>
      </c>
      <c r="D680" s="8" t="s">
        <v>154</v>
      </c>
      <c r="E680" s="33">
        <v>1</v>
      </c>
      <c r="F680" s="8">
        <v>0</v>
      </c>
      <c r="G680" s="8" t="s">
        <v>22</v>
      </c>
      <c r="H680" s="8" t="s">
        <v>32</v>
      </c>
      <c r="I680" s="8">
        <v>27</v>
      </c>
      <c r="J680" s="8">
        <v>162</v>
      </c>
      <c r="K680" s="8">
        <v>165</v>
      </c>
      <c r="L680" s="8">
        <v>11</v>
      </c>
      <c r="M680" s="8">
        <v>2</v>
      </c>
      <c r="N680" s="8">
        <v>1</v>
      </c>
      <c r="O680" s="8">
        <v>3</v>
      </c>
      <c r="P680" s="8">
        <v>10</v>
      </c>
      <c r="Q680" s="8">
        <v>4</v>
      </c>
      <c r="R680" s="8">
        <v>10</v>
      </c>
      <c r="S680" s="8">
        <v>7</v>
      </c>
      <c r="T680" s="8">
        <v>6</v>
      </c>
      <c r="U680" s="8">
        <v>6</v>
      </c>
      <c r="V680" s="8">
        <v>5</v>
      </c>
      <c r="W680" s="8">
        <v>9</v>
      </c>
      <c r="X680" s="8">
        <v>7</v>
      </c>
      <c r="Y680" s="8">
        <v>6</v>
      </c>
      <c r="Z680" s="8">
        <v>8</v>
      </c>
      <c r="AA680" s="8">
        <v>17</v>
      </c>
      <c r="AB680" s="8">
        <v>17</v>
      </c>
      <c r="AC680" s="8">
        <v>14</v>
      </c>
      <c r="AD680" s="8">
        <v>15</v>
      </c>
      <c r="AE680" s="8">
        <v>16</v>
      </c>
      <c r="AF680" s="8">
        <v>16</v>
      </c>
      <c r="AG680" s="8">
        <v>11</v>
      </c>
      <c r="AH680" s="8">
        <v>13</v>
      </c>
      <c r="AI680" s="8">
        <v>6</v>
      </c>
      <c r="AJ680" s="8">
        <v>18</v>
      </c>
      <c r="AK680" s="8">
        <v>16</v>
      </c>
      <c r="AL680" s="8">
        <v>16</v>
      </c>
      <c r="AM680" s="8">
        <v>13</v>
      </c>
      <c r="AN680" s="8">
        <v>10</v>
      </c>
      <c r="AO680" s="8">
        <v>18</v>
      </c>
      <c r="AP680" s="8">
        <v>9</v>
      </c>
      <c r="AQ680" s="8">
        <v>12</v>
      </c>
      <c r="AR680" s="8">
        <v>13</v>
      </c>
      <c r="AS680" s="8">
        <v>17</v>
      </c>
      <c r="AT680" s="8">
        <v>12</v>
      </c>
      <c r="AU680" s="8">
        <v>12</v>
      </c>
      <c r="AV680" s="8">
        <v>18</v>
      </c>
      <c r="AW680" s="8">
        <v>17</v>
      </c>
      <c r="AX680" s="8">
        <v>14</v>
      </c>
      <c r="AY680" s="8">
        <v>12</v>
      </c>
      <c r="AZ680" s="8">
        <v>13</v>
      </c>
      <c r="BA680" s="8">
        <v>20</v>
      </c>
      <c r="BB680" s="8">
        <v>14</v>
      </c>
      <c r="BC680" s="8">
        <v>8</v>
      </c>
      <c r="BD680" s="8">
        <v>17</v>
      </c>
      <c r="BE680" s="8">
        <v>16</v>
      </c>
      <c r="BF680" s="8">
        <v>19</v>
      </c>
      <c r="BG680" s="8">
        <v>6</v>
      </c>
      <c r="BH680" s="8">
        <v>17</v>
      </c>
      <c r="BI680" s="8">
        <v>16</v>
      </c>
      <c r="BJ680" s="8" t="s">
        <v>26</v>
      </c>
      <c r="BK680" s="8" t="s">
        <v>20</v>
      </c>
      <c r="BL680" s="8">
        <v>17</v>
      </c>
      <c r="BM680" s="8" t="s">
        <v>26</v>
      </c>
      <c r="BN680" s="8"/>
      <c r="BO680" s="8" t="s">
        <v>26</v>
      </c>
      <c r="BP680" s="34">
        <v>46934</v>
      </c>
      <c r="BQ680" s="8" t="s">
        <v>21</v>
      </c>
      <c r="BR680" s="8" t="s">
        <v>156</v>
      </c>
    </row>
    <row r="681" spans="1:70" ht="15.5" thickBot="1" x14ac:dyDescent="0.35">
      <c r="A681" s="8" t="s">
        <v>26</v>
      </c>
      <c r="B681" s="8"/>
      <c r="C681" s="8" t="s">
        <v>1043</v>
      </c>
      <c r="D681" s="8" t="s">
        <v>154</v>
      </c>
      <c r="E681" s="33">
        <v>1</v>
      </c>
      <c r="F681" s="8">
        <v>0</v>
      </c>
      <c r="G681" s="8" t="s">
        <v>20</v>
      </c>
      <c r="H681" s="8" t="s">
        <v>158</v>
      </c>
      <c r="I681" s="8">
        <v>25</v>
      </c>
      <c r="J681" s="8">
        <v>160</v>
      </c>
      <c r="K681" s="8">
        <v>165</v>
      </c>
      <c r="L681" s="8">
        <v>16</v>
      </c>
      <c r="M681" s="8">
        <v>12</v>
      </c>
      <c r="N681" s="8">
        <v>14</v>
      </c>
      <c r="O681" s="8">
        <v>13</v>
      </c>
      <c r="P681" s="8">
        <v>14</v>
      </c>
      <c r="Q681" s="8">
        <v>14</v>
      </c>
      <c r="R681" s="8">
        <v>14</v>
      </c>
      <c r="S681" s="8">
        <v>12</v>
      </c>
      <c r="T681" s="8">
        <v>17</v>
      </c>
      <c r="U681" s="8">
        <v>13</v>
      </c>
      <c r="V681" s="8">
        <v>7</v>
      </c>
      <c r="W681" s="8">
        <v>13</v>
      </c>
      <c r="X681" s="8">
        <v>14</v>
      </c>
      <c r="Y681" s="8">
        <v>13</v>
      </c>
      <c r="Z681" s="8">
        <v>12</v>
      </c>
      <c r="AA681" s="8">
        <v>15</v>
      </c>
      <c r="AB681" s="8">
        <v>18</v>
      </c>
      <c r="AC681" s="8">
        <v>13</v>
      </c>
      <c r="AD681" s="8">
        <v>14</v>
      </c>
      <c r="AE681" s="8">
        <v>16</v>
      </c>
      <c r="AF681" s="8">
        <v>16</v>
      </c>
      <c r="AG681" s="8">
        <v>16</v>
      </c>
      <c r="AH681" s="8">
        <v>16</v>
      </c>
      <c r="AI681" s="8">
        <v>10</v>
      </c>
      <c r="AJ681" s="8">
        <v>18</v>
      </c>
      <c r="AK681" s="8">
        <v>17</v>
      </c>
      <c r="AL681" s="8">
        <v>15</v>
      </c>
      <c r="AM681" s="8">
        <v>16</v>
      </c>
      <c r="AN681" s="8">
        <v>13</v>
      </c>
      <c r="AO681" s="8">
        <v>16</v>
      </c>
      <c r="AP681" s="8">
        <v>12</v>
      </c>
      <c r="AQ681" s="8">
        <v>13</v>
      </c>
      <c r="AR681" s="8">
        <v>16</v>
      </c>
      <c r="AS681" s="8">
        <v>16</v>
      </c>
      <c r="AT681" s="8">
        <v>14</v>
      </c>
      <c r="AU681" s="8">
        <v>15</v>
      </c>
      <c r="AV681" s="8">
        <v>17</v>
      </c>
      <c r="AW681" s="8">
        <v>15</v>
      </c>
      <c r="AX681" s="8">
        <v>14</v>
      </c>
      <c r="AY681" s="8">
        <v>2</v>
      </c>
      <c r="AZ681" s="8">
        <v>3</v>
      </c>
      <c r="BA681" s="8">
        <v>1</v>
      </c>
      <c r="BB681" s="8">
        <v>1</v>
      </c>
      <c r="BC681" s="8">
        <v>3</v>
      </c>
      <c r="BD681" s="8">
        <v>3</v>
      </c>
      <c r="BE681" s="8">
        <v>3</v>
      </c>
      <c r="BF681" s="8">
        <v>1</v>
      </c>
      <c r="BG681" s="8">
        <v>3</v>
      </c>
      <c r="BH681" s="8">
        <v>1</v>
      </c>
      <c r="BI681" s="8">
        <v>1</v>
      </c>
      <c r="BJ681" s="8" t="s">
        <v>26</v>
      </c>
      <c r="BK681" s="8" t="s">
        <v>20</v>
      </c>
      <c r="BL681" s="8">
        <v>14</v>
      </c>
      <c r="BM681" s="8" t="s">
        <v>26</v>
      </c>
      <c r="BN681" s="8"/>
      <c r="BO681" s="8">
        <v>11</v>
      </c>
      <c r="BP681" s="34">
        <v>46568</v>
      </c>
      <c r="BQ681" s="8" t="s">
        <v>21</v>
      </c>
      <c r="BR681" s="8" t="s">
        <v>156</v>
      </c>
    </row>
    <row r="682" spans="1:70" ht="15.5" thickBot="1" x14ac:dyDescent="0.35">
      <c r="A682" s="8" t="s">
        <v>26</v>
      </c>
      <c r="B682" s="8"/>
      <c r="C682" s="8" t="s">
        <v>1044</v>
      </c>
      <c r="D682" s="8" t="s">
        <v>154</v>
      </c>
      <c r="E682" s="33">
        <v>1</v>
      </c>
      <c r="F682" s="8">
        <v>0</v>
      </c>
      <c r="G682" s="8" t="s">
        <v>20</v>
      </c>
      <c r="H682" s="8" t="s">
        <v>24</v>
      </c>
      <c r="I682" s="8">
        <v>29</v>
      </c>
      <c r="J682" s="8">
        <v>160</v>
      </c>
      <c r="K682" s="8">
        <v>165</v>
      </c>
      <c r="L682" s="8">
        <v>14</v>
      </c>
      <c r="M682" s="8">
        <v>8</v>
      </c>
      <c r="N682" s="8">
        <v>7</v>
      </c>
      <c r="O682" s="8">
        <v>12</v>
      </c>
      <c r="P682" s="8">
        <v>15</v>
      </c>
      <c r="Q682" s="8">
        <v>6</v>
      </c>
      <c r="R682" s="8">
        <v>6</v>
      </c>
      <c r="S682" s="8">
        <v>13</v>
      </c>
      <c r="T682" s="8">
        <v>8</v>
      </c>
      <c r="U682" s="8">
        <v>13</v>
      </c>
      <c r="V682" s="8">
        <v>17</v>
      </c>
      <c r="W682" s="8">
        <v>15</v>
      </c>
      <c r="X682" s="8">
        <v>16</v>
      </c>
      <c r="Y682" s="8">
        <v>13</v>
      </c>
      <c r="Z682" s="8">
        <v>13</v>
      </c>
      <c r="AA682" s="8">
        <v>8</v>
      </c>
      <c r="AB682" s="8">
        <v>12</v>
      </c>
      <c r="AC682" s="8">
        <v>14</v>
      </c>
      <c r="AD682" s="8">
        <v>14</v>
      </c>
      <c r="AE682" s="8">
        <v>14</v>
      </c>
      <c r="AF682" s="8">
        <v>13</v>
      </c>
      <c r="AG682" s="8">
        <v>14</v>
      </c>
      <c r="AH682" s="8">
        <v>15</v>
      </c>
      <c r="AI682" s="8">
        <v>16</v>
      </c>
      <c r="AJ682" s="8">
        <v>16</v>
      </c>
      <c r="AK682" s="8">
        <v>15</v>
      </c>
      <c r="AL682" s="8">
        <v>17</v>
      </c>
      <c r="AM682" s="8">
        <v>16</v>
      </c>
      <c r="AN682" s="8">
        <v>13</v>
      </c>
      <c r="AO682" s="8">
        <v>16</v>
      </c>
      <c r="AP682" s="8">
        <v>15</v>
      </c>
      <c r="AQ682" s="8">
        <v>13</v>
      </c>
      <c r="AR682" s="8">
        <v>16</v>
      </c>
      <c r="AS682" s="8">
        <v>16</v>
      </c>
      <c r="AT682" s="8">
        <v>13</v>
      </c>
      <c r="AU682" s="8">
        <v>12</v>
      </c>
      <c r="AV682" s="8">
        <v>15</v>
      </c>
      <c r="AW682" s="8">
        <v>15</v>
      </c>
      <c r="AX682" s="8">
        <v>12</v>
      </c>
      <c r="AY682" s="8">
        <v>1</v>
      </c>
      <c r="AZ682" s="8">
        <v>2</v>
      </c>
      <c r="BA682" s="8">
        <v>3</v>
      </c>
      <c r="BB682" s="8">
        <v>2</v>
      </c>
      <c r="BC682" s="8">
        <v>3</v>
      </c>
      <c r="BD682" s="8">
        <v>1</v>
      </c>
      <c r="BE682" s="8">
        <v>1</v>
      </c>
      <c r="BF682" s="8">
        <v>3</v>
      </c>
      <c r="BG682" s="8">
        <v>3</v>
      </c>
      <c r="BH682" s="8">
        <v>3</v>
      </c>
      <c r="BI682" s="8">
        <v>1</v>
      </c>
      <c r="BJ682" s="8" t="s">
        <v>26</v>
      </c>
      <c r="BK682" s="8" t="s">
        <v>20</v>
      </c>
      <c r="BL682" s="8">
        <v>16</v>
      </c>
      <c r="BM682" s="8" t="s">
        <v>26</v>
      </c>
      <c r="BN682" s="8"/>
      <c r="BO682" s="8">
        <v>65</v>
      </c>
      <c r="BP682" s="34">
        <v>46934</v>
      </c>
      <c r="BQ682" s="8" t="s">
        <v>21</v>
      </c>
      <c r="BR682" s="8" t="s">
        <v>156</v>
      </c>
    </row>
    <row r="683" spans="1:70" ht="15.5" thickBot="1" x14ac:dyDescent="0.35">
      <c r="A683" s="8" t="s">
        <v>26</v>
      </c>
      <c r="B683" s="8"/>
      <c r="C683" s="8" t="s">
        <v>1045</v>
      </c>
      <c r="D683" s="8" t="s">
        <v>154</v>
      </c>
      <c r="E683" s="33">
        <v>1</v>
      </c>
      <c r="F683" s="8">
        <v>0</v>
      </c>
      <c r="G683" s="8" t="s">
        <v>33</v>
      </c>
      <c r="H683" s="8" t="s">
        <v>356</v>
      </c>
      <c r="I683" s="8">
        <v>28</v>
      </c>
      <c r="J683" s="8">
        <v>148</v>
      </c>
      <c r="K683" s="8">
        <v>150</v>
      </c>
      <c r="L683" s="8">
        <v>14</v>
      </c>
      <c r="M683" s="8">
        <v>8</v>
      </c>
      <c r="N683" s="8">
        <v>15</v>
      </c>
      <c r="O683" s="8">
        <v>7</v>
      </c>
      <c r="P683" s="8">
        <v>12</v>
      </c>
      <c r="Q683" s="8">
        <v>4</v>
      </c>
      <c r="R683" s="8">
        <v>12</v>
      </c>
      <c r="S683" s="8">
        <v>12</v>
      </c>
      <c r="T683" s="8">
        <v>15</v>
      </c>
      <c r="U683" s="8">
        <v>6</v>
      </c>
      <c r="V683" s="8">
        <v>6</v>
      </c>
      <c r="W683" s="8">
        <v>12</v>
      </c>
      <c r="X683" s="8">
        <v>14</v>
      </c>
      <c r="Y683" s="8">
        <v>8</v>
      </c>
      <c r="Z683" s="8">
        <v>8</v>
      </c>
      <c r="AA683" s="8">
        <v>15</v>
      </c>
      <c r="AB683" s="8">
        <v>17</v>
      </c>
      <c r="AC683" s="8">
        <v>13</v>
      </c>
      <c r="AD683" s="8">
        <v>13</v>
      </c>
      <c r="AE683" s="8">
        <v>16</v>
      </c>
      <c r="AF683" s="8">
        <v>16</v>
      </c>
      <c r="AG683" s="8">
        <v>13</v>
      </c>
      <c r="AH683" s="8">
        <v>16</v>
      </c>
      <c r="AI683" s="8">
        <v>10</v>
      </c>
      <c r="AJ683" s="8">
        <v>17</v>
      </c>
      <c r="AK683" s="8">
        <v>17</v>
      </c>
      <c r="AL683" s="8">
        <v>15</v>
      </c>
      <c r="AM683" s="8">
        <v>14</v>
      </c>
      <c r="AN683" s="8">
        <v>12</v>
      </c>
      <c r="AO683" s="8">
        <v>16</v>
      </c>
      <c r="AP683" s="8">
        <v>14</v>
      </c>
      <c r="AQ683" s="8">
        <v>15</v>
      </c>
      <c r="AR683" s="8">
        <v>15</v>
      </c>
      <c r="AS683" s="8">
        <v>15</v>
      </c>
      <c r="AT683" s="8">
        <v>14</v>
      </c>
      <c r="AU683" s="8">
        <v>15</v>
      </c>
      <c r="AV683" s="8">
        <v>16</v>
      </c>
      <c r="AW683" s="8">
        <v>13</v>
      </c>
      <c r="AX683" s="8">
        <v>14</v>
      </c>
      <c r="AY683" s="8">
        <v>3</v>
      </c>
      <c r="AZ683" s="8">
        <v>1</v>
      </c>
      <c r="BA683" s="8">
        <v>2</v>
      </c>
      <c r="BB683" s="8">
        <v>3</v>
      </c>
      <c r="BC683" s="8">
        <v>3</v>
      </c>
      <c r="BD683" s="8">
        <v>1</v>
      </c>
      <c r="BE683" s="8">
        <v>3</v>
      </c>
      <c r="BF683" s="8">
        <v>1</v>
      </c>
      <c r="BG683" s="8">
        <v>2</v>
      </c>
      <c r="BH683" s="8">
        <v>1</v>
      </c>
      <c r="BI683" s="8">
        <v>2</v>
      </c>
      <c r="BJ683" s="8" t="s">
        <v>26</v>
      </c>
      <c r="BK683" s="8" t="s">
        <v>20</v>
      </c>
      <c r="BL683" s="8">
        <v>18</v>
      </c>
      <c r="BM683" s="8" t="s">
        <v>26</v>
      </c>
      <c r="BN683" s="8"/>
      <c r="BO683" s="8">
        <v>9</v>
      </c>
      <c r="BP683" s="34">
        <v>46934</v>
      </c>
      <c r="BQ683" s="8" t="s">
        <v>21</v>
      </c>
      <c r="BR683" s="8" t="s">
        <v>156</v>
      </c>
    </row>
    <row r="684" spans="1:70" ht="15.5" thickBot="1" x14ac:dyDescent="0.35">
      <c r="A684" s="8" t="s">
        <v>26</v>
      </c>
      <c r="B684" s="8"/>
      <c r="C684" s="8" t="s">
        <v>1046</v>
      </c>
      <c r="D684" s="8" t="s">
        <v>154</v>
      </c>
      <c r="E684" s="33">
        <v>1</v>
      </c>
      <c r="F684" s="8">
        <v>0</v>
      </c>
      <c r="G684" s="8" t="s">
        <v>20</v>
      </c>
      <c r="H684" s="8" t="s">
        <v>229</v>
      </c>
      <c r="I684" s="8">
        <v>29</v>
      </c>
      <c r="J684" s="8">
        <v>148</v>
      </c>
      <c r="K684" s="8">
        <v>158</v>
      </c>
      <c r="L684" s="8">
        <v>16</v>
      </c>
      <c r="M684" s="8">
        <v>14</v>
      </c>
      <c r="N684" s="8">
        <v>8</v>
      </c>
      <c r="O684" s="8">
        <v>12</v>
      </c>
      <c r="P684" s="8">
        <v>17</v>
      </c>
      <c r="Q684" s="8">
        <v>14</v>
      </c>
      <c r="R684" s="8">
        <v>6</v>
      </c>
      <c r="S684" s="8">
        <v>15</v>
      </c>
      <c r="T684" s="8">
        <v>8</v>
      </c>
      <c r="U684" s="8">
        <v>15</v>
      </c>
      <c r="V684" s="8">
        <v>12</v>
      </c>
      <c r="W684" s="8">
        <v>17</v>
      </c>
      <c r="X684" s="8">
        <v>7</v>
      </c>
      <c r="Y684" s="8">
        <v>14</v>
      </c>
      <c r="Z684" s="8">
        <v>16</v>
      </c>
      <c r="AA684" s="8">
        <v>8</v>
      </c>
      <c r="AB684" s="8">
        <v>9</v>
      </c>
      <c r="AC684" s="8">
        <v>12</v>
      </c>
      <c r="AD684" s="8">
        <v>13</v>
      </c>
      <c r="AE684" s="8">
        <v>12</v>
      </c>
      <c r="AF684" s="8">
        <v>8</v>
      </c>
      <c r="AG684" s="8">
        <v>17</v>
      </c>
      <c r="AH684" s="8">
        <v>12</v>
      </c>
      <c r="AI684" s="8">
        <v>12</v>
      </c>
      <c r="AJ684" s="8">
        <v>10</v>
      </c>
      <c r="AK684" s="8">
        <v>10</v>
      </c>
      <c r="AL684" s="8">
        <v>14</v>
      </c>
      <c r="AM684" s="8">
        <v>16</v>
      </c>
      <c r="AN684" s="8">
        <v>12</v>
      </c>
      <c r="AO684" s="8">
        <v>10</v>
      </c>
      <c r="AP684" s="8">
        <v>14</v>
      </c>
      <c r="AQ684" s="8">
        <v>15</v>
      </c>
      <c r="AR684" s="8">
        <v>12</v>
      </c>
      <c r="AS684" s="8">
        <v>10</v>
      </c>
      <c r="AT684" s="8">
        <v>14</v>
      </c>
      <c r="AU684" s="8">
        <v>12</v>
      </c>
      <c r="AV684" s="8">
        <v>12</v>
      </c>
      <c r="AW684" s="8">
        <v>12</v>
      </c>
      <c r="AX684" s="8">
        <v>8</v>
      </c>
      <c r="AY684" s="8">
        <v>2</v>
      </c>
      <c r="AZ684" s="8">
        <v>2</v>
      </c>
      <c r="BA684" s="8">
        <v>1</v>
      </c>
      <c r="BB684" s="8">
        <v>2</v>
      </c>
      <c r="BC684" s="8">
        <v>3</v>
      </c>
      <c r="BD684" s="8">
        <v>3</v>
      </c>
      <c r="BE684" s="8">
        <v>1</v>
      </c>
      <c r="BF684" s="8">
        <v>3</v>
      </c>
      <c r="BG684" s="8">
        <v>3</v>
      </c>
      <c r="BH684" s="8">
        <v>3</v>
      </c>
      <c r="BI684" s="8">
        <v>1</v>
      </c>
      <c r="BJ684" s="8" t="s">
        <v>26</v>
      </c>
      <c r="BK684" s="8" t="s">
        <v>20</v>
      </c>
      <c r="BL684" s="8">
        <v>12</v>
      </c>
      <c r="BM684" s="8" t="s">
        <v>26</v>
      </c>
      <c r="BN684" s="8"/>
      <c r="BO684" s="8">
        <v>59</v>
      </c>
      <c r="BP684" s="34">
        <v>46203</v>
      </c>
      <c r="BQ684" s="8" t="s">
        <v>21</v>
      </c>
      <c r="BR684" s="8" t="s">
        <v>156</v>
      </c>
    </row>
    <row r="685" spans="1:70" ht="15.5" thickBot="1" x14ac:dyDescent="0.35">
      <c r="A685" s="8" t="s">
        <v>26</v>
      </c>
      <c r="B685" s="8"/>
      <c r="C685" s="8" t="s">
        <v>1047</v>
      </c>
      <c r="D685" s="8" t="s">
        <v>154</v>
      </c>
      <c r="E685" s="33">
        <v>1</v>
      </c>
      <c r="F685" s="8">
        <v>0</v>
      </c>
      <c r="G685" s="8" t="s">
        <v>20</v>
      </c>
      <c r="H685" s="8" t="s">
        <v>226</v>
      </c>
      <c r="I685" s="8">
        <v>29</v>
      </c>
      <c r="J685" s="8">
        <v>145</v>
      </c>
      <c r="K685" s="8">
        <v>159</v>
      </c>
      <c r="L685" s="8">
        <v>14</v>
      </c>
      <c r="M685" s="8">
        <v>11</v>
      </c>
      <c r="N685" s="8">
        <v>14</v>
      </c>
      <c r="O685" s="8">
        <v>10</v>
      </c>
      <c r="P685" s="8">
        <v>13</v>
      </c>
      <c r="Q685" s="8">
        <v>3</v>
      </c>
      <c r="R685" s="8">
        <v>12</v>
      </c>
      <c r="S685" s="8">
        <v>12</v>
      </c>
      <c r="T685" s="8">
        <v>14</v>
      </c>
      <c r="U685" s="8">
        <v>5</v>
      </c>
      <c r="V685" s="8">
        <v>8</v>
      </c>
      <c r="W685" s="8">
        <v>13</v>
      </c>
      <c r="X685" s="8">
        <v>14</v>
      </c>
      <c r="Y685" s="8">
        <v>12</v>
      </c>
      <c r="Z685" s="8">
        <v>12</v>
      </c>
      <c r="AA685" s="8">
        <v>15</v>
      </c>
      <c r="AB685" s="8">
        <v>11</v>
      </c>
      <c r="AC685" s="8">
        <v>13</v>
      </c>
      <c r="AD685" s="8">
        <v>13</v>
      </c>
      <c r="AE685" s="8">
        <v>13</v>
      </c>
      <c r="AF685" s="8">
        <v>11</v>
      </c>
      <c r="AG685" s="8">
        <v>13</v>
      </c>
      <c r="AH685" s="8">
        <v>13</v>
      </c>
      <c r="AI685" s="8">
        <v>11</v>
      </c>
      <c r="AJ685" s="8">
        <v>11</v>
      </c>
      <c r="AK685" s="8">
        <v>15</v>
      </c>
      <c r="AL685" s="8">
        <v>14</v>
      </c>
      <c r="AM685" s="8">
        <v>15</v>
      </c>
      <c r="AN685" s="8">
        <v>11</v>
      </c>
      <c r="AO685" s="8">
        <v>16</v>
      </c>
      <c r="AP685" s="8">
        <v>14</v>
      </c>
      <c r="AQ685" s="8">
        <v>12</v>
      </c>
      <c r="AR685" s="8">
        <v>17</v>
      </c>
      <c r="AS685" s="8">
        <v>17</v>
      </c>
      <c r="AT685" s="8">
        <v>16</v>
      </c>
      <c r="AU685" s="8">
        <v>8</v>
      </c>
      <c r="AV685" s="8">
        <v>13</v>
      </c>
      <c r="AW685" s="8">
        <v>16</v>
      </c>
      <c r="AX685" s="8">
        <v>8</v>
      </c>
      <c r="AY685" s="8">
        <v>3</v>
      </c>
      <c r="AZ685" s="8">
        <v>2</v>
      </c>
      <c r="BA685" s="8">
        <v>3</v>
      </c>
      <c r="BB685" s="8">
        <v>1</v>
      </c>
      <c r="BC685" s="8">
        <v>3</v>
      </c>
      <c r="BD685" s="8">
        <v>1</v>
      </c>
      <c r="BE685" s="8">
        <v>3</v>
      </c>
      <c r="BF685" s="8">
        <v>2</v>
      </c>
      <c r="BG685" s="8">
        <v>2</v>
      </c>
      <c r="BH685" s="8">
        <v>1</v>
      </c>
      <c r="BI685" s="8">
        <v>1</v>
      </c>
      <c r="BJ685" s="8" t="s">
        <v>26</v>
      </c>
      <c r="BK685" s="8" t="s">
        <v>20</v>
      </c>
      <c r="BL685" s="8">
        <v>8</v>
      </c>
      <c r="BM685" s="8" t="s">
        <v>26</v>
      </c>
      <c r="BN685" s="8"/>
      <c r="BO685" s="8">
        <v>15</v>
      </c>
      <c r="BP685" s="34">
        <v>46203</v>
      </c>
      <c r="BQ685" s="8" t="s">
        <v>21</v>
      </c>
      <c r="BR685" s="8" t="s">
        <v>156</v>
      </c>
    </row>
    <row r="686" spans="1:70" ht="15.5" thickBot="1" x14ac:dyDescent="0.35">
      <c r="A686" s="8" t="s">
        <v>26</v>
      </c>
      <c r="B686" s="8"/>
      <c r="C686" s="8" t="s">
        <v>1048</v>
      </c>
      <c r="D686" s="8" t="s">
        <v>154</v>
      </c>
      <c r="E686" s="33">
        <v>1</v>
      </c>
      <c r="F686" s="8">
        <v>0</v>
      </c>
      <c r="G686" s="8" t="s">
        <v>20</v>
      </c>
      <c r="H686" s="8" t="s">
        <v>315</v>
      </c>
      <c r="I686" s="8">
        <v>24</v>
      </c>
      <c r="J686" s="8">
        <v>150</v>
      </c>
      <c r="K686" s="8">
        <v>158</v>
      </c>
      <c r="L686" s="8">
        <v>15</v>
      </c>
      <c r="M686" s="8">
        <v>11</v>
      </c>
      <c r="N686" s="8">
        <v>11</v>
      </c>
      <c r="O686" s="8">
        <v>12</v>
      </c>
      <c r="P686" s="8">
        <v>16</v>
      </c>
      <c r="Q686" s="8">
        <v>12</v>
      </c>
      <c r="R686" s="8">
        <v>7</v>
      </c>
      <c r="S686" s="8">
        <v>16</v>
      </c>
      <c r="T686" s="8">
        <v>12</v>
      </c>
      <c r="U686" s="8">
        <v>12</v>
      </c>
      <c r="V686" s="8">
        <v>10</v>
      </c>
      <c r="W686" s="8">
        <v>16</v>
      </c>
      <c r="X686" s="8">
        <v>13</v>
      </c>
      <c r="Y686" s="8">
        <v>14</v>
      </c>
      <c r="Z686" s="8">
        <v>16</v>
      </c>
      <c r="AA686" s="8">
        <v>12</v>
      </c>
      <c r="AB686" s="8">
        <v>13</v>
      </c>
      <c r="AC686" s="8">
        <v>12</v>
      </c>
      <c r="AD686" s="8">
        <v>13</v>
      </c>
      <c r="AE686" s="8">
        <v>8</v>
      </c>
      <c r="AF686" s="8">
        <v>13</v>
      </c>
      <c r="AG686" s="8">
        <v>15</v>
      </c>
      <c r="AH686" s="8">
        <v>13</v>
      </c>
      <c r="AI686" s="8">
        <v>12</v>
      </c>
      <c r="AJ686" s="8">
        <v>13</v>
      </c>
      <c r="AK686" s="8">
        <v>13</v>
      </c>
      <c r="AL686" s="8">
        <v>14</v>
      </c>
      <c r="AM686" s="8">
        <v>16</v>
      </c>
      <c r="AN686" s="8">
        <v>13</v>
      </c>
      <c r="AO686" s="8">
        <v>15</v>
      </c>
      <c r="AP686" s="8">
        <v>15</v>
      </c>
      <c r="AQ686" s="8">
        <v>15</v>
      </c>
      <c r="AR686" s="8">
        <v>16</v>
      </c>
      <c r="AS686" s="8">
        <v>15</v>
      </c>
      <c r="AT686" s="8">
        <v>16</v>
      </c>
      <c r="AU686" s="8">
        <v>11</v>
      </c>
      <c r="AV686" s="8">
        <v>13</v>
      </c>
      <c r="AW686" s="8">
        <v>12</v>
      </c>
      <c r="AX686" s="8">
        <v>10</v>
      </c>
      <c r="AY686" s="8">
        <v>2</v>
      </c>
      <c r="AZ686" s="8">
        <v>4</v>
      </c>
      <c r="BA686" s="8">
        <v>3</v>
      </c>
      <c r="BB686" s="8">
        <v>3</v>
      </c>
      <c r="BC686" s="8">
        <v>3</v>
      </c>
      <c r="BD686" s="8">
        <v>1</v>
      </c>
      <c r="BE686" s="8">
        <v>1</v>
      </c>
      <c r="BF686" s="8">
        <v>2</v>
      </c>
      <c r="BG686" s="8">
        <v>4</v>
      </c>
      <c r="BH686" s="8">
        <v>2</v>
      </c>
      <c r="BI686" s="8">
        <v>1</v>
      </c>
      <c r="BJ686" s="8" t="s">
        <v>26</v>
      </c>
      <c r="BK686" s="8" t="s">
        <v>20</v>
      </c>
      <c r="BL686" s="8">
        <v>8</v>
      </c>
      <c r="BM686" s="8" t="s">
        <v>26</v>
      </c>
      <c r="BN686" s="8"/>
      <c r="BO686" s="8">
        <v>3</v>
      </c>
      <c r="BP686" s="34">
        <v>46934</v>
      </c>
      <c r="BQ686" s="8" t="s">
        <v>21</v>
      </c>
      <c r="BR686" s="8" t="s">
        <v>156</v>
      </c>
    </row>
    <row r="687" spans="1:70" ht="15.5" thickBot="1" x14ac:dyDescent="0.35">
      <c r="A687" s="8" t="s">
        <v>26</v>
      </c>
      <c r="B687" s="8"/>
      <c r="C687" s="8" t="s">
        <v>1049</v>
      </c>
      <c r="D687" s="8" t="s">
        <v>154</v>
      </c>
      <c r="E687" s="33">
        <v>1</v>
      </c>
      <c r="F687" s="8">
        <v>0</v>
      </c>
      <c r="G687" s="8" t="s">
        <v>155</v>
      </c>
      <c r="H687" s="8" t="s">
        <v>397</v>
      </c>
      <c r="I687" s="8">
        <v>23</v>
      </c>
      <c r="J687" s="8">
        <v>138</v>
      </c>
      <c r="K687" s="8">
        <v>160</v>
      </c>
      <c r="L687" s="8">
        <v>14</v>
      </c>
      <c r="M687" s="8">
        <v>15</v>
      </c>
      <c r="N687" s="8">
        <v>9</v>
      </c>
      <c r="O687" s="8">
        <v>8</v>
      </c>
      <c r="P687" s="8">
        <v>15</v>
      </c>
      <c r="Q687" s="8">
        <v>12</v>
      </c>
      <c r="R687" s="8">
        <v>12</v>
      </c>
      <c r="S687" s="8">
        <v>16</v>
      </c>
      <c r="T687" s="8">
        <v>11</v>
      </c>
      <c r="U687" s="8">
        <v>10</v>
      </c>
      <c r="V687" s="8">
        <v>8</v>
      </c>
      <c r="W687" s="8">
        <v>15</v>
      </c>
      <c r="X687" s="8">
        <v>6</v>
      </c>
      <c r="Y687" s="8">
        <v>10</v>
      </c>
      <c r="Z687" s="8">
        <v>15</v>
      </c>
      <c r="AA687" s="8">
        <v>10</v>
      </c>
      <c r="AB687" s="8">
        <v>13</v>
      </c>
      <c r="AC687" s="8">
        <v>10</v>
      </c>
      <c r="AD687" s="8">
        <v>13</v>
      </c>
      <c r="AE687" s="8">
        <v>8</v>
      </c>
      <c r="AF687" s="8">
        <v>13</v>
      </c>
      <c r="AG687" s="8">
        <v>14</v>
      </c>
      <c r="AH687" s="8">
        <v>12</v>
      </c>
      <c r="AI687" s="8">
        <v>15</v>
      </c>
      <c r="AJ687" s="8">
        <v>12</v>
      </c>
      <c r="AK687" s="8">
        <v>12</v>
      </c>
      <c r="AL687" s="8">
        <v>13</v>
      </c>
      <c r="AM687" s="8">
        <v>12</v>
      </c>
      <c r="AN687" s="8">
        <v>15</v>
      </c>
      <c r="AO687" s="8">
        <v>6</v>
      </c>
      <c r="AP687" s="8">
        <v>14</v>
      </c>
      <c r="AQ687" s="8">
        <v>14</v>
      </c>
      <c r="AR687" s="8">
        <v>12</v>
      </c>
      <c r="AS687" s="8">
        <v>9</v>
      </c>
      <c r="AT687" s="8">
        <v>15</v>
      </c>
      <c r="AU687" s="8">
        <v>12</v>
      </c>
      <c r="AV687" s="8">
        <v>12</v>
      </c>
      <c r="AW687" s="8">
        <v>10</v>
      </c>
      <c r="AX687" s="8">
        <v>10</v>
      </c>
      <c r="AY687" s="8">
        <v>2</v>
      </c>
      <c r="AZ687" s="8">
        <v>3</v>
      </c>
      <c r="BA687" s="8">
        <v>3</v>
      </c>
      <c r="BB687" s="8">
        <v>3</v>
      </c>
      <c r="BC687" s="8">
        <v>3</v>
      </c>
      <c r="BD687" s="8">
        <v>3</v>
      </c>
      <c r="BE687" s="8">
        <v>1</v>
      </c>
      <c r="BF687" s="8">
        <v>1</v>
      </c>
      <c r="BG687" s="8">
        <v>3</v>
      </c>
      <c r="BH687" s="8">
        <v>1</v>
      </c>
      <c r="BI687" s="8">
        <v>1</v>
      </c>
      <c r="BJ687" s="8" t="s">
        <v>26</v>
      </c>
      <c r="BK687" s="8" t="s">
        <v>20</v>
      </c>
      <c r="BL687" s="8">
        <v>12</v>
      </c>
      <c r="BM687" s="8" t="s">
        <v>26</v>
      </c>
      <c r="BN687" s="8"/>
      <c r="BO687" s="8">
        <v>3</v>
      </c>
      <c r="BP687" s="34">
        <v>47299</v>
      </c>
      <c r="BQ687" s="8" t="s">
        <v>21</v>
      </c>
      <c r="BR687" s="8" t="s">
        <v>156</v>
      </c>
    </row>
    <row r="688" spans="1:70" ht="15.5" thickBot="1" x14ac:dyDescent="0.35">
      <c r="A688" s="8" t="s">
        <v>26</v>
      </c>
      <c r="B688" s="8"/>
      <c r="C688" s="8" t="s">
        <v>1050</v>
      </c>
      <c r="D688" s="8" t="s">
        <v>154</v>
      </c>
      <c r="E688" s="33">
        <v>1</v>
      </c>
      <c r="F688" s="8">
        <v>0</v>
      </c>
      <c r="G688" s="8" t="s">
        <v>33</v>
      </c>
      <c r="H688" s="8" t="s">
        <v>315</v>
      </c>
      <c r="I688" s="8">
        <v>31</v>
      </c>
      <c r="J688" s="8">
        <v>146</v>
      </c>
      <c r="K688" s="8">
        <v>156</v>
      </c>
      <c r="L688" s="8">
        <v>14</v>
      </c>
      <c r="M688" s="8">
        <v>12</v>
      </c>
      <c r="N688" s="8">
        <v>12</v>
      </c>
      <c r="O688" s="8">
        <v>16</v>
      </c>
      <c r="P688" s="8">
        <v>13</v>
      </c>
      <c r="Q688" s="8">
        <v>13</v>
      </c>
      <c r="R688" s="8">
        <v>8</v>
      </c>
      <c r="S688" s="8">
        <v>12</v>
      </c>
      <c r="T688" s="8">
        <v>12</v>
      </c>
      <c r="U688" s="8">
        <v>15</v>
      </c>
      <c r="V688" s="8">
        <v>11</v>
      </c>
      <c r="W688" s="8">
        <v>13</v>
      </c>
      <c r="X688" s="8">
        <v>10</v>
      </c>
      <c r="Y688" s="8">
        <v>16</v>
      </c>
      <c r="Z688" s="8">
        <v>12</v>
      </c>
      <c r="AA688" s="8">
        <v>12</v>
      </c>
      <c r="AB688" s="8">
        <v>17</v>
      </c>
      <c r="AC688" s="8">
        <v>12</v>
      </c>
      <c r="AD688" s="8">
        <v>13</v>
      </c>
      <c r="AE688" s="8">
        <v>15</v>
      </c>
      <c r="AF688" s="8">
        <v>16</v>
      </c>
      <c r="AG688" s="8">
        <v>13</v>
      </c>
      <c r="AH688" s="8">
        <v>16</v>
      </c>
      <c r="AI688" s="8">
        <v>16</v>
      </c>
      <c r="AJ688" s="8">
        <v>17</v>
      </c>
      <c r="AK688" s="8">
        <v>15</v>
      </c>
      <c r="AL688" s="8">
        <v>13</v>
      </c>
      <c r="AM688" s="8">
        <v>13</v>
      </c>
      <c r="AN688" s="8">
        <v>12</v>
      </c>
      <c r="AO688" s="8">
        <v>10</v>
      </c>
      <c r="AP688" s="8">
        <v>13</v>
      </c>
      <c r="AQ688" s="8">
        <v>16</v>
      </c>
      <c r="AR688" s="8">
        <v>12</v>
      </c>
      <c r="AS688" s="8">
        <v>12</v>
      </c>
      <c r="AT688" s="8">
        <v>13</v>
      </c>
      <c r="AU688" s="8">
        <v>16</v>
      </c>
      <c r="AV688" s="8">
        <v>14</v>
      </c>
      <c r="AW688" s="8">
        <v>16</v>
      </c>
      <c r="AX688" s="8">
        <v>10</v>
      </c>
      <c r="AY688" s="8">
        <v>3</v>
      </c>
      <c r="AZ688" s="8">
        <v>1</v>
      </c>
      <c r="BA688" s="8">
        <v>1</v>
      </c>
      <c r="BB688" s="8">
        <v>3</v>
      </c>
      <c r="BC688" s="8">
        <v>2</v>
      </c>
      <c r="BD688" s="8">
        <v>2</v>
      </c>
      <c r="BE688" s="8">
        <v>2</v>
      </c>
      <c r="BF688" s="8">
        <v>3</v>
      </c>
      <c r="BG688" s="8">
        <v>2</v>
      </c>
      <c r="BH688" s="8">
        <v>1</v>
      </c>
      <c r="BI688" s="8">
        <v>3</v>
      </c>
      <c r="BJ688" s="8" t="s">
        <v>26</v>
      </c>
      <c r="BK688" s="8" t="s">
        <v>20</v>
      </c>
      <c r="BL688" s="8">
        <v>12</v>
      </c>
      <c r="BM688" s="8" t="s">
        <v>26</v>
      </c>
      <c r="BN688" s="8"/>
      <c r="BO688" s="8">
        <v>96</v>
      </c>
      <c r="BP688" s="34">
        <v>46568</v>
      </c>
      <c r="BQ688" s="8" t="s">
        <v>21</v>
      </c>
      <c r="BR688" s="8" t="s">
        <v>156</v>
      </c>
    </row>
    <row r="689" spans="1:70" ht="15.5" thickBot="1" x14ac:dyDescent="0.35">
      <c r="A689" s="8" t="s">
        <v>26</v>
      </c>
      <c r="B689" s="8"/>
      <c r="C689" s="8" t="s">
        <v>1051</v>
      </c>
      <c r="D689" s="8" t="s">
        <v>154</v>
      </c>
      <c r="E689" s="33">
        <v>1</v>
      </c>
      <c r="F689" s="8">
        <v>0</v>
      </c>
      <c r="G689" s="8" t="s">
        <v>33</v>
      </c>
      <c r="H689" s="8" t="s">
        <v>23</v>
      </c>
      <c r="I689" s="8">
        <v>30</v>
      </c>
      <c r="J689" s="8">
        <v>146</v>
      </c>
      <c r="K689" s="8">
        <v>148</v>
      </c>
      <c r="L689" s="8">
        <v>13</v>
      </c>
      <c r="M689" s="8">
        <v>12</v>
      </c>
      <c r="N689" s="8">
        <v>13</v>
      </c>
      <c r="O689" s="8">
        <v>17</v>
      </c>
      <c r="P689" s="8">
        <v>15</v>
      </c>
      <c r="Q689" s="8">
        <v>12</v>
      </c>
      <c r="R689" s="8">
        <v>14</v>
      </c>
      <c r="S689" s="8">
        <v>12</v>
      </c>
      <c r="T689" s="8">
        <v>15</v>
      </c>
      <c r="U689" s="8">
        <v>11</v>
      </c>
      <c r="V689" s="8">
        <v>10</v>
      </c>
      <c r="W689" s="8">
        <v>15</v>
      </c>
      <c r="X689" s="8">
        <v>16</v>
      </c>
      <c r="Y689" s="8">
        <v>9</v>
      </c>
      <c r="Z689" s="8">
        <v>12</v>
      </c>
      <c r="AA689" s="8">
        <v>13</v>
      </c>
      <c r="AB689" s="8">
        <v>14</v>
      </c>
      <c r="AC689" s="8">
        <v>13</v>
      </c>
      <c r="AD689" s="8">
        <v>13</v>
      </c>
      <c r="AE689" s="8">
        <v>13</v>
      </c>
      <c r="AF689" s="8">
        <v>16</v>
      </c>
      <c r="AG689" s="8">
        <v>13</v>
      </c>
      <c r="AH689" s="8">
        <v>13</v>
      </c>
      <c r="AI689" s="8">
        <v>13</v>
      </c>
      <c r="AJ689" s="8">
        <v>16</v>
      </c>
      <c r="AK689" s="8">
        <v>16</v>
      </c>
      <c r="AL689" s="8">
        <v>13</v>
      </c>
      <c r="AM689" s="8">
        <v>15</v>
      </c>
      <c r="AN689" s="8">
        <v>13</v>
      </c>
      <c r="AO689" s="8">
        <v>15</v>
      </c>
      <c r="AP689" s="8">
        <v>12</v>
      </c>
      <c r="AQ689" s="8">
        <v>14</v>
      </c>
      <c r="AR689" s="8">
        <v>15</v>
      </c>
      <c r="AS689" s="8">
        <v>14</v>
      </c>
      <c r="AT689" s="8">
        <v>14</v>
      </c>
      <c r="AU689" s="8">
        <v>12</v>
      </c>
      <c r="AV689" s="8">
        <v>14</v>
      </c>
      <c r="AW689" s="8">
        <v>14</v>
      </c>
      <c r="AX689" s="8">
        <v>12</v>
      </c>
      <c r="AY689" s="8">
        <v>1</v>
      </c>
      <c r="AZ689" s="8">
        <v>3</v>
      </c>
      <c r="BA689" s="8">
        <v>1</v>
      </c>
      <c r="BB689" s="8">
        <v>2</v>
      </c>
      <c r="BC689" s="8">
        <v>2</v>
      </c>
      <c r="BD689" s="8">
        <v>2</v>
      </c>
      <c r="BE689" s="8">
        <v>3</v>
      </c>
      <c r="BF689" s="8">
        <v>4</v>
      </c>
      <c r="BG689" s="8">
        <v>3</v>
      </c>
      <c r="BH689" s="8">
        <v>1</v>
      </c>
      <c r="BI689" s="8">
        <v>1</v>
      </c>
      <c r="BJ689" s="8" t="s">
        <v>26</v>
      </c>
      <c r="BK689" s="8" t="s">
        <v>20</v>
      </c>
      <c r="BL689" s="8">
        <v>10</v>
      </c>
      <c r="BM689" s="8" t="s">
        <v>26</v>
      </c>
      <c r="BN689" s="8"/>
      <c r="BO689" s="8">
        <v>23</v>
      </c>
      <c r="BP689" s="34">
        <v>46568</v>
      </c>
      <c r="BQ689" s="8" t="s">
        <v>21</v>
      </c>
      <c r="BR689" s="8" t="s">
        <v>156</v>
      </c>
    </row>
    <row r="690" spans="1:70" ht="15.5" thickBot="1" x14ac:dyDescent="0.35">
      <c r="A690" s="8" t="s">
        <v>26</v>
      </c>
      <c r="B690" s="8"/>
      <c r="C690" s="8" t="s">
        <v>1052</v>
      </c>
      <c r="D690" s="8" t="s">
        <v>154</v>
      </c>
      <c r="E690" s="33">
        <v>1</v>
      </c>
      <c r="F690" s="8">
        <v>0</v>
      </c>
      <c r="G690" s="8" t="s">
        <v>33</v>
      </c>
      <c r="H690" s="8" t="s">
        <v>315</v>
      </c>
      <c r="I690" s="8">
        <v>19</v>
      </c>
      <c r="J690" s="8">
        <v>134</v>
      </c>
      <c r="K690" s="8">
        <v>142</v>
      </c>
      <c r="L690" s="8">
        <v>14</v>
      </c>
      <c r="M690" s="8">
        <v>9</v>
      </c>
      <c r="N690" s="8">
        <v>12</v>
      </c>
      <c r="O690" s="8">
        <v>10</v>
      </c>
      <c r="P690" s="8">
        <v>15</v>
      </c>
      <c r="Q690" s="8">
        <v>10</v>
      </c>
      <c r="R690" s="8">
        <v>8</v>
      </c>
      <c r="S690" s="8">
        <v>13</v>
      </c>
      <c r="T690" s="8">
        <v>12</v>
      </c>
      <c r="U690" s="8">
        <v>10</v>
      </c>
      <c r="V690" s="8">
        <v>11</v>
      </c>
      <c r="W690" s="8">
        <v>15</v>
      </c>
      <c r="X690" s="8">
        <v>12</v>
      </c>
      <c r="Y690" s="8">
        <v>12</v>
      </c>
      <c r="Z690" s="8">
        <v>12</v>
      </c>
      <c r="AA690" s="8">
        <v>12</v>
      </c>
      <c r="AB690" s="8">
        <v>14</v>
      </c>
      <c r="AC690" s="8">
        <v>12</v>
      </c>
      <c r="AD690" s="8">
        <v>12</v>
      </c>
      <c r="AE690" s="8">
        <v>12</v>
      </c>
      <c r="AF690" s="8">
        <v>15</v>
      </c>
      <c r="AG690" s="8">
        <v>12</v>
      </c>
      <c r="AH690" s="8">
        <v>13</v>
      </c>
      <c r="AI690" s="8">
        <v>13</v>
      </c>
      <c r="AJ690" s="8">
        <v>16</v>
      </c>
      <c r="AK690" s="8">
        <v>14</v>
      </c>
      <c r="AL690" s="8">
        <v>14</v>
      </c>
      <c r="AM690" s="8">
        <v>13</v>
      </c>
      <c r="AN690" s="8">
        <v>12</v>
      </c>
      <c r="AO690" s="8">
        <v>14</v>
      </c>
      <c r="AP690" s="8">
        <v>15</v>
      </c>
      <c r="AQ690" s="8">
        <v>15</v>
      </c>
      <c r="AR690" s="8">
        <v>12</v>
      </c>
      <c r="AS690" s="8">
        <v>14</v>
      </c>
      <c r="AT690" s="8">
        <v>13</v>
      </c>
      <c r="AU690" s="8">
        <v>13</v>
      </c>
      <c r="AV690" s="8">
        <v>13</v>
      </c>
      <c r="AW690" s="8">
        <v>13</v>
      </c>
      <c r="AX690" s="8">
        <v>13</v>
      </c>
      <c r="AY690" s="8">
        <v>1</v>
      </c>
      <c r="AZ690" s="8">
        <v>1</v>
      </c>
      <c r="BA690" s="8">
        <v>4</v>
      </c>
      <c r="BB690" s="8">
        <v>1</v>
      </c>
      <c r="BC690" s="8">
        <v>1</v>
      </c>
      <c r="BD690" s="8">
        <v>3</v>
      </c>
      <c r="BE690" s="8">
        <v>3</v>
      </c>
      <c r="BF690" s="8">
        <v>1</v>
      </c>
      <c r="BG690" s="8">
        <v>3</v>
      </c>
      <c r="BH690" s="8">
        <v>3</v>
      </c>
      <c r="BI690" s="8">
        <v>1</v>
      </c>
      <c r="BJ690" s="8" t="s">
        <v>26</v>
      </c>
      <c r="BK690" s="8" t="s">
        <v>20</v>
      </c>
      <c r="BL690" s="8">
        <v>12</v>
      </c>
      <c r="BM690" s="8" t="s">
        <v>26</v>
      </c>
      <c r="BN690" s="8"/>
      <c r="BO690" s="8" t="s">
        <v>26</v>
      </c>
      <c r="BP690" s="34">
        <v>47664</v>
      </c>
      <c r="BQ690" s="8" t="s">
        <v>21</v>
      </c>
      <c r="BR690" s="8" t="s">
        <v>156</v>
      </c>
    </row>
    <row r="691" spans="1:70" ht="15.5" thickBot="1" x14ac:dyDescent="0.35">
      <c r="A691" s="8" t="s">
        <v>26</v>
      </c>
      <c r="B691" s="8"/>
      <c r="C691" s="8" t="s">
        <v>1053</v>
      </c>
      <c r="D691" s="8" t="s">
        <v>154</v>
      </c>
      <c r="E691" s="33">
        <v>1</v>
      </c>
      <c r="F691" s="8">
        <v>0</v>
      </c>
      <c r="G691" s="8" t="s">
        <v>33</v>
      </c>
      <c r="H691" s="8" t="s">
        <v>1054</v>
      </c>
      <c r="I691" s="8">
        <v>23</v>
      </c>
      <c r="J691" s="8">
        <v>140</v>
      </c>
      <c r="K691" s="8">
        <v>152</v>
      </c>
      <c r="L691" s="8">
        <v>13</v>
      </c>
      <c r="M691" s="8">
        <v>13</v>
      </c>
      <c r="N691" s="8">
        <v>12</v>
      </c>
      <c r="O691" s="8">
        <v>12</v>
      </c>
      <c r="P691" s="8">
        <v>13</v>
      </c>
      <c r="Q691" s="8">
        <v>13</v>
      </c>
      <c r="R691" s="8">
        <v>13</v>
      </c>
      <c r="S691" s="8">
        <v>12</v>
      </c>
      <c r="T691" s="8">
        <v>12</v>
      </c>
      <c r="U691" s="8">
        <v>13</v>
      </c>
      <c r="V691" s="8">
        <v>8</v>
      </c>
      <c r="W691" s="8">
        <v>13</v>
      </c>
      <c r="X691" s="8">
        <v>11</v>
      </c>
      <c r="Y691" s="8">
        <v>10</v>
      </c>
      <c r="Z691" s="8">
        <v>12</v>
      </c>
      <c r="AA691" s="8">
        <v>12</v>
      </c>
      <c r="AB691" s="8">
        <v>16</v>
      </c>
      <c r="AC691" s="8">
        <v>13</v>
      </c>
      <c r="AD691" s="8">
        <v>12</v>
      </c>
      <c r="AE691" s="8">
        <v>8</v>
      </c>
      <c r="AF691" s="8">
        <v>10</v>
      </c>
      <c r="AG691" s="8">
        <v>12</v>
      </c>
      <c r="AH691" s="8">
        <v>16</v>
      </c>
      <c r="AI691" s="8">
        <v>13</v>
      </c>
      <c r="AJ691" s="8">
        <v>13</v>
      </c>
      <c r="AK691" s="8">
        <v>13</v>
      </c>
      <c r="AL691" s="8">
        <v>12</v>
      </c>
      <c r="AM691" s="8">
        <v>12</v>
      </c>
      <c r="AN691" s="8">
        <v>13</v>
      </c>
      <c r="AO691" s="8">
        <v>11</v>
      </c>
      <c r="AP691" s="8">
        <v>12</v>
      </c>
      <c r="AQ691" s="8">
        <v>18</v>
      </c>
      <c r="AR691" s="8">
        <v>12</v>
      </c>
      <c r="AS691" s="8">
        <v>12</v>
      </c>
      <c r="AT691" s="8">
        <v>13</v>
      </c>
      <c r="AU691" s="8">
        <v>18</v>
      </c>
      <c r="AV691" s="8">
        <v>15</v>
      </c>
      <c r="AW691" s="8">
        <v>12</v>
      </c>
      <c r="AX691" s="8">
        <v>12</v>
      </c>
      <c r="AY691" s="8">
        <v>3</v>
      </c>
      <c r="AZ691" s="8">
        <v>1</v>
      </c>
      <c r="BA691" s="8">
        <v>3</v>
      </c>
      <c r="BB691" s="8">
        <v>1</v>
      </c>
      <c r="BC691" s="8">
        <v>1</v>
      </c>
      <c r="BD691" s="8">
        <v>1</v>
      </c>
      <c r="BE691" s="8">
        <v>3</v>
      </c>
      <c r="BF691" s="8">
        <v>2</v>
      </c>
      <c r="BG691" s="8">
        <v>1</v>
      </c>
      <c r="BH691" s="8">
        <v>3</v>
      </c>
      <c r="BI691" s="8">
        <v>3</v>
      </c>
      <c r="BJ691" s="8" t="s">
        <v>26</v>
      </c>
      <c r="BK691" s="8" t="s">
        <v>20</v>
      </c>
      <c r="BL691" s="8">
        <v>19</v>
      </c>
      <c r="BM691" s="8" t="s">
        <v>26</v>
      </c>
      <c r="BN691" s="8"/>
      <c r="BO691" s="8">
        <v>3</v>
      </c>
      <c r="BP691" s="34">
        <v>47299</v>
      </c>
      <c r="BQ691" s="8" t="s">
        <v>21</v>
      </c>
      <c r="BR691" s="8" t="s">
        <v>156</v>
      </c>
    </row>
    <row r="692" spans="1:70" ht="15.5" thickBot="1" x14ac:dyDescent="0.35">
      <c r="A692" s="8" t="s">
        <v>26</v>
      </c>
      <c r="B692" s="8"/>
      <c r="C692" s="8" t="s">
        <v>1055</v>
      </c>
      <c r="D692" s="8" t="s">
        <v>154</v>
      </c>
      <c r="E692" s="33">
        <v>1</v>
      </c>
      <c r="F692" s="8">
        <v>0</v>
      </c>
      <c r="G692" s="8" t="s">
        <v>33</v>
      </c>
      <c r="H692" s="8" t="s">
        <v>221</v>
      </c>
      <c r="I692" s="8">
        <v>24</v>
      </c>
      <c r="J692" s="8">
        <v>112</v>
      </c>
      <c r="K692" s="8">
        <v>130</v>
      </c>
      <c r="L692" s="8">
        <v>13</v>
      </c>
      <c r="M692" s="8">
        <v>10</v>
      </c>
      <c r="N692" s="8">
        <v>9</v>
      </c>
      <c r="O692" s="8">
        <v>12</v>
      </c>
      <c r="P692" s="8">
        <v>14</v>
      </c>
      <c r="Q692" s="8">
        <v>12</v>
      </c>
      <c r="R692" s="8">
        <v>6</v>
      </c>
      <c r="S692" s="8">
        <v>12</v>
      </c>
      <c r="T692" s="8">
        <v>10</v>
      </c>
      <c r="U692" s="8">
        <v>12</v>
      </c>
      <c r="V692" s="8">
        <v>8</v>
      </c>
      <c r="W692" s="8">
        <v>13</v>
      </c>
      <c r="X692" s="8">
        <v>7</v>
      </c>
      <c r="Y692" s="8">
        <v>11</v>
      </c>
      <c r="Z692" s="8">
        <v>12</v>
      </c>
      <c r="AA692" s="8">
        <v>9</v>
      </c>
      <c r="AB692" s="8">
        <v>14</v>
      </c>
      <c r="AC692" s="8">
        <v>11</v>
      </c>
      <c r="AD692" s="8">
        <v>12</v>
      </c>
      <c r="AE692" s="8">
        <v>13</v>
      </c>
      <c r="AF692" s="8">
        <v>14</v>
      </c>
      <c r="AG692" s="8">
        <v>13</v>
      </c>
      <c r="AH692" s="8">
        <v>13</v>
      </c>
      <c r="AI692" s="8">
        <v>9</v>
      </c>
      <c r="AJ692" s="8">
        <v>14</v>
      </c>
      <c r="AK692" s="8">
        <v>12</v>
      </c>
      <c r="AL692" s="8">
        <v>12</v>
      </c>
      <c r="AM692" s="8">
        <v>13</v>
      </c>
      <c r="AN692" s="8">
        <v>12</v>
      </c>
      <c r="AO692" s="8">
        <v>7</v>
      </c>
      <c r="AP692" s="8">
        <v>15</v>
      </c>
      <c r="AQ692" s="8">
        <v>15</v>
      </c>
      <c r="AR692" s="8">
        <v>12</v>
      </c>
      <c r="AS692" s="8">
        <v>9</v>
      </c>
      <c r="AT692" s="8">
        <v>11</v>
      </c>
      <c r="AU692" s="8">
        <v>12</v>
      </c>
      <c r="AV692" s="8">
        <v>13</v>
      </c>
      <c r="AW692" s="8">
        <v>12</v>
      </c>
      <c r="AX692" s="8">
        <v>12</v>
      </c>
      <c r="AY692" s="8">
        <v>3</v>
      </c>
      <c r="AZ692" s="8">
        <v>2</v>
      </c>
      <c r="BA692" s="8">
        <v>3</v>
      </c>
      <c r="BB692" s="8">
        <v>3</v>
      </c>
      <c r="BC692" s="8">
        <v>2</v>
      </c>
      <c r="BD692" s="8">
        <v>1</v>
      </c>
      <c r="BE692" s="8">
        <v>1</v>
      </c>
      <c r="BF692" s="8">
        <v>2</v>
      </c>
      <c r="BG692" s="8">
        <v>3</v>
      </c>
      <c r="BH692" s="8">
        <v>3</v>
      </c>
      <c r="BI692" s="8">
        <v>1</v>
      </c>
      <c r="BJ692" s="8" t="s">
        <v>26</v>
      </c>
      <c r="BK692" s="8" t="s">
        <v>20</v>
      </c>
      <c r="BL692" s="8">
        <v>13</v>
      </c>
      <c r="BM692" s="8" t="s">
        <v>26</v>
      </c>
      <c r="BN692" s="8"/>
      <c r="BO692" s="8" t="s">
        <v>26</v>
      </c>
      <c r="BP692" s="34">
        <v>46568</v>
      </c>
      <c r="BQ692" s="8" t="s">
        <v>21</v>
      </c>
      <c r="BR692" s="8" t="s">
        <v>156</v>
      </c>
    </row>
    <row r="693" spans="1:70" ht="15.5" thickBot="1" x14ac:dyDescent="0.35">
      <c r="A693" s="8" t="s">
        <v>26</v>
      </c>
      <c r="B693" s="8"/>
      <c r="C693" s="8" t="s">
        <v>1056</v>
      </c>
      <c r="D693" s="8" t="s">
        <v>154</v>
      </c>
      <c r="E693" s="33">
        <v>1</v>
      </c>
      <c r="F693" s="8">
        <v>0</v>
      </c>
      <c r="G693" s="8" t="s">
        <v>33</v>
      </c>
      <c r="H693" s="8" t="s">
        <v>567</v>
      </c>
      <c r="I693" s="8">
        <v>31</v>
      </c>
      <c r="J693" s="8">
        <v>106</v>
      </c>
      <c r="K693" s="8">
        <v>111</v>
      </c>
      <c r="L693" s="8">
        <v>14</v>
      </c>
      <c r="M693" s="8">
        <v>14</v>
      </c>
      <c r="N693" s="8">
        <v>9</v>
      </c>
      <c r="O693" s="8">
        <v>9</v>
      </c>
      <c r="P693" s="8">
        <v>13</v>
      </c>
      <c r="Q693" s="8">
        <v>13</v>
      </c>
      <c r="R693" s="8">
        <v>8</v>
      </c>
      <c r="S693" s="8">
        <v>13</v>
      </c>
      <c r="T693" s="8">
        <v>9</v>
      </c>
      <c r="U693" s="8">
        <v>14</v>
      </c>
      <c r="V693" s="8">
        <v>9</v>
      </c>
      <c r="W693" s="8">
        <v>12</v>
      </c>
      <c r="X693" s="8">
        <v>5</v>
      </c>
      <c r="Y693" s="8">
        <v>10</v>
      </c>
      <c r="Z693" s="8">
        <v>12</v>
      </c>
      <c r="AA693" s="8">
        <v>10</v>
      </c>
      <c r="AB693" s="8">
        <v>13</v>
      </c>
      <c r="AC693" s="8">
        <v>10</v>
      </c>
      <c r="AD693" s="8">
        <v>12</v>
      </c>
      <c r="AE693" s="8">
        <v>6</v>
      </c>
      <c r="AF693" s="8">
        <v>4</v>
      </c>
      <c r="AG693" s="8">
        <v>14</v>
      </c>
      <c r="AH693" s="8">
        <v>14</v>
      </c>
      <c r="AI693" s="8">
        <v>13</v>
      </c>
      <c r="AJ693" s="8">
        <v>13</v>
      </c>
      <c r="AK693" s="8">
        <v>7</v>
      </c>
      <c r="AL693" s="8">
        <v>11</v>
      </c>
      <c r="AM693" s="8">
        <v>9</v>
      </c>
      <c r="AN693" s="8">
        <v>13</v>
      </c>
      <c r="AO693" s="8">
        <v>6</v>
      </c>
      <c r="AP693" s="8">
        <v>12</v>
      </c>
      <c r="AQ693" s="8">
        <v>10</v>
      </c>
      <c r="AR693" s="8">
        <v>10</v>
      </c>
      <c r="AS693" s="8">
        <v>8</v>
      </c>
      <c r="AT693" s="8">
        <v>12</v>
      </c>
      <c r="AU693" s="8">
        <v>12</v>
      </c>
      <c r="AV693" s="8">
        <v>18</v>
      </c>
      <c r="AW693" s="8">
        <v>10</v>
      </c>
      <c r="AX693" s="8">
        <v>14</v>
      </c>
      <c r="AY693" s="8">
        <v>4</v>
      </c>
      <c r="AZ693" s="8">
        <v>3</v>
      </c>
      <c r="BA693" s="8">
        <v>4</v>
      </c>
      <c r="BB693" s="8">
        <v>1</v>
      </c>
      <c r="BC693" s="8">
        <v>1</v>
      </c>
      <c r="BD693" s="8">
        <v>2</v>
      </c>
      <c r="BE693" s="8">
        <v>2</v>
      </c>
      <c r="BF693" s="8">
        <v>3</v>
      </c>
      <c r="BG693" s="8">
        <v>1</v>
      </c>
      <c r="BH693" s="8">
        <v>1</v>
      </c>
      <c r="BI693" s="8">
        <v>1</v>
      </c>
      <c r="BJ693" s="8" t="s">
        <v>26</v>
      </c>
      <c r="BK693" s="8" t="s">
        <v>20</v>
      </c>
      <c r="BL693" s="8">
        <v>15</v>
      </c>
      <c r="BM693" s="8" t="s">
        <v>26</v>
      </c>
      <c r="BN693" s="8"/>
      <c r="BO693" s="8">
        <v>33</v>
      </c>
      <c r="BP693" s="34">
        <v>46203</v>
      </c>
      <c r="BQ693" s="8" t="s">
        <v>21</v>
      </c>
      <c r="BR693" s="8" t="s">
        <v>156</v>
      </c>
    </row>
    <row r="694" spans="1:70" ht="15.5" thickBot="1" x14ac:dyDescent="0.35">
      <c r="A694" s="8" t="s">
        <v>26</v>
      </c>
      <c r="B694" s="8"/>
      <c r="C694" s="8" t="s">
        <v>1057</v>
      </c>
      <c r="D694" s="8" t="s">
        <v>154</v>
      </c>
      <c r="E694" s="33">
        <v>1</v>
      </c>
      <c r="F694" s="8">
        <v>0</v>
      </c>
      <c r="G694" s="8" t="s">
        <v>29</v>
      </c>
      <c r="H694" s="8" t="s">
        <v>427</v>
      </c>
      <c r="I694" s="8">
        <v>31</v>
      </c>
      <c r="J694" s="8">
        <v>146</v>
      </c>
      <c r="K694" s="8">
        <v>155</v>
      </c>
      <c r="L694" s="8">
        <v>13</v>
      </c>
      <c r="M694" s="8">
        <v>9</v>
      </c>
      <c r="N694" s="8">
        <v>13</v>
      </c>
      <c r="O694" s="8">
        <v>19</v>
      </c>
      <c r="P694" s="8">
        <v>13</v>
      </c>
      <c r="Q694" s="8">
        <v>8</v>
      </c>
      <c r="R694" s="8">
        <v>10</v>
      </c>
      <c r="S694" s="8">
        <v>13</v>
      </c>
      <c r="T694" s="8">
        <v>16</v>
      </c>
      <c r="U694" s="8">
        <v>11</v>
      </c>
      <c r="V694" s="8">
        <v>10</v>
      </c>
      <c r="W694" s="8">
        <v>13</v>
      </c>
      <c r="X694" s="8">
        <v>14</v>
      </c>
      <c r="Y694" s="8">
        <v>14</v>
      </c>
      <c r="Z694" s="8">
        <v>12</v>
      </c>
      <c r="AA694" s="8">
        <v>13</v>
      </c>
      <c r="AB694" s="8">
        <v>16</v>
      </c>
      <c r="AC694" s="8">
        <v>12</v>
      </c>
      <c r="AD694" s="8">
        <v>12</v>
      </c>
      <c r="AE694" s="8">
        <v>14</v>
      </c>
      <c r="AF694" s="8">
        <v>17</v>
      </c>
      <c r="AG694" s="8">
        <v>13</v>
      </c>
      <c r="AH694" s="8">
        <v>12</v>
      </c>
      <c r="AI694" s="8">
        <v>12</v>
      </c>
      <c r="AJ694" s="8">
        <v>17</v>
      </c>
      <c r="AK694" s="8">
        <v>16</v>
      </c>
      <c r="AL694" s="8">
        <v>13</v>
      </c>
      <c r="AM694" s="8">
        <v>12</v>
      </c>
      <c r="AN694" s="8">
        <v>12</v>
      </c>
      <c r="AO694" s="8">
        <v>15</v>
      </c>
      <c r="AP694" s="8">
        <v>14</v>
      </c>
      <c r="AQ694" s="8">
        <v>14</v>
      </c>
      <c r="AR694" s="8">
        <v>16</v>
      </c>
      <c r="AS694" s="8">
        <v>16</v>
      </c>
      <c r="AT694" s="8">
        <v>15</v>
      </c>
      <c r="AU694" s="8">
        <v>12</v>
      </c>
      <c r="AV694" s="8">
        <v>12</v>
      </c>
      <c r="AW694" s="8">
        <v>10</v>
      </c>
      <c r="AX694" s="8">
        <v>10</v>
      </c>
      <c r="AY694" s="8">
        <v>3</v>
      </c>
      <c r="AZ694" s="8">
        <v>2</v>
      </c>
      <c r="BA694" s="8">
        <v>3</v>
      </c>
      <c r="BB694" s="8">
        <v>2</v>
      </c>
      <c r="BC694" s="8">
        <v>3</v>
      </c>
      <c r="BD694" s="8">
        <v>3</v>
      </c>
      <c r="BE694" s="8">
        <v>1</v>
      </c>
      <c r="BF694" s="8">
        <v>3</v>
      </c>
      <c r="BG694" s="8">
        <v>3</v>
      </c>
      <c r="BH694" s="8">
        <v>1</v>
      </c>
      <c r="BI694" s="8">
        <v>1</v>
      </c>
      <c r="BJ694" s="8" t="s">
        <v>26</v>
      </c>
      <c r="BK694" s="8" t="s">
        <v>20</v>
      </c>
      <c r="BL694" s="8">
        <v>12</v>
      </c>
      <c r="BM694" s="8" t="s">
        <v>26</v>
      </c>
      <c r="BN694" s="8"/>
      <c r="BO694" s="8">
        <v>30</v>
      </c>
      <c r="BP694" s="34">
        <v>46203</v>
      </c>
      <c r="BQ694" s="8" t="s">
        <v>21</v>
      </c>
      <c r="BR694" s="8" t="s">
        <v>156</v>
      </c>
    </row>
    <row r="695" spans="1:70" ht="15.5" thickBot="1" x14ac:dyDescent="0.35">
      <c r="A695" s="8" t="s">
        <v>26</v>
      </c>
      <c r="B695" s="8"/>
      <c r="C695" s="8" t="s">
        <v>1058</v>
      </c>
      <c r="D695" s="8" t="s">
        <v>154</v>
      </c>
      <c r="E695" s="33">
        <v>1</v>
      </c>
      <c r="F695" s="8">
        <v>0</v>
      </c>
      <c r="G695" s="8" t="s">
        <v>20</v>
      </c>
      <c r="H695" s="8" t="s">
        <v>221</v>
      </c>
      <c r="I695" s="8">
        <v>27</v>
      </c>
      <c r="J695" s="8">
        <v>134</v>
      </c>
      <c r="K695" s="8">
        <v>140</v>
      </c>
      <c r="L695" s="8">
        <v>13</v>
      </c>
      <c r="M695" s="8">
        <v>11</v>
      </c>
      <c r="N695" s="8">
        <v>13</v>
      </c>
      <c r="O695" s="8">
        <v>12</v>
      </c>
      <c r="P695" s="8">
        <v>13</v>
      </c>
      <c r="Q695" s="8">
        <v>12</v>
      </c>
      <c r="R695" s="8">
        <v>8</v>
      </c>
      <c r="S695" s="8">
        <v>12</v>
      </c>
      <c r="T695" s="8">
        <v>14</v>
      </c>
      <c r="U695" s="8">
        <v>12</v>
      </c>
      <c r="V695" s="8">
        <v>8</v>
      </c>
      <c r="W695" s="8">
        <v>13</v>
      </c>
      <c r="X695" s="8">
        <v>13</v>
      </c>
      <c r="Y695" s="8">
        <v>9</v>
      </c>
      <c r="Z695" s="8">
        <v>12</v>
      </c>
      <c r="AA695" s="8">
        <v>13</v>
      </c>
      <c r="AB695" s="8">
        <v>16</v>
      </c>
      <c r="AC695" s="8">
        <v>14</v>
      </c>
      <c r="AD695" s="8">
        <v>12</v>
      </c>
      <c r="AE695" s="8">
        <v>13</v>
      </c>
      <c r="AF695" s="8">
        <v>16</v>
      </c>
      <c r="AG695" s="8">
        <v>12</v>
      </c>
      <c r="AH695" s="8">
        <v>16</v>
      </c>
      <c r="AI695" s="8">
        <v>11</v>
      </c>
      <c r="AJ695" s="8">
        <v>16</v>
      </c>
      <c r="AK695" s="8">
        <v>16</v>
      </c>
      <c r="AL695" s="8">
        <v>15</v>
      </c>
      <c r="AM695" s="8">
        <v>12</v>
      </c>
      <c r="AN695" s="8">
        <v>12</v>
      </c>
      <c r="AO695" s="8">
        <v>12</v>
      </c>
      <c r="AP695" s="8">
        <v>15</v>
      </c>
      <c r="AQ695" s="8">
        <v>15</v>
      </c>
      <c r="AR695" s="8">
        <v>14</v>
      </c>
      <c r="AS695" s="8">
        <v>13</v>
      </c>
      <c r="AT695" s="8">
        <v>13</v>
      </c>
      <c r="AU695" s="8">
        <v>14</v>
      </c>
      <c r="AV695" s="8">
        <v>13</v>
      </c>
      <c r="AW695" s="8">
        <v>15</v>
      </c>
      <c r="AX695" s="8">
        <v>12</v>
      </c>
      <c r="AY695" s="8">
        <v>2</v>
      </c>
      <c r="AZ695" s="8">
        <v>3</v>
      </c>
      <c r="BA695" s="8">
        <v>1</v>
      </c>
      <c r="BB695" s="8">
        <v>2</v>
      </c>
      <c r="BC695" s="8">
        <v>1</v>
      </c>
      <c r="BD695" s="8">
        <v>1</v>
      </c>
      <c r="BE695" s="8">
        <v>2</v>
      </c>
      <c r="BF695" s="8">
        <v>3</v>
      </c>
      <c r="BG695" s="8">
        <v>3</v>
      </c>
      <c r="BH695" s="8">
        <v>2</v>
      </c>
      <c r="BI695" s="8">
        <v>1</v>
      </c>
      <c r="BJ695" s="8" t="s">
        <v>26</v>
      </c>
      <c r="BK695" s="8" t="s">
        <v>20</v>
      </c>
      <c r="BL695" s="8">
        <v>14</v>
      </c>
      <c r="BM695" s="8" t="s">
        <v>26</v>
      </c>
      <c r="BN695" s="8"/>
      <c r="BO695" s="8">
        <v>12</v>
      </c>
      <c r="BP695" s="34">
        <v>46203</v>
      </c>
      <c r="BQ695" s="8" t="s">
        <v>21</v>
      </c>
      <c r="BR695" s="8" t="s">
        <v>156</v>
      </c>
    </row>
    <row r="696" spans="1:70" ht="15.5" thickBot="1" x14ac:dyDescent="0.35">
      <c r="A696" s="8" t="s">
        <v>26</v>
      </c>
      <c r="B696" s="8"/>
      <c r="C696" s="8" t="s">
        <v>1059</v>
      </c>
      <c r="D696" s="8" t="s">
        <v>154</v>
      </c>
      <c r="E696" s="33">
        <v>1</v>
      </c>
      <c r="F696" s="8">
        <v>0</v>
      </c>
      <c r="G696" s="8" t="s">
        <v>634</v>
      </c>
      <c r="H696" s="8" t="s">
        <v>32</v>
      </c>
      <c r="I696" s="8">
        <v>34</v>
      </c>
      <c r="J696" s="8">
        <v>132</v>
      </c>
      <c r="K696" s="8">
        <v>134</v>
      </c>
      <c r="L696" s="8">
        <v>13</v>
      </c>
      <c r="M696" s="8">
        <v>3</v>
      </c>
      <c r="N696" s="8">
        <v>1</v>
      </c>
      <c r="O696" s="8">
        <v>1</v>
      </c>
      <c r="P696" s="8">
        <v>12</v>
      </c>
      <c r="Q696" s="8">
        <v>5</v>
      </c>
      <c r="R696" s="8">
        <v>3</v>
      </c>
      <c r="S696" s="8">
        <v>2</v>
      </c>
      <c r="T696" s="8">
        <v>2</v>
      </c>
      <c r="U696" s="8">
        <v>7</v>
      </c>
      <c r="V696" s="8">
        <v>1</v>
      </c>
      <c r="W696" s="8">
        <v>12</v>
      </c>
      <c r="X696" s="8">
        <v>8</v>
      </c>
      <c r="Y696" s="8">
        <v>1</v>
      </c>
      <c r="Z696" s="8">
        <v>7</v>
      </c>
      <c r="AA696" s="8">
        <v>13</v>
      </c>
      <c r="AB696" s="8">
        <v>12</v>
      </c>
      <c r="AC696" s="8">
        <v>13</v>
      </c>
      <c r="AD696" s="8">
        <v>12</v>
      </c>
      <c r="AE696" s="8">
        <v>15</v>
      </c>
      <c r="AF696" s="8">
        <v>12</v>
      </c>
      <c r="AG696" s="8">
        <v>13</v>
      </c>
      <c r="AH696" s="8">
        <v>16</v>
      </c>
      <c r="AI696" s="8">
        <v>8</v>
      </c>
      <c r="AJ696" s="8">
        <v>13</v>
      </c>
      <c r="AK696" s="8">
        <v>13</v>
      </c>
      <c r="AL696" s="8">
        <v>12</v>
      </c>
      <c r="AM696" s="8">
        <v>15</v>
      </c>
      <c r="AN696" s="8">
        <v>8</v>
      </c>
      <c r="AO696" s="8">
        <v>17</v>
      </c>
      <c r="AP696" s="8">
        <v>10</v>
      </c>
      <c r="AQ696" s="8">
        <v>11</v>
      </c>
      <c r="AR696" s="8">
        <v>12</v>
      </c>
      <c r="AS696" s="8">
        <v>15</v>
      </c>
      <c r="AT696" s="8">
        <v>9</v>
      </c>
      <c r="AU696" s="8">
        <v>15</v>
      </c>
      <c r="AV696" s="8">
        <v>15</v>
      </c>
      <c r="AW696" s="8">
        <v>12</v>
      </c>
      <c r="AX696" s="8">
        <v>14</v>
      </c>
      <c r="AY696" s="8">
        <v>16</v>
      </c>
      <c r="AZ696" s="8">
        <v>15</v>
      </c>
      <c r="BA696" s="8">
        <v>14</v>
      </c>
      <c r="BB696" s="8">
        <v>14</v>
      </c>
      <c r="BC696" s="8">
        <v>10</v>
      </c>
      <c r="BD696" s="8">
        <v>13</v>
      </c>
      <c r="BE696" s="8">
        <v>14</v>
      </c>
      <c r="BF696" s="8">
        <v>13</v>
      </c>
      <c r="BG696" s="8">
        <v>10</v>
      </c>
      <c r="BH696" s="8">
        <v>12</v>
      </c>
      <c r="BI696" s="8">
        <v>15</v>
      </c>
      <c r="BJ696" s="8" t="s">
        <v>26</v>
      </c>
      <c r="BK696" s="8" t="s">
        <v>20</v>
      </c>
      <c r="BL696" s="8">
        <v>18</v>
      </c>
      <c r="BM696" s="8" t="s">
        <v>26</v>
      </c>
      <c r="BN696" s="8"/>
      <c r="BO696" s="8" t="s">
        <v>26</v>
      </c>
      <c r="BP696" s="34">
        <v>46568</v>
      </c>
      <c r="BQ696" s="8" t="s">
        <v>21</v>
      </c>
      <c r="BR696" s="8" t="s">
        <v>156</v>
      </c>
    </row>
    <row r="697" spans="1:70" ht="15.5" thickBot="1" x14ac:dyDescent="0.35">
      <c r="A697" s="8" t="s">
        <v>26</v>
      </c>
      <c r="B697" s="8"/>
      <c r="C697" s="8" t="s">
        <v>1060</v>
      </c>
      <c r="D697" s="8" t="s">
        <v>154</v>
      </c>
      <c r="E697" s="33">
        <v>1</v>
      </c>
      <c r="F697" s="8">
        <v>0</v>
      </c>
      <c r="G697" s="8" t="s">
        <v>33</v>
      </c>
      <c r="H697" s="8" t="s">
        <v>313</v>
      </c>
      <c r="I697" s="8">
        <v>22</v>
      </c>
      <c r="J697" s="8">
        <v>138</v>
      </c>
      <c r="K697" s="8">
        <v>156</v>
      </c>
      <c r="L697" s="8">
        <v>12</v>
      </c>
      <c r="M697" s="8">
        <v>9</v>
      </c>
      <c r="N697" s="8">
        <v>6</v>
      </c>
      <c r="O697" s="8">
        <v>14</v>
      </c>
      <c r="P697" s="8">
        <v>15</v>
      </c>
      <c r="Q697" s="8">
        <v>8</v>
      </c>
      <c r="R697" s="8">
        <v>7</v>
      </c>
      <c r="S697" s="8">
        <v>14</v>
      </c>
      <c r="T697" s="8">
        <v>6</v>
      </c>
      <c r="U697" s="8">
        <v>8</v>
      </c>
      <c r="V697" s="8">
        <v>14</v>
      </c>
      <c r="W697" s="8">
        <v>15</v>
      </c>
      <c r="X697" s="8">
        <v>14</v>
      </c>
      <c r="Y697" s="8">
        <v>12</v>
      </c>
      <c r="Z697" s="8">
        <v>14</v>
      </c>
      <c r="AA697" s="8">
        <v>6</v>
      </c>
      <c r="AB697" s="8">
        <v>13</v>
      </c>
      <c r="AC697" s="8">
        <v>13</v>
      </c>
      <c r="AD697" s="8">
        <v>12</v>
      </c>
      <c r="AE697" s="8">
        <v>8</v>
      </c>
      <c r="AF697" s="8">
        <v>13</v>
      </c>
      <c r="AG697" s="8">
        <v>12</v>
      </c>
      <c r="AH697" s="8">
        <v>12</v>
      </c>
      <c r="AI697" s="8">
        <v>15</v>
      </c>
      <c r="AJ697" s="8">
        <v>15</v>
      </c>
      <c r="AK697" s="8">
        <v>12</v>
      </c>
      <c r="AL697" s="8">
        <v>13</v>
      </c>
      <c r="AM697" s="8">
        <v>14</v>
      </c>
      <c r="AN697" s="8">
        <v>13</v>
      </c>
      <c r="AO697" s="8">
        <v>13</v>
      </c>
      <c r="AP697" s="8">
        <v>14</v>
      </c>
      <c r="AQ697" s="8">
        <v>13</v>
      </c>
      <c r="AR697" s="8">
        <v>13</v>
      </c>
      <c r="AS697" s="8">
        <v>13</v>
      </c>
      <c r="AT697" s="8">
        <v>14</v>
      </c>
      <c r="AU697" s="8">
        <v>12</v>
      </c>
      <c r="AV697" s="8">
        <v>13</v>
      </c>
      <c r="AW697" s="8">
        <v>13</v>
      </c>
      <c r="AX697" s="8">
        <v>8</v>
      </c>
      <c r="AY697" s="8">
        <v>3</v>
      </c>
      <c r="AZ697" s="8">
        <v>3</v>
      </c>
      <c r="BA697" s="8">
        <v>3</v>
      </c>
      <c r="BB697" s="8">
        <v>3</v>
      </c>
      <c r="BC697" s="8">
        <v>2</v>
      </c>
      <c r="BD697" s="8">
        <v>1</v>
      </c>
      <c r="BE697" s="8">
        <v>3</v>
      </c>
      <c r="BF697" s="8">
        <v>2</v>
      </c>
      <c r="BG697" s="8">
        <v>1</v>
      </c>
      <c r="BH697" s="8">
        <v>2</v>
      </c>
      <c r="BI697" s="8">
        <v>2</v>
      </c>
      <c r="BJ697" s="8" t="s">
        <v>26</v>
      </c>
      <c r="BK697" s="8" t="s">
        <v>20</v>
      </c>
      <c r="BL697" s="8">
        <v>11</v>
      </c>
      <c r="BM697" s="8" t="s">
        <v>26</v>
      </c>
      <c r="BN697" s="8"/>
      <c r="BO697" s="8">
        <v>16</v>
      </c>
      <c r="BP697" s="34">
        <v>47664</v>
      </c>
      <c r="BQ697" s="8" t="s">
        <v>21</v>
      </c>
      <c r="BR697" s="8" t="s">
        <v>156</v>
      </c>
    </row>
    <row r="698" spans="1:70" ht="15.5" thickBot="1" x14ac:dyDescent="0.35">
      <c r="A698" s="8" t="s">
        <v>26</v>
      </c>
      <c r="B698" s="8"/>
      <c r="C698" s="8" t="s">
        <v>1061</v>
      </c>
      <c r="D698" s="8" t="s">
        <v>154</v>
      </c>
      <c r="E698" s="33">
        <v>1</v>
      </c>
      <c r="F698" s="8">
        <v>0</v>
      </c>
      <c r="G698" s="8" t="s">
        <v>20</v>
      </c>
      <c r="H698" s="8" t="s">
        <v>463</v>
      </c>
      <c r="I698" s="8">
        <v>27</v>
      </c>
      <c r="J698" s="8">
        <v>143</v>
      </c>
      <c r="K698" s="8">
        <v>148</v>
      </c>
      <c r="L698" s="8">
        <v>12</v>
      </c>
      <c r="M698" s="8">
        <v>14</v>
      </c>
      <c r="N698" s="8">
        <v>13</v>
      </c>
      <c r="O698" s="8">
        <v>10</v>
      </c>
      <c r="P698" s="8">
        <v>11</v>
      </c>
      <c r="Q698" s="8">
        <v>14</v>
      </c>
      <c r="R698" s="8">
        <v>13</v>
      </c>
      <c r="S698" s="8">
        <v>12</v>
      </c>
      <c r="T698" s="8">
        <v>14</v>
      </c>
      <c r="U698" s="8">
        <v>13</v>
      </c>
      <c r="V698" s="8">
        <v>8</v>
      </c>
      <c r="W698" s="8">
        <v>11</v>
      </c>
      <c r="X698" s="8">
        <v>12</v>
      </c>
      <c r="Y698" s="8">
        <v>10</v>
      </c>
      <c r="Z698" s="8">
        <v>11</v>
      </c>
      <c r="AA698" s="8">
        <v>13</v>
      </c>
      <c r="AB698" s="8">
        <v>18</v>
      </c>
      <c r="AC698" s="8">
        <v>15</v>
      </c>
      <c r="AD698" s="8">
        <v>12</v>
      </c>
      <c r="AE698" s="8">
        <v>13</v>
      </c>
      <c r="AF698" s="8">
        <v>16</v>
      </c>
      <c r="AG698" s="8">
        <v>11</v>
      </c>
      <c r="AH698" s="8">
        <v>17</v>
      </c>
      <c r="AI698" s="8">
        <v>12</v>
      </c>
      <c r="AJ698" s="8">
        <v>16</v>
      </c>
      <c r="AK698" s="8">
        <v>16</v>
      </c>
      <c r="AL698" s="8">
        <v>13</v>
      </c>
      <c r="AM698" s="8">
        <v>12</v>
      </c>
      <c r="AN698" s="8">
        <v>13</v>
      </c>
      <c r="AO698" s="8">
        <v>12</v>
      </c>
      <c r="AP698" s="8">
        <v>13</v>
      </c>
      <c r="AQ698" s="8">
        <v>16</v>
      </c>
      <c r="AR698" s="8">
        <v>15</v>
      </c>
      <c r="AS698" s="8">
        <v>13</v>
      </c>
      <c r="AT698" s="8">
        <v>13</v>
      </c>
      <c r="AU698" s="8">
        <v>14</v>
      </c>
      <c r="AV698" s="8">
        <v>14</v>
      </c>
      <c r="AW698" s="8">
        <v>13</v>
      </c>
      <c r="AX698" s="8">
        <v>16</v>
      </c>
      <c r="AY698" s="8">
        <v>1</v>
      </c>
      <c r="AZ698" s="8">
        <v>2</v>
      </c>
      <c r="BA698" s="8">
        <v>1</v>
      </c>
      <c r="BB698" s="8">
        <v>2</v>
      </c>
      <c r="BC698" s="8">
        <v>3</v>
      </c>
      <c r="BD698" s="8">
        <v>3</v>
      </c>
      <c r="BE698" s="8">
        <v>2</v>
      </c>
      <c r="BF698" s="8">
        <v>1</v>
      </c>
      <c r="BG698" s="8">
        <v>2</v>
      </c>
      <c r="BH698" s="8">
        <v>1</v>
      </c>
      <c r="BI698" s="8">
        <v>1</v>
      </c>
      <c r="BJ698" s="8" t="s">
        <v>26</v>
      </c>
      <c r="BK698" s="8" t="s">
        <v>20</v>
      </c>
      <c r="BL698" s="8">
        <v>17</v>
      </c>
      <c r="BM698" s="8" t="s">
        <v>26</v>
      </c>
      <c r="BN698" s="8"/>
      <c r="BO698" s="8">
        <v>14</v>
      </c>
      <c r="BP698" s="34">
        <v>46934</v>
      </c>
      <c r="BQ698" s="8" t="s">
        <v>21</v>
      </c>
      <c r="BR698" s="8" t="s">
        <v>156</v>
      </c>
    </row>
    <row r="699" spans="1:70" ht="15.5" thickBot="1" x14ac:dyDescent="0.35">
      <c r="A699" s="8" t="s">
        <v>26</v>
      </c>
      <c r="B699" s="8"/>
      <c r="C699" s="8" t="s">
        <v>1062</v>
      </c>
      <c r="D699" s="8" t="s">
        <v>154</v>
      </c>
      <c r="E699" s="33">
        <v>1</v>
      </c>
      <c r="F699" s="8">
        <v>0</v>
      </c>
      <c r="G699" s="8" t="s">
        <v>296</v>
      </c>
      <c r="H699" s="8" t="s">
        <v>315</v>
      </c>
      <c r="I699" s="8">
        <v>21</v>
      </c>
      <c r="J699" s="8">
        <v>136</v>
      </c>
      <c r="K699" s="8">
        <v>160</v>
      </c>
      <c r="L699" s="8">
        <v>14</v>
      </c>
      <c r="M699" s="8">
        <v>10</v>
      </c>
      <c r="N699" s="8">
        <v>9</v>
      </c>
      <c r="O699" s="8">
        <v>12</v>
      </c>
      <c r="P699" s="8">
        <v>17</v>
      </c>
      <c r="Q699" s="8">
        <v>10</v>
      </c>
      <c r="R699" s="8">
        <v>6</v>
      </c>
      <c r="S699" s="8">
        <v>15</v>
      </c>
      <c r="T699" s="8">
        <v>11</v>
      </c>
      <c r="U699" s="8">
        <v>10</v>
      </c>
      <c r="V699" s="8">
        <v>10</v>
      </c>
      <c r="W699" s="8">
        <v>16</v>
      </c>
      <c r="X699" s="8">
        <v>11</v>
      </c>
      <c r="Y699" s="8">
        <v>12</v>
      </c>
      <c r="Z699" s="8">
        <v>17</v>
      </c>
      <c r="AA699" s="8">
        <v>10</v>
      </c>
      <c r="AB699" s="8">
        <v>12</v>
      </c>
      <c r="AC699" s="8">
        <v>10</v>
      </c>
      <c r="AD699" s="8">
        <v>12</v>
      </c>
      <c r="AE699" s="8">
        <v>10</v>
      </c>
      <c r="AF699" s="8">
        <v>8</v>
      </c>
      <c r="AG699" s="8">
        <v>13</v>
      </c>
      <c r="AH699" s="8">
        <v>11</v>
      </c>
      <c r="AI699" s="8">
        <v>12</v>
      </c>
      <c r="AJ699" s="8">
        <v>12</v>
      </c>
      <c r="AK699" s="8">
        <v>12</v>
      </c>
      <c r="AL699" s="8">
        <v>12</v>
      </c>
      <c r="AM699" s="8">
        <v>13</v>
      </c>
      <c r="AN699" s="8">
        <v>14</v>
      </c>
      <c r="AO699" s="8">
        <v>13</v>
      </c>
      <c r="AP699" s="8">
        <v>16</v>
      </c>
      <c r="AQ699" s="8">
        <v>13</v>
      </c>
      <c r="AR699" s="8">
        <v>12</v>
      </c>
      <c r="AS699" s="8">
        <v>12</v>
      </c>
      <c r="AT699" s="8">
        <v>14</v>
      </c>
      <c r="AU699" s="8">
        <v>6</v>
      </c>
      <c r="AV699" s="8">
        <v>12</v>
      </c>
      <c r="AW699" s="8">
        <v>10</v>
      </c>
      <c r="AX699" s="8">
        <v>8</v>
      </c>
      <c r="AY699" s="8">
        <v>2</v>
      </c>
      <c r="AZ699" s="8">
        <v>2</v>
      </c>
      <c r="BA699" s="8">
        <v>4</v>
      </c>
      <c r="BB699" s="8">
        <v>3</v>
      </c>
      <c r="BC699" s="8">
        <v>2</v>
      </c>
      <c r="BD699" s="8">
        <v>1</v>
      </c>
      <c r="BE699" s="8">
        <v>3</v>
      </c>
      <c r="BF699" s="8">
        <v>1</v>
      </c>
      <c r="BG699" s="8">
        <v>1</v>
      </c>
      <c r="BH699" s="8">
        <v>1</v>
      </c>
      <c r="BI699" s="8">
        <v>4</v>
      </c>
      <c r="BJ699" s="8" t="s">
        <v>26</v>
      </c>
      <c r="BK699" s="8" t="s">
        <v>20</v>
      </c>
      <c r="BL699" s="8">
        <v>10</v>
      </c>
      <c r="BM699" s="8" t="s">
        <v>26</v>
      </c>
      <c r="BN699" s="8"/>
      <c r="BO699" s="8" t="s">
        <v>26</v>
      </c>
      <c r="BP699" s="34">
        <v>47664</v>
      </c>
      <c r="BQ699" s="8" t="s">
        <v>21</v>
      </c>
      <c r="BR699" s="8" t="s">
        <v>156</v>
      </c>
    </row>
    <row r="700" spans="1:70" ht="15.5" thickBot="1" x14ac:dyDescent="0.35">
      <c r="A700" s="8" t="s">
        <v>26</v>
      </c>
      <c r="B700" s="8"/>
      <c r="C700" s="8" t="s">
        <v>1063</v>
      </c>
      <c r="D700" s="8" t="s">
        <v>154</v>
      </c>
      <c r="E700" s="33">
        <v>1</v>
      </c>
      <c r="F700" s="8">
        <v>0</v>
      </c>
      <c r="G700" s="8" t="s">
        <v>20</v>
      </c>
      <c r="H700" s="8" t="s">
        <v>138</v>
      </c>
      <c r="I700" s="8">
        <v>22</v>
      </c>
      <c r="J700" s="8">
        <v>145</v>
      </c>
      <c r="K700" s="8">
        <v>160</v>
      </c>
      <c r="L700" s="8">
        <v>11</v>
      </c>
      <c r="M700" s="8">
        <v>10</v>
      </c>
      <c r="N700" s="8">
        <v>7</v>
      </c>
      <c r="O700" s="8">
        <v>13</v>
      </c>
      <c r="P700" s="8">
        <v>13</v>
      </c>
      <c r="Q700" s="8">
        <v>8</v>
      </c>
      <c r="R700" s="8">
        <v>13</v>
      </c>
      <c r="S700" s="8">
        <v>13</v>
      </c>
      <c r="T700" s="8">
        <v>8</v>
      </c>
      <c r="U700" s="8">
        <v>8</v>
      </c>
      <c r="V700" s="8">
        <v>14</v>
      </c>
      <c r="W700" s="8">
        <v>12</v>
      </c>
      <c r="X700" s="8">
        <v>13</v>
      </c>
      <c r="Y700" s="8">
        <v>12</v>
      </c>
      <c r="Z700" s="8">
        <v>13</v>
      </c>
      <c r="AA700" s="8">
        <v>8</v>
      </c>
      <c r="AB700" s="8">
        <v>16</v>
      </c>
      <c r="AC700" s="8">
        <v>11</v>
      </c>
      <c r="AD700" s="8">
        <v>11</v>
      </c>
      <c r="AE700" s="8">
        <v>11</v>
      </c>
      <c r="AF700" s="8">
        <v>12</v>
      </c>
      <c r="AG700" s="8">
        <v>11</v>
      </c>
      <c r="AH700" s="8">
        <v>13</v>
      </c>
      <c r="AI700" s="8">
        <v>14</v>
      </c>
      <c r="AJ700" s="8">
        <v>16</v>
      </c>
      <c r="AK700" s="8">
        <v>13</v>
      </c>
      <c r="AL700" s="8">
        <v>13</v>
      </c>
      <c r="AM700" s="8">
        <v>12</v>
      </c>
      <c r="AN700" s="8">
        <v>16</v>
      </c>
      <c r="AO700" s="8">
        <v>13</v>
      </c>
      <c r="AP700" s="8">
        <v>16</v>
      </c>
      <c r="AQ700" s="8">
        <v>15</v>
      </c>
      <c r="AR700" s="8">
        <v>11</v>
      </c>
      <c r="AS700" s="8">
        <v>10</v>
      </c>
      <c r="AT700" s="8">
        <v>17</v>
      </c>
      <c r="AU700" s="8">
        <v>17</v>
      </c>
      <c r="AV700" s="8">
        <v>13</v>
      </c>
      <c r="AW700" s="8">
        <v>14</v>
      </c>
      <c r="AX700" s="8">
        <v>12</v>
      </c>
      <c r="AY700" s="8">
        <v>1</v>
      </c>
      <c r="AZ700" s="8">
        <v>3</v>
      </c>
      <c r="BA700" s="8">
        <v>3</v>
      </c>
      <c r="BB700" s="8">
        <v>2</v>
      </c>
      <c r="BC700" s="8">
        <v>3</v>
      </c>
      <c r="BD700" s="8">
        <v>1</v>
      </c>
      <c r="BE700" s="8">
        <v>3</v>
      </c>
      <c r="BF700" s="8">
        <v>3</v>
      </c>
      <c r="BG700" s="8">
        <v>1</v>
      </c>
      <c r="BH700" s="8">
        <v>1</v>
      </c>
      <c r="BI700" s="8">
        <v>1</v>
      </c>
      <c r="BJ700" s="8" t="s">
        <v>26</v>
      </c>
      <c r="BK700" s="8" t="s">
        <v>20</v>
      </c>
      <c r="BL700" s="8">
        <v>18</v>
      </c>
      <c r="BM700" s="8" t="s">
        <v>26</v>
      </c>
      <c r="BN700" s="8"/>
      <c r="BO700" s="8">
        <v>20</v>
      </c>
      <c r="BP700" s="34">
        <v>47299</v>
      </c>
      <c r="BQ700" s="8" t="s">
        <v>21</v>
      </c>
      <c r="BR700" s="8" t="s">
        <v>156</v>
      </c>
    </row>
    <row r="701" spans="1:70" ht="15.5" thickBot="1" x14ac:dyDescent="0.35">
      <c r="A701" s="8" t="s">
        <v>26</v>
      </c>
      <c r="B701" s="8"/>
      <c r="C701" s="8" t="s">
        <v>1064</v>
      </c>
      <c r="D701" s="8" t="s">
        <v>154</v>
      </c>
      <c r="E701" s="33">
        <v>1</v>
      </c>
      <c r="F701" s="8">
        <v>0</v>
      </c>
      <c r="G701" s="8" t="s">
        <v>20</v>
      </c>
      <c r="H701" s="8" t="s">
        <v>138</v>
      </c>
      <c r="I701" s="8">
        <v>23</v>
      </c>
      <c r="J701" s="8">
        <v>150</v>
      </c>
      <c r="K701" s="8">
        <v>160</v>
      </c>
      <c r="L701" s="8">
        <v>10</v>
      </c>
      <c r="M701" s="8">
        <v>9</v>
      </c>
      <c r="N701" s="8">
        <v>7</v>
      </c>
      <c r="O701" s="8">
        <v>13</v>
      </c>
      <c r="P701" s="8">
        <v>12</v>
      </c>
      <c r="Q701" s="8">
        <v>11</v>
      </c>
      <c r="R701" s="8">
        <v>8</v>
      </c>
      <c r="S701" s="8">
        <v>13</v>
      </c>
      <c r="T701" s="8">
        <v>8</v>
      </c>
      <c r="U701" s="8">
        <v>10</v>
      </c>
      <c r="V701" s="8">
        <v>12</v>
      </c>
      <c r="W701" s="8">
        <v>11</v>
      </c>
      <c r="X701" s="8">
        <v>10</v>
      </c>
      <c r="Y701" s="8">
        <v>13</v>
      </c>
      <c r="Z701" s="8">
        <v>14</v>
      </c>
      <c r="AA701" s="8">
        <v>8</v>
      </c>
      <c r="AB701" s="8">
        <v>12</v>
      </c>
      <c r="AC701" s="8">
        <v>10</v>
      </c>
      <c r="AD701" s="8">
        <v>11</v>
      </c>
      <c r="AE701" s="8">
        <v>4</v>
      </c>
      <c r="AF701" s="8">
        <v>13</v>
      </c>
      <c r="AG701" s="8">
        <v>10</v>
      </c>
      <c r="AH701" s="8">
        <v>11</v>
      </c>
      <c r="AI701" s="8">
        <v>13</v>
      </c>
      <c r="AJ701" s="8">
        <v>11</v>
      </c>
      <c r="AK701" s="8">
        <v>12</v>
      </c>
      <c r="AL701" s="8">
        <v>13</v>
      </c>
      <c r="AM701" s="8">
        <v>11</v>
      </c>
      <c r="AN701" s="8">
        <v>19</v>
      </c>
      <c r="AO701" s="8">
        <v>12</v>
      </c>
      <c r="AP701" s="8">
        <v>16</v>
      </c>
      <c r="AQ701" s="8">
        <v>12</v>
      </c>
      <c r="AR701" s="8">
        <v>10</v>
      </c>
      <c r="AS701" s="8">
        <v>9</v>
      </c>
      <c r="AT701" s="8">
        <v>18</v>
      </c>
      <c r="AU701" s="8">
        <v>12</v>
      </c>
      <c r="AV701" s="8">
        <v>12</v>
      </c>
      <c r="AW701" s="8">
        <v>12</v>
      </c>
      <c r="AX701" s="8">
        <v>8</v>
      </c>
      <c r="AY701" s="8">
        <v>3</v>
      </c>
      <c r="AZ701" s="8">
        <v>1</v>
      </c>
      <c r="BA701" s="8">
        <v>1</v>
      </c>
      <c r="BB701" s="8">
        <v>3</v>
      </c>
      <c r="BC701" s="8">
        <v>1</v>
      </c>
      <c r="BD701" s="8">
        <v>1</v>
      </c>
      <c r="BE701" s="8">
        <v>1</v>
      </c>
      <c r="BF701" s="8">
        <v>2</v>
      </c>
      <c r="BG701" s="8">
        <v>1</v>
      </c>
      <c r="BH701" s="8">
        <v>3</v>
      </c>
      <c r="BI701" s="8">
        <v>3</v>
      </c>
      <c r="BJ701" s="8" t="s">
        <v>26</v>
      </c>
      <c r="BK701" s="8" t="s">
        <v>20</v>
      </c>
      <c r="BL701" s="8">
        <v>7</v>
      </c>
      <c r="BM701" s="8" t="s">
        <v>26</v>
      </c>
      <c r="BN701" s="8"/>
      <c r="BO701" s="8">
        <v>47</v>
      </c>
      <c r="BP701" s="34">
        <v>46568</v>
      </c>
      <c r="BQ701" s="8" t="s">
        <v>21</v>
      </c>
      <c r="BR701" s="8" t="s">
        <v>156</v>
      </c>
    </row>
    <row r="702" spans="1:70" ht="15.5" thickBot="1" x14ac:dyDescent="0.35">
      <c r="A702" s="8" t="s">
        <v>26</v>
      </c>
      <c r="B702" s="8"/>
      <c r="C702" s="8" t="s">
        <v>1065</v>
      </c>
      <c r="D702" s="8" t="s">
        <v>154</v>
      </c>
      <c r="E702" s="33">
        <v>1</v>
      </c>
      <c r="F702" s="8">
        <v>0</v>
      </c>
      <c r="G702" s="8" t="s">
        <v>634</v>
      </c>
      <c r="H702" s="8" t="s">
        <v>226</v>
      </c>
      <c r="I702" s="8">
        <v>20</v>
      </c>
      <c r="J702" s="8">
        <v>110</v>
      </c>
      <c r="K702" s="8">
        <v>125</v>
      </c>
      <c r="L702" s="8">
        <v>12</v>
      </c>
      <c r="M702" s="8">
        <v>8</v>
      </c>
      <c r="N702" s="8">
        <v>12</v>
      </c>
      <c r="O702" s="8">
        <v>6</v>
      </c>
      <c r="P702" s="8">
        <v>12</v>
      </c>
      <c r="Q702" s="8">
        <v>3</v>
      </c>
      <c r="R702" s="8">
        <v>12</v>
      </c>
      <c r="S702" s="8">
        <v>11</v>
      </c>
      <c r="T702" s="8">
        <v>13</v>
      </c>
      <c r="U702" s="8">
        <v>3</v>
      </c>
      <c r="V702" s="8">
        <v>6</v>
      </c>
      <c r="W702" s="8">
        <v>12</v>
      </c>
      <c r="X702" s="8">
        <v>13</v>
      </c>
      <c r="Y702" s="8">
        <v>6</v>
      </c>
      <c r="Z702" s="8">
        <v>8</v>
      </c>
      <c r="AA702" s="8">
        <v>13</v>
      </c>
      <c r="AB702" s="8">
        <v>13</v>
      </c>
      <c r="AC702" s="8">
        <v>11</v>
      </c>
      <c r="AD702" s="8">
        <v>10</v>
      </c>
      <c r="AE702" s="8">
        <v>12</v>
      </c>
      <c r="AF702" s="8">
        <v>13</v>
      </c>
      <c r="AG702" s="8">
        <v>11</v>
      </c>
      <c r="AH702" s="8">
        <v>12</v>
      </c>
      <c r="AI702" s="8">
        <v>8</v>
      </c>
      <c r="AJ702" s="8">
        <v>13</v>
      </c>
      <c r="AK702" s="8">
        <v>13</v>
      </c>
      <c r="AL702" s="8">
        <v>12</v>
      </c>
      <c r="AM702" s="8">
        <v>11</v>
      </c>
      <c r="AN702" s="8">
        <v>13</v>
      </c>
      <c r="AO702" s="8">
        <v>13</v>
      </c>
      <c r="AP702" s="8">
        <v>14</v>
      </c>
      <c r="AQ702" s="8">
        <v>12</v>
      </c>
      <c r="AR702" s="8">
        <v>13</v>
      </c>
      <c r="AS702" s="8">
        <v>13</v>
      </c>
      <c r="AT702" s="8">
        <v>14</v>
      </c>
      <c r="AU702" s="8">
        <v>4</v>
      </c>
      <c r="AV702" s="8">
        <v>12</v>
      </c>
      <c r="AW702" s="8">
        <v>10</v>
      </c>
      <c r="AX702" s="8">
        <v>8</v>
      </c>
      <c r="AY702" s="8">
        <v>2</v>
      </c>
      <c r="AZ702" s="8">
        <v>4</v>
      </c>
      <c r="BA702" s="8">
        <v>2</v>
      </c>
      <c r="BB702" s="8">
        <v>2</v>
      </c>
      <c r="BC702" s="8">
        <v>3</v>
      </c>
      <c r="BD702" s="8">
        <v>2</v>
      </c>
      <c r="BE702" s="8">
        <v>2</v>
      </c>
      <c r="BF702" s="8">
        <v>3</v>
      </c>
      <c r="BG702" s="8">
        <v>1</v>
      </c>
      <c r="BH702" s="8">
        <v>2</v>
      </c>
      <c r="BI702" s="8">
        <v>1</v>
      </c>
      <c r="BJ702" s="8" t="s">
        <v>26</v>
      </c>
      <c r="BK702" s="8" t="s">
        <v>20</v>
      </c>
      <c r="BL702" s="8">
        <v>12</v>
      </c>
      <c r="BM702" s="8" t="s">
        <v>26</v>
      </c>
      <c r="BN702" s="8"/>
      <c r="BO702" s="8" t="s">
        <v>26</v>
      </c>
      <c r="BP702" s="34">
        <v>46934</v>
      </c>
      <c r="BQ702" s="8" t="s">
        <v>21</v>
      </c>
      <c r="BR702" s="8" t="s">
        <v>156</v>
      </c>
    </row>
    <row r="703" spans="1:70" ht="15.5" thickBot="1" x14ac:dyDescent="0.35">
      <c r="A703" s="8" t="s">
        <v>26</v>
      </c>
      <c r="B703" s="8"/>
      <c r="C703" s="8" t="s">
        <v>1066</v>
      </c>
      <c r="D703" s="8" t="s">
        <v>154</v>
      </c>
      <c r="E703" s="33">
        <v>1</v>
      </c>
      <c r="F703" s="8">
        <v>0</v>
      </c>
      <c r="G703" s="8" t="s">
        <v>228</v>
      </c>
      <c r="H703" s="8" t="s">
        <v>31</v>
      </c>
      <c r="I703" s="8">
        <v>21</v>
      </c>
      <c r="J703" s="8">
        <v>110</v>
      </c>
      <c r="K703" s="8">
        <v>146</v>
      </c>
      <c r="L703" s="8">
        <v>13</v>
      </c>
      <c r="M703" s="8">
        <v>7</v>
      </c>
      <c r="N703" s="8">
        <v>12</v>
      </c>
      <c r="O703" s="8">
        <v>7</v>
      </c>
      <c r="P703" s="8">
        <v>11</v>
      </c>
      <c r="Q703" s="8">
        <v>3</v>
      </c>
      <c r="R703" s="8">
        <v>8</v>
      </c>
      <c r="S703" s="8">
        <v>10</v>
      </c>
      <c r="T703" s="8">
        <v>13</v>
      </c>
      <c r="U703" s="8">
        <v>3</v>
      </c>
      <c r="V703" s="8">
        <v>6</v>
      </c>
      <c r="W703" s="8">
        <v>11</v>
      </c>
      <c r="X703" s="8">
        <v>13</v>
      </c>
      <c r="Y703" s="8">
        <v>6</v>
      </c>
      <c r="Z703" s="8">
        <v>8</v>
      </c>
      <c r="AA703" s="8">
        <v>13</v>
      </c>
      <c r="AB703" s="8">
        <v>13</v>
      </c>
      <c r="AC703" s="8">
        <v>11</v>
      </c>
      <c r="AD703" s="8">
        <v>10</v>
      </c>
      <c r="AE703" s="8">
        <v>12</v>
      </c>
      <c r="AF703" s="8">
        <v>16</v>
      </c>
      <c r="AG703" s="8">
        <v>12</v>
      </c>
      <c r="AH703" s="8">
        <v>12</v>
      </c>
      <c r="AI703" s="8">
        <v>7</v>
      </c>
      <c r="AJ703" s="8">
        <v>13</v>
      </c>
      <c r="AK703" s="8">
        <v>14</v>
      </c>
      <c r="AL703" s="8">
        <v>13</v>
      </c>
      <c r="AM703" s="8">
        <v>12</v>
      </c>
      <c r="AN703" s="8">
        <v>11</v>
      </c>
      <c r="AO703" s="8">
        <v>14</v>
      </c>
      <c r="AP703" s="8">
        <v>11</v>
      </c>
      <c r="AQ703" s="8">
        <v>11</v>
      </c>
      <c r="AR703" s="8">
        <v>14</v>
      </c>
      <c r="AS703" s="8">
        <v>14</v>
      </c>
      <c r="AT703" s="8">
        <v>12</v>
      </c>
      <c r="AU703" s="8">
        <v>13</v>
      </c>
      <c r="AV703" s="8">
        <v>12</v>
      </c>
      <c r="AW703" s="8">
        <v>8</v>
      </c>
      <c r="AX703" s="8">
        <v>11</v>
      </c>
      <c r="AY703" s="8">
        <v>3</v>
      </c>
      <c r="AZ703" s="8">
        <v>3</v>
      </c>
      <c r="BA703" s="8">
        <v>2</v>
      </c>
      <c r="BB703" s="8">
        <v>3</v>
      </c>
      <c r="BC703" s="8">
        <v>3</v>
      </c>
      <c r="BD703" s="8">
        <v>3</v>
      </c>
      <c r="BE703" s="8">
        <v>1</v>
      </c>
      <c r="BF703" s="8">
        <v>2</v>
      </c>
      <c r="BG703" s="8">
        <v>3</v>
      </c>
      <c r="BH703" s="8">
        <v>3</v>
      </c>
      <c r="BI703" s="8">
        <v>2</v>
      </c>
      <c r="BJ703" s="8" t="s">
        <v>26</v>
      </c>
      <c r="BK703" s="8" t="s">
        <v>20</v>
      </c>
      <c r="BL703" s="8">
        <v>12</v>
      </c>
      <c r="BM703" s="8" t="s">
        <v>26</v>
      </c>
      <c r="BN703" s="8"/>
      <c r="BO703" s="8" t="s">
        <v>26</v>
      </c>
      <c r="BP703" s="34">
        <v>46203</v>
      </c>
      <c r="BQ703" s="8" t="s">
        <v>21</v>
      </c>
      <c r="BR703" s="8" t="s">
        <v>156</v>
      </c>
    </row>
    <row r="704" spans="1:70" ht="15.5" thickBot="1" x14ac:dyDescent="0.35">
      <c r="A704" s="8" t="s">
        <v>26</v>
      </c>
      <c r="B704" s="8"/>
      <c r="C704" s="8" t="s">
        <v>1067</v>
      </c>
      <c r="D704" s="8" t="s">
        <v>154</v>
      </c>
      <c r="E704" s="33">
        <v>1</v>
      </c>
      <c r="F704" s="8">
        <v>0</v>
      </c>
      <c r="G704" s="8" t="s">
        <v>20</v>
      </c>
      <c r="H704" s="8" t="s">
        <v>369</v>
      </c>
      <c r="I704" s="8">
        <v>19</v>
      </c>
      <c r="J704" s="8">
        <v>112</v>
      </c>
      <c r="K704" s="8">
        <v>134</v>
      </c>
      <c r="L704" s="8">
        <v>9</v>
      </c>
      <c r="M704" s="8">
        <v>11</v>
      </c>
      <c r="N704" s="8">
        <v>10</v>
      </c>
      <c r="O704" s="8">
        <v>10</v>
      </c>
      <c r="P704" s="8">
        <v>10</v>
      </c>
      <c r="Q704" s="8">
        <v>8</v>
      </c>
      <c r="R704" s="8">
        <v>14</v>
      </c>
      <c r="S704" s="8">
        <v>12</v>
      </c>
      <c r="T704" s="8">
        <v>13</v>
      </c>
      <c r="U704" s="8">
        <v>12</v>
      </c>
      <c r="V704" s="8">
        <v>7</v>
      </c>
      <c r="W704" s="8">
        <v>10</v>
      </c>
      <c r="X704" s="8">
        <v>12</v>
      </c>
      <c r="Y704" s="8">
        <v>9</v>
      </c>
      <c r="Z704" s="8">
        <v>12</v>
      </c>
      <c r="AA704" s="8">
        <v>10</v>
      </c>
      <c r="AB704" s="8">
        <v>15</v>
      </c>
      <c r="AC704" s="8">
        <v>9</v>
      </c>
      <c r="AD704" s="8">
        <v>8</v>
      </c>
      <c r="AE704" s="8">
        <v>10</v>
      </c>
      <c r="AF704" s="8">
        <v>16</v>
      </c>
      <c r="AG704" s="8">
        <v>9</v>
      </c>
      <c r="AH704" s="8">
        <v>12</v>
      </c>
      <c r="AI704" s="8">
        <v>11</v>
      </c>
      <c r="AJ704" s="8">
        <v>13</v>
      </c>
      <c r="AK704" s="8">
        <v>15</v>
      </c>
      <c r="AL704" s="8">
        <v>11</v>
      </c>
      <c r="AM704" s="8">
        <v>8</v>
      </c>
      <c r="AN704" s="8">
        <v>14</v>
      </c>
      <c r="AO704" s="8">
        <v>14</v>
      </c>
      <c r="AP704" s="8">
        <v>12</v>
      </c>
      <c r="AQ704" s="8">
        <v>13</v>
      </c>
      <c r="AR704" s="8">
        <v>14</v>
      </c>
      <c r="AS704" s="8">
        <v>16</v>
      </c>
      <c r="AT704" s="8">
        <v>16</v>
      </c>
      <c r="AU704" s="8">
        <v>11</v>
      </c>
      <c r="AV704" s="8">
        <v>10</v>
      </c>
      <c r="AW704" s="8">
        <v>15</v>
      </c>
      <c r="AX704" s="8">
        <v>8</v>
      </c>
      <c r="AY704" s="8">
        <v>1</v>
      </c>
      <c r="AZ704" s="8">
        <v>3</v>
      </c>
      <c r="BA704" s="8">
        <v>1</v>
      </c>
      <c r="BB704" s="8">
        <v>3</v>
      </c>
      <c r="BC704" s="8">
        <v>3</v>
      </c>
      <c r="BD704" s="8">
        <v>3</v>
      </c>
      <c r="BE704" s="8">
        <v>2</v>
      </c>
      <c r="BF704" s="8">
        <v>3</v>
      </c>
      <c r="BG704" s="8">
        <v>2</v>
      </c>
      <c r="BH704" s="8">
        <v>3</v>
      </c>
      <c r="BI704" s="8">
        <v>2</v>
      </c>
      <c r="BJ704" s="8" t="s">
        <v>26</v>
      </c>
      <c r="BK704" s="8" t="s">
        <v>20</v>
      </c>
      <c r="BL704" s="8">
        <v>8</v>
      </c>
      <c r="BM704" s="8" t="s">
        <v>26</v>
      </c>
      <c r="BN704" s="8"/>
      <c r="BO704" s="8" t="s">
        <v>26</v>
      </c>
      <c r="BP704" s="34">
        <v>46934</v>
      </c>
      <c r="BQ704" s="8" t="s">
        <v>21</v>
      </c>
      <c r="BR704" s="8" t="s">
        <v>156</v>
      </c>
    </row>
    <row r="705" spans="1:1" x14ac:dyDescent="0.3">
      <c r="A705" s="48" t="s">
        <v>1068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05"/>
  <sheetViews>
    <sheetView tabSelected="1" zoomScaleNormal="100" workbookViewId="0">
      <selection activeCell="F25" sqref="F25"/>
    </sheetView>
  </sheetViews>
  <sheetFormatPr defaultRowHeight="14" x14ac:dyDescent="0.3"/>
  <cols>
    <col min="1" max="16384" width="8.6640625" style="1"/>
  </cols>
  <sheetData>
    <row r="1" spans="1:70" ht="14.5" thickBot="1" x14ac:dyDescent="0.35">
      <c r="A1" s="7" t="s">
        <v>0</v>
      </c>
      <c r="B1" s="35" t="s">
        <v>330</v>
      </c>
      <c r="C1" s="7" t="s">
        <v>2</v>
      </c>
      <c r="D1" s="7" t="s">
        <v>3</v>
      </c>
      <c r="E1" s="7"/>
      <c r="F1" s="7" t="s">
        <v>14</v>
      </c>
      <c r="G1" s="7" t="s">
        <v>12</v>
      </c>
      <c r="H1" s="7" t="s">
        <v>1</v>
      </c>
      <c r="I1" s="7" t="s">
        <v>4</v>
      </c>
      <c r="J1" s="7" t="s">
        <v>5</v>
      </c>
      <c r="K1" s="7" t="s">
        <v>329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9</v>
      </c>
      <c r="T1" s="7" t="s">
        <v>41</v>
      </c>
      <c r="U1" s="7" t="s">
        <v>42</v>
      </c>
      <c r="V1" s="7" t="s">
        <v>43</v>
      </c>
      <c r="W1" s="7" t="s">
        <v>44</v>
      </c>
      <c r="X1" s="7" t="s">
        <v>45</v>
      </c>
      <c r="Y1" s="7" t="s">
        <v>46</v>
      </c>
      <c r="Z1" s="7" t="s">
        <v>47</v>
      </c>
      <c r="AA1" s="7" t="s">
        <v>1</v>
      </c>
      <c r="AB1" s="7" t="s">
        <v>10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7</v>
      </c>
      <c r="AO1" s="7" t="s">
        <v>8</v>
      </c>
      <c r="AP1" s="7" t="s">
        <v>59</v>
      </c>
      <c r="AQ1" s="7" t="s">
        <v>60</v>
      </c>
      <c r="AR1" s="7" t="s">
        <v>61</v>
      </c>
      <c r="AS1" s="7" t="s">
        <v>62</v>
      </c>
      <c r="AT1" s="7" t="s">
        <v>6</v>
      </c>
      <c r="AU1" s="7" t="s">
        <v>63</v>
      </c>
      <c r="AV1" s="7" t="s">
        <v>213</v>
      </c>
      <c r="AW1" s="7" t="s">
        <v>214</v>
      </c>
      <c r="AX1" s="7" t="s">
        <v>215</v>
      </c>
      <c r="AY1" s="7" t="s">
        <v>140</v>
      </c>
      <c r="AZ1" s="7" t="s">
        <v>141</v>
      </c>
      <c r="BA1" s="7" t="s">
        <v>142</v>
      </c>
      <c r="BB1" s="7" t="s">
        <v>143</v>
      </c>
      <c r="BC1" s="7" t="s">
        <v>144</v>
      </c>
      <c r="BD1" s="7" t="s">
        <v>145</v>
      </c>
      <c r="BE1" s="7" t="s">
        <v>146</v>
      </c>
      <c r="BF1" s="7" t="s">
        <v>147</v>
      </c>
      <c r="BG1" s="7" t="s">
        <v>148</v>
      </c>
      <c r="BH1" s="7" t="s">
        <v>149</v>
      </c>
      <c r="BI1" s="7" t="s">
        <v>150</v>
      </c>
      <c r="BJ1" s="7" t="s">
        <v>18</v>
      </c>
      <c r="BK1" s="7" t="s">
        <v>16</v>
      </c>
      <c r="BL1" s="7" t="s">
        <v>11</v>
      </c>
      <c r="BM1" s="7" t="s">
        <v>13</v>
      </c>
      <c r="BN1" s="7" t="s">
        <v>17</v>
      </c>
      <c r="BO1" s="7" t="s">
        <v>151</v>
      </c>
      <c r="BP1" s="7" t="s">
        <v>15</v>
      </c>
      <c r="BQ1" s="7" t="s">
        <v>152</v>
      </c>
      <c r="BR1" s="7" t="s">
        <v>153</v>
      </c>
    </row>
    <row r="2" spans="1:70" ht="15.5" thickBot="1" x14ac:dyDescent="0.35">
      <c r="A2" s="8" t="s">
        <v>26</v>
      </c>
      <c r="B2" s="16">
        <f>SUM(L2:AX2)</f>
        <v>265.745</v>
      </c>
      <c r="C2" s="8" t="s">
        <v>293</v>
      </c>
      <c r="D2" s="8" t="s">
        <v>154</v>
      </c>
      <c r="E2" s="33">
        <v>1</v>
      </c>
      <c r="F2" s="8">
        <v>0</v>
      </c>
      <c r="G2" s="8" t="s">
        <v>294</v>
      </c>
      <c r="H2" s="8" t="s">
        <v>32</v>
      </c>
      <c r="I2" s="8">
        <v>39</v>
      </c>
      <c r="J2" s="8">
        <v>120</v>
      </c>
      <c r="K2" s="8">
        <v>150</v>
      </c>
      <c r="L2" s="16">
        <f>IF( 数据!L2&lt;=6,(数据!L2-1)*权重!B$48,              IF(数据!L2&lt;=12, 5*权重!B$48+(数据!L2-6)*权重!B$49,                              5*权重!B$48+6*权重!B$49+(数据!L2-12)*权重!B$51              ))</f>
        <v>3</v>
      </c>
      <c r="M2" s="16">
        <f>IF( 数据!M2&lt;=6,(数据!M2-1)*权重!C$48,              IF(数据!M2&lt;=12, 5*权重!C$48+(数据!M2-6)*权重!C$49,                              5*权重!C$48+6*权重!C$49+(数据!M2-12)*权重!C$51              ))</f>
        <v>0.57999999999999996</v>
      </c>
      <c r="N2" s="16">
        <f>IF( 数据!N2&lt;=6,(数据!N2-1)*权重!D$48,              IF(数据!N2&lt;=12, 5*权重!D$48+(数据!N2-6)*权重!D$49,                              5*权重!D$48+6*权重!D$49+(数据!N2-12)*权重!D$51              ))</f>
        <v>0.16</v>
      </c>
      <c r="O2" s="16">
        <f>IF( 数据!O2&lt;=6,(数据!O2-1)*权重!E$48,              IF(数据!O2&lt;=12, 5*权重!E$48+(数据!O2-6)*权重!E$49,                              5*权重!E$48+6*权重!E$49+(数据!O2-12)*权重!E$51              ))</f>
        <v>0</v>
      </c>
      <c r="P2" s="16">
        <f>IF( 数据!P2&lt;=6,(数据!P2-1)*权重!F$48,              IF(数据!P2&lt;=12, 5*权重!F$48+(数据!P2-6)*权重!F$49,                              5*权重!F$48+6*权重!F$49+(数据!P2-12)*权重!F$51              ))</f>
        <v>-3.5666666666666664</v>
      </c>
      <c r="Q2" s="16">
        <f>IF( 数据!Q2&lt;=6,(数据!Q2-1)*权重!G$48,              IF(数据!Q2&lt;=12, 5*权重!G$48+(数据!Q2-6)*权重!G$49,                              5*权重!G$48+6*权重!G$49+(数据!Q2-12)*权重!G$51              ))</f>
        <v>0</v>
      </c>
      <c r="R2" s="16">
        <f>IF( 数据!R2&lt;=6,(数据!R2-1)*权重!H$48,              IF(数据!R2&lt;=12, 5*权重!H$48+(数据!R2-6)*权重!H$49,                              5*权重!H$48+6*权重!H$49+(数据!R2-12)*权重!H$51              ))</f>
        <v>0</v>
      </c>
      <c r="S2" s="16">
        <f>IF( 数据!S2&lt;=6,(数据!S2-1)*权重!I$48,              IF(数据!S2&lt;=12, 5*权重!I$48+(数据!S2-6)*权重!I$49,                              5*权重!I$48+6*权重!I$49+(数据!S2-12)*权重!I$51              ))</f>
        <v>1.2</v>
      </c>
      <c r="T2" s="16">
        <f>IF( 数据!T2&lt;=6,(数据!T2-1)*权重!J$48,              IF(数据!T2&lt;=12, 5*权重!J$48+(数据!T2-6)*权重!J$49,                              5*权重!J$48+6*权重!J$49+(数据!T2-12)*权重!J$51              ))</f>
        <v>1.4</v>
      </c>
      <c r="U2" s="16">
        <f>IF( 数据!U2&lt;=6,(数据!U2-1)*权重!K$48,              IF(数据!U2&lt;=12, 5*权重!K$48+(数据!U2-6)*权重!K$49,                              5*权重!K$48+6*权重!K$49+(数据!U2-12)*权重!K$51              ))</f>
        <v>0</v>
      </c>
      <c r="V2" s="16">
        <f>IF( 数据!V2&lt;=6,(数据!V2-1)*权重!L$48,              IF(数据!V2&lt;=12, 5*权重!L$48+(数据!V2-6)*权重!L$49,                              5*权重!L$48+6*权重!L$49+(数据!V2-12)*权重!L$51              ))</f>
        <v>1.06</v>
      </c>
      <c r="W2" s="16">
        <f>IF( 数据!W2&lt;=6,(数据!W2-1)*权重!M$48,              IF(数据!W2&lt;=12, 5*权重!M$48+(数据!W2-6)*权重!M$49,                              5*权重!M$48+6*权重!M$49+(数据!W2-12)*权重!M$51              ))</f>
        <v>-0.56666666666666665</v>
      </c>
      <c r="X2" s="16">
        <f>IF( 数据!X2&lt;=6,(数据!X2-1)*权重!N$48,              IF(数据!X2&lt;=12, 5*权重!N$48+(数据!X2-6)*权重!N$49,                              5*权重!N$48+6*权重!N$49+(数据!X2-12)*权重!N$51              ))</f>
        <v>2.1333333333333333</v>
      </c>
      <c r="Y2" s="16">
        <f>IF( 数据!Y2&lt;=6,(数据!Y2-1)*权重!O$48,              IF(数据!Y2&lt;=12, 5*权重!O$48+(数据!Y2-6)*权重!O$49,                              5*权重!O$48+6*权重!O$49+(数据!Y2-12)*权重!O$51              ))</f>
        <v>0.48</v>
      </c>
      <c r="Z2" s="16">
        <f>IF( 数据!Z2&lt;=6,(数据!Z2-1)*权重!P$48,              IF(数据!Z2&lt;=10, 5*权重!P$48+(数据!Z2-4)*权重!P$50,                              5*权重!P$48+4*权重!P$50+(数据!Z2-10)*权重!P$52              )  )</f>
        <v>0</v>
      </c>
      <c r="AA2" s="16">
        <f>IF( 数据!AA2&lt;=6,(数据!AA2-1)*权重!Q$48,              IF(数据!AA2&lt;=12, 5*权重!Q$48+(数据!AA2-6)*权重!Q$49,                              5*权重!Q$48+6*权重!Q$49+(数据!AA2-12)*权重!Q$51              ))</f>
        <v>5.833333333333333</v>
      </c>
      <c r="AB2" s="16">
        <f>IF( 数据!AB2&lt;=6,(数据!AB2-1)*权重!R$48,              IF(数据!AB2&lt;=10, 5*权重!R$48+(数据!AB2-4)*权重!R$50,                              5*权重!R$48+4*权重!R$50+(数据!AB2-10)*权重!R$52              )  )</f>
        <v>44.2</v>
      </c>
      <c r="AC2" s="16">
        <f>IF( 数据!AC2&lt;=6,(数据!AC2-1)*权重!S$48,              IF(数据!AC2&lt;=12, 5*权重!S$48+(数据!AC2-6)*权重!S$49,                              5*权重!S$48+6*权重!S$49+(数据!AC2-12)*权重!S$51              ))</f>
        <v>22.916666666666664</v>
      </c>
      <c r="AD2" s="16">
        <f>IF( 数据!AD2&lt;=6,(数据!AD2-1)*权重!T$48,              IF(数据!AD2&lt;=12, 5*权重!T$48+(数据!AD2-6)*权重!T$49,                              5*权重!T$48+6*权重!T$49+(数据!AD2-12)*权重!T$51              ))</f>
        <v>-0.86666666666666625</v>
      </c>
      <c r="AE2" s="16">
        <f>IF( 数据!AE2&lt;=6,(数据!AE2-1)*权重!U$48,              IF(数据!AE2&lt;=10, 5*权重!U$48+(数据!AE2-4)*权重!U$50,                              5*权重!U$48+4*权重!U$50+(数据!AE2-10)*权重!U$52              )  )</f>
        <v>0.20000000000000062</v>
      </c>
      <c r="AF2" s="16">
        <f>IF( 数据!AF2&lt;=6,(数据!AF2-1)*权重!V$48,              IF(数据!AF2&lt;=10, 5*权重!V$48+(数据!AF2-4)*权重!V$50,                              5*权重!V$48+4*权重!V$50+(数据!AF2-10)*权重!V$52              )  )</f>
        <v>6.0750000000000002</v>
      </c>
      <c r="AG2" s="16">
        <f>IF( 数据!AG2&lt;=6,(数据!AG2-1)*权重!W$48,              IF(数据!AG2&lt;=12, 5*权重!W$48+(数据!AG2-6)*权重!W$49,                              5*权重!W$48+6*权重!W$49+(数据!AG2-12)*权重!W$51              ))</f>
        <v>3.75</v>
      </c>
      <c r="AH2" s="16">
        <f>IF( 数据!AH2&lt;=6,(数据!AH2-1)*权重!X$48,              IF(数据!AH2&lt;=10, 5*权重!X$48+(数据!AH2-4)*权重!X$50,                              5*权重!X$48+4*权重!X$50+(数据!AH2-10)*权重!X$52              )  )</f>
        <v>0.4</v>
      </c>
      <c r="AI2" s="16">
        <f>IF( 数据!AI2&lt;=6,(数据!AI2-1)*权重!Y$48,              IF(数据!AI2&lt;=12, 5*权重!Y$48+(数据!AI2-6)*权重!Y$49,                              5*权重!Y$48+6*权重!Y$49+(数据!AI2-12)*权重!Y$51              ))</f>
        <v>0.04</v>
      </c>
      <c r="AJ2" s="16">
        <f>IF( 数据!AJ2&lt;=6,(数据!AJ2-1)*权重!Z$48,              IF(数据!AJ2&lt;=10, 5*权重!Z$48+(数据!AJ2-4)*权重!Z$50,                              5*权重!Z$48+4*权重!Z$50+(数据!AJ2-10)*权重!Z$52              )  )</f>
        <v>8.6625000000000014</v>
      </c>
      <c r="AK2" s="16">
        <f>IF( 数据!AK2&lt;=6,(数据!AK2-1)*权重!AA$48,              IF(数据!AK2&lt;=10, 5*权重!AA$48+(数据!AK2-4)*权重!AA$50,                              5*权重!AA$48+4*权重!AA$50+(数据!AK2-10)*权重!AA$52              )  )</f>
        <v>-1.1000000000000001</v>
      </c>
      <c r="AL2" s="16">
        <f>IF( 数据!AL2&lt;=6,(数据!AL2-1)*权重!AB$48,              IF(数据!AL2&lt;=12, 5*权重!AB$48+(数据!AL2-6)*权重!AB$49,                              5*权重!AB$48+6*权重!AB$49+(数据!AL2-12)*权重!AB$51              ))</f>
        <v>12.6</v>
      </c>
      <c r="AM2" s="16">
        <f>IF( 数据!AM2&lt;=6,(数据!AM2-1)*权重!AC$48,              IF(数据!AM2&lt;=12, 5*权重!AC$48+(数据!AM2-6)*权重!AC$49,                              5*权重!AC$48+6*权重!AC$49+(数据!AM2-12)*权重!AC$51              ))</f>
        <v>8.2333333333333343</v>
      </c>
      <c r="AN2" s="16">
        <f>IF( 数据!AN2&lt;=6,(数据!AN2-1)*权重!AD$48,              IF(数据!AN2&lt;=12, 5*权重!AD$48+(数据!AN2-6)*权重!AD$49,                              5*权重!AD$48+6*权重!AD$49+(数据!AN2-12)*权重!AD$51              ))</f>
        <v>19.7</v>
      </c>
      <c r="AO2" s="16">
        <f>IF( 数据!AO2&lt;=6,(数据!AO2-1)*权重!AE$48,              IF(数据!AO2&lt;=12, 5*权重!AE$48+(数据!AO2-6)*权重!AE$49,                              5*权重!AE$48+6*权重!AE$49+(数据!AO2-12)*权重!AE$51              ))</f>
        <v>17.7</v>
      </c>
      <c r="AP2" s="16">
        <f>IF( 数据!AP2&lt;=6,(数据!AP2-1)*权重!AF$48,              IF(数据!AP2&lt;=12, 5*权重!AF$48+(数据!AP2-6)*权重!AF$49,                              5*权重!AF$48+6*权重!AF$49+(数据!AP2-12)*权重!AF$51              ))</f>
        <v>13.833333333333334</v>
      </c>
      <c r="AQ2" s="16">
        <f>IF( 数据!AQ2&lt;=6,(数据!AQ2-1)*权重!AG$48,              IF(数据!AQ2&lt;=12, 5*权重!AG$48+(数据!AQ2-6)*权重!AG$49,                              5*权重!AG$48+6*权重!AG$49+(数据!AQ2-12)*权重!AG$51              ))</f>
        <v>14.466666666666667</v>
      </c>
      <c r="AR2" s="16">
        <f>IF( 数据!AR2&lt;=6,(数据!AR2-1)*权重!AH$48,              IF(数据!AR2&lt;=12, 5*权重!AH$48+(数据!AR2-6)*权重!AH$49,                              5*权重!AH$48+6*权重!AH$49+(数据!AR2-12)*权重!AH$51              ))</f>
        <v>10.033333333333333</v>
      </c>
      <c r="AS2" s="16">
        <f>IF( 数据!AS2&lt;=6,(数据!AS2-1)*权重!AI$48,              IF(数据!AS2&lt;=12, 5*权重!AI$48+(数据!AS2-6)*权重!AI$49,                              5*权重!AI$48+6*权重!AI$49+(数据!AS2-12)*权重!AI$51              ))</f>
        <v>5.7000000000000011</v>
      </c>
      <c r="AT2" s="16">
        <f>IF( 数据!AT2&lt;=6,(数据!AT2-1)*权重!AJ$48,              IF(数据!AT2&lt;=12, 5*权重!AJ$48+(数据!AT2-6)*权重!AJ$49,                              5*权重!AJ$48+6*权重!AJ$49+(数据!AT2-12)*权重!AJ$51              ))</f>
        <v>23.700000000000003</v>
      </c>
      <c r="AU2" s="16">
        <f>IF( 数据!AU2&lt;=6,(数据!AU2-1)*权重!AK$48,              IF(数据!AU2&lt;=12, 5*权重!AK$48+(数据!AU2-6)*权重!AK$49,                              5*权重!AK$48+6*权重!AK$49+(数据!AU2-12)*权重!AK$51              ))</f>
        <v>14.2</v>
      </c>
      <c r="AV2" s="16">
        <f>IF( 数据!AV2&lt;=6,(数据!AV2-1)*权重!AL$48,              IF(数据!AV2&lt;=10, 5*权重!AL$48+(数据!AV2-4)*权重!AL$50,                              5*权重!AL$48+4*权重!AL$50+(数据!AV2-10)*权重!AL$52              )  )</f>
        <v>3.4</v>
      </c>
      <c r="AW2" s="16">
        <f>IF( 数据!AW2&lt;=6,(数据!AW2-1)*权重!AM$48,              IF(数据!AW2&lt;=10, 5*权重!AM$48+(数据!AW2-4)*权重!AM$50,                              5*权重!AM$48+4*权重!AM$50+(数据!AW2-10)*权重!AM$52              )  )</f>
        <v>4.95</v>
      </c>
      <c r="AX2" s="16">
        <f>IF( 数据!AX2&lt;=6,(数据!AX2-1)*权重!AN$48,              IF(数据!AX2&lt;=10, 5*权重!AN$48+(数据!AX2-4)*权重!AN$50,                              5*权重!AN$48+4*权重!AN$50+(数据!AX2-10)*权重!AN$52              )  )</f>
        <v>21.237499999999997</v>
      </c>
      <c r="AY2" s="8">
        <v>11</v>
      </c>
      <c r="AZ2" s="8">
        <v>10</v>
      </c>
      <c r="BA2" s="8">
        <v>12</v>
      </c>
      <c r="BB2" s="8">
        <v>15</v>
      </c>
      <c r="BC2" s="8">
        <v>5</v>
      </c>
      <c r="BD2" s="8">
        <v>13</v>
      </c>
      <c r="BE2" s="8">
        <v>11</v>
      </c>
      <c r="BF2" s="8">
        <v>12</v>
      </c>
      <c r="BG2" s="8">
        <v>6</v>
      </c>
      <c r="BH2" s="8">
        <v>16</v>
      </c>
      <c r="BI2" s="8">
        <v>14</v>
      </c>
      <c r="BJ2" s="8" t="s">
        <v>26</v>
      </c>
      <c r="BK2" s="8" t="s">
        <v>20</v>
      </c>
      <c r="BL2" s="8">
        <v>17</v>
      </c>
      <c r="BM2" s="8" t="s">
        <v>26</v>
      </c>
      <c r="BN2" s="8"/>
      <c r="BO2" s="8" t="s">
        <v>26</v>
      </c>
      <c r="BP2" s="34">
        <v>46203</v>
      </c>
      <c r="BQ2" s="8" t="s">
        <v>21</v>
      </c>
      <c r="BR2" s="8" t="s">
        <v>156</v>
      </c>
    </row>
    <row r="3" spans="1:70" ht="15.5" thickBot="1" x14ac:dyDescent="0.35">
      <c r="A3" s="8" t="s">
        <v>26</v>
      </c>
      <c r="B3" s="16">
        <f t="shared" ref="B3:B25" si="0">SUM(L3:AX3)</f>
        <v>407.98250000000007</v>
      </c>
      <c r="C3" s="8" t="s">
        <v>295</v>
      </c>
      <c r="D3" s="8" t="s">
        <v>154</v>
      </c>
      <c r="E3" s="33">
        <v>1</v>
      </c>
      <c r="F3" s="8">
        <v>0</v>
      </c>
      <c r="G3" s="8" t="s">
        <v>296</v>
      </c>
      <c r="H3" s="8" t="s">
        <v>158</v>
      </c>
      <c r="I3" s="8">
        <v>27</v>
      </c>
      <c r="J3" s="8">
        <v>152</v>
      </c>
      <c r="K3" s="8">
        <v>160</v>
      </c>
      <c r="L3" s="16">
        <f>IF( 数据!L3&lt;=6,(数据!L3-1)*权重!B$48,              IF(数据!L3&lt;=12, 5*权重!B$48+(数据!L3-6)*权重!B$49,                              5*权重!B$48+6*权重!B$49+(数据!L3-12)*权重!B$51              )
 )</f>
        <v>4.4000000000000004</v>
      </c>
      <c r="M3" s="16">
        <f>IF( 数据!M3&lt;=6,(数据!M3-1)*权重!C$48,              IF(数据!M3&lt;=12, 5*权重!C$48+(数据!M3-6)*权重!C$49,                              5*权重!C$48+6*权重!C$49+(数据!M3-12)*权重!C$51              )
 )</f>
        <v>1.7</v>
      </c>
      <c r="N3" s="16">
        <f>IF( 数据!N3&lt;=6,(数据!N3-1)*权重!D$48,              IF(数据!N3&lt;=12, 5*权重!D$48+(数据!N3-6)*权重!D$49,                              5*权重!D$48+6*权重!D$49+(数据!N3-12)*权重!D$51              )
 )</f>
        <v>1.3699999999999999</v>
      </c>
      <c r="O3" s="16">
        <f>IF( 数据!O3&lt;=6,(数据!O3-1)*权重!E$48,              IF(数据!O3&lt;=12, 5*权重!E$48+(数据!O3-6)*权重!E$49,                              5*权重!E$48+6*权重!E$49+(数据!O3-12)*权重!E$51              )
 )</f>
        <v>0</v>
      </c>
      <c r="P3" s="16">
        <f>IF( 数据!P3&lt;=6,(数据!P3-1)*权重!F$48,              IF(数据!P3&lt;=12, 5*权重!F$48+(数据!P3-6)*权重!F$49,                              5*权重!F$48+6*权重!F$49+(数据!P3-12)*权重!F$51              )
 )</f>
        <v>-2.3499999999999996</v>
      </c>
      <c r="Q3" s="16">
        <f>IF( 数据!Q3&lt;=6,(数据!Q3-1)*权重!G$48,              IF(数据!Q3&lt;=12, 5*权重!G$48+(数据!Q3-6)*权重!G$49,                              5*权重!G$48+6*权重!G$49+(数据!Q3-12)*权重!G$51              )
 )</f>
        <v>0</v>
      </c>
      <c r="R3" s="16">
        <f>IF( 数据!R3&lt;=6,(数据!R3-1)*权重!H$48,              IF(数据!R3&lt;=12, 5*权重!H$48+(数据!R3-6)*权重!H$49,                              5*权重!H$48+6*权重!H$49+(数据!R3-12)*权重!H$51              )
 )</f>
        <v>0</v>
      </c>
      <c r="S3" s="16">
        <f>IF( 数据!S3&lt;=6,(数据!S3-1)*权重!I$48,              IF(数据!S3&lt;=12, 5*权重!I$48+(数据!S3-6)*权重!I$49,                              5*权重!I$48+6*权重!I$49+(数据!S3-12)*权重!I$51              )
 )</f>
        <v>10.6</v>
      </c>
      <c r="T3" s="16">
        <f>IF( 数据!T3&lt;=6,(数据!T3-1)*权重!J$48,              IF(数据!T3&lt;=12, 5*权重!J$48+(数据!T3-6)*权重!J$49,                              5*权重!J$48+6*权重!J$49+(数据!T3-12)*权重!J$51              )
 )</f>
        <v>1.7999999999999998</v>
      </c>
      <c r="U3" s="16">
        <f>IF( 数据!U3&lt;=6,(数据!U3-1)*权重!K$48,              IF(数据!U3&lt;=12, 5*权重!K$48+(数据!U3-6)*权重!K$49,                              5*权重!K$48+6*权重!K$49+(数据!U3-12)*权重!K$51              )
 )</f>
        <v>0</v>
      </c>
      <c r="V3" s="16">
        <f>IF( 数据!V3&lt;=6,(数据!V3-1)*权重!L$48,              IF(数据!V3&lt;=12, 5*权重!L$48+(数据!V3-6)*权重!L$49,                              5*权重!L$48+6*权重!L$49+(数据!V3-12)*权重!L$51              )
 )</f>
        <v>5.6666666666666679</v>
      </c>
      <c r="W3" s="16">
        <f>IF( 数据!W3&lt;=6,(数据!W3-1)*权重!M$48,              IF(数据!W3&lt;=12, 5*权重!M$48+(数据!W3-6)*权重!M$49,                              5*权重!M$48+6*权重!M$49+(数据!W3-12)*权重!M$51              )
 )</f>
        <v>1.4</v>
      </c>
      <c r="X3" s="16">
        <f>IF( 数据!X3&lt;=6,(数据!X3-1)*权重!N$48,              IF(数据!X3&lt;=12, 5*权重!N$48+(数据!X3-6)*权重!N$49,                              5*权重!N$48+6*权重!N$49+(数据!X3-12)*权重!N$51              )
 )</f>
        <v>2.2666666666666666</v>
      </c>
      <c r="Y3" s="16">
        <f>IF( 数据!Y3&lt;=6,(数据!Y3-1)*权重!O$48,              IF(数据!Y3&lt;=12, 5*权重!O$48+(数据!Y3-6)*权重!O$49,                              5*权重!O$48+6*权重!O$49+(数据!Y3-12)*权重!O$51              )
 )</f>
        <v>1.2</v>
      </c>
      <c r="Z3" s="16">
        <f>IF( 数据!Z3&lt;=6,(数据!Z3-1)*权重!P$48,              IF(数据!Z3&lt;=10, 5*权重!P$48+(数据!Z3-4)*权重!P$50,                              5*权重!P$48+4*权重!P$50+(数据!Z3-10)*权重!P$52              )  )</f>
        <v>-1.85</v>
      </c>
      <c r="AA3" s="16">
        <f>IF( 数据!AA3&lt;=6,(数据!AA3-1)*权重!Q$48,              IF(数据!AA3&lt;=12, 5*权重!Q$48+(数据!AA3-6)*权重!Q$49,                              5*权重!Q$48+6*权重!Q$49+(数据!AA3-12)*权重!Q$51              )
 )</f>
        <v>7.1666666666666661</v>
      </c>
      <c r="AB3" s="16">
        <f>IF( 数据!AB3&lt;=6,(数据!AB3-1)*权重!R$48,              IF(数据!AB3&lt;=10, 5*权重!R$48+(数据!AB3-4)*权重!R$50,                              5*权重!R$48+4*权重!R$50+(数据!AB3-10)*权重!R$52              )  )</f>
        <v>56.75</v>
      </c>
      <c r="AC3" s="16">
        <f>IF( 数据!AC3&lt;=6,(数据!AC3-1)*权重!S$48,              IF(数据!AC3&lt;=12, 5*权重!S$48+(数据!AC3-6)*权重!S$49,                              5*权重!S$48+6*权重!S$49+(数据!AC3-12)*权重!S$51              )
 )</f>
        <v>20.866666666666667</v>
      </c>
      <c r="AD3" s="16">
        <f>IF( 数据!AD3&lt;=6,(数据!AD3-1)*权重!T$48,              IF(数据!AD3&lt;=12, 5*权重!T$48+(数据!AD3-6)*权重!T$49,                              5*权重!T$48+6*权重!T$49+(数据!AD3-12)*权重!T$51              )
 )</f>
        <v>-1.2333333333333329</v>
      </c>
      <c r="AE3" s="16">
        <f>IF( 数据!AE3&lt;=6,(数据!AE3-1)*权重!U$48,              IF(数据!AE3&lt;=10, 5*权重!U$48+(数据!AE3-4)*权重!U$50,                              5*权重!U$48+4*权重!U$50+(数据!AE3-10)*权重!U$52              )  )</f>
        <v>-1.3999999999999995</v>
      </c>
      <c r="AF3" s="16">
        <f>IF( 数据!AF3&lt;=6,(数据!AF3-1)*权重!V$48,              IF(数据!AF3&lt;=10, 5*权重!V$48+(数据!AF3-4)*权重!V$50,                              5*权重!V$48+4*权重!V$50+(数据!AF3-10)*权重!V$52              )  )</f>
        <v>8.4</v>
      </c>
      <c r="AG3" s="16">
        <f>IF( 数据!AG3&lt;=6,(数据!AG3-1)*权重!W$48,              IF(数据!AG3&lt;=12, 5*权重!W$48+(数据!AG3-6)*权重!W$49,                              5*权重!W$48+6*权重!W$49+(数据!AG3-12)*权重!W$51              )
 )</f>
        <v>3.4999999999999996</v>
      </c>
      <c r="AH3" s="16">
        <f>IF( 数据!AH3&lt;=6,(数据!AH3-1)*权重!X$48,              IF(数据!AH3&lt;=10, 5*权重!X$48+(数据!AH3-4)*权重!X$50,                              5*权重!X$48+4*权重!X$50+(数据!AH3-10)*权重!X$52              )  )</f>
        <v>-4.9999999999999989E-2</v>
      </c>
      <c r="AI3" s="16">
        <f>IF( 数据!AI3&lt;=6,(数据!AI3-1)*权重!Y$48,              IF(数据!AI3&lt;=12, 5*权重!Y$48+(数据!AI3-6)*权重!Y$49,                              5*权重!Y$48+6*权重!Y$49+(数据!AI3-12)*权重!Y$51              )
 )</f>
        <v>0.13333333333333336</v>
      </c>
      <c r="AJ3" s="16">
        <f>IF( 数据!AJ3&lt;=6,(数据!AJ3-1)*权重!Z$48,              IF(数据!AJ3&lt;=10, 5*权重!Z$48+(数据!AJ3-4)*权重!Z$50,                              5*权重!Z$48+4*权重!Z$50+(数据!AJ3-10)*权重!Z$52              )  )</f>
        <v>11.012499999999999</v>
      </c>
      <c r="AK3" s="16">
        <f>IF( 数据!AK3&lt;=6,(数据!AK3-1)*权重!AA$48,              IF(数据!AK3&lt;=10, 5*权重!AA$48+(数据!AK3-4)*权重!AA$50,                              5*权重!AA$48+4*权重!AA$50+(数据!AK3-10)*权重!AA$52              )  )</f>
        <v>-0.57500000000000018</v>
      </c>
      <c r="AL3" s="16">
        <f>IF( 数据!AL3&lt;=6,(数据!AL3-1)*权重!AB$48,              IF(数据!AL3&lt;=12, 5*权重!AB$48+(数据!AL3-6)*权重!AB$49,                              5*权重!AB$48+6*权重!AB$49+(数据!AL3-12)*权重!AB$51              )
 )</f>
        <v>16.2</v>
      </c>
      <c r="AM3" s="16">
        <f>IF( 数据!AM3&lt;=6,(数据!AM3-1)*权重!AC$48,              IF(数据!AM3&lt;=12, 5*权重!AC$48+(数据!AM3-6)*权重!AC$49,                              5*权重!AC$48+6*权重!AC$49+(数据!AM3-12)*权重!AC$51              )
 )</f>
        <v>9.9666666666666668</v>
      </c>
      <c r="AN3" s="16">
        <f>IF( 数据!AN3&lt;=6,(数据!AN3-1)*权重!AD$48,              IF(数据!AN3&lt;=12, 5*权重!AD$48+(数据!AN3-6)*权重!AD$49,                              5*权重!AD$48+6*权重!AD$49+(数据!AN3-12)*权重!AD$51              )
 )</f>
        <v>67.875</v>
      </c>
      <c r="AO3" s="16">
        <f>IF( 数据!AO3&lt;=6,(数据!AO3-1)*权重!AE$48,              IF(数据!AO3&lt;=12, 5*权重!AE$48+(数据!AO3-6)*权重!AE$49,                              5*权重!AE$48+6*权重!AE$49+(数据!AO3-12)*权重!AE$51              )
 )</f>
        <v>12.5</v>
      </c>
      <c r="AP3" s="16">
        <f>IF( 数据!AP3&lt;=6,(数据!AP3-1)*权重!AF$48,              IF(数据!AP3&lt;=12, 5*权重!AF$48+(数据!AP3-6)*权重!AF$49,                              5*权重!AF$48+6*权重!AF$49+(数据!AP3-12)*权重!AF$51              )
 )</f>
        <v>15.433333333333334</v>
      </c>
      <c r="AQ3" s="16">
        <f>IF( 数据!AQ3&lt;=6,(数据!AQ3-1)*权重!AG$48,              IF(数据!AQ3&lt;=12, 5*权重!AG$48+(数据!AQ3-6)*权重!AG$49,                              5*权重!AG$48+6*权重!AG$49+(数据!AQ3-12)*权重!AG$51              )
 )</f>
        <v>19.350000000000001</v>
      </c>
      <c r="AR3" s="16">
        <f>IF( 数据!AR3&lt;=6,(数据!AR3-1)*权重!AH$48,              IF(数据!AR3&lt;=12, 5*权重!AH$48+(数据!AR3-6)*权重!AH$49,                              5*权重!AH$48+6*权重!AH$49+(数据!AR3-12)*权重!AH$51              )
 )</f>
        <v>15.733333333333333</v>
      </c>
      <c r="AS3" s="16">
        <f>IF( 数据!AS3&lt;=6,(数据!AS3-1)*权重!AI$48,              IF(数据!AS3&lt;=12, 5*权重!AI$48+(数据!AS3-6)*权重!AI$49,                              5*权重!AI$48+6*权重!AI$49+(数据!AS3-12)*权重!AI$51              )
 )</f>
        <v>8.5500000000000007</v>
      </c>
      <c r="AT3" s="16">
        <f>IF( 数据!AT3&lt;=6,(数据!AT3-1)*权重!AJ$48,              IF(数据!AT3&lt;=12, 5*权重!AJ$48+(数据!AT3-6)*权重!AJ$49,                              5*权重!AJ$48+6*权重!AJ$49+(数据!AT3-12)*权重!AJ$51              )
 )</f>
        <v>67</v>
      </c>
      <c r="AU3" s="16">
        <f>IF( 数据!AU3&lt;=6,(数据!AU3-1)*权重!AK$48,              IF(数据!AU3&lt;=12, 5*权重!AK$48+(数据!AU3-6)*权重!AK$49,                              5*权重!AK$48+6*权重!AK$49+(数据!AU3-12)*权重!AK$51              )
 )</f>
        <v>14.799999999999999</v>
      </c>
      <c r="AV3" s="16">
        <f>IF( 数据!AV3&lt;=6,(数据!AV3-1)*权重!AL$48,              IF(数据!AV3&lt;=10, 5*权重!AL$48+(数据!AV3-4)*权重!AL$50,                              5*权重!AL$48+4*权重!AL$50+(数据!AV3-10)*权重!AL$52              )  )</f>
        <v>2.9749999999999996</v>
      </c>
      <c r="AW3" s="16">
        <f>IF( 数据!AW3&lt;=6,(数据!AW3-1)*权重!AM$48,              IF(数据!AW3&lt;=10, 5*权重!AM$48+(数据!AW3-4)*权重!AM$50,                              5*权重!AM$48+4*权重!AM$50+(数据!AW3-10)*权重!AM$52              )  )</f>
        <v>3.0750000000000002</v>
      </c>
      <c r="AX3" s="16">
        <f>IF( 数据!AX3&lt;=6,(数据!AX3-1)*权重!AN$48,              IF(数据!AX3&lt;=10, 5*权重!AN$48+(数据!AX3-4)*权重!AN$50,                              5*权重!AN$48+4*权重!AN$50+(数据!AX3-10)*权重!AN$52              )  )</f>
        <v>23.75</v>
      </c>
      <c r="AY3" s="8">
        <v>3</v>
      </c>
      <c r="AZ3" s="8">
        <v>1</v>
      </c>
      <c r="BA3" s="8">
        <v>1</v>
      </c>
      <c r="BB3" s="8">
        <v>3</v>
      </c>
      <c r="BC3" s="8">
        <v>3</v>
      </c>
      <c r="BD3" s="8">
        <v>1</v>
      </c>
      <c r="BE3" s="8">
        <v>1</v>
      </c>
      <c r="BF3" s="8">
        <v>1</v>
      </c>
      <c r="BG3" s="8">
        <v>3</v>
      </c>
      <c r="BH3" s="8">
        <v>2</v>
      </c>
      <c r="BI3" s="8">
        <v>2</v>
      </c>
      <c r="BJ3" s="8" t="s">
        <v>26</v>
      </c>
      <c r="BK3" s="8" t="s">
        <v>20</v>
      </c>
      <c r="BL3" s="8">
        <v>14</v>
      </c>
      <c r="BM3" s="8" t="s">
        <v>26</v>
      </c>
      <c r="BN3" s="8"/>
      <c r="BO3" s="8">
        <v>10</v>
      </c>
      <c r="BP3" s="34">
        <v>46568</v>
      </c>
      <c r="BQ3" s="8" t="s">
        <v>21</v>
      </c>
      <c r="BR3" s="8" t="s">
        <v>156</v>
      </c>
    </row>
    <row r="4" spans="1:70" ht="15.5" thickBot="1" x14ac:dyDescent="0.35">
      <c r="A4" s="8" t="s">
        <v>26</v>
      </c>
      <c r="B4" s="16">
        <f t="shared" si="0"/>
        <v>365.16249999999997</v>
      </c>
      <c r="C4" s="8" t="s">
        <v>297</v>
      </c>
      <c r="D4" s="8" t="s">
        <v>154</v>
      </c>
      <c r="E4" s="33">
        <v>1</v>
      </c>
      <c r="F4" s="8">
        <v>0</v>
      </c>
      <c r="G4" s="8" t="s">
        <v>33</v>
      </c>
      <c r="H4" s="8" t="s">
        <v>32</v>
      </c>
      <c r="I4" s="8">
        <v>22</v>
      </c>
      <c r="J4" s="8">
        <v>138</v>
      </c>
      <c r="K4" s="8">
        <v>155</v>
      </c>
      <c r="L4" s="16">
        <f>IF( 数据!L4&lt;=6,(数据!L4-1)*权重!B$48,              IF(数据!L4&lt;=12, 5*权重!B$48+(数据!L4-6)*权重!B$49,                              5*权重!B$48+6*权重!B$49+(数据!L4-12)*权重!B$51              )
 )</f>
        <v>3.4666666666666668</v>
      </c>
      <c r="M4" s="16">
        <f>IF( 数据!M4&lt;=6,(数据!M4-1)*权重!C$48,              IF(数据!M4&lt;=12, 5*权重!C$48+(数据!M4-6)*权重!C$49,                              5*权重!C$48+6*权重!C$49+(数据!M4-12)*权重!C$51              )
 )</f>
        <v>0.57999999999999996</v>
      </c>
      <c r="N4" s="16">
        <f>IF( 数据!N4&lt;=6,(数据!N4-1)*权重!D$48,              IF(数据!N4&lt;=12, 5*权重!D$48+(数据!N4-6)*权重!D$49,                              5*权重!D$48+6*权重!D$49+(数据!N4-12)*权重!D$51              )
 )</f>
        <v>0.52833333333333332</v>
      </c>
      <c r="O4" s="16">
        <f>IF( 数据!O4&lt;=6,(数据!O4-1)*权重!E$48,              IF(数据!O4&lt;=12, 5*权重!E$48+(数据!O4-6)*权重!E$49,                              5*权重!E$48+6*权重!E$49+(数据!O4-12)*权重!E$51              )
 )</f>
        <v>0</v>
      </c>
      <c r="P4" s="16">
        <f>IF( 数据!P4&lt;=6,(数据!P4-1)*权重!F$48,              IF(数据!P4&lt;=12, 5*权重!F$48+(数据!P4-6)*权重!F$49,                              5*权重!F$48+6*权重!F$49+(数据!P4-12)*权重!F$51              )
 )</f>
        <v>-3.4999999999999996</v>
      </c>
      <c r="Q4" s="16">
        <f>IF( 数据!Q4&lt;=6,(数据!Q4-1)*权重!G$48,              IF(数据!Q4&lt;=12, 5*权重!G$48+(数据!Q4-6)*权重!G$49,                              5*权重!G$48+6*权重!G$49+(数据!Q4-12)*权重!G$51              )
 )</f>
        <v>0</v>
      </c>
      <c r="R4" s="16">
        <f>IF( 数据!R4&lt;=6,(数据!R4-1)*权重!H$48,              IF(数据!R4&lt;=12, 5*权重!H$48+(数据!R4-6)*权重!H$49,                              5*权重!H$48+6*权重!H$49+(数据!R4-12)*权重!H$51              )
 )</f>
        <v>0</v>
      </c>
      <c r="S4" s="16">
        <f>IF( 数据!S4&lt;=6,(数据!S4-1)*权重!I$48,              IF(数据!S4&lt;=12, 5*权重!I$48+(数据!S4-6)*权重!I$49,                              5*权重!I$48+6*权重!I$49+(数据!S4-12)*权重!I$51              )
 )</f>
        <v>1.2</v>
      </c>
      <c r="T4" s="16">
        <f>IF( 数据!T4&lt;=6,(数据!T4-1)*权重!J$48,              IF(数据!T4&lt;=12, 5*权重!J$48+(数据!T4-6)*权重!J$49,                              5*权重!J$48+6*权重!J$49+(数据!T4-12)*权重!J$51              )
 )</f>
        <v>0.29999999999999982</v>
      </c>
      <c r="U4" s="16">
        <f>IF( 数据!U4&lt;=6,(数据!U4-1)*权重!K$48,              IF(数据!U4&lt;=12, 5*权重!K$48+(数据!U4-6)*权重!K$49,                              5*权重!K$48+6*权重!K$49+(数据!U4-12)*权重!K$51              )
 )</f>
        <v>0</v>
      </c>
      <c r="V4" s="16">
        <f>IF( 数据!V4&lt;=6,(数据!V4-1)*权重!L$48,              IF(数据!V4&lt;=12, 5*权重!L$48+(数据!V4-6)*权重!L$49,                              5*权重!L$48+6*权重!L$49+(数据!V4-12)*权重!L$51              )
 )</f>
        <v>0</v>
      </c>
      <c r="W4" s="16">
        <f>IF( 数据!W4&lt;=6,(数据!W4-1)*权重!M$48,              IF(数据!W4&lt;=12, 5*权重!M$48+(数据!W4-6)*权重!M$49,                              5*权重!M$48+6*权重!M$49+(数据!W4-12)*权重!M$51              )
 )</f>
        <v>0.76666666666666661</v>
      </c>
      <c r="X4" s="16">
        <f>IF( 数据!X4&lt;=6,(数据!X4-1)*权重!N$48,              IF(数据!X4&lt;=12, 5*权重!N$48+(数据!X4-6)*权重!N$49,                              5*权重!N$48+6*权重!N$49+(数据!X4-12)*权重!N$51              )
 )</f>
        <v>1.7999999999999998</v>
      </c>
      <c r="Y4" s="16">
        <f>IF( 数据!Y4&lt;=6,(数据!Y4-1)*权重!O$48,              IF(数据!Y4&lt;=12, 5*权重!O$48+(数据!Y4-6)*权重!O$49,                              5*权重!O$48+6*权重!O$49+(数据!Y4-12)*权重!O$51              )
 )</f>
        <v>0.48</v>
      </c>
      <c r="Z4" s="16">
        <f>IF( 数据!Z4&lt;=6,(数据!Z4-1)*权重!P$48,              IF(数据!Z4&lt;=10, 5*权重!P$48+(数据!Z4-4)*权重!P$50,                              5*权重!P$48+4*权重!P$50+(数据!Z4-10)*权重!P$52              )  )</f>
        <v>0</v>
      </c>
      <c r="AA4" s="16">
        <f>IF( 数据!AA4&lt;=6,(数据!AA4-1)*权重!Q$48,              IF(数据!AA4&lt;=12, 5*权重!Q$48+(数据!AA4-6)*权重!Q$49,                              5*权重!Q$48+6*权重!Q$49+(数据!AA4-12)*权重!Q$51              )
 )</f>
        <v>5.166666666666667</v>
      </c>
      <c r="AB4" s="16">
        <f>IF( 数据!AB4&lt;=6,(数据!AB4-1)*权重!R$48,              IF(数据!AB4&lt;=10, 5*权重!R$48+(数据!AB4-4)*权重!R$50,                              5*权重!R$48+4*权重!R$50+(数据!AB4-10)*权重!R$52              )  )</f>
        <v>55.25</v>
      </c>
      <c r="AC4" s="16">
        <f>IF( 数据!AC4&lt;=6,(数据!AC4-1)*权重!S$48,              IF(数据!AC4&lt;=12, 5*权重!S$48+(数据!AC4-6)*权重!S$49,                              5*权重!S$48+6*权重!S$49+(数据!AC4-12)*权重!S$51              )
 )</f>
        <v>20.866666666666667</v>
      </c>
      <c r="AD4" s="16">
        <f>IF( 数据!AD4&lt;=6,(数据!AD4-1)*权重!T$48,              IF(数据!AD4&lt;=12, 5*权重!T$48+(数据!AD4-6)*权重!T$49,                              5*权重!T$48+6*权重!T$49+(数据!AD4-12)*权重!T$51              )
 )</f>
        <v>-1.2333333333333329</v>
      </c>
      <c r="AE4" s="16">
        <f>IF( 数据!AE4&lt;=6,(数据!AE4-1)*权重!U$48,              IF(数据!AE4&lt;=10, 5*权重!U$48+(数据!AE4-4)*权重!U$50,                              5*权重!U$48+4*权重!U$50+(数据!AE4-10)*权重!U$52              )  )</f>
        <v>-2.1999999999999993</v>
      </c>
      <c r="AF4" s="16">
        <f>IF( 数据!AF4&lt;=6,(数据!AF4-1)*权重!V$48,              IF(数据!AF4&lt;=10, 5*权重!V$48+(数据!AF4-4)*权重!V$50,                              5*权重!V$48+4*权重!V$50+(数据!AF4-10)*权重!V$52              )  )</f>
        <v>4.32</v>
      </c>
      <c r="AG4" s="16">
        <f>IF( 数据!AG4&lt;=6,(数据!AG4-1)*权重!W$48,              IF(数据!AG4&lt;=12, 5*权重!W$48+(数据!AG4-6)*权重!W$49,                              5*权重!W$48+6*权重!W$49+(数据!AG4-12)*权重!W$51              )
 )</f>
        <v>3.75</v>
      </c>
      <c r="AH4" s="16">
        <f>IF( 数据!AH4&lt;=6,(数据!AH4-1)*权重!X$48,              IF(数据!AH4&lt;=10, 5*权重!X$48+(数据!AH4-4)*权重!X$50,                              5*权重!X$48+4*权重!X$50+(数据!AH4-10)*权重!X$52              )  )</f>
        <v>-0.27500000000000002</v>
      </c>
      <c r="AI4" s="16">
        <f>IF( 数据!AI4&lt;=6,(数据!AI4-1)*权重!Y$48,              IF(数据!AI4&lt;=12, 5*权重!Y$48+(数据!AI4-6)*权重!Y$49,                              5*权重!Y$48+6*权重!Y$49+(数据!AI4-12)*权重!Y$51              )
 )</f>
        <v>0</v>
      </c>
      <c r="AJ4" s="16">
        <f>IF( 数据!AJ4&lt;=6,(数据!AJ4-1)*权重!Z$48,              IF(数据!AJ4&lt;=10, 5*权重!Z$48+(数据!AJ4-4)*权重!Z$50,                              5*权重!Z$48+4*权重!Z$50+(数据!AJ4-10)*权重!Z$52              )  )</f>
        <v>11.600000000000001</v>
      </c>
      <c r="AK4" s="16">
        <f>IF( 数据!AK4&lt;=6,(数据!AK4-1)*权重!AA$48,              IF(数据!AK4&lt;=10, 5*权重!AA$48+(数据!AK4-4)*权重!AA$50,                              5*权重!AA$48+4*权重!AA$50+(数据!AK4-10)*权重!AA$52              )  )</f>
        <v>-1.2750000000000001</v>
      </c>
      <c r="AL4" s="16">
        <f>IF( 数据!AL4&lt;=6,(数据!AL4-1)*权重!AB$48,              IF(数据!AL4&lt;=12, 5*权重!AB$48+(数据!AL4-6)*权重!AB$49,                              5*权重!AB$48+6*权重!AB$49+(数据!AL4-12)*权重!AB$51              )
 )</f>
        <v>13.5</v>
      </c>
      <c r="AM4" s="16">
        <f>IF( 数据!AM4&lt;=6,(数据!AM4-1)*权重!AC$48,              IF(数据!AM4&lt;=12, 5*权重!AC$48+(数据!AM4-6)*权重!AC$49,                              5*权重!AC$48+6*权重!AC$49+(数据!AM4-12)*权重!AC$51              )
 )</f>
        <v>9.2333333333333343</v>
      </c>
      <c r="AN4" s="16">
        <f>IF( 数据!AN4&lt;=6,(数据!AN4-1)*权重!AD$48,              IF(数据!AN4&lt;=12, 5*权重!AD$48+(数据!AN4-6)*权重!AD$49,                              5*权重!AD$48+6*权重!AD$49+(数据!AN4-12)*权重!AD$51              )
 )</f>
        <v>67.875</v>
      </c>
      <c r="AO4" s="16">
        <f>IF( 数据!AO4&lt;=6,(数据!AO4-1)*权重!AE$48,              IF(数据!AO4&lt;=12, 5*权重!AE$48+(数据!AO4-6)*权重!AE$49,                              5*权重!AE$48+6*权重!AE$49+(数据!AO4-12)*权重!AE$51              )
 )</f>
        <v>17.7</v>
      </c>
      <c r="AP4" s="16">
        <f>IF( 数据!AP4&lt;=6,(数据!AP4-1)*权重!AF$48,              IF(数据!AP4&lt;=12, 5*权重!AF$48+(数据!AP4-6)*权重!AF$49,                              5*权重!AF$48+6*权重!AF$49+(数据!AP4-12)*权重!AF$51              )
 )</f>
        <v>17.366666666666667</v>
      </c>
      <c r="AQ4" s="16">
        <f>IF( 数据!AQ4&lt;=6,(数据!AQ4-1)*权重!AG$48,              IF(数据!AQ4&lt;=12, 5*权重!AG$48+(数据!AQ4-6)*权重!AG$49,                              5*权重!AG$48+6*权重!AG$49+(数据!AQ4-12)*权重!AG$51              )
 )</f>
        <v>17.8</v>
      </c>
      <c r="AR4" s="16">
        <f>IF( 数据!AR4&lt;=6,(数据!AR4-1)*权重!AH$48,              IF(数据!AR4&lt;=12, 5*权重!AH$48+(数据!AR4-6)*权重!AH$49,                              5*权重!AH$48+6*权重!AH$49+(数据!AR4-12)*权重!AH$51              )
 )</f>
        <v>10.033333333333333</v>
      </c>
      <c r="AS4" s="16">
        <f>IF( 数据!AS4&lt;=6,(数据!AS4-1)*权重!AI$48,              IF(数据!AS4&lt;=12, 5*权重!AI$48+(数据!AS4-6)*权重!AI$49,                              5*权重!AI$48+6*权重!AI$49+(数据!AS4-12)*权重!AI$51              )
 )</f>
        <v>4.416666666666667</v>
      </c>
      <c r="AT4" s="16">
        <f>IF( 数据!AT4&lt;=6,(数据!AT4-1)*权重!AJ$48,              IF(数据!AT4&lt;=12, 5*权重!AJ$48+(数据!AT4-6)*权重!AJ$49,                              5*权重!AJ$48+6*权重!AJ$49+(数据!AT4-12)*权重!AJ$51              )
 )</f>
        <v>60.770833333333343</v>
      </c>
      <c r="AU4" s="16">
        <f>IF( 数据!AU4&lt;=6,(数据!AU4-1)*权重!AK$48,              IF(数据!AU4&lt;=12, 5*权重!AK$48+(数据!AU4-6)*权重!AK$49,                              5*权重!AK$48+6*权重!AK$49+(数据!AU4-12)*权重!AK$51              )
 )</f>
        <v>13.899999999999999</v>
      </c>
      <c r="AV4" s="16">
        <f>IF( 数据!AV4&lt;=6,(数据!AV4-1)*权重!AL$48,              IF(数据!AV4&lt;=10, 5*权重!AL$48+(数据!AV4-4)*权重!AL$50,                              5*权重!AL$48+4*权重!AL$50+(数据!AV4-10)*权重!AL$52              )  )</f>
        <v>3.4</v>
      </c>
      <c r="AW4" s="16">
        <f>IF( 数据!AW4&lt;=6,(数据!AW4-1)*权重!AM$48,              IF(数据!AW4&lt;=10, 5*权重!AM$48+(数据!AW4-4)*权重!AM$50,                              5*权重!AM$48+4*权重!AM$50+(数据!AW4-10)*权重!AM$52              )  )</f>
        <v>3.8250000000000002</v>
      </c>
      <c r="AX4" s="16">
        <f>IF( 数据!AX4&lt;=6,(数据!AX4-1)*权重!AN$48,              IF(数据!AX4&lt;=10, 5*权重!AN$48+(数据!AX4-4)*权重!AN$50,                              5*权重!AN$48+4*权重!AN$50+(数据!AX4-10)*权重!AN$52              )  )</f>
        <v>23.75</v>
      </c>
      <c r="AY4" s="8">
        <v>10</v>
      </c>
      <c r="AZ4" s="8">
        <v>14</v>
      </c>
      <c r="BA4" s="8">
        <v>15</v>
      </c>
      <c r="BB4" s="8">
        <v>13</v>
      </c>
      <c r="BC4" s="8">
        <v>10</v>
      </c>
      <c r="BD4" s="8">
        <v>13</v>
      </c>
      <c r="BE4" s="8">
        <v>12</v>
      </c>
      <c r="BF4" s="8">
        <v>13</v>
      </c>
      <c r="BG4" s="8">
        <v>4</v>
      </c>
      <c r="BH4" s="8">
        <v>13</v>
      </c>
      <c r="BI4" s="8">
        <v>15</v>
      </c>
      <c r="BJ4" s="8" t="s">
        <v>26</v>
      </c>
      <c r="BK4" s="8" t="s">
        <v>20</v>
      </c>
      <c r="BL4" s="8">
        <v>15</v>
      </c>
      <c r="BM4" s="8" t="s">
        <v>26</v>
      </c>
      <c r="BN4" s="8"/>
      <c r="BO4" s="8" t="s">
        <v>26</v>
      </c>
      <c r="BP4" s="34">
        <v>47664</v>
      </c>
      <c r="BQ4" s="8" t="s">
        <v>21</v>
      </c>
      <c r="BR4" s="8" t="s">
        <v>156</v>
      </c>
    </row>
    <row r="5" spans="1:70" ht="15.5" thickBot="1" x14ac:dyDescent="0.35">
      <c r="A5" s="8" t="s">
        <v>26</v>
      </c>
      <c r="B5" s="16">
        <f t="shared" si="0"/>
        <v>387.2908333333333</v>
      </c>
      <c r="C5" s="8" t="s">
        <v>298</v>
      </c>
      <c r="D5" s="8" t="s">
        <v>154</v>
      </c>
      <c r="E5" s="33">
        <v>1</v>
      </c>
      <c r="F5" s="8">
        <v>0</v>
      </c>
      <c r="G5" s="8" t="s">
        <v>239</v>
      </c>
      <c r="H5" s="8" t="s">
        <v>221</v>
      </c>
      <c r="I5" s="8">
        <v>33</v>
      </c>
      <c r="J5" s="8">
        <v>146</v>
      </c>
      <c r="K5" s="8">
        <v>170</v>
      </c>
      <c r="L5" s="16">
        <f>IF( 数据!L5&lt;=6,(数据!L5-1)*权重!B$48,              IF(数据!L5&lt;=12, 5*权重!B$48+(数据!L5-6)*权重!B$49,                              5*权重!B$48+6*权重!B$49+(数据!L5-12)*权重!B$51              )
 )</f>
        <v>3.9333333333333331</v>
      </c>
      <c r="M5" s="16">
        <f>IF( 数据!M5&lt;=6,(数据!M5-1)*权重!C$48,              IF(数据!M5&lt;=12, 5*权重!C$48+(数据!M5-6)*权重!C$49,                              5*权重!C$48+6*权重!C$49+(数据!M5-12)*权重!C$51              )
 )</f>
        <v>0.90000000000000013</v>
      </c>
      <c r="N5" s="16">
        <f>IF( 数据!N5&lt;=6,(数据!N5-1)*权重!D$48,              IF(数据!N5&lt;=12, 5*权重!D$48+(数据!N5-6)*权重!D$49,                              5*权重!D$48+6*权重!D$49+(数据!N5-12)*权重!D$51              )
 )</f>
        <v>0.27</v>
      </c>
      <c r="O5" s="16">
        <f>IF( 数据!O5&lt;=6,(数据!O5-1)*权重!E$48,              IF(数据!O5&lt;=12, 5*权重!E$48+(数据!O5-6)*权重!E$49,                              5*权重!E$48+6*权重!E$49+(数据!O5-12)*权重!E$51              )
 )</f>
        <v>0</v>
      </c>
      <c r="P5" s="16">
        <f>IF( 数据!P5&lt;=6,(数据!P5-1)*权重!F$48,              IF(数据!P5&lt;=12, 5*权重!F$48+(数据!P5-6)*权重!F$49,                              5*权重!F$48+6*权重!F$49+(数据!P5-12)*权重!F$51              )
 )</f>
        <v>-2.7333333333333329</v>
      </c>
      <c r="Q5" s="16">
        <f>IF( 数据!Q5&lt;=6,(数据!Q5-1)*权重!G$48,              IF(数据!Q5&lt;=12, 5*权重!G$48+(数据!Q5-6)*权重!G$49,                              5*权重!G$48+6*权重!G$49+(数据!Q5-12)*权重!G$51              )
 )</f>
        <v>0</v>
      </c>
      <c r="R5" s="16">
        <f>IF( 数据!R5&lt;=6,(数据!R5-1)*权重!H$48,              IF(数据!R5&lt;=12, 5*权重!H$48+(数据!R5-6)*权重!H$49,                              5*权重!H$48+6*权重!H$49+(数据!R5-12)*权重!H$51              )
 )</f>
        <v>0</v>
      </c>
      <c r="S5" s="16">
        <f>IF( 数据!S5&lt;=6,(数据!S5-1)*权重!I$48,              IF(数据!S5&lt;=12, 5*权重!I$48+(数据!S5-6)*权重!I$49,                              5*权重!I$48+6*权重!I$49+(数据!S5-12)*权重!I$51              )
 )</f>
        <v>12.133333333333333</v>
      </c>
      <c r="T5" s="16">
        <f>IF( 数据!T5&lt;=6,(数据!T5-1)*权重!J$48,              IF(数据!T5&lt;=12, 5*权重!J$48+(数据!T5-6)*权重!J$49,                              5*权重!J$48+6*权重!J$49+(数据!T5-12)*权重!J$51              )
 )</f>
        <v>2.2999999999999998</v>
      </c>
      <c r="U5" s="16">
        <f>IF( 数据!U5&lt;=6,(数据!U5-1)*权重!K$48,              IF(数据!U5&lt;=12, 5*权重!K$48+(数据!U5-6)*权重!K$49,                              5*权重!K$48+6*权重!K$49+(数据!U5-12)*权重!K$51              )
 )</f>
        <v>0</v>
      </c>
      <c r="V5" s="16">
        <f>IF( 数据!V5&lt;=6,(数据!V5-1)*权重!L$48,              IF(数据!V5&lt;=12, 5*权重!L$48+(数据!V5-6)*权重!L$49,                              5*权重!L$48+6*权重!L$49+(数据!V5-12)*权重!L$51              )
 )</f>
        <v>7.1333333333333346</v>
      </c>
      <c r="W5" s="16">
        <f>IF( 数据!W5&lt;=6,(数据!W5-1)*权重!M$48,              IF(数据!W5&lt;=12, 5*权重!M$48+(数据!W5-6)*权重!M$49,                              5*权重!M$48+6*权重!M$49+(数据!W5-12)*权重!M$51              )
 )</f>
        <v>1.4</v>
      </c>
      <c r="X5" s="16">
        <f>IF( 数据!X5&lt;=6,(数据!X5-1)*权重!N$48,              IF(数据!X5&lt;=12, 5*权重!N$48+(数据!X5-6)*权重!N$49,                              5*权重!N$48+6*权重!N$49+(数据!X5-12)*权重!N$51              )
 )</f>
        <v>4.1333333333333329</v>
      </c>
      <c r="Y5" s="16">
        <f>IF( 数据!Y5&lt;=6,(数据!Y5-1)*权重!O$48,              IF(数据!Y5&lt;=12, 5*权重!O$48+(数据!Y5-6)*权重!O$49,                              5*权重!O$48+6*权重!O$49+(数据!Y5-12)*权重!O$51              )
 )</f>
        <v>3.3666666666666667</v>
      </c>
      <c r="Z5" s="16">
        <f>IF( 数据!Z5&lt;=6,(数据!Z5-1)*权重!P$48,              IF(数据!Z5&lt;=10, 5*权重!P$48+(数据!Z5-4)*权重!P$50,                              5*权重!P$48+4*权重!P$50+(数据!Z5-10)*权重!P$52              )  )</f>
        <v>-1.25</v>
      </c>
      <c r="AA5" s="16">
        <f>IF( 数据!AA5&lt;=6,(数据!AA5-1)*权重!Q$48,              IF(数据!AA5&lt;=12, 5*权重!Q$48+(数据!AA5-6)*权重!Q$49,                              5*权重!Q$48+6*权重!Q$49+(数据!AA5-12)*权重!Q$51              )
 )</f>
        <v>5.833333333333333</v>
      </c>
      <c r="AB5" s="16">
        <f>IF( 数据!AB5&lt;=6,(数据!AB5-1)*权重!R$48,              IF(数据!AB5&lt;=10, 5*权重!R$48+(数据!AB5-4)*权重!R$50,                              5*权重!R$48+4*权重!R$50+(数据!AB5-10)*权重!R$52              )  )</f>
        <v>56</v>
      </c>
      <c r="AC5" s="16">
        <f>IF( 数据!AC5&lt;=6,(数据!AC5-1)*权重!S$48,              IF(数据!AC5&lt;=12, 5*权重!S$48+(数据!AC5-6)*权重!S$49,                              5*权重!S$48+6*权重!S$49+(数据!AC5-12)*权重!S$51              )
 )</f>
        <v>20.866666666666667</v>
      </c>
      <c r="AD5" s="16">
        <f>IF( 数据!AD5&lt;=6,(数据!AD5-1)*权重!T$48,              IF(数据!AD5&lt;=12, 5*权重!T$48+(数据!AD5-6)*权重!T$49,                              5*权重!T$48+6*权重!T$49+(数据!AD5-12)*权重!T$51              )
 )</f>
        <v>-1.5999999999999996</v>
      </c>
      <c r="AE5" s="16">
        <f>IF( 数据!AE5&lt;=6,(数据!AE5-1)*权重!U$48,              IF(数据!AE5&lt;=10, 5*权重!U$48+(数据!AE5-4)*权重!U$50,                              5*权重!U$48+4*权重!U$50+(数据!AE5-10)*权重!U$52              )  )</f>
        <v>-0.19999999999999929</v>
      </c>
      <c r="AF5" s="16">
        <f>IF( 数据!AF5&lt;=6,(数据!AF5-1)*权重!V$48,              IF(数据!AF5&lt;=10, 5*权重!V$48+(数据!AF5-4)*权重!V$50,                              5*权重!V$48+4*权重!V$50+(数据!AF5-10)*权重!V$52              )  )</f>
        <v>8.4</v>
      </c>
      <c r="AG5" s="16">
        <f>IF( 数据!AG5&lt;=6,(数据!AG5-1)*权重!W$48,              IF(数据!AG5&lt;=12, 5*权重!W$48+(数据!AG5-6)*权重!W$49,                              5*权重!W$48+6*权重!W$49+(数据!AG5-12)*权重!W$51              )
 )</f>
        <v>3.4999999999999996</v>
      </c>
      <c r="AH5" s="16">
        <f>IF( 数据!AH5&lt;=6,(数据!AH5-1)*权重!X$48,              IF(数据!AH5&lt;=10, 5*权重!X$48+(数据!AH5-4)*权重!X$50,                              5*权重!X$48+4*权重!X$50+(数据!AH5-10)*权重!X$52              )  )</f>
        <v>0.28749999999999998</v>
      </c>
      <c r="AI5" s="16">
        <f>IF( 数据!AI5&lt;=6,(数据!AI5-1)*权重!Y$48,              IF(数据!AI5&lt;=12, 5*权重!Y$48+(数据!AI5-6)*权重!Y$49,                              5*权重!Y$48+6*权重!Y$49+(数据!AI5-12)*权重!Y$51              )
 )</f>
        <v>0.26666666666666666</v>
      </c>
      <c r="AJ5" s="16">
        <f>IF( 数据!AJ5&lt;=6,(数据!AJ5-1)*权重!Z$48,              IF(数据!AJ5&lt;=10, 5*权重!Z$48+(数据!AJ5-4)*权重!Z$50,                              5*权重!Z$48+4*权重!Z$50+(数据!AJ5-10)*权重!Z$52              )  )</f>
        <v>11.012499999999999</v>
      </c>
      <c r="AK5" s="16">
        <f>IF( 数据!AK5&lt;=6,(数据!AK5-1)*权重!AA$48,              IF(数据!AK5&lt;=10, 5*权重!AA$48+(数据!AK5-4)*权重!AA$50,                              5*权重!AA$48+4*权重!AA$50+(数据!AK5-10)*权重!AA$52              )  )</f>
        <v>-0.57500000000000018</v>
      </c>
      <c r="AL5" s="16">
        <f>IF( 数据!AL5&lt;=6,(数据!AL5-1)*权重!AB$48,              IF(数据!AL5&lt;=12, 5*权重!AB$48+(数据!AL5-6)*权重!AB$49,                              5*权重!AB$48+6*权重!AB$49+(数据!AL5-12)*权重!AB$51              )
 )</f>
        <v>17.100000000000001</v>
      </c>
      <c r="AM5" s="16">
        <f>IF( 数据!AM5&lt;=6,(数据!AM5-1)*权重!AC$48,              IF(数据!AM5&lt;=12, 5*权重!AC$48+(数据!AM5-6)*权重!AC$49,                              5*权重!AC$48+6*权重!AC$49+(数据!AM5-12)*权重!AC$51              )
 )</f>
        <v>8.3666666666666671</v>
      </c>
      <c r="AN5" s="16">
        <f>IF( 数据!AN5&lt;=6,(数据!AN5-1)*权重!AD$48,              IF(数据!AN5&lt;=12, 5*权重!AD$48+(数据!AN5-6)*权重!AD$49,                              5*权重!AD$48+6*权重!AD$49+(数据!AN5-12)*权重!AD$51              )
 )</f>
        <v>46.25</v>
      </c>
      <c r="AO5" s="16">
        <f>IF( 数据!AO5&lt;=6,(数据!AO5-1)*权重!AE$48,              IF(数据!AO5&lt;=12, 5*权重!AE$48+(数据!AO5-6)*权重!AE$49,                              5*权重!AE$48+6*权重!AE$49+(数据!AO5-12)*权重!AE$51              )
 )</f>
        <v>20.3</v>
      </c>
      <c r="AP5" s="16">
        <f>IF( 数据!AP5&lt;=6,(数据!AP5-1)*权重!AF$48,              IF(数据!AP5&lt;=12, 5*权重!AF$48+(数据!AP5-6)*权重!AF$49,                              5*权重!AF$48+6*权重!AF$49+(数据!AP5-12)*权重!AF$51              )
 )</f>
        <v>14.166666666666666</v>
      </c>
      <c r="AQ5" s="16">
        <f>IF( 数据!AQ5&lt;=6,(数据!AQ5-1)*权重!AG$48,              IF(数据!AQ5&lt;=12, 5*权重!AG$48+(数据!AQ5-6)*权重!AG$49,                              5*权重!AG$48+6*权重!AG$49+(数据!AQ5-12)*权重!AG$51              )
 )</f>
        <v>17.8</v>
      </c>
      <c r="AR5" s="16">
        <f>IF( 数据!AR5&lt;=6,(数据!AR5-1)*权重!AH$48,              IF(数据!AR5&lt;=12, 5*权重!AH$48+(数据!AR5-6)*权重!AH$49,                              5*权重!AH$48+6*权重!AH$49+(数据!AR5-12)*权重!AH$51              )
 )</f>
        <v>16.899999999999999</v>
      </c>
      <c r="AS5" s="16">
        <f>IF( 数据!AS5&lt;=6,(数据!AS5-1)*权重!AI$48,              IF(数据!AS5&lt;=12, 5*权重!AI$48+(数据!AS5-6)*权重!AI$49,                              5*权重!AI$48+6*权重!AI$49+(数据!AS5-12)*权重!AI$51              )
 )</f>
        <v>10.450000000000001</v>
      </c>
      <c r="AT5" s="16">
        <f>IF( 数据!AT5&lt;=6,(数据!AT5-1)*权重!AJ$48,              IF(数据!AT5&lt;=12, 5*权重!AJ$48+(数据!AT5-6)*权重!AJ$49,                              5*权重!AJ$48+6*权重!AJ$49+(数据!AT5-12)*权重!AJ$51              )
 )</f>
        <v>54.541666666666671</v>
      </c>
      <c r="AU5" s="16">
        <f>IF( 数据!AU5&lt;=6,(数据!AU5-1)*权重!AK$48,              IF(数据!AU5&lt;=12, 5*权重!AK$48+(数据!AU5-6)*权重!AK$49,                              5*权重!AK$48+6*权重!AK$49+(数据!AU5-12)*权重!AK$51              )
 )</f>
        <v>13.899999999999999</v>
      </c>
      <c r="AV5" s="16">
        <f>IF( 数据!AV5&lt;=6,(数据!AV5-1)*权重!AL$48,              IF(数据!AV5&lt;=10, 5*权重!AL$48+(数据!AV5-4)*权重!AL$50,                              5*权重!AL$48+4*权重!AL$50+(数据!AV5-10)*权重!AL$52              )  )</f>
        <v>2.9749999999999996</v>
      </c>
      <c r="AW5" s="16">
        <f>IF( 数据!AW5&lt;=6,(数据!AW5-1)*权重!AM$48,              IF(数据!AW5&lt;=10, 5*权重!AM$48+(数据!AW5-4)*权重!AM$50,                              5*权重!AM$48+4*权重!AM$50+(数据!AW5-10)*权重!AM$52              )  )</f>
        <v>4.5750000000000002</v>
      </c>
      <c r="AX5" s="16">
        <f>IF( 数据!AX5&lt;=6,(数据!AX5-1)*权重!AN$48,              IF(数据!AX5&lt;=10, 5*权重!AN$48+(数据!AX5-4)*权重!AN$50,                              5*权重!AN$48+4*权重!AN$50+(数据!AX5-10)*权重!AN$52              )  )</f>
        <v>24.587499999999999</v>
      </c>
      <c r="AY5" s="8">
        <v>3</v>
      </c>
      <c r="AZ5" s="8">
        <v>1</v>
      </c>
      <c r="BA5" s="8">
        <v>2</v>
      </c>
      <c r="BB5" s="8">
        <v>3</v>
      </c>
      <c r="BC5" s="8">
        <v>2</v>
      </c>
      <c r="BD5" s="8">
        <v>1</v>
      </c>
      <c r="BE5" s="8">
        <v>1</v>
      </c>
      <c r="BF5" s="8">
        <v>3</v>
      </c>
      <c r="BG5" s="8">
        <v>2</v>
      </c>
      <c r="BH5" s="8">
        <v>3</v>
      </c>
      <c r="BI5" s="8">
        <v>3</v>
      </c>
      <c r="BJ5" s="8" t="s">
        <v>26</v>
      </c>
      <c r="BK5" s="8" t="s">
        <v>20</v>
      </c>
      <c r="BL5" s="8">
        <v>16</v>
      </c>
      <c r="BM5" s="8" t="s">
        <v>26</v>
      </c>
      <c r="BN5" s="8"/>
      <c r="BO5" s="8">
        <v>38</v>
      </c>
      <c r="BP5" s="34">
        <v>46203</v>
      </c>
      <c r="BQ5" s="8" t="s">
        <v>21</v>
      </c>
      <c r="BR5" s="8" t="s">
        <v>156</v>
      </c>
    </row>
    <row r="6" spans="1:70" ht="15.5" thickBot="1" x14ac:dyDescent="0.35">
      <c r="A6" s="8" t="s">
        <v>26</v>
      </c>
      <c r="B6" s="16">
        <f t="shared" si="0"/>
        <v>435.78916666666657</v>
      </c>
      <c r="C6" s="8" t="s">
        <v>299</v>
      </c>
      <c r="D6" s="8" t="s">
        <v>154</v>
      </c>
      <c r="E6" s="33">
        <v>1</v>
      </c>
      <c r="F6" s="8">
        <v>0</v>
      </c>
      <c r="G6" s="8" t="s">
        <v>155</v>
      </c>
      <c r="H6" s="8" t="s">
        <v>138</v>
      </c>
      <c r="I6" s="8">
        <v>26</v>
      </c>
      <c r="J6" s="8">
        <v>152</v>
      </c>
      <c r="K6" s="8">
        <v>162</v>
      </c>
      <c r="L6" s="16">
        <f>IF( 数据!L6&lt;=6,(数据!L6-1)*权重!B$48,              IF(数据!L6&lt;=12, 5*权重!B$48+(数据!L6-6)*权重!B$49,                              5*权重!B$48+6*权重!B$49+(数据!L6-12)*权重!B$51              )
 )</f>
        <v>3.9333333333333331</v>
      </c>
      <c r="M6" s="16">
        <f>IF( 数据!M6&lt;=6,(数据!M6-1)*权重!C$48,              IF(数据!M6&lt;=12, 5*权重!C$48+(数据!M6-6)*权重!C$49,                              5*权重!C$48+6*权重!C$49+(数据!M6-12)*权重!C$51              )
 )</f>
        <v>0.91666666666666674</v>
      </c>
      <c r="N6" s="16">
        <f>IF( 数据!N6&lt;=6,(数据!N6-1)*权重!D$48,              IF(数据!N6&lt;=12, 5*权重!D$48+(数据!N6-6)*权重!D$49,                              5*权重!D$48+6*权重!D$49+(数据!N6-12)*权重!D$51              )
 )</f>
        <v>0.48</v>
      </c>
      <c r="O6" s="16">
        <f>IF( 数据!O6&lt;=6,(数据!O6-1)*权重!E$48,              IF(数据!O6&lt;=12, 5*权重!E$48+(数据!O6-6)*权重!E$49,                              5*权重!E$48+6*权重!E$49+(数据!O6-12)*权重!E$51              )
 )</f>
        <v>0</v>
      </c>
      <c r="P6" s="16">
        <f>IF( 数据!P6&lt;=6,(数据!P6-1)*权重!F$48,              IF(数据!P6&lt;=12, 5*权重!F$48+(数据!P6-6)*权重!F$49,                              5*权重!F$48+6*权重!F$49+(数据!P6-12)*权重!F$51              )
 )</f>
        <v>-1.9666666666666663</v>
      </c>
      <c r="Q6" s="16">
        <f>IF( 数据!Q6&lt;=6,(数据!Q6-1)*权重!G$48,              IF(数据!Q6&lt;=12, 5*权重!G$48+(数据!Q6-6)*权重!G$49,                              5*权重!G$48+6*权重!G$49+(数据!Q6-12)*权重!G$51              )
 )</f>
        <v>0</v>
      </c>
      <c r="R6" s="16">
        <f>IF( 数据!R6&lt;=6,(数据!R6-1)*权重!H$48,              IF(数据!R6&lt;=12, 5*权重!H$48+(数据!R6-6)*权重!H$49,                              5*权重!H$48+6*权重!H$49+(数据!R6-12)*权重!H$51              )
 )</f>
        <v>0</v>
      </c>
      <c r="S6" s="16">
        <f>IF( 数据!S6&lt;=6,(数据!S6-1)*权重!I$48,              IF(数据!S6&lt;=12, 5*权重!I$48+(数据!S6-6)*权重!I$49,                              5*权重!I$48+6*权重!I$49+(数据!S6-12)*权重!I$51              )
 )</f>
        <v>23.4</v>
      </c>
      <c r="T6" s="16">
        <f>IF( 数据!T6&lt;=6,(数据!T6-1)*权重!J$48,              IF(数据!T6&lt;=12, 5*权重!J$48+(数据!T6-6)*权重!J$49,                              5*权重!J$48+6*权重!J$49+(数据!T6-12)*权重!J$51              )
 )</f>
        <v>3.5</v>
      </c>
      <c r="U6" s="16">
        <f>IF( 数据!U6&lt;=6,(数据!U6-1)*权重!K$48,              IF(数据!U6&lt;=12, 5*权重!K$48+(数据!U6-6)*权重!K$49,                              5*权重!K$48+6*权重!K$49+(数据!U6-12)*权重!K$51              )
 )</f>
        <v>0</v>
      </c>
      <c r="V6" s="16">
        <f>IF( 数据!V6&lt;=6,(数据!V6-1)*权重!L$48,              IF(数据!V6&lt;=12, 5*权重!L$48+(数据!V6-6)*权重!L$49,                              5*权重!L$48+6*权重!L$49+(数据!V6-12)*权重!L$51              )
 )</f>
        <v>9.5</v>
      </c>
      <c r="W6" s="16">
        <f>IF( 数据!W6&lt;=6,(数据!W6-1)*权重!M$48,              IF(数据!W6&lt;=12, 5*权重!M$48+(数据!W6-6)*权重!M$49,                              5*权重!M$48+6*权重!M$49+(数据!W6-12)*权重!M$51              )
 )</f>
        <v>-0.5</v>
      </c>
      <c r="X6" s="16">
        <f>IF( 数据!X6&lt;=6,(数据!X6-1)*权重!N$48,              IF(数据!X6&lt;=12, 5*权重!N$48+(数据!X6-6)*权重!N$49,                              5*权重!N$48+6*权重!N$49+(数据!X6-12)*权重!N$51              )
 )</f>
        <v>1.8833333333333333</v>
      </c>
      <c r="Y6" s="16">
        <f>IF( 数据!Y6&lt;=6,(数据!Y6-1)*权重!O$48,              IF(数据!Y6&lt;=12, 5*权重!O$48+(数据!Y6-6)*权重!O$49,                              5*权重!O$48+6*权重!O$49+(数据!Y6-12)*权重!O$51              )
 )</f>
        <v>4.2</v>
      </c>
      <c r="Z6" s="16">
        <f>IF( 数据!Z6&lt;=6,(数据!Z6-1)*权重!P$48,              IF(数据!Z6&lt;=10, 5*权重!P$48+(数据!Z6-4)*权重!P$50,                              5*权重!P$48+4*权重!P$50+(数据!Z6-10)*权重!P$52              )  )</f>
        <v>-0.37500000000000022</v>
      </c>
      <c r="AA6" s="16">
        <f>IF( 数据!AA6&lt;=6,(数据!AA6-1)*权重!Q$48,              IF(数据!AA6&lt;=12, 5*权重!Q$48+(数据!AA6-6)*权重!Q$49,                              5*权重!Q$48+6*权重!Q$49+(数据!AA6-12)*权重!Q$51              )
 )</f>
        <v>5.68</v>
      </c>
      <c r="AB6" s="16">
        <f>IF( 数据!AB6&lt;=6,(数据!AB6-1)*权重!R$48,              IF(数据!AB6&lt;=10, 5*权重!R$48+(数据!AB6-4)*权重!R$50,                              5*权重!R$48+4*权重!R$50+(数据!AB6-10)*权重!R$52              )  )</f>
        <v>56.75</v>
      </c>
      <c r="AC6" s="16">
        <f>IF( 数据!AC6&lt;=6,(数据!AC6-1)*权重!S$48,              IF(数据!AC6&lt;=12, 5*权重!S$48+(数据!AC6-6)*权重!S$49,                              5*权重!S$48+6*权重!S$49+(数据!AC6-12)*权重!S$51              )
 )</f>
        <v>15.75</v>
      </c>
      <c r="AD6" s="16">
        <f>IF( 数据!AD6&lt;=6,(数据!AD6-1)*权重!T$48,              IF(数据!AD6&lt;=12, 5*权重!T$48+(数据!AD6-6)*权重!T$49,                              5*权重!T$48+6*权重!T$49+(数据!AD6-12)*权重!T$51              )
 )</f>
        <v>-0.83333333333333304</v>
      </c>
      <c r="AE6" s="16">
        <f>IF( 数据!AE6&lt;=6,(数据!AE6-1)*权重!U$48,              IF(数据!AE6&lt;=10, 5*权重!U$48+(数据!AE6-4)*权重!U$50,                              5*权重!U$48+4*权重!U$50+(数据!AE6-10)*权重!U$52              )  )</f>
        <v>-2.4499999999999993</v>
      </c>
      <c r="AF6" s="16">
        <f>IF( 数据!AF6&lt;=6,(数据!AF6-1)*权重!V$48,              IF(数据!AF6&lt;=10, 5*权重!V$48+(数据!AF6-4)*权重!V$50,                              5*权重!V$48+4*权重!V$50+(数据!AF6-10)*权重!V$52              )  )</f>
        <v>7.8750000000000009</v>
      </c>
      <c r="AG6" s="16">
        <f>IF( 数据!AG6&lt;=6,(数据!AG6-1)*权重!W$48,              IF(数据!AG6&lt;=12, 5*权重!W$48+(数据!AG6-6)*权重!W$49,                              5*权重!W$48+6*权重!W$49+(数据!AG6-12)*权重!W$51              )
 )</f>
        <v>3.0999999999999996</v>
      </c>
      <c r="AH6" s="16">
        <f>IF( 数据!AH6&lt;=6,(数据!AH6-1)*权重!X$48,              IF(数据!AH6&lt;=10, 5*权重!X$48+(数据!AH6-4)*权重!X$50,                              5*权重!X$48+4*权重!X$50+(数据!AH6-10)*权重!X$52              )  )</f>
        <v>-1.75</v>
      </c>
      <c r="AI6" s="16">
        <f>IF( 数据!AI6&lt;=6,(数据!AI6-1)*权重!Y$48,              IF(数据!AI6&lt;=12, 5*权重!Y$48+(数据!AI6-6)*权重!Y$49,                              5*权重!Y$48+6*权重!Y$49+(数据!AI6-12)*权重!Y$51              )
 )</f>
        <v>0.26666666666666666</v>
      </c>
      <c r="AJ6" s="16">
        <f>IF( 数据!AJ6&lt;=6,(数据!AJ6-1)*权重!Z$48,              IF(数据!AJ6&lt;=10, 5*权重!Z$48+(数据!AJ6-4)*权重!Z$50,                              5*权重!Z$48+4*权重!Z$50+(数据!AJ6-10)*权重!Z$52              )  )</f>
        <v>10.425000000000001</v>
      </c>
      <c r="AK6" s="16">
        <f>IF( 数据!AK6&lt;=6,(数据!AK6-1)*权重!AA$48,              IF(数据!AK6&lt;=10, 5*权重!AA$48+(数据!AK6-4)*权重!AA$50,                              5*权重!AA$48+4*权重!AA$50+(数据!AK6-10)*权重!AA$52              )  )</f>
        <v>-0.92500000000000004</v>
      </c>
      <c r="AL6" s="16">
        <f>IF( 数据!AL6&lt;=6,(数据!AL6-1)*权重!AB$48,              IF(数据!AL6&lt;=12, 5*权重!AB$48+(数据!AL6-6)*权重!AB$49,                              5*权重!AB$48+6*权重!AB$49+(数据!AL6-12)*权重!AB$51              )
 )</f>
        <v>11.716666666666665</v>
      </c>
      <c r="AM6" s="16">
        <f>IF( 数据!AM6&lt;=6,(数据!AM6-1)*权重!AC$48,              IF(数据!AM6&lt;=12, 5*权重!AC$48+(数据!AM6-6)*权重!AC$49,                              5*权重!AC$48+6*权重!AC$49+(数据!AM6-12)*权重!AC$51              )
 )</f>
        <v>9.2333333333333343</v>
      </c>
      <c r="AN6" s="16">
        <f>IF( 数据!AN6&lt;=6,(数据!AN6-1)*权重!AD$48,              IF(数据!AN6&lt;=12, 5*权重!AD$48+(数据!AN6-6)*权重!AD$49,                              5*权重!AD$48+6*权重!AD$49+(数据!AN6-12)*权重!AD$51              )
 )</f>
        <v>82.0625</v>
      </c>
      <c r="AO6" s="16">
        <f>IF( 数据!AO6&lt;=6,(数据!AO6-1)*权重!AE$48,              IF(数据!AO6&lt;=12, 5*权重!AE$48+(数据!AO6-6)*权重!AE$49,                              5*权重!AE$48+6*权重!AE$49+(数据!AO6-12)*权重!AE$51              )
 )</f>
        <v>12.5</v>
      </c>
      <c r="AP6" s="16">
        <f>IF( 数据!AP6&lt;=6,(数据!AP6-1)*权重!AF$48,              IF(数据!AP6&lt;=12, 5*权重!AF$48+(数据!AP6-6)*权重!AF$49,                              5*权重!AF$48+6*权重!AF$49+(数据!AP6-12)*权重!AF$51              )
 )</f>
        <v>16.399999999999999</v>
      </c>
      <c r="AQ6" s="16">
        <f>IF( 数据!AQ6&lt;=6,(数据!AQ6-1)*权重!AG$48,              IF(数据!AQ6&lt;=12, 5*权重!AG$48+(数据!AQ6-6)*权重!AG$49,                              5*权重!AG$48+6*权重!AG$49+(数据!AQ6-12)*权重!AG$51              )
 )</f>
        <v>18.316666666666666</v>
      </c>
      <c r="AR6" s="16">
        <f>IF( 数据!AR6&lt;=6,(数据!AR6-1)*权重!AH$48,              IF(数据!AR6&lt;=12, 5*权重!AH$48+(数据!AR6-6)*权重!AH$49,                              5*权重!AH$48+6*权重!AH$49+(数据!AR6-12)*权重!AH$51              )
 )</f>
        <v>16.899999999999999</v>
      </c>
      <c r="AS6" s="16">
        <f>IF( 数据!AS6&lt;=6,(数据!AS6-1)*权重!AI$48,              IF(数据!AS6&lt;=12, 5*权重!AI$48+(数据!AS6-6)*权重!AI$49,                              5*权重!AI$48+6*权重!AI$49+(数据!AS6-12)*权重!AI$51              )
 )</f>
        <v>5.7000000000000011</v>
      </c>
      <c r="AT6" s="16">
        <f>IF( 数据!AT6&lt;=6,(数据!AT6-1)*权重!AJ$48,              IF(数据!AT6&lt;=12, 5*权重!AJ$48+(数据!AT6-6)*权重!AJ$49,                              5*权重!AJ$48+6*权重!AJ$49+(数据!AT6-12)*权重!AJ$51              )
 )</f>
        <v>81.625</v>
      </c>
      <c r="AU6" s="16">
        <f>IF( 数据!AU6&lt;=6,(数据!AU6-1)*权重!AK$48,              IF(数据!AU6&lt;=12, 5*权重!AK$48+(数据!AU6-6)*权重!AK$49,                              5*权重!AK$48+6*权重!AK$49+(数据!AU6-12)*权重!AK$51              )
 )</f>
        <v>13.899999999999999</v>
      </c>
      <c r="AV6" s="16">
        <f>IF( 数据!AV6&lt;=6,(数据!AV6-1)*权重!AL$48,              IF(数据!AV6&lt;=10, 5*权重!AL$48+(数据!AV6-4)*权重!AL$50,                              5*权重!AL$48+4*权重!AL$50+(数据!AV6-10)*权重!AL$52              )  )</f>
        <v>2.2999999999999998</v>
      </c>
      <c r="AW6" s="16">
        <f>IF( 数据!AW6&lt;=6,(数据!AW6-1)*权重!AM$48,              IF(数据!AW6&lt;=10, 5*权重!AM$48+(数据!AW6-4)*权重!AM$50,                              5*权重!AM$48+4*权重!AM$50+(数据!AW6-10)*权重!AM$52              )  )</f>
        <v>4.2</v>
      </c>
      <c r="AX6" s="16">
        <f>IF( 数据!AX6&lt;=6,(数据!AX6-1)*权重!AN$48,              IF(数据!AX6&lt;=10, 5*权重!AN$48+(数据!AX6-4)*权重!AN$50,                              5*权重!AN$48+4*权重!AN$50+(数据!AX6-10)*权重!AN$52              )  )</f>
        <v>22.074999999999999</v>
      </c>
      <c r="AY6" s="8">
        <v>2</v>
      </c>
      <c r="AZ6" s="8">
        <v>2</v>
      </c>
      <c r="BA6" s="8">
        <v>2</v>
      </c>
      <c r="BB6" s="8">
        <v>2</v>
      </c>
      <c r="BC6" s="8">
        <v>3</v>
      </c>
      <c r="BD6" s="8">
        <v>2</v>
      </c>
      <c r="BE6" s="8">
        <v>1</v>
      </c>
      <c r="BF6" s="8">
        <v>2</v>
      </c>
      <c r="BG6" s="8">
        <v>2</v>
      </c>
      <c r="BH6" s="8">
        <v>3</v>
      </c>
      <c r="BI6" s="8">
        <v>2</v>
      </c>
      <c r="BJ6" s="8" t="s">
        <v>26</v>
      </c>
      <c r="BK6" s="8" t="s">
        <v>20</v>
      </c>
      <c r="BL6" s="8">
        <v>11</v>
      </c>
      <c r="BM6" s="8" t="s">
        <v>26</v>
      </c>
      <c r="BN6" s="8"/>
      <c r="BO6" s="8">
        <v>32</v>
      </c>
      <c r="BP6" s="34">
        <v>47664</v>
      </c>
      <c r="BQ6" s="8" t="s">
        <v>21</v>
      </c>
      <c r="BR6" s="8" t="s">
        <v>156</v>
      </c>
    </row>
    <row r="7" spans="1:70" ht="15.5" thickBot="1" x14ac:dyDescent="0.35">
      <c r="A7" s="8" t="s">
        <v>26</v>
      </c>
      <c r="B7" s="16">
        <f t="shared" si="0"/>
        <v>423.19</v>
      </c>
      <c r="C7" s="8" t="s">
        <v>300</v>
      </c>
      <c r="D7" s="8" t="s">
        <v>154</v>
      </c>
      <c r="E7" s="33">
        <v>1</v>
      </c>
      <c r="F7" s="8">
        <v>0</v>
      </c>
      <c r="G7" s="8" t="s">
        <v>157</v>
      </c>
      <c r="H7" s="8" t="s">
        <v>301</v>
      </c>
      <c r="I7" s="8">
        <v>20</v>
      </c>
      <c r="J7" s="8">
        <v>139</v>
      </c>
      <c r="K7" s="8">
        <v>158</v>
      </c>
      <c r="L7" s="16">
        <f>IF( 数据!L7&lt;=6,(数据!L7-1)*权重!B$48,              IF(数据!L7&lt;=12, 5*权重!B$48+(数据!L7-6)*权重!B$49,                              5*权重!B$48+6*权重!B$49+(数据!L7-12)*权重!B$51              )
 )</f>
        <v>3.0833333333333335</v>
      </c>
      <c r="M7" s="16">
        <f>IF( 数据!M7&lt;=6,(数据!M7-1)*权重!C$48,              IF(数据!M7&lt;=12, 5*权重!C$48+(数据!M7-6)*权重!C$49,                              5*权重!C$48+6*权重!C$49+(数据!M7-12)*权重!C$51              )
 )</f>
        <v>0.5</v>
      </c>
      <c r="N7" s="16">
        <f>IF( 数据!N7&lt;=6,(数据!N7-1)*权重!D$48,              IF(数据!N7&lt;=12, 5*权重!D$48+(数据!N7-6)*权重!D$49,                              5*权重!D$48+6*权重!D$49+(数据!N7-12)*权重!D$51              )
 )</f>
        <v>0.25666666666666671</v>
      </c>
      <c r="O7" s="16">
        <f>IF( 数据!O7&lt;=6,(数据!O7-1)*权重!E$48,              IF(数据!O7&lt;=12, 5*权重!E$48+(数据!O7-6)*权重!E$49,                              5*权重!E$48+6*权重!E$49+(数据!O7-12)*权重!E$51              )
 )</f>
        <v>0</v>
      </c>
      <c r="P7" s="16">
        <f>IF( 数据!P7&lt;=6,(数据!P7-1)*权重!F$48,              IF(数据!P7&lt;=12, 5*权重!F$48+(数据!P7-6)*权重!F$49,                              5*权重!F$48+6*权重!F$49+(数据!P7-12)*权重!F$51              )
 )</f>
        <v>-3.1166666666666663</v>
      </c>
      <c r="Q7" s="16">
        <f>IF( 数据!Q7&lt;=6,(数据!Q7-1)*权重!G$48,              IF(数据!Q7&lt;=12, 5*权重!G$48+(数据!Q7-6)*权重!G$49,                              5*权重!G$48+6*权重!G$49+(数据!Q7-12)*权重!G$51              )
 )</f>
        <v>0</v>
      </c>
      <c r="R7" s="16">
        <f>IF( 数据!R7&lt;=6,(数据!R7-1)*权重!H$48,              IF(数据!R7&lt;=12, 5*权重!H$48+(数据!R7-6)*权重!H$49,                              5*权重!H$48+6*权重!H$49+(数据!R7-12)*权重!H$51              )
 )</f>
        <v>0</v>
      </c>
      <c r="S7" s="16">
        <f>IF( 数据!S7&lt;=6,(数据!S7-1)*权重!I$48,              IF(数据!S7&lt;=12, 5*权重!I$48+(数据!S7-6)*权重!I$49,                              5*权重!I$48+6*权重!I$49+(数据!S7-12)*权重!I$51              )
 )</f>
        <v>16.566666666666666</v>
      </c>
      <c r="T7" s="16">
        <f>IF( 数据!T7&lt;=6,(数据!T7-1)*权重!J$48,              IF(数据!T7&lt;=12, 5*权重!J$48+(数据!T7-6)*权重!J$49,                              5*权重!J$48+6*权重!J$49+(数据!T7-12)*权重!J$51              )
 )</f>
        <v>-0.20000000000000018</v>
      </c>
      <c r="U7" s="16">
        <f>IF( 数据!U7&lt;=6,(数据!U7-1)*权重!K$48,              IF(数据!U7&lt;=12, 5*权重!K$48+(数据!U7-6)*权重!K$49,                              5*权重!K$48+6*权重!K$49+(数据!U7-12)*权重!K$51              )
 )</f>
        <v>0</v>
      </c>
      <c r="V7" s="16">
        <f>IF( 数据!V7&lt;=6,(数据!V7-1)*权重!L$48,              IF(数据!V7&lt;=12, 5*权重!L$48+(数据!V7-6)*权重!L$49,                              5*权重!L$48+6*权重!L$49+(数据!V7-12)*权重!L$51              )
 )</f>
        <v>7.1333333333333346</v>
      </c>
      <c r="W7" s="16">
        <f>IF( 数据!W7&lt;=6,(数据!W7-1)*权重!M$48,              IF(数据!W7&lt;=12, 5*权重!M$48+(数据!W7-6)*权重!M$49,                              5*权重!M$48+6*权重!M$49+(数据!W7-12)*权重!M$51              )
 )</f>
        <v>0.1333333333333333</v>
      </c>
      <c r="X7" s="16">
        <f>IF( 数据!X7&lt;=6,(数据!X7-1)*权重!N$48,              IF(数据!X7&lt;=12, 5*权重!N$48+(数据!X7-6)*权重!N$49,                              5*权重!N$48+6*权重!N$49+(数据!X7-12)*权重!N$51              )
 )</f>
        <v>1.9666666666666666</v>
      </c>
      <c r="Y7" s="16">
        <f>IF( 数据!Y7&lt;=6,(数据!Y7-1)*权重!O$48,              IF(数据!Y7&lt;=12, 5*权重!O$48+(数据!Y7-6)*权重!O$49,                              5*权重!O$48+6*权重!O$49+(数据!Y7-12)*权重!O$51              )
 )</f>
        <v>1.2833333333333332</v>
      </c>
      <c r="Z7" s="16">
        <f>IF( 数据!Z7&lt;=6,(数据!Z7-1)*权重!P$48,              IF(数据!Z7&lt;=10, 5*权重!P$48+(数据!Z7-4)*权重!P$50,                              5*权重!P$48+4*权重!P$50+(数据!Z7-10)*权重!P$52              )  )</f>
        <v>-1.425</v>
      </c>
      <c r="AA7" s="16">
        <f>IF( 数据!AA7&lt;=6,(数据!AA7-1)*权重!Q$48,              IF(数据!AA7&lt;=12, 5*权重!Q$48+(数据!AA7-6)*权重!Q$49,                              5*权重!Q$48+6*权重!Q$49+(数据!AA7-12)*权重!Q$51              )
 )</f>
        <v>4.9333333333333327</v>
      </c>
      <c r="AB7" s="16">
        <f>IF( 数据!AB7&lt;=6,(数据!AB7-1)*权重!R$48,              IF(数据!AB7&lt;=10, 5*权重!R$48+(数据!AB7-4)*权重!R$50,                              5*权重!R$48+4*权重!R$50+(数据!AB7-10)*权重!R$52              )  )</f>
        <v>56.75</v>
      </c>
      <c r="AC7" s="16">
        <f>IF( 数据!AC7&lt;=6,(数据!AC7-1)*权重!S$48,              IF(数据!AC7&lt;=12, 5*权重!S$48+(数据!AC7-6)*权重!S$49,                              5*权重!S$48+6*权重!S$49+(数据!AC7-12)*权重!S$51              )
 )</f>
        <v>20.183333333333334</v>
      </c>
      <c r="AD7" s="16">
        <f>IF( 数据!AD7&lt;=6,(数据!AD7-1)*权重!T$48,              IF(数据!AD7&lt;=12, 5*权重!T$48+(数据!AD7-6)*权重!T$49,                              5*权重!T$48+6*权重!T$49+(数据!AD7-12)*权重!T$51              )
 )</f>
        <v>0.70000000000000018</v>
      </c>
      <c r="AE7" s="16">
        <f>IF( 数据!AE7&lt;=6,(数据!AE7-1)*权重!U$48,              IF(数据!AE7&lt;=10, 5*权重!U$48+(数据!AE7-4)*权重!U$50,                              5*权重!U$48+4*权重!U$50+(数据!AE7-10)*权重!U$52              )  )</f>
        <v>-3.2749999999999995</v>
      </c>
      <c r="AF7" s="16">
        <f>IF( 数据!AF7&lt;=6,(数据!AF7-1)*权重!V$48,              IF(数据!AF7&lt;=10, 5*权重!V$48+(数据!AF7-4)*权重!V$50,                              5*权重!V$48+4*权重!V$50+(数据!AF7-10)*权重!V$52              )  )</f>
        <v>7.3500000000000005</v>
      </c>
      <c r="AG7" s="16">
        <f>IF( 数据!AG7&lt;=6,(数据!AG7-1)*权重!W$48,              IF(数据!AG7&lt;=12, 5*权重!W$48+(数据!AG7-6)*权重!W$49,                              5*权重!W$48+6*权重!W$49+(数据!AG7-12)*权重!W$51              )
 )</f>
        <v>4.4000000000000004</v>
      </c>
      <c r="AH7" s="16">
        <f>IF( 数据!AH7&lt;=6,(数据!AH7-1)*权重!X$48,              IF(数据!AH7&lt;=10, 5*权重!X$48+(数据!AH7-4)*权重!X$50,                              5*权重!X$48+4*权重!X$50+(数据!AH7-10)*权重!X$52              )  )</f>
        <v>-0.16249999999999998</v>
      </c>
      <c r="AI7" s="16">
        <f>IF( 数据!AI7&lt;=6,(数据!AI7-1)*权重!Y$48,              IF(数据!AI7&lt;=12, 5*权重!Y$48+(数据!AI7-6)*权重!Y$49,                              5*权重!Y$48+6*权重!Y$49+(数据!AI7-12)*权重!Y$51              )
 )</f>
        <v>0.8</v>
      </c>
      <c r="AJ7" s="16">
        <f>IF( 数据!AJ7&lt;=6,(数据!AJ7-1)*权重!Z$48,              IF(数据!AJ7&lt;=10, 5*权重!Z$48+(数据!AJ7-4)*权重!Z$50,                              5*权重!Z$48+4*权重!Z$50+(数据!AJ7-10)*权重!Z$52              )  )</f>
        <v>9.8375000000000004</v>
      </c>
      <c r="AK7" s="16">
        <f>IF( 数据!AK7&lt;=6,(数据!AK7-1)*权重!AA$48,              IF(数据!AK7&lt;=10, 5*权重!AA$48+(数据!AK7-4)*权重!AA$50,                              5*权重!AA$48+4*权重!AA$50+(数据!AK7-10)*权重!AA$52              )  )</f>
        <v>-2.6000000000000005</v>
      </c>
      <c r="AL7" s="16">
        <f>IF( 数据!AL7&lt;=6,(数据!AL7-1)*权重!AB$48,              IF(数据!AL7&lt;=12, 5*权重!AB$48+(数据!AL7-6)*权重!AB$49,                              5*权重!AB$48+6*权重!AB$49+(数据!AL7-12)*权重!AB$51              )
 )</f>
        <v>13.5</v>
      </c>
      <c r="AM7" s="16">
        <f>IF( 数据!AM7&lt;=6,(数据!AM7-1)*权重!AC$48,              IF(数据!AM7&lt;=12, 5*权重!AC$48+(数据!AM7-6)*权重!AC$49,                              5*权重!AC$48+6*权重!AC$49+(数据!AM7-12)*权重!AC$51              )
 )</f>
        <v>8.2333333333333343</v>
      </c>
      <c r="AN7" s="16">
        <f>IF( 数据!AN7&lt;=6,(数据!AN7-1)*权重!AD$48,              IF(数据!AN7&lt;=12, 5*权重!AD$48+(数据!AN7-6)*权重!AD$49,                              5*权重!AD$48+6*权重!AD$49+(数据!AN7-12)*权重!AD$51              )
 )</f>
        <v>86.791666666666657</v>
      </c>
      <c r="AO7" s="16">
        <f>IF( 数据!AO7&lt;=6,(数据!AO7-1)*权重!AE$48,              IF(数据!AO7&lt;=12, 5*权重!AE$48+(数据!AO7-6)*权重!AE$49,                              5*权重!AE$48+6*权重!AE$49+(数据!AO7-12)*权重!AE$51              )
 )</f>
        <v>12.5</v>
      </c>
      <c r="AP7" s="16">
        <f>IF( 数据!AP7&lt;=6,(数据!AP7-1)*权重!AF$48,              IF(数据!AP7&lt;=12, 5*权重!AF$48+(数据!AP7-6)*权重!AF$49,                              5*权重!AF$48+6*权重!AF$49+(数据!AP7-12)*权重!AF$51              )
 )</f>
        <v>13.5</v>
      </c>
      <c r="AQ7" s="16">
        <f>IF( 数据!AQ7&lt;=6,(数据!AQ7-1)*权重!AG$48,              IF(数据!AQ7&lt;=12, 5*权重!AG$48+(数据!AQ7-6)*权重!AG$49,                              5*权重!AG$48+6*权重!AG$49+(数据!AQ7-12)*权重!AG$51              )
 )</f>
        <v>19.350000000000001</v>
      </c>
      <c r="AR7" s="16">
        <f>IF( 数据!AR7&lt;=6,(数据!AR7-1)*权重!AH$48,              IF(数据!AR7&lt;=12, 5*权重!AH$48+(数据!AR7-6)*权重!AH$49,                              5*权重!AH$48+6*权重!AH$49+(数据!AR7-12)*权重!AH$51              )
 )</f>
        <v>11.716666666666665</v>
      </c>
      <c r="AS7" s="16">
        <f>IF( 数据!AS7&lt;=6,(数据!AS7-1)*权重!AI$48,              IF(数据!AS7&lt;=12, 5*权重!AI$48+(数据!AS7-6)*权重!AI$49,                              5*权重!AI$48+6*权重!AI$49+(数据!AS7-12)*权重!AI$51              )
 )</f>
        <v>7.6000000000000014</v>
      </c>
      <c r="AT7" s="16">
        <f>IF( 数据!AT7&lt;=6,(数据!AT7-1)*权重!AJ$48,              IF(数据!AT7&lt;=12, 5*权重!AJ$48+(数据!AT7-6)*权重!AJ$49,                              5*权重!AJ$48+6*权重!AJ$49+(数据!AT7-12)*权重!AJ$51              )
 )</f>
        <v>86.5</v>
      </c>
      <c r="AU7" s="16">
        <f>IF( 数据!AU7&lt;=6,(数据!AU7-1)*权重!AK$48,              IF(数据!AU7&lt;=12, 5*权重!AK$48+(数据!AU7-6)*权重!AK$49,                              5*权重!AK$48+6*权重!AK$49+(数据!AU7-12)*权重!AK$51              )
 )</f>
        <v>14.2</v>
      </c>
      <c r="AV7" s="16">
        <f>IF( 数据!AV7&lt;=6,(数据!AV7-1)*权重!AL$48,              IF(数据!AV7&lt;=10, 5*权重!AL$48+(数据!AV7-4)*权重!AL$50,                              5*权重!AL$48+4*权重!AL$50+(数据!AV7-10)*权重!AL$52              )  )</f>
        <v>2.5499999999999998</v>
      </c>
      <c r="AW7" s="16">
        <f>IF( 数据!AW7&lt;=6,(数据!AW7-1)*权重!AM$48,              IF(数据!AW7&lt;=10, 5*权重!AM$48+(数据!AW7-4)*权重!AM$50,                              5*权重!AM$48+4*权重!AM$50+(数据!AW7-10)*权重!AM$52              )  )</f>
        <v>3.45</v>
      </c>
      <c r="AX7" s="16">
        <f>IF( 数据!AX7&lt;=6,(数据!AX7-1)*权重!AN$48,              IF(数据!AX7&lt;=10, 5*权重!AN$48+(数据!AX7-4)*权重!AN$50,                              5*权重!AN$48+4*权重!AN$50+(数据!AX7-10)*权重!AN$52              )  )</f>
        <v>18.2</v>
      </c>
      <c r="AY7" s="8">
        <v>1</v>
      </c>
      <c r="AZ7" s="8">
        <v>3</v>
      </c>
      <c r="BA7" s="8">
        <v>2</v>
      </c>
      <c r="BB7" s="8">
        <v>2</v>
      </c>
      <c r="BC7" s="8">
        <v>2</v>
      </c>
      <c r="BD7" s="8">
        <v>2</v>
      </c>
      <c r="BE7" s="8">
        <v>1</v>
      </c>
      <c r="BF7" s="8">
        <v>1</v>
      </c>
      <c r="BG7" s="8">
        <v>3</v>
      </c>
      <c r="BH7" s="8">
        <v>1</v>
      </c>
      <c r="BI7" s="8">
        <v>1</v>
      </c>
      <c r="BJ7" s="8" t="s">
        <v>26</v>
      </c>
      <c r="BK7" s="8" t="s">
        <v>20</v>
      </c>
      <c r="BL7" s="8">
        <v>13</v>
      </c>
      <c r="BM7" s="8" t="s">
        <v>26</v>
      </c>
      <c r="BN7" s="8"/>
      <c r="BO7" s="8" t="s">
        <v>26</v>
      </c>
      <c r="BP7" s="34">
        <v>47664</v>
      </c>
      <c r="BQ7" s="8" t="s">
        <v>21</v>
      </c>
      <c r="BR7" s="8" t="s">
        <v>156</v>
      </c>
    </row>
    <row r="8" spans="1:70" ht="15.5" thickBot="1" x14ac:dyDescent="0.35">
      <c r="A8" s="8" t="s">
        <v>26</v>
      </c>
      <c r="B8" s="16">
        <f t="shared" si="0"/>
        <v>397.11166666666668</v>
      </c>
      <c r="C8" s="8" t="s">
        <v>302</v>
      </c>
      <c r="D8" s="8" t="s">
        <v>154</v>
      </c>
      <c r="E8" s="33">
        <v>1</v>
      </c>
      <c r="F8" s="8">
        <v>0</v>
      </c>
      <c r="G8" s="8" t="s">
        <v>33</v>
      </c>
      <c r="H8" s="8" t="s">
        <v>31</v>
      </c>
      <c r="I8" s="8">
        <v>32</v>
      </c>
      <c r="J8" s="8">
        <v>148</v>
      </c>
      <c r="K8" s="8">
        <v>158</v>
      </c>
      <c r="L8" s="16">
        <f>IF( 数据!L8&lt;=6,(数据!L8-1)*权重!B$48,              IF(数据!L8&lt;=12, 5*权重!B$48+(数据!L8-6)*权重!B$49,                              5*权重!B$48+6*权重!B$49+(数据!L8-12)*权重!B$51              )
 )</f>
        <v>3.4666666666666668</v>
      </c>
      <c r="M8" s="16">
        <f>IF( 数据!M8&lt;=6,(数据!M8-1)*权重!C$48,              IF(数据!M8&lt;=12, 5*权重!C$48+(数据!M8-6)*权重!C$49,                              5*权重!C$48+6*权重!C$49+(数据!M8-12)*权重!C$51              )
 )</f>
        <v>2.5</v>
      </c>
      <c r="N8" s="16">
        <f>IF( 数据!N8&lt;=6,(数据!N8-1)*权重!D$48,              IF(数据!N8&lt;=12, 5*权重!D$48+(数据!N8-6)*权重!D$49,                              5*权重!D$48+6*权重!D$49+(数据!N8-12)*权重!D$51              )
 )</f>
        <v>0.82000000000000006</v>
      </c>
      <c r="O8" s="16">
        <f>IF( 数据!O8&lt;=6,(数据!O8-1)*权重!E$48,              IF(数据!O8&lt;=12, 5*权重!E$48+(数据!O8-6)*权重!E$49,                              5*权重!E$48+6*权重!E$49+(数据!O8-12)*权重!E$51              )
 )</f>
        <v>0</v>
      </c>
      <c r="P8" s="16">
        <f>IF( 数据!P8&lt;=6,(数据!P8-1)*权重!F$48,              IF(数据!P8&lt;=12, 5*权重!F$48+(数据!P8-6)*权重!F$49,                              5*权重!F$48+6*权重!F$49+(数据!P8-12)*权重!F$51              )
 )</f>
        <v>-3.1166666666666663</v>
      </c>
      <c r="Q8" s="16">
        <f>IF( 数据!Q8&lt;=6,(数据!Q8-1)*权重!G$48,              IF(数据!Q8&lt;=12, 5*权重!G$48+(数据!Q8-6)*权重!G$49,                              5*权重!G$48+6*权重!G$49+(数据!Q8-12)*权重!G$51              )
 )</f>
        <v>0</v>
      </c>
      <c r="R8" s="16">
        <f>IF( 数据!R8&lt;=6,(数据!R8-1)*权重!H$48,              IF(数据!R8&lt;=12, 5*权重!H$48+(数据!R8-6)*权重!H$49,                              5*权重!H$48+6*权重!H$49+(数据!R8-12)*权重!H$51              )
 )</f>
        <v>0</v>
      </c>
      <c r="S8" s="16">
        <f>IF( 数据!S8&lt;=6,(数据!S8-1)*权重!I$48,              IF(数据!S8&lt;=12, 5*权重!I$48+(数据!S8-6)*权重!I$49,                              5*权重!I$48+6*权重!I$49+(数据!S8-12)*权重!I$51              )
 )</f>
        <v>12.133333333333333</v>
      </c>
      <c r="T8" s="16">
        <f>IF( 数据!T8&lt;=6,(数据!T8-1)*权重!J$48,              IF(数据!T8&lt;=12, 5*权重!J$48+(数据!T8-6)*权重!J$49,                              5*权重!J$48+6*权重!J$49+(数据!T8-12)*权重!J$51              )
 )</f>
        <v>1.2999999999999998</v>
      </c>
      <c r="U8" s="16">
        <f>IF( 数据!U8&lt;=6,(数据!U8-1)*权重!K$48,              IF(数据!U8&lt;=12, 5*权重!K$48+(数据!U8-6)*权重!K$49,                              5*权重!K$48+6*权重!K$49+(数据!U8-12)*权重!K$51              )
 )</f>
        <v>0</v>
      </c>
      <c r="V8" s="16">
        <f>IF( 数据!V8&lt;=6,(数据!V8-1)*权重!L$48,              IF(数据!V8&lt;=12, 5*权重!L$48+(数据!V8-6)*权重!L$49,                              5*权重!L$48+6*权重!L$49+(数据!V8-12)*权重!L$51              )
 )</f>
        <v>6.0333333333333341</v>
      </c>
      <c r="W8" s="16">
        <f>IF( 数据!W8&lt;=6,(数据!W8-1)*权重!M$48,              IF(数据!W8&lt;=12, 5*权重!M$48+(数据!W8-6)*权重!M$49,                              5*权重!M$48+6*权重!M$49+(数据!W8-12)*权重!M$51              )
 )</f>
        <v>0.76666666666666661</v>
      </c>
      <c r="X8" s="16">
        <f>IF( 数据!X8&lt;=6,(数据!X8-1)*权重!N$48,              IF(数据!X8&lt;=12, 5*权重!N$48+(数据!X8-6)*权重!N$49,                              5*权重!N$48+6*权重!N$49+(数据!X8-12)*权重!N$51              )
 )</f>
        <v>4.1333333333333329</v>
      </c>
      <c r="Y8" s="16">
        <f>IF( 数据!Y8&lt;=6,(数据!Y8-1)*权重!O$48,              IF(数据!Y8&lt;=12, 5*权重!O$48+(数据!Y8-6)*权重!O$49,                              5*权重!O$48+6*权重!O$49+(数据!Y8-12)*权重!O$51              )
 )</f>
        <v>1.2833333333333332</v>
      </c>
      <c r="Z8" s="16">
        <f>IF( 数据!Z8&lt;=6,(数据!Z8-1)*权重!P$48,              IF(数据!Z8&lt;=10, 5*权重!P$48+(数据!Z8-4)*权重!P$50,                              5*权重!P$48+4*权重!P$50+(数据!Z8-10)*权重!P$52              )  )</f>
        <v>-1.7250000000000001</v>
      </c>
      <c r="AA8" s="16">
        <f>IF( 数据!AA8&lt;=6,(数据!AA8-1)*权重!Q$48,              IF(数据!AA8&lt;=12, 5*权重!Q$48+(数据!AA8-6)*权重!Q$49,                              5*权重!Q$48+6*权重!Q$49+(数据!AA8-12)*权重!Q$51              )
 )</f>
        <v>7.1666666666666661</v>
      </c>
      <c r="AB8" s="16">
        <f>IF( 数据!AB8&lt;=6,(数据!AB8-1)*权重!R$48,              IF(数据!AB8&lt;=10, 5*权重!R$48+(数据!AB8-4)*权重!R$50,                              5*权重!R$48+4*权重!R$50+(数据!AB8-10)*权重!R$52              )  )</f>
        <v>54.5</v>
      </c>
      <c r="AC8" s="16">
        <f>IF( 数据!AC8&lt;=6,(数据!AC8-1)*权重!S$48,              IF(数据!AC8&lt;=12, 5*权重!S$48+(数据!AC8-6)*权重!S$49,                              5*权重!S$48+6*权重!S$49+(数据!AC8-12)*权重!S$51              )
 )</f>
        <v>20.866666666666667</v>
      </c>
      <c r="AD8" s="16">
        <f>IF( 数据!AD8&lt;=6,(数据!AD8-1)*权重!T$48,              IF(数据!AD8&lt;=12, 5*权重!T$48+(数据!AD8-6)*权重!T$49,                              5*权重!T$48+6*权重!T$49+(数据!AD8-12)*权重!T$51              )
 )</f>
        <v>-1.5999999999999996</v>
      </c>
      <c r="AE8" s="16">
        <f>IF( 数据!AE8&lt;=6,(数据!AE8-1)*权重!U$48,              IF(数据!AE8&lt;=10, 5*权重!U$48+(数据!AE8-4)*权重!U$50,                              5*权重!U$48+4*权重!U$50+(数据!AE8-10)*权重!U$52              )  )</f>
        <v>-0.99999999999999956</v>
      </c>
      <c r="AF8" s="16">
        <f>IF( 数据!AF8&lt;=6,(数据!AF8-1)*权重!V$48,              IF(数据!AF8&lt;=10, 5*权重!V$48+(数据!AF8-4)*权重!V$50,                              5*权重!V$48+4*权重!V$50+(数据!AF8-10)*权重!V$52              )  )</f>
        <v>7.3500000000000005</v>
      </c>
      <c r="AG8" s="16">
        <f>IF( 数据!AG8&lt;=6,(数据!AG8-1)*权重!W$48,              IF(数据!AG8&lt;=12, 5*权重!W$48+(数据!AG8-6)*权重!W$49,                              5*权重!W$48+6*权重!W$49+(数据!AG8-12)*权重!W$51              )
 )</f>
        <v>3.0999999999999996</v>
      </c>
      <c r="AH8" s="16">
        <f>IF( 数据!AH8&lt;=6,(数据!AH8-1)*权重!X$48,              IF(数据!AH8&lt;=10, 5*权重!X$48+(数据!AH8-4)*权重!X$50,                              5*权重!X$48+4*权重!X$50+(数据!AH8-10)*权重!X$52              )  )</f>
        <v>-4.9999999999999989E-2</v>
      </c>
      <c r="AI8" s="16">
        <f>IF( 数据!AI8&lt;=6,(数据!AI8-1)*权重!Y$48,              IF(数据!AI8&lt;=12, 5*权重!Y$48+(数据!AI8-6)*权重!Y$49,                              5*权重!Y$48+6*权重!Y$49+(数据!AI8-12)*权重!Y$51              )
 )</f>
        <v>0.16666666666666669</v>
      </c>
      <c r="AJ8" s="16">
        <f>IF( 数据!AJ8&lt;=6,(数据!AJ8-1)*权重!Z$48,              IF(数据!AJ8&lt;=10, 5*权重!Z$48+(数据!AJ8-4)*权重!Z$50,                              5*权重!Z$48+4*权重!Z$50+(数据!AJ8-10)*权重!Z$52              )  )</f>
        <v>7.4875000000000007</v>
      </c>
      <c r="AK8" s="16">
        <f>IF( 数据!AK8&lt;=6,(数据!AK8-1)*权重!AA$48,              IF(数据!AK8&lt;=10, 5*权重!AA$48+(数据!AK8-4)*权重!AA$50,                              5*权重!AA$48+4*权重!AA$50+(数据!AK8-10)*权重!AA$52              )  )</f>
        <v>-0.57500000000000018</v>
      </c>
      <c r="AL8" s="16">
        <f>IF( 数据!AL8&lt;=6,(数据!AL8-1)*权重!AB$48,              IF(数据!AL8&lt;=12, 5*权重!AB$48+(数据!AL8-6)*权重!AB$49,                              5*权重!AB$48+6*权重!AB$49+(数据!AL8-12)*权重!AB$51              )
 )</f>
        <v>14.4</v>
      </c>
      <c r="AM8" s="16">
        <f>IF( 数据!AM8&lt;=6,(数据!AM8-1)*权重!AC$48,              IF(数据!AM8&lt;=12, 5*权重!AC$48+(数据!AM8-6)*权重!AC$49,                              5*权重!AC$48+6*权重!AC$49+(数据!AM8-12)*权重!AC$51              )
 )</f>
        <v>8.8666666666666671</v>
      </c>
      <c r="AN8" s="16">
        <f>IF( 数据!AN8&lt;=6,(数据!AN8-1)*权重!AD$48,              IF(数据!AN8&lt;=12, 5*权重!AD$48+(数据!AN8-6)*权重!AD$49,                              5*权重!AD$48+6*权重!AD$49+(数据!AN8-12)*权重!AD$51              )
 )</f>
        <v>53.458333333333329</v>
      </c>
      <c r="AO8" s="16">
        <f>IF( 数据!AO8&lt;=6,(数据!AO8-1)*权重!AE$48,              IF(数据!AO8&lt;=12, 5*权重!AE$48+(数据!AO8-6)*权重!AE$49,                              5*权重!AE$48+6*权重!AE$49+(数据!AO8-12)*权重!AE$51              )
 )</f>
        <v>25.5</v>
      </c>
      <c r="AP8" s="16">
        <f>IF( 数据!AP8&lt;=6,(数据!AP8-1)*权重!AF$48,              IF(数据!AP8&lt;=12, 5*权重!AF$48+(数据!AP8-6)*权重!AF$49,                              5*权重!AF$48+6*权重!AF$49+(数据!AP8-12)*权重!AF$51              )
 )</f>
        <v>14.466666666666667</v>
      </c>
      <c r="AQ8" s="16">
        <f>IF( 数据!AQ8&lt;=6,(数据!AQ8-1)*权重!AG$48,              IF(数据!AQ8&lt;=12, 5*权重!AG$48+(数据!AQ8-6)*权重!AG$49,                              5*权重!AG$48+6*权重!AG$49+(数据!AQ8-12)*权重!AG$51              )
 )</f>
        <v>20.383333333333333</v>
      </c>
      <c r="AR8" s="16">
        <f>IF( 数据!AR8&lt;=6,(数据!AR8-1)*权重!AH$48,              IF(数据!AR8&lt;=12, 5*权重!AH$48+(数据!AR8-6)*权重!AH$49,                              5*权重!AH$48+6*权重!AH$49+(数据!AR8-12)*权重!AH$51              )
 )</f>
        <v>14.566666666666665</v>
      </c>
      <c r="AS8" s="16">
        <f>IF( 数据!AS8&lt;=6,(数据!AS8-1)*权重!AI$48,              IF(数据!AS8&lt;=12, 5*权重!AI$48+(数据!AS8-6)*权重!AI$49,                              5*权重!AI$48+6*权重!AI$49+(数据!AS8-12)*权重!AI$51              )
 )</f>
        <v>10.450000000000001</v>
      </c>
      <c r="AT8" s="16">
        <f>IF( 数据!AT8&lt;=6,(数据!AT8-1)*权重!AJ$48,              IF(数据!AT8&lt;=12, 5*权重!AJ$48+(数据!AT8-6)*权重!AJ$49,                              5*权重!AJ$48+6*权重!AJ$49+(数据!AT8-12)*权重!AJ$51              )
 )</f>
        <v>67</v>
      </c>
      <c r="AU8" s="16">
        <f>IF( 数据!AU8&lt;=6,(数据!AU8-1)*权重!AK$48,              IF(数据!AU8&lt;=12, 5*权重!AK$48+(数据!AU8-6)*权重!AK$49,                              5*权重!AK$48+6*权重!AK$49+(数据!AU8-12)*权重!AK$51              )
 )</f>
        <v>15.399999999999999</v>
      </c>
      <c r="AV8" s="16">
        <f>IF( 数据!AV8&lt;=6,(数据!AV8-1)*权重!AL$48,              IF(数据!AV8&lt;=10, 5*权重!AL$48+(数据!AV8-4)*权重!AL$50,                              5*权重!AL$48+4*权重!AL$50+(数据!AV8-10)*权重!AL$52              )  )</f>
        <v>2.5499999999999998</v>
      </c>
      <c r="AW8" s="16">
        <f>IF( 数据!AW8&lt;=6,(数据!AW8-1)*权重!AM$48,              IF(数据!AW8&lt;=10, 5*权重!AM$48+(数据!AW8-4)*权重!AM$50,                              5*权重!AM$48+4*权重!AM$50+(数据!AW8-10)*权重!AM$52              )  )</f>
        <v>3.8250000000000002</v>
      </c>
      <c r="AX8" s="16">
        <f>IF( 数据!AX8&lt;=6,(数据!AX8-1)*权重!AN$48,              IF(数据!AX8&lt;=10, 5*权重!AN$48+(数据!AX8-4)*权重!AN$50,                              5*权重!AN$48+4*权重!AN$50+(数据!AX8-10)*权重!AN$52              )  )</f>
        <v>21.237499999999997</v>
      </c>
      <c r="AY8" s="8">
        <v>4</v>
      </c>
      <c r="AZ8" s="8">
        <v>2</v>
      </c>
      <c r="BA8" s="8">
        <v>2</v>
      </c>
      <c r="BB8" s="8">
        <v>3</v>
      </c>
      <c r="BC8" s="8">
        <v>2</v>
      </c>
      <c r="BD8" s="8">
        <v>3</v>
      </c>
      <c r="BE8" s="8">
        <v>3</v>
      </c>
      <c r="BF8" s="8">
        <v>2</v>
      </c>
      <c r="BG8" s="8">
        <v>2</v>
      </c>
      <c r="BH8" s="8">
        <v>2</v>
      </c>
      <c r="BI8" s="8">
        <v>2</v>
      </c>
      <c r="BJ8" s="8" t="s">
        <v>26</v>
      </c>
      <c r="BK8" s="8" t="s">
        <v>20</v>
      </c>
      <c r="BL8" s="8">
        <v>16</v>
      </c>
      <c r="BM8" s="8" t="s">
        <v>26</v>
      </c>
      <c r="BN8" s="8"/>
      <c r="BO8" s="8">
        <v>21</v>
      </c>
      <c r="BP8" s="34">
        <v>46203</v>
      </c>
      <c r="BQ8" s="8" t="s">
        <v>21</v>
      </c>
      <c r="BR8" s="8" t="s">
        <v>156</v>
      </c>
    </row>
    <row r="9" spans="1:70" ht="15.5" thickBot="1" x14ac:dyDescent="0.35">
      <c r="A9" s="8" t="s">
        <v>26</v>
      </c>
      <c r="B9" s="16">
        <f t="shared" si="0"/>
        <v>419.96166666666659</v>
      </c>
      <c r="C9" s="8" t="s">
        <v>303</v>
      </c>
      <c r="D9" s="8" t="s">
        <v>154</v>
      </c>
      <c r="E9" s="33">
        <v>1</v>
      </c>
      <c r="F9" s="8">
        <v>0</v>
      </c>
      <c r="G9" s="8" t="s">
        <v>155</v>
      </c>
      <c r="H9" s="8" t="s">
        <v>229</v>
      </c>
      <c r="I9" s="8">
        <v>26</v>
      </c>
      <c r="J9" s="8">
        <v>150</v>
      </c>
      <c r="K9" s="8">
        <v>165</v>
      </c>
      <c r="L9" s="16">
        <f>IF( 数据!L9&lt;=6,(数据!L9-1)*权重!B$48,              IF(数据!L9&lt;=12, 5*权重!B$48+(数据!L9-6)*权重!B$49,                              5*权重!B$48+6*权重!B$49+(数据!L9-12)*权重!B$51              )
 )</f>
        <v>3.9333333333333331</v>
      </c>
      <c r="M9" s="16">
        <f>IF( 数据!M9&lt;=6,(数据!M9-1)*权重!C$48,              IF(数据!M9&lt;=12, 5*权重!C$48+(数据!M9-6)*权重!C$49,                              5*权重!C$48+6*权重!C$49+(数据!M9-12)*权重!C$51              )
 )</f>
        <v>0.5</v>
      </c>
      <c r="N9" s="16">
        <f>IF( 数据!N9&lt;=6,(数据!N9-1)*权重!D$48,              IF(数据!N9&lt;=12, 5*权重!D$48+(数据!N9-6)*权重!D$49,                              5*权重!D$48+6*权重!D$49+(数据!N9-12)*权重!D$51              )
 )</f>
        <v>0.52833333333333332</v>
      </c>
      <c r="O9" s="16">
        <f>IF( 数据!O9&lt;=6,(数据!O9-1)*权重!E$48,              IF(数据!O9&lt;=12, 5*权重!E$48+(数据!O9-6)*权重!E$49,                              5*权重!E$48+6*权重!E$49+(数据!O9-12)*权重!E$51              )
 )</f>
        <v>0</v>
      </c>
      <c r="P9" s="16">
        <f>IF( 数据!P9&lt;=6,(数据!P9-1)*权重!F$48,              IF(数据!P9&lt;=12, 5*权重!F$48+(数据!P9-6)*权重!F$49,                              5*权重!F$48+6*权重!F$49+(数据!P9-12)*权重!F$51              )
 )</f>
        <v>-2.7333333333333329</v>
      </c>
      <c r="Q9" s="16">
        <f>IF( 数据!Q9&lt;=6,(数据!Q9-1)*权重!G$48,              IF(数据!Q9&lt;=12, 5*权重!G$48+(数据!Q9-6)*权重!G$49,                              5*权重!G$48+6*权重!G$49+(数据!Q9-12)*权重!G$51              )
 )</f>
        <v>0</v>
      </c>
      <c r="R9" s="16">
        <f>IF( 数据!R9&lt;=6,(数据!R9-1)*权重!H$48,              IF(数据!R9&lt;=12, 5*权重!H$48+(数据!R9-6)*权重!H$49,                              5*权重!H$48+6*权重!H$49+(数据!R9-12)*权重!H$51              )
 )</f>
        <v>0</v>
      </c>
      <c r="S9" s="16">
        <f>IF( 数据!S9&lt;=6,(数据!S9-1)*权重!I$48,              IF(数据!S9&lt;=12, 5*权重!I$48+(数据!S9-6)*权重!I$49,                              5*权重!I$48+6*权重!I$49+(数据!S9-12)*权重!I$51              )
 )</f>
        <v>13.666666666666666</v>
      </c>
      <c r="T9" s="16">
        <f>IF( 数据!T9&lt;=6,(数据!T9-1)*权重!J$48,              IF(数据!T9&lt;=12, 5*权重!J$48+(数据!T9-6)*权重!J$49,                              5*权重!J$48+6*权重!J$49+(数据!T9-12)*权重!J$51              )
 )</f>
        <v>1.0333333333333332</v>
      </c>
      <c r="U9" s="16">
        <f>IF( 数据!U9&lt;=6,(数据!U9-1)*权重!K$48,              IF(数据!U9&lt;=12, 5*权重!K$48+(数据!U9-6)*权重!K$49,                              5*权重!K$48+6*权重!K$49+(数据!U9-12)*权重!K$51              )
 )</f>
        <v>0</v>
      </c>
      <c r="V9" s="16">
        <f>IF( 数据!V9&lt;=6,(数据!V9-1)*权重!L$48,              IF(数据!V9&lt;=12, 5*权重!L$48+(数据!V9-6)*权重!L$49,                              5*权重!L$48+6*权重!L$49+(数据!V9-12)*权重!L$51              )
 )</f>
        <v>8.1666666666666679</v>
      </c>
      <c r="W9" s="16">
        <f>IF( 数据!W9&lt;=6,(数据!W9-1)*权重!M$48,              IF(数据!W9&lt;=12, 5*权重!M$48+(数据!W9-6)*权重!M$49,                              5*权重!M$48+6*权重!M$49+(数据!W9-12)*权重!M$51              )
 )</f>
        <v>1.4</v>
      </c>
      <c r="X9" s="16">
        <f>IF( 数据!X9&lt;=6,(数据!X9-1)*权重!N$48,              IF(数据!X9&lt;=12, 5*权重!N$48+(数据!X9-6)*权重!N$49,                              5*权重!N$48+6*权重!N$49+(数据!X9-12)*权重!N$51              )
 )</f>
        <v>2.2999999999999998</v>
      </c>
      <c r="Y9" s="16">
        <f>IF( 数据!Y9&lt;=6,(数据!Y9-1)*权重!O$48,              IF(数据!Y9&lt;=12, 5*权重!O$48+(数据!Y9-6)*权重!O$49,                              5*权重!O$48+6*权重!O$49+(数据!Y9-12)*权重!O$51              )
 )</f>
        <v>1.7</v>
      </c>
      <c r="Z9" s="16">
        <f>IF( 数据!Z9&lt;=6,(数据!Z9-1)*权重!P$48,              IF(数据!Z9&lt;=10, 5*权重!P$48+(数据!Z9-4)*权重!P$50,                              5*权重!P$48+4*权重!P$50+(数据!Z9-10)*权重!P$52              )  )</f>
        <v>-1.0750000000000002</v>
      </c>
      <c r="AA9" s="16">
        <f>IF( 数据!AA9&lt;=6,(数据!AA9-1)*权重!Q$48,              IF(数据!AA9&lt;=12, 5*权重!Q$48+(数据!AA9-6)*权重!Q$49,                              5*权重!Q$48+6*权重!Q$49+(数据!AA9-12)*权重!Q$51              )
 )</f>
        <v>5.833333333333333</v>
      </c>
      <c r="AB9" s="16">
        <f>IF( 数据!AB9&lt;=6,(数据!AB9-1)*权重!R$48,              IF(数据!AB9&lt;=10, 5*权重!R$48+(数据!AB9-4)*权重!R$50,                              5*权重!R$48+4*权重!R$50+(数据!AB9-10)*权重!R$52              )  )</f>
        <v>59.75</v>
      </c>
      <c r="AC9" s="16">
        <f>IF( 数据!AC9&lt;=6,(数据!AC9-1)*权重!S$48,              IF(数据!AC9&lt;=12, 5*权重!S$48+(数据!AC9-6)*权重!S$49,                              5*权重!S$48+6*权重!S$49+(数据!AC9-12)*权重!S$51              )
 )</f>
        <v>20.866666666666667</v>
      </c>
      <c r="AD9" s="16">
        <f>IF( 数据!AD9&lt;=6,(数据!AD9-1)*权重!T$48,              IF(数据!AD9&lt;=12, 5*权重!T$48+(数据!AD9-6)*权重!T$49,                              5*权重!T$48+6*权重!T$49+(数据!AD9-12)*权重!T$51              )
 )</f>
        <v>-0.86666666666666625</v>
      </c>
      <c r="AE9" s="16">
        <f>IF( 数据!AE9&lt;=6,(数据!AE9-1)*权重!U$48,              IF(数据!AE9&lt;=10, 5*权重!U$48+(数据!AE9-4)*权重!U$50,                              5*权重!U$48+4*权重!U$50+(数据!AE9-10)*权重!U$52              )  )</f>
        <v>-2.4499999999999993</v>
      </c>
      <c r="AF9" s="16">
        <f>IF( 数据!AF9&lt;=6,(数据!AF9-1)*权重!V$48,              IF(数据!AF9&lt;=10, 5*权重!V$48+(数据!AF9-4)*权重!V$50,                              5*权重!V$48+4*权重!V$50+(数据!AF9-10)*权重!V$52              )  )</f>
        <v>7.6125000000000007</v>
      </c>
      <c r="AG9" s="16">
        <f>IF( 数据!AG9&lt;=6,(数据!AG9-1)*权重!W$48,              IF(数据!AG9&lt;=12, 5*权重!W$48+(数据!AG9-6)*权重!W$49,                              5*权重!W$48+6*权重!W$49+(数据!AG9-12)*权重!W$51              )
 )</f>
        <v>3.0999999999999996</v>
      </c>
      <c r="AH9" s="16">
        <f>IF( 数据!AH9&lt;=6,(数据!AH9-1)*权重!X$48,              IF(数据!AH9&lt;=10, 5*权重!X$48+(数据!AH9-4)*权重!X$50,                              5*权重!X$48+4*权重!X$50+(数据!AH9-10)*权重!X$52              )  )</f>
        <v>0.4</v>
      </c>
      <c r="AI9" s="16">
        <f>IF( 数据!AI9&lt;=6,(数据!AI9-1)*权重!Y$48,              IF(数据!AI9&lt;=12, 5*权重!Y$48+(数据!AI9-6)*权重!Y$49,                              5*权重!Y$48+6*权重!Y$49+(数据!AI9-12)*权重!Y$51              )
 )</f>
        <v>1.0666666666666667</v>
      </c>
      <c r="AJ9" s="16">
        <f>IF( 数据!AJ9&lt;=6,(数据!AJ9-1)*权重!Z$48,              IF(数据!AJ9&lt;=10, 5*权重!Z$48+(数据!AJ9-4)*权重!Z$50,                              5*权重!Z$48+4*权重!Z$50+(数据!AJ9-10)*权重!Z$52              )  )</f>
        <v>11.012499999999999</v>
      </c>
      <c r="AK9" s="16">
        <f>IF( 数据!AK9&lt;=6,(数据!AK9-1)*权重!AA$48,              IF(数据!AK9&lt;=10, 5*权重!AA$48+(数据!AK9-4)*权重!AA$50,                              5*权重!AA$48+4*权重!AA$50+(数据!AK9-10)*权重!AA$52              )  )</f>
        <v>-0.92500000000000004</v>
      </c>
      <c r="AL9" s="16">
        <f>IF( 数据!AL9&lt;=6,(数据!AL9-1)*权重!AB$48,              IF(数据!AL9&lt;=12, 5*权重!AB$48+(数据!AL9-6)*权重!AB$49,                              5*权重!AB$48+6*权重!AB$49+(数据!AL9-12)*权重!AB$51              )
 )</f>
        <v>13.5</v>
      </c>
      <c r="AM9" s="16">
        <f>IF( 数据!AM9&lt;=6,(数据!AM9-1)*权重!AC$48,              IF(数据!AM9&lt;=12, 5*权重!AC$48+(数据!AM9-6)*权重!AC$49,                              5*权重!AC$48+6*权重!AC$49+(数据!AM9-12)*权重!AC$51              )
 )</f>
        <v>8.8666666666666671</v>
      </c>
      <c r="AN9" s="16">
        <f>IF( 数据!AN9&lt;=6,(数据!AN9-1)*权重!AD$48,              IF(数据!AN9&lt;=12, 5*权重!AD$48+(数据!AN9-6)*权重!AD$49,                              5*权重!AD$48+6*权重!AD$49+(数据!AN9-12)*权重!AD$51              )
 )</f>
        <v>77.333333333333329</v>
      </c>
      <c r="AO9" s="16">
        <f>IF( 数据!AO9&lt;=6,(数据!AO9-1)*权重!AE$48,              IF(数据!AO9&lt;=12, 5*权重!AE$48+(数据!AO9-6)*权重!AE$49,                              5*权重!AE$48+6*权重!AE$49+(数据!AO9-12)*权重!AE$51              )
 )</f>
        <v>6.9666666666666668</v>
      </c>
      <c r="AP9" s="16">
        <f>IF( 数据!AP9&lt;=6,(数据!AP9-1)*权重!AF$48,              IF(数据!AP9&lt;=12, 5*权重!AF$48+(数据!AP9-6)*权重!AF$49,                              5*权重!AF$48+6*权重!AF$49+(数据!AP9-12)*权重!AF$51              )
 )</f>
        <v>16.399999999999999</v>
      </c>
      <c r="AQ9" s="16">
        <f>IF( 数据!AQ9&lt;=6,(数据!AQ9-1)*权重!AG$48,              IF(数据!AQ9&lt;=12, 5*权重!AG$48+(数据!AQ9-6)*权重!AG$49,                              5*权重!AG$48+6*权重!AG$49+(数据!AQ9-12)*权重!AG$51              )
 )</f>
        <v>20.900000000000002</v>
      </c>
      <c r="AR9" s="16">
        <f>IF( 数据!AR9&lt;=6,(数据!AR9-1)*权重!AH$48,              IF(数据!AR9&lt;=12, 5*权重!AH$48+(数据!AR9-6)*权重!AH$49,                              5*权重!AH$48+6*权重!AH$49+(数据!AR9-12)*权重!AH$51              )
 )</f>
        <v>11.716666666666665</v>
      </c>
      <c r="AS9" s="16">
        <f>IF( 数据!AS9&lt;=6,(数据!AS9-1)*权重!AI$48,              IF(数据!AS9&lt;=12, 5*权重!AI$48+(数据!AS9-6)*权重!AI$49,                              5*权重!AI$48+6*权重!AI$49+(数据!AS9-12)*权重!AI$51              )
 )</f>
        <v>3.1333333333333337</v>
      </c>
      <c r="AT9" s="16">
        <f>IF( 数据!AT9&lt;=6,(数据!AT9-1)*权重!AJ$48,              IF(数据!AT9&lt;=12, 5*权重!AJ$48+(数据!AT9-6)*权重!AJ$49,                              5*权重!AJ$48+6*权重!AJ$49+(数据!AT9-12)*权重!AJ$51              )
 )</f>
        <v>81.625</v>
      </c>
      <c r="AU9" s="16">
        <f>IF( 数据!AU9&lt;=6,(数据!AU9-1)*权重!AK$48,              IF(数据!AU9&lt;=12, 5*权重!AK$48+(数据!AU9-6)*权重!AK$49,                              5*权重!AK$48+6*权重!AK$49+(数据!AU9-12)*权重!AK$51              )
 )</f>
        <v>14.2</v>
      </c>
      <c r="AV9" s="16">
        <f>IF( 数据!AV9&lt;=6,(数据!AV9-1)*权重!AL$48,              IF(数据!AV9&lt;=10, 5*权重!AL$48+(数据!AV9-4)*权重!AL$50,                              5*权重!AL$48+4*权重!AL$50+(数据!AV9-10)*权重!AL$52              )  )</f>
        <v>2.5499999999999998</v>
      </c>
      <c r="AW9" s="16">
        <f>IF( 数据!AW9&lt;=6,(数据!AW9-1)*权重!AM$48,              IF(数据!AW9&lt;=10, 5*权重!AM$48+(数据!AW9-4)*权重!AM$50,                              5*权重!AM$48+4*权重!AM$50+(数据!AW9-10)*权重!AM$52              )  )</f>
        <v>4.2</v>
      </c>
      <c r="AX9" s="16">
        <f>IF( 数据!AX9&lt;=6,(数据!AX9-1)*权重!AN$48,              IF(数据!AX9&lt;=10, 5*权重!AN$48+(数据!AX9-4)*权重!AN$50,                              5*权重!AN$48+4*权重!AN$50+(数据!AX9-10)*权重!AN$52              )  )</f>
        <v>23.75</v>
      </c>
      <c r="AY9" s="8">
        <v>1</v>
      </c>
      <c r="AZ9" s="8">
        <v>1</v>
      </c>
      <c r="BA9" s="8">
        <v>2</v>
      </c>
      <c r="BB9" s="8">
        <v>3</v>
      </c>
      <c r="BC9" s="8">
        <v>1</v>
      </c>
      <c r="BD9" s="8">
        <v>1</v>
      </c>
      <c r="BE9" s="8">
        <v>3</v>
      </c>
      <c r="BF9" s="8">
        <v>4</v>
      </c>
      <c r="BG9" s="8">
        <v>1</v>
      </c>
      <c r="BH9" s="8">
        <v>3</v>
      </c>
      <c r="BI9" s="8">
        <v>4</v>
      </c>
      <c r="BJ9" s="8" t="s">
        <v>26</v>
      </c>
      <c r="BK9" s="8" t="s">
        <v>20</v>
      </c>
      <c r="BL9" s="8">
        <v>16</v>
      </c>
      <c r="BM9" s="8" t="s">
        <v>26</v>
      </c>
      <c r="BN9" s="8"/>
      <c r="BO9" s="8">
        <v>43</v>
      </c>
      <c r="BP9" s="34">
        <v>46934</v>
      </c>
      <c r="BQ9" s="8" t="s">
        <v>21</v>
      </c>
      <c r="BR9" s="8" t="s">
        <v>156</v>
      </c>
    </row>
    <row r="10" spans="1:70" ht="15.5" thickBot="1" x14ac:dyDescent="0.35">
      <c r="A10" s="8" t="s">
        <v>26</v>
      </c>
      <c r="B10" s="16">
        <f t="shared" si="0"/>
        <v>291.92583333333334</v>
      </c>
      <c r="C10" s="8" t="s">
        <v>304</v>
      </c>
      <c r="D10" s="8" t="s">
        <v>154</v>
      </c>
      <c r="E10" s="33">
        <v>0.95</v>
      </c>
      <c r="F10" s="8">
        <v>0</v>
      </c>
      <c r="G10" s="8" t="s">
        <v>305</v>
      </c>
      <c r="H10" s="8" t="s">
        <v>32</v>
      </c>
      <c r="I10" s="8">
        <v>22</v>
      </c>
      <c r="J10" s="8">
        <v>76</v>
      </c>
      <c r="K10" s="8">
        <v>94</v>
      </c>
      <c r="L10" s="16">
        <f>IF( 数据!L10&lt;=6,(数据!L10-1)*权重!B$48,              IF(数据!L10&lt;=12, 5*权重!B$48+(数据!L10-6)*权重!B$49,                              5*权重!B$48+6*权重!B$49+(数据!L10-12)*权重!B$51              )
 )</f>
        <v>3.5</v>
      </c>
      <c r="M10" s="16">
        <f>IF( 数据!M10&lt;=6,(数据!M10-1)*权重!C$48,              IF(数据!M10&lt;=12, 5*权重!C$48+(数据!M10-6)*权重!C$49,                              5*权重!C$48+6*权重!C$49+(数据!M10-12)*权重!C$51              )
 )</f>
        <v>0</v>
      </c>
      <c r="N10" s="16">
        <f>IF( 数据!N10&lt;=6,(数据!N10-1)*权重!D$48,              IF(数据!N10&lt;=12, 5*权重!D$48+(数据!N10-6)*权重!D$49,                              5*权重!D$48+6*权重!D$49+(数据!N10-12)*权重!D$51              )
 )</f>
        <v>0.32</v>
      </c>
      <c r="O10" s="16">
        <f>IF( 数据!O10&lt;=6,(数据!O10-1)*权重!E$48,              IF(数据!O10&lt;=12, 5*权重!E$48+(数据!O10-6)*权重!E$49,                              5*权重!E$48+6*权重!E$49+(数据!O10-12)*权重!E$51              )
 )</f>
        <v>0</v>
      </c>
      <c r="P10" s="16">
        <f>IF( 数据!P10&lt;=6,(数据!P10-1)*权重!F$48,              IF(数据!P10&lt;=12, 5*权重!F$48+(数据!P10-6)*权重!F$49,                              5*权重!F$48+6*权重!F$49+(数据!P10-12)*权重!F$51              )
 )</f>
        <v>-3.5666666666666664</v>
      </c>
      <c r="Q10" s="16">
        <f>IF( 数据!Q10&lt;=6,(数据!Q10-1)*权重!G$48,              IF(数据!Q10&lt;=12, 5*权重!G$48+(数据!Q10-6)*权重!G$49,                              5*权重!G$48+6*权重!G$49+(数据!Q10-12)*权重!G$51              )
 )</f>
        <v>0</v>
      </c>
      <c r="R10" s="16">
        <f>IF( 数据!R10&lt;=6,(数据!R10-1)*权重!H$48,              IF(数据!R10&lt;=12, 5*权重!H$48+(数据!R10-6)*权重!H$49,                              5*权重!H$48+6*权重!H$49+(数据!R10-12)*权重!H$51              )
 )</f>
        <v>0</v>
      </c>
      <c r="S10" s="16">
        <f>IF( 数据!S10&lt;=6,(数据!S10-1)*权重!I$48,              IF(数据!S10&lt;=12, 5*权重!I$48+(数据!S10-6)*权重!I$49,                              5*权重!I$48+6*权重!I$49+(数据!S10-12)*权重!I$51              )
 )</f>
        <v>1.2</v>
      </c>
      <c r="T10" s="16">
        <f>IF( 数据!T10&lt;=6,(数据!T10-1)*权重!J$48,              IF(数据!T10&lt;=12, 5*权重!J$48+(数据!T10-6)*权重!J$49,                              5*权重!J$48+6*权重!J$49+(数据!T10-12)*权重!J$51              )
 )</f>
        <v>0</v>
      </c>
      <c r="U10" s="16">
        <f>IF( 数据!U10&lt;=6,(数据!U10-1)*权重!K$48,              IF(数据!U10&lt;=12, 5*权重!K$48+(数据!U10-6)*权重!K$49,                              5*权重!K$48+6*权重!K$49+(数据!U10-12)*权重!K$51              )
 )</f>
        <v>0</v>
      </c>
      <c r="V10" s="16">
        <f>IF( 数据!V10&lt;=6,(数据!V10-1)*权重!L$48,              IF(数据!V10&lt;=12, 5*权重!L$48+(数据!V10-6)*权重!L$49,                              5*权重!L$48+6*权重!L$49+(数据!V10-12)*权重!L$51              )
 )</f>
        <v>1.06</v>
      </c>
      <c r="W10" s="16">
        <f>IF( 数据!W10&lt;=6,(数据!W10-1)*权重!M$48,              IF(数据!W10&lt;=12, 5*权重!M$48+(数据!W10-6)*权重!M$49,                              5*权重!M$48+6*权重!M$49+(数据!W10-12)*权重!M$51              )
 )</f>
        <v>-0.56666666666666665</v>
      </c>
      <c r="X10" s="16">
        <f>IF( 数据!X10&lt;=6,(数据!X10-1)*权重!N$48,              IF(数据!X10&lt;=12, 5*权重!N$48+(数据!X10-6)*权重!N$49,                              5*权重!N$48+6*权重!N$49+(数据!X10-12)*权重!N$51              )
 )</f>
        <v>0.45999999999999996</v>
      </c>
      <c r="Y10" s="16">
        <f>IF( 数据!Y10&lt;=6,(数据!Y10-1)*权重!O$48,              IF(数据!Y10&lt;=12, 5*权重!O$48+(数据!Y10-6)*权重!O$49,                              5*权重!O$48+6*权重!O$49+(数据!Y10-12)*权重!O$51              )
 )</f>
        <v>0</v>
      </c>
      <c r="Z10" s="16">
        <f>IF( 数据!Z10&lt;=6,(数据!Z10-1)*权重!P$48,              IF(数据!Z10&lt;=10, 5*权重!P$48+(数据!Z10-4)*权重!P$50,                              5*权重!P$48+4*权重!P$50+(数据!Z10-10)*权重!P$52              )  )</f>
        <v>0</v>
      </c>
      <c r="AA10" s="16">
        <f>IF( 数据!AA10&lt;=6,(数据!AA10-1)*权重!Q$48,              IF(数据!AA10&lt;=12, 5*权重!Q$48+(数据!AA10-6)*权重!Q$49,                              5*权重!Q$48+6*权重!Q$49+(数据!AA10-12)*权重!Q$51              )
 )</f>
        <v>4.9333333333333327</v>
      </c>
      <c r="AB10" s="16">
        <f>IF( 数据!AB10&lt;=6,(数据!AB10-1)*权重!R$48,              IF(数据!AB10&lt;=10, 5*权重!R$48+(数据!AB10-4)*权重!R$50,                              5*权重!R$48+4*权重!R$50+(数据!AB10-10)*权重!R$52              )  )</f>
        <v>50.800000000000004</v>
      </c>
      <c r="AC10" s="16">
        <f>IF( 数据!AC10&lt;=6,(数据!AC10-1)*权重!S$48,              IF(数据!AC10&lt;=12, 5*权重!S$48+(数据!AC10-6)*权重!S$49,                              5*权重!S$48+6*权重!S$49+(数据!AC10-12)*权重!S$51              )
 )</f>
        <v>18</v>
      </c>
      <c r="AD10" s="16">
        <f>IF( 数据!AD10&lt;=6,(数据!AD10-1)*权重!T$48,              IF(数据!AD10&lt;=12, 5*权重!T$48+(数据!AD10-6)*权重!T$49,                              5*权重!T$48+6*权重!T$49+(数据!AD10-12)*权重!T$51              )
 )</f>
        <v>0.70000000000000018</v>
      </c>
      <c r="AE10" s="16">
        <f>IF( 数据!AE10&lt;=6,(数据!AE10-1)*权重!U$48,              IF(数据!AE10&lt;=10, 5*权重!U$48+(数据!AE10-4)*权重!U$50,                              5*权重!U$48+4*权重!U$50+(数据!AE10-10)*权重!U$52              )  )</f>
        <v>-3.2749999999999995</v>
      </c>
      <c r="AF10" s="16">
        <f>IF( 数据!AF10&lt;=6,(数据!AF10-1)*权重!V$48,              IF(数据!AF10&lt;=10, 5*权重!V$48+(数据!AF10-4)*权重!V$50,                              5*权重!V$48+4*权重!V$50+(数据!AF10-10)*权重!V$52              )  )</f>
        <v>6.5625000000000009</v>
      </c>
      <c r="AG10" s="16">
        <f>IF( 数据!AG10&lt;=6,(数据!AG10-1)*权重!W$48,              IF(数据!AG10&lt;=12, 5*权重!W$48+(数据!AG10-6)*权重!W$49,                              5*权重!W$48+6*权重!W$49+(数据!AG10-12)*权重!W$51              )
 )</f>
        <v>4.1999999999999993</v>
      </c>
      <c r="AH10" s="16">
        <f>IF( 数据!AH10&lt;=6,(数据!AH10-1)*权重!X$48,              IF(数据!AH10&lt;=10, 5*权重!X$48+(数据!AH10-4)*权重!X$50,                              5*权重!X$48+4*权重!X$50+(数据!AH10-10)*权重!X$52              )  )</f>
        <v>-1.125</v>
      </c>
      <c r="AI10" s="16">
        <f>IF( 数据!AI10&lt;=6,(数据!AI10-1)*权重!Y$48,              IF(数据!AI10&lt;=12, 5*权重!Y$48+(数据!AI10-6)*权重!Y$49,                              5*权重!Y$48+6*权重!Y$49+(数据!AI10-12)*权重!Y$51              )
 )</f>
        <v>0.08</v>
      </c>
      <c r="AJ10" s="16">
        <f>IF( 数据!AJ10&lt;=6,(数据!AJ10-1)*权重!Z$48,              IF(数据!AJ10&lt;=10, 5*权重!Z$48+(数据!AJ10-4)*权重!Z$50,                              5*权重!Z$48+4*权重!Z$50+(数据!AJ10-10)*权重!Z$52              )  )</f>
        <v>2.96</v>
      </c>
      <c r="AK10" s="16">
        <f>IF( 数据!AK10&lt;=6,(数据!AK10-1)*权重!AA$48,              IF(数据!AK10&lt;=10, 5*权重!AA$48+(数据!AK10-4)*权重!AA$50,                              5*权重!AA$48+4*权重!AA$50+(数据!AK10-10)*权重!AA$52              )  )</f>
        <v>-2.6000000000000005</v>
      </c>
      <c r="AL10" s="16">
        <f>IF( 数据!AL10&lt;=6,(数据!AL10-1)*权重!AB$48,              IF(数据!AL10&lt;=12, 5*权重!AB$48+(数据!AL10-6)*权重!AB$49,                              5*权重!AB$48+6*权重!AB$49+(数据!AL10-12)*权重!AB$51              )
 )</f>
        <v>11.716666666666665</v>
      </c>
      <c r="AM10" s="16">
        <f>IF( 数据!AM10&lt;=6,(数据!AM10-1)*权重!AC$48,              IF(数据!AM10&lt;=12, 5*权重!AC$48+(数据!AM10-6)*权重!AC$49,                              5*权重!AC$48+6*权重!AC$49+(数据!AM10-12)*权重!AC$51              )
 )</f>
        <v>7.9666666666666668</v>
      </c>
      <c r="AN10" s="16">
        <f>IF( 数据!AN10&lt;=6,(数据!AN10-1)*权重!AD$48,              IF(数据!AN10&lt;=12, 5*权重!AD$48+(数据!AN10-6)*权重!AD$49,                              5*权重!AD$48+6*权重!AD$49+(数据!AN10-12)*权重!AD$51              )
 )</f>
        <v>60.666666666666664</v>
      </c>
      <c r="AO10" s="16">
        <f>IF( 数据!AO10&lt;=6,(数据!AO10-1)*权重!AE$48,              IF(数据!AO10&lt;=12, 5*权重!AE$48+(数据!AO10-6)*权重!AE$49,                              5*权重!AE$48+6*权重!AE$49+(数据!AO10-12)*权重!AE$51              )
 )</f>
        <v>15.1</v>
      </c>
      <c r="AP10" s="16">
        <f>IF( 数据!AP10&lt;=6,(数据!AP10-1)*权重!AF$48,              IF(数据!AP10&lt;=12, 5*权重!AF$48+(数据!AP10-6)*权重!AF$49,                              5*权重!AF$48+6*权重!AF$49+(数据!AP10-12)*权重!AF$51              )
 )</f>
        <v>13.5</v>
      </c>
      <c r="AQ10" s="16">
        <f>IF( 数据!AQ10&lt;=6,(数据!AQ10-1)*权重!AG$48,              IF(数据!AQ10&lt;=12, 5*权重!AG$48+(数据!AQ10-6)*权重!AG$49,                              5*权重!AG$48+6*权重!AG$49+(数据!AQ10-12)*权重!AG$51              )
 )</f>
        <v>13.633333333333335</v>
      </c>
      <c r="AR10" s="16">
        <f>IF( 数据!AR10&lt;=6,(数据!AR10-1)*权重!AH$48,              IF(数据!AR10&lt;=12, 5*权重!AH$48+(数据!AR10-6)*权重!AH$49,                              5*权重!AH$48+6*权重!AH$49+(数据!AR10-12)*权重!AH$51              )
 )</f>
        <v>10.033333333333333</v>
      </c>
      <c r="AS10" s="16">
        <f>IF( 数据!AS10&lt;=6,(数据!AS10-1)*权重!AI$48,              IF(数据!AS10&lt;=12, 5*权重!AI$48+(数据!AS10-6)*权重!AI$49,                              5*权重!AI$48+6*权重!AI$49+(数据!AS10-12)*权重!AI$51              )
 )</f>
        <v>0.56666666666666687</v>
      </c>
      <c r="AT10" s="16">
        <f>IF( 数据!AT10&lt;=6,(数据!AT10-1)*权重!AJ$48,              IF(数据!AT10&lt;=12, 5*权重!AJ$48+(数据!AT10-6)*权重!AJ$49,                              5*权重!AJ$48+6*权重!AJ$49+(数据!AT10-12)*权重!AJ$51              )
 )</f>
        <v>35.854166666666671</v>
      </c>
      <c r="AU10" s="16">
        <f>IF( 数据!AU10&lt;=6,(数据!AU10-1)*权重!AK$48,              IF(数据!AU10&lt;=12, 5*权重!AK$48+(数据!AU10-6)*权重!AK$49,                              5*权重!AK$48+6*权重!AK$49+(数据!AU10-12)*权重!AK$51              )
 )</f>
        <v>6.2333333333333334</v>
      </c>
      <c r="AV10" s="16">
        <f>IF( 数据!AV10&lt;=6,(数据!AV10-1)*权重!AL$48,              IF(数据!AV10&lt;=10, 5*权重!AL$48+(数据!AV10-4)*权重!AL$50,                              5*权重!AL$48+4*权重!AL$50+(数据!AV10-10)*权重!AL$52              )  )</f>
        <v>5.5249999999999995</v>
      </c>
      <c r="AW10" s="16">
        <f>IF( 数据!AW10&lt;=6,(数据!AW10-1)*权重!AM$48,              IF(数据!AW10&lt;=10, 5*权重!AM$48+(数据!AW10-4)*权重!AM$50,                              5*权重!AM$48+4*权重!AM$50+(数据!AW10-10)*权重!AM$52              )  )</f>
        <v>4.5750000000000002</v>
      </c>
      <c r="AX10" s="16">
        <f>IF( 数据!AX10&lt;=6,(数据!AX10-1)*权重!AN$48,              IF(数据!AX10&lt;=10, 5*权重!AN$48+(数据!AX10-4)*权重!AN$50,                              5*权重!AN$48+4*权重!AN$50+(数据!AX10-10)*权重!AN$52              )  )</f>
        <v>22.912499999999998</v>
      </c>
      <c r="AY10" s="8">
        <v>8</v>
      </c>
      <c r="AZ10" s="8">
        <v>9</v>
      </c>
      <c r="BA10" s="8">
        <v>13</v>
      </c>
      <c r="BB10" s="8">
        <v>9</v>
      </c>
      <c r="BC10" s="8">
        <v>6</v>
      </c>
      <c r="BD10" s="8">
        <v>12</v>
      </c>
      <c r="BE10" s="8">
        <v>6</v>
      </c>
      <c r="BF10" s="8">
        <v>8</v>
      </c>
      <c r="BG10" s="8">
        <v>5</v>
      </c>
      <c r="BH10" s="8">
        <v>8</v>
      </c>
      <c r="BI10" s="8">
        <v>14</v>
      </c>
      <c r="BJ10" s="8" t="s">
        <v>26</v>
      </c>
      <c r="BK10" s="8" t="s">
        <v>22</v>
      </c>
      <c r="BL10" s="8">
        <v>8</v>
      </c>
      <c r="BM10" s="8" t="s">
        <v>26</v>
      </c>
      <c r="BN10" s="8"/>
      <c r="BO10" s="8" t="s">
        <v>26</v>
      </c>
      <c r="BP10" s="34">
        <v>46203</v>
      </c>
      <c r="BQ10" s="8" t="s">
        <v>21</v>
      </c>
      <c r="BR10" s="8" t="s">
        <v>156</v>
      </c>
    </row>
    <row r="11" spans="1:70" ht="15.5" thickBot="1" x14ac:dyDescent="0.35">
      <c r="A11" s="8" t="s">
        <v>26</v>
      </c>
      <c r="B11" s="16">
        <f t="shared" si="0"/>
        <v>425.06583333333322</v>
      </c>
      <c r="C11" s="8" t="s">
        <v>306</v>
      </c>
      <c r="D11" s="8" t="s">
        <v>154</v>
      </c>
      <c r="E11" s="33">
        <v>1</v>
      </c>
      <c r="F11" s="8">
        <v>0</v>
      </c>
      <c r="G11" s="8" t="s">
        <v>294</v>
      </c>
      <c r="H11" s="8" t="s">
        <v>158</v>
      </c>
      <c r="I11" s="8">
        <v>29</v>
      </c>
      <c r="J11" s="8">
        <v>152</v>
      </c>
      <c r="K11" s="8">
        <v>162</v>
      </c>
      <c r="L11" s="16">
        <f>IF( 数据!L11&lt;=6,(数据!L11-1)*权重!B$48,              IF(数据!L11&lt;=12, 5*权重!B$48+(数据!L11-6)*权重!B$49,                              5*权重!B$48+6*权重!B$49+(数据!L11-12)*权重!B$51              )
 )</f>
        <v>4.4000000000000004</v>
      </c>
      <c r="M11" s="16">
        <f>IF( 数据!M11&lt;=6,(数据!M11-1)*权重!C$48,              IF(数据!M11&lt;=12, 5*权重!C$48+(数据!M11-6)*权重!C$49,                              5*权重!C$48+6*权重!C$49+(数据!M11-12)*权重!C$51              )
 )</f>
        <v>1.3333333333333335</v>
      </c>
      <c r="N11" s="16">
        <f>IF( 数据!N11&lt;=6,(数据!N11-1)*权重!D$48,              IF(数据!N11&lt;=12, 5*权重!D$48+(数据!N11-6)*权重!D$49,                              5*权重!D$48+6*权重!D$49+(数据!N11-12)*权重!D$51              )
 )</f>
        <v>0.27</v>
      </c>
      <c r="O11" s="16">
        <f>IF( 数据!O11&lt;=6,(数据!O11-1)*权重!E$48,              IF(数据!O11&lt;=12, 5*权重!E$48+(数据!O11-6)*权重!E$49,                              5*权重!E$48+6*权重!E$49+(数据!O11-12)*权重!E$51              )
 )</f>
        <v>0</v>
      </c>
      <c r="P11" s="16">
        <f>IF( 数据!P11&lt;=6,(数据!P11-1)*权重!F$48,              IF(数据!P11&lt;=12, 5*权重!F$48+(数据!P11-6)*权重!F$49,                              5*权重!F$48+6*权重!F$49+(数据!P11-12)*权重!F$51              )
 )</f>
        <v>-2.7333333333333329</v>
      </c>
      <c r="Q11" s="16">
        <f>IF( 数据!Q11&lt;=6,(数据!Q11-1)*权重!G$48,              IF(数据!Q11&lt;=12, 5*权重!G$48+(数据!Q11-6)*权重!G$49,                              5*权重!G$48+6*权重!G$49+(数据!Q11-12)*权重!G$51              )
 )</f>
        <v>0</v>
      </c>
      <c r="R11" s="16">
        <f>IF( 数据!R11&lt;=6,(数据!R11-1)*权重!H$48,              IF(数据!R11&lt;=12, 5*权重!H$48+(数据!R11-6)*权重!H$49,                              5*权重!H$48+6*权重!H$49+(数据!R11-12)*权重!H$51              )
 )</f>
        <v>0</v>
      </c>
      <c r="S11" s="16">
        <f>IF( 数据!S11&lt;=6,(数据!S11-1)*权重!I$48,              IF(数据!S11&lt;=12, 5*权重!I$48+(数据!S11-6)*权重!I$49,                              5*权重!I$48+6*权重!I$49+(数据!S11-12)*权重!I$51              )
 )</f>
        <v>17.933333333333334</v>
      </c>
      <c r="T11" s="16">
        <f>IF( 数据!T11&lt;=6,(数据!T11-1)*权重!J$48,              IF(数据!T11&lt;=12, 5*权重!J$48+(数据!T11-6)*权重!J$49,                              5*权重!J$48+6*权重!J$49+(数据!T11-12)*权重!J$51              )
 )</f>
        <v>0.29999999999999982</v>
      </c>
      <c r="U11" s="16">
        <f>IF( 数据!U11&lt;=6,(数据!U11-1)*权重!K$48,              IF(数据!U11&lt;=12, 5*权重!K$48+(数据!U11-6)*权重!K$49,                              5*权重!K$48+6*权重!K$49+(数据!U11-12)*权重!K$51              )
 )</f>
        <v>0</v>
      </c>
      <c r="V11" s="16">
        <f>IF( 数据!V11&lt;=6,(数据!V11-1)*权重!L$48,              IF(数据!V11&lt;=12, 5*权重!L$48+(数据!V11-6)*权重!L$49,                              5*权重!L$48+6*权重!L$49+(数据!V11-12)*权重!L$51              )
 )</f>
        <v>6.0333333333333341</v>
      </c>
      <c r="W11" s="16">
        <f>IF( 数据!W11&lt;=6,(数据!W11-1)*权重!M$48,              IF(数据!W11&lt;=12, 5*权重!M$48+(数据!W11-6)*权重!M$49,                              5*权重!M$48+6*权重!M$49+(数据!W11-12)*权重!M$51              )
 )</f>
        <v>1.4</v>
      </c>
      <c r="X11" s="16">
        <f>IF( 数据!X11&lt;=6,(数据!X11-1)*权重!N$48,              IF(数据!X11&lt;=12, 5*权重!N$48+(数据!X11-6)*权重!N$49,                              5*权重!N$48+6*权重!N$49+(数据!X11-12)*权重!N$51              )
 )</f>
        <v>2.2666666666666666</v>
      </c>
      <c r="Y11" s="16">
        <f>IF( 数据!Y11&lt;=6,(数据!Y11-1)*权重!O$48,              IF(数据!Y11&lt;=12, 5*权重!O$48+(数据!Y11-6)*权重!O$49,                              5*权重!O$48+6*权重!O$49+(数据!Y11-12)*权重!O$51              )
 )</f>
        <v>1.2</v>
      </c>
      <c r="Z11" s="16">
        <f>IF( 数据!Z11&lt;=6,(数据!Z11-1)*权重!P$48,              IF(数据!Z11&lt;=10, 5*权重!P$48+(数据!Z11-4)*权重!P$50,                              5*权重!P$48+4*权重!P$50+(数据!Z11-10)*权重!P$52              )  )</f>
        <v>-1.85</v>
      </c>
      <c r="AA11" s="16">
        <f>IF( 数据!AA11&lt;=6,(数据!AA11-1)*权重!Q$48,              IF(数据!AA11&lt;=12, 5*权重!Q$48+(数据!AA11-6)*权重!Q$49,                              5*权重!Q$48+6*权重!Q$49+(数据!AA11-12)*权重!Q$51              )
 )</f>
        <v>6.5</v>
      </c>
      <c r="AB11" s="16">
        <f>IF( 数据!AB11&lt;=6,(数据!AB11-1)*权重!R$48,              IF(数据!AB11&lt;=10, 5*权重!R$48+(数据!AB11-4)*权重!R$50,                              5*权重!R$48+4*权重!R$50+(数据!AB11-10)*权重!R$52              )  )</f>
        <v>55.25</v>
      </c>
      <c r="AC11" s="16">
        <f>IF( 数据!AC11&lt;=6,(数据!AC11-1)*权重!S$48,              IF(数据!AC11&lt;=12, 5*权重!S$48+(数据!AC11-6)*权重!S$49,                              5*权重!S$48+6*权重!S$49+(数据!AC11-12)*权重!S$51              )
 )</f>
        <v>20.183333333333334</v>
      </c>
      <c r="AD11" s="16">
        <f>IF( 数据!AD11&lt;=6,(数据!AD11-1)*权重!T$48,              IF(数据!AD11&lt;=12, 5*权重!T$48+(数据!AD11-6)*权重!T$49,                              5*权重!T$48+6*权重!T$49+(数据!AD11-12)*权重!T$51              )
 )</f>
        <v>-0.86666666666666625</v>
      </c>
      <c r="AE11" s="16">
        <f>IF( 数据!AE11&lt;=6,(数据!AE11-1)*权重!U$48,              IF(数据!AE11&lt;=10, 5*权重!U$48+(数据!AE11-4)*权重!U$50,                              5*权重!U$48+4*权重!U$50+(数据!AE11-10)*权重!U$52              )  )</f>
        <v>-2.1999999999999993</v>
      </c>
      <c r="AF11" s="16">
        <f>IF( 数据!AF11&lt;=6,(数据!AF11-1)*权重!V$48,              IF(数据!AF11&lt;=10, 5*权重!V$48+(数据!AF11-4)*权重!V$50,                              5*权重!V$48+4*权重!V$50+(数据!AF11-10)*权重!V$52              )  )</f>
        <v>7.0875000000000004</v>
      </c>
      <c r="AG11" s="16">
        <f>IF( 数据!AG11&lt;=6,(数据!AG11-1)*权重!W$48,              IF(数据!AG11&lt;=12, 5*权重!W$48+(数据!AG11-6)*权重!W$49,                              5*权重!W$48+6*权重!W$49+(数据!AG11-12)*权重!W$51              )
 )</f>
        <v>3.3</v>
      </c>
      <c r="AH11" s="16">
        <f>IF( 数据!AH11&lt;=6,(数据!AH11-1)*权重!X$48,              IF(数据!AH11&lt;=10, 5*权重!X$48+(数据!AH11-4)*权重!X$50,                              5*权重!X$48+4*权重!X$50+(数据!AH11-10)*权重!X$52              )  )</f>
        <v>6.25E-2</v>
      </c>
      <c r="AI11" s="16">
        <f>IF( 数据!AI11&lt;=6,(数据!AI11-1)*权重!Y$48,              IF(数据!AI11&lt;=12, 5*权重!Y$48+(数据!AI11-6)*权重!Y$49,                              5*权重!Y$48+6*权重!Y$49+(数据!AI11-12)*权重!Y$51              )
 )</f>
        <v>0.53333333333333333</v>
      </c>
      <c r="AJ11" s="16">
        <f>IF( 数据!AJ11&lt;=6,(数据!AJ11-1)*权重!Z$48,              IF(数据!AJ11&lt;=10, 5*权重!Z$48+(数据!AJ11-4)*权重!Z$50,                              5*权重!Z$48+4*权重!Z$50+(数据!AJ11-10)*权重!Z$52              )  )</f>
        <v>6.65</v>
      </c>
      <c r="AK11" s="16">
        <f>IF( 数据!AK11&lt;=6,(数据!AK11-1)*权重!AA$48,              IF(数据!AK11&lt;=10, 5*权重!AA$48+(数据!AK11-4)*权重!AA$50,                              5*权重!AA$48+4*权重!AA$50+(数据!AK11-10)*权重!AA$52              )  )</f>
        <v>-1.2750000000000001</v>
      </c>
      <c r="AL11" s="16">
        <f>IF( 数据!AL11&lt;=6,(数据!AL11-1)*权重!AB$48,              IF(数据!AL11&lt;=12, 5*权重!AB$48+(数据!AL11-6)*权重!AB$49,                              5*权重!AB$48+6*权重!AB$49+(数据!AL11-12)*权重!AB$51              )
 )</f>
        <v>15.3</v>
      </c>
      <c r="AM11" s="16">
        <f>IF( 数据!AM11&lt;=6,(数据!AM11-1)*权重!AC$48,              IF(数据!AM11&lt;=12, 5*权重!AC$48+(数据!AM11-6)*权重!AC$49,                              5*权重!AC$48+6*权重!AC$49+(数据!AM11-12)*权重!AC$51              )
 )</f>
        <v>9.6</v>
      </c>
      <c r="AN11" s="16">
        <f>IF( 数据!AN11&lt;=6,(数据!AN11-1)*权重!AD$48,              IF(数据!AN11&lt;=12, 5*权重!AD$48+(数据!AN11-6)*权重!AD$49,                              5*权重!AD$48+6*权重!AD$49+(数据!AN11-12)*权重!AD$51              )
 )</f>
        <v>77.333333333333329</v>
      </c>
      <c r="AO11" s="16">
        <f>IF( 数据!AO11&lt;=6,(数据!AO11-1)*权重!AE$48,              IF(数据!AO11&lt;=12, 5*权重!AE$48+(数据!AO11-6)*权重!AE$49,                              5*权重!AE$48+6*权重!AE$49+(数据!AO11-12)*权重!AE$51              )
 )</f>
        <v>17.7</v>
      </c>
      <c r="AP11" s="16">
        <f>IF( 数据!AP11&lt;=6,(数据!AP11-1)*权重!AF$48,              IF(数据!AP11&lt;=12, 5*权重!AF$48+(数据!AP11-6)*权重!AF$49,                              5*权重!AF$48+6*权重!AF$49+(数据!AP11-12)*权重!AF$51              )
 )</f>
        <v>16.399999999999999</v>
      </c>
      <c r="AQ11" s="16">
        <f>IF( 数据!AQ11&lt;=6,(数据!AQ11-1)*权重!AG$48,              IF(数据!AQ11&lt;=12, 5*权重!AG$48+(数据!AQ11-6)*权重!AG$49,                              5*权重!AG$48+6*权重!AG$49+(数据!AQ11-12)*权重!AG$51              )
 )</f>
        <v>18.833333333333336</v>
      </c>
      <c r="AR11" s="16">
        <f>IF( 数据!AR11&lt;=6,(数据!AR11-1)*权重!AH$48,              IF(数据!AR11&lt;=12, 5*权重!AH$48+(数据!AR11-6)*权重!AH$49,                              5*权重!AH$48+6*权重!AH$49+(数据!AR11-12)*权重!AH$51              )
 )</f>
        <v>16.899999999999999</v>
      </c>
      <c r="AS11" s="16">
        <f>IF( 数据!AS11&lt;=6,(数据!AS11-1)*权重!AI$48,              IF(数据!AS11&lt;=12, 5*权重!AI$48+(数据!AS11-6)*权重!AI$49,                              5*权重!AI$48+6*权重!AI$49+(数据!AS11-12)*权重!AI$51              )
 )</f>
        <v>9.5000000000000018</v>
      </c>
      <c r="AT11" s="16">
        <f>IF( 数据!AT11&lt;=6,(数据!AT11-1)*权重!AJ$48,              IF(数据!AT11&lt;=12, 5*权重!AJ$48+(数据!AT11-6)*权重!AJ$49,                              5*权重!AJ$48+6*权重!AJ$49+(数据!AT11-12)*权重!AJ$51              )
 )</f>
        <v>76.75</v>
      </c>
      <c r="AU11" s="16">
        <f>IF( 数据!AU11&lt;=6,(数据!AU11-1)*权重!AK$48,              IF(数据!AU11&lt;=12, 5*权重!AK$48+(数据!AU11-6)*权重!AK$49,                              5*权重!AK$48+6*权重!AK$49+(数据!AU11-12)*权重!AK$51              )
 )</f>
        <v>10.833333333333332</v>
      </c>
      <c r="AV11" s="16">
        <f>IF( 数据!AV11&lt;=6,(数据!AV11-1)*权重!AL$48,              IF(数据!AV11&lt;=10, 5*权重!AL$48+(数据!AV11-4)*权重!AL$50,                              5*权重!AL$48+4*权重!AL$50+(数据!AV11-10)*权重!AL$52              )  )</f>
        <v>3.4</v>
      </c>
      <c r="AW11" s="16">
        <f>IF( 数据!AW11&lt;=6,(数据!AW11-1)*权重!AM$48,              IF(数据!AW11&lt;=10, 5*权重!AM$48+(数据!AW11-4)*权重!AM$50,                              5*权重!AM$48+4*权重!AM$50+(数据!AW11-10)*权重!AM$52              )  )</f>
        <v>3.8250000000000002</v>
      </c>
      <c r="AX11" s="16">
        <f>IF( 数据!AX11&lt;=6,(数据!AX11-1)*权重!AN$48,              IF(数据!AX11&lt;=10, 5*权重!AN$48+(数据!AX11-4)*权重!AN$50,                              5*权重!AN$48+4*权重!AN$50+(数据!AX11-10)*权重!AN$52              )  )</f>
        <v>22.912499999999998</v>
      </c>
      <c r="AY11" s="8">
        <v>3</v>
      </c>
      <c r="AZ11" s="8">
        <v>3</v>
      </c>
      <c r="BA11" s="8">
        <v>1</v>
      </c>
      <c r="BB11" s="8">
        <v>1</v>
      </c>
      <c r="BC11" s="8">
        <v>3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2</v>
      </c>
      <c r="BJ11" s="8" t="s">
        <v>26</v>
      </c>
      <c r="BK11" s="8" t="s">
        <v>20</v>
      </c>
      <c r="BL11" s="8">
        <v>11</v>
      </c>
      <c r="BM11" s="8" t="s">
        <v>26</v>
      </c>
      <c r="BN11" s="8"/>
      <c r="BO11" s="8">
        <v>3</v>
      </c>
      <c r="BP11" s="34">
        <v>46568</v>
      </c>
      <c r="BQ11" s="8" t="s">
        <v>21</v>
      </c>
      <c r="BR11" s="8" t="s">
        <v>156</v>
      </c>
    </row>
    <row r="12" spans="1:70" ht="15.5" thickBot="1" x14ac:dyDescent="0.35">
      <c r="A12" s="8" t="s">
        <v>26</v>
      </c>
      <c r="B12" s="16">
        <f t="shared" si="0"/>
        <v>409.95416666666665</v>
      </c>
      <c r="C12" s="8" t="s">
        <v>307</v>
      </c>
      <c r="D12" s="8" t="s">
        <v>154</v>
      </c>
      <c r="E12" s="33">
        <v>1</v>
      </c>
      <c r="F12" s="8">
        <v>0</v>
      </c>
      <c r="G12" s="8" t="s">
        <v>33</v>
      </c>
      <c r="H12" s="8" t="s">
        <v>308</v>
      </c>
      <c r="I12" s="8">
        <v>27</v>
      </c>
      <c r="J12" s="8">
        <v>149</v>
      </c>
      <c r="K12" s="8">
        <v>155</v>
      </c>
      <c r="L12" s="16">
        <f>IF( 数据!L12&lt;=6,(数据!L12-1)*权重!B$48,              IF(数据!L12&lt;=12, 5*权重!B$48+(数据!L12-6)*权重!B$49,                              5*权重!B$48+6*权重!B$49+(数据!L12-12)*权重!B$51              )
 )</f>
        <v>3.9333333333333331</v>
      </c>
      <c r="M12" s="16">
        <f>IF( 数据!M12&lt;=6,(数据!M12-1)*权重!C$48,              IF(数据!M12&lt;=12, 5*权重!C$48+(数据!M12-6)*权重!C$49,                              5*权重!C$48+6*权重!C$49+(数据!M12-12)*权重!C$51              )
 )</f>
        <v>0.5</v>
      </c>
      <c r="N12" s="16">
        <f>IF( 数据!N12&lt;=6,(数据!N12-1)*权重!D$48,              IF(数据!N12&lt;=12, 5*权重!D$48+(数据!N12-6)*权重!D$49,                              5*权重!D$48+6*权重!D$49+(数据!N12-12)*权重!D$51              )
 )</f>
        <v>-0.55833333333333335</v>
      </c>
      <c r="O12" s="16">
        <f>IF( 数据!O12&lt;=6,(数据!O12-1)*权重!E$48,              IF(数据!O12&lt;=12, 5*权重!E$48+(数据!O12-6)*权重!E$49,                              5*权重!E$48+6*权重!E$49+(数据!O12-12)*权重!E$51              )
 )</f>
        <v>0</v>
      </c>
      <c r="P12" s="16">
        <f>IF( 数据!P12&lt;=6,(数据!P12-1)*权重!F$48,              IF(数据!P12&lt;=12, 5*权重!F$48+(数据!P12-6)*权重!F$49,                              5*权重!F$48+6*权重!F$49+(数据!P12-12)*权重!F$51              )
 )</f>
        <v>-1.9666666666666663</v>
      </c>
      <c r="Q12" s="16">
        <f>IF( 数据!Q12&lt;=6,(数据!Q12-1)*权重!G$48,              IF(数据!Q12&lt;=12, 5*权重!G$48+(数据!Q12-6)*权重!G$49,                              5*权重!G$48+6*权重!G$49+(数据!Q12-12)*权重!G$51              )
 )</f>
        <v>0</v>
      </c>
      <c r="R12" s="16">
        <f>IF( 数据!R12&lt;=6,(数据!R12-1)*权重!H$48,              IF(数据!R12&lt;=12, 5*权重!H$48+(数据!R12-6)*权重!H$49,                              5*权重!H$48+6*权重!H$49+(数据!R12-12)*权重!H$51              )
 )</f>
        <v>0</v>
      </c>
      <c r="S12" s="16">
        <f>IF( 数据!S12&lt;=6,(数据!S12-1)*权重!I$48,              IF(数据!S12&lt;=12, 5*权重!I$48+(数据!S12-6)*权重!I$49,                              5*权重!I$48+6*权重!I$49+(数据!S12-12)*权重!I$51              )
 )</f>
        <v>17.933333333333334</v>
      </c>
      <c r="T12" s="16">
        <f>IF( 数据!T12&lt;=6,(数据!T12-1)*权重!J$48,              IF(数据!T12&lt;=12, 5*权重!J$48+(数据!T12-6)*权重!J$49,                              5*权重!J$48+6*权重!J$49+(数据!T12-12)*权重!J$51              )
 )</f>
        <v>0.79999999999999982</v>
      </c>
      <c r="U12" s="16">
        <f>IF( 数据!U12&lt;=6,(数据!U12-1)*权重!K$48,              IF(数据!U12&lt;=12, 5*权重!K$48+(数据!U12-6)*权重!K$49,                              5*权重!K$48+6*权重!K$49+(数据!U12-12)*权重!K$51              )
 )</f>
        <v>0</v>
      </c>
      <c r="V12" s="16">
        <f>IF( 数据!V12&lt;=6,(数据!V12-1)*权重!L$48,              IF(数据!V12&lt;=12, 5*权重!L$48+(数据!V12-6)*权重!L$49,                              5*权重!L$48+6*权重!L$49+(数据!V12-12)*权重!L$51              )
 )</f>
        <v>6.4</v>
      </c>
      <c r="W12" s="16">
        <f>IF( 数据!W12&lt;=6,(数据!W12-1)*权重!M$48,              IF(数据!W12&lt;=12, 5*权重!M$48+(数据!W12-6)*权重!M$49,                              5*权重!M$48+6*权重!M$49+(数据!W12-12)*权重!M$51              )
 )</f>
        <v>1.4</v>
      </c>
      <c r="X12" s="16">
        <f>IF( 数据!X12&lt;=6,(数据!X12-1)*权重!N$48,              IF(数据!X12&lt;=12, 5*权重!N$48+(数据!X12-6)*权重!N$49,                              5*权重!N$48+6*权重!N$49+(数据!X12-12)*权重!N$51              )
 )</f>
        <v>1.8833333333333333</v>
      </c>
      <c r="Y12" s="16">
        <f>IF( 数据!Y12&lt;=6,(数据!Y12-1)*权重!O$48,              IF(数据!Y12&lt;=12, 5*权重!O$48+(数据!Y12-6)*权重!O$49,                              5*权重!O$48+6*权重!O$49+(数据!Y12-12)*权重!O$51              )
 )</f>
        <v>1.7</v>
      </c>
      <c r="Z12" s="16">
        <f>IF( 数据!Z12&lt;=6,(数据!Z12-1)*权重!P$48,              IF(数据!Z12&lt;=10, 5*权重!P$48+(数据!Z12-4)*权重!P$50,                              5*权重!P$48+4*权重!P$50+(数据!Z12-10)*权重!P$52              )  )</f>
        <v>-0.72500000000000009</v>
      </c>
      <c r="AA12" s="16">
        <f>IF( 数据!AA12&lt;=6,(数据!AA12-1)*权重!Q$48,              IF(数据!AA12&lt;=12, 5*权重!Q$48+(数据!AA12-6)*权重!Q$49,                              5*权重!Q$48+6*权重!Q$49+(数据!AA12-12)*权重!Q$51              )
 )</f>
        <v>4.5</v>
      </c>
      <c r="AB12" s="16">
        <f>IF( 数据!AB12&lt;=6,(数据!AB12-1)*权重!R$48,              IF(数据!AB12&lt;=10, 5*权重!R$48+(数据!AB12-4)*权重!R$50,                              5*权重!R$48+4*权重!R$50+(数据!AB12-10)*权重!R$52              )  )</f>
        <v>57.5</v>
      </c>
      <c r="AC12" s="16">
        <f>IF( 数据!AC12&lt;=6,(数据!AC12-1)*权重!S$48,              IF(数据!AC12&lt;=12, 5*权重!S$48+(数据!AC12-6)*权重!S$49,                              5*权重!S$48+6*权重!S$49+(数据!AC12-12)*权重!S$51              )
 )</f>
        <v>19.5</v>
      </c>
      <c r="AD12" s="16">
        <f>IF( 数据!AD12&lt;=6,(数据!AD12-1)*权重!T$48,              IF(数据!AD12&lt;=12, 5*权重!T$48+(数据!AD12-6)*权重!T$49,                              5*权重!T$48+6*权重!T$49+(数据!AD12-12)*权重!T$51              )
 )</f>
        <v>-0.86666666666666625</v>
      </c>
      <c r="AE12" s="16">
        <f>IF( 数据!AE12&lt;=6,(数据!AE12-1)*权重!U$48,              IF(数据!AE12&lt;=10, 5*权重!U$48+(数据!AE12-4)*权重!U$50,                              5*权重!U$48+4*权重!U$50+(数据!AE12-10)*权重!U$52              )  )</f>
        <v>-2.1999999999999993</v>
      </c>
      <c r="AF12" s="16">
        <f>IF( 数据!AF12&lt;=6,(数据!AF12-1)*权重!V$48,              IF(数据!AF12&lt;=10, 5*权重!V$48+(数据!AF12-4)*权重!V$50,                              5*权重!V$48+4*权重!V$50+(数据!AF12-10)*权重!V$52              )  )</f>
        <v>7.0875000000000004</v>
      </c>
      <c r="AG12" s="16">
        <f>IF( 数据!AG12&lt;=6,(数据!AG12-1)*权重!W$48,              IF(数据!AG12&lt;=12, 5*权重!W$48+(数据!AG12-6)*权重!W$49,                              5*权重!W$48+6*权重!W$49+(数据!AG12-12)*权重!W$51              )
 )</f>
        <v>3.4999999999999996</v>
      </c>
      <c r="AH12" s="16">
        <f>IF( 数据!AH12&lt;=6,(数据!AH12-1)*权重!X$48,              IF(数据!AH12&lt;=10, 5*权重!X$48+(数据!AH12-4)*权重!X$50,                              5*权重!X$48+4*权重!X$50+(数据!AH12-10)*权重!X$52              )  )</f>
        <v>0.17500000000000004</v>
      </c>
      <c r="AI12" s="16">
        <f>IF( 数据!AI12&lt;=6,(数据!AI12-1)*权重!Y$48,              IF(数据!AI12&lt;=12, 5*权重!Y$48+(数据!AI12-6)*权重!Y$49,                              5*权重!Y$48+6*权重!Y$49+(数据!AI12-12)*权重!Y$51              )
 )</f>
        <v>0.53333333333333333</v>
      </c>
      <c r="AJ12" s="16">
        <f>IF( 数据!AJ12&lt;=6,(数据!AJ12-1)*权重!Z$48,              IF(数据!AJ12&lt;=10, 5*权重!Z$48+(数据!AJ12-4)*权重!Z$50,                              5*权重!Z$48+4*权重!Z$50+(数据!AJ12-10)*权重!Z$52              )  )</f>
        <v>8.0750000000000011</v>
      </c>
      <c r="AK12" s="16">
        <f>IF( 数据!AK12&lt;=6,(数据!AK12-1)*权重!AA$48,              IF(数据!AK12&lt;=10, 5*权重!AA$48+(数据!AK12-4)*权重!AA$50,                              5*权重!AA$48+4*权重!AA$50+(数据!AK12-10)*权重!AA$52              )  )</f>
        <v>-1.1000000000000001</v>
      </c>
      <c r="AL12" s="16">
        <f>IF( 数据!AL12&lt;=6,(数据!AL12-1)*权重!AB$48,              IF(数据!AL12&lt;=12, 5*权重!AB$48+(数据!AL12-6)*权重!AB$49,                              5*权重!AB$48+6*权重!AB$49+(数据!AL12-12)*权重!AB$51              )
 )</f>
        <v>13.5</v>
      </c>
      <c r="AM12" s="16">
        <f>IF( 数据!AM12&lt;=6,(数据!AM12-1)*权重!AC$48,              IF(数据!AM12&lt;=12, 5*权重!AC$48+(数据!AM12-6)*权重!AC$49,                              5*权重!AC$48+6*权重!AC$49+(数据!AM12-12)*权重!AC$51              )
 )</f>
        <v>9.2333333333333343</v>
      </c>
      <c r="AN12" s="16">
        <f>IF( 数据!AN12&lt;=6,(数据!AN12-1)*权重!AD$48,              IF(数据!AN12&lt;=12, 5*权重!AD$48+(数据!AN12-6)*权重!AD$49,                              5*权重!AD$48+6*权重!AD$49+(数据!AN12-12)*权重!AD$51              )
 )</f>
        <v>77.333333333333329</v>
      </c>
      <c r="AO12" s="16">
        <f>IF( 数据!AO12&lt;=6,(数据!AO12-1)*权重!AE$48,              IF(数据!AO12&lt;=12, 5*权重!AE$48+(数据!AO12-6)*权重!AE$49,                              5*权重!AE$48+6*权重!AE$49+(数据!AO12-12)*权重!AE$51              )
 )</f>
        <v>11.116666666666667</v>
      </c>
      <c r="AP12" s="16">
        <f>IF( 数据!AP12&lt;=6,(数据!AP12-1)*权重!AF$48,              IF(数据!AP12&lt;=12, 5*权重!AF$48+(数据!AP12-6)*权重!AF$49,                              5*权重!AF$48+6*权重!AF$49+(数据!AP12-12)*权重!AF$51              )
 )</f>
        <v>15.433333333333334</v>
      </c>
      <c r="AQ12" s="16">
        <f>IF( 数据!AQ12&lt;=6,(数据!AQ12-1)*权重!AG$48,              IF(数据!AQ12&lt;=12, 5*权重!AG$48+(数据!AQ12-6)*权重!AG$49,                              5*权重!AG$48+6*权重!AG$49+(数据!AQ12-12)*权重!AG$51              )
 )</f>
        <v>19.350000000000001</v>
      </c>
      <c r="AR12" s="16">
        <f>IF( 数据!AR12&lt;=6,(数据!AR12-1)*权重!AH$48,              IF(数据!AR12&lt;=12, 5*权重!AH$48+(数据!AR12-6)*权重!AH$49,                              5*权重!AH$48+6*权重!AH$49+(数据!AR12-12)*权重!AH$51              )
 )</f>
        <v>13.399999999999999</v>
      </c>
      <c r="AS12" s="16">
        <f>IF( 数据!AS12&lt;=6,(数据!AS12-1)*权重!AI$48,              IF(数据!AS12&lt;=12, 5*权重!AI$48+(数据!AS12-6)*权重!AI$49,                              5*权重!AI$48+6*权重!AI$49+(数据!AS12-12)*权重!AI$51              )
 )</f>
        <v>3.1333333333333337</v>
      </c>
      <c r="AT12" s="16">
        <f>IF( 数据!AT12&lt;=6,(数据!AT12-1)*权重!AJ$48,              IF(数据!AT12&lt;=12, 5*权重!AJ$48+(数据!AT12-6)*权重!AJ$49,                              5*权重!AJ$48+6*权重!AJ$49+(数据!AT12-12)*权重!AJ$51              )
 )</f>
        <v>76.75</v>
      </c>
      <c r="AU12" s="16">
        <f>IF( 数据!AU12&lt;=6,(数据!AU12-1)*权重!AK$48,              IF(数据!AU12&lt;=12, 5*权重!AK$48+(数据!AU12-6)*权重!AK$49,                              5*权重!AK$48+6*权重!AK$49+(数据!AU12-12)*权重!AK$51              )
 )</f>
        <v>14.2</v>
      </c>
      <c r="AV12" s="16">
        <f>IF( 数据!AV12&lt;=6,(数据!AV12-1)*权重!AL$48,              IF(数据!AV12&lt;=10, 5*权重!AL$48+(数据!AV12-4)*权重!AL$50,                              5*权重!AL$48+4*权重!AL$50+(数据!AV12-10)*权重!AL$52              )  )</f>
        <v>2.9749999999999996</v>
      </c>
      <c r="AW12" s="16">
        <f>IF( 数据!AW12&lt;=6,(数据!AW12-1)*权重!AM$48,              IF(数据!AW12&lt;=10, 5*权重!AM$48+(数据!AW12-4)*权重!AM$50,                              5*权重!AM$48+4*权重!AM$50+(数据!AW12-10)*权重!AM$52              )  )</f>
        <v>3.45</v>
      </c>
      <c r="AX12" s="16">
        <f>IF( 数据!AX12&lt;=6,(数据!AX12-1)*权重!AN$48,              IF(数据!AX12&lt;=10, 5*权重!AN$48+(数据!AX12-4)*权重!AN$50,                              5*权重!AN$48+4*权重!AN$50+(数据!AX12-10)*权重!AN$52              )  )</f>
        <v>22.074999999999999</v>
      </c>
      <c r="AY12" s="8">
        <v>2</v>
      </c>
      <c r="AZ12" s="8">
        <v>2</v>
      </c>
      <c r="BA12" s="8">
        <v>2</v>
      </c>
      <c r="BB12" s="8">
        <v>4</v>
      </c>
      <c r="BC12" s="8">
        <v>2</v>
      </c>
      <c r="BD12" s="8">
        <v>2</v>
      </c>
      <c r="BE12" s="8">
        <v>2</v>
      </c>
      <c r="BF12" s="8">
        <v>2</v>
      </c>
      <c r="BG12" s="8">
        <v>2</v>
      </c>
      <c r="BH12" s="8">
        <v>2</v>
      </c>
      <c r="BI12" s="8">
        <v>2</v>
      </c>
      <c r="BJ12" s="8" t="s">
        <v>26</v>
      </c>
      <c r="BK12" s="8" t="s">
        <v>20</v>
      </c>
      <c r="BL12" s="8">
        <v>12</v>
      </c>
      <c r="BM12" s="8" t="s">
        <v>26</v>
      </c>
      <c r="BN12" s="8"/>
      <c r="BO12" s="8">
        <v>19</v>
      </c>
      <c r="BP12" s="34">
        <v>46934</v>
      </c>
      <c r="BQ12" s="8" t="s">
        <v>21</v>
      </c>
      <c r="BR12" s="8" t="s">
        <v>156</v>
      </c>
    </row>
    <row r="13" spans="1:70" ht="15.5" thickBot="1" x14ac:dyDescent="0.35">
      <c r="A13" s="8" t="s">
        <v>26</v>
      </c>
      <c r="B13" s="16">
        <f t="shared" si="0"/>
        <v>428.78083333333331</v>
      </c>
      <c r="C13" s="8" t="s">
        <v>309</v>
      </c>
      <c r="D13" s="8" t="s">
        <v>154</v>
      </c>
      <c r="E13" s="33">
        <v>1</v>
      </c>
      <c r="F13" s="8">
        <v>0</v>
      </c>
      <c r="G13" s="8" t="s">
        <v>33</v>
      </c>
      <c r="H13" s="8" t="s">
        <v>31</v>
      </c>
      <c r="I13" s="8">
        <v>25</v>
      </c>
      <c r="J13" s="8">
        <v>155</v>
      </c>
      <c r="K13" s="8">
        <v>173</v>
      </c>
      <c r="L13" s="16">
        <f>IF( 数据!L13&lt;=6,(数据!L13-1)*权重!B$48,              IF(数据!L13&lt;=12, 5*权重!B$48+(数据!L13-6)*权重!B$49,                              5*权重!B$48+6*权重!B$49+(数据!L13-12)*权重!B$51              )
 )</f>
        <v>3.4666666666666668</v>
      </c>
      <c r="M13" s="16">
        <f>IF( 数据!M13&lt;=6,(数据!M13-1)*权重!C$48,              IF(数据!M13&lt;=12, 5*权重!C$48+(数据!M13-6)*权重!C$49,                              5*权重!C$48+6*权重!C$49+(数据!M13-12)*权重!C$51              )
 )</f>
        <v>2.3199999999999998</v>
      </c>
      <c r="N13" s="16">
        <f>IF( 数据!N13&lt;=6,(数据!N13-1)*权重!D$48,              IF(数据!N13&lt;=12, 5*权重!D$48+(数据!N13-6)*权重!D$49,                              5*权重!D$48+6*权重!D$49+(数据!N13-12)*权重!D$51              )
 )</f>
        <v>1.3699999999999999</v>
      </c>
      <c r="O13" s="16">
        <f>IF( 数据!O13&lt;=6,(数据!O13-1)*权重!E$48,              IF(数据!O13&lt;=12, 5*权重!E$48+(数据!O13-6)*权重!E$49,                              5*权重!E$48+6*权重!E$49+(数据!O13-12)*权重!E$51              )
 )</f>
        <v>0</v>
      </c>
      <c r="P13" s="16">
        <f>IF( 数据!P13&lt;=6,(数据!P13-1)*权重!F$48,              IF(数据!P13&lt;=12, 5*权重!F$48+(数据!P13-6)*权重!F$49,                              5*权重!F$48+6*权重!F$49+(数据!P13-12)*权重!F$51              )
 )</f>
        <v>-3.4999999999999996</v>
      </c>
      <c r="Q13" s="16">
        <f>IF( 数据!Q13&lt;=6,(数据!Q13-1)*权重!G$48,              IF(数据!Q13&lt;=12, 5*权重!G$48+(数据!Q13-6)*权重!G$49,                              5*权重!G$48+6*权重!G$49+(数据!Q13-12)*权重!G$51              )
 )</f>
        <v>0</v>
      </c>
      <c r="R13" s="16">
        <f>IF( 数据!R13&lt;=6,(数据!R13-1)*权重!H$48,              IF(数据!R13&lt;=12, 5*权重!H$48+(数据!R13-6)*权重!H$49,                              5*权重!H$48+6*权重!H$49+(数据!R13-12)*权重!H$51              )
 )</f>
        <v>0</v>
      </c>
      <c r="S13" s="16">
        <f>IF( 数据!S13&lt;=6,(数据!S13-1)*权重!I$48,              IF(数据!S13&lt;=12, 5*权重!I$48+(数据!S13-6)*权重!I$49,                              5*权重!I$48+6*权重!I$49+(数据!S13-12)*权重!I$51              )
 )</f>
        <v>10.6</v>
      </c>
      <c r="T13" s="16">
        <f>IF( 数据!T13&lt;=6,(数据!T13-1)*权重!J$48,              IF(数据!T13&lt;=12, 5*权重!J$48+(数据!T13-6)*权重!J$49,                              5*权重!J$48+6*权重!J$49+(数据!T13-12)*权重!J$51              )
 )</f>
        <v>1.7999999999999998</v>
      </c>
      <c r="U13" s="16">
        <f>IF( 数据!U13&lt;=6,(数据!U13-1)*权重!K$48,              IF(数据!U13&lt;=12, 5*权重!K$48+(数据!U13-6)*权重!K$49,                              5*权重!K$48+6*权重!K$49+(数据!U13-12)*权重!K$51              )
 )</f>
        <v>0</v>
      </c>
      <c r="V13" s="16">
        <f>IF( 数据!V13&lt;=6,(数据!V13-1)*权重!L$48,              IF(数据!V13&lt;=12, 5*权重!L$48+(数据!V13-6)*权重!L$49,                              5*权重!L$48+6*权重!L$49+(数据!V13-12)*权重!L$51              )
 )</f>
        <v>6.0333333333333341</v>
      </c>
      <c r="W13" s="16">
        <f>IF( 数据!W13&lt;=6,(数据!W13-1)*权重!M$48,              IF(数据!W13&lt;=12, 5*权重!M$48+(数据!W13-6)*权重!M$49,                              5*权重!M$48+6*权重!M$49+(数据!W13-12)*权重!M$51              )
 )</f>
        <v>-0.5</v>
      </c>
      <c r="X13" s="16">
        <f>IF( 数据!X13&lt;=6,(数据!X13-1)*权重!N$48,              IF(数据!X13&lt;=12, 5*权重!N$48+(数据!X13-6)*权重!N$49,                              5*权重!N$48+6*权重!N$49+(数据!X13-12)*权重!N$51              )
 )</f>
        <v>3.6666666666666661</v>
      </c>
      <c r="Y13" s="16">
        <f>IF( 数据!Y13&lt;=6,(数据!Y13-1)*权重!O$48,              IF(数据!Y13&lt;=12, 5*权重!O$48+(数据!Y13-6)*权重!O$49,                              5*权重!O$48+6*权重!O$49+(数据!Y13-12)*权重!O$51              )
 )</f>
        <v>1.5333333333333332</v>
      </c>
      <c r="Z13" s="16">
        <f>IF( 数据!Z13&lt;=6,(数据!Z13-1)*权重!P$48,              IF(数据!Z13&lt;=10, 5*权重!P$48+(数据!Z13-4)*权重!P$50,                              5*权重!P$48+4*权重!P$50+(数据!Z13-10)*权重!P$52              )  )</f>
        <v>-0.88000000000000012</v>
      </c>
      <c r="AA13" s="16">
        <f>IF( 数据!AA13&lt;=6,(数据!AA13-1)*权重!Q$48,              IF(数据!AA13&lt;=12, 5*权重!Q$48+(数据!AA13-6)*权重!Q$49,                              5*权重!Q$48+6*权重!Q$49+(数据!AA13-12)*权重!Q$51              )
 )</f>
        <v>7.1666666666666661</v>
      </c>
      <c r="AB13" s="16">
        <f>IF( 数据!AB13&lt;=6,(数据!AB13-1)*权重!R$48,              IF(数据!AB13&lt;=10, 5*权重!R$48+(数据!AB13-4)*权重!R$50,                              5*权重!R$48+4*权重!R$50+(数据!AB13-10)*权重!R$52              )  )</f>
        <v>56.75</v>
      </c>
      <c r="AC13" s="16">
        <f>IF( 数据!AC13&lt;=6,(数据!AC13-1)*权重!S$48,              IF(数据!AC13&lt;=12, 5*权重!S$48+(数据!AC13-6)*权重!S$49,                              5*权重!S$48+6*权重!S$49+(数据!AC13-12)*权重!S$51              )
 )</f>
        <v>20.866666666666667</v>
      </c>
      <c r="AD13" s="16">
        <f>IF( 数据!AD13&lt;=6,(数据!AD13-1)*权重!T$48,              IF(数据!AD13&lt;=12, 5*权重!T$48+(数据!AD13-6)*权重!T$49,                              5*权重!T$48+6*权重!T$49+(数据!AD13-12)*权重!T$51              )
 )</f>
        <v>-1.2333333333333329</v>
      </c>
      <c r="AE13" s="16">
        <f>IF( 数据!AE13&lt;=6,(数据!AE13-1)*权重!U$48,              IF(数据!AE13&lt;=10, 5*权重!U$48+(数据!AE13-4)*权重!U$50,                              5*权重!U$48+4*权重!U$50+(数据!AE13-10)*权重!U$52              )  )</f>
        <v>-1.3999999999999995</v>
      </c>
      <c r="AF13" s="16">
        <f>IF( 数据!AF13&lt;=6,(数据!AF13-1)*权重!V$48,              IF(数据!AF13&lt;=10, 5*权重!V$48+(数据!AF13-4)*权重!V$50,                              5*权重!V$48+4*权重!V$50+(数据!AF13-10)*权重!V$52              )  )</f>
        <v>7.8750000000000009</v>
      </c>
      <c r="AG13" s="16">
        <f>IF( 数据!AG13&lt;=6,(数据!AG13-1)*权重!W$48,              IF(数据!AG13&lt;=12, 5*权重!W$48+(数据!AG13-6)*权重!W$49,                              5*权重!W$48+6*权重!W$49+(数据!AG13-12)*权重!W$51              )
 )</f>
        <v>4.4000000000000004</v>
      </c>
      <c r="AH13" s="16">
        <f>IF( 数据!AH13&lt;=6,(数据!AH13-1)*权重!X$48,              IF(数据!AH13&lt;=10, 5*权重!X$48+(数据!AH13-4)*权重!X$50,                              5*权重!X$48+4*权重!X$50+(数据!AH13-10)*权重!X$52              )  )</f>
        <v>6.25E-2</v>
      </c>
      <c r="AI13" s="16">
        <f>IF( 数据!AI13&lt;=6,(数据!AI13-1)*权重!Y$48,              IF(数据!AI13&lt;=12, 5*权重!Y$48+(数据!AI13-6)*权重!Y$49,                              5*权重!Y$48+6*权重!Y$49+(数据!AI13-12)*权重!Y$51              )
 )</f>
        <v>0.16666666666666669</v>
      </c>
      <c r="AJ13" s="16">
        <f>IF( 数据!AJ13&lt;=6,(数据!AJ13-1)*权重!Z$48,              IF(数据!AJ13&lt;=10, 5*权重!Z$48+(数据!AJ13-4)*权重!Z$50,                              5*权重!Z$48+4*权重!Z$50+(数据!AJ13-10)*权重!Z$52              )  )</f>
        <v>10.425000000000001</v>
      </c>
      <c r="AK13" s="16">
        <f>IF( 数据!AK13&lt;=6,(数据!AK13-1)*权重!AA$48,              IF(数据!AK13&lt;=10, 5*权重!AA$48+(数据!AK13-4)*权重!AA$50,                              5*权重!AA$48+4*权重!AA$50+(数据!AK13-10)*权重!AA$52              )  )</f>
        <v>-0.40000000000000013</v>
      </c>
      <c r="AL13" s="16">
        <f>IF( 数据!AL13&lt;=6,(数据!AL13-1)*权重!AB$48,              IF(数据!AL13&lt;=12, 5*权重!AB$48+(数据!AL13-6)*权重!AB$49,                              5*权重!AB$48+6*权重!AB$49+(数据!AL13-12)*权重!AB$51              )
 )</f>
        <v>14.4</v>
      </c>
      <c r="AM13" s="16">
        <f>IF( 数据!AM13&lt;=6,(数据!AM13-1)*权重!AC$48,              IF(数据!AM13&lt;=12, 5*权重!AC$48+(数据!AM13-6)*权重!AC$49,                              5*权重!AC$48+6*权重!AC$49+(数据!AM13-12)*权重!AC$51              )
 )</f>
        <v>8.3666666666666671</v>
      </c>
      <c r="AN13" s="16">
        <f>IF( 数据!AN13&lt;=6,(数据!AN13-1)*权重!AD$48,              IF(数据!AN13&lt;=12, 5*权重!AD$48+(数据!AN13-6)*权重!AD$49,                              5*权重!AD$48+6*权重!AD$49+(数据!AN13-12)*权重!AD$51              )
 )</f>
        <v>67.875</v>
      </c>
      <c r="AO13" s="16">
        <f>IF( 数据!AO13&lt;=6,(数据!AO13-1)*权重!AE$48,              IF(数据!AO13&lt;=12, 5*权重!AE$48+(数据!AO13-6)*权重!AE$49,                              5*权重!AE$48+6*权重!AE$49+(数据!AO13-12)*权重!AE$51              )
 )</f>
        <v>22.9</v>
      </c>
      <c r="AP13" s="16">
        <f>IF( 数据!AP13&lt;=6,(数据!AP13-1)*权重!AF$48,              IF(数据!AP13&lt;=12, 5*权重!AF$48+(数据!AP13-6)*权重!AF$49,                              5*权重!AF$48+6*权重!AF$49+(数据!AP13-12)*权重!AF$51              )
 )</f>
        <v>16.399999999999999</v>
      </c>
      <c r="AQ13" s="16">
        <f>IF( 数据!AQ13&lt;=6,(数据!AQ13-1)*权重!AG$48,              IF(数据!AQ13&lt;=12, 5*权重!AG$48+(数据!AQ13-6)*权重!AG$49,                              5*权重!AG$48+6*权重!AG$49+(数据!AQ13-12)*权重!AG$51              )
 )</f>
        <v>18.316666666666666</v>
      </c>
      <c r="AR13" s="16">
        <f>IF( 数据!AR13&lt;=6,(数据!AR13-1)*权重!AH$48,              IF(数据!AR13&lt;=12, 5*权重!AH$48+(数据!AR13-6)*权重!AH$49,                              5*权重!AH$48+6*权重!AH$49+(数据!AR13-12)*权重!AH$51              )
 )</f>
        <v>18.066666666666666</v>
      </c>
      <c r="AS13" s="16">
        <f>IF( 数据!AS13&lt;=6,(数据!AS13-1)*权重!AI$48,              IF(数据!AS13&lt;=12, 5*权重!AI$48+(数据!AS13-6)*权重!AI$49,                              5*权重!AI$48+6*权重!AI$49+(数据!AS13-12)*权重!AI$51              )
 )</f>
        <v>11.400000000000002</v>
      </c>
      <c r="AT13" s="16">
        <f>IF( 数据!AT13&lt;=6,(数据!AT13-1)*权重!AJ$48,              IF(数据!AT13&lt;=12, 5*权重!AJ$48+(数据!AT13-6)*权重!AJ$49,                              5*权重!AJ$48+6*权重!AJ$49+(数据!AT13-12)*权重!AJ$51              )
 )</f>
        <v>76.75</v>
      </c>
      <c r="AU13" s="16">
        <f>IF( 数据!AU13&lt;=6,(数据!AU13-1)*权重!AK$48,              IF(数据!AU13&lt;=12, 5*权重!AK$48+(数据!AU13-6)*权重!AK$49,                              5*权重!AK$48+6*权重!AK$49+(数据!AU13-12)*权重!AK$51              )
 )</f>
        <v>12.366666666666667</v>
      </c>
      <c r="AV13" s="16">
        <f>IF( 数据!AV13&lt;=6,(数据!AV13-1)*权重!AL$48,              IF(数据!AV13&lt;=10, 5*权重!AL$48+(数据!AV13-4)*权重!AL$50,                              5*权重!AL$48+4*权重!AL$50+(数据!AV13-10)*权重!AL$52              )  )</f>
        <v>3.4</v>
      </c>
      <c r="AW13" s="16">
        <f>IF( 数据!AW13&lt;=6,(数据!AW13-1)*权重!AM$48,              IF(数据!AW13&lt;=10, 5*权重!AM$48+(数据!AW13-4)*权重!AM$50,                              5*权重!AM$48+4*权重!AM$50+(数据!AW13-10)*权重!AM$52              )  )</f>
        <v>4.2</v>
      </c>
      <c r="AX13" s="16">
        <f>IF( 数据!AX13&lt;=6,(数据!AX13-1)*权重!AN$48,              IF(数据!AX13&lt;=10, 5*权重!AN$48+(数据!AX13-4)*权重!AN$50,                              5*权重!AN$48+4*权重!AN$50+(数据!AX13-10)*权重!AN$52              )  )</f>
        <v>23.75</v>
      </c>
      <c r="AY13" s="8">
        <v>3</v>
      </c>
      <c r="AZ13" s="8">
        <v>2</v>
      </c>
      <c r="BA13" s="8">
        <v>3</v>
      </c>
      <c r="BB13" s="8">
        <v>3</v>
      </c>
      <c r="BC13" s="8">
        <v>3</v>
      </c>
      <c r="BD13" s="8">
        <v>1</v>
      </c>
      <c r="BE13" s="8">
        <v>2</v>
      </c>
      <c r="BF13" s="8">
        <v>1</v>
      </c>
      <c r="BG13" s="8">
        <v>1</v>
      </c>
      <c r="BH13" s="8">
        <v>3</v>
      </c>
      <c r="BI13" s="8">
        <v>2</v>
      </c>
      <c r="BJ13" s="8" t="s">
        <v>26</v>
      </c>
      <c r="BK13" s="8" t="s">
        <v>20</v>
      </c>
      <c r="BL13" s="8">
        <v>19</v>
      </c>
      <c r="BM13" s="8" t="s">
        <v>26</v>
      </c>
      <c r="BN13" s="8"/>
      <c r="BO13" s="8">
        <v>20</v>
      </c>
      <c r="BP13" s="34">
        <v>47299</v>
      </c>
      <c r="BQ13" s="8" t="s">
        <v>21</v>
      </c>
      <c r="BR13" s="8" t="s">
        <v>156</v>
      </c>
    </row>
    <row r="14" spans="1:70" ht="15.5" thickBot="1" x14ac:dyDescent="0.35">
      <c r="A14" s="8" t="s">
        <v>26</v>
      </c>
      <c r="B14" s="16">
        <f t="shared" si="0"/>
        <v>412.76166666666671</v>
      </c>
      <c r="C14" s="8" t="s">
        <v>310</v>
      </c>
      <c r="D14" s="8" t="s">
        <v>154</v>
      </c>
      <c r="E14" s="33">
        <v>1</v>
      </c>
      <c r="F14" s="8">
        <v>0</v>
      </c>
      <c r="G14" s="8" t="s">
        <v>305</v>
      </c>
      <c r="H14" s="8" t="s">
        <v>311</v>
      </c>
      <c r="I14" s="8">
        <v>25</v>
      </c>
      <c r="J14" s="8">
        <v>134</v>
      </c>
      <c r="K14" s="8">
        <v>150</v>
      </c>
      <c r="L14" s="16">
        <f>IF( 数据!L14&lt;=6,(数据!L14-1)*权重!B$48,              IF(数据!L14&lt;=12, 5*权重!B$48+(数据!L14-6)*权重!B$49,                              5*权重!B$48+6*权重!B$49+(数据!L14-12)*权重!B$51              )
 )</f>
        <v>3</v>
      </c>
      <c r="M14" s="16">
        <f>IF( 数据!M14&lt;=6,(数据!M14-1)*权重!C$48,              IF(数据!M14&lt;=12, 5*权重!C$48+(数据!M14-6)*权重!C$49,                              5*权重!C$48+6*权重!C$49+(数据!M14-12)*权重!C$51              )
 )</f>
        <v>0.91666666666666674</v>
      </c>
      <c r="N14" s="16">
        <f>IF( 数据!N14&lt;=6,(数据!N14-1)*权重!D$48,              IF(数据!N14&lt;=12, 5*权重!D$48+(数据!N14-6)*权重!D$49,                              5*权重!D$48+6*权重!D$49+(数据!N14-12)*权重!D$51              )
 )</f>
        <v>0.27</v>
      </c>
      <c r="O14" s="16">
        <f>IF( 数据!O14&lt;=6,(数据!O14-1)*权重!E$48,              IF(数据!O14&lt;=12, 5*权重!E$48+(数据!O14-6)*权重!E$49,                              5*权重!E$48+6*权重!E$49+(数据!O14-12)*权重!E$51              )
 )</f>
        <v>0</v>
      </c>
      <c r="P14" s="16">
        <f>IF( 数据!P14&lt;=6,(数据!P14-1)*权重!F$48,              IF(数据!P14&lt;=12, 5*权重!F$48+(数据!P14-6)*权重!F$49,                              5*权重!F$48+6*权重!F$49+(数据!P14-12)*权重!F$51              )
 )</f>
        <v>-3.1166666666666663</v>
      </c>
      <c r="Q14" s="16">
        <f>IF( 数据!Q14&lt;=6,(数据!Q14-1)*权重!G$48,              IF(数据!Q14&lt;=12, 5*权重!G$48+(数据!Q14-6)*权重!G$49,                              5*权重!G$48+6*权重!G$49+(数据!Q14-12)*权重!G$51              )
 )</f>
        <v>0</v>
      </c>
      <c r="R14" s="16">
        <f>IF( 数据!R14&lt;=6,(数据!R14-1)*权重!H$48,              IF(数据!R14&lt;=12, 5*权重!H$48+(数据!R14-6)*权重!H$49,                              5*权重!H$48+6*权重!H$49+(数据!R14-12)*权重!H$51              )
 )</f>
        <v>0</v>
      </c>
      <c r="S14" s="16">
        <f>IF( 数据!S14&lt;=6,(数据!S14-1)*权重!I$48,              IF(数据!S14&lt;=12, 5*权重!I$48+(数据!S14-6)*权重!I$49,                              5*权重!I$48+6*权重!I$49+(数据!S14-12)*权重!I$51              )
 )</f>
        <v>15.2</v>
      </c>
      <c r="T14" s="16">
        <f>IF( 数据!T14&lt;=6,(数据!T14-1)*权重!J$48,              IF(数据!T14&lt;=12, 5*权重!J$48+(数据!T14-6)*权重!J$49,                              5*权重!J$48+6*权重!J$49+(数据!T14-12)*权重!J$51              )
 )</f>
        <v>0.29999999999999982</v>
      </c>
      <c r="U14" s="16">
        <f>IF( 数据!U14&lt;=6,(数据!U14-1)*权重!K$48,              IF(数据!U14&lt;=12, 5*权重!K$48+(数据!U14-6)*权重!K$49,                              5*权重!K$48+6*权重!K$49+(数据!U14-12)*权重!K$51              )
 )</f>
        <v>0</v>
      </c>
      <c r="V14" s="16">
        <f>IF( 数据!V14&lt;=6,(数据!V14-1)*权重!L$48,              IF(数据!V14&lt;=12, 5*权重!L$48+(数据!V14-6)*权重!L$49,                              5*权重!L$48+6*权重!L$49+(数据!V14-12)*权重!L$51              )
 )</f>
        <v>5.6666666666666679</v>
      </c>
      <c r="W14" s="16">
        <f>IF( 数据!W14&lt;=6,(数据!W14-1)*权重!M$48,              IF(数据!W14&lt;=12, 5*权重!M$48+(数据!W14-6)*权重!M$49,                              5*权重!M$48+6*权重!M$49+(数据!W14-12)*权重!M$51              )
 )</f>
        <v>0.1333333333333333</v>
      </c>
      <c r="X14" s="16">
        <f>IF( 数据!X14&lt;=6,(数据!X14-1)*权重!N$48,              IF(数据!X14&lt;=12, 5*权重!N$48+(数据!X14-6)*权重!N$49,                              5*权重!N$48+6*权重!N$49+(数据!X14-12)*权重!N$51              )
 )</f>
        <v>2.0499999999999998</v>
      </c>
      <c r="Y14" s="16">
        <f>IF( 数据!Y14&lt;=6,(数据!Y14-1)*权重!O$48,              IF(数据!Y14&lt;=12, 5*权重!O$48+(数据!Y14-6)*权重!O$49,                              5*权重!O$48+6*权重!O$49+(数据!Y14-12)*权重!O$51              )
 )</f>
        <v>1.3666666666666667</v>
      </c>
      <c r="Z14" s="16">
        <f>IF( 数据!Z14&lt;=6,(数据!Z14-1)*权重!P$48,              IF(数据!Z14&lt;=10, 5*权重!P$48+(数据!Z14-4)*权重!P$50,                              5*权重!P$48+4*权重!P$50+(数据!Z14-10)*权重!P$52              )  )</f>
        <v>-1.85</v>
      </c>
      <c r="AA14" s="16">
        <f>IF( 数据!AA14&lt;=6,(数据!AA14-1)*权重!Q$48,              IF(数据!AA14&lt;=12, 5*权重!Q$48+(数据!AA14-6)*权重!Q$49,                              5*权重!Q$48+6*权重!Q$49+(数据!AA14-12)*权重!Q$51              )
 )</f>
        <v>4.5</v>
      </c>
      <c r="AB14" s="16">
        <f>IF( 数据!AB14&lt;=6,(数据!AB14-1)*权重!R$48,              IF(数据!AB14&lt;=10, 5*权重!R$48+(数据!AB14-4)*权重!R$50,                              5*权重!R$48+4*权重!R$50+(数据!AB14-10)*权重!R$52              )  )</f>
        <v>57.5</v>
      </c>
      <c r="AC14" s="16">
        <f>IF( 数据!AC14&lt;=6,(数据!AC14-1)*权重!S$48,              IF(数据!AC14&lt;=12, 5*权重!S$48+(数据!AC14-6)*权重!S$49,                              5*权重!S$48+6*权重!S$49+(数据!AC14-12)*权重!S$51              )
 )</f>
        <v>18.75</v>
      </c>
      <c r="AD14" s="16">
        <f>IF( 数据!AD14&lt;=6,(数据!AD14-1)*权重!T$48,              IF(数据!AD14&lt;=12, 5*权重!T$48+(数据!AD14-6)*权重!T$49,                              5*权重!T$48+6*权重!T$49+(数据!AD14-12)*权重!T$51              )
 )</f>
        <v>-0.86666666666666625</v>
      </c>
      <c r="AE14" s="16">
        <f>IF( 数据!AE14&lt;=6,(数据!AE14-1)*权重!U$48,              IF(数据!AE14&lt;=10, 5*权重!U$48+(数据!AE14-4)*权重!U$50,                              5*权重!U$48+4*权重!U$50+(数据!AE14-10)*权重!U$52              )  )</f>
        <v>-2.7249999999999996</v>
      </c>
      <c r="AF14" s="16">
        <f>IF( 数据!AF14&lt;=6,(数据!AF14-1)*权重!V$48,              IF(数据!AF14&lt;=10, 5*权重!V$48+(数据!AF14-4)*权重!V$50,                              5*权重!V$48+4*权重!V$50+(数据!AF14-10)*权重!V$52              )  )</f>
        <v>7.6125000000000007</v>
      </c>
      <c r="AG14" s="16">
        <f>IF( 数据!AG14&lt;=6,(数据!AG14-1)*权重!W$48,              IF(数据!AG14&lt;=12, 5*权重!W$48+(数据!AG14-6)*权重!W$49,                              5*权重!W$48+6*权重!W$49+(数据!AG14-12)*权重!W$51              )
 )</f>
        <v>5.05</v>
      </c>
      <c r="AH14" s="16">
        <f>IF( 数据!AH14&lt;=6,(数据!AH14-1)*权重!X$48,              IF(数据!AH14&lt;=10, 5*权重!X$48+(数据!AH14-4)*权重!X$50,                              5*权重!X$48+4*权重!X$50+(数据!AH14-10)*权重!X$52              )  )</f>
        <v>6.25E-2</v>
      </c>
      <c r="AI14" s="16">
        <f>IF( 数据!AI14&lt;=6,(数据!AI14-1)*权重!Y$48,              IF(数据!AI14&lt;=12, 5*权重!Y$48+(数据!AI14-6)*权重!Y$49,                              5*权重!Y$48+6*权重!Y$49+(数据!AI14-12)*权重!Y$51              )
 )</f>
        <v>0.26666666666666666</v>
      </c>
      <c r="AJ14" s="16">
        <f>IF( 数据!AJ14&lt;=6,(数据!AJ14-1)*权重!Z$48,              IF(数据!AJ14&lt;=10, 5*权重!Z$48+(数据!AJ14-4)*权重!Z$50,                              5*权重!Z$48+4*权重!Z$50+(数据!AJ14-10)*权重!Z$52              )  )</f>
        <v>10.425000000000001</v>
      </c>
      <c r="AK14" s="16">
        <f>IF( 数据!AK14&lt;=6,(数据!AK14-1)*权重!AA$48,              IF(数据!AK14&lt;=10, 5*权重!AA$48+(数据!AK14-4)*权重!AA$50,                              5*权重!AA$48+4*权重!AA$50+(数据!AK14-10)*权重!AA$52              )  )</f>
        <v>-0.92500000000000004</v>
      </c>
      <c r="AL14" s="16">
        <f>IF( 数据!AL14&lt;=6,(数据!AL14-1)*权重!AB$48,              IF(数据!AL14&lt;=12, 5*权重!AB$48+(数据!AL14-6)*权重!AB$49,                              5*权重!AB$48+6*权重!AB$49+(数据!AL14-12)*权重!AB$51              )
 )</f>
        <v>12.6</v>
      </c>
      <c r="AM14" s="16">
        <f>IF( 数据!AM14&lt;=6,(数据!AM14-1)*权重!AC$48,              IF(数据!AM14&lt;=12, 5*权重!AC$48+(数据!AM14-6)*权重!AC$49,                              5*权重!AC$48+6*权重!AC$49+(数据!AM14-12)*权重!AC$51              )
 )</f>
        <v>8.8666666666666671</v>
      </c>
      <c r="AN14" s="16">
        <f>IF( 数据!AN14&lt;=6,(数据!AN14-1)*权重!AD$48,              IF(数据!AN14&lt;=12, 5*权重!AD$48+(数据!AN14-6)*权重!AD$49,                              5*权重!AD$48+6*权重!AD$49+(数据!AN14-12)*权重!AD$51              )
 )</f>
        <v>82.0625</v>
      </c>
      <c r="AO14" s="16">
        <f>IF( 数据!AO14&lt;=6,(数据!AO14-1)*权重!AE$48,              IF(数据!AO14&lt;=12, 5*权重!AE$48+(数据!AO14-6)*权重!AE$49,                              5*权重!AE$48+6*权重!AE$49+(数据!AO14-12)*权重!AE$51              )
 )</f>
        <v>6.9666666666666668</v>
      </c>
      <c r="AP14" s="16">
        <f>IF( 数据!AP14&lt;=6,(数据!AP14-1)*权重!AF$48,              IF(数据!AP14&lt;=12, 5*权重!AF$48+(数据!AP14-6)*权重!AF$49,                              5*权重!AF$48+6*权重!AF$49+(数据!AP14-12)*权重!AF$51              )
 )</f>
        <v>17.366666666666667</v>
      </c>
      <c r="AQ14" s="16">
        <f>IF( 数据!AQ14&lt;=6,(数据!AQ14-1)*权重!AG$48,              IF(数据!AQ14&lt;=12, 5*权重!AG$48+(数据!AQ14-6)*权重!AG$49,                              5*权重!AG$48+6*权重!AG$49+(数据!AQ14-12)*权重!AG$51              )
 )</f>
        <v>19.350000000000001</v>
      </c>
      <c r="AR14" s="16">
        <f>IF( 数据!AR14&lt;=6,(数据!AR14-1)*权重!AH$48,              IF(数据!AR14&lt;=12, 5*权重!AH$48+(数据!AR14-6)*权重!AH$49,                              5*权重!AH$48+6*权重!AH$49+(数据!AR14-12)*权重!AH$51              )
 )</f>
        <v>14.566666666666665</v>
      </c>
      <c r="AS14" s="16">
        <f>IF( 数据!AS14&lt;=6,(数据!AS14-1)*权重!AI$48,              IF(数据!AS14&lt;=12, 5*权重!AI$48+(数据!AS14-6)*权重!AI$49,                              5*权重!AI$48+6*权重!AI$49+(数据!AS14-12)*权重!AI$51              )
 )</f>
        <v>-0.71666666666666656</v>
      </c>
      <c r="AT14" s="16">
        <f>IF( 数据!AT14&lt;=6,(数据!AT14-1)*权重!AJ$48,              IF(数据!AT14&lt;=12, 5*权重!AJ$48+(数据!AT14-6)*权重!AJ$49,                              5*权重!AJ$48+6*权重!AJ$49+(数据!AT14-12)*权重!AJ$51              )
 )</f>
        <v>81.625</v>
      </c>
      <c r="AU14" s="16">
        <f>IF( 数据!AU14&lt;=6,(数据!AU14-1)*权重!AK$48,              IF(数据!AU14&lt;=12, 5*权重!AK$48+(数据!AU14-6)*权重!AK$49,                              5*权重!AK$48+6*权重!AK$49+(数据!AU14-12)*权重!AK$51              )
 )</f>
        <v>15.099999999999998</v>
      </c>
      <c r="AV14" s="16">
        <f>IF( 数据!AV14&lt;=6,(数据!AV14-1)*权重!AL$48,              IF(数据!AV14&lt;=10, 5*权重!AL$48+(数据!AV14-4)*权重!AL$50,                              5*权重!AL$48+4*权重!AL$50+(数据!AV14-10)*权重!AL$52              )  )</f>
        <v>2.9749999999999996</v>
      </c>
      <c r="AW14" s="16">
        <f>IF( 数据!AW14&lt;=6,(数据!AW14-1)*权重!AM$48,              IF(数据!AW14&lt;=10, 5*权重!AM$48+(数据!AW14-4)*权重!AM$50,                              5*权重!AM$48+4*权重!AM$50+(数据!AW14-10)*权重!AM$52              )  )</f>
        <v>3.8250000000000002</v>
      </c>
      <c r="AX14" s="16">
        <f>IF( 数据!AX14&lt;=6,(数据!AX14-1)*权重!AN$48,              IF(数据!AX14&lt;=10, 5*权重!AN$48+(数据!AX14-4)*权重!AN$50,                              5*权重!AN$48+4*权重!AN$50+(数据!AX14-10)*权重!AN$52              )  )</f>
        <v>24.587499999999999</v>
      </c>
      <c r="AY14" s="8">
        <v>3</v>
      </c>
      <c r="AZ14" s="8">
        <v>2</v>
      </c>
      <c r="BA14" s="8">
        <v>3</v>
      </c>
      <c r="BB14" s="8">
        <v>2</v>
      </c>
      <c r="BC14" s="8">
        <v>1</v>
      </c>
      <c r="BD14" s="8">
        <v>1</v>
      </c>
      <c r="BE14" s="8">
        <v>3</v>
      </c>
      <c r="BF14" s="8">
        <v>3</v>
      </c>
      <c r="BG14" s="8">
        <v>2</v>
      </c>
      <c r="BH14" s="8">
        <v>2</v>
      </c>
      <c r="BI14" s="8">
        <v>1</v>
      </c>
      <c r="BJ14" s="8" t="s">
        <v>26</v>
      </c>
      <c r="BK14" s="8" t="s">
        <v>20</v>
      </c>
      <c r="BL14" s="8">
        <v>14</v>
      </c>
      <c r="BM14" s="8" t="s">
        <v>26</v>
      </c>
      <c r="BN14" s="8"/>
      <c r="BO14" s="8">
        <v>4</v>
      </c>
      <c r="BP14" s="34">
        <v>46203</v>
      </c>
      <c r="BQ14" s="8" t="s">
        <v>21</v>
      </c>
      <c r="BR14" s="8" t="s">
        <v>156</v>
      </c>
    </row>
    <row r="15" spans="1:70" ht="15.5" thickBot="1" x14ac:dyDescent="0.35">
      <c r="A15" s="8" t="s">
        <v>26</v>
      </c>
      <c r="B15" s="16">
        <f t="shared" si="0"/>
        <v>412.76500000000004</v>
      </c>
      <c r="C15" s="8" t="s">
        <v>312</v>
      </c>
      <c r="D15" s="8" t="s">
        <v>154</v>
      </c>
      <c r="E15" s="33">
        <v>1</v>
      </c>
      <c r="F15" s="8">
        <v>0</v>
      </c>
      <c r="G15" s="8" t="s">
        <v>33</v>
      </c>
      <c r="H15" s="8" t="s">
        <v>313</v>
      </c>
      <c r="I15" s="8">
        <v>24</v>
      </c>
      <c r="J15" s="8">
        <v>142</v>
      </c>
      <c r="K15" s="8">
        <v>160</v>
      </c>
      <c r="L15" s="16">
        <f>IF( 数据!L15&lt;=6,(数据!L15-1)*权重!B$48,              IF(数据!L15&lt;=12, 5*权重!B$48+(数据!L15-6)*权重!B$49,                              5*权重!B$48+6*权重!B$49+(数据!L15-12)*权重!B$51              )
 )</f>
        <v>4.8666666666666663</v>
      </c>
      <c r="M15" s="16">
        <f>IF( 数据!M15&lt;=6,(数据!M15-1)*权重!C$48,              IF(数据!M15&lt;=12, 5*权重!C$48+(数据!M15-6)*权重!C$49,                              5*权重!C$48+6*权重!C$49+(数据!M15-12)*权重!C$51              )
 )</f>
        <v>1.7</v>
      </c>
      <c r="N15" s="16">
        <f>IF( 数据!N15&lt;=6,(数据!N15-1)*权重!D$48,              IF(数据!N15&lt;=12, 5*权重!D$48+(数据!N15-6)*权重!D$49,                              5*权重!D$48+6*权重!D$49+(数据!N15-12)*权重!D$51              )
 )</f>
        <v>0.64</v>
      </c>
      <c r="O15" s="16">
        <f>IF( 数据!O15&lt;=6,(数据!O15-1)*权重!E$48,              IF(数据!O15&lt;=12, 5*权重!E$48+(数据!O15-6)*权重!E$49,                              5*权重!E$48+6*权重!E$49+(数据!O15-12)*权重!E$51              )
 )</f>
        <v>0</v>
      </c>
      <c r="P15" s="16">
        <f>IF( 数据!P15&lt;=6,(数据!P15-1)*权重!F$48,              IF(数据!P15&lt;=12, 5*权重!F$48+(数据!P15-6)*权重!F$49,                              5*权重!F$48+6*权重!F$49+(数据!P15-12)*权重!F$51              )
 )</f>
        <v>-1.1999999999999997</v>
      </c>
      <c r="Q15" s="16">
        <f>IF( 数据!Q15&lt;=6,(数据!Q15-1)*权重!G$48,              IF(数据!Q15&lt;=12, 5*权重!G$48+(数据!Q15-6)*权重!G$49,                              5*权重!G$48+6*权重!G$49+(数据!Q15-12)*权重!G$51              )
 )</f>
        <v>0</v>
      </c>
      <c r="R15" s="16">
        <f>IF( 数据!R15&lt;=6,(数据!R15-1)*权重!H$48,              IF(数据!R15&lt;=12, 5*权重!H$48+(数据!R15-6)*权重!H$49,                              5*权重!H$48+6*权重!H$49+(数据!R15-12)*权重!H$51              )
 )</f>
        <v>0</v>
      </c>
      <c r="S15" s="16">
        <f>IF( 数据!S15&lt;=6,(数据!S15-1)*权重!I$48,              IF(数据!S15&lt;=12, 5*权重!I$48+(数据!S15-6)*权重!I$49,                              5*权重!I$48+6*权重!I$49+(数据!S15-12)*权重!I$51              )
 )</f>
        <v>22.033333333333331</v>
      </c>
      <c r="T15" s="16">
        <f>IF( 数据!T15&lt;=6,(数据!T15-1)*权重!J$48,              IF(数据!T15&lt;=12, 5*权重!J$48+(数据!T15-6)*权重!J$49,                              5*权重!J$48+6*权重!J$49+(数据!T15-12)*权重!J$51              )
 )</f>
        <v>3.5</v>
      </c>
      <c r="U15" s="16">
        <f>IF( 数据!U15&lt;=6,(数据!U15-1)*权重!K$48,              IF(数据!U15&lt;=12, 5*权重!K$48+(数据!U15-6)*权重!K$49,                              5*权重!K$48+6*权重!K$49+(数据!U15-12)*权重!K$51              )
 )</f>
        <v>0</v>
      </c>
      <c r="V15" s="16">
        <f>IF( 数据!V15&lt;=6,(数据!V15-1)*权重!L$48,              IF(数据!V15&lt;=12, 5*权重!L$48+(数据!V15-6)*权重!L$49,                              5*权重!L$48+6*权重!L$49+(数据!V15-12)*权重!L$51              )
 )</f>
        <v>8.1666666666666679</v>
      </c>
      <c r="W15" s="16">
        <f>IF( 数据!W15&lt;=6,(数据!W15-1)*权重!M$48,              IF(数据!W15&lt;=12, 5*权重!M$48+(数据!W15-6)*权重!M$49,                              5*权重!M$48+6*权重!M$49+(数据!W15-12)*权重!M$51              )
 )</f>
        <v>1.4</v>
      </c>
      <c r="X15" s="16">
        <f>IF( 数据!X15&lt;=6,(数据!X15-1)*权重!N$48,              IF(数据!X15&lt;=12, 5*权重!N$48+(数据!X15-6)*权重!N$49,                              5*权重!N$48+6*权重!N$49+(数据!X15-12)*权重!N$51              )
 )</f>
        <v>1.7999999999999998</v>
      </c>
      <c r="Y15" s="16">
        <f>IF( 数据!Y15&lt;=6,(数据!Y15-1)*权重!O$48,              IF(数据!Y15&lt;=12, 5*权重!O$48+(数据!Y15-6)*权重!O$49,                              5*权重!O$48+6*权重!O$49+(数据!Y15-12)*权重!O$51              )
 )</f>
        <v>1.7</v>
      </c>
      <c r="Z15" s="16">
        <f>IF( 数据!Z15&lt;=6,(数据!Z15-1)*权重!P$48,              IF(数据!Z15&lt;=10, 5*权重!P$48+(数据!Z15-4)*权重!P$50,                              5*权重!P$48+4*权重!P$50+(数据!Z15-10)*权重!P$52              )  )</f>
        <v>-2.5000000000000133E-2</v>
      </c>
      <c r="AA15" s="16">
        <f>IF( 数据!AA15&lt;=6,(数据!AA15-1)*权重!Q$48,              IF(数据!AA15&lt;=12, 5*权重!Q$48+(数据!AA15-6)*权重!Q$49,                              5*权重!Q$48+6*权重!Q$49+(数据!AA15-12)*权重!Q$51              )
 )</f>
        <v>7.1</v>
      </c>
      <c r="AB15" s="16">
        <f>IF( 数据!AB15&lt;=6,(数据!AB15-1)*权重!R$48,              IF(数据!AB15&lt;=10, 5*权重!R$48+(数据!AB15-4)*权重!R$50,                              5*权重!R$48+4*权重!R$50+(数据!AB15-10)*权重!R$52              )  )</f>
        <v>54.5</v>
      </c>
      <c r="AC15" s="16">
        <f>IF( 数据!AC15&lt;=6,(数据!AC15-1)*权重!S$48,              IF(数据!AC15&lt;=12, 5*权重!S$48+(数据!AC15-6)*权重!S$49,                              5*权重!S$48+6*权重!S$49+(数据!AC15-12)*权重!S$51              )
 )</f>
        <v>20.183333333333334</v>
      </c>
      <c r="AD15" s="16">
        <f>IF( 数据!AD15&lt;=6,(数据!AD15-1)*权重!T$48,              IF(数据!AD15&lt;=12, 5*权重!T$48+(数据!AD15-6)*权重!T$49,                              5*权重!T$48+6*权重!T$49+(数据!AD15-12)*权重!T$51              )
 )</f>
        <v>-0.86666666666666625</v>
      </c>
      <c r="AE15" s="16">
        <f>IF( 数据!AE15&lt;=6,(数据!AE15-1)*权重!U$48,              IF(数据!AE15&lt;=10, 5*权重!U$48+(数据!AE15-4)*权重!U$50,                              5*权重!U$48+4*权重!U$50+(数据!AE15-10)*权重!U$52              )  )</f>
        <v>-2.7249999999999996</v>
      </c>
      <c r="AF15" s="16">
        <f>IF( 数据!AF15&lt;=6,(数据!AF15-1)*权重!V$48,              IF(数据!AF15&lt;=10, 5*权重!V$48+(数据!AF15-4)*权重!V$50,                              5*权重!V$48+4*权重!V$50+(数据!AF15-10)*权重!V$52              )  )</f>
        <v>6.3000000000000007</v>
      </c>
      <c r="AG15" s="16">
        <f>IF( 数据!AG15&lt;=6,(数据!AG15-1)*权重!W$48,              IF(数据!AG15&lt;=12, 5*权重!W$48+(数据!AG15-6)*权重!W$49,                              5*权重!W$48+6*权重!W$49+(数据!AG15-12)*权重!W$51              )
 )</f>
        <v>3.8999999999999995</v>
      </c>
      <c r="AH15" s="16">
        <f>IF( 数据!AH15&lt;=6,(数据!AH15-1)*权重!X$48,              IF(数据!AH15&lt;=10, 5*权重!X$48+(数据!AH15-4)*权重!X$50,                              5*权重!X$48+4*权重!X$50+(数据!AH15-10)*权重!X$52              )  )</f>
        <v>0.4</v>
      </c>
      <c r="AI15" s="16">
        <f>IF( 数据!AI15&lt;=6,(数据!AI15-1)*权重!Y$48,              IF(数据!AI15&lt;=12, 5*权重!Y$48+(数据!AI15-6)*权重!Y$49,                              5*权重!Y$48+6*权重!Y$49+(数据!AI15-12)*权重!Y$51              )
 )</f>
        <v>0.53333333333333333</v>
      </c>
      <c r="AJ15" s="16">
        <f>IF( 数据!AJ15&lt;=6,(数据!AJ15-1)*权重!Z$48,              IF(数据!AJ15&lt;=10, 5*权重!Z$48+(数据!AJ15-4)*权重!Z$50,                              5*权重!Z$48+4*权重!Z$50+(数据!AJ15-10)*权重!Z$52              )  )</f>
        <v>8.6625000000000014</v>
      </c>
      <c r="AK15" s="16">
        <f>IF( 数据!AK15&lt;=6,(数据!AK15-1)*权重!AA$48,              IF(数据!AK15&lt;=10, 5*权重!AA$48+(数据!AK15-4)*权重!AA$50,                              5*权重!AA$48+4*权重!AA$50+(数据!AK15-10)*权重!AA$52              )  )</f>
        <v>-2.2000000000000002</v>
      </c>
      <c r="AL15" s="16">
        <f>IF( 数据!AL15&lt;=6,(数据!AL15-1)*权重!AB$48,              IF(数据!AL15&lt;=12, 5*权重!AB$48+(数据!AL15-6)*权重!AB$49,                              5*权重!AB$48+6*权重!AB$49+(数据!AL15-12)*权重!AB$51              )
 )</f>
        <v>15.3</v>
      </c>
      <c r="AM15" s="16">
        <f>IF( 数据!AM15&lt;=6,(数据!AM15-1)*权重!AC$48,              IF(数据!AM15&lt;=12, 5*权重!AC$48+(数据!AM15-6)*权重!AC$49,                              5*权重!AC$48+6*权重!AC$49+(数据!AM15-12)*权重!AC$51              )
 )</f>
        <v>8.8666666666666671</v>
      </c>
      <c r="AN15" s="16">
        <f>IF( 数据!AN15&lt;=6,(数据!AN15-1)*权重!AD$48,              IF(数据!AN15&lt;=12, 5*权重!AD$48+(数据!AN15-6)*权重!AD$49,                              5*权重!AD$48+6*权重!AD$49+(数据!AN15-12)*权重!AD$51              )
 )</f>
        <v>67.875</v>
      </c>
      <c r="AO15" s="16">
        <f>IF( 数据!AO15&lt;=6,(数据!AO15-1)*权重!AE$48,              IF(数据!AO15&lt;=12, 5*权重!AE$48+(数据!AO15-6)*权重!AE$49,                              5*权重!AE$48+6*权重!AE$49+(数据!AO15-12)*权重!AE$51              )
 )</f>
        <v>15.1</v>
      </c>
      <c r="AP15" s="16">
        <f>IF( 数据!AP15&lt;=6,(数据!AP15-1)*权重!AF$48,              IF(数据!AP15&lt;=12, 5*权重!AF$48+(数据!AP15-6)*权重!AF$49,                              5*权重!AF$48+6*权重!AF$49+(数据!AP15-12)*权重!AF$51              )
 )</f>
        <v>14.466666666666667</v>
      </c>
      <c r="AQ15" s="16">
        <f>IF( 数据!AQ15&lt;=6,(数据!AQ15-1)*权重!AG$48,              IF(数据!AQ15&lt;=12, 5*权重!AG$48+(数据!AQ15-6)*权重!AG$49,                              5*权重!AG$48+6*权重!AG$49+(数据!AQ15-12)*权重!AG$51              )
 )</f>
        <v>18.833333333333336</v>
      </c>
      <c r="AR15" s="16">
        <f>IF( 数据!AR15&lt;=6,(数据!AR15-1)*权重!AH$48,              IF(数据!AR15&lt;=12, 5*权重!AH$48+(数据!AR15-6)*权重!AH$49,                              5*权重!AH$48+6*权重!AH$49+(数据!AR15-12)*权重!AH$51              )
 )</f>
        <v>14.566666666666665</v>
      </c>
      <c r="AS15" s="16">
        <f>IF( 数据!AS15&lt;=6,(数据!AS15-1)*权重!AI$48,              IF(数据!AS15&lt;=12, 5*权重!AI$48+(数据!AS15-6)*权重!AI$49,                              5*权重!AI$48+6*权重!AI$49+(数据!AS15-12)*权重!AI$51              )
 )</f>
        <v>7.6000000000000014</v>
      </c>
      <c r="AT15" s="16">
        <f>IF( 数据!AT15&lt;=6,(数据!AT15-1)*权重!AJ$48,              IF(数据!AT15&lt;=12, 5*权重!AJ$48+(数据!AT15-6)*权重!AJ$49,                              5*权重!AJ$48+6*权重!AJ$49+(数据!AT15-12)*权重!AJ$51              )
 )</f>
        <v>67</v>
      </c>
      <c r="AU15" s="16">
        <f>IF( 数据!AU15&lt;=6,(数据!AU15-1)*权重!AK$48,              IF(数据!AU15&lt;=12, 5*权重!AK$48+(数据!AU15-6)*权重!AK$49,                              5*权重!AK$48+6*权重!AK$49+(数据!AU15-12)*权重!AK$51              )
 )</f>
        <v>14.799999999999999</v>
      </c>
      <c r="AV15" s="16">
        <f>IF( 数据!AV15&lt;=6,(数据!AV15-1)*权重!AL$48,              IF(数据!AV15&lt;=10, 5*权重!AL$48+(数据!AV15-4)*权重!AL$50,                              5*权重!AL$48+4*权重!AL$50+(数据!AV15-10)*权重!AL$52              )  )</f>
        <v>2.5499999999999998</v>
      </c>
      <c r="AW15" s="16">
        <f>IF( 数据!AW15&lt;=6,(数据!AW15-1)*权重!AM$48,              IF(数据!AW15&lt;=10, 5*权重!AM$48+(数据!AW15-4)*权重!AM$50,                              5*权重!AM$48+4*权重!AM$50+(数据!AW15-10)*权重!AM$52              )  )</f>
        <v>4.2</v>
      </c>
      <c r="AX15" s="16">
        <f>IF( 数据!AX15&lt;=6,(数据!AX15-1)*权重!AN$48,              IF(数据!AX15&lt;=10, 5*权重!AN$48+(数据!AX15-4)*权重!AN$50,                              5*权重!AN$48+4*权重!AN$50+(数据!AX15-10)*权重!AN$52              )  )</f>
        <v>21.237499999999997</v>
      </c>
      <c r="AY15" s="8">
        <v>1</v>
      </c>
      <c r="AZ15" s="8">
        <v>1</v>
      </c>
      <c r="BA15" s="8">
        <v>1</v>
      </c>
      <c r="BB15" s="8">
        <v>3</v>
      </c>
      <c r="BC15" s="8">
        <v>3</v>
      </c>
      <c r="BD15" s="8">
        <v>3</v>
      </c>
      <c r="BE15" s="8">
        <v>2</v>
      </c>
      <c r="BF15" s="8">
        <v>3</v>
      </c>
      <c r="BG15" s="8">
        <v>1</v>
      </c>
      <c r="BH15" s="8">
        <v>1</v>
      </c>
      <c r="BI15" s="8">
        <v>2</v>
      </c>
      <c r="BJ15" s="8" t="s">
        <v>26</v>
      </c>
      <c r="BK15" s="8" t="s">
        <v>20</v>
      </c>
      <c r="BL15" s="8">
        <v>13</v>
      </c>
      <c r="BM15" s="8" t="s">
        <v>26</v>
      </c>
      <c r="BN15" s="8"/>
      <c r="BO15" s="8">
        <v>28</v>
      </c>
      <c r="BP15" s="34">
        <v>47299</v>
      </c>
      <c r="BQ15" s="8" t="s">
        <v>21</v>
      </c>
      <c r="BR15" s="8" t="s">
        <v>156</v>
      </c>
    </row>
    <row r="16" spans="1:70" ht="15.5" thickBot="1" x14ac:dyDescent="0.35">
      <c r="A16" s="8" t="s">
        <v>26</v>
      </c>
      <c r="B16" s="16">
        <f t="shared" si="0"/>
        <v>432.07833333333332</v>
      </c>
      <c r="C16" s="8" t="s">
        <v>314</v>
      </c>
      <c r="D16" s="8" t="s">
        <v>154</v>
      </c>
      <c r="E16" s="33">
        <v>1</v>
      </c>
      <c r="F16" s="8">
        <v>0</v>
      </c>
      <c r="G16" s="8" t="s">
        <v>155</v>
      </c>
      <c r="H16" s="8" t="s">
        <v>315</v>
      </c>
      <c r="I16" s="8">
        <v>30</v>
      </c>
      <c r="J16" s="8">
        <v>175</v>
      </c>
      <c r="K16" s="8">
        <v>176</v>
      </c>
      <c r="L16" s="16">
        <f>IF( 数据!L16&lt;=6,(数据!L16-1)*权重!B$48,              IF(数据!L16&lt;=12, 5*权重!B$48+(数据!L16-6)*权重!B$49,                              5*权重!B$48+6*权重!B$49+(数据!L16-12)*权重!B$51              )
 )</f>
        <v>5.8</v>
      </c>
      <c r="M16" s="16">
        <f>IF( 数据!M16&lt;=6,(数据!M16-1)*权重!C$48,              IF(数据!M16&lt;=12, 5*权重!C$48+(数据!M16-6)*权重!C$49,                              5*权重!C$48+6*权重!C$49+(数据!M16-12)*权重!C$51              )
 )</f>
        <v>2.166666666666667</v>
      </c>
      <c r="N16" s="16">
        <f>IF( 数据!N16&lt;=6,(数据!N16-1)*权重!D$48,              IF(数据!N16&lt;=12, 5*权重!D$48+(数据!N16-6)*权重!D$49,                              5*权重!D$48+6*权重!D$49+(数据!N16-12)*权重!D$51              )
 )</f>
        <v>0.32</v>
      </c>
      <c r="O16" s="16">
        <f>IF( 数据!O16&lt;=6,(数据!O16-1)*权重!E$48,              IF(数据!O16&lt;=12, 5*权重!E$48+(数据!O16-6)*权重!E$49,                              5*权重!E$48+6*权重!E$49+(数据!O16-12)*权重!E$51              )
 )</f>
        <v>0</v>
      </c>
      <c r="P16" s="16">
        <f>IF( 数据!P16&lt;=6,(数据!P16-1)*权重!F$48,              IF(数据!P16&lt;=12, 5*权重!F$48+(数据!P16-6)*权重!F$49,                              5*权重!F$48+6*权重!F$49+(数据!P16-12)*权重!F$51              )
 )</f>
        <v>-1.1999999999999997</v>
      </c>
      <c r="Q16" s="16">
        <f>IF( 数据!Q16&lt;=6,(数据!Q16-1)*权重!G$48,              IF(数据!Q16&lt;=12, 5*权重!G$48+(数据!Q16-6)*权重!G$49,                              5*权重!G$48+6*权重!G$49+(数据!Q16-12)*权重!G$51              )
 )</f>
        <v>0</v>
      </c>
      <c r="R16" s="16">
        <f>IF( 数据!R16&lt;=6,(数据!R16-1)*权重!H$48,              IF(数据!R16&lt;=12, 5*权重!H$48+(数据!R16-6)*权重!H$49,                              5*权重!H$48+6*权重!H$49+(数据!R16-12)*权重!H$51              )
 )</f>
        <v>0</v>
      </c>
      <c r="S16" s="16">
        <f>IF( 数据!S16&lt;=6,(数据!S16-1)*权重!I$48,              IF(数据!S16&lt;=12, 5*权重!I$48+(数据!S16-6)*权重!I$49,                              5*权重!I$48+6*权重!I$49+(数据!S16-12)*权重!I$51              )
 )</f>
        <v>13.666666666666666</v>
      </c>
      <c r="T16" s="16">
        <f>IF( 数据!T16&lt;=6,(数据!T16-1)*权重!J$48,              IF(数据!T16&lt;=12, 5*权重!J$48+(数据!T16-6)*权重!J$49,                              5*权重!J$48+6*权重!J$49+(数据!T16-12)*权重!J$51              )
 )</f>
        <v>2.2666666666666666</v>
      </c>
      <c r="U16" s="16">
        <f>IF( 数据!U16&lt;=6,(数据!U16-1)*权重!K$48,              IF(数据!U16&lt;=12, 5*权重!K$48+(数据!U16-6)*权重!K$49,                              5*权重!K$48+6*权重!K$49+(数据!U16-12)*权重!K$51              )
 )</f>
        <v>0</v>
      </c>
      <c r="V16" s="16">
        <f>IF( 数据!V16&lt;=6,(数据!V16-1)*权重!L$48,              IF(数据!V16&lt;=12, 5*权重!L$48+(数据!V16-6)*权重!L$49,                              5*权重!L$48+6*权重!L$49+(数据!V16-12)*权重!L$51              )
 )</f>
        <v>9.5</v>
      </c>
      <c r="W16" s="16">
        <f>IF( 数据!W16&lt;=6,(数据!W16-1)*权重!M$48,              IF(数据!W16&lt;=12, 5*权重!M$48+(数据!W16-6)*权重!M$49,                              5*权重!M$48+6*权重!M$49+(数据!W16-12)*权重!M$51              )
 )</f>
        <v>2.6666666666666665</v>
      </c>
      <c r="X16" s="16">
        <f>IF( 数据!X16&lt;=6,(数据!X16-1)*权重!N$48,              IF(数据!X16&lt;=12, 5*权重!N$48+(数据!X16-6)*权重!N$49,                              5*权重!N$48+6*权重!N$49+(数据!X16-12)*权重!N$51              )
 )</f>
        <v>2.0499999999999998</v>
      </c>
      <c r="Y16" s="16">
        <f>IF( 数据!Y16&lt;=6,(数据!Y16-1)*权重!O$48,              IF(数据!Y16&lt;=12, 5*权重!O$48+(数据!Y16-6)*权重!O$49,                              5*权重!O$48+6*权重!O$49+(数据!Y16-12)*权重!O$51              )
 )</f>
        <v>4.2</v>
      </c>
      <c r="Z16" s="16">
        <f>IF( 数据!Z16&lt;=6,(数据!Z16-1)*权重!P$48,              IF(数据!Z16&lt;=10, 5*权重!P$48+(数据!Z16-4)*权重!P$50,                              5*权重!P$48+4*权重!P$50+(数据!Z16-10)*权重!P$52              )  )</f>
        <v>-0.37500000000000022</v>
      </c>
      <c r="AA16" s="16">
        <f>IF( 数据!AA16&lt;=6,(数据!AA16-1)*权重!Q$48,              IF(数据!AA16&lt;=12, 5*权重!Q$48+(数据!AA16-6)*权重!Q$49,                              5*权重!Q$48+6*权重!Q$49+(数据!AA16-12)*权重!Q$51              )
 )</f>
        <v>6.6666666666666661</v>
      </c>
      <c r="AB16" s="16">
        <f>IF( 数据!AB16&lt;=6,(数据!AB16-1)*权重!R$48,              IF(数据!AB16&lt;=10, 5*权重!R$48+(数据!AB16-4)*权重!R$50,                              5*权重!R$48+4*权重!R$50+(数据!AB16-10)*权重!R$52              )  )</f>
        <v>59</v>
      </c>
      <c r="AC16" s="16">
        <f>IF( 数据!AC16&lt;=6,(数据!AC16-1)*权重!S$48,              IF(数据!AC16&lt;=12, 5*权重!S$48+(数据!AC16-6)*权重!S$49,                              5*权重!S$48+6*权重!S$49+(数据!AC16-12)*权重!S$51              )
 )</f>
        <v>20.183333333333334</v>
      </c>
      <c r="AD16" s="16">
        <f>IF( 数据!AD16&lt;=6,(数据!AD16-1)*权重!T$48,              IF(数据!AD16&lt;=12, 5*权重!T$48+(数据!AD16-6)*权重!T$49,                              5*权重!T$48+6*权重!T$49+(数据!AD16-12)*权重!T$51              )
 )</f>
        <v>-1.2333333333333329</v>
      </c>
      <c r="AE16" s="16">
        <f>IF( 数据!AE16&lt;=6,(数据!AE16-1)*权重!U$48,              IF(数据!AE16&lt;=10, 5*权重!U$48+(数据!AE16-4)*权重!U$50,                              5*权重!U$48+4*权重!U$50+(数据!AE16-10)*权重!U$52              )  )</f>
        <v>-0.19999999999999929</v>
      </c>
      <c r="AF16" s="16">
        <f>IF( 数据!AF16&lt;=6,(数据!AF16-1)*权重!V$48,              IF(数据!AF16&lt;=10, 5*权重!V$48+(数据!AF16-4)*权重!V$50,                              5*权重!V$48+4*权重!V$50+(数据!AF16-10)*权重!V$52              )  )</f>
        <v>8.4</v>
      </c>
      <c r="AG16" s="16">
        <f>IF( 数据!AG16&lt;=6,(数据!AG16-1)*权重!W$48,              IF(数据!AG16&lt;=12, 5*权重!W$48+(数据!AG16-6)*权重!W$49,                              5*权重!W$48+6*权重!W$49+(数据!AG16-12)*权重!W$51              )
 )</f>
        <v>4.3</v>
      </c>
      <c r="AH16" s="16">
        <f>IF( 数据!AH16&lt;=6,(数据!AH16-1)*权重!X$48,              IF(数据!AH16&lt;=10, 5*权重!X$48+(数据!AH16-4)*权重!X$50,                              5*权重!X$48+4*权重!X$50+(数据!AH16-10)*权重!X$52              )  )</f>
        <v>6.25E-2</v>
      </c>
      <c r="AI16" s="16">
        <f>IF( 数据!AI16&lt;=6,(数据!AI16-1)*权重!Y$48,              IF(数据!AI16&lt;=12, 5*权重!Y$48+(数据!AI16-6)*权重!Y$49,                              5*权重!Y$48+6*权重!Y$49+(数据!AI16-12)*权重!Y$51              )
 )</f>
        <v>1.0666666666666667</v>
      </c>
      <c r="AJ16" s="16">
        <f>IF( 数据!AJ16&lt;=6,(数据!AJ16-1)*权重!Z$48,              IF(数据!AJ16&lt;=10, 5*权重!Z$48+(数据!AJ16-4)*权重!Z$50,                              5*权重!Z$48+4*权重!Z$50+(数据!AJ16-10)*权重!Z$52              )  )</f>
        <v>11.600000000000001</v>
      </c>
      <c r="AK16" s="16">
        <f>IF( 数据!AK16&lt;=6,(数据!AK16-1)*权重!AA$48,              IF(数据!AK16&lt;=10, 5*权重!AA$48+(数据!AK16-4)*权重!AA$50,                              5*权重!AA$48+4*权重!AA$50+(数据!AK16-10)*权重!AA$52              )  )</f>
        <v>-0.92500000000000004</v>
      </c>
      <c r="AL16" s="16">
        <f>IF( 数据!AL16&lt;=6,(数据!AL16-1)*权重!AB$48,              IF(数据!AL16&lt;=12, 5*权重!AB$48+(数据!AL16-6)*权重!AB$49,                              5*权重!AB$48+6*权重!AB$49+(数据!AL16-12)*权重!AB$51              )
 )</f>
        <v>17.100000000000001</v>
      </c>
      <c r="AM16" s="16">
        <f>IF( 数据!AM16&lt;=6,(数据!AM16-1)*权重!AC$48,              IF(数据!AM16&lt;=12, 5*权重!AC$48+(数据!AM16-6)*权重!AC$49,                              5*权重!AC$48+6*权重!AC$49+(数据!AM16-12)*权重!AC$51              )
 )</f>
        <v>9.2333333333333343</v>
      </c>
      <c r="AN16" s="16">
        <f>IF( 数据!AN16&lt;=6,(数据!AN16-1)*权重!AD$48,              IF(数据!AN16&lt;=12, 5*权重!AD$48+(数据!AN16-6)*权重!AD$49,                              5*权重!AD$48+6*权重!AD$49+(数据!AN16-12)*权重!AD$51              )
 )</f>
        <v>72.604166666666671</v>
      </c>
      <c r="AO16" s="16">
        <f>IF( 数据!AO16&lt;=6,(数据!AO16-1)*权重!AE$48,              IF(数据!AO16&lt;=12, 5*权重!AE$48+(数据!AO16-6)*权重!AE$49,                              5*权重!AE$48+6*权重!AE$49+(数据!AO16-12)*权重!AE$51              )
 )</f>
        <v>8.3500000000000014</v>
      </c>
      <c r="AP16" s="16">
        <f>IF( 数据!AP16&lt;=6,(数据!AP16-1)*权重!AF$48,              IF(数据!AP16&lt;=12, 5*权重!AF$48+(数据!AP16-6)*权重!AF$49,                              5*权重!AF$48+6*权重!AF$49+(数据!AP16-12)*权重!AF$51              )
 )</f>
        <v>16.399999999999999</v>
      </c>
      <c r="AQ16" s="16">
        <f>IF( 数据!AQ16&lt;=6,(数据!AQ16-1)*权重!AG$48,              IF(数据!AQ16&lt;=12, 5*权重!AG$48+(数据!AQ16-6)*权重!AG$49,                              5*权重!AG$48+6*权重!AG$49+(数据!AQ16-12)*权重!AG$51              )
 )</f>
        <v>21.933333333333334</v>
      </c>
      <c r="AR16" s="16">
        <f>IF( 数据!AR16&lt;=6,(数据!AR16-1)*权重!AH$48,              IF(数据!AR16&lt;=12, 5*权重!AH$48+(数据!AR16-6)*权重!AH$49,                              5*权重!AH$48+6*权重!AH$49+(数据!AR16-12)*权重!AH$51              )
 )</f>
        <v>14.566666666666665</v>
      </c>
      <c r="AS16" s="16">
        <f>IF( 数据!AS16&lt;=6,(数据!AS16-1)*权重!AI$48,              IF(数据!AS16&lt;=12, 5*权重!AI$48+(数据!AS16-6)*权重!AI$49,                              5*权重!AI$48+6*权重!AI$49+(数据!AS16-12)*权重!AI$51              )
 )</f>
        <v>3.1333333333333337</v>
      </c>
      <c r="AT16" s="16">
        <f>IF( 数据!AT16&lt;=6,(数据!AT16-1)*权重!AJ$48,              IF(数据!AT16&lt;=12, 5*权重!AJ$48+(数据!AT16-6)*权重!AJ$49,                              5*权重!AJ$48+6*权重!AJ$49+(数据!AT16-12)*权重!AJ$51              )
 )</f>
        <v>71.875</v>
      </c>
      <c r="AU16" s="16">
        <f>IF( 数据!AU16&lt;=6,(数据!AU16-1)*权重!AK$48,              IF(数据!AU16&lt;=12, 5*权重!AK$48+(数据!AU16-6)*权重!AK$49,                              5*权重!AK$48+6*权重!AK$49+(数据!AU16-12)*权重!AK$51              )
 )</f>
        <v>16.299999999999997</v>
      </c>
      <c r="AV16" s="16">
        <f>IF( 数据!AV16&lt;=6,(数据!AV16-1)*权重!AL$48,              IF(数据!AV16&lt;=10, 5*权重!AL$48+(数据!AV16-4)*权重!AL$50,                              5*权重!AL$48+4*权重!AL$50+(数据!AV16-10)*权重!AL$52              )  )</f>
        <v>3.4</v>
      </c>
      <c r="AW16" s="16">
        <f>IF( 数据!AW16&lt;=6,(数据!AW16-1)*权重!AM$48,              IF(数据!AW16&lt;=10, 5*权重!AM$48+(数据!AW16-4)*权重!AM$50,                              5*权重!AM$48+4*权重!AM$50+(数据!AW16-10)*权重!AM$52              )  )</f>
        <v>3.45</v>
      </c>
      <c r="AX16" s="16">
        <f>IF( 数据!AX16&lt;=6,(数据!AX16-1)*权重!AN$48,              IF(数据!AX16&lt;=10, 5*权重!AN$48+(数据!AX16-4)*权重!AN$50,                              5*权重!AN$48+4*权重!AN$50+(数据!AX16-10)*权重!AN$52              )  )</f>
        <v>23.75</v>
      </c>
      <c r="AY16" s="8">
        <v>3</v>
      </c>
      <c r="AZ16" s="8">
        <v>2</v>
      </c>
      <c r="BA16" s="8">
        <v>1</v>
      </c>
      <c r="BB16" s="8">
        <v>3</v>
      </c>
      <c r="BC16" s="8">
        <v>1</v>
      </c>
      <c r="BD16" s="8">
        <v>1</v>
      </c>
      <c r="BE16" s="8">
        <v>3</v>
      </c>
      <c r="BF16" s="8">
        <v>2</v>
      </c>
      <c r="BG16" s="8">
        <v>2</v>
      </c>
      <c r="BH16" s="8">
        <v>2</v>
      </c>
      <c r="BI16" s="8">
        <v>1</v>
      </c>
      <c r="BJ16" s="8" t="s">
        <v>26</v>
      </c>
      <c r="BK16" s="8" t="s">
        <v>20</v>
      </c>
      <c r="BL16" s="8">
        <v>18</v>
      </c>
      <c r="BM16" s="8" t="s">
        <v>26</v>
      </c>
      <c r="BN16" s="8"/>
      <c r="BO16" s="8">
        <v>103</v>
      </c>
      <c r="BP16" s="34">
        <v>46568</v>
      </c>
      <c r="BQ16" s="8" t="s">
        <v>21</v>
      </c>
      <c r="BR16" s="8" t="s">
        <v>156</v>
      </c>
    </row>
    <row r="17" spans="1:70" ht="15.5" thickBot="1" x14ac:dyDescent="0.35">
      <c r="A17" s="8" t="s">
        <v>26</v>
      </c>
      <c r="B17" s="16">
        <f t="shared" si="0"/>
        <v>431.55666666666667</v>
      </c>
      <c r="C17" s="8" t="s">
        <v>316</v>
      </c>
      <c r="D17" s="8" t="s">
        <v>154</v>
      </c>
      <c r="E17" s="33">
        <v>1</v>
      </c>
      <c r="F17" s="8">
        <v>0</v>
      </c>
      <c r="G17" s="8" t="s">
        <v>296</v>
      </c>
      <c r="H17" s="8" t="s">
        <v>317</v>
      </c>
      <c r="I17" s="8">
        <v>22</v>
      </c>
      <c r="J17" s="8">
        <v>150</v>
      </c>
      <c r="K17" s="8">
        <v>166</v>
      </c>
      <c r="L17" s="16">
        <f>IF( 数据!L17&lt;=6,(数据!L17-1)*权重!B$48,              IF(数据!L17&lt;=12, 5*权重!B$48+(数据!L17-6)*权重!B$49,                              5*权重!B$48+6*权重!B$49+(数据!L17-12)*权重!B$51              )
 )</f>
        <v>4.4000000000000004</v>
      </c>
      <c r="M17" s="16">
        <f>IF( 数据!M17&lt;=6,(数据!M17-1)*权重!C$48,              IF(数据!M17&lt;=12, 5*权重!C$48+(数据!M17-6)*权重!C$49,                              5*权重!C$48+6*权重!C$49+(数据!M17-12)*权重!C$51              )
 )</f>
        <v>0.90000000000000013</v>
      </c>
      <c r="N17" s="16">
        <f>IF( 数据!N17&lt;=6,(数据!N17-1)*权重!D$48,              IF(数据!N17&lt;=12, 5*权重!D$48+(数据!N17-6)*权重!D$49,                              5*权重!D$48+6*权重!D$49+(数据!N17-12)*权重!D$51              )
 )</f>
        <v>0.8</v>
      </c>
      <c r="O17" s="16">
        <f>IF( 数据!O17&lt;=6,(数据!O17-1)*权重!E$48,              IF(数据!O17&lt;=12, 5*权重!E$48+(数据!O17-6)*权重!E$49,                              5*权重!E$48+6*权重!E$49+(数据!O17-12)*权重!E$51              )
 )</f>
        <v>0</v>
      </c>
      <c r="P17" s="16">
        <f>IF( 数据!P17&lt;=6,(数据!P17-1)*权重!F$48,              IF(数据!P17&lt;=12, 5*权重!F$48+(数据!P17-6)*权重!F$49,                              5*权重!F$48+6*权重!F$49+(数据!P17-12)*权重!F$51              )
 )</f>
        <v>-1.9666666666666663</v>
      </c>
      <c r="Q17" s="16">
        <f>IF( 数据!Q17&lt;=6,(数据!Q17-1)*权重!G$48,              IF(数据!Q17&lt;=12, 5*权重!G$48+(数据!Q17-6)*权重!G$49,                              5*权重!G$48+6*权重!G$49+(数据!Q17-12)*权重!G$51              )
 )</f>
        <v>0</v>
      </c>
      <c r="R17" s="16">
        <f>IF( 数据!R17&lt;=6,(数据!R17-1)*权重!H$48,              IF(数据!R17&lt;=12, 5*权重!H$48+(数据!R17-6)*权重!H$49,                              5*权重!H$48+6*权重!H$49+(数据!R17-12)*权重!H$51              )
 )</f>
        <v>0</v>
      </c>
      <c r="S17" s="16">
        <f>IF( 数据!S17&lt;=6,(数据!S17-1)*权重!I$48,              IF(数据!S17&lt;=12, 5*权重!I$48+(数据!S17-6)*权重!I$49,                              5*权重!I$48+6*权重!I$49+(数据!S17-12)*权重!I$51              )
 )</f>
        <v>19.299999999999997</v>
      </c>
      <c r="T17" s="16">
        <f>IF( 数据!T17&lt;=6,(数据!T17-1)*权重!J$48,              IF(数据!T17&lt;=12, 5*权重!J$48+(数据!T17-6)*权重!J$49,                              5*权重!J$48+6*权重!J$49+(数据!T17-12)*权重!J$51              )
 )</f>
        <v>3.5</v>
      </c>
      <c r="U17" s="16">
        <f>IF( 数据!U17&lt;=6,(数据!U17-1)*权重!K$48,              IF(数据!U17&lt;=12, 5*权重!K$48+(数据!U17-6)*权重!K$49,                              5*权重!K$48+6*权重!K$49+(数据!U17-12)*权重!K$51              )
 )</f>
        <v>0</v>
      </c>
      <c r="V17" s="16">
        <f>IF( 数据!V17&lt;=6,(数据!V17-1)*权重!L$48,              IF(数据!V17&lt;=12, 5*权重!L$48+(数据!V17-6)*权重!L$49,                              5*权重!L$48+6*权重!L$49+(数据!V17-12)*权重!L$51              )
 )</f>
        <v>8.1666666666666679</v>
      </c>
      <c r="W17" s="16">
        <f>IF( 数据!W17&lt;=6,(数据!W17-1)*权重!M$48,              IF(数据!W17&lt;=12, 5*权重!M$48+(数据!W17-6)*权重!M$49,                              5*权重!M$48+6*权重!M$49+(数据!W17-12)*权重!M$51              )
 )</f>
        <v>2.0333333333333332</v>
      </c>
      <c r="X17" s="16">
        <f>IF( 数据!X17&lt;=6,(数据!X17-1)*权重!N$48,              IF(数据!X17&lt;=12, 5*权重!N$48+(数据!X17-6)*权重!N$49,                              5*权重!N$48+6*权重!N$49+(数据!X17-12)*权重!N$51              )
 )</f>
        <v>0.91999999999999993</v>
      </c>
      <c r="Y17" s="16">
        <f>IF( 数据!Y17&lt;=6,(数据!Y17-1)*权重!O$48,              IF(数据!Y17&lt;=12, 5*权重!O$48+(数据!Y17-6)*权重!O$49,                              5*权重!O$48+6*权重!O$49+(数据!Y17-12)*权重!O$51              )
 )</f>
        <v>3.3666666666666667</v>
      </c>
      <c r="Z17" s="16">
        <f>IF( 数据!Z17&lt;=6,(数据!Z17-1)*权重!P$48,              IF(数据!Z17&lt;=10, 5*权重!P$48+(数据!Z17-4)*权重!P$50,                              5*权重!P$48+4*权重!P$50+(数据!Z17-10)*权重!P$52              )  )</f>
        <v>-0.55000000000000027</v>
      </c>
      <c r="AA17" s="16">
        <f>IF( 数据!AA17&lt;=6,(数据!AA17-1)*权重!Q$48,              IF(数据!AA17&lt;=12, 5*权重!Q$48+(数据!AA17-6)*权重!Q$49,                              5*权重!Q$48+6*权重!Q$49+(数据!AA17-12)*权重!Q$51              )
 )</f>
        <v>5.8</v>
      </c>
      <c r="AB17" s="16">
        <f>IF( 数据!AB17&lt;=6,(数据!AB17-1)*权重!R$48,              IF(数据!AB17&lt;=10, 5*权重!R$48+(数据!AB17-4)*权重!R$50,                              5*权重!R$48+4*权重!R$50+(数据!AB17-10)*权重!R$52              )  )</f>
        <v>57.5</v>
      </c>
      <c r="AC17" s="16">
        <f>IF( 数据!AC17&lt;=6,(数据!AC17-1)*权重!S$48,              IF(数据!AC17&lt;=12, 5*权重!S$48+(数据!AC17-6)*权重!S$49,                              5*权重!S$48+6*权重!S$49+(数据!AC17-12)*权重!S$51              )
 )</f>
        <v>18.75</v>
      </c>
      <c r="AD17" s="16">
        <f>IF( 数据!AD17&lt;=6,(数据!AD17-1)*权重!T$48,              IF(数据!AD17&lt;=12, 5*权重!T$48+(数据!AD17-6)*权重!T$49,                              5*权重!T$48+6*权重!T$49+(数据!AD17-12)*权重!T$51              )
 )</f>
        <v>-1.2333333333333329</v>
      </c>
      <c r="AE17" s="16">
        <f>IF( 数据!AE17&lt;=6,(数据!AE17-1)*权重!U$48,              IF(数据!AE17&lt;=10, 5*权重!U$48+(数据!AE17-4)*权重!U$50,                              5*权重!U$48+4*权重!U$50+(数据!AE17-10)*权重!U$52              )  )</f>
        <v>-3.28</v>
      </c>
      <c r="AF17" s="16">
        <f>IF( 数据!AF17&lt;=6,(数据!AF17-1)*权重!V$48,              IF(数据!AF17&lt;=10, 5*权重!V$48+(数据!AF17-4)*权重!V$50,                              5*权重!V$48+4*权重!V$50+(数据!AF17-10)*权重!V$52              )  )</f>
        <v>7.3500000000000005</v>
      </c>
      <c r="AG17" s="16">
        <f>IF( 数据!AG17&lt;=6,(数据!AG17-1)*权重!W$48,              IF(数据!AG17&lt;=12, 5*权重!W$48+(数据!AG17-6)*权重!W$49,                              5*权重!W$48+6*权重!W$49+(数据!AG17-12)*权重!W$51              )
 )</f>
        <v>3.3</v>
      </c>
      <c r="AH17" s="16">
        <f>IF( 数据!AH17&lt;=6,(数据!AH17-1)*权重!X$48,              IF(数据!AH17&lt;=10, 5*权重!X$48+(数据!AH17-4)*权重!X$50,                              5*权重!X$48+4*权重!X$50+(数据!AH17-10)*权重!X$52              )  )</f>
        <v>-0.16249999999999998</v>
      </c>
      <c r="AI17" s="16">
        <f>IF( 数据!AI17&lt;=6,(数据!AI17-1)*权重!Y$48,              IF(数据!AI17&lt;=12, 5*权重!Y$48+(数据!AI17-6)*权重!Y$49,                              5*权重!Y$48+6*权重!Y$49+(数据!AI17-12)*权重!Y$51              )
 )</f>
        <v>0.53333333333333333</v>
      </c>
      <c r="AJ17" s="16">
        <f>IF( 数据!AJ17&lt;=6,(数据!AJ17-1)*权重!Z$48,              IF(数据!AJ17&lt;=10, 5*权重!Z$48+(数据!AJ17-4)*权重!Z$50,                              5*权重!Z$48+4*权重!Z$50+(数据!AJ17-10)*权重!Z$52              )  )</f>
        <v>11.012499999999999</v>
      </c>
      <c r="AK17" s="16">
        <f>IF( 数据!AK17&lt;=6,(数据!AK17-1)*权重!AA$48,              IF(数据!AK17&lt;=10, 5*权重!AA$48+(数据!AK17-4)*权重!AA$50,                              5*权重!AA$48+4*权重!AA$50+(数据!AK17-10)*权重!AA$52              )  )</f>
        <v>-1.4500000000000002</v>
      </c>
      <c r="AL17" s="16">
        <f>IF( 数据!AL17&lt;=6,(数据!AL17-1)*权重!AB$48,              IF(数据!AL17&lt;=12, 5*权重!AB$48+(数据!AL17-6)*权重!AB$49,                              5*权重!AB$48+6*权重!AB$49+(数据!AL17-12)*权重!AB$51              )
 )</f>
        <v>12.6</v>
      </c>
      <c r="AM17" s="16">
        <f>IF( 数据!AM17&lt;=6,(数据!AM17-1)*权重!AC$48,              IF(数据!AM17&lt;=12, 5*权重!AC$48+(数据!AM17-6)*权重!AC$49,                              5*权重!AC$48+6*权重!AC$49+(数据!AM17-12)*权重!AC$51              )
 )</f>
        <v>9.2333333333333343</v>
      </c>
      <c r="AN17" s="16">
        <f>IF( 数据!AN17&lt;=6,(数据!AN17-1)*权重!AD$48,              IF(数据!AN17&lt;=12, 5*权重!AD$48+(数据!AN17-6)*权重!AD$49,                              5*权重!AD$48+6*权重!AD$49+(数据!AN17-12)*权重!AD$51              )
 )</f>
        <v>86.791666666666657</v>
      </c>
      <c r="AO17" s="16">
        <f>IF( 数据!AO17&lt;=6,(数据!AO17-1)*权重!AE$48,              IF(数据!AO17&lt;=12, 5*权重!AE$48+(数据!AO17-6)*权重!AE$49,                              5*权重!AE$48+6*权重!AE$49+(数据!AO17-12)*权重!AE$51              )
 )</f>
        <v>4.2</v>
      </c>
      <c r="AP17" s="16">
        <f>IF( 数据!AP17&lt;=6,(数据!AP17-1)*权重!AF$48,              IF(数据!AP17&lt;=12, 5*权重!AF$48+(数据!AP17-6)*权重!AF$49,                              5*权重!AF$48+6*权重!AF$49+(数据!AP17-12)*权重!AF$51              )
 )</f>
        <v>16.399999999999999</v>
      </c>
      <c r="AQ17" s="16">
        <f>IF( 数据!AQ17&lt;=6,(数据!AQ17-1)*权重!AG$48,              IF(数据!AQ17&lt;=12, 5*权重!AG$48+(数据!AQ17-6)*权重!AG$49,                              5*权重!AG$48+6*权重!AG$49+(数据!AQ17-12)*权重!AG$51              )
 )</f>
        <v>18.833333333333336</v>
      </c>
      <c r="AR17" s="16">
        <f>IF( 数据!AR17&lt;=6,(数据!AR17-1)*权重!AH$48,              IF(数据!AR17&lt;=12, 5*权重!AH$48+(数据!AR17-6)*权重!AH$49,                              5*权重!AH$48+6*权重!AH$49+(数据!AR17-12)*权重!AH$51              )
 )</f>
        <v>15.733333333333333</v>
      </c>
      <c r="AS17" s="16">
        <f>IF( 数据!AS17&lt;=6,(数据!AS17-1)*权重!AI$48,              IF(数据!AS17&lt;=12, 5*权重!AI$48+(数据!AS17-6)*权重!AI$49,                              5*权重!AI$48+6*权重!AI$49+(数据!AS17-12)*权重!AI$51              )
 )</f>
        <v>1.8500000000000005</v>
      </c>
      <c r="AT17" s="16">
        <f>IF( 数据!AT17&lt;=6,(数据!AT17-1)*权重!AJ$48,              IF(数据!AT17&lt;=12, 5*权重!AJ$48+(数据!AT17-6)*权重!AJ$49,                              5*权重!AJ$48+6*权重!AJ$49+(数据!AT17-12)*权重!AJ$51              )
 )</f>
        <v>81.625</v>
      </c>
      <c r="AU17" s="16">
        <f>IF( 数据!AU17&lt;=6,(数据!AU17-1)*权重!AK$48,              IF(数据!AU17&lt;=12, 5*权重!AK$48+(数据!AU17-6)*权重!AK$49,                              5*权重!AK$48+6*权重!AK$49+(数据!AU17-12)*权重!AK$51              )
 )</f>
        <v>14.799999999999999</v>
      </c>
      <c r="AV17" s="16">
        <f>IF( 数据!AV17&lt;=6,(数据!AV17-1)*权重!AL$48,              IF(数据!AV17&lt;=10, 5*权重!AL$48+(数据!AV17-4)*权重!AL$50,                              5*权重!AL$48+4*权重!AL$50+(数据!AV17-10)*权重!AL$52              )  )</f>
        <v>2.5499999999999998</v>
      </c>
      <c r="AW17" s="16">
        <f>IF( 数据!AW17&lt;=6,(数据!AW17-1)*权重!AM$48,              IF(数据!AW17&lt;=10, 5*权重!AM$48+(数据!AW17-4)*权重!AM$50,                              5*权重!AM$48+4*权重!AM$50+(数据!AW17-10)*权重!AM$52              )  )</f>
        <v>4.2</v>
      </c>
      <c r="AX17" s="16">
        <f>IF( 数据!AX17&lt;=6,(数据!AX17-1)*权重!AN$48,              IF(数据!AX17&lt;=10, 5*权重!AN$48+(数据!AX17-4)*权重!AN$50,                              5*权重!AN$48+4*权重!AN$50+(数据!AX17-10)*权重!AN$52              )  )</f>
        <v>23.75</v>
      </c>
      <c r="AY17" s="8">
        <v>2</v>
      </c>
      <c r="AZ17" s="8">
        <v>2</v>
      </c>
      <c r="BA17" s="8">
        <v>3</v>
      </c>
      <c r="BB17" s="8">
        <v>3</v>
      </c>
      <c r="BC17" s="8">
        <v>3</v>
      </c>
      <c r="BD17" s="8">
        <v>1</v>
      </c>
      <c r="BE17" s="8">
        <v>2</v>
      </c>
      <c r="BF17" s="8">
        <v>1</v>
      </c>
      <c r="BG17" s="8">
        <v>2</v>
      </c>
      <c r="BH17" s="8">
        <v>1</v>
      </c>
      <c r="BI17" s="8">
        <v>3</v>
      </c>
      <c r="BJ17" s="8" t="s">
        <v>26</v>
      </c>
      <c r="BK17" s="8" t="s">
        <v>20</v>
      </c>
      <c r="BL17" s="8">
        <v>16</v>
      </c>
      <c r="BM17" s="8" t="s">
        <v>26</v>
      </c>
      <c r="BN17" s="8"/>
      <c r="BO17" s="8">
        <v>17</v>
      </c>
      <c r="BP17" s="34">
        <v>47664</v>
      </c>
      <c r="BQ17" s="8" t="s">
        <v>21</v>
      </c>
      <c r="BR17" s="8" t="s">
        <v>156</v>
      </c>
    </row>
    <row r="18" spans="1:70" ht="15.5" thickBot="1" x14ac:dyDescent="0.35">
      <c r="A18" s="8" t="s">
        <v>26</v>
      </c>
      <c r="B18" s="16">
        <f t="shared" si="0"/>
        <v>441.05416666666662</v>
      </c>
      <c r="C18" s="8" t="s">
        <v>318</v>
      </c>
      <c r="D18" s="8" t="s">
        <v>154</v>
      </c>
      <c r="E18" s="33">
        <v>1</v>
      </c>
      <c r="F18" s="8">
        <v>0</v>
      </c>
      <c r="G18" s="8" t="s">
        <v>20</v>
      </c>
      <c r="H18" s="8" t="s">
        <v>138</v>
      </c>
      <c r="I18" s="8">
        <v>25</v>
      </c>
      <c r="J18" s="8">
        <v>155</v>
      </c>
      <c r="K18" s="8">
        <v>160</v>
      </c>
      <c r="L18" s="16">
        <f>IF( 数据!L18&lt;=6,(数据!L18-1)*权重!B$48,              IF(数据!L18&lt;=12, 5*权重!B$48+(数据!L18-6)*权重!B$49,                              5*权重!B$48+6*权重!B$49+(数据!L18-12)*权重!B$51              )
 )</f>
        <v>3.4666666666666668</v>
      </c>
      <c r="M18" s="16">
        <f>IF( 数据!M18&lt;=6,(数据!M18-1)*权重!C$48,              IF(数据!M18&lt;=12, 5*权重!C$48+(数据!M18-6)*权重!C$49,                              5*权重!C$48+6*权重!C$49+(数据!M18-12)*权重!C$51              )
 )</f>
        <v>0.91666666666666674</v>
      </c>
      <c r="N18" s="16">
        <f>IF( 数据!N18&lt;=6,(数据!N18-1)*权重!D$48,              IF(数据!N18&lt;=12, 5*权重!D$48+(数据!N18-6)*权重!D$49,                              5*权重!D$48+6*权重!D$49+(数据!N18-12)*权重!D$51              )
 )</f>
        <v>0.8</v>
      </c>
      <c r="O18" s="16">
        <f>IF( 数据!O18&lt;=6,(数据!O18-1)*权重!E$48,              IF(数据!O18&lt;=12, 5*权重!E$48+(数据!O18-6)*权重!E$49,                              5*权重!E$48+6*权重!E$49+(数据!O18-12)*权重!E$51              )
 )</f>
        <v>0</v>
      </c>
      <c r="P18" s="16">
        <f>IF( 数据!P18&lt;=6,(数据!P18-1)*权重!F$48,              IF(数据!P18&lt;=12, 5*权重!F$48+(数据!P18-6)*权重!F$49,                              5*权重!F$48+6*权重!F$49+(数据!P18-12)*权重!F$51              )
 )</f>
        <v>-2.3499999999999996</v>
      </c>
      <c r="Q18" s="16">
        <f>IF( 数据!Q18&lt;=6,(数据!Q18-1)*权重!G$48,              IF(数据!Q18&lt;=12, 5*权重!G$48+(数据!Q18-6)*权重!G$49,                              5*权重!G$48+6*权重!G$49+(数据!Q18-12)*权重!G$51              )
 )</f>
        <v>0</v>
      </c>
      <c r="R18" s="16">
        <f>IF( 数据!R18&lt;=6,(数据!R18-1)*权重!H$48,              IF(数据!R18&lt;=12, 5*权重!H$48+(数据!R18-6)*权重!H$49,                              5*权重!H$48+6*权重!H$49+(数据!R18-12)*权重!H$51              )
 )</f>
        <v>0</v>
      </c>
      <c r="S18" s="16">
        <f>IF( 数据!S18&lt;=6,(数据!S18-1)*权重!I$48,              IF(数据!S18&lt;=12, 5*权重!I$48+(数据!S18-6)*权重!I$49,                              5*权重!I$48+6*权重!I$49+(数据!S18-12)*权重!I$51              )
 )</f>
        <v>19.299999999999997</v>
      </c>
      <c r="T18" s="16">
        <f>IF( 数据!T18&lt;=6,(数据!T18-1)*权重!J$48,              IF(数据!T18&lt;=12, 5*权重!J$48+(数据!T18-6)*权重!J$49,                              5*权重!J$48+6*权重!J$49+(数据!T18-12)*权重!J$51              )
 )</f>
        <v>3.5</v>
      </c>
      <c r="U18" s="16">
        <f>IF( 数据!U18&lt;=6,(数据!U18-1)*权重!K$48,              IF(数据!U18&lt;=12, 5*权重!K$48+(数据!U18-6)*权重!K$49,                              5*权重!K$48+6*权重!K$49+(数据!U18-12)*权重!K$51              )
 )</f>
        <v>0</v>
      </c>
      <c r="V18" s="16">
        <f>IF( 数据!V18&lt;=6,(数据!V18-1)*权重!L$48,              IF(数据!V18&lt;=12, 5*权重!L$48+(数据!V18-6)*权重!L$49,                              5*权重!L$48+6*权重!L$49+(数据!V18-12)*权重!L$51              )
 )</f>
        <v>8.8333333333333339</v>
      </c>
      <c r="W18" s="16">
        <f>IF( 数据!W18&lt;=6,(数据!W18-1)*权重!M$48,              IF(数据!W18&lt;=12, 5*权重!M$48+(数据!W18-6)*权重!M$49,                              5*权重!M$48+6*权重!M$49+(数据!W18-12)*权重!M$51              )
 )</f>
        <v>2.6666666666666665</v>
      </c>
      <c r="X18" s="16">
        <f>IF( 数据!X18&lt;=6,(数据!X18-1)*权重!N$48,              IF(数据!X18&lt;=12, 5*权重!N$48+(数据!X18-6)*权重!N$49,                              5*权重!N$48+6*权重!N$49+(数据!X18-12)*权重!N$51              )
 )</f>
        <v>2.1333333333333333</v>
      </c>
      <c r="Y18" s="16">
        <f>IF( 数据!Y18&lt;=6,(数据!Y18-1)*权重!O$48,              IF(数据!Y18&lt;=12, 5*权重!O$48+(数据!Y18-6)*权重!O$49,                              5*权重!O$48+6*权重!O$49+(数据!Y18-12)*权重!O$51              )
 )</f>
        <v>2.5333333333333332</v>
      </c>
      <c r="Z18" s="16">
        <f>IF( 数据!Z18&lt;=6,(数据!Z18-1)*权重!P$48,              IF(数据!Z18&lt;=10, 5*权重!P$48+(数据!Z18-4)*权重!P$50,                              5*权重!P$48+4*权重!P$50+(数据!Z18-10)*权重!P$52              )  )</f>
        <v>-0.72500000000000009</v>
      </c>
      <c r="AA18" s="16">
        <f>IF( 数据!AA18&lt;=6,(数据!AA18-1)*权重!Q$48,              IF(数据!AA18&lt;=12, 5*权重!Q$48+(数据!AA18-6)*权重!Q$49,                              5*权重!Q$48+6*权重!Q$49+(数据!AA18-12)*权重!Q$51              )
 )</f>
        <v>6.6666666666666661</v>
      </c>
      <c r="AB18" s="16">
        <f>IF( 数据!AB18&lt;=6,(数据!AB18-1)*权重!R$48,              IF(数据!AB18&lt;=10, 5*权重!R$48+(数据!AB18-4)*权重!R$50,                              5*权重!R$48+4*权重!R$50+(数据!AB18-10)*权重!R$52              )  )</f>
        <v>58.25</v>
      </c>
      <c r="AC18" s="16">
        <f>IF( 数据!AC18&lt;=6,(数据!AC18-1)*权重!S$48,              IF(数据!AC18&lt;=12, 5*权重!S$48+(数据!AC18-6)*权重!S$49,                              5*权重!S$48+6*权重!S$49+(数据!AC18-12)*权重!S$51              )
 )</f>
        <v>20.183333333333334</v>
      </c>
      <c r="AD18" s="16">
        <f>IF( 数据!AD18&lt;=6,(数据!AD18-1)*权重!T$48,              IF(数据!AD18&lt;=12, 5*权重!T$48+(数据!AD18-6)*权重!T$49,                              5*权重!T$48+6*权重!T$49+(数据!AD18-12)*权重!T$51              )
 )</f>
        <v>-0.86666666666666625</v>
      </c>
      <c r="AE18" s="16">
        <f>IF( 数据!AE18&lt;=6,(数据!AE18-1)*权重!U$48,              IF(数据!AE18&lt;=10, 5*权重!U$48+(数据!AE18-4)*权重!U$50,                              5*权重!U$48+4*权重!U$50+(数据!AE18-10)*权重!U$52              )  )</f>
        <v>-2.9999999999999996</v>
      </c>
      <c r="AF18" s="16">
        <f>IF( 数据!AF18&lt;=6,(数据!AF18-1)*权重!V$48,              IF(数据!AF18&lt;=10, 5*权重!V$48+(数据!AF18-4)*权重!V$50,                              5*权重!V$48+4*权重!V$50+(数据!AF18-10)*权重!V$52              )  )</f>
        <v>6.8250000000000011</v>
      </c>
      <c r="AG18" s="16">
        <f>IF( 数据!AG18&lt;=6,(数据!AG18-1)*权重!W$48,              IF(数据!AG18&lt;=12, 5*权重!W$48+(数据!AG18-6)*权重!W$49,                              5*权重!W$48+6*权重!W$49+(数据!AG18-12)*权重!W$51              )
 )</f>
        <v>3.3</v>
      </c>
      <c r="AH18" s="16">
        <f>IF( 数据!AH18&lt;=6,(数据!AH18-1)*权重!X$48,              IF(数据!AH18&lt;=10, 5*权重!X$48+(数据!AH18-4)*权重!X$50,                              5*权重!X$48+4*权重!X$50+(数据!AH18-10)*权重!X$52              )  )</f>
        <v>-4.9999999999999989E-2</v>
      </c>
      <c r="AI18" s="16">
        <f>IF( 数据!AI18&lt;=6,(数据!AI18-1)*权重!Y$48,              IF(数据!AI18&lt;=12, 5*权重!Y$48+(数据!AI18-6)*权重!Y$49,                              5*权重!Y$48+6*权重!Y$49+(数据!AI18-12)*权重!Y$51              )
 )</f>
        <v>0.53333333333333333</v>
      </c>
      <c r="AJ18" s="16">
        <f>IF( 数据!AJ18&lt;=6,(数据!AJ18-1)*权重!Z$48,              IF(数据!AJ18&lt;=10, 5*权重!Z$48+(数据!AJ18-4)*权重!Z$50,                              5*权重!Z$48+4*权重!Z$50+(数据!AJ18-10)*权重!Z$52              )  )</f>
        <v>11.012499999999999</v>
      </c>
      <c r="AK18" s="16">
        <f>IF( 数据!AK18&lt;=6,(数据!AK18-1)*权重!AA$48,              IF(数据!AK18&lt;=10, 5*权重!AA$48+(数据!AK18-4)*权重!AA$50,                              5*权重!AA$48+4*权重!AA$50+(数据!AK18-10)*权重!AA$52              )  )</f>
        <v>-1.2750000000000001</v>
      </c>
      <c r="AL18" s="16">
        <f>IF( 数据!AL18&lt;=6,(数据!AL18-1)*权重!AB$48,              IF(数据!AL18&lt;=12, 5*权重!AB$48+(数据!AL18-6)*权重!AB$49,                              5*权重!AB$48+6*权重!AB$49+(数据!AL18-12)*权重!AB$51              )
 )</f>
        <v>13.5</v>
      </c>
      <c r="AM18" s="16">
        <f>IF( 数据!AM18&lt;=6,(数据!AM18-1)*权重!AC$48,              IF(数据!AM18&lt;=12, 5*权重!AC$48+(数据!AM18-6)*权重!AC$49,                              5*权重!AC$48+6*权重!AC$49+(数据!AM18-12)*权重!AC$51              )
 )</f>
        <v>9.6</v>
      </c>
      <c r="AN18" s="16">
        <f>IF( 数据!AN18&lt;=6,(数据!AN18-1)*权重!AD$48,              IF(数据!AN18&lt;=12, 5*权重!AD$48+(数据!AN18-6)*权重!AD$49,                              5*权重!AD$48+6*权重!AD$49+(数据!AN18-12)*权重!AD$51              )
 )</f>
        <v>82.0625</v>
      </c>
      <c r="AO18" s="16">
        <f>IF( 数据!AO18&lt;=6,(数据!AO18-1)*权重!AE$48,              IF(数据!AO18&lt;=12, 5*权重!AE$48+(数据!AO18-6)*权重!AE$49,                              5*权重!AE$48+6*权重!AE$49+(数据!AO18-12)*权重!AE$51              )
 )</f>
        <v>6.9666666666666668</v>
      </c>
      <c r="AP18" s="16">
        <f>IF( 数据!AP18&lt;=6,(数据!AP18-1)*权重!AF$48,              IF(数据!AP18&lt;=12, 5*权重!AF$48+(数据!AP18-6)*权重!AF$49,                              5*权重!AF$48+6*权重!AF$49+(数据!AP18-12)*权重!AF$51              )
 )</f>
        <v>17.366666666666667</v>
      </c>
      <c r="AQ18" s="16">
        <f>IF( 数据!AQ18&lt;=6,(数据!AQ18-1)*权重!AG$48,              IF(数据!AQ18&lt;=12, 5*权重!AG$48+(数据!AQ18-6)*权重!AG$49,                              5*权重!AG$48+6*权重!AG$49+(数据!AQ18-12)*权重!AG$51              )
 )</f>
        <v>19.350000000000001</v>
      </c>
      <c r="AR18" s="16">
        <f>IF( 数据!AR18&lt;=6,(数据!AR18-1)*权重!AH$48,              IF(数据!AR18&lt;=12, 5*权重!AH$48+(数据!AR18-6)*权重!AH$49,                              5*权重!AH$48+6*权重!AH$49+(数据!AR18-12)*权重!AH$51              )
 )</f>
        <v>14.566666666666665</v>
      </c>
      <c r="AS18" s="16">
        <f>IF( 数据!AS18&lt;=6,(数据!AS18-1)*权重!AI$48,              IF(数据!AS18&lt;=12, 5*权重!AI$48+(数据!AS18-6)*权重!AI$49,                              5*权重!AI$48+6*权重!AI$49+(数据!AS18-12)*权重!AI$51              )
 )</f>
        <v>6.6500000000000012</v>
      </c>
      <c r="AT18" s="16">
        <f>IF( 数据!AT18&lt;=6,(数据!AT18-1)*权重!AJ$48,              IF(数据!AT18&lt;=12, 5*权重!AJ$48+(数据!AT18-6)*权重!AJ$49,                              5*权重!AJ$48+6*权重!AJ$49+(数据!AT18-12)*权重!AJ$51              )
 )</f>
        <v>81.625</v>
      </c>
      <c r="AU18" s="16">
        <f>IF( 数据!AU18&lt;=6,(数据!AU18-1)*权重!AK$48,              IF(数据!AU18&lt;=12, 5*权重!AK$48+(数据!AU18-6)*权重!AK$49,                              5*权重!AK$48+6*权重!AK$49+(数据!AU18-12)*权重!AK$51              )
 )</f>
        <v>15.399999999999999</v>
      </c>
      <c r="AV18" s="16">
        <f>IF( 数据!AV18&lt;=6,(数据!AV18-1)*权重!AL$48,              IF(数据!AV18&lt;=10, 5*权重!AL$48+(数据!AV18-4)*权重!AL$50,                              5*权重!AL$48+4*权重!AL$50+(数据!AV18-10)*权重!AL$52              )  )</f>
        <v>3.8250000000000002</v>
      </c>
      <c r="AW18" s="16">
        <f>IF( 数据!AW18&lt;=6,(数据!AW18-1)*权重!AM$48,              IF(数据!AW18&lt;=10, 5*权重!AM$48+(数据!AW18-4)*权重!AM$50,                              5*权重!AM$48+4*权重!AM$50+(数据!AW18-10)*权重!AM$52              )  )</f>
        <v>4.5750000000000002</v>
      </c>
      <c r="AX18" s="16">
        <f>IF( 数据!AX18&lt;=6,(数据!AX18-1)*权重!AN$48,              IF(数据!AX18&lt;=10, 5*权重!AN$48+(数据!AX18-4)*权重!AN$50,                              5*权重!AN$48+4*权重!AN$50+(数据!AX18-10)*权重!AN$52              )  )</f>
        <v>22.912499999999998</v>
      </c>
      <c r="AY18" s="8">
        <v>2</v>
      </c>
      <c r="AZ18" s="8">
        <v>2</v>
      </c>
      <c r="BA18" s="8">
        <v>4</v>
      </c>
      <c r="BB18" s="8">
        <v>3</v>
      </c>
      <c r="BC18" s="8">
        <v>1</v>
      </c>
      <c r="BD18" s="8">
        <v>1</v>
      </c>
      <c r="BE18" s="8">
        <v>1</v>
      </c>
      <c r="BF18" s="8">
        <v>3</v>
      </c>
      <c r="BG18" s="8">
        <v>3</v>
      </c>
      <c r="BH18" s="8">
        <v>2</v>
      </c>
      <c r="BI18" s="8">
        <v>3</v>
      </c>
      <c r="BJ18" s="8" t="s">
        <v>26</v>
      </c>
      <c r="BK18" s="8" t="s">
        <v>20</v>
      </c>
      <c r="BL18" s="8">
        <v>15</v>
      </c>
      <c r="BM18" s="8" t="s">
        <v>26</v>
      </c>
      <c r="BN18" s="8"/>
      <c r="BO18" s="8">
        <v>47</v>
      </c>
      <c r="BP18" s="34">
        <v>47664</v>
      </c>
      <c r="BQ18" s="8" t="s">
        <v>21</v>
      </c>
      <c r="BR18" s="8" t="s">
        <v>156</v>
      </c>
    </row>
    <row r="19" spans="1:70" ht="15.5" thickBot="1" x14ac:dyDescent="0.35">
      <c r="A19" s="8" t="s">
        <v>26</v>
      </c>
      <c r="B19" s="16">
        <f t="shared" si="0"/>
        <v>453.47833333333335</v>
      </c>
      <c r="C19" s="8" t="s">
        <v>319</v>
      </c>
      <c r="D19" s="8" t="s">
        <v>154</v>
      </c>
      <c r="E19" s="33">
        <v>1</v>
      </c>
      <c r="F19" s="8">
        <v>0</v>
      </c>
      <c r="G19" s="8" t="s">
        <v>228</v>
      </c>
      <c r="H19" s="8" t="s">
        <v>24</v>
      </c>
      <c r="I19" s="8">
        <v>22</v>
      </c>
      <c r="J19" s="8">
        <v>148</v>
      </c>
      <c r="K19" s="8">
        <v>170</v>
      </c>
      <c r="L19" s="16">
        <f>IF( 数据!L19&lt;=6,(数据!L19-1)*权重!B$48,              IF(数据!L19&lt;=12, 5*权重!B$48+(数据!L19-6)*权重!B$49,                              5*权重!B$48+6*权重!B$49+(数据!L19-12)*权重!B$51              )
 )</f>
        <v>3</v>
      </c>
      <c r="M19" s="16">
        <f>IF( 数据!M19&lt;=6,(数据!M19-1)*权重!C$48,              IF(数据!M19&lt;=12, 5*权重!C$48+(数据!M19-6)*权重!C$49,                              5*权重!C$48+6*权重!C$49+(数据!M19-12)*权重!C$51              )
 )</f>
        <v>2.5</v>
      </c>
      <c r="N19" s="16">
        <f>IF( 数据!N19&lt;=6,(数据!N19-1)*权重!D$48,              IF(数据!N19&lt;=12, 5*权重!D$48+(数据!N19-6)*权重!D$49,                              5*权重!D$48+6*权重!D$49+(数据!N19-12)*权重!D$51              )
 )</f>
        <v>0.52833333333333332</v>
      </c>
      <c r="O19" s="16">
        <f>IF( 数据!O19&lt;=6,(数据!O19-1)*权重!E$48,              IF(数据!O19&lt;=12, 5*权重!E$48+(数据!O19-6)*权重!E$49,                              5*权重!E$48+6*权重!E$49+(数据!O19-12)*权重!E$51              )
 )</f>
        <v>0</v>
      </c>
      <c r="P19" s="16">
        <f>IF( 数据!P19&lt;=6,(数据!P19-1)*权重!F$48,              IF(数据!P19&lt;=12, 5*权重!F$48+(数据!P19-6)*权重!F$49,                              5*权重!F$48+6*权重!F$49+(数据!P19-12)*权重!F$51              )
 )</f>
        <v>-2.7333333333333329</v>
      </c>
      <c r="Q19" s="16">
        <f>IF( 数据!Q19&lt;=6,(数据!Q19-1)*权重!G$48,              IF(数据!Q19&lt;=12, 5*权重!G$48+(数据!Q19-6)*权重!G$49,                              5*权重!G$48+6*权重!G$49+(数据!Q19-12)*权重!G$51              )
 )</f>
        <v>0</v>
      </c>
      <c r="R19" s="16">
        <f>IF( 数据!R19&lt;=6,(数据!R19-1)*权重!H$48,              IF(数据!R19&lt;=12, 5*权重!H$48+(数据!R19-6)*权重!H$49,                              5*权重!H$48+6*权重!H$49+(数据!R19-12)*权重!H$51              )
 )</f>
        <v>0</v>
      </c>
      <c r="S19" s="16">
        <f>IF( 数据!S19&lt;=6,(数据!S19-1)*权重!I$48,              IF(数据!S19&lt;=12, 5*权重!I$48+(数据!S19-6)*权重!I$49,                              5*权重!I$48+6*权重!I$49+(数据!S19-12)*权重!I$51              )
 )</f>
        <v>17.933333333333334</v>
      </c>
      <c r="T19" s="16">
        <f>IF( 数据!T19&lt;=6,(数据!T19-1)*权重!J$48,              IF(数据!T19&lt;=12, 5*权重!J$48+(数据!T19-6)*权重!J$49,                              5*权重!J$48+6*权重!J$49+(数据!T19-12)*权重!J$51              )
 )</f>
        <v>2.2666666666666666</v>
      </c>
      <c r="U19" s="16">
        <f>IF( 数据!U19&lt;=6,(数据!U19-1)*权重!K$48,              IF(数据!U19&lt;=12, 5*权重!K$48+(数据!U19-6)*权重!K$49,                              5*权重!K$48+6*权重!K$49+(数据!U19-12)*权重!K$51              )
 )</f>
        <v>0</v>
      </c>
      <c r="V19" s="16">
        <f>IF( 数据!V19&lt;=6,(数据!V19-1)*权重!L$48,              IF(数据!V19&lt;=12, 5*权重!L$48+(数据!V19-6)*权重!L$49,                              5*权重!L$48+6*权重!L$49+(数据!V19-12)*权重!L$51              )
 )</f>
        <v>8.8333333333333339</v>
      </c>
      <c r="W19" s="16">
        <f>IF( 数据!W19&lt;=6,(数据!W19-1)*权重!M$48,              IF(数据!W19&lt;=12, 5*权重!M$48+(数据!W19-6)*权重!M$49,                              5*权重!M$48+6*权重!M$49+(数据!W19-12)*权重!M$51              )
 )</f>
        <v>0.1333333333333333</v>
      </c>
      <c r="X19" s="16">
        <f>IF( 数据!X19&lt;=6,(数据!X19-1)*权重!N$48,              IF(数据!X19&lt;=12, 5*权重!N$48+(数据!X19-6)*权重!N$49,                              5*权重!N$48+6*权重!N$49+(数据!X19-12)*权重!N$51              )
 )</f>
        <v>3.1999999999999997</v>
      </c>
      <c r="Y19" s="16">
        <f>IF( 数据!Y19&lt;=6,(数据!Y19-1)*权重!O$48,              IF(数据!Y19&lt;=12, 5*权重!O$48+(数据!Y19-6)*权重!O$49,                              5*权重!O$48+6*权重!O$49+(数据!Y19-12)*权重!O$51              )
 )</f>
        <v>3.3666666666666667</v>
      </c>
      <c r="Z19" s="16">
        <f>IF( 数据!Z19&lt;=6,(数据!Z19-1)*权重!P$48,              IF(数据!Z19&lt;=10, 5*权重!P$48+(数据!Z19-4)*权重!P$50,                              5*权重!P$48+4*权重!P$50+(数据!Z19-10)*权重!P$52              )  )</f>
        <v>-0.90000000000000013</v>
      </c>
      <c r="AA19" s="16">
        <f>IF( 数据!AA19&lt;=6,(数据!AA19-1)*权重!Q$48,              IF(数据!AA19&lt;=12, 5*权重!Q$48+(数据!AA19-6)*权重!Q$49,                              5*权重!Q$48+6*权重!Q$49+(数据!AA19-12)*权重!Q$51              )
 )</f>
        <v>6.6666666666666661</v>
      </c>
      <c r="AB19" s="16">
        <f>IF( 数据!AB19&lt;=6,(数据!AB19-1)*权重!R$48,              IF(数据!AB19&lt;=10, 5*权重!R$48+(数据!AB19-4)*权重!R$50,                              5*权重!R$48+4*权重!R$50+(数据!AB19-10)*权重!R$52              )  )</f>
        <v>56</v>
      </c>
      <c r="AC19" s="16">
        <f>IF( 数据!AC19&lt;=6,(数据!AC19-1)*权重!S$48,              IF(数据!AC19&lt;=12, 5*权重!S$48+(数据!AC19-6)*权重!S$49,                              5*权重!S$48+6*权重!S$49+(数据!AC19-12)*权重!S$51              )
 )</f>
        <v>19.5</v>
      </c>
      <c r="AD19" s="16">
        <f>IF( 数据!AD19&lt;=6,(数据!AD19-1)*权重!T$48,              IF(数据!AD19&lt;=12, 5*权重!T$48+(数据!AD19-6)*权重!T$49,                              5*权重!T$48+6*权重!T$49+(数据!AD19-12)*权重!T$51              )
 )</f>
        <v>-1.2333333333333329</v>
      </c>
      <c r="AE19" s="16">
        <f>IF( 数据!AE19&lt;=6,(数据!AE19-1)*权重!U$48,              IF(数据!AE19&lt;=10, 5*权重!U$48+(数据!AE19-4)*权重!U$50,                              5*权重!U$48+4*权重!U$50+(数据!AE19-10)*权重!U$52              )  )</f>
        <v>-2.4499999999999993</v>
      </c>
      <c r="AF19" s="16">
        <f>IF( 数据!AF19&lt;=6,(数据!AF19-1)*权重!V$48,              IF(数据!AF19&lt;=10, 5*权重!V$48+(数据!AF19-4)*权重!V$50,                              5*权重!V$48+4*权重!V$50+(数据!AF19-10)*权重!V$52              )  )</f>
        <v>7.0875000000000004</v>
      </c>
      <c r="AG19" s="16">
        <f>IF( 数据!AG19&lt;=6,(数据!AG19-1)*权重!W$48,              IF(数据!AG19&lt;=12, 5*权重!W$48+(数据!AG19-6)*权重!W$49,                              5*权重!W$48+6*权重!W$49+(数据!AG19-12)*权重!W$51              )
 )</f>
        <v>3.75</v>
      </c>
      <c r="AH19" s="16">
        <f>IF( 数据!AH19&lt;=6,(数据!AH19-1)*权重!X$48,              IF(数据!AH19&lt;=10, 5*权重!X$48+(数据!AH19-4)*权重!X$50,                              5*权重!X$48+4*权重!X$50+(数据!AH19-10)*权重!X$52              )  )</f>
        <v>-0.27500000000000002</v>
      </c>
      <c r="AI19" s="16">
        <f>IF( 数据!AI19&lt;=6,(数据!AI19-1)*权重!Y$48,              IF(数据!AI19&lt;=12, 5*权重!Y$48+(数据!AI19-6)*权重!Y$49,                              5*权重!Y$48+6*权重!Y$49+(数据!AI19-12)*权重!Y$51              )
 )</f>
        <v>0.53333333333333333</v>
      </c>
      <c r="AJ19" s="16">
        <f>IF( 数据!AJ19&lt;=6,(数据!AJ19-1)*权重!Z$48,              IF(数据!AJ19&lt;=10, 5*权重!Z$48+(数据!AJ19-4)*权重!Z$50,                              5*权重!Z$48+4*权重!Z$50+(数据!AJ19-10)*权重!Z$52              )  )</f>
        <v>9.8375000000000004</v>
      </c>
      <c r="AK19" s="16">
        <f>IF( 数据!AK19&lt;=6,(数据!AK19-1)*权重!AA$48,              IF(数据!AK19&lt;=10, 5*权重!AA$48+(数据!AK19-4)*权重!AA$50,                              5*权重!AA$48+4*权重!AA$50+(数据!AK19-10)*权重!AA$52              )  )</f>
        <v>-1.1000000000000001</v>
      </c>
      <c r="AL19" s="16">
        <f>IF( 数据!AL19&lt;=6,(数据!AL19-1)*权重!AB$48,              IF(数据!AL19&lt;=12, 5*权重!AB$48+(数据!AL19-6)*权重!AB$49,                              5*权重!AB$48+6*权重!AB$49+(数据!AL19-12)*权重!AB$51              )
 )</f>
        <v>14.4</v>
      </c>
      <c r="AM19" s="16">
        <f>IF( 数据!AM19&lt;=6,(数据!AM19-1)*权重!AC$48,              IF(数据!AM19&lt;=12, 5*权重!AC$48+(数据!AM19-6)*权重!AC$49,                              5*权重!AC$48+6*权重!AC$49+(数据!AM19-12)*权重!AC$51              )
 )</f>
        <v>8.5</v>
      </c>
      <c r="AN19" s="16">
        <f>IF( 数据!AN19&lt;=6,(数据!AN19-1)*权重!AD$48,              IF(数据!AN19&lt;=12, 5*权重!AD$48+(数据!AN19-6)*权重!AD$49,                              5*权重!AD$48+6*权重!AD$49+(数据!AN19-12)*权重!AD$51              )
 )</f>
        <v>77.333333333333329</v>
      </c>
      <c r="AO19" s="16">
        <f>IF( 数据!AO19&lt;=6,(数据!AO19-1)*权重!AE$48,              IF(数据!AO19&lt;=12, 5*权重!AE$48+(数据!AO19-6)*权重!AE$49,                              5*权重!AE$48+6*权重!AE$49+(数据!AO19-12)*权重!AE$51              )
 )</f>
        <v>25.5</v>
      </c>
      <c r="AP19" s="16">
        <f>IF( 数据!AP19&lt;=6,(数据!AP19-1)*权重!AF$48,              IF(数据!AP19&lt;=12, 5*权重!AF$48+(数据!AP19-6)*权重!AF$49,                              5*权重!AF$48+6*权重!AF$49+(数据!AP19-12)*权重!AF$51              )
 )</f>
        <v>16.399999999999999</v>
      </c>
      <c r="AQ19" s="16">
        <f>IF( 数据!AQ19&lt;=6,(数据!AQ19-1)*权重!AG$48,              IF(数据!AQ19&lt;=12, 5*权重!AG$48+(数据!AQ19-6)*权重!AG$49,                              5*权重!AG$48+6*权重!AG$49+(数据!AQ19-12)*权重!AG$51              )
 )</f>
        <v>19.350000000000001</v>
      </c>
      <c r="AR19" s="16">
        <f>IF( 数据!AR19&lt;=6,(数据!AR19-1)*权重!AH$48,              IF(数据!AR19&lt;=12, 5*权重!AH$48+(数据!AR19-6)*权重!AH$49,                              5*权重!AH$48+6*权重!AH$49+(数据!AR19-12)*权重!AH$51              )
 )</f>
        <v>16.899999999999999</v>
      </c>
      <c r="AS19" s="16">
        <f>IF( 数据!AS19&lt;=6,(数据!AS19-1)*权重!AI$48,              IF(数据!AS19&lt;=12, 5*权重!AI$48+(数据!AS19-6)*权重!AI$49,                              5*权重!AI$48+6*权重!AI$49+(数据!AS19-12)*权重!AI$51              )
 )</f>
        <v>8.5500000000000007</v>
      </c>
      <c r="AT19" s="16">
        <f>IF( 数据!AT19&lt;=6,(数据!AT19-1)*权重!AJ$48,              IF(数据!AT19&lt;=12, 5*权重!AJ$48+(数据!AT19-6)*权重!AJ$49,                              5*权重!AJ$48+6*权重!AJ$49+(数据!AT19-12)*权重!AJ$51              )
 )</f>
        <v>86.5</v>
      </c>
      <c r="AU19" s="16">
        <f>IF( 数据!AU19&lt;=6,(数据!AU19-1)*权重!AK$48,              IF(数据!AU19&lt;=12, 5*权重!AK$48+(数据!AU19-6)*权重!AK$49,                              5*权重!AK$48+6*权重!AK$49+(数据!AU19-12)*权重!AK$51              )
 )</f>
        <v>15.099999999999998</v>
      </c>
      <c r="AV19" s="16">
        <f>IF( 数据!AV19&lt;=6,(数据!AV19-1)*权重!AL$48,              IF(数据!AV19&lt;=10, 5*权重!AL$48+(数据!AV19-4)*权重!AL$50,                              5*权重!AL$48+4*权重!AL$50+(数据!AV19-10)*权重!AL$52              )  )</f>
        <v>2.9749999999999996</v>
      </c>
      <c r="AW19" s="16">
        <f>IF( 数据!AW19&lt;=6,(数据!AW19-1)*权重!AM$48,              IF(数据!AW19&lt;=10, 5*权重!AM$48+(数据!AW19-4)*权重!AM$50,                              5*权重!AM$48+4*权重!AM$50+(数据!AW19-10)*权重!AM$52              )  )</f>
        <v>3.45</v>
      </c>
      <c r="AX19" s="16">
        <f>IF( 数据!AX19&lt;=6,(数据!AX19-1)*权重!AN$48,              IF(数据!AX19&lt;=10, 5*权重!AN$48+(数据!AX19-4)*权重!AN$50,                              5*权重!AN$48+4*权重!AN$50+(数据!AX19-10)*权重!AN$52              )  )</f>
        <v>22.074999999999999</v>
      </c>
      <c r="AY19" s="8">
        <v>1</v>
      </c>
      <c r="AZ19" s="8">
        <v>3</v>
      </c>
      <c r="BA19" s="8">
        <v>3</v>
      </c>
      <c r="BB19" s="8">
        <v>1</v>
      </c>
      <c r="BC19" s="8">
        <v>1</v>
      </c>
      <c r="BD19" s="8">
        <v>1</v>
      </c>
      <c r="BE19" s="8">
        <v>2</v>
      </c>
      <c r="BF19" s="8">
        <v>3</v>
      </c>
      <c r="BG19" s="8">
        <v>1</v>
      </c>
      <c r="BH19" s="8">
        <v>3</v>
      </c>
      <c r="BI19" s="8">
        <v>3</v>
      </c>
      <c r="BJ19" s="8" t="s">
        <v>26</v>
      </c>
      <c r="BK19" s="8" t="s">
        <v>20</v>
      </c>
      <c r="BL19" s="8">
        <v>13</v>
      </c>
      <c r="BM19" s="8" t="s">
        <v>26</v>
      </c>
      <c r="BN19" s="8"/>
      <c r="BO19" s="8">
        <v>43</v>
      </c>
      <c r="BP19" s="34">
        <v>47664</v>
      </c>
      <c r="BQ19" s="8" t="s">
        <v>21</v>
      </c>
      <c r="BR19" s="8" t="s">
        <v>156</v>
      </c>
    </row>
    <row r="20" spans="1:70" ht="15.5" thickBot="1" x14ac:dyDescent="0.35">
      <c r="A20" s="8" t="s">
        <v>26</v>
      </c>
      <c r="B20" s="16">
        <f t="shared" si="0"/>
        <v>392.71583333333336</v>
      </c>
      <c r="C20" s="8" t="s">
        <v>320</v>
      </c>
      <c r="D20" s="8" t="s">
        <v>154</v>
      </c>
      <c r="E20" s="33">
        <v>1</v>
      </c>
      <c r="F20" s="8">
        <v>0</v>
      </c>
      <c r="G20" s="8" t="s">
        <v>28</v>
      </c>
      <c r="H20" s="8" t="s">
        <v>32</v>
      </c>
      <c r="I20" s="8">
        <v>27</v>
      </c>
      <c r="J20" s="8">
        <v>125</v>
      </c>
      <c r="K20" s="8">
        <v>141</v>
      </c>
      <c r="L20" s="16">
        <f>IF( 数据!L20&lt;=6,(数据!L20-1)*权重!B$48,              IF(数据!L20&lt;=12, 5*权重!B$48+(数据!L20-6)*权重!B$49,                              5*权重!B$48+6*权重!B$49+(数据!L20-12)*权重!B$51              )
 )</f>
        <v>3</v>
      </c>
      <c r="M20" s="16">
        <f>IF( 数据!M20&lt;=6,(数据!M20-1)*权重!C$48,              IF(数据!M20&lt;=12, 5*权重!C$48+(数据!M20-6)*权重!C$49,                              5*权重!C$48+6*权重!C$49+(数据!M20-12)*权重!C$51              )
 )</f>
        <v>1.1599999999999999</v>
      </c>
      <c r="N20" s="16">
        <f>IF( 数据!N20&lt;=6,(数据!N20-1)*权重!D$48,              IF(数据!N20&lt;=12, 5*权重!D$48+(数据!N20-6)*权重!D$49,                              5*权重!D$48+6*权重!D$49+(数据!N20-12)*权重!D$51              )
 )</f>
        <v>0.32</v>
      </c>
      <c r="O20" s="16">
        <f>IF( 数据!O20&lt;=6,(数据!O20-1)*权重!E$48,              IF(数据!O20&lt;=12, 5*权重!E$48+(数据!O20-6)*权重!E$49,                              5*权重!E$48+6*权重!E$49+(数据!O20-12)*权重!E$51              )
 )</f>
        <v>0</v>
      </c>
      <c r="P20" s="16">
        <f>IF( 数据!P20&lt;=6,(数据!P20-1)*权重!F$48,              IF(数据!P20&lt;=12, 5*权重!F$48+(数据!P20-6)*权重!F$49,                              5*权重!F$48+6*权重!F$49+(数据!P20-12)*权重!F$51              )
 )</f>
        <v>-3.5333333333333328</v>
      </c>
      <c r="Q20" s="16">
        <f>IF( 数据!Q20&lt;=6,(数据!Q20-1)*权重!G$48,              IF(数据!Q20&lt;=12, 5*权重!G$48+(数据!Q20-6)*权重!G$49,                              5*权重!G$48+6*权重!G$49+(数据!Q20-12)*权重!G$51              )
 )</f>
        <v>0</v>
      </c>
      <c r="R20" s="16">
        <f>IF( 数据!R20&lt;=6,(数据!R20-1)*权重!H$48,              IF(数据!R20&lt;=12, 5*权重!H$48+(数据!R20-6)*权重!H$49,                              5*权重!H$48+6*权重!H$49+(数据!R20-12)*权重!H$51              )
 )</f>
        <v>0</v>
      </c>
      <c r="S20" s="16">
        <f>IF( 数据!S20&lt;=6,(数据!S20-1)*权重!I$48,              IF(数据!S20&lt;=12, 5*权重!I$48+(数据!S20-6)*权重!I$49,                              5*权重!I$48+6*权重!I$49+(数据!S20-12)*权重!I$51              )
 )</f>
        <v>1.2</v>
      </c>
      <c r="T20" s="16">
        <f>IF( 数据!T20&lt;=6,(数据!T20-1)*权重!J$48,              IF(数据!T20&lt;=12, 5*权重!J$48+(数据!T20-6)*权重!J$49,                              5*权重!J$48+6*权重!J$49+(数据!T20-12)*权重!J$51              )
 )</f>
        <v>1.4</v>
      </c>
      <c r="U20" s="16">
        <f>IF( 数据!U20&lt;=6,(数据!U20-1)*权重!K$48,              IF(数据!U20&lt;=12, 5*权重!K$48+(数据!U20-6)*权重!K$49,                              5*权重!K$48+6*权重!K$49+(数据!U20-12)*权重!K$51              )
 )</f>
        <v>0</v>
      </c>
      <c r="V20" s="16">
        <f>IF( 数据!V20&lt;=6,(数据!V20-1)*权重!L$48,              IF(数据!V20&lt;=12, 5*权重!L$48+(数据!V20-6)*权重!L$49,                              5*权重!L$48+6*权重!L$49+(数据!V20-12)*权重!L$51              )
 )</f>
        <v>1.06</v>
      </c>
      <c r="W20" s="16">
        <f>IF( 数据!W20&lt;=6,(数据!W20-1)*权重!M$48,              IF(数据!W20&lt;=12, 5*权重!M$48+(数据!W20-6)*权重!M$49,                              5*权重!M$48+6*权重!M$49+(数据!W20-12)*权重!M$51              )
 )</f>
        <v>-0.51666666666666661</v>
      </c>
      <c r="X20" s="16">
        <f>IF( 数据!X20&lt;=6,(数据!X20-1)*权重!N$48,              IF(数据!X20&lt;=12, 5*权重!N$48+(数据!X20-6)*权重!N$49,                              5*权重!N$48+6*权重!N$49+(数据!X20-12)*权重!N$51              )
 )</f>
        <v>2.1333333333333333</v>
      </c>
      <c r="Y20" s="16">
        <f>IF( 数据!Y20&lt;=6,(数据!Y20-1)*权重!O$48,              IF(数据!Y20&lt;=12, 5*权重!O$48+(数据!Y20-6)*权重!O$49,                              5*权重!O$48+6*权重!O$49+(数据!Y20-12)*权重!O$51              )
 )</f>
        <v>0.24</v>
      </c>
      <c r="Z20" s="16">
        <f>IF( 数据!Z20&lt;=6,(数据!Z20-1)*权重!P$48,              IF(数据!Z20&lt;=10, 5*权重!P$48+(数据!Z20-4)*权重!P$50,                              5*权重!P$48+4*权重!P$50+(数据!Z20-10)*权重!P$52              )  )</f>
        <v>-0.66000000000000014</v>
      </c>
      <c r="AA20" s="16">
        <f>IF( 数据!AA20&lt;=6,(数据!AA20-1)*权重!Q$48,              IF(数据!AA20&lt;=12, 5*权重!Q$48+(数据!AA20-6)*权重!Q$49,                              5*权重!Q$48+6*权重!Q$49+(数据!AA20-12)*权重!Q$51              )
 )</f>
        <v>5.833333333333333</v>
      </c>
      <c r="AB20" s="16">
        <f>IF( 数据!AB20&lt;=6,(数据!AB20-1)*权重!R$48,              IF(数据!AB20&lt;=10, 5*权重!R$48+(数据!AB20-4)*权重!R$50,                              5*权重!R$48+4*权重!R$50+(数据!AB20-10)*权重!R$52              )  )</f>
        <v>56</v>
      </c>
      <c r="AC20" s="16">
        <f>IF( 数据!AC20&lt;=6,(数据!AC20-1)*权重!S$48,              IF(数据!AC20&lt;=12, 5*权重!S$48+(数据!AC20-6)*权重!S$49,                              5*权重!S$48+6*权重!S$49+(数据!AC20-12)*权重!S$51              )
 )</f>
        <v>15.75</v>
      </c>
      <c r="AD20" s="16">
        <f>IF( 数据!AD20&lt;=6,(数据!AD20-1)*权重!T$48,              IF(数据!AD20&lt;=12, 5*权重!T$48+(数据!AD20-6)*权重!T$49,                              5*权重!T$48+6*权重!T$49+(数据!AD20-12)*权重!T$51              )
 )</f>
        <v>0.70000000000000018</v>
      </c>
      <c r="AE20" s="16">
        <f>IF( 数据!AE20&lt;=6,(数据!AE20-1)*权重!U$48,              IF(数据!AE20&lt;=10, 5*权重!U$48+(数据!AE20-4)*权重!U$50,                              5*权重!U$48+4*权重!U$50+(数据!AE20-10)*权重!U$52              )  )</f>
        <v>-2.5999999999999996</v>
      </c>
      <c r="AF20" s="16">
        <f>IF( 数据!AF20&lt;=6,(数据!AF20-1)*权重!V$48,              IF(数据!AF20&lt;=10, 5*权重!V$48+(数据!AF20-4)*权重!V$50,                              5*权重!V$48+4*权重!V$50+(数据!AF20-10)*权重!V$52              )  )</f>
        <v>7.8750000000000009</v>
      </c>
      <c r="AG20" s="16">
        <f>IF( 数据!AG20&lt;=6,(数据!AG20-1)*权重!W$48,              IF(数据!AG20&lt;=12, 5*权重!W$48+(数据!AG20-6)*权重!W$49,                              5*权重!W$48+6*权重!W$49+(数据!AG20-12)*权重!W$51              )
 )</f>
        <v>5.6</v>
      </c>
      <c r="AH20" s="16">
        <f>IF( 数据!AH20&lt;=6,(数据!AH20-1)*权重!X$48,              IF(数据!AH20&lt;=10, 5*权重!X$48+(数据!AH20-4)*权重!X$50,                              5*权重!X$48+4*权重!X$50+(数据!AH20-10)*权重!X$52              )  )</f>
        <v>-1.75</v>
      </c>
      <c r="AI20" s="16">
        <f>IF( 数据!AI20&lt;=6,(数据!AI20-1)*权重!Y$48,              IF(数据!AI20&lt;=12, 5*权重!Y$48+(数据!AI20-6)*权重!Y$49,                              5*权重!Y$48+6*权重!Y$49+(数据!AI20-12)*权重!Y$51              )
 )</f>
        <v>0</v>
      </c>
      <c r="AJ20" s="16">
        <f>IF( 数据!AJ20&lt;=6,(数据!AJ20-1)*权重!Z$48,              IF(数据!AJ20&lt;=10, 5*权重!Z$48+(数据!AJ20-4)*权重!Z$50,                              5*权重!Z$48+4*权重!Z$50+(数据!AJ20-10)*权重!Z$52              )  )</f>
        <v>8.0750000000000011</v>
      </c>
      <c r="AK20" s="16">
        <f>IF( 数据!AK20&lt;=6,(数据!AK20-1)*权重!AA$48,              IF(数据!AK20&lt;=10, 5*权重!AA$48+(数据!AK20-4)*权重!AA$50,                              5*权重!AA$48+4*权重!AA$50+(数据!AK20-10)*权重!AA$52              )  )</f>
        <v>-2.6000000000000005</v>
      </c>
      <c r="AL20" s="16">
        <f>IF( 数据!AL20&lt;=6,(数据!AL20-1)*权重!AB$48,              IF(数据!AL20&lt;=12, 5*权重!AB$48+(数据!AL20-6)*权重!AB$49,                              5*权重!AB$48+6*权重!AB$49+(数据!AL20-12)*权重!AB$51              )
 )</f>
        <v>15.3</v>
      </c>
      <c r="AM20" s="16">
        <f>IF( 数据!AM20&lt;=6,(数据!AM20-1)*权重!AC$48,              IF(数据!AM20&lt;=12, 5*权重!AC$48+(数据!AM20-6)*权重!AC$49,                              5*权重!AC$48+6*权重!AC$49+(数据!AM20-12)*权重!AC$51              )
 )</f>
        <v>8.2333333333333343</v>
      </c>
      <c r="AN20" s="16">
        <f>IF( 数据!AN20&lt;=6,(数据!AN20-1)*权重!AD$48,              IF(数据!AN20&lt;=12, 5*权重!AD$48+(数据!AN20-6)*权重!AD$49,                              5*权重!AD$48+6*权重!AD$49+(数据!AN20-12)*权重!AD$51              )
 )</f>
        <v>72.604166666666671</v>
      </c>
      <c r="AO20" s="16">
        <f>IF( 数据!AO20&lt;=6,(数据!AO20-1)*权重!AE$48,              IF(数据!AO20&lt;=12, 5*权重!AE$48+(数据!AO20-6)*权重!AE$49,                              5*权重!AE$48+6*权重!AE$49+(数据!AO20-12)*权重!AE$51              )
 )</f>
        <v>25.5</v>
      </c>
      <c r="AP20" s="16">
        <f>IF( 数据!AP20&lt;=6,(数据!AP20-1)*权重!AF$48,              IF(数据!AP20&lt;=12, 5*权重!AF$48+(数据!AP20-6)*权重!AF$49,                              5*权重!AF$48+6*权重!AF$49+(数据!AP20-12)*权重!AF$51              )
 )</f>
        <v>20.266666666666666</v>
      </c>
      <c r="AQ20" s="16">
        <f>IF( 数据!AQ20&lt;=6,(数据!AQ20-1)*权重!AG$48,              IF(数据!AQ20&lt;=12, 5*权重!AG$48+(数据!AQ20-6)*权重!AG$49,                              5*权重!AG$48+6*权重!AG$49+(数据!AQ20-12)*权重!AG$51              )
 )</f>
        <v>18.316666666666666</v>
      </c>
      <c r="AR20" s="16">
        <f>IF( 数据!AR20&lt;=6,(数据!AR20-1)*权重!AH$48,              IF(数据!AR20&lt;=12, 5*权重!AH$48+(数据!AR20-6)*权重!AH$49,                              5*权重!AH$48+6*权重!AH$49+(数据!AR20-12)*权重!AH$51              )
 )</f>
        <v>15.733333333333333</v>
      </c>
      <c r="AS20" s="16">
        <f>IF( 数据!AS20&lt;=6,(数据!AS20-1)*权重!AI$48,              IF(数据!AS20&lt;=12, 5*权重!AI$48+(数据!AS20-6)*权重!AI$49,                              5*权重!AI$48+6*权重!AI$49+(数据!AS20-12)*权重!AI$51              )
 )</f>
        <v>9.5000000000000018</v>
      </c>
      <c r="AT20" s="16">
        <f>IF( 数据!AT20&lt;=6,(数据!AT20-1)*权重!AJ$48,              IF(数据!AT20&lt;=12, 5*权重!AJ$48+(数据!AT20-6)*权重!AJ$49,                              5*权重!AJ$48+6*权重!AJ$49+(数据!AT20-12)*权重!AJ$51              )
 )</f>
        <v>67</v>
      </c>
      <c r="AU20" s="16">
        <f>IF( 数据!AU20&lt;=6,(数据!AU20-1)*权重!AK$48,              IF(数据!AU20&lt;=12, 5*权重!AK$48+(数据!AU20-6)*权重!AK$49,                              5*权重!AK$48+6*权重!AK$49+(数据!AU20-12)*权重!AK$51              )
 )</f>
        <v>14.499999999999998</v>
      </c>
      <c r="AV20" s="16">
        <f>IF( 数据!AV20&lt;=6,(数据!AV20-1)*权重!AL$48,              IF(数据!AV20&lt;=10, 5*权重!AL$48+(数据!AV20-4)*权重!AL$50,                              5*权重!AL$48+4*权重!AL$50+(数据!AV20-10)*权重!AL$52              )  )</f>
        <v>2.125</v>
      </c>
      <c r="AW20" s="16">
        <f>IF( 数据!AW20&lt;=6,(数据!AW20-1)*权重!AM$48,              IF(数据!AW20&lt;=10, 5*权重!AM$48+(数据!AW20-4)*权重!AM$50,                              5*权重!AM$48+4*权重!AM$50+(数据!AW20-10)*权重!AM$52              )  )</f>
        <v>3.45</v>
      </c>
      <c r="AX20" s="16">
        <f>IF( 数据!AX20&lt;=6,(数据!AX20-1)*权重!AN$48,              IF(数据!AX20&lt;=10, 5*权重!AN$48+(数据!AX20-4)*权重!AN$50,                              5*权重!AN$48+4*权重!AN$50+(数据!AX20-10)*权重!AN$52              )  )</f>
        <v>21.5</v>
      </c>
      <c r="AY20" s="8">
        <v>14</v>
      </c>
      <c r="AZ20" s="8">
        <v>15</v>
      </c>
      <c r="BA20" s="8">
        <v>15</v>
      </c>
      <c r="BB20" s="8">
        <v>8</v>
      </c>
      <c r="BC20" s="8">
        <v>13</v>
      </c>
      <c r="BD20" s="8">
        <v>15</v>
      </c>
      <c r="BE20" s="8">
        <v>12</v>
      </c>
      <c r="BF20" s="8">
        <v>15</v>
      </c>
      <c r="BG20" s="8">
        <v>13</v>
      </c>
      <c r="BH20" s="8">
        <v>10</v>
      </c>
      <c r="BI20" s="8">
        <v>16</v>
      </c>
      <c r="BJ20" s="8" t="s">
        <v>26</v>
      </c>
      <c r="BK20" s="8" t="s">
        <v>20</v>
      </c>
      <c r="BL20" s="8">
        <v>12</v>
      </c>
      <c r="BM20" s="8" t="s">
        <v>26</v>
      </c>
      <c r="BN20" s="8"/>
      <c r="BO20" s="8" t="s">
        <v>26</v>
      </c>
      <c r="BP20" s="34">
        <v>46568</v>
      </c>
      <c r="BQ20" s="8" t="s">
        <v>21</v>
      </c>
      <c r="BR20" s="8" t="s">
        <v>156</v>
      </c>
    </row>
    <row r="21" spans="1:70" ht="15.5" thickBot="1" x14ac:dyDescent="0.35">
      <c r="A21" s="8" t="s">
        <v>26</v>
      </c>
      <c r="B21" s="16">
        <f t="shared" si="0"/>
        <v>414.45333333333338</v>
      </c>
      <c r="C21" s="8" t="s">
        <v>321</v>
      </c>
      <c r="D21" s="8" t="s">
        <v>154</v>
      </c>
      <c r="E21" s="33">
        <v>1</v>
      </c>
      <c r="F21" s="8">
        <v>0</v>
      </c>
      <c r="G21" s="8" t="s">
        <v>33</v>
      </c>
      <c r="H21" s="8" t="s">
        <v>221</v>
      </c>
      <c r="I21" s="8">
        <v>24</v>
      </c>
      <c r="J21" s="8">
        <v>140</v>
      </c>
      <c r="K21" s="8">
        <v>152</v>
      </c>
      <c r="L21" s="16">
        <f>IF( 数据!L21&lt;=6,(数据!L21-1)*权重!B$48,              IF(数据!L21&lt;=12, 5*权重!B$48+(数据!L21-6)*权重!B$49,                              5*权重!B$48+6*权重!B$49+(数据!L21-12)*权重!B$51              )
 )</f>
        <v>3</v>
      </c>
      <c r="M21" s="16">
        <f>IF( 数据!M21&lt;=6,(数据!M21-1)*权重!C$48,              IF(数据!M21&lt;=12, 5*权重!C$48+(数据!M21-6)*权重!C$49,                              5*权重!C$48+6*权重!C$49+(数据!M21-12)*权重!C$51              )
 )</f>
        <v>2.1</v>
      </c>
      <c r="N21" s="16">
        <f>IF( 数据!N21&lt;=6,(数据!N21-1)*权重!D$48,              IF(数据!N21&lt;=12, 5*权重!D$48+(数据!N21-6)*权重!D$49,                              5*权重!D$48+6*权重!D$49+(数据!N21-12)*权重!D$51              )
 )</f>
        <v>-0.27999999999999992</v>
      </c>
      <c r="O21" s="16">
        <f>IF( 数据!O21&lt;=6,(数据!O21-1)*权重!E$48,              IF(数据!O21&lt;=12, 5*权重!E$48+(数据!O21-6)*权重!E$49,                              5*权重!E$48+6*权重!E$49+(数据!O21-12)*权重!E$51              )
 )</f>
        <v>0</v>
      </c>
      <c r="P21" s="16">
        <f>IF( 数据!P21&lt;=6,(数据!P21-1)*权重!F$48,              IF(数据!P21&lt;=12, 5*权重!F$48+(数据!P21-6)*权重!F$49,                              5*权重!F$48+6*权重!F$49+(数据!P21-12)*权重!F$51              )
 )</f>
        <v>-3.4999999999999996</v>
      </c>
      <c r="Q21" s="16">
        <f>IF( 数据!Q21&lt;=6,(数据!Q21-1)*权重!G$48,              IF(数据!Q21&lt;=12, 5*权重!G$48+(数据!Q21-6)*权重!G$49,                              5*权重!G$48+6*权重!G$49+(数据!Q21-12)*权重!G$51              )
 )</f>
        <v>0</v>
      </c>
      <c r="R21" s="16">
        <f>IF( 数据!R21&lt;=6,(数据!R21-1)*权重!H$48,              IF(数据!R21&lt;=12, 5*权重!H$48+(数据!R21-6)*权重!H$49,                              5*权重!H$48+6*权重!H$49+(数据!R21-12)*权重!H$51              )
 )</f>
        <v>0</v>
      </c>
      <c r="S21" s="16">
        <f>IF( 数据!S21&lt;=6,(数据!S21-1)*权重!I$48,              IF(数据!S21&lt;=12, 5*权重!I$48+(数据!S21-6)*权重!I$49,                              5*权重!I$48+6*权重!I$49+(数据!S21-12)*权重!I$51              )
 )</f>
        <v>13.666666666666666</v>
      </c>
      <c r="T21" s="16">
        <f>IF( 数据!T21&lt;=6,(数据!T21-1)*权重!J$48,              IF(数据!T21&lt;=12, 5*权重!J$48+(数据!T21-6)*权重!J$49,                              5*权重!J$48+6*权重!J$49+(数据!T21-12)*权重!J$51              )
 )</f>
        <v>2.8</v>
      </c>
      <c r="U21" s="16">
        <f>IF( 数据!U21&lt;=6,(数据!U21-1)*权重!K$48,              IF(数据!U21&lt;=12, 5*权重!K$48+(数据!U21-6)*权重!K$49,                              5*权重!K$48+6*权重!K$49+(数据!U21-12)*权重!K$51              )
 )</f>
        <v>0</v>
      </c>
      <c r="V21" s="16">
        <f>IF( 数据!V21&lt;=6,(数据!V21-1)*权重!L$48,              IF(数据!V21&lt;=12, 5*权重!L$48+(数据!V21-6)*权重!L$49,                              5*权重!L$48+6*权重!L$49+(数据!V21-12)*权重!L$51              )
 )</f>
        <v>6.0333333333333341</v>
      </c>
      <c r="W21" s="16">
        <f>IF( 数据!W21&lt;=6,(数据!W21-1)*权重!M$48,              IF(数据!W21&lt;=12, 5*权重!M$48+(数据!W21-6)*权重!M$49,                              5*权重!M$48+6*权重!M$49+(数据!W21-12)*权重!M$51              )
 )</f>
        <v>-0.5</v>
      </c>
      <c r="X21" s="16">
        <f>IF( 数据!X21&lt;=6,(数据!X21-1)*权重!N$48,              IF(数据!X21&lt;=12, 5*权重!N$48+(数据!X21-6)*权重!N$49,                              5*权重!N$48+6*权重!N$49+(数据!X21-12)*权重!N$51              )
 )</f>
        <v>1.9666666666666666</v>
      </c>
      <c r="Y21" s="16">
        <f>IF( 数据!Y21&lt;=6,(数据!Y21-1)*权重!O$48,              IF(数据!Y21&lt;=12, 5*权重!O$48+(数据!Y21-6)*权重!O$49,                              5*权重!O$48+6*权重!O$49+(数据!Y21-12)*权重!O$51              )
 )</f>
        <v>1.45</v>
      </c>
      <c r="Z21" s="16">
        <f>IF( 数据!Z21&lt;=6,(数据!Z21-1)*权重!P$48,              IF(数据!Z21&lt;=10, 5*权重!P$48+(数据!Z21-4)*权重!P$50,                              5*权重!P$48+4*权重!P$50+(数据!Z21-10)*权重!P$52              )  )</f>
        <v>-1.25</v>
      </c>
      <c r="AA21" s="16">
        <f>IF( 数据!AA21&lt;=6,(数据!AA21-1)*权重!Q$48,              IF(数据!AA21&lt;=12, 5*权重!Q$48+(数据!AA21-6)*权重!Q$49,                              5*权重!Q$48+6*权重!Q$49+(数据!AA21-12)*权重!Q$51              )
 )</f>
        <v>5.166666666666667</v>
      </c>
      <c r="AB21" s="16">
        <f>IF( 数据!AB21&lt;=6,(数据!AB21-1)*权重!R$48,              IF(数据!AB21&lt;=10, 5*权重!R$48+(数据!AB21-4)*权重!R$50,                              5*权重!R$48+4*权重!R$50+(数据!AB21-10)*权重!R$52              )  )</f>
        <v>58.25</v>
      </c>
      <c r="AC21" s="16">
        <f>IF( 数据!AC21&lt;=6,(数据!AC21-1)*权重!S$48,              IF(数据!AC21&lt;=12, 5*权重!S$48+(数据!AC21-6)*权重!S$49,                              5*权重!S$48+6*权重!S$49+(数据!AC21-12)*权重!S$51              )
 )</f>
        <v>21.55</v>
      </c>
      <c r="AD21" s="16">
        <f>IF( 数据!AD21&lt;=6,(数据!AD21-1)*权重!T$48,              IF(数据!AD21&lt;=12, 5*权重!T$48+(数据!AD21-6)*权重!T$49,                              5*权重!T$48+6*权重!T$49+(数据!AD21-12)*权重!T$51              )
 )</f>
        <v>-1.5999999999999996</v>
      </c>
      <c r="AE21" s="16">
        <f>IF( 数据!AE21&lt;=6,(数据!AE21-1)*权重!U$48,              IF(数据!AE21&lt;=10, 5*权重!U$48+(数据!AE21-4)*权重!U$50,                              5*权重!U$48+4*权重!U$50+(数据!AE21-10)*权重!U$52              )  )</f>
        <v>-2.4499999999999993</v>
      </c>
      <c r="AF21" s="16">
        <f>IF( 数据!AF21&lt;=6,(数据!AF21-1)*权重!V$48,              IF(数据!AF21&lt;=10, 5*权重!V$48+(数据!AF21-4)*权重!V$50,                              5*权重!V$48+4*权重!V$50+(数据!AF21-10)*权重!V$52              )  )</f>
        <v>8.4</v>
      </c>
      <c r="AG21" s="16">
        <f>IF( 数据!AG21&lt;=6,(数据!AG21-1)*权重!W$48,              IF(数据!AG21&lt;=12, 5*权重!W$48+(数据!AG21-6)*权重!W$49,                              5*权重!W$48+6*权重!W$49+(数据!AG21-12)*权重!W$51              )
 )</f>
        <v>5.7</v>
      </c>
      <c r="AH21" s="16">
        <f>IF( 数据!AH21&lt;=6,(数据!AH21-1)*权重!X$48,              IF(数据!AH21&lt;=10, 5*权重!X$48+(数据!AH21-4)*权重!X$50,                              5*权重!X$48+4*权重!X$50+(数据!AH21-10)*权重!X$52              )  )</f>
        <v>0.28749999999999998</v>
      </c>
      <c r="AI21" s="16">
        <f>IF( 数据!AI21&lt;=6,(数据!AI21-1)*权重!Y$48,              IF(数据!AI21&lt;=12, 5*权重!Y$48+(数据!AI21-6)*权重!Y$49,                              5*权重!Y$48+6*权重!Y$49+(数据!AI21-12)*权重!Y$51              )
 )</f>
        <v>0.13333333333333336</v>
      </c>
      <c r="AJ21" s="16">
        <f>IF( 数据!AJ21&lt;=6,(数据!AJ21-1)*权重!Z$48,              IF(数据!AJ21&lt;=10, 5*权重!Z$48+(数据!AJ21-4)*权重!Z$50,                              5*权重!Z$48+4*权重!Z$50+(数据!AJ21-10)*权重!Z$52              )  )</f>
        <v>9.8375000000000004</v>
      </c>
      <c r="AK21" s="16">
        <f>IF( 数据!AK21&lt;=6,(数据!AK21-1)*权重!AA$48,              IF(数据!AK21&lt;=10, 5*权重!AA$48+(数据!AK21-4)*权重!AA$50,                              5*权重!AA$48+4*权重!AA$50+(数据!AK21-10)*权重!AA$52              )  )</f>
        <v>-0.40000000000000013</v>
      </c>
      <c r="AL21" s="16">
        <f>IF( 数据!AL21&lt;=6,(数据!AL21-1)*权重!AB$48,              IF(数据!AL21&lt;=12, 5*权重!AB$48+(数据!AL21-6)*权重!AB$49,                              5*权重!AB$48+6*权重!AB$49+(数据!AL21-12)*权重!AB$51              )
 )</f>
        <v>16.2</v>
      </c>
      <c r="AM21" s="16">
        <f>IF( 数据!AM21&lt;=6,(数据!AM21-1)*权重!AC$48,              IF(数据!AM21&lt;=12, 5*权重!AC$48+(数据!AM21-6)*权重!AC$49,                              5*权重!AC$48+6*权重!AC$49+(数据!AM21-12)*权重!AC$51              )
 )</f>
        <v>8.1</v>
      </c>
      <c r="AN21" s="16">
        <f>IF( 数据!AN21&lt;=6,(数据!AN21-1)*权重!AD$48,              IF(数据!AN21&lt;=12, 5*权重!AD$48+(数据!AN21-6)*权重!AD$49,                              5*权重!AD$48+6*权重!AD$49+(数据!AN21-12)*权重!AD$51              )
 )</f>
        <v>72.604166666666671</v>
      </c>
      <c r="AO21" s="16">
        <f>IF( 数据!AO21&lt;=6,(数据!AO21-1)*权重!AE$48,              IF(数据!AO21&lt;=12, 5*权重!AE$48+(数据!AO21-6)*权重!AE$49,                              5*权重!AE$48+6*权重!AE$49+(数据!AO21-12)*权重!AE$51              )
 )</f>
        <v>9.7333333333333343</v>
      </c>
      <c r="AP21" s="16">
        <f>IF( 数据!AP21&lt;=6,(数据!AP21-1)*权重!AF$48,              IF(数据!AP21&lt;=12, 5*权重!AF$48+(数据!AP21-6)*权重!AF$49,                              5*权重!AF$48+6*权重!AF$49+(数据!AP21-12)*权重!AF$51              )
 )</f>
        <v>14.466666666666667</v>
      </c>
      <c r="AQ21" s="16">
        <f>IF( 数据!AQ21&lt;=6,(数据!AQ21-1)*权重!AG$48,              IF(数据!AQ21&lt;=12, 5*权重!AG$48+(数据!AQ21-6)*权重!AG$49,                              5*权重!AG$48+6*权重!AG$49+(数据!AQ21-12)*权重!AG$51              )
 )</f>
        <v>20.383333333333333</v>
      </c>
      <c r="AR21" s="16">
        <f>IF( 数据!AR21&lt;=6,(数据!AR21-1)*权重!AH$48,              IF(数据!AR21&lt;=12, 5*权重!AH$48+(数据!AR21-6)*权重!AH$49,                              5*权重!AH$48+6*权重!AH$49+(数据!AR21-12)*权重!AH$51              )
 )</f>
        <v>18.066666666666666</v>
      </c>
      <c r="AS21" s="16">
        <f>IF( 数据!AS21&lt;=6,(数据!AS21-1)*权重!AI$48,              IF(数据!AS21&lt;=12, 5*权重!AI$48+(数据!AS21-6)*权重!AI$49,                              5*权重!AI$48+6*权重!AI$49+(数据!AS21-12)*权重!AI$51              )
 )</f>
        <v>7.6000000000000014</v>
      </c>
      <c r="AT21" s="16">
        <f>IF( 数据!AT21&lt;=6,(数据!AT21-1)*权重!AJ$48,              IF(数据!AT21&lt;=12, 5*权重!AJ$48+(数据!AT21-6)*权重!AJ$49,                              5*权重!AJ$48+6*权重!AJ$49+(数据!AT21-12)*权重!AJ$51              )
 )</f>
        <v>71.875</v>
      </c>
      <c r="AU21" s="16">
        <f>IF( 数据!AU21&lt;=6,(数据!AU21-1)*权重!AK$48,              IF(数据!AU21&lt;=12, 5*权重!AK$48+(数据!AU21-6)*权重!AK$49,                              5*权重!AK$48+6*权重!AK$49+(数据!AU21-12)*权重!AK$51              )
 )</f>
        <v>15.399999999999999</v>
      </c>
      <c r="AV21" s="16">
        <f>IF( 数据!AV21&lt;=6,(数据!AV21-1)*权重!AL$48,              IF(数据!AV21&lt;=10, 5*权重!AL$48+(数据!AV21-4)*权重!AL$50,                              5*权重!AL$48+4*权重!AL$50+(数据!AV21-10)*权重!AL$52              )  )</f>
        <v>2.5499999999999998</v>
      </c>
      <c r="AW21" s="16">
        <f>IF( 数据!AW21&lt;=6,(数据!AW21-1)*权重!AM$48,              IF(数据!AW21&lt;=10, 5*权重!AM$48+(数据!AW21-4)*权重!AM$50,                              5*权重!AM$48+4*权重!AM$50+(数据!AW21-10)*权重!AM$52              )  )</f>
        <v>4.2</v>
      </c>
      <c r="AX21" s="16">
        <f>IF( 数据!AX21&lt;=6,(数据!AX21-1)*权重!AN$48,              IF(数据!AX21&lt;=10, 5*权重!AN$48+(数据!AX21-4)*权重!AN$50,                              5*权重!AN$48+4*权重!AN$50+(数据!AX21-10)*权重!AN$52              )  )</f>
        <v>22.912499999999998</v>
      </c>
      <c r="AY21" s="8">
        <v>1</v>
      </c>
      <c r="AZ21" s="8">
        <v>2</v>
      </c>
      <c r="BA21" s="8">
        <v>1</v>
      </c>
      <c r="BB21" s="8">
        <v>2</v>
      </c>
      <c r="BC21" s="8">
        <v>2</v>
      </c>
      <c r="BD21" s="8">
        <v>1</v>
      </c>
      <c r="BE21" s="8">
        <v>2</v>
      </c>
      <c r="BF21" s="8">
        <v>2</v>
      </c>
      <c r="BG21" s="8">
        <v>2</v>
      </c>
      <c r="BH21" s="8">
        <v>2</v>
      </c>
      <c r="BI21" s="8">
        <v>3</v>
      </c>
      <c r="BJ21" s="8" t="s">
        <v>26</v>
      </c>
      <c r="BK21" s="8" t="s">
        <v>20</v>
      </c>
      <c r="BL21" s="8">
        <v>15</v>
      </c>
      <c r="BM21" s="8" t="s">
        <v>26</v>
      </c>
      <c r="BN21" s="8"/>
      <c r="BO21" s="8">
        <v>3</v>
      </c>
      <c r="BP21" s="34">
        <v>47299</v>
      </c>
      <c r="BQ21" s="8" t="s">
        <v>21</v>
      </c>
      <c r="BR21" s="8" t="s">
        <v>156</v>
      </c>
    </row>
    <row r="22" spans="1:70" ht="15.5" thickBot="1" x14ac:dyDescent="0.35">
      <c r="A22" s="8" t="s">
        <v>26</v>
      </c>
      <c r="B22" s="16">
        <f t="shared" si="0"/>
        <v>423.5866666666667</v>
      </c>
      <c r="C22" s="8" t="s">
        <v>322</v>
      </c>
      <c r="D22" s="8" t="s">
        <v>154</v>
      </c>
      <c r="E22" s="33">
        <v>1</v>
      </c>
      <c r="F22" s="8">
        <v>0</v>
      </c>
      <c r="G22" s="8" t="s">
        <v>157</v>
      </c>
      <c r="H22" s="8" t="s">
        <v>323</v>
      </c>
      <c r="I22" s="8">
        <v>26</v>
      </c>
      <c r="J22" s="8">
        <v>144</v>
      </c>
      <c r="K22" s="8">
        <v>155</v>
      </c>
      <c r="L22" s="16">
        <f>IF( 数据!L22&lt;=6,(数据!L22-1)*权重!B$48,              IF(数据!L22&lt;=12, 5*权重!B$48+(数据!L22-6)*权重!B$49,                              5*权重!B$48+6*权重!B$49+(数据!L22-12)*权重!B$51              )
 )</f>
        <v>3.4666666666666668</v>
      </c>
      <c r="M22" s="16">
        <f>IF( 数据!M22&lt;=6,(数据!M22-1)*权重!C$48,              IF(数据!M22&lt;=12, 5*权重!C$48+(数据!M22-6)*权重!C$49,                              5*权重!C$48+6*权重!C$49+(数据!M22-12)*权重!C$51              )
 )</f>
        <v>0.91666666666666674</v>
      </c>
      <c r="N22" s="16">
        <f>IF( 数据!N22&lt;=6,(数据!N22-1)*权重!D$48,              IF(数据!N22&lt;=12, 5*权重!D$48+(数据!N22-6)*权重!D$49,                              5*权重!D$48+6*权重!D$49+(数据!N22-12)*权重!D$51              )
 )</f>
        <v>-0.82999999999999985</v>
      </c>
      <c r="O22" s="16">
        <f>IF( 数据!O22&lt;=6,(数据!O22-1)*权重!E$48,              IF(数据!O22&lt;=12, 5*权重!E$48+(数据!O22-6)*权重!E$49,                              5*权重!E$48+6*权重!E$49+(数据!O22-12)*权重!E$51              )
 )</f>
        <v>0</v>
      </c>
      <c r="P22" s="16">
        <f>IF( 数据!P22&lt;=6,(数据!P22-1)*权重!F$48,              IF(数据!P22&lt;=12, 5*权重!F$48+(数据!P22-6)*权重!F$49,                              5*权重!F$48+6*权重!F$49+(数据!P22-12)*权重!F$51              )
 )</f>
        <v>-2.7333333333333329</v>
      </c>
      <c r="Q22" s="16">
        <f>IF( 数据!Q22&lt;=6,(数据!Q22-1)*权重!G$48,              IF(数据!Q22&lt;=12, 5*权重!G$48+(数据!Q22-6)*权重!G$49,                              5*权重!G$48+6*权重!G$49+(数据!Q22-12)*权重!G$51              )
 )</f>
        <v>0</v>
      </c>
      <c r="R22" s="16">
        <f>IF( 数据!R22&lt;=6,(数据!R22-1)*权重!H$48,              IF(数据!R22&lt;=12, 5*权重!H$48+(数据!R22-6)*权重!H$49,                              5*权重!H$48+6*权重!H$49+(数据!R22-12)*权重!H$51              )
 )</f>
        <v>0</v>
      </c>
      <c r="S22" s="16">
        <f>IF( 数据!S22&lt;=6,(数据!S22-1)*权重!I$48,              IF(数据!S22&lt;=12, 5*权重!I$48+(数据!S22-6)*权重!I$49,                              5*权重!I$48+6*权重!I$49+(数据!S22-12)*权重!I$51              )
 )</f>
        <v>16.566666666666666</v>
      </c>
      <c r="T22" s="16">
        <f>IF( 数据!T22&lt;=6,(数据!T22-1)*权重!J$48,              IF(数据!T22&lt;=12, 5*权重!J$48+(数据!T22-6)*权重!J$49,                              5*权重!J$48+6*权重!J$49+(数据!T22-12)*权重!J$51              )
 )</f>
        <v>0.29999999999999982</v>
      </c>
      <c r="U22" s="16">
        <f>IF( 数据!U22&lt;=6,(数据!U22-1)*权重!K$48,              IF(数据!U22&lt;=12, 5*权重!K$48+(数据!U22-6)*权重!K$49,                              5*权重!K$48+6*权重!K$49+(数据!U22-12)*权重!K$51              )
 )</f>
        <v>0</v>
      </c>
      <c r="V22" s="16">
        <f>IF( 数据!V22&lt;=6,(数据!V22-1)*权重!L$48,              IF(数据!V22&lt;=12, 5*权重!L$48+(数据!V22-6)*权重!L$49,                              5*权重!L$48+6*权重!L$49+(数据!V22-12)*权重!L$51              )
 )</f>
        <v>6.0333333333333341</v>
      </c>
      <c r="W22" s="16">
        <f>IF( 数据!W22&lt;=6,(数据!W22-1)*权重!M$48,              IF(数据!W22&lt;=12, 5*权重!M$48+(数据!W22-6)*权重!M$49,                              5*权重!M$48+6*权重!M$49+(数据!W22-12)*权重!M$51              )
 )</f>
        <v>0.76666666666666661</v>
      </c>
      <c r="X22" s="16">
        <f>IF( 数据!X22&lt;=6,(数据!X22-1)*权重!N$48,              IF(数据!X22&lt;=12, 5*权重!N$48+(数据!X22-6)*权重!N$49,                              5*权重!N$48+6*权重!N$49+(数据!X22-12)*权重!N$51              )
 )</f>
        <v>1.7999999999999998</v>
      </c>
      <c r="Y22" s="16">
        <f>IF( 数据!Y22&lt;=6,(数据!Y22-1)*权重!O$48,              IF(数据!Y22&lt;=12, 5*权重!O$48+(数据!Y22-6)*权重!O$49,                              5*权重!O$48+6*权重!O$49+(数据!Y22-12)*权重!O$51              )
 )</f>
        <v>1.3666666666666667</v>
      </c>
      <c r="Z22" s="16">
        <f>IF( 数据!Z22&lt;=6,(数据!Z22-1)*权重!P$48,              IF(数据!Z22&lt;=10, 5*权重!P$48+(数据!Z22-4)*权重!P$50,                              5*权重!P$48+4*权重!P$50+(数据!Z22-10)*权重!P$52              )  )</f>
        <v>-1.425</v>
      </c>
      <c r="AA22" s="16">
        <f>IF( 数据!AA22&lt;=6,(数据!AA22-1)*权重!Q$48,              IF(数据!AA22&lt;=12, 5*权重!Q$48+(数据!AA22-6)*权重!Q$49,                              5*权重!Q$48+6*权重!Q$49+(数据!AA22-12)*权重!Q$51              )
 )</f>
        <v>5.833333333333333</v>
      </c>
      <c r="AB22" s="16">
        <f>IF( 数据!AB22&lt;=6,(数据!AB22-1)*权重!R$48,              IF(数据!AB22&lt;=10, 5*权重!R$48+(数据!AB22-4)*权重!R$50,                              5*权重!R$48+4*权重!R$50+(数据!AB22-10)*权重!R$52              )  )</f>
        <v>56.75</v>
      </c>
      <c r="AC22" s="16">
        <f>IF( 数据!AC22&lt;=6,(数据!AC22-1)*权重!S$48,              IF(数据!AC22&lt;=12, 5*权重!S$48+(数据!AC22-6)*权重!S$49,                              5*权重!S$48+6*权重!S$49+(数据!AC22-12)*权重!S$51              )
 )</f>
        <v>18.75</v>
      </c>
      <c r="AD22" s="16">
        <f>IF( 数据!AD22&lt;=6,(数据!AD22-1)*权重!T$48,              IF(数据!AD22&lt;=12, 5*权重!T$48+(数据!AD22-6)*权重!T$49,                              5*权重!T$48+6*权重!T$49+(数据!AD22-12)*权重!T$51              )
 )</f>
        <v>-6.666666666666643E-2</v>
      </c>
      <c r="AE22" s="16">
        <f>IF( 数据!AE22&lt;=6,(数据!AE22-1)*权重!U$48,              IF(数据!AE22&lt;=10, 5*权重!U$48+(数据!AE22-4)*权重!U$50,                              5*权重!U$48+4*权重!U$50+(数据!AE22-10)*权重!U$52              )  )</f>
        <v>-2.4499999999999993</v>
      </c>
      <c r="AF22" s="16">
        <f>IF( 数据!AF22&lt;=6,(数据!AF22-1)*权重!V$48,              IF(数据!AF22&lt;=10, 5*权重!V$48+(数据!AF22-4)*权重!V$50,                              5*权重!V$48+4*权重!V$50+(数据!AF22-10)*权重!V$52              )  )</f>
        <v>7.0875000000000004</v>
      </c>
      <c r="AG22" s="16">
        <f>IF( 数据!AG22&lt;=6,(数据!AG22-1)*权重!W$48,              IF(数据!AG22&lt;=12, 5*权重!W$48+(数据!AG22-6)*权重!W$49,                              5*权重!W$48+6*权重!W$49+(数据!AG22-12)*权重!W$51              )
 )</f>
        <v>4.4000000000000004</v>
      </c>
      <c r="AH22" s="16">
        <f>IF( 数据!AH22&lt;=6,(数据!AH22-1)*权重!X$48,              IF(数据!AH22&lt;=10, 5*权重!X$48+(数据!AH22-4)*权重!X$50,                              5*权重!X$48+4*权重!X$50+(数据!AH22-10)*权重!X$52              )  )</f>
        <v>-4.9999999999999989E-2</v>
      </c>
      <c r="AI22" s="16">
        <f>IF( 数据!AI22&lt;=6,(数据!AI22-1)*权重!Y$48,              IF(数据!AI22&lt;=12, 5*权重!Y$48+(数据!AI22-6)*权重!Y$49,                              5*权重!Y$48+6*权重!Y$49+(数据!AI22-12)*权重!Y$51              )
 )</f>
        <v>0.53333333333333333</v>
      </c>
      <c r="AJ22" s="16">
        <f>IF( 数据!AJ22&lt;=6,(数据!AJ22-1)*权重!Z$48,              IF(数据!AJ22&lt;=10, 5*权重!Z$48+(数据!AJ22-4)*权重!Z$50,                              5*权重!Z$48+4*权重!Z$50+(数据!AJ22-10)*权重!Z$52              )  )</f>
        <v>8.6625000000000014</v>
      </c>
      <c r="AK22" s="16">
        <f>IF( 数据!AK22&lt;=6,(数据!AK22-1)*权重!AA$48,              IF(数据!AK22&lt;=10, 5*权重!AA$48+(数据!AK22-4)*权重!AA$50,                              5*权重!AA$48+4*权重!AA$50+(数据!AK22-10)*权重!AA$52              )  )</f>
        <v>-1.4500000000000002</v>
      </c>
      <c r="AL22" s="16">
        <f>IF( 数据!AL22&lt;=6,(数据!AL22-1)*权重!AB$48,              IF(数据!AL22&lt;=12, 5*权重!AB$48+(数据!AL22-6)*权重!AB$49,                              5*权重!AB$48+6*权重!AB$49+(数据!AL22-12)*权重!AB$51              )
 )</f>
        <v>13.5</v>
      </c>
      <c r="AM22" s="16">
        <f>IF( 数据!AM22&lt;=6,(数据!AM22-1)*权重!AC$48,              IF(数据!AM22&lt;=12, 5*权重!AC$48+(数据!AM22-6)*权重!AC$49,                              5*权重!AC$48+6*权重!AC$49+(数据!AM22-12)*权重!AC$51              )
 )</f>
        <v>8.5</v>
      </c>
      <c r="AN22" s="16">
        <f>IF( 数据!AN22&lt;=6,(数据!AN22-1)*权重!AD$48,              IF(数据!AN22&lt;=12, 5*权重!AD$48+(数据!AN22-6)*权重!AD$49,                              5*权重!AD$48+6*权重!AD$49+(数据!AN22-12)*权重!AD$51              )
 )</f>
        <v>77.333333333333329</v>
      </c>
      <c r="AO22" s="16">
        <f>IF( 数据!AO22&lt;=6,(数据!AO22-1)*权重!AE$48,              IF(数据!AO22&lt;=12, 5*权重!AE$48+(数据!AO22-6)*权重!AE$49,                              5*权重!AE$48+6*权重!AE$49+(数据!AO22-12)*权重!AE$51              )
 )</f>
        <v>15.1</v>
      </c>
      <c r="AP22" s="16">
        <f>IF( 数据!AP22&lt;=6,(数据!AP22-1)*权重!AF$48,              IF(数据!AP22&lt;=12, 5*权重!AF$48+(数据!AP22-6)*权重!AF$49,                              5*权重!AF$48+6*权重!AF$49+(数据!AP22-12)*权重!AF$51              )
 )</f>
        <v>17.366666666666667</v>
      </c>
      <c r="AQ22" s="16">
        <f>IF( 数据!AQ22&lt;=6,(数据!AQ22-1)*权重!AG$48,              IF(数据!AQ22&lt;=12, 5*权重!AG$48+(数据!AQ22-6)*权重!AG$49,                              5*权重!AG$48+6*权重!AG$49+(数据!AQ22-12)*权重!AG$51              )
 )</f>
        <v>19.350000000000001</v>
      </c>
      <c r="AR22" s="16">
        <f>IF( 数据!AR22&lt;=6,(数据!AR22-1)*权重!AH$48,              IF(数据!AR22&lt;=12, 5*权重!AH$48+(数据!AR22-6)*权重!AH$49,                              5*权重!AH$48+6*权重!AH$49+(数据!AR22-12)*权重!AH$51              )
 )</f>
        <v>15.733333333333333</v>
      </c>
      <c r="AS22" s="16">
        <f>IF( 数据!AS22&lt;=6,(数据!AS22-1)*权重!AI$48,              IF(数据!AS22&lt;=12, 5*权重!AI$48+(数据!AS22-6)*权重!AI$49,                              5*权重!AI$48+6*权重!AI$49+(数据!AS22-12)*权重!AI$51              )
 )</f>
        <v>7.6000000000000014</v>
      </c>
      <c r="AT22" s="16">
        <f>IF( 数据!AT22&lt;=6,(数据!AT22-1)*权重!AJ$48,              IF(数据!AT22&lt;=12, 5*权重!AJ$48+(数据!AT22-6)*权重!AJ$49,                              5*权重!AJ$48+6*权重!AJ$49+(数据!AT22-12)*权重!AJ$51              )
 )</f>
        <v>81.625</v>
      </c>
      <c r="AU22" s="16">
        <f>IF( 数据!AU22&lt;=6,(数据!AU22-1)*权重!AK$48,              IF(数据!AU22&lt;=12, 5*权重!AK$48+(数据!AU22-6)*权重!AK$49,                              5*权重!AK$48+6*权重!AK$49+(数据!AU22-12)*权重!AK$51              )
 )</f>
        <v>14.799999999999999</v>
      </c>
      <c r="AV22" s="16">
        <f>IF( 数据!AV22&lt;=6,(数据!AV22-1)*权重!AL$48,              IF(数据!AV22&lt;=10, 5*权重!AL$48+(数据!AV22-4)*权重!AL$50,                              5*权重!AL$48+4*权重!AL$50+(数据!AV22-10)*权重!AL$52              )  )</f>
        <v>2.5499999999999998</v>
      </c>
      <c r="AW22" s="16">
        <f>IF( 数据!AW22&lt;=6,(数据!AW22-1)*权重!AM$48,              IF(数据!AW22&lt;=10, 5*权重!AM$48+(数据!AW22-4)*权重!AM$50,                              5*权重!AM$48+4*权重!AM$50+(数据!AW22-10)*权重!AM$52              )  )</f>
        <v>3.8250000000000002</v>
      </c>
      <c r="AX22" s="16">
        <f>IF( 数据!AX22&lt;=6,(数据!AX22-1)*权重!AN$48,              IF(数据!AX22&lt;=10, 5*权重!AN$48+(数据!AX22-4)*权重!AN$50,                              5*权重!AN$48+4*权重!AN$50+(数据!AX22-10)*权重!AN$52              )  )</f>
        <v>22.074999999999999</v>
      </c>
      <c r="AY22" s="8">
        <v>2</v>
      </c>
      <c r="AZ22" s="8">
        <v>4</v>
      </c>
      <c r="BA22" s="8">
        <v>1</v>
      </c>
      <c r="BB22" s="8">
        <v>1</v>
      </c>
      <c r="BC22" s="8">
        <v>1</v>
      </c>
      <c r="BD22" s="8">
        <v>3</v>
      </c>
      <c r="BE22" s="8">
        <v>1</v>
      </c>
      <c r="BF22" s="8">
        <v>2</v>
      </c>
      <c r="BG22" s="8">
        <v>3</v>
      </c>
      <c r="BH22" s="8">
        <v>1</v>
      </c>
      <c r="BI22" s="8">
        <v>3</v>
      </c>
      <c r="BJ22" s="8" t="s">
        <v>26</v>
      </c>
      <c r="BK22" s="8" t="s">
        <v>20</v>
      </c>
      <c r="BL22" s="8">
        <v>14</v>
      </c>
      <c r="BM22" s="8" t="s">
        <v>26</v>
      </c>
      <c r="BN22" s="8"/>
      <c r="BO22" s="8">
        <v>4</v>
      </c>
      <c r="BP22" s="34">
        <v>46934</v>
      </c>
      <c r="BQ22" s="8" t="s">
        <v>21</v>
      </c>
      <c r="BR22" s="8" t="s">
        <v>156</v>
      </c>
    </row>
    <row r="23" spans="1:70" ht="15.5" thickBot="1" x14ac:dyDescent="0.35">
      <c r="A23" s="8" t="s">
        <v>26</v>
      </c>
      <c r="B23" s="16">
        <f t="shared" si="0"/>
        <v>413.28916666666663</v>
      </c>
      <c r="C23" s="8" t="s">
        <v>324</v>
      </c>
      <c r="D23" s="8" t="s">
        <v>154</v>
      </c>
      <c r="E23" s="33">
        <v>1</v>
      </c>
      <c r="F23" s="8">
        <v>0</v>
      </c>
      <c r="G23" s="8" t="s">
        <v>325</v>
      </c>
      <c r="H23" s="8" t="s">
        <v>315</v>
      </c>
      <c r="I23" s="8">
        <v>20</v>
      </c>
      <c r="J23" s="8">
        <v>147</v>
      </c>
      <c r="K23" s="8">
        <v>162</v>
      </c>
      <c r="L23" s="16">
        <f>IF( 数据!L23&lt;=6,(数据!L23-1)*权重!B$48,              IF(数据!L23&lt;=12, 5*权重!B$48+(数据!L23-6)*权重!B$49,                              5*权重!B$48+6*权重!B$49+(数据!L23-12)*权重!B$51              )
 )</f>
        <v>3.9333333333333331</v>
      </c>
      <c r="M23" s="16">
        <f>IF( 数据!M23&lt;=6,(数据!M23-1)*权重!C$48,              IF(数据!M23&lt;=12, 5*权重!C$48+(数据!M23-6)*权重!C$49,                              5*权重!C$48+6*权重!C$49+(数据!M23-12)*权重!C$51              )
 )</f>
        <v>1.7</v>
      </c>
      <c r="N23" s="16">
        <f>IF( 数据!N23&lt;=6,(数据!N23-1)*权重!D$48,              IF(数据!N23&lt;=12, 5*权重!D$48+(数据!N23-6)*权重!D$49,                              5*权重!D$48+6*权重!D$49+(数据!N23-12)*权重!D$51              )
 )</f>
        <v>-1.4999999999999902E-2</v>
      </c>
      <c r="O23" s="16">
        <f>IF( 数据!O23&lt;=6,(数据!O23-1)*权重!E$48,              IF(数据!O23&lt;=12, 5*权重!E$48+(数据!O23-6)*权重!E$49,                              5*权重!E$48+6*权重!E$49+(数据!O23-12)*权重!E$51              )
 )</f>
        <v>0</v>
      </c>
      <c r="P23" s="16">
        <f>IF( 数据!P23&lt;=6,(数据!P23-1)*权重!F$48,              IF(数据!P23&lt;=12, 5*权重!F$48+(数据!P23-6)*权重!F$49,                              5*权重!F$48+6*权重!F$49+(数据!P23-12)*权重!F$51              )
 )</f>
        <v>-1.9666666666666663</v>
      </c>
      <c r="Q23" s="16">
        <f>IF( 数据!Q23&lt;=6,(数据!Q23-1)*权重!G$48,              IF(数据!Q23&lt;=12, 5*权重!G$48+(数据!Q23-6)*权重!G$49,                              5*权重!G$48+6*权重!G$49+(数据!Q23-12)*权重!G$51              )
 )</f>
        <v>0</v>
      </c>
      <c r="R23" s="16">
        <f>IF( 数据!R23&lt;=6,(数据!R23-1)*权重!H$48,              IF(数据!R23&lt;=12, 5*权重!H$48+(数据!R23-6)*权重!H$49,                              5*权重!H$48+6*权重!H$49+(数据!R23-12)*权重!H$51              )
 )</f>
        <v>0</v>
      </c>
      <c r="S23" s="16">
        <f>IF( 数据!S23&lt;=6,(数据!S23-1)*权重!I$48,              IF(数据!S23&lt;=12, 5*权重!I$48+(数据!S23-6)*权重!I$49,                              5*权重!I$48+6*权重!I$49+(数据!S23-12)*权重!I$51              )
 )</f>
        <v>17.933333333333334</v>
      </c>
      <c r="T23" s="16">
        <f>IF( 数据!T23&lt;=6,(数据!T23-1)*权重!J$48,              IF(数据!T23&lt;=12, 5*权重!J$48+(数据!T23-6)*权重!J$49,                              5*权重!J$48+6*权重!J$49+(数据!T23-12)*权重!J$51              )
 )</f>
        <v>-0.20000000000000018</v>
      </c>
      <c r="U23" s="16">
        <f>IF( 数据!U23&lt;=6,(数据!U23-1)*权重!K$48,              IF(数据!U23&lt;=12, 5*权重!K$48+(数据!U23-6)*权重!K$49,                              5*权重!K$48+6*权重!K$49+(数据!U23-12)*权重!K$51              )
 )</f>
        <v>0</v>
      </c>
      <c r="V23" s="16">
        <f>IF( 数据!V23&lt;=6,(数据!V23-1)*权重!L$48,              IF(数据!V23&lt;=12, 5*权重!L$48+(数据!V23-6)*权重!L$49,                              5*权重!L$48+6*权重!L$49+(数据!V23-12)*权重!L$51              )
 )</f>
        <v>8.1666666666666679</v>
      </c>
      <c r="W23" s="16">
        <f>IF( 数据!W23&lt;=6,(数据!W23-1)*权重!M$48,              IF(数据!W23&lt;=12, 5*权重!M$48+(数据!W23-6)*权重!M$49,                              5*权重!M$48+6*权重!M$49+(数据!W23-12)*权重!M$51              )
 )</f>
        <v>1.4</v>
      </c>
      <c r="X23" s="16">
        <f>IF( 数据!X23&lt;=6,(数据!X23-1)*权重!N$48,              IF(数据!X23&lt;=12, 5*权重!N$48+(数据!X23-6)*权重!N$49,                              5*权重!N$48+6*权重!N$49+(数据!X23-12)*权重!N$51              )
 )</f>
        <v>1.9666666666666666</v>
      </c>
      <c r="Y23" s="16">
        <f>IF( 数据!Y23&lt;=6,(数据!Y23-1)*权重!O$48,              IF(数据!Y23&lt;=12, 5*权重!O$48+(数据!Y23-6)*权重!O$49,                              5*权重!O$48+6*权重!O$49+(数据!Y23-12)*权重!O$51              )
 )</f>
        <v>1.45</v>
      </c>
      <c r="Z23" s="16">
        <f>IF( 数据!Z23&lt;=6,(数据!Z23-1)*权重!P$48,              IF(数据!Z23&lt;=10, 5*权重!P$48+(数据!Z23-4)*权重!P$50,                              5*权重!P$48+4*权重!P$50+(数据!Z23-10)*权重!P$52              )  )</f>
        <v>-1.25</v>
      </c>
      <c r="AA23" s="16">
        <f>IF( 数据!AA23&lt;=6,(数据!AA23-1)*权重!Q$48,              IF(数据!AA23&lt;=12, 5*权重!Q$48+(数据!AA23-6)*权重!Q$49,                              5*权重!Q$48+6*权重!Q$49+(数据!AA23-12)*权重!Q$51              )
 )</f>
        <v>4.5</v>
      </c>
      <c r="AB23" s="16">
        <f>IF( 数据!AB23&lt;=6,(数据!AB23-1)*权重!R$48,              IF(数据!AB23&lt;=10, 5*权重!R$48+(数据!AB23-4)*权重!R$50,                              5*权重!R$48+4*权重!R$50+(数据!AB23-10)*权重!R$52              )  )</f>
        <v>56</v>
      </c>
      <c r="AC23" s="16">
        <f>IF( 数据!AC23&lt;=6,(数据!AC23-1)*权重!S$48,              IF(数据!AC23&lt;=12, 5*权重!S$48+(数据!AC23-6)*权重!S$49,                              5*权重!S$48+6*权重!S$49+(数据!AC23-12)*权重!S$51              )
 )</f>
        <v>19.5</v>
      </c>
      <c r="AD23" s="16">
        <f>IF( 数据!AD23&lt;=6,(数据!AD23-1)*权重!T$48,              IF(数据!AD23&lt;=12, 5*权重!T$48+(数据!AD23-6)*权重!T$49,                              5*权重!T$48+6*权重!T$49+(数据!AD23-12)*权重!T$51              )
 )</f>
        <v>-0.86666666666666625</v>
      </c>
      <c r="AE23" s="16">
        <f>IF( 数据!AE23&lt;=6,(数据!AE23-1)*权重!U$48,              IF(数据!AE23&lt;=10, 5*权重!U$48+(数据!AE23-4)*权重!U$50,                              5*权重!U$48+4*权重!U$50+(数据!AE23-10)*权重!U$52              )  )</f>
        <v>-3.2749999999999995</v>
      </c>
      <c r="AF23" s="16">
        <f>IF( 数据!AF23&lt;=6,(数据!AF23-1)*权重!V$48,              IF(数据!AF23&lt;=10, 5*权重!V$48+(数据!AF23-4)*权重!V$50,                              5*权重!V$48+4*权重!V$50+(数据!AF23-10)*权重!V$52              )  )</f>
        <v>7.0875000000000004</v>
      </c>
      <c r="AG23" s="16">
        <f>IF( 数据!AG23&lt;=6,(数据!AG23-1)*权重!W$48,              IF(数据!AG23&lt;=12, 5*权重!W$48+(数据!AG23-6)*权重!W$49,                              5*权重!W$48+6*权重!W$49+(数据!AG23-12)*权重!W$51              )
 )</f>
        <v>3.3</v>
      </c>
      <c r="AH23" s="16">
        <f>IF( 数据!AH23&lt;=6,(数据!AH23-1)*权重!X$48,              IF(数据!AH23&lt;=10, 5*权重!X$48+(数据!AH23-4)*权重!X$50,                              5*权重!X$48+4*权重!X$50+(数据!AH23-10)*权重!X$52              )  )</f>
        <v>6.25E-2</v>
      </c>
      <c r="AI23" s="16">
        <f>IF( 数据!AI23&lt;=6,(数据!AI23-1)*权重!Y$48,              IF(数据!AI23&lt;=12, 5*权重!Y$48+(数据!AI23-6)*权重!Y$49,                              5*权重!Y$48+6*权重!Y$49+(数据!AI23-12)*权重!Y$51              )
 )</f>
        <v>0.53333333333333333</v>
      </c>
      <c r="AJ23" s="16">
        <f>IF( 数据!AJ23&lt;=6,(数据!AJ23-1)*权重!Z$48,              IF(数据!AJ23&lt;=10, 5*权重!Z$48+(数据!AJ23-4)*权重!Z$50,                              5*权重!Z$48+4*权重!Z$50+(数据!AJ23-10)*权重!Z$52              )  )</f>
        <v>8.6625000000000014</v>
      </c>
      <c r="AK23" s="16">
        <f>IF( 数据!AK23&lt;=6,(数据!AK23-1)*权重!AA$48,              IF(数据!AK23&lt;=10, 5*权重!AA$48+(数据!AK23-4)*权重!AA$50,                              5*权重!AA$48+4*权重!AA$50+(数据!AK23-10)*权重!AA$52              )  )</f>
        <v>-1.2750000000000001</v>
      </c>
      <c r="AL23" s="16">
        <f>IF( 数据!AL23&lt;=6,(数据!AL23-1)*权重!AB$48,              IF(数据!AL23&lt;=12, 5*权重!AB$48+(数据!AL23-6)*权重!AB$49,                              5*权重!AB$48+6*权重!AB$49+(数据!AL23-12)*权重!AB$51              )
 )</f>
        <v>14.4</v>
      </c>
      <c r="AM23" s="16">
        <f>IF( 数据!AM23&lt;=6,(数据!AM23-1)*权重!AC$48,              IF(数据!AM23&lt;=12, 5*权重!AC$48+(数据!AM23-6)*权重!AC$49,                              5*权重!AC$48+6*权重!AC$49+(数据!AM23-12)*权重!AC$51              )
 )</f>
        <v>9.9666666666666668</v>
      </c>
      <c r="AN23" s="16">
        <f>IF( 数据!AN23&lt;=6,(数据!AN23-1)*权重!AD$48,              IF(数据!AN23&lt;=12, 5*权重!AD$48+(数据!AN23-6)*权重!AD$49,                              5*权重!AD$48+6*权重!AD$49+(数据!AN23-12)*权重!AD$51              )
 )</f>
        <v>72.604166666666671</v>
      </c>
      <c r="AO23" s="16">
        <f>IF( 数据!AO23&lt;=6,(数据!AO23-1)*权重!AE$48,              IF(数据!AO23&lt;=12, 5*权重!AE$48+(数据!AO23-6)*权重!AE$49,                              5*权重!AE$48+6*权重!AE$49+(数据!AO23-12)*权重!AE$51              )
 )</f>
        <v>12.5</v>
      </c>
      <c r="AP23" s="16">
        <f>IF( 数据!AP23&lt;=6,(数据!AP23-1)*权重!AF$48,              IF(数据!AP23&lt;=12, 5*权重!AF$48+(数据!AP23-6)*权重!AF$49,                              5*权重!AF$48+6*权重!AF$49+(数据!AP23-12)*权重!AF$51              )
 )</f>
        <v>15.433333333333334</v>
      </c>
      <c r="AQ23" s="16">
        <f>IF( 数据!AQ23&lt;=6,(数据!AQ23-1)*权重!AG$48,              IF(数据!AQ23&lt;=12, 5*权重!AG$48+(数据!AQ23-6)*权重!AG$49,                              5*权重!AG$48+6*权重!AG$49+(数据!AQ23-12)*权重!AG$51              )
 )</f>
        <v>18.833333333333336</v>
      </c>
      <c r="AR23" s="16">
        <f>IF( 数据!AR23&lt;=6,(数据!AR23-1)*权重!AH$48,              IF(数据!AR23&lt;=12, 5*权重!AH$48+(数据!AR23-6)*权重!AH$49,                              5*权重!AH$48+6*权重!AH$49+(数据!AR23-12)*权重!AH$51              )
 )</f>
        <v>18.066666666666666</v>
      </c>
      <c r="AS23" s="16">
        <f>IF( 数据!AS23&lt;=6,(数据!AS23-1)*权重!AI$48,              IF(数据!AS23&lt;=12, 5*权重!AI$48+(数据!AS23-6)*权重!AI$49,                              5*权重!AI$48+6*权重!AI$49+(数据!AS23-12)*权重!AI$51              )
 )</f>
        <v>5.7000000000000011</v>
      </c>
      <c r="AT23" s="16">
        <f>IF( 数据!AT23&lt;=6,(数据!AT23-1)*权重!AJ$48,              IF(数据!AT23&lt;=12, 5*权重!AJ$48+(数据!AT23-6)*权重!AJ$49,                              5*权重!AJ$48+6*权重!AJ$49+(数据!AT23-12)*权重!AJ$51              )
 )</f>
        <v>71.875</v>
      </c>
      <c r="AU23" s="16">
        <f>IF( 数据!AU23&lt;=6,(数据!AU23-1)*权重!AK$48,              IF(数据!AU23&lt;=12, 5*权重!AK$48+(数据!AU23-6)*权重!AK$49,                              5*权重!AK$48+6*权重!AK$49+(数据!AU23-12)*权重!AK$51              )
 )</f>
        <v>14.799999999999999</v>
      </c>
      <c r="AV23" s="16">
        <f>IF( 数据!AV23&lt;=6,(数据!AV23-1)*权重!AL$48,              IF(数据!AV23&lt;=10, 5*权重!AL$48+(数据!AV23-4)*权重!AL$50,                              5*权重!AL$48+4*权重!AL$50+(数据!AV23-10)*权重!AL$52              )  )</f>
        <v>2.9749999999999996</v>
      </c>
      <c r="AW23" s="16">
        <f>IF( 数据!AW23&lt;=6,(数据!AW23-1)*权重!AM$48,              IF(数据!AW23&lt;=10, 5*权重!AM$48+(数据!AW23-4)*权重!AM$50,                              5*权重!AM$48+4*权重!AM$50+(数据!AW23-10)*权重!AM$52              )  )</f>
        <v>4.2</v>
      </c>
      <c r="AX23" s="16">
        <f>IF( 数据!AX23&lt;=6,(数据!AX23-1)*权重!AN$48,              IF(数据!AX23&lt;=10, 5*权重!AN$48+(数据!AX23-4)*权重!AN$50,                              5*权重!AN$48+4*权重!AN$50+(数据!AX23-10)*权重!AN$52              )  )</f>
        <v>24.587499999999999</v>
      </c>
      <c r="AY23" s="8">
        <v>1</v>
      </c>
      <c r="AZ23" s="8">
        <v>2</v>
      </c>
      <c r="BA23" s="8">
        <v>3</v>
      </c>
      <c r="BB23" s="8">
        <v>4</v>
      </c>
      <c r="BC23" s="8">
        <v>1</v>
      </c>
      <c r="BD23" s="8">
        <v>1</v>
      </c>
      <c r="BE23" s="8">
        <v>3</v>
      </c>
      <c r="BF23" s="8">
        <v>1</v>
      </c>
      <c r="BG23" s="8">
        <v>1</v>
      </c>
      <c r="BH23" s="8">
        <v>2</v>
      </c>
      <c r="BI23" s="8">
        <v>3</v>
      </c>
      <c r="BJ23" s="8" t="s">
        <v>26</v>
      </c>
      <c r="BK23" s="8" t="s">
        <v>20</v>
      </c>
      <c r="BL23" s="8">
        <v>16</v>
      </c>
      <c r="BM23" s="8" t="s">
        <v>26</v>
      </c>
      <c r="BN23" s="8"/>
      <c r="BO23" s="8" t="s">
        <v>26</v>
      </c>
      <c r="BP23" s="34">
        <v>46568</v>
      </c>
      <c r="BQ23" s="8" t="s">
        <v>21</v>
      </c>
      <c r="BR23" s="8" t="s">
        <v>156</v>
      </c>
    </row>
    <row r="24" spans="1:70" ht="15.5" thickBot="1" x14ac:dyDescent="0.35">
      <c r="A24" s="8" t="s">
        <v>26</v>
      </c>
      <c r="B24" s="16">
        <f t="shared" si="0"/>
        <v>438.67333333333323</v>
      </c>
      <c r="C24" s="8" t="s">
        <v>326</v>
      </c>
      <c r="D24" s="8" t="s">
        <v>154</v>
      </c>
      <c r="E24" s="33">
        <v>1</v>
      </c>
      <c r="F24" s="8">
        <v>0</v>
      </c>
      <c r="G24" s="8" t="s">
        <v>33</v>
      </c>
      <c r="H24" s="8" t="s">
        <v>31</v>
      </c>
      <c r="I24" s="8">
        <v>19</v>
      </c>
      <c r="J24" s="8">
        <v>142</v>
      </c>
      <c r="K24" s="8">
        <v>168</v>
      </c>
      <c r="L24" s="16">
        <f>IF( 数据!L24&lt;=6,(数据!L24-1)*权重!B$48,              IF(数据!L24&lt;=12, 5*权重!B$48+(数据!L24-6)*权重!B$49,                              5*权重!B$48+6*权重!B$49+(数据!L24-12)*权重!B$51              )
 )</f>
        <v>3.4666666666666668</v>
      </c>
      <c r="M24" s="16">
        <f>IF( 数据!M24&lt;=6,(数据!M24-1)*权重!C$48,              IF(数据!M24&lt;=12, 5*权重!C$48+(数据!M24-6)*权重!C$49,                              5*权重!C$48+6*权重!C$49+(数据!M24-12)*权重!C$51              )
 )</f>
        <v>2.3199999999999998</v>
      </c>
      <c r="N24" s="16">
        <f>IF( 数据!N24&lt;=6,(数据!N24-1)*权重!D$48,              IF(数据!N24&lt;=12, 5*权重!D$48+(数据!N24-6)*权重!D$49,                              5*权重!D$48+6*权重!D$49+(数据!N24-12)*权重!D$51              )
 )</f>
        <v>-0.27999999999999992</v>
      </c>
      <c r="O24" s="16">
        <f>IF( 数据!O24&lt;=6,(数据!O24-1)*权重!E$48,              IF(数据!O24&lt;=12, 5*权重!E$48+(数据!O24-6)*权重!E$49,                              5*权重!E$48+6*权重!E$49+(数据!O24-12)*权重!E$51              )
 )</f>
        <v>0</v>
      </c>
      <c r="P24" s="16">
        <f>IF( 数据!P24&lt;=6,(数据!P24-1)*权重!F$48,              IF(数据!P24&lt;=12, 5*权重!F$48+(数据!P24-6)*权重!F$49,                              5*权重!F$48+6*权重!F$49+(数据!P24-12)*权重!F$51              )
 )</f>
        <v>-3.1166666666666663</v>
      </c>
      <c r="Q24" s="16">
        <f>IF( 数据!Q24&lt;=6,(数据!Q24-1)*权重!G$48,              IF(数据!Q24&lt;=12, 5*权重!G$48+(数据!Q24-6)*权重!G$49,                              5*权重!G$48+6*权重!G$49+(数据!Q24-12)*权重!G$51              )
 )</f>
        <v>0</v>
      </c>
      <c r="R24" s="16">
        <f>IF( 数据!R24&lt;=6,(数据!R24-1)*权重!H$48,              IF(数据!R24&lt;=12, 5*权重!H$48+(数据!R24-6)*权重!H$49,                              5*权重!H$48+6*权重!H$49+(数据!R24-12)*权重!H$51              )
 )</f>
        <v>0</v>
      </c>
      <c r="S24" s="16">
        <f>IF( 数据!S24&lt;=6,(数据!S24-1)*权重!I$48,              IF(数据!S24&lt;=12, 5*权重!I$48+(数据!S24-6)*权重!I$49,                              5*权重!I$48+6*权重!I$49+(数据!S24-12)*权重!I$51              )
 )</f>
        <v>15.2</v>
      </c>
      <c r="T24" s="16">
        <f>IF( 数据!T24&lt;=6,(数据!T24-1)*权重!J$48,              IF(数据!T24&lt;=12, 5*权重!J$48+(数据!T24-6)*权重!J$49,                              5*权重!J$48+6*权重!J$49+(数据!T24-12)*权重!J$51              )
 )</f>
        <v>0.29999999999999982</v>
      </c>
      <c r="U24" s="16">
        <f>IF( 数据!U24&lt;=6,(数据!U24-1)*权重!K$48,              IF(数据!U24&lt;=12, 5*权重!K$48+(数据!U24-6)*权重!K$49,                              5*权重!K$48+6*权重!K$49+(数据!U24-12)*权重!K$51              )
 )</f>
        <v>0</v>
      </c>
      <c r="V24" s="16">
        <f>IF( 数据!V24&lt;=6,(数据!V24-1)*权重!L$48,              IF(数据!V24&lt;=12, 5*权重!L$48+(数据!V24-6)*权重!L$49,                              5*权重!L$48+6*权重!L$49+(数据!V24-12)*权重!L$51              )
 )</f>
        <v>5.3000000000000007</v>
      </c>
      <c r="W24" s="16">
        <f>IF( 数据!W24&lt;=6,(数据!W24-1)*权重!M$48,              IF(数据!W24&lt;=12, 5*权重!M$48+(数据!W24-6)*权重!M$49,                              5*权重!M$48+6*权重!M$49+(数据!W24-12)*权重!M$51              )
 )</f>
        <v>0.76666666666666661</v>
      </c>
      <c r="X24" s="16">
        <f>IF( 数据!X24&lt;=6,(数据!X24-1)*权重!N$48,              IF(数据!X24&lt;=12, 5*权重!N$48+(数据!X24-6)*权重!N$49,                              5*权重!N$48+6*权重!N$49+(数据!X24-12)*权重!N$51              )
 )</f>
        <v>3.1999999999999997</v>
      </c>
      <c r="Y24" s="16">
        <f>IF( 数据!Y24&lt;=6,(数据!Y24-1)*权重!O$48,              IF(数据!Y24&lt;=12, 5*权重!O$48+(数据!Y24-6)*权重!O$49,                              5*权重!O$48+6*权重!O$49+(数据!Y24-12)*权重!O$51              )
 )</f>
        <v>1.45</v>
      </c>
      <c r="Z24" s="16">
        <f>IF( 数据!Z24&lt;=6,(数据!Z24-1)*权重!P$48,              IF(数据!Z24&lt;=10, 5*权重!P$48+(数据!Z24-4)*权重!P$50,                              5*权重!P$48+4*权重!P$50+(数据!Z24-10)*权重!P$52              )  )</f>
        <v>-1.425</v>
      </c>
      <c r="AA24" s="16">
        <f>IF( 数据!AA24&lt;=6,(数据!AA24-1)*权重!Q$48,              IF(数据!AA24&lt;=12, 5*权重!Q$48+(数据!AA24-6)*权重!Q$49,                              5*权重!Q$48+6*权重!Q$49+(数据!AA24-12)*权重!Q$51              )
 )</f>
        <v>5.833333333333333</v>
      </c>
      <c r="AB24" s="16">
        <f>IF( 数据!AB24&lt;=6,(数据!AB24-1)*权重!R$48,              IF(数据!AB24&lt;=10, 5*权重!R$48+(数据!AB24-4)*权重!R$50,                              5*权重!R$48+4*权重!R$50+(数据!AB24-10)*权重!R$52              )  )</f>
        <v>55.25</v>
      </c>
      <c r="AC24" s="16">
        <f>IF( 数据!AC24&lt;=6,(数据!AC24-1)*权重!S$48,              IF(数据!AC24&lt;=12, 5*权重!S$48+(数据!AC24-6)*权重!S$49,                              5*权重!S$48+6*权重!S$49+(数据!AC24-12)*权重!S$51              )
 )</f>
        <v>20.183333333333334</v>
      </c>
      <c r="AD24" s="16">
        <f>IF( 数据!AD24&lt;=6,(数据!AD24-1)*权重!T$48,              IF(数据!AD24&lt;=12, 5*权重!T$48+(数据!AD24-6)*权重!T$49,                              5*权重!T$48+6*权重!T$49+(数据!AD24-12)*权重!T$51              )
 )</f>
        <v>-1.2333333333333329</v>
      </c>
      <c r="AE24" s="16">
        <f>IF( 数据!AE24&lt;=6,(数据!AE24-1)*权重!U$48,              IF(数据!AE24&lt;=10, 5*权重!U$48+(数据!AE24-4)*权重!U$50,                              5*权重!U$48+4*权重!U$50+(数据!AE24-10)*权重!U$52              )  )</f>
        <v>-2.4499999999999993</v>
      </c>
      <c r="AF24" s="16">
        <f>IF( 数据!AF24&lt;=6,(数据!AF24-1)*权重!V$48,              IF(数据!AF24&lt;=10, 5*权重!V$48+(数据!AF24-4)*权重!V$50,                              5*权重!V$48+4*权重!V$50+(数据!AF24-10)*权重!V$52              )  )</f>
        <v>6.5250000000000004</v>
      </c>
      <c r="AG24" s="16">
        <f>IF( 数据!AG24&lt;=6,(数据!AG24-1)*权重!W$48,              IF(数据!AG24&lt;=12, 5*权重!W$48+(数据!AG24-6)*权重!W$49,                              5*权重!W$48+6*权重!W$49+(数据!AG24-12)*权重!W$51              )
 )</f>
        <v>3.0999999999999996</v>
      </c>
      <c r="AH24" s="16">
        <f>IF( 数据!AH24&lt;=6,(数据!AH24-1)*权重!X$48,              IF(数据!AH24&lt;=10, 5*权重!X$48+(数据!AH24-4)*权重!X$50,                              5*权重!X$48+4*权重!X$50+(数据!AH24-10)*权重!X$52              )  )</f>
        <v>-0.16249999999999998</v>
      </c>
      <c r="AI24" s="16">
        <f>IF( 数据!AI24&lt;=6,(数据!AI24-1)*权重!Y$48,              IF(数据!AI24&lt;=12, 5*权重!Y$48+(数据!AI24-6)*权重!Y$49,                              5*权重!Y$48+6*权重!Y$49+(数据!AI24-12)*权重!Y$51              )
 )</f>
        <v>0.13333333333333336</v>
      </c>
      <c r="AJ24" s="16">
        <f>IF( 数据!AJ24&lt;=6,(数据!AJ24-1)*权重!Z$48,              IF(数据!AJ24&lt;=10, 5*权重!Z$48+(数据!AJ24-4)*权重!Z$50,                              5*权重!Z$48+4*权重!Z$50+(数据!AJ24-10)*权重!Z$52              )  )</f>
        <v>10.425000000000001</v>
      </c>
      <c r="AK24" s="16">
        <f>IF( 数据!AK24&lt;=6,(数据!AK24-1)*权重!AA$48,              IF(数据!AK24&lt;=10, 5*权重!AA$48+(数据!AK24-4)*权重!AA$50,                              5*权重!AA$48+4*权重!AA$50+(数据!AK24-10)*权重!AA$52              )  )</f>
        <v>-1.2750000000000001</v>
      </c>
      <c r="AL24" s="16">
        <f>IF( 数据!AL24&lt;=6,(数据!AL24-1)*权重!AB$48,              IF(数据!AL24&lt;=12, 5*权重!AB$48+(数据!AL24-6)*权重!AB$49,                              5*权重!AB$48+6*权重!AB$49+(数据!AL24-12)*权重!AB$51              )
 )</f>
        <v>14.4</v>
      </c>
      <c r="AM24" s="16">
        <f>IF( 数据!AM24&lt;=6,(数据!AM24-1)*权重!AC$48,              IF(数据!AM24&lt;=12, 5*权重!AC$48+(数据!AM24-6)*权重!AC$49,                              5*权重!AC$48+6*权重!AC$49+(数据!AM24-12)*权重!AC$51              )
 )</f>
        <v>9.2333333333333343</v>
      </c>
      <c r="AN24" s="16">
        <f>IF( 数据!AN24&lt;=6,(数据!AN24-1)*权重!AD$48,              IF(数据!AN24&lt;=12, 5*权重!AD$48+(数据!AN24-6)*权重!AD$49,                              5*权重!AD$48+6*权重!AD$49+(数据!AN24-12)*权重!AD$51              )
 )</f>
        <v>86.791666666666657</v>
      </c>
      <c r="AO24" s="16">
        <f>IF( 数据!AO24&lt;=6,(数据!AO24-1)*权重!AE$48,              IF(数据!AO24&lt;=12, 5*权重!AE$48+(数据!AO24-6)*权重!AE$49,                              5*权重!AE$48+6*权重!AE$49+(数据!AO24-12)*权重!AE$51              )
 )</f>
        <v>20.3</v>
      </c>
      <c r="AP24" s="16">
        <f>IF( 数据!AP24&lt;=6,(数据!AP24-1)*权重!AF$48,              IF(数据!AP24&lt;=12, 5*权重!AF$48+(数据!AP24-6)*权重!AF$49,                              5*权重!AF$48+6*权重!AF$49+(数据!AP24-12)*权重!AF$51              )
 )</f>
        <v>16.399999999999999</v>
      </c>
      <c r="AQ24" s="16">
        <f>IF( 数据!AQ24&lt;=6,(数据!AQ24-1)*权重!AG$48,              IF(数据!AQ24&lt;=12, 5*权重!AG$48+(数据!AQ24-6)*权重!AG$49,                              5*权重!AG$48+6*权重!AG$49+(数据!AQ24-12)*权重!AG$51              )
 )</f>
        <v>18.833333333333336</v>
      </c>
      <c r="AR24" s="16">
        <f>IF( 数据!AR24&lt;=6,(数据!AR24-1)*权重!AH$48,              IF(数据!AR24&lt;=12, 5*权重!AH$48+(数据!AR24-6)*权重!AH$49,                              5*权重!AH$48+6*权重!AH$49+(数据!AR24-12)*权重!AH$51              )
 )</f>
        <v>14.566666666666665</v>
      </c>
      <c r="AS24" s="16">
        <f>IF( 数据!AS24&lt;=6,(数据!AS24-1)*权重!AI$48,              IF(数据!AS24&lt;=12, 5*权重!AI$48+(数据!AS24-6)*权重!AI$49,                              5*权重!AI$48+6*权重!AI$49+(数据!AS24-12)*权重!AI$51              )
 )</f>
        <v>6.6500000000000012</v>
      </c>
      <c r="AT24" s="16">
        <f>IF( 数据!AT24&lt;=6,(数据!AT24-1)*权重!AJ$48,              IF(数据!AT24&lt;=12, 5*权重!AJ$48+(数据!AT24-6)*权重!AJ$49,                              5*权重!AJ$48+6*权重!AJ$49+(数据!AT24-12)*权重!AJ$51              )
 )</f>
        <v>81.625</v>
      </c>
      <c r="AU24" s="16">
        <f>IF( 数据!AU24&lt;=6,(数据!AU24-1)*权重!AK$48,              IF(数据!AU24&lt;=12, 5*权重!AK$48+(数据!AU24-6)*权重!AK$49,                              5*权重!AK$48+6*权重!AK$49+(数据!AU24-12)*权重!AK$51              )
 )</f>
        <v>13.899999999999999</v>
      </c>
      <c r="AV24" s="16">
        <f>IF( 数据!AV24&lt;=6,(数据!AV24-1)*权重!AL$48,              IF(数据!AV24&lt;=10, 5*权重!AL$48+(数据!AV24-4)*权重!AL$50,                              5*权重!AL$48+4*权重!AL$50+(数据!AV24-10)*权重!AL$52              )  )</f>
        <v>2.5499999999999998</v>
      </c>
      <c r="AW24" s="16">
        <f>IF( 数据!AW24&lt;=6,(数据!AW24-1)*权重!AM$48,              IF(数据!AW24&lt;=10, 5*权重!AM$48+(数据!AW24-4)*权重!AM$50,                              5*权重!AM$48+4*权重!AM$50+(数据!AW24-10)*权重!AM$52              )  )</f>
        <v>5.3250000000000002</v>
      </c>
      <c r="AX24" s="16">
        <f>IF( 数据!AX24&lt;=6,(数据!AX24-1)*权重!AN$48,              IF(数据!AX24&lt;=10, 5*权重!AN$48+(数据!AX24-4)*权重!AN$50,                              5*权重!AN$48+4*权重!AN$50+(数据!AX24-10)*权重!AN$52              )  )</f>
        <v>24.587499999999999</v>
      </c>
      <c r="AY24" s="8">
        <v>2</v>
      </c>
      <c r="AZ24" s="8">
        <v>2</v>
      </c>
      <c r="BA24" s="8">
        <v>2</v>
      </c>
      <c r="BB24" s="8">
        <v>2</v>
      </c>
      <c r="BC24" s="8">
        <v>3</v>
      </c>
      <c r="BD24" s="8">
        <v>4</v>
      </c>
      <c r="BE24" s="8">
        <v>4</v>
      </c>
      <c r="BF24" s="8">
        <v>3</v>
      </c>
      <c r="BG24" s="8">
        <v>1</v>
      </c>
      <c r="BH24" s="8">
        <v>2</v>
      </c>
      <c r="BI24" s="8">
        <v>3</v>
      </c>
      <c r="BJ24" s="8" t="s">
        <v>26</v>
      </c>
      <c r="BK24" s="8" t="s">
        <v>20</v>
      </c>
      <c r="BL24" s="8">
        <v>16</v>
      </c>
      <c r="BM24" s="8" t="s">
        <v>26</v>
      </c>
      <c r="BN24" s="8"/>
      <c r="BO24" s="8" t="s">
        <v>26</v>
      </c>
      <c r="BP24" s="34">
        <v>47299</v>
      </c>
      <c r="BQ24" s="8" t="s">
        <v>21</v>
      </c>
      <c r="BR24" s="8" t="s">
        <v>156</v>
      </c>
    </row>
    <row r="25" spans="1:70" ht="15.5" thickBot="1" x14ac:dyDescent="0.35">
      <c r="A25" s="8" t="s">
        <v>26</v>
      </c>
      <c r="B25" s="16">
        <f t="shared" si="0"/>
        <v>425.30166666666656</v>
      </c>
      <c r="C25" s="8" t="s">
        <v>327</v>
      </c>
      <c r="D25" s="8" t="s">
        <v>154</v>
      </c>
      <c r="E25" s="33">
        <v>1</v>
      </c>
      <c r="F25" s="8">
        <v>0</v>
      </c>
      <c r="G25" s="8" t="s">
        <v>19</v>
      </c>
      <c r="H25" s="8" t="s">
        <v>328</v>
      </c>
      <c r="I25" s="8">
        <v>18</v>
      </c>
      <c r="J25" s="8">
        <v>137</v>
      </c>
      <c r="K25" s="8">
        <v>150</v>
      </c>
      <c r="L25" s="16">
        <f>IF( 数据!L25&lt;=6,(数据!L25-1)*权重!B$48,              IF(数据!L25&lt;=12, 5*权重!B$48+(数据!L25-6)*权重!B$49,                              5*权重!B$48+6*权重!B$49+(数据!L25-12)*权重!B$51              )
 )</f>
        <v>3.4666666666666668</v>
      </c>
      <c r="M25" s="16">
        <f>IF( 数据!M25&lt;=6,(数据!M25-1)*权重!C$48,              IF(数据!M25&lt;=12, 5*权重!C$48+(数据!M25-6)*权重!C$49,                              5*权重!C$48+6*权重!C$49+(数据!M25-12)*权重!C$51              )
 )</f>
        <v>2.9</v>
      </c>
      <c r="N25" s="16">
        <f>IF( 数据!N25&lt;=6,(数据!N25-1)*权重!D$48,              IF(数据!N25&lt;=12, 5*权重!D$48+(数据!N25-6)*权重!D$49,                              5*权重!D$48+6*权重!D$49+(数据!N25-12)*权重!D$51              )
 )</f>
        <v>0.27</v>
      </c>
      <c r="O25" s="16">
        <f>IF( 数据!O25&lt;=6,(数据!O25-1)*权重!E$48,              IF(数据!O25&lt;=12, 5*权重!E$48+(数据!O25-6)*权重!E$49,                              5*权重!E$48+6*权重!E$49+(数据!O25-12)*权重!E$51              )
 )</f>
        <v>0</v>
      </c>
      <c r="P25" s="16">
        <f>IF( 数据!P25&lt;=6,(数据!P25-1)*权重!F$48,              IF(数据!P25&lt;=12, 5*权重!F$48+(数据!P25-6)*权重!F$49,                              5*权重!F$48+6*权重!F$49+(数据!P25-12)*权重!F$51              )
 )</f>
        <v>-3.1166666666666663</v>
      </c>
      <c r="Q25" s="16">
        <f>IF( 数据!Q25&lt;=6,(数据!Q25-1)*权重!G$48,              IF(数据!Q25&lt;=12, 5*权重!G$48+(数据!Q25-6)*权重!G$49,                              5*权重!G$48+6*权重!G$49+(数据!Q25-12)*权重!G$51              )
 )</f>
        <v>0</v>
      </c>
      <c r="R25" s="16">
        <f>IF( 数据!R25&lt;=6,(数据!R25-1)*权重!H$48,              IF(数据!R25&lt;=12, 5*权重!H$48+(数据!R25-6)*权重!H$49,                              5*权重!H$48+6*权重!H$49+(数据!R25-12)*权重!H$51              )
 )</f>
        <v>0</v>
      </c>
      <c r="S25" s="16">
        <f>IF( 数据!S25&lt;=6,(数据!S25-1)*权重!I$48,              IF(数据!S25&lt;=12, 5*权重!I$48+(数据!S25-6)*权重!I$49,                              5*权重!I$48+6*权重!I$49+(数据!S25-12)*权重!I$51              )
 )</f>
        <v>12.133333333333333</v>
      </c>
      <c r="T25" s="16">
        <f>IF( 数据!T25&lt;=6,(数据!T25-1)*权重!J$48,              IF(数据!T25&lt;=12, 5*权重!J$48+(数据!T25-6)*权重!J$49,                              5*权重!J$48+6*权重!J$49+(数据!T25-12)*权重!J$51              )
 )</f>
        <v>0.79999999999999982</v>
      </c>
      <c r="U25" s="16">
        <f>IF( 数据!U25&lt;=6,(数据!U25-1)*权重!K$48,              IF(数据!U25&lt;=12, 5*权重!K$48+(数据!U25-6)*权重!K$49,                              5*权重!K$48+6*权重!K$49+(数据!U25-12)*权重!K$51              )
 )</f>
        <v>0</v>
      </c>
      <c r="V25" s="16">
        <f>IF( 数据!V25&lt;=6,(数据!V25-1)*权重!L$48,              IF(数据!V25&lt;=12, 5*权重!L$48+(数据!V25-6)*权重!L$49,                              5*权重!L$48+6*权重!L$49+(数据!V25-12)*权重!L$51              )
 )</f>
        <v>4.24</v>
      </c>
      <c r="W25" s="16">
        <f>IF( 数据!W25&lt;=6,(数据!W25-1)*权重!M$48,              IF(数据!W25&lt;=12, 5*权重!M$48+(数据!W25-6)*权重!M$49,                              5*权重!M$48+6*权重!M$49+(数据!W25-12)*权重!M$51              )
 )</f>
        <v>0.76666666666666661</v>
      </c>
      <c r="X25" s="16">
        <f>IF( 数据!X25&lt;=6,(数据!X25-1)*权重!N$48,              IF(数据!X25&lt;=12, 5*权重!N$48+(数据!X25-6)*权重!N$49,                              5*权重!N$48+6*权重!N$49+(数据!X25-12)*权重!N$51              )
 )</f>
        <v>2.2666666666666666</v>
      </c>
      <c r="Y25" s="16">
        <f>IF( 数据!Y25&lt;=6,(数据!Y25-1)*权重!O$48,              IF(数据!Y25&lt;=12, 5*权重!O$48+(数据!Y25-6)*权重!O$49,                              5*权重!O$48+6*权重!O$49+(数据!Y25-12)*权重!O$51              )
 )</f>
        <v>0.48</v>
      </c>
      <c r="Z25" s="16">
        <f>IF( 数据!Z25&lt;=6,(数据!Z25-1)*权重!P$48,              IF(数据!Z25&lt;=10, 5*权重!P$48+(数据!Z25-4)*权重!P$50,                              5*权重!P$48+4*权重!P$50+(数据!Z25-10)*权重!P$52              )  )</f>
        <v>-0.88000000000000012</v>
      </c>
      <c r="AA25" s="16">
        <f>IF( 数据!AA25&lt;=6,(数据!AA25-1)*权重!Q$48,              IF(数据!AA25&lt;=12, 5*权重!Q$48+(数据!AA25-6)*权重!Q$49,                              5*权重!Q$48+6*权重!Q$49+(数据!AA25-12)*权重!Q$51              )
 )</f>
        <v>5.166666666666667</v>
      </c>
      <c r="AB25" s="16">
        <f>IF( 数据!AB25&lt;=6,(数据!AB25-1)*权重!R$48,              IF(数据!AB25&lt;=10, 5*权重!R$48+(数据!AB25-4)*权重!R$50,                              5*权重!R$48+4*权重!R$50+(数据!AB25-10)*权重!R$52              )  )</f>
        <v>55.25</v>
      </c>
      <c r="AC25" s="16">
        <f>IF( 数据!AC25&lt;=6,(数据!AC25-1)*权重!S$48,              IF(数据!AC25&lt;=12, 5*权重!S$48+(数据!AC25-6)*权重!S$49,                              5*权重!S$48+6*权重!S$49+(数据!AC25-12)*权重!S$51              )
 )</f>
        <v>18.75</v>
      </c>
      <c r="AD25" s="16">
        <f>IF( 数据!AD25&lt;=6,(数据!AD25-1)*权重!T$48,              IF(数据!AD25&lt;=12, 5*权重!T$48+(数据!AD25-6)*权重!T$49,                              5*权重!T$48+6*权重!T$49+(数据!AD25-12)*权重!T$51              )
 )</f>
        <v>-1.2333333333333329</v>
      </c>
      <c r="AE25" s="16">
        <f>IF( 数据!AE25&lt;=6,(数据!AE25-1)*权重!U$48,              IF(数据!AE25&lt;=10, 5*权重!U$48+(数据!AE25-4)*权重!U$50,                              5*权重!U$48+4*权重!U$50+(数据!AE25-10)*权重!U$52              )  )</f>
        <v>-3.2749999999999995</v>
      </c>
      <c r="AF25" s="16">
        <f>IF( 数据!AF25&lt;=6,(数据!AF25-1)*权重!V$48,              IF(数据!AF25&lt;=10, 5*权重!V$48+(数据!AF25-4)*权重!V$50,                              5*权重!V$48+4*权重!V$50+(数据!AF25-10)*权重!V$52              )  )</f>
        <v>6.75</v>
      </c>
      <c r="AG25" s="16">
        <f>IF( 数据!AG25&lt;=6,(数据!AG25-1)*权重!W$48,              IF(数据!AG25&lt;=12, 5*权重!W$48+(数据!AG25-6)*权重!W$49,                              5*权重!W$48+6*权重!W$49+(数据!AG25-12)*权重!W$51              )
 )</f>
        <v>5.05</v>
      </c>
      <c r="AH25" s="16">
        <f>IF( 数据!AH25&lt;=6,(数据!AH25-1)*权重!X$48,              IF(数据!AH25&lt;=10, 5*权重!X$48+(数据!AH25-4)*权重!X$50,                              5*权重!X$48+4*权重!X$50+(数据!AH25-10)*权重!X$52              )  )</f>
        <v>-4.9999999999999989E-2</v>
      </c>
      <c r="AI25" s="16">
        <f>IF( 数据!AI25&lt;=6,(数据!AI25-1)*权重!Y$48,              IF(数据!AI25&lt;=12, 5*权重!Y$48+(数据!AI25-6)*权重!Y$49,                              5*权重!Y$48+6*权重!Y$49+(数据!AI25-12)*权重!Y$51              )
 )</f>
        <v>0.16666666666666669</v>
      </c>
      <c r="AJ25" s="16">
        <f>IF( 数据!AJ25&lt;=6,(数据!AJ25-1)*权重!Z$48,              IF(数据!AJ25&lt;=10, 5*权重!Z$48+(数据!AJ25-4)*权重!Z$50,                              5*权重!Z$48+4*权重!Z$50+(数据!AJ25-10)*权重!Z$52              )  )</f>
        <v>9.25</v>
      </c>
      <c r="AK25" s="16">
        <f>IF( 数据!AK25&lt;=6,(数据!AK25-1)*权重!AA$48,              IF(数据!AK25&lt;=10, 5*权重!AA$48+(数据!AK25-4)*权重!AA$50,                              5*权重!AA$48+4*权重!AA$50+(数据!AK25-10)*权重!AA$52              )  )</f>
        <v>-1.2750000000000001</v>
      </c>
      <c r="AL25" s="16">
        <f>IF( 数据!AL25&lt;=6,(数据!AL25-1)*权重!AB$48,              IF(数据!AL25&lt;=12, 5*权重!AB$48+(数据!AL25-6)*权重!AB$49,                              5*权重!AB$48+6*权重!AB$49+(数据!AL25-12)*权重!AB$51              )
 )</f>
        <v>14.4</v>
      </c>
      <c r="AM25" s="16">
        <f>IF( 数据!AM25&lt;=6,(数据!AM25-1)*权重!AC$48,              IF(数据!AM25&lt;=12, 5*权重!AC$48+(数据!AM25-6)*权重!AC$49,                              5*权重!AC$48+6*权重!AC$49+(数据!AM25-12)*权重!AC$51              )
 )</f>
        <v>9.6</v>
      </c>
      <c r="AN25" s="16">
        <f>IF( 数据!AN25&lt;=6,(数据!AN25-1)*权重!AD$48,              IF(数据!AN25&lt;=12, 5*权重!AD$48+(数据!AN25-6)*权重!AD$49,                              5*权重!AD$48+6*权重!AD$49+(数据!AN25-12)*权重!AD$51              )
 )</f>
        <v>82.0625</v>
      </c>
      <c r="AO25" s="16">
        <f>IF( 数据!AO25&lt;=6,(数据!AO25-1)*权重!AE$48,              IF(数据!AO25&lt;=12, 5*权重!AE$48+(数据!AO25-6)*权重!AE$49,                              5*权重!AE$48+6*权重!AE$49+(数据!AO25-12)*权重!AE$51              )
 )</f>
        <v>17.7</v>
      </c>
      <c r="AP25" s="16">
        <f>IF( 数据!AP25&lt;=6,(数据!AP25-1)*权重!AF$48,              IF(数据!AP25&lt;=12, 5*权重!AF$48+(数据!AP25-6)*权重!AF$49,                              5*权重!AF$48+6*权重!AF$49+(数据!AP25-12)*权重!AF$51              )
 )</f>
        <v>14.466666666666667</v>
      </c>
      <c r="AQ25" s="16">
        <f>IF( 数据!AQ25&lt;=6,(数据!AQ25-1)*权重!AG$48,              IF(数据!AQ25&lt;=12, 5*权重!AG$48+(数据!AQ25-6)*权重!AG$49,                              5*权重!AG$48+6*权重!AG$49+(数据!AQ25-12)*权重!AG$51              )
 )</f>
        <v>18.833333333333336</v>
      </c>
      <c r="AR25" s="16">
        <f>IF( 数据!AR25&lt;=6,(数据!AR25-1)*权重!AH$48,              IF(数据!AR25&lt;=12, 5*权重!AH$48+(数据!AR25-6)*权重!AH$49,                              5*权重!AH$48+6*权重!AH$49+(数据!AR25-12)*权重!AH$51              )
 )</f>
        <v>16.899999999999999</v>
      </c>
      <c r="AS25" s="16">
        <f>IF( 数据!AS25&lt;=6,(数据!AS25-1)*权重!AI$48,              IF(数据!AS25&lt;=12, 5*权重!AI$48+(数据!AS25-6)*权重!AI$49,                              5*权重!AI$48+6*权重!AI$49+(数据!AS25-12)*权重!AI$51              )
 )</f>
        <v>6.6500000000000012</v>
      </c>
      <c r="AT25" s="16">
        <f>IF( 数据!AT25&lt;=6,(数据!AT25-1)*权重!AJ$48,              IF(数据!AT25&lt;=12, 5*权重!AJ$48+(数据!AT25-6)*权重!AJ$49,                              5*权重!AJ$48+6*权重!AJ$49+(数据!AT25-12)*权重!AJ$51              )
 )</f>
        <v>81.625</v>
      </c>
      <c r="AU25" s="16">
        <f>IF( 数据!AU25&lt;=6,(数据!AU25-1)*权重!AK$48,              IF(数据!AU25&lt;=12, 5*权重!AK$48+(数据!AU25-6)*权重!AK$49,                              5*权重!AK$48+6*权重!AK$49+(数据!AU25-12)*权重!AK$51              )
 )</f>
        <v>14.799999999999999</v>
      </c>
      <c r="AV25" s="16">
        <f>IF( 数据!AV25&lt;=6,(数据!AV25-1)*权重!AL$48,              IF(数据!AV25&lt;=10, 5*权重!AL$48+(数据!AV25-4)*权重!AL$50,                              5*权重!AL$48+4*权重!AL$50+(数据!AV25-10)*权重!AL$52              )  )</f>
        <v>2.9749999999999996</v>
      </c>
      <c r="AW25" s="16">
        <f>IF( 数据!AW25&lt;=6,(数据!AW25-1)*权重!AM$48,              IF(数据!AW25&lt;=10, 5*权重!AM$48+(数据!AW25-4)*权重!AM$50,                              5*权重!AM$48+4*权重!AM$50+(数据!AW25-10)*权重!AM$52              )  )</f>
        <v>2.8250000000000002</v>
      </c>
      <c r="AX25" s="16">
        <f>IF( 数据!AX25&lt;=6,(数据!AX25-1)*权重!AN$48,              IF(数据!AX25&lt;=10, 5*权重!AN$48+(数据!AX25-4)*权重!AN$50,                              5*权重!AN$48+4*权重!AN$50+(数据!AX25-10)*权重!AN$52              )  )</f>
        <v>24.587499999999999</v>
      </c>
      <c r="AY25" s="8">
        <v>1</v>
      </c>
      <c r="AZ25" s="8">
        <v>2</v>
      </c>
      <c r="BA25" s="8">
        <v>2</v>
      </c>
      <c r="BB25" s="8">
        <v>2</v>
      </c>
      <c r="BC25" s="8">
        <v>2</v>
      </c>
      <c r="BD25" s="8">
        <v>3</v>
      </c>
      <c r="BE25" s="8">
        <v>3</v>
      </c>
      <c r="BF25" s="8">
        <v>2</v>
      </c>
      <c r="BG25" s="8">
        <v>2</v>
      </c>
      <c r="BH25" s="8">
        <v>3</v>
      </c>
      <c r="BI25" s="8">
        <v>3</v>
      </c>
      <c r="BJ25" s="8" t="s">
        <v>26</v>
      </c>
      <c r="BK25" s="8" t="s">
        <v>20</v>
      </c>
      <c r="BL25" s="8">
        <v>13</v>
      </c>
      <c r="BM25" s="8" t="s">
        <v>26</v>
      </c>
      <c r="BN25" s="8"/>
      <c r="BO25" s="8" t="s">
        <v>26</v>
      </c>
      <c r="BP25" s="34">
        <v>47299</v>
      </c>
      <c r="BQ25" s="8" t="s">
        <v>21</v>
      </c>
      <c r="BR25" s="8" t="s">
        <v>156</v>
      </c>
    </row>
    <row r="26" spans="1:70" ht="14.5" thickBot="1" x14ac:dyDescent="0.35">
      <c r="A26" s="49" t="s">
        <v>347</v>
      </c>
      <c r="L26" s="16"/>
      <c r="Z26" s="16"/>
    </row>
    <row r="27" spans="1:70" ht="14.5" thickBot="1" x14ac:dyDescent="0.35">
      <c r="A27" s="7" t="s">
        <v>0</v>
      </c>
      <c r="B27" s="7"/>
      <c r="C27" s="7" t="s">
        <v>2</v>
      </c>
      <c r="D27" s="7" t="s">
        <v>3</v>
      </c>
      <c r="E27" s="7"/>
      <c r="F27" s="7" t="s">
        <v>14</v>
      </c>
      <c r="G27" s="7" t="s">
        <v>12</v>
      </c>
      <c r="H27" s="7" t="s">
        <v>1</v>
      </c>
      <c r="I27" s="7" t="s">
        <v>4</v>
      </c>
      <c r="J27" s="7" t="s">
        <v>5</v>
      </c>
      <c r="K27" s="7" t="s">
        <v>329</v>
      </c>
      <c r="L27" s="7" t="s">
        <v>34</v>
      </c>
      <c r="M27" s="7" t="s">
        <v>35</v>
      </c>
      <c r="N27" s="7" t="s">
        <v>36</v>
      </c>
      <c r="O27" s="7" t="s">
        <v>37</v>
      </c>
      <c r="P27" s="7" t="s">
        <v>38</v>
      </c>
      <c r="Q27" s="7" t="s">
        <v>39</v>
      </c>
      <c r="R27" s="7" t="s">
        <v>40</v>
      </c>
      <c r="S27" s="7" t="s">
        <v>9</v>
      </c>
      <c r="T27" s="7" t="s">
        <v>41</v>
      </c>
      <c r="U27" s="7" t="s">
        <v>42</v>
      </c>
      <c r="V27" s="7" t="s">
        <v>43</v>
      </c>
      <c r="W27" s="7" t="s">
        <v>44</v>
      </c>
      <c r="X27" s="7" t="s">
        <v>45</v>
      </c>
      <c r="Y27" s="7" t="s">
        <v>46</v>
      </c>
      <c r="Z27" s="7" t="s">
        <v>47</v>
      </c>
      <c r="AA27" s="7" t="s">
        <v>1</v>
      </c>
      <c r="AB27" s="7" t="s">
        <v>10</v>
      </c>
      <c r="AC27" s="7" t="s">
        <v>48</v>
      </c>
      <c r="AD27" s="7" t="s">
        <v>49</v>
      </c>
      <c r="AE27" s="7" t="s">
        <v>50</v>
      </c>
      <c r="AF27" s="7" t="s">
        <v>51</v>
      </c>
      <c r="AG27" s="7" t="s">
        <v>52</v>
      </c>
      <c r="AH27" s="7" t="s">
        <v>53</v>
      </c>
      <c r="AI27" s="7" t="s">
        <v>54</v>
      </c>
      <c r="AJ27" s="7" t="s">
        <v>55</v>
      </c>
      <c r="AK27" s="7" t="s">
        <v>56</v>
      </c>
      <c r="AL27" s="7" t="s">
        <v>57</v>
      </c>
      <c r="AM27" s="7" t="s">
        <v>58</v>
      </c>
      <c r="AN27" s="7" t="s">
        <v>7</v>
      </c>
      <c r="AO27" s="7" t="s">
        <v>8</v>
      </c>
      <c r="AP27" s="7" t="s">
        <v>59</v>
      </c>
      <c r="AQ27" s="7" t="s">
        <v>60</v>
      </c>
      <c r="AR27" s="7" t="s">
        <v>61</v>
      </c>
      <c r="AS27" s="7" t="s">
        <v>62</v>
      </c>
      <c r="AT27" s="7" t="s">
        <v>6</v>
      </c>
      <c r="AU27" s="7" t="s">
        <v>63</v>
      </c>
      <c r="AV27" s="7" t="s">
        <v>213</v>
      </c>
      <c r="AW27" s="7" t="s">
        <v>214</v>
      </c>
      <c r="AX27" s="7" t="s">
        <v>215</v>
      </c>
      <c r="AY27" s="7" t="s">
        <v>140</v>
      </c>
      <c r="AZ27" s="7" t="s">
        <v>141</v>
      </c>
      <c r="BA27" s="7" t="s">
        <v>142</v>
      </c>
      <c r="BB27" s="7" t="s">
        <v>143</v>
      </c>
      <c r="BC27" s="7" t="s">
        <v>144</v>
      </c>
      <c r="BD27" s="7" t="s">
        <v>145</v>
      </c>
      <c r="BE27" s="7" t="s">
        <v>146</v>
      </c>
      <c r="BF27" s="7" t="s">
        <v>147</v>
      </c>
      <c r="BG27" s="7" t="s">
        <v>148</v>
      </c>
      <c r="BH27" s="7" t="s">
        <v>149</v>
      </c>
      <c r="BI27" s="7" t="s">
        <v>150</v>
      </c>
      <c r="BJ27" s="7" t="s">
        <v>18</v>
      </c>
      <c r="BK27" s="7" t="s">
        <v>16</v>
      </c>
      <c r="BL27" s="7" t="s">
        <v>11</v>
      </c>
      <c r="BM27" s="7" t="s">
        <v>13</v>
      </c>
      <c r="BN27" s="7" t="s">
        <v>17</v>
      </c>
      <c r="BO27" s="7" t="s">
        <v>151</v>
      </c>
      <c r="BP27" s="7" t="s">
        <v>15</v>
      </c>
      <c r="BQ27" s="7" t="s">
        <v>152</v>
      </c>
      <c r="BR27" s="7" t="s">
        <v>153</v>
      </c>
    </row>
    <row r="28" spans="1:70" ht="15.5" thickBot="1" x14ac:dyDescent="0.35">
      <c r="A28" s="8" t="s">
        <v>26</v>
      </c>
      <c r="B28" s="16">
        <f>SUM(L28:AX28)</f>
        <v>451.58833333333325</v>
      </c>
      <c r="C28" s="8" t="s">
        <v>348</v>
      </c>
      <c r="D28" s="8"/>
      <c r="E28" s="33">
        <v>0.96</v>
      </c>
      <c r="F28" s="8">
        <v>0</v>
      </c>
      <c r="G28" s="8" t="s">
        <v>20</v>
      </c>
      <c r="H28" s="8" t="s">
        <v>25</v>
      </c>
      <c r="I28" s="8">
        <v>23</v>
      </c>
      <c r="J28" s="8">
        <v>166</v>
      </c>
      <c r="K28" s="8">
        <v>175</v>
      </c>
      <c r="L28" s="16">
        <f>IF( 数据!L28&lt;=6,(数据!L28-1)*权重!B$48,              IF(数据!L28&lt;=12, 5*权重!B$48+(数据!L28-6)*权重!B$49,                              5*权重!B$48+6*权重!B$49+(数据!L28-12)*权重!B$51              )
 )</f>
        <v>3.9333333333333331</v>
      </c>
      <c r="M28" s="16">
        <f>IF( 数据!M28&lt;=6,(数据!M28-1)*权重!C$48,              IF(数据!M28&lt;=12, 5*权重!C$48+(数据!M28-6)*权重!C$49,                              5*权重!C$48+6*权重!C$49+(数据!M28-12)*权重!C$51              )
 )</f>
        <v>0.5</v>
      </c>
      <c r="N28" s="16">
        <f>IF( 数据!N28&lt;=6,(数据!N28-1)*权重!D$48,              IF(数据!N28&lt;=12, 5*权重!D$48+(数据!N28-6)*权重!D$49,                              5*权重!D$48+6*权重!D$49+(数据!N28-12)*权重!D$51              )
 )</f>
        <v>0.64</v>
      </c>
      <c r="O28" s="16">
        <f>IF( 数据!O28&lt;=6,(数据!O28-1)*权重!E$48,              IF(数据!O28&lt;=12, 5*权重!E$48+(数据!O28-6)*权重!E$49,                              5*权重!E$48+6*权重!E$49+(数据!O28-12)*权重!E$51              )
 )</f>
        <v>0</v>
      </c>
      <c r="P28" s="16">
        <f>IF( 数据!P28&lt;=6,(数据!P28-1)*权重!F$48,              IF(数据!P28&lt;=12, 5*权重!F$48+(数据!P28-6)*权重!F$49,                              5*权重!F$48+6*权重!F$49+(数据!P28-12)*权重!F$51              )
 )</f>
        <v>-2.3499999999999996</v>
      </c>
      <c r="Q28" s="16">
        <f>IF( 数据!Q28&lt;=6,(数据!Q28-1)*权重!G$48,              IF(数据!Q28&lt;=12, 5*权重!G$48+(数据!Q28-6)*权重!G$49,                              5*权重!G$48+6*权重!G$49+(数据!Q28-12)*权重!G$51              )
 )</f>
        <v>0</v>
      </c>
      <c r="R28" s="16">
        <f>IF( 数据!R28&lt;=6,(数据!R28-1)*权重!H$48,              IF(数据!R28&lt;=12, 5*权重!H$48+(数据!R28-6)*权重!H$49,                              5*权重!H$48+6*权重!H$49+(数据!R28-12)*权重!H$51              )
 )</f>
        <v>0</v>
      </c>
      <c r="S28" s="16">
        <f>IF( 数据!S28&lt;=6,(数据!S28-1)*权重!I$48,              IF(数据!S28&lt;=12, 5*权重!I$48+(数据!S28-6)*权重!I$49,                              5*权重!I$48+6*权重!I$49+(数据!S28-12)*权重!I$51              )
 )</f>
        <v>23.4</v>
      </c>
      <c r="T28" s="16">
        <f>IF( 数据!T28&lt;=6,(数据!T28-1)*权重!J$48,              IF(数据!T28&lt;=12, 5*权重!J$48+(数据!T28-6)*权重!J$49,                              5*权重!J$48+6*权重!J$49+(数据!T28-12)*权重!J$51              )
 )</f>
        <v>2.8833333333333333</v>
      </c>
      <c r="U28" s="16">
        <f>IF( 数据!U28&lt;=6,(数据!U28-1)*权重!K$48,              IF(数据!U28&lt;=12, 5*权重!K$48+(数据!U28-6)*权重!K$49,                              5*权重!K$48+6*权重!K$49+(数据!U28-12)*权重!K$51              )
 )</f>
        <v>0</v>
      </c>
      <c r="V28" s="16">
        <f>IF( 数据!V28&lt;=6,(数据!V28-1)*权重!L$48,              IF(数据!V28&lt;=12, 5*权重!L$48+(数据!V28-6)*权重!L$49,                              5*权重!L$48+6*权重!L$49+(数据!V28-12)*权重!L$51              )
 )</f>
        <v>7.1333333333333346</v>
      </c>
      <c r="W28" s="16">
        <f>IF( 数据!W28&lt;=6,(数据!W28-1)*权重!M$48,              IF(数据!W28&lt;=12, 5*权重!M$48+(数据!W28-6)*权重!M$49,                              5*权重!M$48+6*权重!M$49+(数据!W28-12)*权重!M$51              )
 )</f>
        <v>0.1333333333333333</v>
      </c>
      <c r="X28" s="16">
        <f>IF( 数据!X28&lt;=6,(数据!X28-1)*权重!N$48,              IF(数据!X28&lt;=12, 5*权重!N$48+(数据!X28-6)*权重!N$49,                              5*权重!N$48+6*权重!N$49+(数据!X28-12)*权重!N$51              )
 )</f>
        <v>1.8399999999999999</v>
      </c>
      <c r="Y28" s="16">
        <f>IF( 数据!Y28&lt;=6,(数据!Y28-1)*权重!O$48,              IF(数据!Y28&lt;=12, 5*权重!O$48+(数据!Y28-6)*权重!O$49,                              5*权重!O$48+6*权重!O$49+(数据!Y28-12)*权重!O$51              )
 )</f>
        <v>1.45</v>
      </c>
      <c r="Z28" s="16">
        <f>IF( 数据!Z28&lt;=6,(数据!Z28-1)*权重!P$48,              IF(数据!Z28&lt;=10, 5*权重!P$48+(数据!Z28-4)*权重!P$50,                              5*权重!P$48+4*权重!P$50+(数据!Z28-10)*权重!P$52              )  )</f>
        <v>-0.37500000000000022</v>
      </c>
      <c r="AA28" s="16">
        <f>IF( 数据!AA28&lt;=6,(数据!AA28-1)*权重!Q$48,              IF(数据!AA28&lt;=12, 5*权重!Q$48+(数据!AA28-6)*权重!Q$49,                              5*权重!Q$48+6*权重!Q$49+(数据!AA28-12)*权重!Q$51              )
 )</f>
        <v>6.2333333333333325</v>
      </c>
      <c r="AB28" s="16">
        <f>IF( 数据!AB28&lt;=6,(数据!AB28-1)*权重!R$48,              IF(数据!AB28&lt;=10, 5*权重!R$48+(数据!AB28-4)*权重!R$50,                              5*权重!R$48+4*权重!R$50+(数据!AB28-10)*权重!R$52              )  )</f>
        <v>56</v>
      </c>
      <c r="AC28" s="16">
        <f>IF( 数据!AC28&lt;=6,(数据!AC28-1)*权重!S$48,              IF(数据!AC28&lt;=12, 5*权重!S$48+(数据!AC28-6)*权重!S$49,                              5*权重!S$48+6*权重!S$49+(数据!AC28-12)*权重!S$51              )
 )</f>
        <v>20.183333333333334</v>
      </c>
      <c r="AD28" s="16">
        <f>IF( 数据!AD28&lt;=6,(数据!AD28-1)*权重!T$48,              IF(数据!AD28&lt;=12, 5*权重!T$48+(数据!AD28-6)*权重!T$49,                              5*权重!T$48+6*权重!T$49+(数据!AD28-12)*权重!T$51              )
 )</f>
        <v>-0.13333333333333286</v>
      </c>
      <c r="AE28" s="16">
        <f>IF( 数据!AE28&lt;=6,(数据!AE28-1)*权重!U$48,              IF(数据!AE28&lt;=10, 5*权重!U$48+(数据!AE28-4)*权重!U$50,                              5*权重!U$48+4*权重!U$50+(数据!AE28-10)*权重!U$52              )  )</f>
        <v>-4.0999999999999996</v>
      </c>
      <c r="AF28" s="16">
        <f>IF( 数据!AF28&lt;=6,(数据!AF28-1)*权重!V$48,              IF(数据!AF28&lt;=10, 5*权重!V$48+(数据!AF28-4)*权重!V$50,                              5*权重!V$48+4*权重!V$50+(数据!AF28-10)*权重!V$52              )  )</f>
        <v>7.0875000000000004</v>
      </c>
      <c r="AG28" s="16">
        <f>IF( 数据!AG28&lt;=6,(数据!AG28-1)*权重!W$48,              IF(数据!AG28&lt;=12, 5*权重!W$48+(数据!AG28-6)*权重!W$49,                              5*权重!W$48+6*权重!W$49+(数据!AG28-12)*权重!W$51              )
 )</f>
        <v>3.3</v>
      </c>
      <c r="AH28" s="16">
        <f>IF( 数据!AH28&lt;=6,(数据!AH28-1)*权重!X$48,              IF(数据!AH28&lt;=10, 5*权重!X$48+(数据!AH28-4)*权重!X$50,                              5*权重!X$48+4*权重!X$50+(数据!AH28-10)*权重!X$52              )  )</f>
        <v>6.25E-2</v>
      </c>
      <c r="AI28" s="16">
        <f>IF( 数据!AI28&lt;=6,(数据!AI28-1)*权重!Y$48,              IF(数据!AI28&lt;=12, 5*权重!Y$48+(数据!AI28-6)*权重!Y$49,                              5*权重!Y$48+6*权重!Y$49+(数据!AI28-12)*权重!Y$51              )
 )</f>
        <v>0.26666666666666666</v>
      </c>
      <c r="AJ28" s="16">
        <f>IF( 数据!AJ28&lt;=6,(数据!AJ28-1)*权重!Z$48,              IF(数据!AJ28&lt;=10, 5*权重!Z$48+(数据!AJ28-4)*权重!Z$50,                              5*权重!Z$48+4*权重!Z$50+(数据!AJ28-10)*权重!Z$52              )  )</f>
        <v>8.0750000000000011</v>
      </c>
      <c r="AK28" s="16">
        <f>IF( 数据!AK28&lt;=6,(数据!AK28-1)*权重!AA$48,              IF(数据!AK28&lt;=10, 5*权重!AA$48+(数据!AK28-4)*权重!AA$50,                              5*权重!AA$48+4*权重!AA$50+(数据!AK28-10)*权重!AA$52              )  )</f>
        <v>-1.2750000000000001</v>
      </c>
      <c r="AL28" s="16">
        <f>IF( 数据!AL28&lt;=6,(数据!AL28-1)*权重!AB$48,              IF(数据!AL28&lt;=12, 5*权重!AB$48+(数据!AL28-6)*权重!AB$49,                              5*权重!AB$48+6*权重!AB$49+(数据!AL28-12)*权重!AB$51              )
 )</f>
        <v>13.5</v>
      </c>
      <c r="AM28" s="16">
        <f>IF( 数据!AM28&lt;=6,(数据!AM28-1)*权重!AC$48,              IF(数据!AM28&lt;=12, 5*权重!AC$48+(数据!AM28-6)*权重!AC$49,                              5*权重!AC$48+6*权重!AC$49+(数据!AM28-12)*权重!AC$51              )
 )</f>
        <v>8.8666666666666671</v>
      </c>
      <c r="AN28" s="16">
        <f>IF( 数据!AN28&lt;=6,(数据!AN28-1)*权重!AD$48,              IF(数据!AN28&lt;=12, 5*权重!AD$48+(数据!AN28-6)*权重!AD$49,                              5*权重!AD$48+6*权重!AD$49+(数据!AN28-12)*权重!AD$51              )
 )</f>
        <v>100.97916666666666</v>
      </c>
      <c r="AO28" s="16">
        <f>IF( 数据!AO28&lt;=6,(数据!AO28-1)*权重!AE$48,              IF(数据!AO28&lt;=12, 5*权重!AE$48+(数据!AO28-6)*权重!AE$49,                              5*权重!AE$48+6*权重!AE$49+(数据!AO28-12)*权重!AE$51              )
 )</f>
        <v>6.9666666666666668</v>
      </c>
      <c r="AP28" s="16">
        <f>IF( 数据!AP28&lt;=6,(数据!AP28-1)*权重!AF$48,              IF(数据!AP28&lt;=12, 5*权重!AF$48+(数据!AP28-6)*权重!AF$49,                              5*权重!AF$48+6*权重!AF$49+(数据!AP28-12)*权重!AF$51              )
 )</f>
        <v>14.466666666666667</v>
      </c>
      <c r="AQ28" s="16">
        <f>IF( 数据!AQ28&lt;=6,(数据!AQ28-1)*权重!AG$48,              IF(数据!AQ28&lt;=12, 5*权重!AG$48+(数据!AQ28-6)*权重!AG$49,                              5*权重!AG$48+6*权重!AG$49+(数据!AQ28-12)*权重!AG$51              )
 )</f>
        <v>18.316666666666666</v>
      </c>
      <c r="AR28" s="16">
        <f>IF( 数据!AR28&lt;=6,(数据!AR28-1)*权重!AH$48,              IF(数据!AR28&lt;=12, 5*权重!AH$48+(数据!AR28-6)*权重!AH$49,                              5*权重!AH$48+6*权重!AH$49+(数据!AR28-12)*权重!AH$51              )
 )</f>
        <v>14.566666666666665</v>
      </c>
      <c r="AS28" s="16">
        <f>IF( 数据!AS28&lt;=6,(数据!AS28-1)*权重!AI$48,              IF(数据!AS28&lt;=12, 5*权重!AI$48+(数据!AS28-6)*权重!AI$49,                              5*权重!AI$48+6*权重!AI$49+(数据!AS28-12)*权重!AI$51              )
 )</f>
        <v>7.6000000000000014</v>
      </c>
      <c r="AT28" s="16">
        <f>IF( 数据!AT28&lt;=6,(数据!AT28-1)*权重!AJ$48,              IF(数据!AT28&lt;=12, 5*权重!AJ$48+(数据!AT28-6)*权重!AJ$49,                              5*权重!AJ$48+6*权重!AJ$49+(数据!AT28-12)*权重!AJ$51              )
 )</f>
        <v>86.5</v>
      </c>
      <c r="AU28" s="16">
        <f>IF( 数据!AU28&lt;=6,(数据!AU28-1)*权重!AK$48,              IF(数据!AU28&lt;=12, 5*权重!AK$48+(数据!AU28-6)*权重!AK$49,                              5*权重!AK$48+6*权重!AK$49+(数据!AU28-12)*权重!AK$51              )
 )</f>
        <v>14.799999999999999</v>
      </c>
      <c r="AV28" s="16">
        <f>IF( 数据!AV28&lt;=6,(数据!AV28-1)*权重!AL$48,              IF(数据!AV28&lt;=10, 5*权重!AL$48+(数据!AV28-4)*权重!AL$50,                              5*权重!AL$48+4*权重!AL$50+(数据!AV28-10)*权重!AL$52              )  )</f>
        <v>3.4</v>
      </c>
      <c r="AW28" s="16">
        <f>IF( 数据!AW28&lt;=6,(数据!AW28-1)*权重!AM$48,              IF(数据!AW28&lt;=10, 5*权重!AM$48+(数据!AW28-4)*权重!AM$50,                              5*权重!AM$48+4*权重!AM$50+(数据!AW28-10)*权重!AM$52              )  )</f>
        <v>3.8250000000000002</v>
      </c>
      <c r="AX28" s="16">
        <f>IF( 数据!AX28&lt;=6,(数据!AX28-1)*权重!AN$48,              IF(数据!AX28&lt;=10, 5*权重!AN$48+(数据!AX28-4)*权重!AN$50,                              5*权重!AN$48+4*权重!AN$50+(数据!AX28-10)*权重!AN$52              )  )</f>
        <v>22.912499999999998</v>
      </c>
      <c r="AY28" s="8">
        <v>1</v>
      </c>
      <c r="AZ28" s="8">
        <v>1</v>
      </c>
      <c r="BA28" s="8">
        <v>3</v>
      </c>
      <c r="BB28" s="8">
        <v>1</v>
      </c>
      <c r="BC28" s="8">
        <v>2</v>
      </c>
      <c r="BD28" s="8">
        <v>1</v>
      </c>
      <c r="BE28" s="8">
        <v>1</v>
      </c>
      <c r="BF28" s="8">
        <v>3</v>
      </c>
      <c r="BG28" s="8">
        <v>1</v>
      </c>
      <c r="BH28" s="8">
        <v>1</v>
      </c>
      <c r="BI28" s="8">
        <v>1</v>
      </c>
      <c r="BJ28" s="8">
        <v>7</v>
      </c>
      <c r="BK28" s="8" t="s">
        <v>20</v>
      </c>
      <c r="BL28" s="8">
        <v>11</v>
      </c>
      <c r="BM28" s="8" t="s">
        <v>349</v>
      </c>
      <c r="BN28" s="8"/>
      <c r="BO28" s="8">
        <v>15</v>
      </c>
      <c r="BP28" s="34">
        <v>46934</v>
      </c>
      <c r="BQ28" s="8" t="s">
        <v>21</v>
      </c>
      <c r="BR28" s="8" t="s">
        <v>156</v>
      </c>
    </row>
    <row r="29" spans="1:70" ht="15.5" thickBot="1" x14ac:dyDescent="0.35">
      <c r="A29" s="8" t="s">
        <v>26</v>
      </c>
      <c r="B29" s="16">
        <f t="shared" ref="B29:B52" si="1">SUM(L29:AX29)</f>
        <v>430.24083333333328</v>
      </c>
      <c r="C29" s="8" t="s">
        <v>350</v>
      </c>
      <c r="D29" s="8"/>
      <c r="E29" s="33">
        <v>0.95</v>
      </c>
      <c r="F29" s="8">
        <v>0</v>
      </c>
      <c r="G29" s="8" t="s">
        <v>155</v>
      </c>
      <c r="H29" s="8" t="s">
        <v>221</v>
      </c>
      <c r="I29" s="8">
        <v>31</v>
      </c>
      <c r="J29" s="8">
        <v>151</v>
      </c>
      <c r="K29" s="8">
        <v>172</v>
      </c>
      <c r="L29" s="16">
        <f>IF( 数据!L29&lt;=6,(数据!L29-1)*权重!B$48,              IF(数据!L29&lt;=12, 5*权重!B$48+(数据!L29-6)*权重!B$49,                              5*权重!B$48+6*权重!B$49+(数据!L29-12)*权重!B$51              )
 )</f>
        <v>3.9333333333333331</v>
      </c>
      <c r="M29" s="16">
        <f>IF( 数据!M29&lt;=6,(数据!M29-1)*权重!C$48,              IF(数据!M29&lt;=12, 5*权重!C$48+(数据!M29-6)*权重!C$49,                              5*权重!C$48+6*权重!C$49+(数据!M29-12)*权重!C$51              )
 )</f>
        <v>1.3</v>
      </c>
      <c r="N29" s="16">
        <f>IF( 数据!N29&lt;=6,(数据!N29-1)*权重!D$48,              IF(数据!N29&lt;=12, 5*权重!D$48+(数据!N29-6)*权重!D$49,                              5*权重!D$48+6*权重!D$49+(数据!N29-12)*权重!D$51              )
 )</f>
        <v>-0.82999999999999985</v>
      </c>
      <c r="O29" s="16">
        <f>IF( 数据!O29&lt;=6,(数据!O29-1)*权重!E$48,              IF(数据!O29&lt;=12, 5*权重!E$48+(数据!O29-6)*权重!E$49,                              5*权重!E$48+6*权重!E$49+(数据!O29-12)*权重!E$51              )
 )</f>
        <v>0</v>
      </c>
      <c r="P29" s="16">
        <f>IF( 数据!P29&lt;=6,(数据!P29-1)*权重!F$48,              IF(数据!P29&lt;=12, 5*权重!F$48+(数据!P29-6)*权重!F$49,                              5*权重!F$48+6*权重!F$49+(数据!P29-12)*权重!F$51              )
 )</f>
        <v>-1.9666666666666663</v>
      </c>
      <c r="Q29" s="16">
        <f>IF( 数据!Q29&lt;=6,(数据!Q29-1)*权重!G$48,              IF(数据!Q29&lt;=12, 5*权重!G$48+(数据!Q29-6)*权重!G$49,                              5*权重!G$48+6*权重!G$49+(数据!Q29-12)*权重!G$51              )
 )</f>
        <v>0</v>
      </c>
      <c r="R29" s="16">
        <f>IF( 数据!R29&lt;=6,(数据!R29-1)*权重!H$48,              IF(数据!R29&lt;=12, 5*权重!H$48+(数据!R29-6)*权重!H$49,                              5*权重!H$48+6*权重!H$49+(数据!R29-12)*权重!H$51              )
 )</f>
        <v>0</v>
      </c>
      <c r="S29" s="16">
        <f>IF( 数据!S29&lt;=6,(数据!S29-1)*权重!I$48,              IF(数据!S29&lt;=12, 5*权重!I$48+(数据!S29-6)*权重!I$49,                              5*权重!I$48+6*权重!I$49+(数据!S29-12)*权重!I$51              )
 )</f>
        <v>20.666666666666664</v>
      </c>
      <c r="T29" s="16">
        <f>IF( 数据!T29&lt;=6,(数据!T29-1)*权重!J$48,              IF(数据!T29&lt;=12, 5*权重!J$48+(数据!T29-6)*权重!J$49,                              5*权重!J$48+6*权重!J$49+(数据!T29-12)*权重!J$51              )
 )</f>
        <v>1.2999999999999998</v>
      </c>
      <c r="U29" s="16">
        <f>IF( 数据!U29&lt;=6,(数据!U29-1)*权重!K$48,              IF(数据!U29&lt;=12, 5*权重!K$48+(数据!U29-6)*权重!K$49,                              5*权重!K$48+6*权重!K$49+(数据!U29-12)*权重!K$51              )
 )</f>
        <v>0</v>
      </c>
      <c r="V29" s="16">
        <f>IF( 数据!V29&lt;=6,(数据!V29-1)*权重!L$48,              IF(数据!V29&lt;=12, 5*权重!L$48+(数据!V29-6)*权重!L$49,                              5*权重!L$48+6*权重!L$49+(数据!V29-12)*权重!L$51              )
 )</f>
        <v>6.0333333333333341</v>
      </c>
      <c r="W29" s="16">
        <f>IF( 数据!W29&lt;=6,(数据!W29-1)*权重!M$48,              IF(数据!W29&lt;=12, 5*权重!M$48+(数据!W29-6)*权重!M$49,                              5*权重!M$48+6*权重!M$49+(数据!W29-12)*权重!M$51              )
 )</f>
        <v>2.0333333333333332</v>
      </c>
      <c r="X29" s="16">
        <f>IF( 数据!X29&lt;=6,(数据!X29-1)*权重!N$48,              IF(数据!X29&lt;=12, 5*权重!N$48+(数据!X29-6)*权重!N$49,                              5*权重!N$48+6*权重!N$49+(数据!X29-12)*权重!N$51              )
 )</f>
        <v>1.9666666666666666</v>
      </c>
      <c r="Y29" s="16">
        <f>IF( 数据!Y29&lt;=6,(数据!Y29-1)*权重!O$48,              IF(数据!Y29&lt;=12, 5*权重!O$48+(数据!Y29-6)*权重!O$49,                              5*权重!O$48+6*权重!O$49+(数据!Y29-12)*权重!O$51              )
 )</f>
        <v>1.45</v>
      </c>
      <c r="Z29" s="16">
        <f>IF( 数据!Z29&lt;=6,(数据!Z29-1)*权重!P$48,              IF(数据!Z29&lt;=10, 5*权重!P$48+(数据!Z29-4)*权重!P$50,                              5*权重!P$48+4*权重!P$50+(数据!Z29-10)*权重!P$52              )  )</f>
        <v>-0.90000000000000013</v>
      </c>
      <c r="AA29" s="16">
        <f>IF( 数据!AA29&lt;=6,(数据!AA29-1)*权重!Q$48,              IF(数据!AA29&lt;=12, 5*权重!Q$48+(数据!AA29-6)*权重!Q$49,                              5*权重!Q$48+6*权重!Q$49+(数据!AA29-12)*权重!Q$51              )
 )</f>
        <v>5.166666666666667</v>
      </c>
      <c r="AB29" s="16">
        <f>IF( 数据!AB29&lt;=6,(数据!AB29-1)*权重!R$48,              IF(数据!AB29&lt;=10, 5*权重!R$48+(数据!AB29-4)*权重!R$50,                              5*权重!R$48+4*权重!R$50+(数据!AB29-10)*权重!R$52              )  )</f>
        <v>58.25</v>
      </c>
      <c r="AC29" s="16">
        <f>IF( 数据!AC29&lt;=6,(数据!AC29-1)*权重!S$48,              IF(数据!AC29&lt;=12, 5*权重!S$48+(数据!AC29-6)*权重!S$49,                              5*权重!S$48+6*权重!S$49+(数据!AC29-12)*权重!S$51              )
 )</f>
        <v>18.75</v>
      </c>
      <c r="AD29" s="16">
        <f>IF( 数据!AD29&lt;=6,(数据!AD29-1)*权重!T$48,              IF(数据!AD29&lt;=12, 5*权重!T$48+(数据!AD29-6)*权重!T$49,                              5*权重!T$48+6*权重!T$49+(数据!AD29-12)*权重!T$51              )
 )</f>
        <v>-0.86666666666666625</v>
      </c>
      <c r="AE29" s="16">
        <f>IF( 数据!AE29&lt;=6,(数据!AE29-1)*权重!U$48,              IF(数据!AE29&lt;=10, 5*权重!U$48+(数据!AE29-4)*权重!U$50,                              5*权重!U$48+4*权重!U$50+(数据!AE29-10)*权重!U$52              )  )</f>
        <v>-2.5999999999999996</v>
      </c>
      <c r="AF29" s="16">
        <f>IF( 数据!AF29&lt;=6,(数据!AF29-1)*权重!V$48,              IF(数据!AF29&lt;=10, 5*权重!V$48+(数据!AF29-4)*权重!V$50,                              5*权重!V$48+4*权重!V$50+(数据!AF29-10)*权重!V$52              )  )</f>
        <v>7.3500000000000005</v>
      </c>
      <c r="AG29" s="16">
        <f>IF( 数据!AG29&lt;=6,(数据!AG29-1)*权重!W$48,              IF(数据!AG29&lt;=12, 5*权重!W$48+(数据!AG29-6)*权重!W$49,                              5*权重!W$48+6*权重!W$49+(数据!AG29-12)*权重!W$51              )
 )</f>
        <v>3.6999999999999997</v>
      </c>
      <c r="AH29" s="16">
        <f>IF( 数据!AH29&lt;=6,(数据!AH29-1)*权重!X$48,              IF(数据!AH29&lt;=10, 5*权重!X$48+(数据!AH29-4)*权重!X$50,                              5*权重!X$48+4*权重!X$50+(数据!AH29-10)*权重!X$52              )  )</f>
        <v>6.25E-2</v>
      </c>
      <c r="AI29" s="16">
        <f>IF( 数据!AI29&lt;=6,(数据!AI29-1)*权重!Y$48,              IF(数据!AI29&lt;=12, 5*权重!Y$48+(数据!AI29-6)*权重!Y$49,                              5*权重!Y$48+6*权重!Y$49+(数据!AI29-12)*权重!Y$51              )
 )</f>
        <v>0.26666666666666666</v>
      </c>
      <c r="AJ29" s="16">
        <f>IF( 数据!AJ29&lt;=6,(数据!AJ29-1)*权重!Z$48,              IF(数据!AJ29&lt;=10, 5*权重!Z$48+(数据!AJ29-4)*权重!Z$50,                              5*权重!Z$48+4*权重!Z$50+(数据!AJ29-10)*权重!Z$52              )  )</f>
        <v>11.012499999999999</v>
      </c>
      <c r="AK29" s="16">
        <f>IF( 数据!AK29&lt;=6,(数据!AK29-1)*权重!AA$48,              IF(数据!AK29&lt;=10, 5*权重!AA$48+(数据!AK29-4)*权重!AA$50,                              5*权重!AA$48+4*权重!AA$50+(数据!AK29-10)*权重!AA$52              )  )</f>
        <v>-1.1000000000000001</v>
      </c>
      <c r="AL29" s="16">
        <f>IF( 数据!AL29&lt;=6,(数据!AL29-1)*权重!AB$48,              IF(数据!AL29&lt;=12, 5*权重!AB$48+(数据!AL29-6)*权重!AB$49,                              5*权重!AB$48+6*权重!AB$49+(数据!AL29-12)*权重!AB$51              )
 )</f>
        <v>15.3</v>
      </c>
      <c r="AM29" s="16">
        <f>IF( 数据!AM29&lt;=6,(数据!AM29-1)*权重!AC$48,              IF(数据!AM29&lt;=12, 5*权重!AC$48+(数据!AM29-6)*权重!AC$49,                              5*权重!AC$48+6*权重!AC$49+(数据!AM29-12)*权重!AC$51              )
 )</f>
        <v>10.333333333333334</v>
      </c>
      <c r="AN29" s="16">
        <f>IF( 数据!AN29&lt;=6,(数据!AN29-1)*权重!AD$48,              IF(数据!AN29&lt;=12, 5*权重!AD$48+(数据!AN29-6)*权重!AD$49,                              5*权重!AD$48+6*权重!AD$49+(数据!AN29-12)*权重!AD$51              )
 )</f>
        <v>82.0625</v>
      </c>
      <c r="AO29" s="16">
        <f>IF( 数据!AO29&lt;=6,(数据!AO29-1)*权重!AE$48,              IF(数据!AO29&lt;=12, 5*权重!AE$48+(数据!AO29-6)*权重!AE$49,                              5*权重!AE$48+6*权重!AE$49+(数据!AO29-12)*权重!AE$51              )
 )</f>
        <v>8.3500000000000014</v>
      </c>
      <c r="AP29" s="16">
        <f>IF( 数据!AP29&lt;=6,(数据!AP29-1)*权重!AF$48,              IF(数据!AP29&lt;=12, 5*权重!AF$48+(数据!AP29-6)*权重!AF$49,                              5*权重!AF$48+6*权重!AF$49+(数据!AP29-12)*权重!AF$51              )
 )</f>
        <v>14.466666666666667</v>
      </c>
      <c r="AQ29" s="16">
        <f>IF( 数据!AQ29&lt;=6,(数据!AQ29-1)*权重!AG$48,              IF(数据!AQ29&lt;=12, 5*权重!AG$48+(数据!AQ29-6)*权重!AG$49,                              5*权重!AG$48+6*权重!AG$49+(数据!AQ29-12)*权重!AG$51              )
 )</f>
        <v>18.833333333333336</v>
      </c>
      <c r="AR29" s="16">
        <f>IF( 数据!AR29&lt;=6,(数据!AR29-1)*权重!AH$48,              IF(数据!AR29&lt;=12, 5*权重!AH$48+(数据!AR29-6)*权重!AH$49,                              5*权重!AH$48+6*权重!AH$49+(数据!AR29-12)*权重!AH$51              )
 )</f>
        <v>18.066666666666666</v>
      </c>
      <c r="AS29" s="16">
        <f>IF( 数据!AS29&lt;=6,(数据!AS29-1)*权重!AI$48,              IF(数据!AS29&lt;=12, 5*权重!AI$48+(数据!AS29-6)*权重!AI$49,                              5*权重!AI$48+6*权重!AI$49+(数据!AS29-12)*权重!AI$51              )
 )</f>
        <v>6.6500000000000012</v>
      </c>
      <c r="AT29" s="16">
        <f>IF( 数据!AT29&lt;=6,(数据!AT29-1)*权重!AJ$48,              IF(数据!AT29&lt;=12, 5*权重!AJ$48+(数据!AT29-6)*权重!AJ$49,                              5*权重!AJ$48+6*权重!AJ$49+(数据!AT29-12)*权重!AJ$51              )
 )</f>
        <v>76.75</v>
      </c>
      <c r="AU29" s="16">
        <f>IF( 数据!AU29&lt;=6,(数据!AU29-1)*权重!AK$48,              IF(数据!AU29&lt;=12, 5*权重!AK$48+(数据!AU29-6)*权重!AK$49,                              5*权重!AK$48+6*权重!AK$49+(数据!AU29-12)*权重!AK$51              )
 )</f>
        <v>13.899999999999999</v>
      </c>
      <c r="AV29" s="16">
        <f>IF( 数据!AV29&lt;=6,(数据!AV29-1)*权重!AL$48,              IF(数据!AV29&lt;=10, 5*权重!AL$48+(数据!AV29-4)*权重!AL$50,                              5*权重!AL$48+4*权重!AL$50+(数据!AV29-10)*权重!AL$52              )  )</f>
        <v>2.9749999999999996</v>
      </c>
      <c r="AW29" s="16">
        <f>IF( 数据!AW29&lt;=6,(数据!AW29-1)*权重!AM$48,              IF(数据!AW29&lt;=10, 5*权重!AM$48+(数据!AW29-4)*权重!AM$50,                              5*权重!AM$48+4*权重!AM$50+(数据!AW29-10)*权重!AM$52              )  )</f>
        <v>3.8250000000000002</v>
      </c>
      <c r="AX29" s="16">
        <f>IF( 数据!AX29&lt;=6,(数据!AX29-1)*权重!AN$48,              IF(数据!AX29&lt;=10, 5*权重!AN$48+(数据!AX29-4)*权重!AN$50,                              5*权重!AN$48+4*权重!AN$50+(数据!AX29-10)*权重!AN$52              )  )</f>
        <v>23.75</v>
      </c>
      <c r="AY29" s="8">
        <v>1</v>
      </c>
      <c r="AZ29" s="8">
        <v>2</v>
      </c>
      <c r="BA29" s="8">
        <v>1</v>
      </c>
      <c r="BB29" s="8">
        <v>2</v>
      </c>
      <c r="BC29" s="8">
        <v>1</v>
      </c>
      <c r="BD29" s="8">
        <v>2</v>
      </c>
      <c r="BE29" s="8">
        <v>2</v>
      </c>
      <c r="BF29" s="8">
        <v>1</v>
      </c>
      <c r="BG29" s="8">
        <v>3</v>
      </c>
      <c r="BH29" s="8">
        <v>1</v>
      </c>
      <c r="BI29" s="8">
        <v>2</v>
      </c>
      <c r="BJ29" s="8">
        <v>6.5</v>
      </c>
      <c r="BK29" s="8" t="s">
        <v>22</v>
      </c>
      <c r="BL29" s="8">
        <v>16</v>
      </c>
      <c r="BM29" s="8" t="s">
        <v>351</v>
      </c>
      <c r="BN29" s="8"/>
      <c r="BO29" s="8">
        <v>16</v>
      </c>
      <c r="BP29" s="34">
        <v>46568</v>
      </c>
      <c r="BQ29" s="8" t="s">
        <v>21</v>
      </c>
      <c r="BR29" s="8" t="s">
        <v>156</v>
      </c>
    </row>
    <row r="30" spans="1:70" ht="15.5" thickBot="1" x14ac:dyDescent="0.35">
      <c r="A30" s="8" t="s">
        <v>26</v>
      </c>
      <c r="B30" s="16">
        <f t="shared" si="1"/>
        <v>448.11583333333334</v>
      </c>
      <c r="C30" s="8" t="s">
        <v>352</v>
      </c>
      <c r="D30" s="8"/>
      <c r="E30" s="33">
        <v>0.91</v>
      </c>
      <c r="F30" s="8">
        <v>0</v>
      </c>
      <c r="G30" s="8" t="s">
        <v>20</v>
      </c>
      <c r="H30" s="8" t="s">
        <v>23</v>
      </c>
      <c r="I30" s="8">
        <v>23</v>
      </c>
      <c r="J30" s="8">
        <v>159</v>
      </c>
      <c r="K30" s="8">
        <v>180</v>
      </c>
      <c r="L30" s="16">
        <f>IF( 数据!L30&lt;=6,(数据!L30-1)*权重!B$48,              IF(数据!L30&lt;=12, 5*权重!B$48+(数据!L30-6)*权重!B$49,                              5*权重!B$48+6*权重!B$49+(数据!L30-12)*权重!B$51              )
 )</f>
        <v>4.8666666666666663</v>
      </c>
      <c r="M30" s="16">
        <f>IF( 数据!M30&lt;=6,(数据!M30-1)*权重!C$48,              IF(数据!M30&lt;=12, 5*权重!C$48+(数据!M30-6)*权重!C$49,                              5*权重!C$48+6*权重!C$49+(数据!M30-12)*权重!C$51              )
 )</f>
        <v>0.5</v>
      </c>
      <c r="N30" s="16">
        <f>IF( 数据!N30&lt;=6,(数据!N30-1)*权重!D$48,              IF(数据!N30&lt;=12, 5*权重!D$48+(数据!N30-6)*权重!D$49,                              5*权重!D$48+6*权重!D$49+(数据!N30-12)*权重!D$51              )
 )</f>
        <v>0.27</v>
      </c>
      <c r="O30" s="16">
        <f>IF( 数据!O30&lt;=6,(数据!O30-1)*权重!E$48,              IF(数据!O30&lt;=12, 5*权重!E$48+(数据!O30-6)*权重!E$49,                              5*权重!E$48+6*权重!E$49+(数据!O30-12)*权重!E$51              )
 )</f>
        <v>0</v>
      </c>
      <c r="P30" s="16">
        <f>IF( 数据!P30&lt;=6,(数据!P30-1)*权重!F$48,              IF(数据!P30&lt;=12, 5*权重!F$48+(数据!P30-6)*权重!F$49,                              5*权重!F$48+6*权重!F$49+(数据!P30-12)*权重!F$51              )
 )</f>
        <v>-2.7333333333333329</v>
      </c>
      <c r="Q30" s="16">
        <f>IF( 数据!Q30&lt;=6,(数据!Q30-1)*权重!G$48,              IF(数据!Q30&lt;=12, 5*权重!G$48+(数据!Q30-6)*权重!G$49,                              5*权重!G$48+6*权重!G$49+(数据!Q30-12)*权重!G$51              )
 )</f>
        <v>0</v>
      </c>
      <c r="R30" s="16">
        <f>IF( 数据!R30&lt;=6,(数据!R30-1)*权重!H$48,              IF(数据!R30&lt;=12, 5*权重!H$48+(数据!R30-6)*权重!H$49,                              5*权重!H$48+6*权重!H$49+(数据!R30-12)*权重!H$51              )
 )</f>
        <v>0</v>
      </c>
      <c r="S30" s="16">
        <f>IF( 数据!S30&lt;=6,(数据!S30-1)*权重!I$48,              IF(数据!S30&lt;=12, 5*权重!I$48+(数据!S30-6)*权重!I$49,                              5*权重!I$48+6*权重!I$49+(数据!S30-12)*权重!I$51              )
 )</f>
        <v>16.566666666666666</v>
      </c>
      <c r="T30" s="16">
        <f>IF( 数据!T30&lt;=6,(数据!T30-1)*权重!J$48,              IF(数据!T30&lt;=12, 5*权重!J$48+(数据!T30-6)*权重!J$49,                              5*权重!J$48+6*权重!J$49+(数据!T30-12)*权重!J$51              )
 )</f>
        <v>0.79999999999999982</v>
      </c>
      <c r="U30" s="16">
        <f>IF( 数据!U30&lt;=6,(数据!U30-1)*权重!K$48,              IF(数据!U30&lt;=12, 5*权重!K$48+(数据!U30-6)*权重!K$49,                              5*权重!K$48+6*权重!K$49+(数据!U30-12)*权重!K$51              )
 )</f>
        <v>0</v>
      </c>
      <c r="V30" s="16">
        <f>IF( 数据!V30&lt;=6,(数据!V30-1)*权重!L$48,              IF(数据!V30&lt;=12, 5*权重!L$48+(数据!V30-6)*权重!L$49,                              5*权重!L$48+6*权重!L$49+(数据!V30-12)*权重!L$51              )
 )</f>
        <v>7.5000000000000009</v>
      </c>
      <c r="W30" s="16">
        <f>IF( 数据!W30&lt;=6,(数据!W30-1)*权重!M$48,              IF(数据!W30&lt;=12, 5*权重!M$48+(数据!W30-6)*权重!M$49,                              5*权重!M$48+6*权重!M$49+(数据!W30-12)*权重!M$51              )
 )</f>
        <v>0.76666666666666661</v>
      </c>
      <c r="X30" s="16">
        <f>IF( 数据!X30&lt;=6,(数据!X30-1)*权重!N$48,              IF(数据!X30&lt;=12, 5*权重!N$48+(数据!X30-6)*权重!N$49,                              5*权重!N$48+6*权重!N$49+(数据!X30-12)*权重!N$51              )
 )</f>
        <v>3.1999999999999997</v>
      </c>
      <c r="Y30" s="16">
        <f>IF( 数据!Y30&lt;=6,(数据!Y30-1)*权重!O$48,              IF(数据!Y30&lt;=12, 5*权重!O$48+(数据!Y30-6)*权重!O$49,                              5*权重!O$48+6*权重!O$49+(数据!Y30-12)*权重!O$51              )
 )</f>
        <v>1.3666666666666667</v>
      </c>
      <c r="Z30" s="16">
        <f>IF( 数据!Z30&lt;=6,(数据!Z30-1)*权重!P$48,              IF(数据!Z30&lt;=10, 5*权重!P$48+(数据!Z30-4)*权重!P$50,                              5*权重!P$48+4*权重!P$50+(数据!Z30-10)*权重!P$52              )  )</f>
        <v>-1.0750000000000002</v>
      </c>
      <c r="AA30" s="16">
        <f>IF( 数据!AA30&lt;=6,(数据!AA30-1)*权重!Q$48,              IF(数据!AA30&lt;=12, 5*权重!Q$48+(数据!AA30-6)*权重!Q$49,                              5*权重!Q$48+6*权重!Q$49+(数据!AA30-12)*权重!Q$51              )
 )</f>
        <v>5.833333333333333</v>
      </c>
      <c r="AB30" s="16">
        <f>IF( 数据!AB30&lt;=6,(数据!AB30-1)*权重!R$48,              IF(数据!AB30&lt;=10, 5*权重!R$48+(数据!AB30-4)*权重!R$50,                              5*权重!R$48+4*权重!R$50+(数据!AB30-10)*权重!R$52              )  )</f>
        <v>57.5</v>
      </c>
      <c r="AC30" s="16">
        <f>IF( 数据!AC30&lt;=6,(数据!AC30-1)*权重!S$48,              IF(数据!AC30&lt;=12, 5*权重!S$48+(数据!AC30-6)*权重!S$49,                              5*权重!S$48+6*权重!S$49+(数据!AC30-12)*权重!S$51              )
 )</f>
        <v>21.55</v>
      </c>
      <c r="AD30" s="16">
        <f>IF( 数据!AD30&lt;=6,(数据!AD30-1)*权重!T$48,              IF(数据!AD30&lt;=12, 5*权重!T$48+(数据!AD30-6)*权重!T$49,                              5*权重!T$48+6*权重!T$49+(数据!AD30-12)*权重!T$51              )
 )</f>
        <v>-0.86666666666666625</v>
      </c>
      <c r="AE30" s="16">
        <f>IF( 数据!AE30&lt;=6,(数据!AE30-1)*权重!U$48,              IF(数据!AE30&lt;=10, 5*权重!U$48+(数据!AE30-4)*权重!U$50,                              5*权重!U$48+4*权重!U$50+(数据!AE30-10)*权重!U$52              )  )</f>
        <v>-1.7999999999999994</v>
      </c>
      <c r="AF30" s="16">
        <f>IF( 数据!AF30&lt;=6,(数据!AF30-1)*权重!V$48,              IF(数据!AF30&lt;=10, 5*权重!V$48+(数据!AF30-4)*权重!V$50,                              5*权重!V$48+4*权重!V$50+(数据!AF30-10)*权重!V$52              )  )</f>
        <v>7.6125000000000007</v>
      </c>
      <c r="AG30" s="16">
        <f>IF( 数据!AG30&lt;=6,(数据!AG30-1)*权重!W$48,              IF(数据!AG30&lt;=12, 5*权重!W$48+(数据!AG30-6)*权重!W$49,                              5*权重!W$48+6*权重!W$49+(数据!AG30-12)*权重!W$51              )
 )</f>
        <v>3.6999999999999997</v>
      </c>
      <c r="AH30" s="16">
        <f>IF( 数据!AH30&lt;=6,(数据!AH30-1)*权重!X$48,              IF(数据!AH30&lt;=10, 5*权重!X$48+(数据!AH30-4)*权重!X$50,                              5*权重!X$48+4*权重!X$50+(数据!AH30-10)*权重!X$52              )  )</f>
        <v>6.25E-2</v>
      </c>
      <c r="AI30" s="16">
        <f>IF( 数据!AI30&lt;=6,(数据!AI30-1)*权重!Y$48,              IF(数据!AI30&lt;=12, 5*权重!Y$48+(数据!AI30-6)*权重!Y$49,                              5*权重!Y$48+6*权重!Y$49+(数据!AI30-12)*权重!Y$51              )
 )</f>
        <v>0.26666666666666666</v>
      </c>
      <c r="AJ30" s="16">
        <f>IF( 数据!AJ30&lt;=6,(数据!AJ30-1)*权重!Z$48,              IF(数据!AJ30&lt;=10, 5*权重!Z$48+(数据!AJ30-4)*权重!Z$50,                              5*权重!Z$48+4*权重!Z$50+(数据!AJ30-10)*权重!Z$52              )  )</f>
        <v>11.012499999999999</v>
      </c>
      <c r="AK30" s="16">
        <f>IF( 数据!AK30&lt;=6,(数据!AK30-1)*权重!AA$48,              IF(数据!AK30&lt;=10, 5*权重!AA$48+(数据!AK30-4)*权重!AA$50,                              5*权重!AA$48+4*权重!AA$50+(数据!AK30-10)*权重!AA$52              )  )</f>
        <v>-0.57500000000000018</v>
      </c>
      <c r="AL30" s="16">
        <f>IF( 数据!AL30&lt;=6,(数据!AL30-1)*权重!AB$48,              IF(数据!AL30&lt;=12, 5*权重!AB$48+(数据!AL30-6)*权重!AB$49,                              5*权重!AB$48+6*权重!AB$49+(数据!AL30-12)*权重!AB$51              )
 )</f>
        <v>14.4</v>
      </c>
      <c r="AM30" s="16">
        <f>IF( 数据!AM30&lt;=6,(数据!AM30-1)*权重!AC$48,              IF(数据!AM30&lt;=12, 5*权重!AC$48+(数据!AM30-6)*权重!AC$49,                              5*权重!AC$48+6*权重!AC$49+(数据!AM30-12)*权重!AC$51              )
 )</f>
        <v>9.9666666666666668</v>
      </c>
      <c r="AN30" s="16">
        <f>IF( 数据!AN30&lt;=6,(数据!AN30-1)*权重!AD$48,              IF(数据!AN30&lt;=12, 5*权重!AD$48+(数据!AN30-6)*权重!AD$49,                              5*权重!AD$48+6*权重!AD$49+(数据!AN30-12)*权重!AD$51              )
 )</f>
        <v>77.333333333333329</v>
      </c>
      <c r="AO30" s="16">
        <f>IF( 数据!AO30&lt;=6,(数据!AO30-1)*权重!AE$48,              IF(数据!AO30&lt;=12, 5*权重!AE$48+(数据!AO30-6)*权重!AE$49,                              5*权重!AE$48+6*权重!AE$49+(数据!AO30-12)*权重!AE$51              )
 )</f>
        <v>15.1</v>
      </c>
      <c r="AP30" s="16">
        <f>IF( 数据!AP30&lt;=6,(数据!AP30-1)*权重!AF$48,              IF(数据!AP30&lt;=12, 5*权重!AF$48+(数据!AP30-6)*权重!AF$49,                              5*权重!AF$48+6*权重!AF$49+(数据!AP30-12)*权重!AF$51              )
 )</f>
        <v>17.366666666666667</v>
      </c>
      <c r="AQ30" s="16">
        <f>IF( 数据!AQ30&lt;=6,(数据!AQ30-1)*权重!AG$48,              IF(数据!AQ30&lt;=12, 5*权重!AG$48+(数据!AQ30-6)*权重!AG$49,                              5*权重!AG$48+6*权重!AG$49+(数据!AQ30-12)*权重!AG$51              )
 )</f>
        <v>19.350000000000001</v>
      </c>
      <c r="AR30" s="16">
        <f>IF( 数据!AR30&lt;=6,(数据!AR30-1)*权重!AH$48,              IF(数据!AR30&lt;=12, 5*权重!AH$48+(数据!AR30-6)*权重!AH$49,                              5*权重!AH$48+6*权重!AH$49+(数据!AR30-12)*权重!AH$51              )
 )</f>
        <v>16.899999999999999</v>
      </c>
      <c r="AS30" s="16">
        <f>IF( 数据!AS30&lt;=6,(数据!AS30-1)*权重!AI$48,              IF(数据!AS30&lt;=12, 5*权重!AI$48+(数据!AS30-6)*权重!AI$49,                              5*权重!AI$48+6*权重!AI$49+(数据!AS30-12)*权重!AI$51              )
 )</f>
        <v>9.5000000000000018</v>
      </c>
      <c r="AT30" s="16">
        <f>IF( 数据!AT30&lt;=6,(数据!AT30-1)*权重!AJ$48,              IF(数据!AT30&lt;=12, 5*权重!AJ$48+(数据!AT30-6)*权重!AJ$49,                              5*权重!AJ$48+6*权重!AJ$49+(数据!AT30-12)*权重!AJ$51              )
 )</f>
        <v>81.625</v>
      </c>
      <c r="AU30" s="16">
        <f>IF( 数据!AU30&lt;=6,(数据!AU30-1)*权重!AK$48,              IF(数据!AU30&lt;=12, 5*权重!AK$48+(数据!AU30-6)*权重!AK$49,                              5*权重!AK$48+6*权重!AK$49+(数据!AU30-12)*权重!AK$51              )
 )</f>
        <v>14.799999999999999</v>
      </c>
      <c r="AV30" s="16">
        <f>IF( 数据!AV30&lt;=6,(数据!AV30-1)*权重!AL$48,              IF(数据!AV30&lt;=10, 5*权重!AL$48+(数据!AV30-4)*权重!AL$50,                              5*权重!AL$48+4*权重!AL$50+(数据!AV30-10)*权重!AL$52              )  )</f>
        <v>3.4</v>
      </c>
      <c r="AW30" s="16">
        <f>IF( 数据!AW30&lt;=6,(数据!AW30-1)*权重!AM$48,              IF(数据!AW30&lt;=10, 5*权重!AM$48+(数据!AW30-4)*权重!AM$50,                              5*权重!AM$48+4*权重!AM$50+(数据!AW30-10)*权重!AM$52              )  )</f>
        <v>4.95</v>
      </c>
      <c r="AX30" s="16">
        <f>IF( 数据!AX30&lt;=6,(数据!AX30-1)*权重!AN$48,              IF(数据!AX30&lt;=10, 5*权重!AN$48+(数据!AX30-4)*权重!AN$50,                              5*权重!AN$48+4*权重!AN$50+(数据!AX30-10)*权重!AN$52              )  )</f>
        <v>27.099999999999998</v>
      </c>
      <c r="AY30" s="8">
        <v>1</v>
      </c>
      <c r="AZ30" s="8">
        <v>2</v>
      </c>
      <c r="BA30" s="8">
        <v>1</v>
      </c>
      <c r="BB30" s="8">
        <v>1</v>
      </c>
      <c r="BC30" s="8">
        <v>2</v>
      </c>
      <c r="BD30" s="8">
        <v>1</v>
      </c>
      <c r="BE30" s="8">
        <v>2</v>
      </c>
      <c r="BF30" s="8">
        <v>1</v>
      </c>
      <c r="BG30" s="8">
        <v>2</v>
      </c>
      <c r="BH30" s="8">
        <v>1</v>
      </c>
      <c r="BI30" s="8">
        <v>3</v>
      </c>
      <c r="BJ30" s="8">
        <v>7.6</v>
      </c>
      <c r="BK30" s="8" t="s">
        <v>22</v>
      </c>
      <c r="BL30" s="8">
        <v>16</v>
      </c>
      <c r="BM30" s="8">
        <v>2</v>
      </c>
      <c r="BN30" s="8"/>
      <c r="BO30" s="8">
        <v>6</v>
      </c>
      <c r="BP30" s="34">
        <v>46934</v>
      </c>
      <c r="BQ30" s="8" t="s">
        <v>21</v>
      </c>
      <c r="BR30" s="8" t="s">
        <v>156</v>
      </c>
    </row>
    <row r="31" spans="1:70" ht="15.5" thickBot="1" x14ac:dyDescent="0.35">
      <c r="A31" s="8" t="s">
        <v>26</v>
      </c>
      <c r="B31" s="16">
        <f t="shared" si="1"/>
        <v>327.79416666666663</v>
      </c>
      <c r="C31" s="8" t="s">
        <v>353</v>
      </c>
      <c r="D31" s="8" t="s">
        <v>354</v>
      </c>
      <c r="E31" s="33">
        <v>1</v>
      </c>
      <c r="F31" s="8">
        <v>0</v>
      </c>
      <c r="G31" s="8" t="s">
        <v>19</v>
      </c>
      <c r="H31" s="8" t="s">
        <v>32</v>
      </c>
      <c r="I31" s="8">
        <v>33</v>
      </c>
      <c r="J31" s="8">
        <v>117</v>
      </c>
      <c r="K31" s="8">
        <v>130</v>
      </c>
      <c r="L31" s="16">
        <f>IF( 数据!L31&lt;=6,(数据!L31-1)*权重!B$48,              IF(数据!L31&lt;=12, 5*权重!B$48+(数据!L31-6)*权重!B$49,                              5*权重!B$48+6*权重!B$49+(数据!L31-12)*权重!B$51              )
 )</f>
        <v>3</v>
      </c>
      <c r="M31" s="16">
        <f>IF( 数据!M31&lt;=6,(数据!M31-1)*权重!C$48,              IF(数据!M31&lt;=12, 5*权重!C$48+(数据!M31-6)*权重!C$49,                              5*权重!C$48+6*权重!C$49+(数据!M31-12)*权重!C$51              )
 )</f>
        <v>1.1599999999999999</v>
      </c>
      <c r="N31" s="16">
        <f>IF( 数据!N31&lt;=6,(数据!N31-1)*权重!D$48,              IF(数据!N31&lt;=12, 5*权重!D$48+(数据!N31-6)*权重!D$49,                              5*权重!D$48+6*权重!D$49+(数据!N31-12)*权重!D$51              )
 )</f>
        <v>0.64</v>
      </c>
      <c r="O31" s="16">
        <f>IF( 数据!O31&lt;=6,(数据!O31-1)*权重!E$48,              IF(数据!O31&lt;=12, 5*权重!E$48+(数据!O31-6)*权重!E$49,                              5*权重!E$48+6*权重!E$49+(数据!O31-12)*权重!E$51              )
 )</f>
        <v>0</v>
      </c>
      <c r="P31" s="16">
        <f>IF( 数据!P31&lt;=6,(数据!P31-1)*权重!F$48,              IF(数据!P31&lt;=12, 5*权重!F$48+(数据!P31-6)*权重!F$49,                              5*权重!F$48+6*权重!F$49+(数据!P31-12)*权重!F$51              )
 )</f>
        <v>-3.5666666666666664</v>
      </c>
      <c r="Q31" s="16">
        <f>IF( 数据!Q31&lt;=6,(数据!Q31-1)*权重!G$48,              IF(数据!Q31&lt;=12, 5*权重!G$48+(数据!Q31-6)*权重!G$49,                              5*权重!G$48+6*权重!G$49+(数据!Q31-12)*权重!G$51              )
 )</f>
        <v>0</v>
      </c>
      <c r="R31" s="16">
        <f>IF( 数据!R31&lt;=6,(数据!R31-1)*权重!H$48,              IF(数据!R31&lt;=12, 5*权重!H$48+(数据!R31-6)*权重!H$49,                              5*权重!H$48+6*权重!H$49+(数据!R31-12)*权重!H$51              )
 )</f>
        <v>0</v>
      </c>
      <c r="S31" s="16">
        <f>IF( 数据!S31&lt;=6,(数据!S31-1)*权重!I$48,              IF(数据!S31&lt;=12, 5*权重!I$48+(数据!S31-6)*权重!I$49,                              5*权重!I$48+6*权重!I$49+(数据!S31-12)*权重!I$51              )
 )</f>
        <v>4.8</v>
      </c>
      <c r="T31" s="16">
        <f>IF( 数据!T31&lt;=6,(数据!T31-1)*权重!J$48,              IF(数据!T31&lt;=12, 5*权重!J$48+(数据!T31-6)*权重!J$49,                              5*权重!J$48+6*权重!J$49+(数据!T31-12)*权重!J$51              )
 )</f>
        <v>2.8</v>
      </c>
      <c r="U31" s="16">
        <f>IF( 数据!U31&lt;=6,(数据!U31-1)*权重!K$48,              IF(数据!U31&lt;=12, 5*权重!K$48+(数据!U31-6)*权重!K$49,                              5*权重!K$48+6*权重!K$49+(数据!U31-12)*权重!K$51              )
 )</f>
        <v>0</v>
      </c>
      <c r="V31" s="16">
        <f>IF( 数据!V31&lt;=6,(数据!V31-1)*权重!L$48,              IF(数据!V31&lt;=12, 5*权重!L$48+(数据!V31-6)*权重!L$49,                              5*权重!L$48+6*权重!L$49+(数据!V31-12)*权重!L$51              )
 )</f>
        <v>1.06</v>
      </c>
      <c r="W31" s="16">
        <f>IF( 数据!W31&lt;=6,(数据!W31-1)*权重!M$48,              IF(数据!W31&lt;=12, 5*权重!M$48+(数据!W31-6)*权重!M$49,                              5*权重!M$48+6*权重!M$49+(数据!W31-12)*权重!M$51              )
 )</f>
        <v>-0.54999999999999993</v>
      </c>
      <c r="X31" s="16">
        <f>IF( 数据!X31&lt;=6,(数据!X31-1)*权重!N$48,              IF(数据!X31&lt;=12, 5*权重!N$48+(数据!X31-6)*权重!N$49,                              5*权重!N$48+6*权重!N$49+(数据!X31-12)*权重!N$51              )
 )</f>
        <v>2.2999999999999998</v>
      </c>
      <c r="Y31" s="16">
        <f>IF( 数据!Y31&lt;=6,(数据!Y31-1)*权重!O$48,              IF(数据!Y31&lt;=12, 5*权重!O$48+(数据!Y31-6)*权重!O$49,                              5*权重!O$48+6*权重!O$49+(数据!Y31-12)*权重!O$51              )
 )</f>
        <v>0.48</v>
      </c>
      <c r="Z31" s="16">
        <f>IF( 数据!Z31&lt;=6,(数据!Z31-1)*权重!P$48,              IF(数据!Z31&lt;=10, 5*权重!P$48+(数据!Z31-4)*权重!P$50,                              5*权重!P$48+4*权重!P$50+(数据!Z31-10)*权重!P$52              )  )</f>
        <v>-0.44000000000000006</v>
      </c>
      <c r="AA31" s="16">
        <f>IF( 数据!AA31&lt;=6,(数据!AA31-1)*权重!Q$48,              IF(数据!AA31&lt;=12, 5*权重!Q$48+(数据!AA31-6)*权重!Q$49,                              5*权重!Q$48+6*权重!Q$49+(数据!AA31-12)*权重!Q$51              )
 )</f>
        <v>5.833333333333333</v>
      </c>
      <c r="AB31" s="16">
        <f>IF( 数据!AB31&lt;=6,(数据!AB31-1)*权重!R$48,              IF(数据!AB31&lt;=10, 5*权重!R$48+(数据!AB31-4)*权重!R$50,                              5*权重!R$48+4*权重!R$50+(数据!AB31-10)*权重!R$52              )  )</f>
        <v>53.75</v>
      </c>
      <c r="AC31" s="16">
        <f>IF( 数据!AC31&lt;=6,(数据!AC31-1)*权重!S$48,              IF(数据!AC31&lt;=12, 5*权重!S$48+(数据!AC31-6)*权重!S$49,                              5*权重!S$48+6*权重!S$49+(数据!AC31-12)*权重!S$51              )
 )</f>
        <v>20.183333333333334</v>
      </c>
      <c r="AD31" s="16">
        <f>IF( 数据!AD31&lt;=6,(数据!AD31-1)*权重!T$48,              IF(数据!AD31&lt;=12, 5*权重!T$48+(数据!AD31-6)*权重!T$49,                              5*权重!T$48+6*权重!T$49+(数据!AD31-12)*权重!T$51              )
 )</f>
        <v>-0.83333333333333304</v>
      </c>
      <c r="AE31" s="16">
        <f>IF( 数据!AE31&lt;=6,(数据!AE31-1)*权重!U$48,              IF(数据!AE31&lt;=10, 5*权重!U$48+(数据!AE31-4)*权重!U$50,                              5*权重!U$48+4*权重!U$50+(数据!AE31-10)*权重!U$52              )  )</f>
        <v>-1.7999999999999994</v>
      </c>
      <c r="AF31" s="16">
        <f>IF( 数据!AF31&lt;=6,(数据!AF31-1)*权重!V$48,              IF(数据!AF31&lt;=10, 5*权重!V$48+(数据!AF31-4)*权重!V$50,                              5*权重!V$48+4*权重!V$50+(数据!AF31-10)*权重!V$52              )  )</f>
        <v>6.5625000000000009</v>
      </c>
      <c r="AG31" s="16">
        <f>IF( 数据!AG31&lt;=6,(数据!AG31-1)*权重!W$48,              IF(数据!AG31&lt;=12, 5*权重!W$48+(数据!AG31-6)*权重!W$49,                              5*权重!W$48+6*权重!W$49+(数据!AG31-12)*权重!W$51              )
 )</f>
        <v>7</v>
      </c>
      <c r="AH31" s="16">
        <f>IF( 数据!AH31&lt;=6,(数据!AH31-1)*权重!X$48,              IF(数据!AH31&lt;=10, 5*权重!X$48+(数据!AH31-4)*权重!X$50,                              5*权重!X$48+4*权重!X$50+(数据!AH31-10)*权重!X$52              )  )</f>
        <v>-4.9999999999999989E-2</v>
      </c>
      <c r="AI31" s="16">
        <f>IF( 数据!AI31&lt;=6,(数据!AI31-1)*权重!Y$48,              IF(数据!AI31&lt;=12, 5*权重!Y$48+(数据!AI31-6)*权重!Y$49,                              5*权重!Y$48+6*权重!Y$49+(数据!AI31-12)*权重!Y$51              )
 )</f>
        <v>0.04</v>
      </c>
      <c r="AJ31" s="16">
        <f>IF( 数据!AJ31&lt;=6,(数据!AJ31-1)*权重!Z$48,              IF(数据!AJ31&lt;=10, 5*权重!Z$48+(数据!AJ31-4)*权重!Z$50,                              5*权重!Z$48+4*权重!Z$50+(数据!AJ31-10)*权重!Z$52              )  )</f>
        <v>11.600000000000001</v>
      </c>
      <c r="AK31" s="16">
        <f>IF( 数据!AK31&lt;=6,(数据!AK31-1)*权重!AA$48,              IF(数据!AK31&lt;=10, 5*权重!AA$48+(数据!AK31-4)*权重!AA$50,                              5*权重!AA$48+4*权重!AA$50+(数据!AK31-10)*权重!AA$52              )  )</f>
        <v>-1.1000000000000001</v>
      </c>
      <c r="AL31" s="16">
        <f>IF( 数据!AL31&lt;=6,(数据!AL31-1)*权重!AB$48,              IF(数据!AL31&lt;=12, 5*权重!AB$48+(数据!AL31-6)*权重!AB$49,                              5*权重!AB$48+6*权重!AB$49+(数据!AL31-12)*权重!AB$51              )
 )</f>
        <v>14.4</v>
      </c>
      <c r="AM31" s="16">
        <f>IF( 数据!AM31&lt;=6,(数据!AM31-1)*权重!AC$48,              IF(数据!AM31&lt;=12, 5*权重!AC$48+(数据!AM31-6)*权重!AC$49,                              5*权重!AC$48+6*权重!AC$49+(数据!AM31-12)*权重!AC$51              )
 )</f>
        <v>8.2333333333333343</v>
      </c>
      <c r="AN31" s="16">
        <f>IF( 数据!AN31&lt;=6,(数据!AN31-1)*权重!AD$48,              IF(数据!AN31&lt;=12, 5*权重!AD$48+(数据!AN31-6)*权重!AD$49,                              5*权重!AD$48+6*权重!AD$49+(数据!AN31-12)*权重!AD$51              )
 )</f>
        <v>53.458333333333329</v>
      </c>
      <c r="AO31" s="16">
        <f>IF( 数据!AO31&lt;=6,(数据!AO31-1)*权重!AE$48,              IF(数据!AO31&lt;=12, 5*权重!AE$48+(数据!AO31-6)*权重!AE$49,                              5*权重!AE$48+6*权重!AE$49+(数据!AO31-12)*权重!AE$51              )
 )</f>
        <v>22.9</v>
      </c>
      <c r="AP31" s="16">
        <f>IF( 数据!AP31&lt;=6,(数据!AP31-1)*权重!AF$48,              IF(数据!AP31&lt;=12, 5*权重!AF$48+(数据!AP31-6)*权重!AF$49,                              5*权重!AF$48+6*权重!AF$49+(数据!AP31-12)*权重!AF$51              )
 )</f>
        <v>14.5</v>
      </c>
      <c r="AQ31" s="16">
        <f>IF( 数据!AQ31&lt;=6,(数据!AQ31-1)*权重!AG$48,              IF(数据!AQ31&lt;=12, 5*权重!AG$48+(数据!AQ31-6)*权重!AG$49,                              5*权重!AG$48+6*权重!AG$49+(数据!AQ31-12)*权重!AG$51              )
 )</f>
        <v>16.966666666666669</v>
      </c>
      <c r="AR31" s="16">
        <f>IF( 数据!AR31&lt;=6,(数据!AR31-1)*权重!AH$48,              IF(数据!AR31&lt;=12, 5*权重!AH$48+(数据!AR31-6)*权重!AH$49,                              5*权重!AH$48+6*权重!AH$49+(数据!AR31-12)*权重!AH$51              )
 )</f>
        <v>13.399999999999999</v>
      </c>
      <c r="AS31" s="16">
        <f>IF( 数据!AS31&lt;=6,(数据!AS31-1)*权重!AI$48,              IF(数据!AS31&lt;=12, 5*权重!AI$48+(数据!AS31-6)*权重!AI$49,                              5*权重!AI$48+6*权重!AI$49+(数据!AS31-12)*权重!AI$51              )
 )</f>
        <v>6.6500000000000012</v>
      </c>
      <c r="AT31" s="16">
        <f>IF( 数据!AT31&lt;=6,(数据!AT31-1)*权重!AJ$48,              IF(数据!AT31&lt;=12, 5*权重!AJ$48+(数据!AT31-6)*权重!AJ$49,                              5*权重!AJ$48+6*权重!AJ$49+(数据!AT31-12)*权重!AJ$51              )
 )</f>
        <v>29.625000000000004</v>
      </c>
      <c r="AU31" s="16">
        <f>IF( 数据!AU31&lt;=6,(数据!AU31-1)*权重!AK$48,              IF(数据!AU31&lt;=12, 5*权重!AK$48+(数据!AU31-6)*权重!AK$49,                              5*权重!AK$48+6*权重!AK$49+(数据!AU31-12)*权重!AK$51              )
 )</f>
        <v>7.7666666666666666</v>
      </c>
      <c r="AV31" s="16">
        <f>IF( 数据!AV31&lt;=6,(数据!AV31-1)*权重!AL$48,              IF(数据!AV31&lt;=10, 5*权重!AL$48+(数据!AV31-4)*权重!AL$50,                              5*权重!AL$48+4*权重!AL$50+(数据!AV31-10)*权重!AL$52              )  )</f>
        <v>2</v>
      </c>
      <c r="AW31" s="16">
        <f>IF( 数据!AW31&lt;=6,(数据!AW31-1)*权重!AM$48,              IF(数据!AW31&lt;=10, 5*权重!AM$48+(数据!AW31-4)*权重!AM$50,                              5*权重!AM$48+4*权重!AM$50+(数据!AW31-10)*权重!AM$52              )  )</f>
        <v>2.95</v>
      </c>
      <c r="AX31" s="16">
        <f>IF( 数据!AX31&lt;=6,(数据!AX31-1)*权重!AN$48,              IF(数据!AX31&lt;=10, 5*权重!AN$48+(数据!AX31-4)*权重!AN$50,                              5*权重!AN$48+4*权重!AN$50+(数据!AX31-10)*权重!AN$52              )  )</f>
        <v>22.074999999999999</v>
      </c>
      <c r="AY31" s="8">
        <v>11</v>
      </c>
      <c r="AZ31" s="8">
        <v>13</v>
      </c>
      <c r="BA31" s="8">
        <v>13</v>
      </c>
      <c r="BB31" s="8">
        <v>12</v>
      </c>
      <c r="BC31" s="8">
        <v>14</v>
      </c>
      <c r="BD31" s="8">
        <v>11</v>
      </c>
      <c r="BE31" s="8">
        <v>12</v>
      </c>
      <c r="BF31" s="8">
        <v>12</v>
      </c>
      <c r="BG31" s="8">
        <v>5</v>
      </c>
      <c r="BH31" s="8">
        <v>12</v>
      </c>
      <c r="BI31" s="8">
        <v>15</v>
      </c>
      <c r="BJ31" s="8" t="s">
        <v>26</v>
      </c>
      <c r="BK31" s="8" t="s">
        <v>20</v>
      </c>
      <c r="BL31" s="8">
        <v>15</v>
      </c>
      <c r="BM31" s="8" t="s">
        <v>26</v>
      </c>
      <c r="BN31" s="8"/>
      <c r="BO31" s="8" t="s">
        <v>26</v>
      </c>
      <c r="BP31" s="34">
        <v>46203</v>
      </c>
      <c r="BQ31" s="8" t="s">
        <v>21</v>
      </c>
      <c r="BR31" s="8" t="s">
        <v>156</v>
      </c>
    </row>
    <row r="32" spans="1:70" ht="15.5" thickBot="1" x14ac:dyDescent="0.35">
      <c r="A32" s="8" t="s">
        <v>26</v>
      </c>
      <c r="B32" s="16">
        <f t="shared" si="1"/>
        <v>449.32833333333338</v>
      </c>
      <c r="C32" s="8" t="s">
        <v>355</v>
      </c>
      <c r="D32" s="8" t="s">
        <v>250</v>
      </c>
      <c r="E32" s="33">
        <v>0.76</v>
      </c>
      <c r="F32" s="8">
        <v>0</v>
      </c>
      <c r="G32" s="8" t="s">
        <v>19</v>
      </c>
      <c r="H32" s="8" t="s">
        <v>356</v>
      </c>
      <c r="I32" s="8">
        <v>31</v>
      </c>
      <c r="J32" s="8">
        <v>162</v>
      </c>
      <c r="K32" s="8">
        <v>170</v>
      </c>
      <c r="L32" s="16">
        <f>IF( 数据!L32&lt;=6,(数据!L32-1)*权重!B$48,              IF(数据!L32&lt;=12, 5*权重!B$48+(数据!L32-6)*权重!B$49,                              5*权重!B$48+6*权重!B$49+(数据!L32-12)*权重!B$51              )
 )</f>
        <v>4.8666666666666663</v>
      </c>
      <c r="M32" s="16">
        <f>IF( 数据!M32&lt;=6,(数据!M32-1)*权重!C$48,              IF(数据!M32&lt;=12, 5*权重!C$48+(数据!M32-6)*权重!C$49,                              5*权重!C$48+6*权重!C$49+(数据!M32-12)*权重!C$51              )
 )</f>
        <v>2.9</v>
      </c>
      <c r="N32" s="16">
        <f>IF( 数据!N32&lt;=6,(数据!N32-1)*权重!D$48,              IF(数据!N32&lt;=12, 5*权重!D$48+(数据!N32-6)*权重!D$49,                              5*权重!D$48+6*权重!D$49+(数据!N32-12)*权重!D$51              )
 )</f>
        <v>-0.27999999999999992</v>
      </c>
      <c r="O32" s="16">
        <f>IF( 数据!O32&lt;=6,(数据!O32-1)*权重!E$48,              IF(数据!O32&lt;=12, 5*权重!E$48+(数据!O32-6)*权重!E$49,                              5*权重!E$48+6*权重!E$49+(数据!O32-12)*权重!E$51              )
 )</f>
        <v>0</v>
      </c>
      <c r="P32" s="16">
        <f>IF( 数据!P32&lt;=6,(数据!P32-1)*权重!F$48,              IF(数据!P32&lt;=12, 5*权重!F$48+(数据!P32-6)*权重!F$49,                              5*权重!F$48+6*权重!F$49+(数据!P32-12)*权重!F$51              )
 )</f>
        <v>-1.9666666666666663</v>
      </c>
      <c r="Q32" s="16">
        <f>IF( 数据!Q32&lt;=6,(数据!Q32-1)*权重!G$48,              IF(数据!Q32&lt;=12, 5*权重!G$48+(数据!Q32-6)*权重!G$49,                              5*权重!G$48+6*权重!G$49+(数据!Q32-12)*权重!G$51              )
 )</f>
        <v>0</v>
      </c>
      <c r="R32" s="16">
        <f>IF( 数据!R32&lt;=6,(数据!R32-1)*权重!H$48,              IF(数据!R32&lt;=12, 5*权重!H$48+(数据!R32-6)*权重!H$49,                              5*权重!H$48+6*权重!H$49+(数据!R32-12)*权重!H$51              )
 )</f>
        <v>0</v>
      </c>
      <c r="S32" s="16">
        <f>IF( 数据!S32&lt;=6,(数据!S32-1)*权重!I$48,              IF(数据!S32&lt;=12, 5*权重!I$48+(数据!S32-6)*权重!I$49,                              5*权重!I$48+6*权重!I$49+(数据!S32-12)*权重!I$51              )
 )</f>
        <v>17.933333333333334</v>
      </c>
      <c r="T32" s="16">
        <f>IF( 数据!T32&lt;=6,(数据!T32-1)*权重!J$48,              IF(数据!T32&lt;=12, 5*权重!J$48+(数据!T32-6)*权重!J$49,                              5*权重!J$48+6*权重!J$49+(数据!T32-12)*权重!J$51              )
 )</f>
        <v>1.7999999999999998</v>
      </c>
      <c r="U32" s="16">
        <f>IF( 数据!U32&lt;=6,(数据!U32-1)*权重!K$48,              IF(数据!U32&lt;=12, 5*权重!K$48+(数据!U32-6)*权重!K$49,                              5*权重!K$48+6*权重!K$49+(数据!U32-12)*权重!K$51              )
 )</f>
        <v>0</v>
      </c>
      <c r="V32" s="16">
        <f>IF( 数据!V32&lt;=6,(数据!V32-1)*权重!L$48,              IF(数据!V32&lt;=12, 5*权重!L$48+(数据!V32-6)*权重!L$49,                              5*权重!L$48+6*权重!L$49+(数据!V32-12)*权重!L$51              )
 )</f>
        <v>6.0333333333333341</v>
      </c>
      <c r="W32" s="16">
        <f>IF( 数据!W32&lt;=6,(数据!W32-1)*权重!M$48,              IF(数据!W32&lt;=12, 5*权重!M$48+(数据!W32-6)*权重!M$49,                              5*权重!M$48+6*权重!M$49+(数据!W32-12)*权重!M$51              )
 )</f>
        <v>0.76666666666666661</v>
      </c>
      <c r="X32" s="16">
        <f>IF( 数据!X32&lt;=6,(数据!X32-1)*权重!N$48,              IF(数据!X32&lt;=12, 5*权重!N$48+(数据!X32-6)*权重!N$49,                              5*权重!N$48+6*权重!N$49+(数据!X32-12)*权重!N$51              )
 )</f>
        <v>2.7333333333333329</v>
      </c>
      <c r="Y32" s="16">
        <f>IF( 数据!Y32&lt;=6,(数据!Y32-1)*权重!O$48,              IF(数据!Y32&lt;=12, 5*权重!O$48+(数据!Y32-6)*权重!O$49,                              5*权重!O$48+6*权重!O$49+(数据!Y32-12)*权重!O$51              )
 )</f>
        <v>1.2</v>
      </c>
      <c r="Z32" s="16">
        <f>IF( 数据!Z32&lt;=6,(数据!Z32-1)*权重!P$48,              IF(数据!Z32&lt;=10, 5*权重!P$48+(数据!Z32-4)*权重!P$50,                              5*权重!P$48+4*权重!P$50+(数据!Z32-10)*权重!P$52              )  )</f>
        <v>-1.25</v>
      </c>
      <c r="AA32" s="16">
        <f>IF( 数据!AA32&lt;=6,(数据!AA32-1)*权重!Q$48,              IF(数据!AA32&lt;=12, 5*权重!Q$48+(数据!AA32-6)*权重!Q$49,                              5*权重!Q$48+6*权重!Q$49+(数据!AA32-12)*权重!Q$51              )
 )</f>
        <v>6.5</v>
      </c>
      <c r="AB32" s="16">
        <f>IF( 数据!AB32&lt;=6,(数据!AB32-1)*权重!R$48,              IF(数据!AB32&lt;=10, 5*权重!R$48+(数据!AB32-4)*权重!R$50,                              5*权重!R$48+4*权重!R$50+(数据!AB32-10)*权重!R$52              )  )</f>
        <v>58.25</v>
      </c>
      <c r="AC32" s="16">
        <f>IF( 数据!AC32&lt;=6,(数据!AC32-1)*权重!S$48,              IF(数据!AC32&lt;=12, 5*权重!S$48+(数据!AC32-6)*权重!S$49,                              5*权重!S$48+6*权重!S$49+(数据!AC32-12)*权重!S$51              )
 )</f>
        <v>22.233333333333334</v>
      </c>
      <c r="AD32" s="16">
        <f>IF( 数据!AD32&lt;=6,(数据!AD32-1)*权重!T$48,              IF(数据!AD32&lt;=12, 5*权重!T$48+(数据!AD32-6)*权重!T$49,                              5*权重!T$48+6*权重!T$49+(数据!AD32-12)*权重!T$51              )
 )</f>
        <v>-0.49999999999999956</v>
      </c>
      <c r="AE32" s="16">
        <f>IF( 数据!AE32&lt;=6,(数据!AE32-1)*权重!U$48,              IF(数据!AE32&lt;=10, 5*权重!U$48+(数据!AE32-4)*权重!U$50,                              5*权重!U$48+4*权重!U$50+(数据!AE32-10)*权重!U$52              )  )</f>
        <v>-1.7999999999999994</v>
      </c>
      <c r="AF32" s="16">
        <f>IF( 数据!AF32&lt;=6,(数据!AF32-1)*权重!V$48,              IF(数据!AF32&lt;=10, 5*权重!V$48+(数据!AF32-4)*权重!V$50,                              5*权重!V$48+4*权重!V$50+(数据!AF32-10)*权重!V$52              )  )</f>
        <v>7.0875000000000004</v>
      </c>
      <c r="AG32" s="16">
        <f>IF( 数据!AG32&lt;=6,(数据!AG32-1)*权重!W$48,              IF(数据!AG32&lt;=12, 5*权重!W$48+(数据!AG32-6)*权重!W$49,                              5*权重!W$48+6*权重!W$49+(数据!AG32-12)*权重!W$51              )
 )</f>
        <v>3.4999999999999996</v>
      </c>
      <c r="AH32" s="16">
        <f>IF( 数据!AH32&lt;=6,(数据!AH32-1)*权重!X$48,              IF(数据!AH32&lt;=10, 5*权重!X$48+(数据!AH32-4)*权重!X$50,                              5*权重!X$48+4*权重!X$50+(数据!AH32-10)*权重!X$52              )  )</f>
        <v>0.17500000000000004</v>
      </c>
      <c r="AI32" s="16">
        <f>IF( 数据!AI32&lt;=6,(数据!AI32-1)*权重!Y$48,              IF(数据!AI32&lt;=12, 5*权重!Y$48+(数据!AI32-6)*权重!Y$49,                              5*权重!Y$48+6*权重!Y$49+(数据!AI32-12)*权重!Y$51              )
 )</f>
        <v>0.8</v>
      </c>
      <c r="AJ32" s="16">
        <f>IF( 数据!AJ32&lt;=6,(数据!AJ32-1)*权重!Z$48,              IF(数据!AJ32&lt;=10, 5*权重!Z$48+(数据!AJ32-4)*权重!Z$50,                              5*权重!Z$48+4*权重!Z$50+(数据!AJ32-10)*权重!Z$52              )  )</f>
        <v>8.6625000000000014</v>
      </c>
      <c r="AK32" s="16">
        <f>IF( 数据!AK32&lt;=6,(数据!AK32-1)*权重!AA$48,              IF(数据!AK32&lt;=10, 5*权重!AA$48+(数据!AK32-4)*权重!AA$50,                              5*权重!AA$48+4*权重!AA$50+(数据!AK32-10)*权重!AA$52              )  )</f>
        <v>-0.57500000000000018</v>
      </c>
      <c r="AL32" s="16">
        <f>IF( 数据!AL32&lt;=6,(数据!AL32-1)*权重!AB$48,              IF(数据!AL32&lt;=12, 5*权重!AB$48+(数据!AL32-6)*权重!AB$49,                              5*权重!AB$48+6*权重!AB$49+(数据!AL32-12)*权重!AB$51              )
 )</f>
        <v>15.3</v>
      </c>
      <c r="AM32" s="16">
        <f>IF( 数据!AM32&lt;=6,(数据!AM32-1)*权重!AC$48,              IF(数据!AM32&lt;=12, 5*权重!AC$48+(数据!AM32-6)*权重!AC$49,                              5*权重!AC$48+6*权重!AC$49+(数据!AM32-12)*权重!AC$51              )
 )</f>
        <v>10.333333333333334</v>
      </c>
      <c r="AN32" s="16">
        <f>IF( 数据!AN32&lt;=6,(数据!AN32-1)*权重!AD$48,              IF(数据!AN32&lt;=12, 5*权重!AD$48+(数据!AN32-6)*权重!AD$49,                              5*权重!AD$48+6*权重!AD$49+(数据!AN32-12)*权重!AD$51              )
 )</f>
        <v>77.333333333333329</v>
      </c>
      <c r="AO32" s="16">
        <f>IF( 数据!AO32&lt;=6,(数据!AO32-1)*权重!AE$48,              IF(数据!AO32&lt;=12, 5*权重!AE$48+(数据!AO32-6)*权重!AE$49,                              5*权重!AE$48+6*权重!AE$49+(数据!AO32-12)*权重!AE$51              )
 )</f>
        <v>22.9</v>
      </c>
      <c r="AP32" s="16">
        <f>IF( 数据!AP32&lt;=6,(数据!AP32-1)*权重!AF$48,              IF(数据!AP32&lt;=12, 5*权重!AF$48+(数据!AP32-6)*权重!AF$49,                              5*权重!AF$48+6*权重!AF$49+(数据!AP32-12)*权重!AF$51              )
 )</f>
        <v>14.466666666666667</v>
      </c>
      <c r="AQ32" s="16">
        <f>IF( 数据!AQ32&lt;=6,(数据!AQ32-1)*权重!AG$48,              IF(数据!AQ32&lt;=12, 5*权重!AG$48+(数据!AQ32-6)*权重!AG$49,                              5*权重!AG$48+6*权重!AG$49+(数据!AQ32-12)*权重!AG$51              )
 )</f>
        <v>19.350000000000001</v>
      </c>
      <c r="AR32" s="16">
        <f>IF( 数据!AR32&lt;=6,(数据!AR32-1)*权重!AH$48,              IF(数据!AR32&lt;=12, 5*权重!AH$48+(数据!AR32-6)*权重!AH$49,                              5*权重!AH$48+6*权重!AH$49+(数据!AR32-12)*权重!AH$51              )
 )</f>
        <v>13.399999999999999</v>
      </c>
      <c r="AS32" s="16">
        <f>IF( 数据!AS32&lt;=6,(数据!AS32-1)*权重!AI$48,              IF(数据!AS32&lt;=12, 5*权重!AI$48+(数据!AS32-6)*权重!AI$49,                              5*权重!AI$48+6*权重!AI$49+(数据!AS32-12)*权重!AI$51              )
 )</f>
        <v>8.5500000000000007</v>
      </c>
      <c r="AT32" s="16">
        <f>IF( 数据!AT32&lt;=6,(数据!AT32-1)*权重!AJ$48,              IF(数据!AT32&lt;=12, 5*权重!AJ$48+(数据!AT32-6)*权重!AJ$49,                              5*权重!AJ$48+6*权重!AJ$49+(数据!AT32-12)*权重!AJ$51              )
 )</f>
        <v>81.625</v>
      </c>
      <c r="AU32" s="16">
        <f>IF( 数据!AU32&lt;=6,(数据!AU32-1)*权重!AK$48,              IF(数据!AU32&lt;=12, 5*权重!AK$48+(数据!AU32-6)*权重!AK$49,                              5*权重!AK$48+6*权重!AK$49+(数据!AU32-12)*权重!AK$51              )
 )</f>
        <v>14.799999999999999</v>
      </c>
      <c r="AV32" s="16">
        <f>IF( 数据!AV32&lt;=6,(数据!AV32-1)*权重!AL$48,              IF(数据!AV32&lt;=10, 5*权重!AL$48+(数据!AV32-4)*权重!AL$50,                              5*权重!AL$48+4*权重!AL$50+(数据!AV32-10)*权重!AL$52              )  )</f>
        <v>4.25</v>
      </c>
      <c r="AW32" s="16">
        <f>IF( 数据!AW32&lt;=6,(数据!AW32-1)*权重!AM$48,              IF(数据!AW32&lt;=10, 5*权重!AM$48+(数据!AW32-4)*权重!AM$50,                              5*权重!AM$48+4*权重!AM$50+(数据!AW32-10)*权重!AM$52              )  )</f>
        <v>4.2</v>
      </c>
      <c r="AX32" s="16">
        <f>IF( 数据!AX32&lt;=6,(数据!AX32-1)*权重!AN$48,              IF(数据!AX32&lt;=10, 5*权重!AN$48+(数据!AX32-4)*权重!AN$50,                              5*权重!AN$48+4*权重!AN$50+(数据!AX32-10)*权重!AN$52              )  )</f>
        <v>23.75</v>
      </c>
      <c r="AY32" s="8">
        <v>3</v>
      </c>
      <c r="AZ32" s="8">
        <v>1</v>
      </c>
      <c r="BA32" s="8">
        <v>3</v>
      </c>
      <c r="BB32" s="8">
        <v>1</v>
      </c>
      <c r="BC32" s="8">
        <v>1</v>
      </c>
      <c r="BD32" s="8">
        <v>3</v>
      </c>
      <c r="BE32" s="8">
        <v>1</v>
      </c>
      <c r="BF32" s="8">
        <v>2</v>
      </c>
      <c r="BG32" s="8">
        <v>2</v>
      </c>
      <c r="BH32" s="8">
        <v>1</v>
      </c>
      <c r="BI32" s="8">
        <v>2</v>
      </c>
      <c r="BJ32" s="8">
        <v>6.5</v>
      </c>
      <c r="BK32" s="8" t="s">
        <v>249</v>
      </c>
      <c r="BL32" s="8">
        <v>15</v>
      </c>
      <c r="BM32" s="8">
        <v>1</v>
      </c>
      <c r="BN32" s="8"/>
      <c r="BO32" s="8">
        <v>8</v>
      </c>
      <c r="BP32" s="34">
        <v>46203</v>
      </c>
      <c r="BQ32" s="8" t="s">
        <v>21</v>
      </c>
      <c r="BR32" s="8" t="s">
        <v>156</v>
      </c>
    </row>
    <row r="33" spans="1:70" ht="15.5" thickBot="1" x14ac:dyDescent="0.35">
      <c r="A33" s="8" t="s">
        <v>26</v>
      </c>
      <c r="B33" s="16">
        <f t="shared" si="1"/>
        <v>444.19916666666666</v>
      </c>
      <c r="C33" s="8" t="s">
        <v>357</v>
      </c>
      <c r="D33" s="8"/>
      <c r="E33" s="33">
        <v>0.92</v>
      </c>
      <c r="F33" s="8">
        <v>0</v>
      </c>
      <c r="G33" s="8" t="s">
        <v>29</v>
      </c>
      <c r="H33" s="8" t="s">
        <v>31</v>
      </c>
      <c r="I33" s="8">
        <v>24</v>
      </c>
      <c r="J33" s="8">
        <v>165</v>
      </c>
      <c r="K33" s="8">
        <v>168</v>
      </c>
      <c r="L33" s="16">
        <f>IF( 数据!L33&lt;=6,(数据!L33-1)*权重!B$48,              IF(数据!L33&lt;=12, 5*权重!B$48+(数据!L33-6)*权重!B$49,                              5*权重!B$48+6*权重!B$49+(数据!L33-12)*权重!B$51              )
 )</f>
        <v>3.9333333333333331</v>
      </c>
      <c r="M33" s="16">
        <f>IF( 数据!M33&lt;=6,(数据!M33-1)*权重!C$48,              IF(数据!M33&lt;=12, 5*权重!C$48+(数据!M33-6)*权重!C$49,                              5*权重!C$48+6*权重!C$49+(数据!M33-12)*权重!C$51              )
 )</f>
        <v>0.5</v>
      </c>
      <c r="N33" s="16">
        <f>IF( 数据!N33&lt;=6,(数据!N33-1)*权重!D$48,              IF(数据!N33&lt;=12, 5*权重!D$48+(数据!N33-6)*权重!D$49,                              5*权重!D$48+6*权重!D$49+(数据!N33-12)*权重!D$51              )
 )</f>
        <v>1.3699999999999999</v>
      </c>
      <c r="O33" s="16">
        <f>IF( 数据!O33&lt;=6,(数据!O33-1)*权重!E$48,              IF(数据!O33&lt;=12, 5*权重!E$48+(数据!O33-6)*权重!E$49,                              5*权重!E$48+6*权重!E$49+(数据!O33-12)*权重!E$51              )
 )</f>
        <v>0</v>
      </c>
      <c r="P33" s="16">
        <f>IF( 数据!P33&lt;=6,(数据!P33-1)*权重!F$48,              IF(数据!P33&lt;=12, 5*权重!F$48+(数据!P33-6)*权重!F$49,                              5*权重!F$48+6*权重!F$49+(数据!P33-12)*权重!F$51              )
 )</f>
        <v>-2.3499999999999996</v>
      </c>
      <c r="Q33" s="16">
        <f>IF( 数据!Q33&lt;=6,(数据!Q33-1)*权重!G$48,              IF(数据!Q33&lt;=12, 5*权重!G$48+(数据!Q33-6)*权重!G$49,                              5*权重!G$48+6*权重!G$49+(数据!Q33-12)*权重!G$51              )
 )</f>
        <v>0</v>
      </c>
      <c r="R33" s="16">
        <f>IF( 数据!R33&lt;=6,(数据!R33-1)*权重!H$48,              IF(数据!R33&lt;=12, 5*权重!H$48+(数据!R33-6)*权重!H$49,                              5*权重!H$48+6*权重!H$49+(数据!R33-12)*权重!H$51              )
 )</f>
        <v>0</v>
      </c>
      <c r="S33" s="16">
        <f>IF( 数据!S33&lt;=6,(数据!S33-1)*权重!I$48,              IF(数据!S33&lt;=12, 5*权重!I$48+(数据!S33-6)*权重!I$49,                              5*权重!I$48+6*权重!I$49+(数据!S33-12)*权重!I$51              )
 )</f>
        <v>17.933333333333334</v>
      </c>
      <c r="T33" s="16">
        <f>IF( 数据!T33&lt;=6,(数据!T33-1)*权重!J$48,              IF(数据!T33&lt;=12, 5*权重!J$48+(数据!T33-6)*权重!J$49,                              5*权重!J$48+6*权重!J$49+(数据!T33-12)*权重!J$51              )
 )</f>
        <v>1.2999999999999998</v>
      </c>
      <c r="U33" s="16">
        <f>IF( 数据!U33&lt;=6,(数据!U33-1)*权重!K$48,              IF(数据!U33&lt;=12, 5*权重!K$48+(数据!U33-6)*权重!K$49,                              5*权重!K$48+6*权重!K$49+(数据!U33-12)*权重!K$51              )
 )</f>
        <v>0</v>
      </c>
      <c r="V33" s="16">
        <f>IF( 数据!V33&lt;=6,(数据!V33-1)*权重!L$48,              IF(数据!V33&lt;=12, 5*权重!L$48+(数据!V33-6)*权重!L$49,                              5*权重!L$48+6*权重!L$49+(数据!V33-12)*权重!L$51              )
 )</f>
        <v>6.0333333333333341</v>
      </c>
      <c r="W33" s="16">
        <f>IF( 数据!W33&lt;=6,(数据!W33-1)*权重!M$48,              IF(数据!W33&lt;=12, 5*权重!M$48+(数据!W33-6)*权重!M$49,                              5*权重!M$48+6*权重!M$49+(数据!W33-12)*权重!M$51              )
 )</f>
        <v>1.4</v>
      </c>
      <c r="X33" s="16">
        <f>IF( 数据!X33&lt;=6,(数据!X33-1)*权重!N$48,              IF(数据!X33&lt;=12, 5*权重!N$48+(数据!X33-6)*权重!N$49,                              5*权重!N$48+6*权重!N$49+(数据!X33-12)*权重!N$51              )
 )</f>
        <v>2.7333333333333329</v>
      </c>
      <c r="Y33" s="16">
        <f>IF( 数据!Y33&lt;=6,(数据!Y33-1)*权重!O$48,              IF(数据!Y33&lt;=12, 5*权重!O$48+(数据!Y33-6)*权重!O$49,                              5*权重!O$48+6*权重!O$49+(数据!Y33-12)*权重!O$51              )
 )</f>
        <v>1.3666666666666667</v>
      </c>
      <c r="Z33" s="16">
        <f>IF( 数据!Z33&lt;=6,(数据!Z33-1)*权重!P$48,              IF(数据!Z33&lt;=10, 5*权重!P$48+(数据!Z33-4)*权重!P$50,                              5*权重!P$48+4*权重!P$50+(数据!Z33-10)*权重!P$52              )  )</f>
        <v>-1.425</v>
      </c>
      <c r="AA33" s="16">
        <f>IF( 数据!AA33&lt;=6,(数据!AA33-1)*权重!Q$48,              IF(数据!AA33&lt;=12, 5*权重!Q$48+(数据!AA33-6)*权重!Q$49,                              5*权重!Q$48+6*权重!Q$49+(数据!AA33-12)*权重!Q$51              )
 )</f>
        <v>6.5</v>
      </c>
      <c r="AB33" s="16">
        <f>IF( 数据!AB33&lt;=6,(数据!AB33-1)*权重!R$48,              IF(数据!AB33&lt;=10, 5*权重!R$48+(数据!AB33-4)*权重!R$50,                              5*权重!R$48+4*权重!R$50+(数据!AB33-10)*权重!R$52              )  )</f>
        <v>56</v>
      </c>
      <c r="AC33" s="16">
        <f>IF( 数据!AC33&lt;=6,(数据!AC33-1)*权重!S$48,              IF(数据!AC33&lt;=12, 5*权重!S$48+(数据!AC33-6)*权重!S$49,                              5*权重!S$48+6*权重!S$49+(数据!AC33-12)*权重!S$51              )
 )</f>
        <v>20.866666666666667</v>
      </c>
      <c r="AD33" s="16">
        <f>IF( 数据!AD33&lt;=6,(数据!AD33-1)*权重!T$48,              IF(数据!AD33&lt;=12, 5*权重!T$48+(数据!AD33-6)*权重!T$49,                              5*权重!T$48+6*权重!T$49+(数据!AD33-12)*权重!T$51              )
 )</f>
        <v>-0.49999999999999956</v>
      </c>
      <c r="AE33" s="16">
        <f>IF( 数据!AE33&lt;=6,(数据!AE33-1)*权重!U$48,              IF(数据!AE33&lt;=10, 5*权重!U$48+(数据!AE33-4)*权重!U$50,                              5*权重!U$48+4*权重!U$50+(数据!AE33-10)*权重!U$52              )  )</f>
        <v>-0.19999999999999929</v>
      </c>
      <c r="AF33" s="16">
        <f>IF( 数据!AF33&lt;=6,(数据!AF33-1)*权重!V$48,              IF(数据!AF33&lt;=10, 5*权重!V$48+(数据!AF33-4)*权重!V$50,                              5*权重!V$48+4*权重!V$50+(数据!AF33-10)*权重!V$52              )  )</f>
        <v>6.5625000000000009</v>
      </c>
      <c r="AG33" s="16">
        <f>IF( 数据!AG33&lt;=6,(数据!AG33-1)*权重!W$48,              IF(数据!AG33&lt;=12, 5*权重!W$48+(数据!AG33-6)*权重!W$49,                              5*权重!W$48+6*权重!W$49+(数据!AG33-12)*权重!W$51              )
 )</f>
        <v>3.3</v>
      </c>
      <c r="AH33" s="16">
        <f>IF( 数据!AH33&lt;=6,(数据!AH33-1)*权重!X$48,              IF(数据!AH33&lt;=10, 5*权重!X$48+(数据!AH33-4)*权重!X$50,                              5*权重!X$48+4*权重!X$50+(数据!AH33-10)*权重!X$52              )  )</f>
        <v>6.25E-2</v>
      </c>
      <c r="AI33" s="16">
        <f>IF( 数据!AI33&lt;=6,(数据!AI33-1)*权重!Y$48,              IF(数据!AI33&lt;=12, 5*权重!Y$48+(数据!AI33-6)*权重!Y$49,                              5*权重!Y$48+6*权重!Y$49+(数据!AI33-12)*权重!Y$51              )
 )</f>
        <v>6.666666666666668E-2</v>
      </c>
      <c r="AJ33" s="16">
        <f>IF( 数据!AJ33&lt;=6,(数据!AJ33-1)*权重!Z$48,              IF(数据!AJ33&lt;=10, 5*权重!Z$48+(数据!AJ33-4)*权重!Z$50,                              5*权重!Z$48+4*权重!Z$50+(数据!AJ33-10)*权重!Z$52              )  )</f>
        <v>11.012499999999999</v>
      </c>
      <c r="AK33" s="16">
        <f>IF( 数据!AK33&lt;=6,(数据!AK33-1)*权重!AA$48,              IF(数据!AK33&lt;=10, 5*权重!AA$48+(数据!AK33-4)*权重!AA$50,                              5*权重!AA$48+4*权重!AA$50+(数据!AK33-10)*权重!AA$52              )  )</f>
        <v>-1.1000000000000001</v>
      </c>
      <c r="AL33" s="16">
        <f>IF( 数据!AL33&lt;=6,(数据!AL33-1)*权重!AB$48,              IF(数据!AL33&lt;=12, 5*权重!AB$48+(数据!AL33-6)*权重!AB$49,                              5*权重!AB$48+6*权重!AB$49+(数据!AL33-12)*权重!AB$51              )
 )</f>
        <v>15.3</v>
      </c>
      <c r="AM33" s="16">
        <f>IF( 数据!AM33&lt;=6,(数据!AM33-1)*权重!AC$48,              IF(数据!AM33&lt;=12, 5*权重!AC$48+(数据!AM33-6)*权重!AC$49,                              5*权重!AC$48+6*权重!AC$49+(数据!AM33-12)*权重!AC$51              )
 )</f>
        <v>9.6</v>
      </c>
      <c r="AN33" s="16">
        <f>IF( 数据!AN33&lt;=6,(数据!AN33-1)*权重!AD$48,              IF(数据!AN33&lt;=12, 5*权重!AD$48+(数据!AN33-6)*权重!AD$49,                              5*权重!AD$48+6*权重!AD$49+(数据!AN33-12)*权重!AD$51              )
 )</f>
        <v>82.0625</v>
      </c>
      <c r="AO33" s="16">
        <f>IF( 数据!AO33&lt;=6,(数据!AO33-1)*权重!AE$48,              IF(数据!AO33&lt;=12, 5*权重!AE$48+(数据!AO33-6)*权重!AE$49,                              5*权重!AE$48+6*权重!AE$49+(数据!AO33-12)*权重!AE$51              )
 )</f>
        <v>17.7</v>
      </c>
      <c r="AP33" s="16">
        <f>IF( 数据!AP33&lt;=6,(数据!AP33-1)*权重!AF$48,              IF(数据!AP33&lt;=12, 5*权重!AF$48+(数据!AP33-6)*权重!AF$49,                              5*权重!AF$48+6*权重!AF$49+(数据!AP33-12)*权重!AF$51              )
 )</f>
        <v>15.433333333333334</v>
      </c>
      <c r="AQ33" s="16">
        <f>IF( 数据!AQ33&lt;=6,(数据!AQ33-1)*权重!AG$48,              IF(数据!AQ33&lt;=12, 5*权重!AG$48+(数据!AQ33-6)*权重!AG$49,                              5*权重!AG$48+6*权重!AG$49+(数据!AQ33-12)*权重!AG$51              )
 )</f>
        <v>19.350000000000001</v>
      </c>
      <c r="AR33" s="16">
        <f>IF( 数据!AR33&lt;=6,(数据!AR33-1)*权重!AH$48,              IF(数据!AR33&lt;=12, 5*权重!AH$48+(数据!AR33-6)*权重!AH$49,                              5*权重!AH$48+6*权重!AH$49+(数据!AR33-12)*权重!AH$51              )
 )</f>
        <v>16.899999999999999</v>
      </c>
      <c r="AS33" s="16">
        <f>IF( 数据!AS33&lt;=6,(数据!AS33-1)*权重!AI$48,              IF(数据!AS33&lt;=12, 5*权重!AI$48+(数据!AS33-6)*权重!AI$49,                              5*权重!AI$48+6*权重!AI$49+(数据!AS33-12)*权重!AI$51              )
 )</f>
        <v>7.6000000000000014</v>
      </c>
      <c r="AT33" s="16">
        <f>IF( 数据!AT33&lt;=6,(数据!AT33-1)*权重!AJ$48,              IF(数据!AT33&lt;=12, 5*权重!AJ$48+(数据!AT33-6)*权重!AJ$49,                              5*权重!AJ$48+6*权重!AJ$49+(数据!AT33-12)*权重!AJ$51              )
 )</f>
        <v>76.75</v>
      </c>
      <c r="AU33" s="16">
        <f>IF( 数据!AU33&lt;=6,(数据!AU33-1)*权重!AK$48,              IF(数据!AU33&lt;=12, 5*权重!AK$48+(数据!AU33-6)*权重!AK$49,                              5*权重!AK$48+6*权重!AK$49+(数据!AU33-12)*权重!AK$51              )
 )</f>
        <v>15.099999999999998</v>
      </c>
      <c r="AV33" s="16">
        <f>IF( 数据!AV33&lt;=6,(数据!AV33-1)*权重!AL$48,              IF(数据!AV33&lt;=10, 5*权重!AL$48+(数据!AV33-4)*权重!AL$50,                              5*权重!AL$48+4*权重!AL$50+(数据!AV33-10)*权重!AL$52              )  )</f>
        <v>4.25</v>
      </c>
      <c r="AW33" s="16">
        <f>IF( 数据!AW33&lt;=6,(数据!AW33-1)*权重!AM$48,              IF(数据!AW33&lt;=10, 5*权重!AM$48+(数据!AW33-4)*权重!AM$50,                              5*权重!AM$48+4*权重!AM$50+(数据!AW33-10)*权重!AM$52              )  )</f>
        <v>4.2</v>
      </c>
      <c r="AX33" s="16">
        <f>IF( 数据!AX33&lt;=6,(数据!AX33-1)*权重!AN$48,              IF(数据!AX33&lt;=10, 5*权重!AN$48+(数据!AX33-4)*权重!AN$50,                              5*权重!AN$48+4*权重!AN$50+(数据!AX33-10)*权重!AN$52              )  )</f>
        <v>24.587499999999999</v>
      </c>
      <c r="AY33" s="8">
        <v>3</v>
      </c>
      <c r="AZ33" s="8">
        <v>2</v>
      </c>
      <c r="BA33" s="8">
        <v>1</v>
      </c>
      <c r="BB33" s="8">
        <v>1</v>
      </c>
      <c r="BC33" s="8">
        <v>3</v>
      </c>
      <c r="BD33" s="8">
        <v>3</v>
      </c>
      <c r="BE33" s="8">
        <v>2</v>
      </c>
      <c r="BF33" s="8">
        <v>3</v>
      </c>
      <c r="BG33" s="8">
        <v>2</v>
      </c>
      <c r="BH33" s="8">
        <v>1</v>
      </c>
      <c r="BI33" s="8">
        <v>3</v>
      </c>
      <c r="BJ33" s="8">
        <v>7.35</v>
      </c>
      <c r="BK33" s="8" t="s">
        <v>22</v>
      </c>
      <c r="BL33" s="8">
        <v>18</v>
      </c>
      <c r="BM33" s="8">
        <v>2</v>
      </c>
      <c r="BN33" s="8"/>
      <c r="BO33" s="8">
        <v>3</v>
      </c>
      <c r="BP33" s="34">
        <v>48029</v>
      </c>
      <c r="BQ33" s="8" t="s">
        <v>21</v>
      </c>
      <c r="BR33" s="8" t="s">
        <v>156</v>
      </c>
    </row>
    <row r="34" spans="1:70" ht="15.5" thickBot="1" x14ac:dyDescent="0.35">
      <c r="A34" s="8" t="s">
        <v>26</v>
      </c>
      <c r="B34" s="16">
        <f t="shared" si="1"/>
        <v>444.46083333333326</v>
      </c>
      <c r="C34" s="8" t="s">
        <v>358</v>
      </c>
      <c r="D34" s="8"/>
      <c r="E34" s="33">
        <v>0.88</v>
      </c>
      <c r="F34" s="8">
        <v>0</v>
      </c>
      <c r="G34" s="8" t="s">
        <v>20</v>
      </c>
      <c r="H34" s="8" t="s">
        <v>229</v>
      </c>
      <c r="I34" s="8">
        <v>25</v>
      </c>
      <c r="J34" s="8">
        <v>169</v>
      </c>
      <c r="K34" s="8">
        <v>180</v>
      </c>
      <c r="L34" s="16">
        <f>IF( 数据!L34&lt;=6,(数据!L34-1)*权重!B$48,              IF(数据!L34&lt;=12, 5*权重!B$48+(数据!L34-6)*权重!B$49,                              5*权重!B$48+6*权重!B$49+(数据!L34-12)*权重!B$51              )
 )</f>
        <v>5.333333333333333</v>
      </c>
      <c r="M34" s="16">
        <f>IF( 数据!M34&lt;=6,(数据!M34-1)*权重!C$48,              IF(数据!M34&lt;=12, 5*权重!C$48+(数据!M34-6)*权重!C$49,                              5*权重!C$48+6*权重!C$49+(数据!M34-12)*权重!C$51              )
 )</f>
        <v>0.91666666666666674</v>
      </c>
      <c r="N34" s="16">
        <f>IF( 数据!N34&lt;=6,(数据!N34-1)*权重!D$48,              IF(数据!N34&lt;=12, 5*权重!D$48+(数据!N34-6)*权重!D$49,                              5*权重!D$48+6*权重!D$49+(数据!N34-12)*权重!D$51              )
 )</f>
        <v>0.25666666666666671</v>
      </c>
      <c r="O34" s="16">
        <f>IF( 数据!O34&lt;=6,(数据!O34-1)*权重!E$48,              IF(数据!O34&lt;=12, 5*权重!E$48+(数据!O34-6)*权重!E$49,                              5*权重!E$48+6*权重!E$49+(数据!O34-12)*权重!E$51              )
 )</f>
        <v>0</v>
      </c>
      <c r="P34" s="16">
        <f>IF( 数据!P34&lt;=6,(数据!P34-1)*权重!F$48,              IF(数据!P34&lt;=12, 5*权重!F$48+(数据!P34-6)*权重!F$49,                              5*权重!F$48+6*权重!F$49+(数据!P34-12)*权重!F$51              )
 )</f>
        <v>-1.583333333333333</v>
      </c>
      <c r="Q34" s="16">
        <f>IF( 数据!Q34&lt;=6,(数据!Q34-1)*权重!G$48,              IF(数据!Q34&lt;=12, 5*权重!G$48+(数据!Q34-6)*权重!G$49,                              5*权重!G$48+6*权重!G$49+(数据!Q34-12)*权重!G$51              )
 )</f>
        <v>0</v>
      </c>
      <c r="R34" s="16">
        <f>IF( 数据!R34&lt;=6,(数据!R34-1)*权重!H$48,              IF(数据!R34&lt;=12, 5*权重!H$48+(数据!R34-6)*权重!H$49,                              5*权重!H$48+6*权重!H$49+(数据!R34-12)*权重!H$51              )
 )</f>
        <v>0</v>
      </c>
      <c r="S34" s="16">
        <f>IF( 数据!S34&lt;=6,(数据!S34-1)*权重!I$48,              IF(数据!S34&lt;=12, 5*权重!I$48+(数据!S34-6)*权重!I$49,                              5*权重!I$48+6*权重!I$49+(数据!S34-12)*权重!I$51              )
 )</f>
        <v>22.033333333333331</v>
      </c>
      <c r="T34" s="16">
        <f>IF( 数据!T34&lt;=6,(数据!T34-1)*权重!J$48,              IF(数据!T34&lt;=12, 5*权重!J$48+(数据!T34-6)*权重!J$49,                              5*权重!J$48+6*权重!J$49+(数据!T34-12)*权重!J$51              )
 )</f>
        <v>2.2666666666666666</v>
      </c>
      <c r="U34" s="16">
        <f>IF( 数据!U34&lt;=6,(数据!U34-1)*权重!K$48,              IF(数据!U34&lt;=12, 5*权重!K$48+(数据!U34-6)*权重!K$49,                              5*权重!K$48+6*权重!K$49+(数据!U34-12)*权重!K$51              )
 )</f>
        <v>0</v>
      </c>
      <c r="V34" s="16">
        <f>IF( 数据!V34&lt;=6,(数据!V34-1)*权重!L$48,              IF(数据!V34&lt;=12, 5*权重!L$48+(数据!V34-6)*权重!L$49,                              5*权重!L$48+6*权重!L$49+(数据!V34-12)*权重!L$51              )
 )</f>
        <v>8.8333333333333339</v>
      </c>
      <c r="W34" s="16">
        <f>IF( 数据!W34&lt;=6,(数据!W34-1)*权重!M$48,              IF(数据!W34&lt;=12, 5*权重!M$48+(数据!W34-6)*权重!M$49,                              5*权重!M$48+6*权重!M$49+(数据!W34-12)*权重!M$51              )
 )</f>
        <v>2.6666666666666665</v>
      </c>
      <c r="X34" s="16">
        <f>IF( 数据!X34&lt;=6,(数据!X34-1)*权重!N$48,              IF(数据!X34&lt;=12, 5*权重!N$48+(数据!X34-6)*权重!N$49,                              5*权重!N$48+6*权重!N$49+(数据!X34-12)*权重!N$51              )
 )</f>
        <v>2.1333333333333333</v>
      </c>
      <c r="Y34" s="16">
        <f>IF( 数据!Y34&lt;=6,(数据!Y34-1)*权重!O$48,              IF(数据!Y34&lt;=12, 5*权重!O$48+(数据!Y34-6)*权重!O$49,                              5*权重!O$48+6*权重!O$49+(数据!Y34-12)*权重!O$51              )
 )</f>
        <v>2.5333333333333332</v>
      </c>
      <c r="Z34" s="16">
        <f>IF( 数据!Z34&lt;=6,(数据!Z34-1)*权重!P$48,              IF(数据!Z34&lt;=10, 5*权重!P$48+(数据!Z34-4)*权重!P$50,                              5*权重!P$48+4*权重!P$50+(数据!Z34-10)*权重!P$52              )  )</f>
        <v>-0.55000000000000027</v>
      </c>
      <c r="AA34" s="16">
        <f>IF( 数据!AA34&lt;=6,(数据!AA34-1)*权重!Q$48,              IF(数据!AA34&lt;=12, 5*权重!Q$48+(数据!AA34-6)*权重!Q$49,                              5*权重!Q$48+6*权重!Q$49+(数据!AA34-12)*权重!Q$51              )
 )</f>
        <v>4.9333333333333327</v>
      </c>
      <c r="AB34" s="16">
        <f>IF( 数据!AB34&lt;=6,(数据!AB34-1)*权重!R$48,              IF(数据!AB34&lt;=10, 5*权重!R$48+(数据!AB34-4)*权重!R$50,                              5*权重!R$48+4*权重!R$50+(数据!AB34-10)*权重!R$52              )  )</f>
        <v>56</v>
      </c>
      <c r="AC34" s="16">
        <f>IF( 数据!AC34&lt;=6,(数据!AC34-1)*权重!S$48,              IF(数据!AC34&lt;=12, 5*权重!S$48+(数据!AC34-6)*权重!S$49,                              5*权重!S$48+6*权重!S$49+(数据!AC34-12)*权重!S$51              )
 )</f>
        <v>21.55</v>
      </c>
      <c r="AD34" s="16">
        <f>IF( 数据!AD34&lt;=6,(数据!AD34-1)*权重!T$48,              IF(数据!AD34&lt;=12, 5*权重!T$48+(数据!AD34-6)*权重!T$49,                              5*权重!T$48+6*权重!T$49+(数据!AD34-12)*权重!T$51              )
 )</f>
        <v>-0.86666666666666625</v>
      </c>
      <c r="AE34" s="16">
        <f>IF( 数据!AE34&lt;=6,(数据!AE34-1)*权重!U$48,              IF(数据!AE34&lt;=10, 5*权重!U$48+(数据!AE34-4)*权重!U$50,                              5*权重!U$48+4*权重!U$50+(数据!AE34-10)*权重!U$52              )  )</f>
        <v>-2.9999999999999996</v>
      </c>
      <c r="AF34" s="16">
        <f>IF( 数据!AF34&lt;=6,(数据!AF34-1)*权重!V$48,              IF(数据!AF34&lt;=10, 5*权重!V$48+(数据!AF34-4)*权重!V$50,                              5*权重!V$48+4*权重!V$50+(数据!AF34-10)*权重!V$52              )  )</f>
        <v>6.0750000000000002</v>
      </c>
      <c r="AG34" s="16">
        <f>IF( 数据!AG34&lt;=6,(数据!AG34-1)*权重!W$48,              IF(数据!AG34&lt;=12, 5*权重!W$48+(数据!AG34-6)*权重!W$49,                              5*权重!W$48+6*权重!W$49+(数据!AG34-12)*权重!W$51              )
 )</f>
        <v>4.0999999999999996</v>
      </c>
      <c r="AH34" s="16">
        <f>IF( 数据!AH34&lt;=6,(数据!AH34-1)*权重!X$48,              IF(数据!AH34&lt;=10, 5*权重!X$48+(数据!AH34-4)*权重!X$50,                              5*权重!X$48+4*权重!X$50+(数据!AH34-10)*权重!X$52              )  )</f>
        <v>6.25E-2</v>
      </c>
      <c r="AI34" s="16">
        <f>IF( 数据!AI34&lt;=6,(数据!AI34-1)*权重!Y$48,              IF(数据!AI34&lt;=12, 5*权重!Y$48+(数据!AI34-6)*权重!Y$49,                              5*权重!Y$48+6*权重!Y$49+(数据!AI34-12)*权重!Y$51              )
 )</f>
        <v>1.0666666666666667</v>
      </c>
      <c r="AJ34" s="16">
        <f>IF( 数据!AJ34&lt;=6,(数据!AJ34-1)*权重!Z$48,              IF(数据!AJ34&lt;=10, 5*权重!Z$48+(数据!AJ34-4)*权重!Z$50,                              5*权重!Z$48+4*权重!Z$50+(数据!AJ34-10)*权重!Z$52              )  )</f>
        <v>9.25</v>
      </c>
      <c r="AK34" s="16">
        <f>IF( 数据!AK34&lt;=6,(数据!AK34-1)*权重!AA$48,              IF(数据!AK34&lt;=10, 5*权重!AA$48+(数据!AK34-4)*权重!AA$50,                              5*权重!AA$48+4*权重!AA$50+(数据!AK34-10)*权重!AA$52              )  )</f>
        <v>-1.2750000000000001</v>
      </c>
      <c r="AL34" s="16">
        <f>IF( 数据!AL34&lt;=6,(数据!AL34-1)*权重!AB$48,              IF(数据!AL34&lt;=12, 5*权重!AB$48+(数据!AL34-6)*权重!AB$49,                              5*权重!AB$48+6*权重!AB$49+(数据!AL34-12)*权重!AB$51              )
 )</f>
        <v>14.4</v>
      </c>
      <c r="AM34" s="16">
        <f>IF( 数据!AM34&lt;=6,(数据!AM34-1)*权重!AC$48,              IF(数据!AM34&lt;=12, 5*权重!AC$48+(数据!AM34-6)*权重!AC$49,                              5*权重!AC$48+6*权重!AC$49+(数据!AM34-12)*权重!AC$51              )
 )</f>
        <v>9.9666666666666668</v>
      </c>
      <c r="AN34" s="16">
        <f>IF( 数据!AN34&lt;=6,(数据!AN34-1)*权重!AD$48,              IF(数据!AN34&lt;=12, 5*权重!AD$48+(数据!AN34-6)*权重!AD$49,                              5*权重!AD$48+6*权重!AD$49+(数据!AN34-12)*权重!AD$51              )
 )</f>
        <v>86.791666666666657</v>
      </c>
      <c r="AO34" s="16">
        <f>IF( 数据!AO34&lt;=6,(数据!AO34-1)*权重!AE$48,              IF(数据!AO34&lt;=12, 5*权重!AE$48+(数据!AO34-6)*权重!AE$49,                              5*权重!AE$48+6*权重!AE$49+(数据!AO34-12)*权重!AE$51              )
 )</f>
        <v>5.5833333333333339</v>
      </c>
      <c r="AP34" s="16">
        <f>IF( 数据!AP34&lt;=6,(数据!AP34-1)*权重!AF$48,              IF(数据!AP34&lt;=12, 5*权重!AF$48+(数据!AP34-6)*权重!AF$49,                              5*权重!AF$48+6*权重!AF$49+(数据!AP34-12)*权重!AF$51              )
 )</f>
        <v>16.399999999999999</v>
      </c>
      <c r="AQ34" s="16">
        <f>IF( 数据!AQ34&lt;=6,(数据!AQ34-1)*权重!AG$48,              IF(数据!AQ34&lt;=12, 5*权重!AG$48+(数据!AQ34-6)*权重!AG$49,                              5*权重!AG$48+6*权重!AG$49+(数据!AQ34-12)*权重!AG$51              )
 )</f>
        <v>18.833333333333336</v>
      </c>
      <c r="AR34" s="16">
        <f>IF( 数据!AR34&lt;=6,(数据!AR34-1)*权重!AH$48,              IF(数据!AR34&lt;=12, 5*权重!AH$48+(数据!AR34-6)*权重!AH$49,                              5*权重!AH$48+6*权重!AH$49+(数据!AR34-12)*权重!AH$51              )
 )</f>
        <v>16.899999999999999</v>
      </c>
      <c r="AS34" s="16">
        <f>IF( 数据!AS34&lt;=6,(数据!AS34-1)*权重!AI$48,              IF(数据!AS34&lt;=12, 5*权重!AI$48+(数据!AS34-6)*权重!AI$49,                              5*权重!AI$48+6*权重!AI$49+(数据!AS34-12)*权重!AI$51              )
 )</f>
        <v>1.8500000000000005</v>
      </c>
      <c r="AT34" s="16">
        <f>IF( 数据!AT34&lt;=6,(数据!AT34-1)*权重!AJ$48,              IF(数据!AT34&lt;=12, 5*权重!AJ$48+(数据!AT34-6)*权重!AJ$49,                              5*权重!AJ$48+6*权重!AJ$49+(数据!AT34-12)*权重!AJ$51              )
 )</f>
        <v>86.5</v>
      </c>
      <c r="AU34" s="16">
        <f>IF( 数据!AU34&lt;=6,(数据!AU34-1)*权重!AK$48,              IF(数据!AU34&lt;=12, 5*权重!AK$48+(数据!AU34-6)*权重!AK$49,                              5*权重!AK$48+6*权重!AK$49+(数据!AU34-12)*权重!AK$51              )
 )</f>
        <v>14.499999999999998</v>
      </c>
      <c r="AV34" s="16">
        <f>IF( 数据!AV34&lt;=6,(数据!AV34-1)*权重!AL$48,              IF(数据!AV34&lt;=10, 5*权重!AL$48+(数据!AV34-4)*权重!AL$50,                              5*权重!AL$48+4*权重!AL$50+(数据!AV34-10)*权重!AL$52              )  )</f>
        <v>2.9749999999999996</v>
      </c>
      <c r="AW34" s="16">
        <f>IF( 数据!AW34&lt;=6,(数据!AW34-1)*权重!AM$48,              IF(数据!AW34&lt;=10, 5*权重!AM$48+(数据!AW34-4)*权重!AM$50,                              5*权重!AM$48+4*权重!AM$50+(数据!AW34-10)*权重!AM$52              )  )</f>
        <v>4.95</v>
      </c>
      <c r="AX34" s="16">
        <f>IF( 数据!AX34&lt;=6,(数据!AX34-1)*权重!AN$48,              IF(数据!AX34&lt;=10, 5*权重!AN$48+(数据!AX34-4)*权重!AN$50,                              5*权重!AN$48+4*权重!AN$50+(数据!AX34-10)*权重!AN$52              )  )</f>
        <v>22.074999999999999</v>
      </c>
      <c r="AY34" s="8">
        <v>3</v>
      </c>
      <c r="AZ34" s="8">
        <v>2</v>
      </c>
      <c r="BA34" s="8">
        <v>1</v>
      </c>
      <c r="BB34" s="8">
        <v>3</v>
      </c>
      <c r="BC34" s="8">
        <v>2</v>
      </c>
      <c r="BD34" s="8">
        <v>2</v>
      </c>
      <c r="BE34" s="8">
        <v>1</v>
      </c>
      <c r="BF34" s="8">
        <v>3</v>
      </c>
      <c r="BG34" s="8">
        <v>2</v>
      </c>
      <c r="BH34" s="8">
        <v>2</v>
      </c>
      <c r="BI34" s="8">
        <v>3</v>
      </c>
      <c r="BJ34" s="8">
        <v>8.6999999999999993</v>
      </c>
      <c r="BK34" s="8" t="s">
        <v>22</v>
      </c>
      <c r="BL34" s="8">
        <v>14</v>
      </c>
      <c r="BM34" s="8">
        <v>1</v>
      </c>
      <c r="BN34" s="8"/>
      <c r="BO34" s="8">
        <v>35</v>
      </c>
      <c r="BP34" s="34">
        <v>46568</v>
      </c>
      <c r="BQ34" s="8" t="s">
        <v>21</v>
      </c>
      <c r="BR34" s="8" t="s">
        <v>156</v>
      </c>
    </row>
    <row r="35" spans="1:70" ht="15.5" thickBot="1" x14ac:dyDescent="0.35">
      <c r="A35" s="8" t="s">
        <v>26</v>
      </c>
      <c r="B35" s="16">
        <f t="shared" si="1"/>
        <v>386.79666666666668</v>
      </c>
      <c r="C35" s="8" t="s">
        <v>359</v>
      </c>
      <c r="D35" s="8"/>
      <c r="E35" s="33">
        <v>1</v>
      </c>
      <c r="F35" s="8">
        <v>0</v>
      </c>
      <c r="G35" s="8" t="s">
        <v>20</v>
      </c>
      <c r="H35" s="8" t="s">
        <v>32</v>
      </c>
      <c r="I35" s="8">
        <v>22</v>
      </c>
      <c r="J35" s="8">
        <v>138</v>
      </c>
      <c r="K35" s="8">
        <v>154</v>
      </c>
      <c r="L35" s="16">
        <f>IF( 数据!L35&lt;=6,(数据!L35-1)*权重!B$48,              IF(数据!L35&lt;=12, 5*权重!B$48+(数据!L35-6)*权重!B$49,                              5*权重!B$48+6*权重!B$49+(数据!L35-12)*权重!B$51              )
 )</f>
        <v>3.0833333333333335</v>
      </c>
      <c r="M35" s="16">
        <f>IF( 数据!M35&lt;=6,(数据!M35-1)*权重!C$48,              IF(数据!M35&lt;=12, 5*权重!C$48+(数据!M35-6)*权重!C$49,                              5*权重!C$48+6*权重!C$49+(数据!M35-12)*权重!C$51              )
 )</f>
        <v>0</v>
      </c>
      <c r="N35" s="16">
        <f>IF( 数据!N35&lt;=6,(数据!N35-1)*权重!D$48,              IF(数据!N35&lt;=12, 5*权重!D$48+(数据!N35-6)*权重!D$49,                              5*权重!D$48+6*权重!D$49+(数据!N35-12)*权重!D$51              )
 )</f>
        <v>0.16</v>
      </c>
      <c r="O35" s="16">
        <f>IF( 数据!O35&lt;=6,(数据!O35-1)*权重!E$48,              IF(数据!O35&lt;=12, 5*权重!E$48+(数据!O35-6)*权重!E$49,                              5*权重!E$48+6*权重!E$49+(数据!O35-12)*权重!E$51              )
 )</f>
        <v>0</v>
      </c>
      <c r="P35" s="16">
        <f>IF( 数据!P35&lt;=6,(数据!P35-1)*权重!F$48,              IF(数据!P35&lt;=12, 5*权重!F$48+(数据!P35-6)*权重!F$49,                              5*权重!F$48+6*权重!F$49+(数据!P35-12)*权重!F$51              )
 )</f>
        <v>-3.1166666666666663</v>
      </c>
      <c r="Q35" s="16">
        <f>IF( 数据!Q35&lt;=6,(数据!Q35-1)*权重!G$48,              IF(数据!Q35&lt;=12, 5*权重!G$48+(数据!Q35-6)*权重!G$49,                              5*权重!G$48+6*权重!G$49+(数据!Q35-12)*权重!G$51              )
 )</f>
        <v>0</v>
      </c>
      <c r="R35" s="16">
        <f>IF( 数据!R35&lt;=6,(数据!R35-1)*权重!H$48,              IF(数据!R35&lt;=12, 5*权重!H$48+(数据!R35-6)*权重!H$49,                              5*权重!H$48+6*权重!H$49+(数据!R35-12)*权重!H$51              )
 )</f>
        <v>0</v>
      </c>
      <c r="S35" s="16">
        <f>IF( 数据!S35&lt;=6,(数据!S35-1)*权重!I$48,              IF(数据!S35&lt;=12, 5*权重!I$48+(数据!S35-6)*权重!I$49,                              5*权重!I$48+6*权重!I$49+(数据!S35-12)*权重!I$51              )
 )</f>
        <v>4.8</v>
      </c>
      <c r="T35" s="16">
        <f>IF( 数据!T35&lt;=6,(数据!T35-1)*权重!J$48,              IF(数据!T35&lt;=12, 5*权重!J$48+(数据!T35-6)*权重!J$49,                              5*权重!J$48+6*权重!J$49+(数据!T35-12)*权重!J$51              )
 )</f>
        <v>0</v>
      </c>
      <c r="U35" s="16">
        <f>IF( 数据!U35&lt;=6,(数据!U35-1)*权重!K$48,              IF(数据!U35&lt;=12, 5*权重!K$48+(数据!U35-6)*权重!K$49,                              5*权重!K$48+6*权重!K$49+(数据!U35-12)*权重!K$51              )
 )</f>
        <v>0</v>
      </c>
      <c r="V35" s="16">
        <f>IF( 数据!V35&lt;=6,(数据!V35-1)*权重!L$48,              IF(数据!V35&lt;=12, 5*权重!L$48+(数据!V35-6)*权重!L$49,                              5*权重!L$48+6*权重!L$49+(数据!V35-12)*权重!L$51              )
 )</f>
        <v>1.06</v>
      </c>
      <c r="W35" s="16">
        <f>IF( 数据!W35&lt;=6,(数据!W35-1)*权重!M$48,              IF(数据!W35&lt;=12, 5*权重!M$48+(数据!W35-6)*权重!M$49,                              5*权重!M$48+6*权重!M$49+(数据!W35-12)*权重!M$51              )
 )</f>
        <v>-0.54999999999999993</v>
      </c>
      <c r="X35" s="16">
        <f>IF( 数据!X35&lt;=6,(数据!X35-1)*权重!N$48,              IF(数据!X35&lt;=12, 5*权重!N$48+(数据!X35-6)*权重!N$49,                              5*权重!N$48+6*权重!N$49+(数据!X35-12)*权重!N$51              )
 )</f>
        <v>1.8399999999999999</v>
      </c>
      <c r="Y35" s="16">
        <f>IF( 数据!Y35&lt;=6,(数据!Y35-1)*权重!O$48,              IF(数据!Y35&lt;=12, 5*权重!O$48+(数据!Y35-6)*权重!O$49,                              5*权重!O$48+6*权重!O$49+(数据!Y35-12)*权重!O$51              )
 )</f>
        <v>0.48</v>
      </c>
      <c r="Z35" s="16">
        <f>IF( 数据!Z35&lt;=6,(数据!Z35-1)*权重!P$48,              IF(数据!Z35&lt;=10, 5*权重!P$48+(数据!Z35-4)*权重!P$50,                              5*权重!P$48+4*权重!P$50+(数据!Z35-10)*权重!P$52              )  )</f>
        <v>-1.85</v>
      </c>
      <c r="AA35" s="16">
        <f>IF( 数据!AA35&lt;=6,(数据!AA35-1)*权重!Q$48,              IF(数据!AA35&lt;=12, 5*权重!Q$48+(数据!AA35-6)*权重!Q$49,                              5*权重!Q$48+6*权重!Q$49+(数据!AA35-12)*权重!Q$51              )
 )</f>
        <v>6.5</v>
      </c>
      <c r="AB35" s="16">
        <f>IF( 数据!AB35&lt;=6,(数据!AB35-1)*权重!R$48,              IF(数据!AB35&lt;=10, 5*权重!R$48+(数据!AB35-4)*权重!R$50,                              5*权重!R$48+4*权重!R$50+(数据!AB35-10)*权重!R$52              )  )</f>
        <v>54.5</v>
      </c>
      <c r="AC35" s="16">
        <f>IF( 数据!AC35&lt;=6,(数据!AC35-1)*权重!S$48,              IF(数据!AC35&lt;=12, 5*权重!S$48+(数据!AC35-6)*权重!S$49,                              5*权重!S$48+6*权重!S$49+(数据!AC35-12)*权重!S$51              )
 )</f>
        <v>20.866666666666667</v>
      </c>
      <c r="AD35" s="16">
        <f>IF( 数据!AD35&lt;=6,(数据!AD35-1)*权重!T$48,              IF(数据!AD35&lt;=12, 5*权重!T$48+(数据!AD35-6)*权重!T$49,                              5*权重!T$48+6*权重!T$49+(数据!AD35-12)*权重!T$51              )
 )</f>
        <v>-0.83333333333333304</v>
      </c>
      <c r="AE35" s="16">
        <f>IF( 数据!AE35&lt;=6,(数据!AE35-1)*权重!U$48,              IF(数据!AE35&lt;=10, 5*权重!U$48+(数据!AE35-4)*权重!U$50,                              5*权重!U$48+4*权重!U$50+(数据!AE35-10)*权重!U$52              )  )</f>
        <v>-2.1999999999999993</v>
      </c>
      <c r="AF35" s="16">
        <f>IF( 数据!AF35&lt;=6,(数据!AF35-1)*权重!V$48,              IF(数据!AF35&lt;=10, 5*权重!V$48+(数据!AF35-4)*权重!V$50,                              5*权重!V$48+4*权重!V$50+(数据!AF35-10)*权重!V$52              )  )</f>
        <v>6.5625000000000009</v>
      </c>
      <c r="AG35" s="16">
        <f>IF( 数据!AG35&lt;=6,(数据!AG35-1)*权重!W$48,              IF(数据!AG35&lt;=12, 5*权重!W$48+(数据!AG35-6)*权重!W$49,                              5*权重!W$48+6*权重!W$49+(数据!AG35-12)*权重!W$51              )
 )</f>
        <v>3.0999999999999996</v>
      </c>
      <c r="AH35" s="16">
        <f>IF( 数据!AH35&lt;=6,(数据!AH35-1)*权重!X$48,              IF(数据!AH35&lt;=10, 5*权重!X$48+(数据!AH35-4)*权重!X$50,                              5*权重!X$48+4*权重!X$50+(数据!AH35-10)*权重!X$52              )  )</f>
        <v>-0.16249999999999998</v>
      </c>
      <c r="AI35" s="16">
        <f>IF( 数据!AI35&lt;=6,(数据!AI35-1)*权重!Y$48,              IF(数据!AI35&lt;=12, 5*权重!Y$48+(数据!AI35-6)*权重!Y$49,                              5*权重!Y$48+6*权重!Y$49+(数据!AI35-12)*权重!Y$51              )
 )</f>
        <v>0.04</v>
      </c>
      <c r="AJ35" s="16">
        <f>IF( 数据!AJ35&lt;=6,(数据!AJ35-1)*权重!Z$48,              IF(数据!AJ35&lt;=10, 5*权重!Z$48+(数据!AJ35-4)*权重!Z$50,                              5*权重!Z$48+4*权重!Z$50+(数据!AJ35-10)*权重!Z$52              )  )</f>
        <v>8.0750000000000011</v>
      </c>
      <c r="AK35" s="16">
        <f>IF( 数据!AK35&lt;=6,(数据!AK35-1)*权重!AA$48,              IF(数据!AK35&lt;=10, 5*权重!AA$48+(数据!AK35-4)*权重!AA$50,                              5*权重!AA$48+4*权重!AA$50+(数据!AK35-10)*权重!AA$52              )  )</f>
        <v>-1.1000000000000001</v>
      </c>
      <c r="AL35" s="16">
        <f>IF( 数据!AL35&lt;=6,(数据!AL35-1)*权重!AB$48,              IF(数据!AL35&lt;=12, 5*权重!AB$48+(数据!AL35-6)*权重!AB$49,                              5*权重!AB$48+6*权重!AB$49+(数据!AL35-12)*权重!AB$51              )
 )</f>
        <v>11.716666666666665</v>
      </c>
      <c r="AM35" s="16">
        <f>IF( 数据!AM35&lt;=6,(数据!AM35-1)*权重!AC$48,              IF(数据!AM35&lt;=12, 5*权重!AC$48+(数据!AM35-6)*权重!AC$49,                              5*权重!AC$48+6*权重!AC$49+(数据!AM35-12)*权重!AC$51              )
 )</f>
        <v>8.3666666666666671</v>
      </c>
      <c r="AN35" s="16">
        <f>IF( 数据!AN35&lt;=6,(数据!AN35-1)*权重!AD$48,              IF(数据!AN35&lt;=12, 5*权重!AD$48+(数据!AN35-6)*权重!AD$49,                              5*权重!AD$48+6*权重!AD$49+(数据!AN35-12)*权重!AD$51              )
 )</f>
        <v>72.604166666666671</v>
      </c>
      <c r="AO35" s="16">
        <f>IF( 数据!AO35&lt;=6,(数据!AO35-1)*权重!AE$48,              IF(数据!AO35&lt;=12, 5*权重!AE$48+(数据!AO35-6)*权重!AE$49,                              5*权重!AE$48+6*权重!AE$49+(数据!AO35-12)*权重!AE$51              )
 )</f>
        <v>20.3</v>
      </c>
      <c r="AP35" s="16">
        <f>IF( 数据!AP35&lt;=6,(数据!AP35-1)*权重!AF$48,              IF(数据!AP35&lt;=12, 5*权重!AF$48+(数据!AP35-6)*权重!AF$49,                              5*权重!AF$48+6*权重!AF$49+(数据!AP35-12)*权重!AF$51              )
 )</f>
        <v>13.5</v>
      </c>
      <c r="AQ35" s="16">
        <f>IF( 数据!AQ35&lt;=6,(数据!AQ35-1)*权重!AG$48,              IF(数据!AQ35&lt;=12, 5*权重!AG$48+(数据!AQ35-6)*权重!AG$49,                              5*权重!AG$48+6*权重!AG$49+(数据!AQ35-12)*权重!AG$51              )
 )</f>
        <v>18.316666666666666</v>
      </c>
      <c r="AR35" s="16">
        <f>IF( 数据!AR35&lt;=6,(数据!AR35-1)*权重!AH$48,              IF(数据!AR35&lt;=12, 5*权重!AH$48+(数据!AR35-6)*权重!AH$49,                              5*权重!AH$48+6*权重!AH$49+(数据!AR35-12)*权重!AH$51              )
 )</f>
        <v>16.899999999999999</v>
      </c>
      <c r="AS35" s="16">
        <f>IF( 数据!AS35&lt;=6,(数据!AS35-1)*权重!AI$48,              IF(数据!AS35&lt;=12, 5*权重!AI$48+(数据!AS35-6)*权重!AI$49,                              5*权重!AI$48+6*权重!AI$49+(数据!AS35-12)*权重!AI$51              )
 )</f>
        <v>6.6500000000000012</v>
      </c>
      <c r="AT35" s="16">
        <f>IF( 数据!AT35&lt;=6,(数据!AT35-1)*权重!AJ$48,              IF(数据!AT35&lt;=12, 5*权重!AJ$48+(数据!AT35-6)*权重!AJ$49,                              5*权重!AJ$48+6*权重!AJ$49+(数据!AT35-12)*权重!AJ$51              )
 )</f>
        <v>71.875</v>
      </c>
      <c r="AU35" s="16">
        <f>IF( 数据!AU35&lt;=6,(数据!AU35-1)*权重!AK$48,              IF(数据!AU35&lt;=12, 5*权重!AK$48+(数据!AU35-6)*权重!AK$49,                              5*权重!AK$48+6*权重!AK$49+(数据!AU35-12)*权重!AK$51              )
 )</f>
        <v>14.799999999999999</v>
      </c>
      <c r="AV35" s="16">
        <f>IF( 数据!AV35&lt;=6,(数据!AV35-1)*权重!AL$48,              IF(数据!AV35&lt;=10, 5*权重!AL$48+(数据!AV35-4)*权重!AL$50,                              5*权重!AL$48+4*权重!AL$50+(数据!AV35-10)*权重!AL$52              )  )</f>
        <v>3.4</v>
      </c>
      <c r="AW35" s="16">
        <f>IF( 数据!AW35&lt;=6,(数据!AW35-1)*权重!AM$48,              IF(数据!AW35&lt;=10, 5*权重!AM$48+(数据!AW35-4)*权重!AM$50,                              5*权重!AM$48+4*权重!AM$50+(数据!AW35-10)*权重!AM$52              )  )</f>
        <v>4.2</v>
      </c>
      <c r="AX35" s="16">
        <f>IF( 数据!AX35&lt;=6,(数据!AX35-1)*权重!AN$48,              IF(数据!AX35&lt;=10, 5*权重!AN$48+(数据!AX35-4)*权重!AN$50,                              5*权重!AN$48+4*权重!AN$50+(数据!AX35-10)*权重!AN$52              )  )</f>
        <v>22.912499999999998</v>
      </c>
      <c r="AY35" s="8">
        <v>13</v>
      </c>
      <c r="AZ35" s="8">
        <v>14</v>
      </c>
      <c r="BA35" s="8">
        <v>15</v>
      </c>
      <c r="BB35" s="8">
        <v>13</v>
      </c>
      <c r="BC35" s="8">
        <v>12</v>
      </c>
      <c r="BD35" s="8">
        <v>13</v>
      </c>
      <c r="BE35" s="8">
        <v>14</v>
      </c>
      <c r="BF35" s="8">
        <v>14</v>
      </c>
      <c r="BG35" s="8">
        <v>11</v>
      </c>
      <c r="BH35" s="8">
        <v>12</v>
      </c>
      <c r="BI35" s="8">
        <v>15</v>
      </c>
      <c r="BJ35" s="8" t="s">
        <v>26</v>
      </c>
      <c r="BK35" s="8" t="s">
        <v>20</v>
      </c>
      <c r="BL35" s="8">
        <v>14</v>
      </c>
      <c r="BM35" s="8" t="s">
        <v>26</v>
      </c>
      <c r="BN35" s="8"/>
      <c r="BO35" s="8" t="s">
        <v>26</v>
      </c>
      <c r="BP35" s="34">
        <v>47664</v>
      </c>
      <c r="BQ35" s="8" t="s">
        <v>21</v>
      </c>
      <c r="BR35" s="8" t="s">
        <v>156</v>
      </c>
    </row>
    <row r="36" spans="1:70" ht="15.5" thickBot="1" x14ac:dyDescent="0.35">
      <c r="A36" s="8" t="s">
        <v>26</v>
      </c>
      <c r="B36" s="16">
        <f>SUM(L36:AX36)</f>
        <v>514.52499999999998</v>
      </c>
      <c r="C36" s="8" t="s">
        <v>360</v>
      </c>
      <c r="D36" s="8"/>
      <c r="E36" s="33">
        <v>0.94</v>
      </c>
      <c r="F36" s="8">
        <v>0</v>
      </c>
      <c r="G36" s="8" t="s">
        <v>20</v>
      </c>
      <c r="H36" s="8" t="s">
        <v>24</v>
      </c>
      <c r="I36" s="8">
        <v>24</v>
      </c>
      <c r="J36" s="8">
        <v>184</v>
      </c>
      <c r="K36" s="8">
        <v>195</v>
      </c>
      <c r="L36" s="16">
        <f>IF( 数据!L36&lt;=6,(数据!L36-1)*权重!B$48,              IF(数据!L36&lt;=12, 5*权重!B$48+(数据!L36-6)*权重!B$49,                              5*权重!B$48+6*权重!B$49+(数据!L36-12)*权重!B$51              )
 )</f>
        <v>3.4666666666666668</v>
      </c>
      <c r="M36" s="16">
        <f>IF( 数据!M36&lt;=6,(数据!M36-1)*权重!C$48,              IF(数据!M36&lt;=12, 5*权重!C$48+(数据!M36-6)*权重!C$49,                              5*权重!C$48+6*权重!C$49+(数据!M36-12)*权重!C$51              )
 )</f>
        <v>1.3</v>
      </c>
      <c r="N36" s="16">
        <f>IF( 数据!N36&lt;=6,(数据!N36-1)*权重!D$48,              IF(数据!N36&lt;=12, 5*权重!D$48+(数据!N36-6)*权重!D$49,                              5*权重!D$48+6*权重!D$49+(数据!N36-12)*权重!D$51              )
 )</f>
        <v>0.8</v>
      </c>
      <c r="O36" s="16">
        <f>IF( 数据!O36&lt;=6,(数据!O36-1)*权重!E$48,              IF(数据!O36&lt;=12, 5*权重!E$48+(数据!O36-6)*权重!E$49,                              5*权重!E$48+6*权重!E$49+(数据!O36-12)*权重!E$51              )
 )</f>
        <v>0</v>
      </c>
      <c r="P36" s="16">
        <f>IF( 数据!P36&lt;=6,(数据!P36-1)*权重!F$48,              IF(数据!P36&lt;=12, 5*权重!F$48+(数据!P36-6)*权重!F$49,                              5*权重!F$48+6*权重!F$49+(数据!P36-12)*权重!F$51              )
 )</f>
        <v>-2.7333333333333329</v>
      </c>
      <c r="Q36" s="16">
        <f>IF( 数据!Q36&lt;=6,(数据!Q36-1)*权重!G$48,              IF(数据!Q36&lt;=12, 5*权重!G$48+(数据!Q36-6)*权重!G$49,                              5*权重!G$48+6*权重!G$49+(数据!Q36-12)*权重!G$51              )
 )</f>
        <v>0</v>
      </c>
      <c r="R36" s="16">
        <f>IF( 数据!R36&lt;=6,(数据!R36-1)*权重!H$48,              IF(数据!R36&lt;=12, 5*权重!H$48+(数据!R36-6)*权重!H$49,                              5*权重!H$48+6*权重!H$49+(数据!R36-12)*权重!H$51              )
 )</f>
        <v>0</v>
      </c>
      <c r="S36" s="16">
        <f>IF( 数据!S36&lt;=6,(数据!S36-1)*权重!I$48,              IF(数据!S36&lt;=12, 5*权重!I$48+(数据!S36-6)*权重!I$49,                              5*权重!I$48+6*权重!I$49+(数据!S36-12)*权重!I$51              )
 )</f>
        <v>17.933333333333334</v>
      </c>
      <c r="T36" s="16">
        <f>IF( 数据!T36&lt;=6,(数据!T36-1)*权重!J$48,              IF(数据!T36&lt;=12, 5*权重!J$48+(数据!T36-6)*权重!J$49,                              5*权重!J$48+6*权重!J$49+(数据!T36-12)*权重!J$51              )
 )</f>
        <v>2.8833333333333333</v>
      </c>
      <c r="U36" s="16">
        <f>IF( 数据!U36&lt;=6,(数据!U36-1)*权重!K$48,              IF(数据!U36&lt;=12, 5*权重!K$48+(数据!U36-6)*权重!K$49,                              5*权重!K$48+6*权重!K$49+(数据!U36-12)*权重!K$51              )
 )</f>
        <v>0</v>
      </c>
      <c r="V36" s="16">
        <f>IF( 数据!V36&lt;=6,(数据!V36-1)*权重!L$48,              IF(数据!V36&lt;=12, 5*权重!L$48+(数据!V36-6)*权重!L$49,                              5*权重!L$48+6*权重!L$49+(数据!V36-12)*权重!L$51              )
 )</f>
        <v>11.5</v>
      </c>
      <c r="W36" s="16">
        <f>IF( 数据!W36&lt;=6,(数据!W36-1)*权重!M$48,              IF(数据!W36&lt;=12, 5*权重!M$48+(数据!W36-6)*权重!M$49,                              5*权重!M$48+6*权重!M$49+(数据!W36-12)*权重!M$51              )
 )</f>
        <v>0.1333333333333333</v>
      </c>
      <c r="X36" s="16">
        <f>IF( 数据!X36&lt;=6,(数据!X36-1)*权重!N$48,              IF(数据!X36&lt;=12, 5*权重!N$48+(数据!X36-6)*权重!N$49,                              5*权重!N$48+6*权重!N$49+(数据!X36-12)*权重!N$51              )
 )</f>
        <v>3.1999999999999997</v>
      </c>
      <c r="Y36" s="16">
        <f>IF( 数据!Y36&lt;=6,(数据!Y36-1)*权重!O$48,              IF(数据!Y36&lt;=12, 5*权重!O$48+(数据!Y36-6)*权重!O$49,                              5*权重!O$48+6*权重!O$49+(数据!Y36-12)*权重!O$51              )
 )</f>
        <v>2.5333333333333332</v>
      </c>
      <c r="Z36" s="16">
        <f>IF( 数据!Z36&lt;=6,(数据!Z36-1)*权重!P$48,              IF(数据!Z36&lt;=10, 5*权重!P$48+(数据!Z36-4)*权重!P$50,                              5*权重!P$48+4*权重!P$50+(数据!Z36-10)*权重!P$52              )  )</f>
        <v>-0.55000000000000027</v>
      </c>
      <c r="AA36" s="16">
        <f>IF( 数据!AA36&lt;=6,(数据!AA36-1)*权重!Q$48,              IF(数据!AA36&lt;=12, 5*权重!Q$48+(数据!AA36-6)*权重!Q$49,                              5*权重!Q$48+6*权重!Q$49+(数据!AA36-12)*权重!Q$51              )
 )</f>
        <v>6.6666666666666661</v>
      </c>
      <c r="AB36" s="16">
        <f>IF( 数据!AB36&lt;=6,(数据!AB36-1)*权重!R$48,              IF(数据!AB36&lt;=10, 5*权重!R$48+(数据!AB36-4)*权重!R$50,                              5*权重!R$48+4*权重!R$50+(数据!AB36-10)*权重!R$52              )  )</f>
        <v>55.25</v>
      </c>
      <c r="AC36" s="16">
        <f>IF( 数据!AC36&lt;=6,(数据!AC36-1)*权重!S$48,              IF(数据!AC36&lt;=12, 5*权重!S$48+(数据!AC36-6)*权重!S$49,                              5*权重!S$48+6*权重!S$49+(数据!AC36-12)*权重!S$51              )
 )</f>
        <v>21.55</v>
      </c>
      <c r="AD36" s="16">
        <f>IF( 数据!AD36&lt;=6,(数据!AD36-1)*权重!T$48,              IF(数据!AD36&lt;=12, 5*权重!T$48+(数据!AD36-6)*权重!T$49,                              5*权重!T$48+6*权重!T$49+(数据!AD36-12)*权重!T$51              )
 )</f>
        <v>-0.49999999999999956</v>
      </c>
      <c r="AE36" s="16">
        <f>IF( 数据!AE36&lt;=6,(数据!AE36-1)*权重!U$48,              IF(数据!AE36&lt;=10, 5*权重!U$48+(数据!AE36-4)*权重!U$50,                              5*权重!U$48+4*权重!U$50+(数据!AE36-10)*权重!U$52              )  )</f>
        <v>-1.7999999999999994</v>
      </c>
      <c r="AF36" s="16">
        <f>IF( 数据!AF36&lt;=6,(数据!AF36-1)*权重!V$48,              IF(数据!AF36&lt;=10, 5*权重!V$48+(数据!AF36-4)*权重!V$50,                              5*权重!V$48+4*权重!V$50+(数据!AF36-10)*权重!V$52              )  )</f>
        <v>7.6125000000000007</v>
      </c>
      <c r="AG36" s="16">
        <f>IF( 数据!AG36&lt;=6,(数据!AG36-1)*权重!W$48,              IF(数据!AG36&lt;=12, 5*权重!W$48+(数据!AG36-6)*权重!W$49,                              5*权重!W$48+6*权重!W$49+(数据!AG36-12)*权重!W$51              )
 )</f>
        <v>3.4999999999999996</v>
      </c>
      <c r="AH36" s="16">
        <f>IF( 数据!AH36&lt;=6,(数据!AH36-1)*权重!X$48,              IF(数据!AH36&lt;=10, 5*权重!X$48+(数据!AH36-4)*权重!X$50,                              5*权重!X$48+4*权重!X$50+(数据!AH36-10)*权重!X$52              )  )</f>
        <v>-4.9999999999999989E-2</v>
      </c>
      <c r="AI36" s="16">
        <f>IF( 数据!AI36&lt;=6,(数据!AI36-1)*权重!Y$48,              IF(数据!AI36&lt;=12, 5*权重!Y$48+(数据!AI36-6)*权重!Y$49,                              5*权重!Y$48+6*权重!Y$49+(数据!AI36-12)*权重!Y$51              )
 )</f>
        <v>1.6</v>
      </c>
      <c r="AJ36" s="16">
        <f>IF( 数据!AJ36&lt;=6,(数据!AJ36-1)*权重!Z$48,              IF(数据!AJ36&lt;=10, 5*权重!Z$48+(数据!AJ36-4)*权重!Z$50,                              5*权重!Z$48+4*权重!Z$50+(数据!AJ36-10)*权重!Z$52              )  )</f>
        <v>12.775</v>
      </c>
      <c r="AK36" s="16">
        <f>IF( 数据!AK36&lt;=6,(数据!AK36-1)*权重!AA$48,              IF(数据!AK36&lt;=10, 5*权重!AA$48+(数据!AK36-4)*权重!AA$50,                              5*权重!AA$48+4*权重!AA$50+(数据!AK36-10)*权重!AA$52              )  )</f>
        <v>-0.92500000000000004</v>
      </c>
      <c r="AL36" s="16">
        <f>IF( 数据!AL36&lt;=6,(数据!AL36-1)*权重!AB$48,              IF(数据!AL36&lt;=12, 5*权重!AB$48+(数据!AL36-6)*权重!AB$49,                              5*权重!AB$48+6*权重!AB$49+(数据!AL36-12)*权重!AB$51              )
 )</f>
        <v>18.899999999999999</v>
      </c>
      <c r="AM36" s="16">
        <f>IF( 数据!AM36&lt;=6,(数据!AM36-1)*权重!AC$48,              IF(数据!AM36&lt;=12, 5*权重!AC$48+(数据!AM36-6)*权重!AC$49,                              5*权重!AC$48+6*权重!AC$49+(数据!AM36-12)*权重!AC$51              )
 )</f>
        <v>10.333333333333334</v>
      </c>
      <c r="AN36" s="16">
        <f>IF( 数据!AN36&lt;=6,(数据!AN36-1)*权重!AD$48,              IF(数据!AN36&lt;=12, 5*权重!AD$48+(数据!AN36-6)*权重!AD$49,                              5*权重!AD$48+6*权重!AD$49+(数据!AN36-12)*权重!AD$51              )
 )</f>
        <v>91.520833333333329</v>
      </c>
      <c r="AO36" s="16">
        <f>IF( 数据!AO36&lt;=6,(数据!AO36-1)*权重!AE$48,              IF(数据!AO36&lt;=12, 5*权重!AE$48+(数据!AO36-6)*权重!AE$49,                              5*权重!AE$48+6*权重!AE$49+(数据!AO36-12)*权重!AE$51              )
 )</f>
        <v>28.1</v>
      </c>
      <c r="AP36" s="16">
        <f>IF( 数据!AP36&lt;=6,(数据!AP36-1)*权重!AF$48,              IF(数据!AP36&lt;=12, 5*权重!AF$48+(数据!AP36-6)*权重!AF$49,                              5*权重!AF$48+6*权重!AF$49+(数据!AP36-12)*权重!AF$51              )
 )</f>
        <v>18.333333333333332</v>
      </c>
      <c r="AQ36" s="16">
        <f>IF( 数据!AQ36&lt;=6,(数据!AQ36-1)*权重!AG$48,              IF(数据!AQ36&lt;=12, 5*权重!AG$48+(数据!AQ36-6)*权重!AG$49,                              5*权重!AG$48+6*权重!AG$49+(数据!AQ36-12)*权重!AG$51              )
 )</f>
        <v>18.833333333333336</v>
      </c>
      <c r="AR36" s="16">
        <f>IF( 数据!AR36&lt;=6,(数据!AR36-1)*权重!AH$48,              IF(数据!AR36&lt;=12, 5*权重!AH$48+(数据!AR36-6)*权重!AH$49,                              5*权重!AH$48+6*权重!AH$49+(数据!AR36-12)*权重!AH$51              )
 )</f>
        <v>19.233333333333334</v>
      </c>
      <c r="AS36" s="16">
        <f>IF( 数据!AS36&lt;=6,(数据!AS36-1)*权重!AI$48,              IF(数据!AS36&lt;=12, 5*权重!AI$48+(数据!AS36-6)*权重!AI$49,                              5*权重!AI$48+6*权重!AI$49+(数据!AS36-12)*权重!AI$51              )
 )</f>
        <v>10.450000000000001</v>
      </c>
      <c r="AT36" s="16">
        <f>IF( 数据!AT36&lt;=6,(数据!AT36-1)*权重!AJ$48,              IF(数据!AT36&lt;=12, 5*权重!AJ$48+(数据!AT36-6)*权重!AJ$49,                              5*权重!AJ$48+6*权重!AJ$49+(数据!AT36-12)*权重!AJ$51              )
 )</f>
        <v>101.125</v>
      </c>
      <c r="AU36" s="16">
        <f>IF( 数据!AU36&lt;=6,(数据!AU36-1)*权重!AK$48,              IF(数据!AU36&lt;=12, 5*权重!AK$48+(数据!AU36-6)*权重!AK$49,                              5*权重!AK$48+6*权重!AK$49+(数据!AU36-12)*权重!AK$51              )
 )</f>
        <v>15.999999999999998</v>
      </c>
      <c r="AV36" s="16">
        <f>IF( 数据!AV36&lt;=6,(数据!AV36-1)*权重!AL$48,              IF(数据!AV36&lt;=10, 5*权重!AL$48+(数据!AV36-4)*权重!AL$50,                              5*权重!AL$48+4*权重!AL$50+(数据!AV36-10)*权重!AL$52              )  )</f>
        <v>4.25</v>
      </c>
      <c r="AW36" s="16">
        <f>IF( 数据!AW36&lt;=6,(数据!AW36-1)*权重!AM$48,              IF(数据!AW36&lt;=10, 5*权重!AM$48+(数据!AW36-4)*权重!AM$50,                              5*权重!AM$48+4*权重!AM$50+(数据!AW36-10)*权重!AM$52              )  )</f>
        <v>4.2</v>
      </c>
      <c r="AX36" s="16">
        <f>IF( 数据!AX36&lt;=6,(数据!AX36-1)*权重!AN$48,              IF(数据!AX36&lt;=10, 5*权重!AN$48+(数据!AX36-4)*权重!AN$50,                              5*权重!AN$48+4*权重!AN$50+(数据!AX36-10)*权重!AN$52              )  )</f>
        <v>27.099999999999998</v>
      </c>
      <c r="AY36" s="8">
        <v>1</v>
      </c>
      <c r="AZ36" s="8">
        <v>1</v>
      </c>
      <c r="BA36" s="8">
        <v>1</v>
      </c>
      <c r="BB36" s="8">
        <v>3</v>
      </c>
      <c r="BC36" s="8">
        <v>3</v>
      </c>
      <c r="BD36" s="8">
        <v>1</v>
      </c>
      <c r="BE36" s="8">
        <v>3</v>
      </c>
      <c r="BF36" s="8">
        <v>2</v>
      </c>
      <c r="BG36" s="8">
        <v>1</v>
      </c>
      <c r="BH36" s="8">
        <v>2</v>
      </c>
      <c r="BI36" s="8">
        <v>2</v>
      </c>
      <c r="BJ36" s="8">
        <v>7.1</v>
      </c>
      <c r="BK36" s="8" t="s">
        <v>22</v>
      </c>
      <c r="BL36" s="8">
        <v>17</v>
      </c>
      <c r="BM36" s="8" t="s">
        <v>361</v>
      </c>
      <c r="BN36" s="8"/>
      <c r="BO36" s="8">
        <v>147</v>
      </c>
      <c r="BP36" s="34">
        <v>49125</v>
      </c>
      <c r="BQ36" s="8" t="s">
        <v>21</v>
      </c>
      <c r="BR36" s="8" t="s">
        <v>156</v>
      </c>
    </row>
    <row r="37" spans="1:70" ht="15.5" thickBot="1" x14ac:dyDescent="0.35">
      <c r="A37" s="8" t="s">
        <v>26</v>
      </c>
      <c r="B37" s="16">
        <f t="shared" si="1"/>
        <v>439.01499999999999</v>
      </c>
      <c r="C37" s="8" t="s">
        <v>362</v>
      </c>
      <c r="D37" s="8" t="s">
        <v>363</v>
      </c>
      <c r="E37" s="33">
        <v>1</v>
      </c>
      <c r="F37" s="8">
        <v>0</v>
      </c>
      <c r="G37" s="8" t="s">
        <v>157</v>
      </c>
      <c r="H37" s="8" t="s">
        <v>25</v>
      </c>
      <c r="I37" s="8">
        <v>25</v>
      </c>
      <c r="J37" s="8">
        <v>158</v>
      </c>
      <c r="K37" s="8">
        <v>161</v>
      </c>
      <c r="L37" s="16">
        <f>IF( 数据!L37&lt;=6,(数据!L37-1)*权重!B$48,              IF(数据!L37&lt;=12, 5*权重!B$48+(数据!L37-6)*权重!B$49,                              5*权重!B$48+6*权重!B$49+(数据!L37-12)*权重!B$51              )
 )</f>
        <v>3</v>
      </c>
      <c r="M37" s="16">
        <f>IF( 数据!M37&lt;=6,(数据!M37-1)*权重!C$48,              IF(数据!M37&lt;=12, 5*权重!C$48+(数据!M37-6)*权重!C$49,                              5*权重!C$48+6*权重!C$49+(数据!M37-12)*权重!C$51              )
 )</f>
        <v>0.90000000000000013</v>
      </c>
      <c r="N37" s="16">
        <f>IF( 数据!N37&lt;=6,(数据!N37-1)*权重!D$48,              IF(数据!N37&lt;=12, 5*权重!D$48+(数据!N37-6)*权重!D$49,                              5*权重!D$48+6*权重!D$49+(数据!N37-12)*权重!D$51              )
 )</f>
        <v>0.64</v>
      </c>
      <c r="O37" s="16">
        <f>IF( 数据!O37&lt;=6,(数据!O37-1)*权重!E$48,              IF(数据!O37&lt;=12, 5*权重!E$48+(数据!O37-6)*权重!E$49,                              5*权重!E$48+6*权重!E$49+(数据!O37-12)*权重!E$51              )
 )</f>
        <v>0</v>
      </c>
      <c r="P37" s="16">
        <f>IF( 数据!P37&lt;=6,(数据!P37-1)*权重!F$48,              IF(数据!P37&lt;=12, 5*权重!F$48+(数据!P37-6)*权重!F$49,                              5*权重!F$48+6*权重!F$49+(数据!P37-12)*权重!F$51              )
 )</f>
        <v>-2.3499999999999996</v>
      </c>
      <c r="Q37" s="16">
        <f>IF( 数据!Q37&lt;=6,(数据!Q37-1)*权重!G$48,              IF(数据!Q37&lt;=12, 5*权重!G$48+(数据!Q37-6)*权重!G$49,                              5*权重!G$48+6*权重!G$49+(数据!Q37-12)*权重!G$51              )
 )</f>
        <v>0</v>
      </c>
      <c r="R37" s="16">
        <f>IF( 数据!R37&lt;=6,(数据!R37-1)*权重!H$48,              IF(数据!R37&lt;=12, 5*权重!H$48+(数据!R37-6)*权重!H$49,                              5*权重!H$48+6*权重!H$49+(数据!R37-12)*权重!H$51              )
 )</f>
        <v>0</v>
      </c>
      <c r="S37" s="16">
        <f>IF( 数据!S37&lt;=6,(数据!S37-1)*权重!I$48,              IF(数据!S37&lt;=12, 5*权重!I$48+(数据!S37-6)*权重!I$49,                              5*权重!I$48+6*权重!I$49+(数据!S37-12)*权重!I$51              )
 )</f>
        <v>20.666666666666664</v>
      </c>
      <c r="T37" s="16">
        <f>IF( 数据!T37&lt;=6,(数据!T37-1)*权重!J$48,              IF(数据!T37&lt;=12, 5*权重!J$48+(数据!T37-6)*权重!J$49,                              5*权重!J$48+6*权重!J$49+(数据!T37-12)*权重!J$51              )
 )</f>
        <v>2.8833333333333333</v>
      </c>
      <c r="U37" s="16">
        <f>IF( 数据!U37&lt;=6,(数据!U37-1)*权重!K$48,              IF(数据!U37&lt;=12, 5*权重!K$48+(数据!U37-6)*权重!K$49,                              5*权重!K$48+6*权重!K$49+(数据!U37-12)*权重!K$51              )
 )</f>
        <v>0</v>
      </c>
      <c r="V37" s="16">
        <f>IF( 数据!V37&lt;=6,(数据!V37-1)*权重!L$48,              IF(数据!V37&lt;=12, 5*权重!L$48+(数据!V37-6)*权重!L$49,                              5*权重!L$48+6*权重!L$49+(数据!V37-12)*权重!L$51              )
 )</f>
        <v>10.166666666666668</v>
      </c>
      <c r="W37" s="16">
        <f>IF( 数据!W37&lt;=6,(数据!W37-1)*权重!M$48,              IF(数据!W37&lt;=12, 5*权重!M$48+(数据!W37-6)*权重!M$49,                              5*权重!M$48+6*权重!M$49+(数据!W37-12)*权重!M$51              )
 )</f>
        <v>2.0333333333333332</v>
      </c>
      <c r="X37" s="16">
        <f>IF( 数据!X37&lt;=6,(数据!X37-1)*权重!N$48,              IF(数据!X37&lt;=12, 5*权重!N$48+(数据!X37-6)*权重!N$49,                              5*权重!N$48+6*权重!N$49+(数据!X37-12)*权重!N$51              )
 )</f>
        <v>1.9666666666666666</v>
      </c>
      <c r="Y37" s="16">
        <f>IF( 数据!Y37&lt;=6,(数据!Y37-1)*权重!O$48,              IF(数据!Y37&lt;=12, 5*权重!O$48+(数据!Y37-6)*权重!O$49,                              5*权重!O$48+6*权重!O$49+(数据!Y37-12)*权重!O$51              )
 )</f>
        <v>2.5333333333333332</v>
      </c>
      <c r="Z37" s="16">
        <f>IF( 数据!Z37&lt;=6,(数据!Z37-1)*权重!P$48,              IF(数据!Z37&lt;=10, 5*权重!P$48+(数据!Z37-4)*权重!P$50,                              5*权重!P$48+4*权重!P$50+(数据!Z37-10)*权重!P$52              )  )</f>
        <v>-0.37500000000000022</v>
      </c>
      <c r="AA37" s="16">
        <f>IF( 数据!AA37&lt;=6,(数据!AA37-1)*权重!Q$48,              IF(数据!AA37&lt;=12, 5*权重!Q$48+(数据!AA37-6)*权重!Q$49,                              5*权重!Q$48+6*权重!Q$49+(数据!AA37-12)*权重!Q$51              )
 )</f>
        <v>6.6666666666666661</v>
      </c>
      <c r="AB37" s="16">
        <f>IF( 数据!AB37&lt;=6,(数据!AB37-1)*权重!R$48,              IF(数据!AB37&lt;=10, 5*权重!R$48+(数据!AB37-4)*权重!R$50,                              5*权重!R$48+4*权重!R$50+(数据!AB37-10)*权重!R$52              )  )</f>
        <v>54.5</v>
      </c>
      <c r="AC37" s="16">
        <f>IF( 数据!AC37&lt;=6,(数据!AC37-1)*权重!S$48,              IF(数据!AC37&lt;=12, 5*权重!S$48+(数据!AC37-6)*权重!S$49,                              5*权重!S$48+6*权重!S$49+(数据!AC37-12)*权重!S$51              )
 )</f>
        <v>18.75</v>
      </c>
      <c r="AD37" s="16">
        <f>IF( 数据!AD37&lt;=6,(数据!AD37-1)*权重!T$48,              IF(数据!AD37&lt;=12, 5*权重!T$48+(数据!AD37-6)*权重!T$49,                              5*权重!T$48+6*权重!T$49+(数据!AD37-12)*权重!T$51              )
 )</f>
        <v>-1.2333333333333329</v>
      </c>
      <c r="AE37" s="16">
        <f>IF( 数据!AE37&lt;=6,(数据!AE37-1)*权重!U$48,              IF(数据!AE37&lt;=10, 5*权重!U$48+(数据!AE37-4)*权重!U$50,                              5*权重!U$48+4*权重!U$50+(数据!AE37-10)*权重!U$52              )  )</f>
        <v>-2.9999999999999996</v>
      </c>
      <c r="AF37" s="16">
        <f>IF( 数据!AF37&lt;=6,(数据!AF37-1)*权重!V$48,              IF(数据!AF37&lt;=10, 5*权重!V$48+(数据!AF37-4)*权重!V$50,                              5*权重!V$48+4*权重!V$50+(数据!AF37-10)*权重!V$52              )  )</f>
        <v>7.3500000000000005</v>
      </c>
      <c r="AG37" s="16">
        <f>IF( 数据!AG37&lt;=6,(数据!AG37-1)*权重!W$48,              IF(数据!AG37&lt;=12, 5*权重!W$48+(数据!AG37-6)*权重!W$49,                              5*权重!W$48+6*权重!W$49+(数据!AG37-12)*权重!W$51              )
 )</f>
        <v>3.3</v>
      </c>
      <c r="AH37" s="16">
        <f>IF( 数据!AH37&lt;=6,(数据!AH37-1)*权重!X$48,              IF(数据!AH37&lt;=10, 5*权重!X$48+(数据!AH37-4)*权重!X$50,                              5*权重!X$48+4*权重!X$50+(数据!AH37-10)*权重!X$52              )  )</f>
        <v>-0.16249999999999998</v>
      </c>
      <c r="AI37" s="16">
        <f>IF( 数据!AI37&lt;=6,(数据!AI37-1)*权重!Y$48,              IF(数据!AI37&lt;=12, 5*权重!Y$48+(数据!AI37-6)*权重!Y$49,                              5*权重!Y$48+6*权重!Y$49+(数据!AI37-12)*权重!Y$51              )
 )</f>
        <v>0.8</v>
      </c>
      <c r="AJ37" s="16">
        <f>IF( 数据!AJ37&lt;=6,(数据!AJ37-1)*权重!Z$48,              IF(数据!AJ37&lt;=10, 5*权重!Z$48+(数据!AJ37-4)*权重!Z$50,                              5*权重!Z$48+4*权重!Z$50+(数据!AJ37-10)*权重!Z$52              )  )</f>
        <v>8.6625000000000014</v>
      </c>
      <c r="AK37" s="16">
        <f>IF( 数据!AK37&lt;=6,(数据!AK37-1)*权重!AA$48,              IF(数据!AK37&lt;=10, 5*权重!AA$48+(数据!AK37-4)*权重!AA$50,                              5*权重!AA$48+4*权重!AA$50+(数据!AK37-10)*权重!AA$52              )  )</f>
        <v>-1.4500000000000002</v>
      </c>
      <c r="AL37" s="16">
        <f>IF( 数据!AL37&lt;=6,(数据!AL37-1)*权重!AB$48,              IF(数据!AL37&lt;=12, 5*权重!AB$48+(数据!AL37-6)*权重!AB$49,                              5*权重!AB$48+6*权重!AB$49+(数据!AL37-12)*权重!AB$51              )
 )</f>
        <v>12.6</v>
      </c>
      <c r="AM37" s="16">
        <f>IF( 数据!AM37&lt;=6,(数据!AM37-1)*权重!AC$48,              IF(数据!AM37&lt;=12, 5*权重!AC$48+(数据!AM37-6)*权重!AC$49,                              5*权重!AC$48+6*权重!AC$49+(数据!AM37-12)*权重!AC$51              )
 )</f>
        <v>9.6</v>
      </c>
      <c r="AN37" s="16">
        <f>IF( 数据!AN37&lt;=6,(数据!AN37-1)*权重!AD$48,              IF(数据!AN37&lt;=12, 5*权重!AD$48+(数据!AN37-6)*权重!AD$49,                              5*权重!AD$48+6*权重!AD$49+(数据!AN37-12)*权重!AD$51              )
 )</f>
        <v>86.791666666666657</v>
      </c>
      <c r="AO37" s="16">
        <f>IF( 数据!AO37&lt;=6,(数据!AO37-1)*权重!AE$48,              IF(数据!AO37&lt;=12, 5*权重!AE$48+(数据!AO37-6)*权重!AE$49,                              5*权重!AE$48+6*权重!AE$49+(数据!AO37-12)*权重!AE$51              )
 )</f>
        <v>11.116666666666667</v>
      </c>
      <c r="AP37" s="16">
        <f>IF( 数据!AP37&lt;=6,(数据!AP37-1)*权重!AF$48,              IF(数据!AP37&lt;=12, 5*权重!AF$48+(数据!AP37-6)*权重!AF$49,                              5*权重!AF$48+6*权重!AF$49+(数据!AP37-12)*权重!AF$51              )
 )</f>
        <v>17.366666666666667</v>
      </c>
      <c r="AQ37" s="16">
        <f>IF( 数据!AQ37&lt;=6,(数据!AQ37-1)*权重!AG$48,              IF(数据!AQ37&lt;=12, 5*权重!AG$48+(数据!AQ37-6)*权重!AG$49,                              5*权重!AG$48+6*权重!AG$49+(数据!AQ37-12)*权重!AG$51              )
 )</f>
        <v>18.833333333333336</v>
      </c>
      <c r="AR37" s="16">
        <f>IF( 数据!AR37&lt;=6,(数据!AR37-1)*权重!AH$48,              IF(数据!AR37&lt;=12, 5*权重!AH$48+(数据!AR37-6)*权重!AH$49,                              5*权重!AH$48+6*权重!AH$49+(数据!AR37-12)*权重!AH$51              )
 )</f>
        <v>15.733333333333333</v>
      </c>
      <c r="AS37" s="16">
        <f>IF( 数据!AS37&lt;=6,(数据!AS37-1)*权重!AI$48,              IF(数据!AS37&lt;=12, 5*权重!AI$48+(数据!AS37-6)*权重!AI$49,                              5*权重!AI$48+6*权重!AI$49+(数据!AS37-12)*权重!AI$51              )
 )</f>
        <v>7.6000000000000014</v>
      </c>
      <c r="AT37" s="16">
        <f>IF( 数据!AT37&lt;=6,(数据!AT37-1)*权重!AJ$48,              IF(数据!AT37&lt;=12, 5*权重!AJ$48+(数据!AT37-6)*权重!AJ$49,                              5*权重!AJ$48+6*权重!AJ$49+(数据!AT37-12)*权重!AJ$51              )
 )</f>
        <v>81.625</v>
      </c>
      <c r="AU37" s="16">
        <f>IF( 数据!AU37&lt;=6,(数据!AU37-1)*权重!AK$48,              IF(数据!AU37&lt;=12, 5*权重!AK$48+(数据!AU37-6)*权重!AK$49,                              5*权重!AK$48+6*权重!AK$49+(数据!AU37-12)*权重!AK$51              )
 )</f>
        <v>14.499999999999998</v>
      </c>
      <c r="AV37" s="16">
        <f>IF( 数据!AV37&lt;=6,(数据!AV37-1)*权重!AL$48,              IF(数据!AV37&lt;=10, 5*权重!AL$48+(数据!AV37-4)*权重!AL$50,                              5*权重!AL$48+4*权重!AL$50+(数据!AV37-10)*权重!AL$52              )  )</f>
        <v>2.9749999999999996</v>
      </c>
      <c r="AW37" s="16">
        <f>IF( 数据!AW37&lt;=6,(数据!AW37-1)*权重!AM$48,              IF(数据!AW37&lt;=10, 5*权重!AM$48+(数据!AW37-4)*权重!AM$50,                              5*权重!AM$48+4*权重!AM$50+(数据!AW37-10)*权重!AM$52              )  )</f>
        <v>3.0750000000000002</v>
      </c>
      <c r="AX37" s="16">
        <f>IF( 数据!AX37&lt;=6,(数据!AX37-1)*权重!AN$48,              IF(数据!AX37&lt;=10, 5*权重!AN$48+(数据!AX37-4)*权重!AN$50,                              5*权重!AN$48+4*权重!AN$50+(数据!AX37-10)*权重!AN$52              )  )</f>
        <v>20.95</v>
      </c>
      <c r="AY37" s="8">
        <v>3</v>
      </c>
      <c r="AZ37" s="8">
        <v>1</v>
      </c>
      <c r="BA37" s="8">
        <v>1</v>
      </c>
      <c r="BB37" s="8">
        <v>2</v>
      </c>
      <c r="BC37" s="8">
        <v>1</v>
      </c>
      <c r="BD37" s="8">
        <v>2</v>
      </c>
      <c r="BE37" s="8">
        <v>2</v>
      </c>
      <c r="BF37" s="8">
        <v>3</v>
      </c>
      <c r="BG37" s="8">
        <v>1</v>
      </c>
      <c r="BH37" s="8">
        <v>3</v>
      </c>
      <c r="BI37" s="8">
        <v>3</v>
      </c>
      <c r="BJ37" s="8" t="s">
        <v>26</v>
      </c>
      <c r="BK37" s="8" t="s">
        <v>20</v>
      </c>
      <c r="BL37" s="8">
        <v>12</v>
      </c>
      <c r="BM37" s="8" t="s">
        <v>26</v>
      </c>
      <c r="BN37" s="8"/>
      <c r="BO37" s="8">
        <v>23</v>
      </c>
      <c r="BP37" s="34">
        <v>48029</v>
      </c>
      <c r="BQ37" s="8" t="s">
        <v>21</v>
      </c>
      <c r="BR37" s="8" t="s">
        <v>156</v>
      </c>
    </row>
    <row r="38" spans="1:70" ht="15.5" thickBot="1" x14ac:dyDescent="0.35">
      <c r="A38" s="8" t="s">
        <v>26</v>
      </c>
      <c r="B38" s="16">
        <f t="shared" si="1"/>
        <v>433.95499999999998</v>
      </c>
      <c r="C38" s="8" t="s">
        <v>364</v>
      </c>
      <c r="D38" s="8" t="s">
        <v>363</v>
      </c>
      <c r="E38" s="33">
        <v>1</v>
      </c>
      <c r="F38" s="8">
        <v>0</v>
      </c>
      <c r="G38" s="8" t="s">
        <v>155</v>
      </c>
      <c r="H38" s="8" t="s">
        <v>365</v>
      </c>
      <c r="I38" s="8">
        <v>30</v>
      </c>
      <c r="J38" s="8">
        <v>153</v>
      </c>
      <c r="K38" s="8">
        <v>164</v>
      </c>
      <c r="L38" s="16">
        <f>IF( 数据!L38&lt;=6,(数据!L38-1)*权重!B$48,              IF(数据!L38&lt;=12, 5*权重!B$48+(数据!L38-6)*权重!B$49,                              5*权重!B$48+6*权重!B$49+(数据!L38-12)*权重!B$51              )
 )</f>
        <v>3.9333333333333331</v>
      </c>
      <c r="M38" s="16">
        <f>IF( 数据!M38&lt;=6,(数据!M38-1)*权重!C$48,              IF(数据!M38&lt;=12, 5*权重!C$48+(数据!M38-6)*权重!C$49,                              5*权重!C$48+6*权重!C$49+(数据!M38-12)*权重!C$51              )
 )</f>
        <v>1.3</v>
      </c>
      <c r="N38" s="16">
        <f>IF( 数据!N38&lt;=6,(数据!N38-1)*权重!D$48,              IF(数据!N38&lt;=12, 5*权重!D$48+(数据!N38-6)*权重!D$49,                              5*权重!D$48+6*权重!D$49+(数据!N38-12)*权重!D$51              )
 )</f>
        <v>1.3699999999999999</v>
      </c>
      <c r="O38" s="16">
        <f>IF( 数据!O38&lt;=6,(数据!O38-1)*权重!E$48,              IF(数据!O38&lt;=12, 5*权重!E$48+(数据!O38-6)*权重!E$49,                              5*权重!E$48+6*权重!E$49+(数据!O38-12)*权重!E$51              )
 )</f>
        <v>0</v>
      </c>
      <c r="P38" s="16">
        <f>IF( 数据!P38&lt;=6,(数据!P38-1)*权重!F$48,              IF(数据!P38&lt;=12, 5*权重!F$48+(数据!P38-6)*权重!F$49,                              5*权重!F$48+6*权重!F$49+(数据!P38-12)*权重!F$51              )
 )</f>
        <v>-2.7333333333333329</v>
      </c>
      <c r="Q38" s="16">
        <f>IF( 数据!Q38&lt;=6,(数据!Q38-1)*权重!G$48,              IF(数据!Q38&lt;=12, 5*权重!G$48+(数据!Q38-6)*权重!G$49,                              5*权重!G$48+6*权重!G$49+(数据!Q38-12)*权重!G$51              )
 )</f>
        <v>0</v>
      </c>
      <c r="R38" s="16">
        <f>IF( 数据!R38&lt;=6,(数据!R38-1)*权重!H$48,              IF(数据!R38&lt;=12, 5*权重!H$48+(数据!R38-6)*权重!H$49,                              5*权重!H$48+6*权重!H$49+(数据!R38-12)*权重!H$51              )
 )</f>
        <v>0</v>
      </c>
      <c r="S38" s="16">
        <f>IF( 数据!S38&lt;=6,(数据!S38-1)*权重!I$48,              IF(数据!S38&lt;=12, 5*权重!I$48+(数据!S38-6)*权重!I$49,                              5*权重!I$48+6*权重!I$49+(数据!S38-12)*权重!I$51              )
 )</f>
        <v>16.566666666666666</v>
      </c>
      <c r="T38" s="16">
        <f>IF( 数据!T38&lt;=6,(数据!T38-1)*权重!J$48,              IF(数据!T38&lt;=12, 5*权重!J$48+(数据!T38-6)*权重!J$49,                              5*权重!J$48+6*权重!J$49+(数据!T38-12)*权重!J$51              )
 )</f>
        <v>1.2999999999999998</v>
      </c>
      <c r="U38" s="16">
        <f>IF( 数据!U38&lt;=6,(数据!U38-1)*权重!K$48,              IF(数据!U38&lt;=12, 5*权重!K$48+(数据!U38-6)*权重!K$49,                              5*权重!K$48+6*权重!K$49+(数据!U38-12)*权重!K$51              )
 )</f>
        <v>0</v>
      </c>
      <c r="V38" s="16">
        <f>IF( 数据!V38&lt;=6,(数据!V38-1)*权重!L$48,              IF(数据!V38&lt;=12, 5*权重!L$48+(数据!V38-6)*权重!L$49,                              5*权重!L$48+6*权重!L$49+(数据!V38-12)*权重!L$51              )
 )</f>
        <v>6.0333333333333341</v>
      </c>
      <c r="W38" s="16">
        <f>IF( 数据!W38&lt;=6,(数据!W38-1)*权重!M$48,              IF(数据!W38&lt;=12, 5*权重!M$48+(数据!W38-6)*权重!M$49,                              5*权重!M$48+6*权重!M$49+(数据!W38-12)*权重!M$51              )
 )</f>
        <v>0.76666666666666661</v>
      </c>
      <c r="X38" s="16">
        <f>IF( 数据!X38&lt;=6,(数据!X38-1)*权重!N$48,              IF(数据!X38&lt;=12, 5*权重!N$48+(数据!X38-6)*权重!N$49,                              5*权重!N$48+6*权重!N$49+(数据!X38-12)*权重!N$51              )
 )</f>
        <v>3.1999999999999997</v>
      </c>
      <c r="Y38" s="16">
        <f>IF( 数据!Y38&lt;=6,(数据!Y38-1)*权重!O$48,              IF(数据!Y38&lt;=12, 5*权重!O$48+(数据!Y38-6)*权重!O$49,                              5*权重!O$48+6*权重!O$49+(数据!Y38-12)*权重!O$51              )
 )</f>
        <v>1.5333333333333332</v>
      </c>
      <c r="Z38" s="16">
        <f>IF( 数据!Z38&lt;=6,(数据!Z38-1)*权重!P$48,              IF(数据!Z38&lt;=10, 5*权重!P$48+(数据!Z38-4)*权重!P$50,                              5*权重!P$48+4*权重!P$50+(数据!Z38-10)*权重!P$52              )  )</f>
        <v>-1.1000000000000001</v>
      </c>
      <c r="AA38" s="16">
        <f>IF( 数据!AA38&lt;=6,(数据!AA38-1)*权重!Q$48,              IF(数据!AA38&lt;=12, 5*权重!Q$48+(数据!AA38-6)*权重!Q$49,                              5*权重!Q$48+6*权重!Q$49+(数据!AA38-12)*权重!Q$51              )
 )</f>
        <v>6.5</v>
      </c>
      <c r="AB38" s="16">
        <f>IF( 数据!AB38&lt;=6,(数据!AB38-1)*权重!R$48,              IF(数据!AB38&lt;=10, 5*权重!R$48+(数据!AB38-4)*权重!R$50,                              5*权重!R$48+4*权重!R$50+(数据!AB38-10)*权重!R$52              )  )</f>
        <v>57.5</v>
      </c>
      <c r="AC38" s="16">
        <f>IF( 数据!AC38&lt;=6,(数据!AC38-1)*权重!S$48,              IF(数据!AC38&lt;=12, 5*权重!S$48+(数据!AC38-6)*权重!S$49,                              5*权重!S$48+6*权重!S$49+(数据!AC38-12)*权重!S$51              )
 )</f>
        <v>21.55</v>
      </c>
      <c r="AD38" s="16">
        <f>IF( 数据!AD38&lt;=6,(数据!AD38-1)*权重!T$48,              IF(数据!AD38&lt;=12, 5*权重!T$48+(数据!AD38-6)*权重!T$49,                              5*权重!T$48+6*权重!T$49+(数据!AD38-12)*权重!T$51              )
 )</f>
        <v>-0.86666666666666625</v>
      </c>
      <c r="AE38" s="16">
        <f>IF( 数据!AE38&lt;=6,(数据!AE38-1)*权重!U$48,              IF(数据!AE38&lt;=10, 5*权重!U$48+(数据!AE38-4)*权重!U$50,                              5*权重!U$48+4*权重!U$50+(数据!AE38-10)*权重!U$52              )  )</f>
        <v>-1.7999999999999994</v>
      </c>
      <c r="AF38" s="16">
        <f>IF( 数据!AF38&lt;=6,(数据!AF38-1)*权重!V$48,              IF(数据!AF38&lt;=10, 5*权重!V$48+(数据!AF38-4)*权重!V$50,                              5*权重!V$48+4*权重!V$50+(数据!AF38-10)*权重!V$52              )  )</f>
        <v>6.8250000000000011</v>
      </c>
      <c r="AG38" s="16">
        <f>IF( 数据!AG38&lt;=6,(数据!AG38-1)*权重!W$48,              IF(数据!AG38&lt;=12, 5*权重!W$48+(数据!AG38-6)*权重!W$49,                              5*权重!W$48+6*权重!W$49+(数据!AG38-12)*权重!W$51              )
 )</f>
        <v>3.3</v>
      </c>
      <c r="AH38" s="16">
        <f>IF( 数据!AH38&lt;=6,(数据!AH38-1)*权重!X$48,              IF(数据!AH38&lt;=10, 5*权重!X$48+(数据!AH38-4)*权重!X$50,                              5*权重!X$48+4*权重!X$50+(数据!AH38-10)*权重!X$52              )  )</f>
        <v>-4.9999999999999989E-2</v>
      </c>
      <c r="AI38" s="16">
        <f>IF( 数据!AI38&lt;=6,(数据!AI38-1)*权重!Y$48,              IF(数据!AI38&lt;=12, 5*权重!Y$48+(数据!AI38-6)*权重!Y$49,                              5*权重!Y$48+6*权重!Y$49+(数据!AI38-12)*权重!Y$51              )
 )</f>
        <v>0.16</v>
      </c>
      <c r="AJ38" s="16">
        <f>IF( 数据!AJ38&lt;=6,(数据!AJ38-1)*权重!Z$48,              IF(数据!AJ38&lt;=10, 5*权重!Z$48+(数据!AJ38-4)*权重!Z$50,                              5*权重!Z$48+4*权重!Z$50+(数据!AJ38-10)*权重!Z$52              )  )</f>
        <v>9.8375000000000004</v>
      </c>
      <c r="AK38" s="16">
        <f>IF( 数据!AK38&lt;=6,(数据!AK38-1)*权重!AA$48,              IF(数据!AK38&lt;=10, 5*权重!AA$48+(数据!AK38-4)*权重!AA$50,                              5*权重!AA$48+4*权重!AA$50+(数据!AK38-10)*权重!AA$52              )  )</f>
        <v>-0.75000000000000022</v>
      </c>
      <c r="AL38" s="16">
        <f>IF( 数据!AL38&lt;=6,(数据!AL38-1)*权重!AB$48,              IF(数据!AL38&lt;=12, 5*权重!AB$48+(数据!AL38-6)*权重!AB$49,                              5*权重!AB$48+6*权重!AB$49+(数据!AL38-12)*权重!AB$51              )
 )</f>
        <v>14.4</v>
      </c>
      <c r="AM38" s="16">
        <f>IF( 数据!AM38&lt;=6,(数据!AM38-1)*权重!AC$48,              IF(数据!AM38&lt;=12, 5*权重!AC$48+(数据!AM38-6)*权重!AC$49,                              5*权重!AC$48+6*权重!AC$49+(数据!AM38-12)*权重!AC$51              )
 )</f>
        <v>9.6</v>
      </c>
      <c r="AN38" s="16">
        <f>IF( 数据!AN38&lt;=6,(数据!AN38-1)*权重!AD$48,              IF(数据!AN38&lt;=12, 5*权重!AD$48+(数据!AN38-6)*权重!AD$49,                              5*权重!AD$48+6*权重!AD$49+(数据!AN38-12)*权重!AD$51              )
 )</f>
        <v>82.0625</v>
      </c>
      <c r="AO38" s="16">
        <f>IF( 数据!AO38&lt;=6,(数据!AO38-1)*权重!AE$48,              IF(数据!AO38&lt;=12, 5*权重!AE$48+(数据!AO38-6)*权重!AE$49,                              5*权重!AE$48+6*权重!AE$49+(数据!AO38-12)*权重!AE$51              )
 )</f>
        <v>12.5</v>
      </c>
      <c r="AP38" s="16">
        <f>IF( 数据!AP38&lt;=6,(数据!AP38-1)*权重!AF$48,              IF(数据!AP38&lt;=12, 5*权重!AF$48+(数据!AP38-6)*权重!AF$49,                              5*权重!AF$48+6*权重!AF$49+(数据!AP38-12)*权重!AF$51              )
 )</f>
        <v>16.399999999999999</v>
      </c>
      <c r="AQ38" s="16">
        <f>IF( 数据!AQ38&lt;=6,(数据!AQ38-1)*权重!AG$48,              IF(数据!AQ38&lt;=12, 5*权重!AG$48+(数据!AQ38-6)*权重!AG$49,                              5*权重!AG$48+6*权重!AG$49+(数据!AQ38-12)*权重!AG$51              )
 )</f>
        <v>19.350000000000001</v>
      </c>
      <c r="AR38" s="16">
        <f>IF( 数据!AR38&lt;=6,(数据!AR38-1)*权重!AH$48,              IF(数据!AR38&lt;=12, 5*权重!AH$48+(数据!AR38-6)*权重!AH$49,                              5*权重!AH$48+6*权重!AH$49+(数据!AR38-12)*权重!AH$51              )
 )</f>
        <v>14.566666666666665</v>
      </c>
      <c r="AS38" s="16">
        <f>IF( 数据!AS38&lt;=6,(数据!AS38-1)*权重!AI$48,              IF(数据!AS38&lt;=12, 5*权重!AI$48+(数据!AS38-6)*权重!AI$49,                              5*权重!AI$48+6*权重!AI$49+(数据!AS38-12)*权重!AI$51              )
 )</f>
        <v>8.5500000000000007</v>
      </c>
      <c r="AT38" s="16">
        <f>IF( 数据!AT38&lt;=6,(数据!AT38-1)*权重!AJ$48,              IF(数据!AT38&lt;=12, 5*权重!AJ$48+(数据!AT38-6)*权重!AJ$49,                              5*权重!AJ$48+6*权重!AJ$49+(数据!AT38-12)*权重!AJ$51              )
 )</f>
        <v>76.75</v>
      </c>
      <c r="AU38" s="16">
        <f>IF( 数据!AU38&lt;=6,(数据!AU38-1)*权重!AK$48,              IF(数据!AU38&lt;=12, 5*权重!AK$48+(数据!AU38-6)*权重!AK$49,                              5*权重!AK$48+6*权重!AK$49+(数据!AU38-12)*权重!AK$51              )
 )</f>
        <v>14.499999999999998</v>
      </c>
      <c r="AV38" s="16">
        <f>IF( 数据!AV38&lt;=6,(数据!AV38-1)*权重!AL$48,              IF(数据!AV38&lt;=10, 5*权重!AL$48+(数据!AV38-4)*权重!AL$50,                              5*权重!AL$48+4*权重!AL$50+(数据!AV38-10)*权重!AL$52              )  )</f>
        <v>4.25</v>
      </c>
      <c r="AW38" s="16">
        <f>IF( 数据!AW38&lt;=6,(数据!AW38-1)*权重!AM$48,              IF(数据!AW38&lt;=10, 5*权重!AM$48+(数据!AW38-4)*权重!AM$50,                              5*权重!AM$48+4*权重!AM$50+(数据!AW38-10)*权重!AM$52              )  )</f>
        <v>4.5750000000000002</v>
      </c>
      <c r="AX38" s="16">
        <f>IF( 数据!AX38&lt;=6,(数据!AX38-1)*权重!AN$48,              IF(数据!AX38&lt;=10, 5*权重!AN$48+(数据!AX38-4)*权重!AN$50,                              5*权重!AN$48+4*权重!AN$50+(数据!AX38-10)*权重!AN$52              )  )</f>
        <v>22.074999999999999</v>
      </c>
      <c r="AY38" s="8">
        <v>1</v>
      </c>
      <c r="AZ38" s="8">
        <v>3</v>
      </c>
      <c r="BA38" s="8">
        <v>3</v>
      </c>
      <c r="BB38" s="8">
        <v>2</v>
      </c>
      <c r="BC38" s="8">
        <v>3</v>
      </c>
      <c r="BD38" s="8">
        <v>2</v>
      </c>
      <c r="BE38" s="8">
        <v>3</v>
      </c>
      <c r="BF38" s="8">
        <v>2</v>
      </c>
      <c r="BG38" s="8">
        <v>2</v>
      </c>
      <c r="BH38" s="8">
        <v>1</v>
      </c>
      <c r="BI38" s="8">
        <v>1</v>
      </c>
      <c r="BJ38" s="8" t="s">
        <v>26</v>
      </c>
      <c r="BK38" s="8" t="s">
        <v>20</v>
      </c>
      <c r="BL38" s="8">
        <v>15</v>
      </c>
      <c r="BM38" s="8" t="s">
        <v>26</v>
      </c>
      <c r="BN38" s="8"/>
      <c r="BO38" s="8">
        <v>16</v>
      </c>
      <c r="BP38" s="34">
        <v>46568</v>
      </c>
      <c r="BQ38" s="8" t="s">
        <v>21</v>
      </c>
      <c r="BR38" s="8" t="s">
        <v>156</v>
      </c>
    </row>
    <row r="39" spans="1:70" ht="15.5" thickBot="1" x14ac:dyDescent="0.35">
      <c r="A39" s="8" t="s">
        <v>26</v>
      </c>
      <c r="B39" s="16">
        <f t="shared" si="1"/>
        <v>427.91749999999996</v>
      </c>
      <c r="C39" s="8" t="s">
        <v>366</v>
      </c>
      <c r="D39" s="8"/>
      <c r="E39" s="33">
        <v>1</v>
      </c>
      <c r="F39" s="8">
        <v>0</v>
      </c>
      <c r="G39" s="8" t="s">
        <v>33</v>
      </c>
      <c r="H39" s="8" t="s">
        <v>315</v>
      </c>
      <c r="I39" s="8">
        <v>26</v>
      </c>
      <c r="J39" s="8">
        <v>158</v>
      </c>
      <c r="K39" s="8">
        <v>165</v>
      </c>
      <c r="L39" s="16">
        <f>IF( 数据!L39&lt;=6,(数据!L39-1)*权重!B$48,              IF(数据!L39&lt;=12, 5*权重!B$48+(数据!L39-6)*权重!B$49,                              5*权重!B$48+6*权重!B$49+(数据!L39-12)*权重!B$51              )
 )</f>
        <v>4.4000000000000004</v>
      </c>
      <c r="M39" s="16">
        <f>IF( 数据!M39&lt;=6,(数据!M39-1)*权重!C$48,              IF(数据!M39&lt;=12, 5*权重!C$48+(数据!M39-6)*权重!C$49,                              5*权重!C$48+6*权重!C$49+(数据!M39-12)*权重!C$51              )
 )</f>
        <v>0.5</v>
      </c>
      <c r="N39" s="16">
        <f>IF( 数据!N39&lt;=6,(数据!N39-1)*权重!D$48,              IF(数据!N39&lt;=12, 5*权重!D$48+(数据!N39-6)*权重!D$49,                              5*权重!D$48+6*权重!D$49+(数据!N39-12)*权重!D$51              )
 )</f>
        <v>-0.28666666666666663</v>
      </c>
      <c r="O39" s="16">
        <f>IF( 数据!O39&lt;=6,(数据!O39-1)*权重!E$48,              IF(数据!O39&lt;=12, 5*权重!E$48+(数据!O39-6)*权重!E$49,                              5*权重!E$48+6*权重!E$49+(数据!O39-12)*权重!E$51              )
 )</f>
        <v>0</v>
      </c>
      <c r="P39" s="16">
        <f>IF( 数据!P39&lt;=6,(数据!P39-1)*权重!F$48,              IF(数据!P39&lt;=12, 5*权重!F$48+(数据!P39-6)*权重!F$49,                              5*权重!F$48+6*权重!F$49+(数据!P39-12)*权重!F$51              )
 )</f>
        <v>-2.3499999999999996</v>
      </c>
      <c r="Q39" s="16">
        <f>IF( 数据!Q39&lt;=6,(数据!Q39-1)*权重!G$48,              IF(数据!Q39&lt;=12, 5*权重!G$48+(数据!Q39-6)*权重!G$49,                              5*权重!G$48+6*权重!G$49+(数据!Q39-12)*权重!G$51              )
 )</f>
        <v>0</v>
      </c>
      <c r="R39" s="16">
        <f>IF( 数据!R39&lt;=6,(数据!R39-1)*权重!H$48,              IF(数据!R39&lt;=12, 5*权重!H$48+(数据!R39-6)*权重!H$49,                              5*权重!H$48+6*权重!H$49+(数据!R39-12)*权重!H$51              )
 )</f>
        <v>0</v>
      </c>
      <c r="S39" s="16">
        <f>IF( 数据!S39&lt;=6,(数据!S39-1)*权重!I$48,              IF(数据!S39&lt;=12, 5*权重!I$48+(数据!S39-6)*权重!I$49,                              5*权重!I$48+6*权重!I$49+(数据!S39-12)*权重!I$51              )
 )</f>
        <v>17.933333333333334</v>
      </c>
      <c r="T39" s="16">
        <f>IF( 数据!T39&lt;=6,(数据!T39-1)*权重!J$48,              IF(数据!T39&lt;=12, 5*权重!J$48+(数据!T39-6)*权重!J$49,                              5*权重!J$48+6*权重!J$49+(数据!T39-12)*权重!J$51              )
 )</f>
        <v>2.2666666666666666</v>
      </c>
      <c r="U39" s="16">
        <f>IF( 数据!U39&lt;=6,(数据!U39-1)*权重!K$48,              IF(数据!U39&lt;=12, 5*权重!K$48+(数据!U39-6)*权重!K$49,                              5*权重!K$48+6*权重!K$49+(数据!U39-12)*权重!K$51              )
 )</f>
        <v>0</v>
      </c>
      <c r="V39" s="16">
        <f>IF( 数据!V39&lt;=6,(数据!V39-1)*权重!L$48,              IF(数据!V39&lt;=12, 5*权重!L$48+(数据!V39-6)*权重!L$49,                              5*权重!L$48+6*权重!L$49+(数据!V39-12)*权重!L$51              )
 )</f>
        <v>8.8333333333333339</v>
      </c>
      <c r="W39" s="16">
        <f>IF( 数据!W39&lt;=6,(数据!W39-1)*权重!M$48,              IF(数据!W39&lt;=12, 5*权重!M$48+(数据!W39-6)*权重!M$49,                              5*权重!M$48+6*权重!M$49+(数据!W39-12)*权重!M$51              )
 )</f>
        <v>1.4</v>
      </c>
      <c r="X39" s="16">
        <f>IF( 数据!X39&lt;=6,(数据!X39-1)*权重!N$48,              IF(数据!X39&lt;=12, 5*权重!N$48+(数据!X39-6)*权重!N$49,                              5*权重!N$48+6*权重!N$49+(数据!X39-12)*权重!N$51              )
 )</f>
        <v>1.8833333333333333</v>
      </c>
      <c r="Y39" s="16">
        <f>IF( 数据!Y39&lt;=6,(数据!Y39-1)*权重!O$48,              IF(数据!Y39&lt;=12, 5*权重!O$48+(数据!Y39-6)*权重!O$49,                              5*权重!O$48+6*权重!O$49+(数据!Y39-12)*权重!O$51              )
 )</f>
        <v>4.2</v>
      </c>
      <c r="Z39" s="16">
        <f>IF( 数据!Z39&lt;=6,(数据!Z39-1)*权重!P$48,              IF(数据!Z39&lt;=10, 5*权重!P$48+(数据!Z39-4)*权重!P$50,                              5*权重!P$48+4*权重!P$50+(数据!Z39-10)*权重!P$52              )  )</f>
        <v>-0.90000000000000013</v>
      </c>
      <c r="AA39" s="16">
        <f>IF( 数据!AA39&lt;=6,(数据!AA39-1)*权重!Q$48,              IF(数据!AA39&lt;=12, 5*权重!Q$48+(数据!AA39-6)*权重!Q$49,                              5*权重!Q$48+6*权重!Q$49+(数据!AA39-12)*权重!Q$51              )
 )</f>
        <v>4.9333333333333327</v>
      </c>
      <c r="AB39" s="16">
        <f>IF( 数据!AB39&lt;=6,(数据!AB39-1)*权重!R$48,              IF(数据!AB39&lt;=10, 5*权重!R$48+(数据!AB39-4)*权重!R$50,                              5*权重!R$48+4*权重!R$50+(数据!AB39-10)*权重!R$52              )  )</f>
        <v>56</v>
      </c>
      <c r="AC39" s="16">
        <f>IF( 数据!AC39&lt;=6,(数据!AC39-1)*权重!S$48,              IF(数据!AC39&lt;=12, 5*权重!S$48+(数据!AC39-6)*权重!S$49,                              5*权重!S$48+6*权重!S$49+(数据!AC39-12)*权重!S$51              )
 )</f>
        <v>21.55</v>
      </c>
      <c r="AD39" s="16">
        <f>IF( 数据!AD39&lt;=6,(数据!AD39-1)*权重!T$48,              IF(数据!AD39&lt;=12, 5*权重!T$48+(数据!AD39-6)*权重!T$49,                              5*权重!T$48+6*权重!T$49+(数据!AD39-12)*权重!T$51              )
 )</f>
        <v>-0.86666666666666625</v>
      </c>
      <c r="AE39" s="16">
        <f>IF( 数据!AE39&lt;=6,(数据!AE39-1)*权重!U$48,              IF(数据!AE39&lt;=10, 5*权重!U$48+(数据!AE39-4)*权重!U$50,                              5*权重!U$48+4*权重!U$50+(数据!AE39-10)*权重!U$52              )  )</f>
        <v>-2.1999999999999993</v>
      </c>
      <c r="AF39" s="16">
        <f>IF( 数据!AF39&lt;=6,(数据!AF39-1)*权重!V$48,              IF(数据!AF39&lt;=10, 5*权重!V$48+(数据!AF39-4)*权重!V$50,                              5*权重!V$48+4*权重!V$50+(数据!AF39-10)*权重!V$52              )  )</f>
        <v>6.3000000000000007</v>
      </c>
      <c r="AG39" s="16">
        <f>IF( 数据!AG39&lt;=6,(数据!AG39-1)*权重!W$48,              IF(数据!AG39&lt;=12, 5*权重!W$48+(数据!AG39-6)*权重!W$49,                              5*权重!W$48+6*权重!W$49+(数据!AG39-12)*权重!W$51              )
 )</f>
        <v>3.8999999999999995</v>
      </c>
      <c r="AH39" s="16">
        <f>IF( 数据!AH39&lt;=6,(数据!AH39-1)*权重!X$48,              IF(数据!AH39&lt;=10, 5*权重!X$48+(数据!AH39-4)*权重!X$50,                              5*权重!X$48+4*权重!X$50+(数据!AH39-10)*权重!X$52              )  )</f>
        <v>0.17500000000000004</v>
      </c>
      <c r="AI39" s="16">
        <f>IF( 数据!AI39&lt;=6,(数据!AI39-1)*权重!Y$48,              IF(数据!AI39&lt;=12, 5*权重!Y$48+(数据!AI39-6)*权重!Y$49,                              5*权重!Y$48+6*权重!Y$49+(数据!AI39-12)*权重!Y$51              )
 )</f>
        <v>1.0666666666666667</v>
      </c>
      <c r="AJ39" s="16">
        <f>IF( 数据!AJ39&lt;=6,(数据!AJ39-1)*权重!Z$48,              IF(数据!AJ39&lt;=10, 5*权重!Z$48+(数据!AJ39-4)*权重!Z$50,                              5*权重!Z$48+4*权重!Z$50+(数据!AJ39-10)*权重!Z$52              )  )</f>
        <v>8.6625000000000014</v>
      </c>
      <c r="AK39" s="16">
        <f>IF( 数据!AK39&lt;=6,(数据!AK39-1)*权重!AA$48,              IF(数据!AK39&lt;=10, 5*权重!AA$48+(数据!AK39-4)*权重!AA$50,                              5*权重!AA$48+4*权重!AA$50+(数据!AK39-10)*权重!AA$52              )  )</f>
        <v>-1.2750000000000001</v>
      </c>
      <c r="AL39" s="16">
        <f>IF( 数据!AL39&lt;=6,(数据!AL39-1)*权重!AB$48,              IF(数据!AL39&lt;=12, 5*权重!AB$48+(数据!AL39-6)*权重!AB$49,                              5*权重!AB$48+6*权重!AB$49+(数据!AL39-12)*权重!AB$51              )
 )</f>
        <v>14.4</v>
      </c>
      <c r="AM39" s="16">
        <f>IF( 数据!AM39&lt;=6,(数据!AM39-1)*权重!AC$48,              IF(数据!AM39&lt;=12, 5*权重!AC$48+(数据!AM39-6)*权重!AC$49,                              5*权重!AC$48+6*权重!AC$49+(数据!AM39-12)*权重!AC$51              )
 )</f>
        <v>9.2333333333333343</v>
      </c>
      <c r="AN39" s="16">
        <f>IF( 数据!AN39&lt;=6,(数据!AN39-1)*权重!AD$48,              IF(数据!AN39&lt;=12, 5*权重!AD$48+(数据!AN39-6)*权重!AD$49,                              5*权重!AD$48+6*权重!AD$49+(数据!AN39-12)*权重!AD$51              )
 )</f>
        <v>77.333333333333329</v>
      </c>
      <c r="AO39" s="16">
        <f>IF( 数据!AO39&lt;=6,(数据!AO39-1)*权重!AE$48,              IF(数据!AO39&lt;=12, 5*权重!AE$48+(数据!AO39-6)*权重!AE$49,                              5*权重!AE$48+6*权重!AE$49+(数据!AO39-12)*权重!AE$51              )
 )</f>
        <v>11.116666666666667</v>
      </c>
      <c r="AP39" s="16">
        <f>IF( 数据!AP39&lt;=6,(数据!AP39-1)*权重!AF$48,              IF(数据!AP39&lt;=12, 5*权重!AF$48+(数据!AP39-6)*权重!AF$49,                              5*权重!AF$48+6*权重!AF$49+(数据!AP39-12)*权重!AF$51              )
 )</f>
        <v>16.399999999999999</v>
      </c>
      <c r="AQ39" s="16">
        <f>IF( 数据!AQ39&lt;=6,(数据!AQ39-1)*权重!AG$48,              IF(数据!AQ39&lt;=12, 5*权重!AG$48+(数据!AQ39-6)*权重!AG$49,                              5*权重!AG$48+6*权重!AG$49+(数据!AQ39-12)*权重!AG$51              )
 )</f>
        <v>19.350000000000001</v>
      </c>
      <c r="AR39" s="16">
        <f>IF( 数据!AR39&lt;=6,(数据!AR39-1)*权重!AH$48,              IF(数据!AR39&lt;=12, 5*权重!AH$48+(数据!AR39-6)*权重!AH$49,                              5*权重!AH$48+6*权重!AH$49+(数据!AR39-12)*权重!AH$51              )
 )</f>
        <v>15.733333333333333</v>
      </c>
      <c r="AS39" s="16">
        <f>IF( 数据!AS39&lt;=6,(数据!AS39-1)*权重!AI$48,              IF(数据!AS39&lt;=12, 5*权重!AI$48+(数据!AS39-6)*权重!AI$49,                              5*权重!AI$48+6*权重!AI$49+(数据!AS39-12)*权重!AI$51              )
 )</f>
        <v>5.7000000000000011</v>
      </c>
      <c r="AT39" s="16">
        <f>IF( 数据!AT39&lt;=6,(数据!AT39-1)*权重!AJ$48,              IF(数据!AT39&lt;=12, 5*权重!AJ$48+(数据!AT39-6)*权重!AJ$49,                              5*权重!AJ$48+6*权重!AJ$49+(数据!AT39-12)*权重!AJ$51              )
 )</f>
        <v>76.75</v>
      </c>
      <c r="AU39" s="16">
        <f>IF( 数据!AU39&lt;=6,(数据!AU39-1)*权重!AK$48,              IF(数据!AU39&lt;=12, 5*权重!AK$48+(数据!AU39-6)*权重!AK$49,                              5*权重!AK$48+6*权重!AK$49+(数据!AU39-12)*权重!AK$51              )
 )</f>
        <v>14.799999999999999</v>
      </c>
      <c r="AV39" s="16">
        <f>IF( 数据!AV39&lt;=6,(数据!AV39-1)*权重!AL$48,              IF(数据!AV39&lt;=10, 5*权重!AL$48+(数据!AV39-4)*权重!AL$50,                              5*权重!AL$48+4*权重!AL$50+(数据!AV39-10)*权重!AL$52              )  )</f>
        <v>3.4</v>
      </c>
      <c r="AW39" s="16">
        <f>IF( 数据!AW39&lt;=6,(数据!AW39-1)*权重!AM$48,              IF(数据!AW39&lt;=10, 5*权重!AM$48+(数据!AW39-4)*权重!AM$50,                              5*权重!AM$48+4*权重!AM$50+(数据!AW39-10)*权重!AM$52              )  )</f>
        <v>3.8250000000000002</v>
      </c>
      <c r="AX39" s="16">
        <f>IF( 数据!AX39&lt;=6,(数据!AX39-1)*权重!AN$48,              IF(数据!AX39&lt;=10, 5*权重!AN$48+(数据!AX39-4)*权重!AN$50,                              5*权重!AN$48+4*权重!AN$50+(数据!AX39-10)*权重!AN$52              )  )</f>
        <v>23.75</v>
      </c>
      <c r="AY39" s="8">
        <v>3</v>
      </c>
      <c r="AZ39" s="8">
        <v>1</v>
      </c>
      <c r="BA39" s="8">
        <v>2</v>
      </c>
      <c r="BB39" s="8">
        <v>3</v>
      </c>
      <c r="BC39" s="8">
        <v>2</v>
      </c>
      <c r="BD39" s="8">
        <v>3</v>
      </c>
      <c r="BE39" s="8">
        <v>3</v>
      </c>
      <c r="BF39" s="8">
        <v>2</v>
      </c>
      <c r="BG39" s="8">
        <v>2</v>
      </c>
      <c r="BH39" s="8">
        <v>2</v>
      </c>
      <c r="BI39" s="8">
        <v>3</v>
      </c>
      <c r="BJ39" s="8" t="s">
        <v>26</v>
      </c>
      <c r="BK39" s="8" t="s">
        <v>20</v>
      </c>
      <c r="BL39" s="8">
        <v>15</v>
      </c>
      <c r="BM39" s="8" t="s">
        <v>26</v>
      </c>
      <c r="BN39" s="8"/>
      <c r="BO39" s="8">
        <v>26</v>
      </c>
      <c r="BP39" s="34">
        <v>47664</v>
      </c>
      <c r="BQ39" s="8" t="s">
        <v>21</v>
      </c>
      <c r="BR39" s="8" t="s">
        <v>156</v>
      </c>
    </row>
    <row r="40" spans="1:70" ht="15.5" thickBot="1" x14ac:dyDescent="0.35">
      <c r="A40" s="8" t="s">
        <v>26</v>
      </c>
      <c r="B40" s="16">
        <f t="shared" si="1"/>
        <v>416.06833333333321</v>
      </c>
      <c r="C40" s="8" t="s">
        <v>367</v>
      </c>
      <c r="D40" s="8"/>
      <c r="E40" s="33">
        <v>0.95</v>
      </c>
      <c r="F40" s="8">
        <v>0</v>
      </c>
      <c r="G40" s="8" t="s">
        <v>20</v>
      </c>
      <c r="H40" s="8" t="s">
        <v>32</v>
      </c>
      <c r="I40" s="8">
        <v>26</v>
      </c>
      <c r="J40" s="8">
        <v>170</v>
      </c>
      <c r="K40" s="8">
        <v>170</v>
      </c>
      <c r="L40" s="16">
        <f>IF( 数据!L40&lt;=6,(数据!L40-1)*权重!B$48,              IF(数据!L40&lt;=12, 5*权重!B$48+(数据!L40-6)*权重!B$49,                              5*权重!B$48+6*权重!B$49+(数据!L40-12)*权重!B$51              )
 )</f>
        <v>3.4666666666666668</v>
      </c>
      <c r="M40" s="16">
        <f>IF( 数据!M40&lt;=6,(数据!M40-1)*权重!C$48,              IF(数据!M40&lt;=12, 5*权重!C$48+(数据!M40-6)*权重!C$49,                              5*权重!C$48+6*权重!C$49+(数据!M40-12)*权重!C$51              )
 )</f>
        <v>0.57999999999999996</v>
      </c>
      <c r="N40" s="16">
        <f>IF( 数据!N40&lt;=6,(数据!N40-1)*权重!D$48,              IF(数据!N40&lt;=12, 5*权重!D$48+(数据!N40-6)*权重!D$49,                              5*权重!D$48+6*权重!D$49+(数据!N40-12)*权重!D$51              )
 )</f>
        <v>0.32</v>
      </c>
      <c r="O40" s="16">
        <f>IF( 数据!O40&lt;=6,(数据!O40-1)*权重!E$48,              IF(数据!O40&lt;=12, 5*权重!E$48+(数据!O40-6)*权重!E$49,                              5*权重!E$48+6*权重!E$49+(数据!O40-12)*权重!E$51              )
 )</f>
        <v>0</v>
      </c>
      <c r="P40" s="16">
        <f>IF( 数据!P40&lt;=6,(数据!P40-1)*权重!F$48,              IF(数据!P40&lt;=12, 5*权重!F$48+(数据!P40-6)*权重!F$49,                              5*权重!F$48+6*权重!F$49+(数据!P40-12)*权重!F$51              )
 )</f>
        <v>-3.583333333333333</v>
      </c>
      <c r="Q40" s="16">
        <f>IF( 数据!Q40&lt;=6,(数据!Q40-1)*权重!G$48,              IF(数据!Q40&lt;=12, 5*权重!G$48+(数据!Q40-6)*权重!G$49,                              5*权重!G$48+6*权重!G$49+(数据!Q40-12)*权重!G$51              )
 )</f>
        <v>0</v>
      </c>
      <c r="R40" s="16">
        <f>IF( 数据!R40&lt;=6,(数据!R40-1)*权重!H$48,              IF(数据!R40&lt;=12, 5*权重!H$48+(数据!R40-6)*权重!H$49,                              5*权重!H$48+6*权重!H$49+(数据!R40-12)*权重!H$51              )
 )</f>
        <v>0</v>
      </c>
      <c r="S40" s="16">
        <f>IF( 数据!S40&lt;=6,(数据!S40-1)*权重!I$48,              IF(数据!S40&lt;=12, 5*权重!I$48+(数据!S40-6)*权重!I$49,                              5*权重!I$48+6*权重!I$49+(数据!S40-12)*权重!I$51              )
 )</f>
        <v>6</v>
      </c>
      <c r="T40" s="16">
        <f>IF( 数据!T40&lt;=6,(数据!T40-1)*权重!J$48,              IF(数据!T40&lt;=12, 5*权重!J$48+(数据!T40-6)*权重!J$49,                              5*权重!J$48+6*权重!J$49+(数据!T40-12)*权重!J$51              )
 )</f>
        <v>2.8833333333333333</v>
      </c>
      <c r="U40" s="16">
        <f>IF( 数据!U40&lt;=6,(数据!U40-1)*权重!K$48,              IF(数据!U40&lt;=12, 5*权重!K$48+(数据!U40-6)*权重!K$49,                              5*权重!K$48+6*权重!K$49+(数据!U40-12)*权重!K$51              )
 )</f>
        <v>0</v>
      </c>
      <c r="V40" s="16">
        <f>IF( 数据!V40&lt;=6,(数据!V40-1)*权重!L$48,              IF(数据!V40&lt;=12, 5*权重!L$48+(数据!V40-6)*权重!L$49,                              5*权重!L$48+6*权重!L$49+(数据!V40-12)*权重!L$51              )
 )</f>
        <v>2.12</v>
      </c>
      <c r="W40" s="16">
        <f>IF( 数据!W40&lt;=6,(数据!W40-1)*权重!M$48,              IF(数据!W40&lt;=12, 5*权重!M$48+(数据!W40-6)*权重!M$49,                              5*权重!M$48+6*权重!M$49+(数据!W40-12)*权重!M$51              )
 )</f>
        <v>-0.53333333333333333</v>
      </c>
      <c r="X40" s="16">
        <f>IF( 数据!X40&lt;=6,(数据!X40-1)*权重!N$48,              IF(数据!X40&lt;=12, 5*权重!N$48+(数据!X40-6)*权重!N$49,                              5*权重!N$48+6*权重!N$49+(数据!X40-12)*权重!N$51              )
 )</f>
        <v>2.1333333333333333</v>
      </c>
      <c r="Y40" s="16">
        <f>IF( 数据!Y40&lt;=6,(数据!Y40-1)*权重!O$48,              IF(数据!Y40&lt;=12, 5*权重!O$48+(数据!Y40-6)*权重!O$49,                              5*权重!O$48+6*权重!O$49+(数据!Y40-12)*权重!O$51              )
 )</f>
        <v>0</v>
      </c>
      <c r="Z40" s="16">
        <f>IF( 数据!Z40&lt;=6,(数据!Z40-1)*权重!P$48,              IF(数据!Z40&lt;=10, 5*权重!P$48+(数据!Z40-4)*权重!P$50,                              5*权重!P$48+4*权重!P$50+(数据!Z40-10)*权重!P$52              )  )</f>
        <v>-1.1000000000000001</v>
      </c>
      <c r="AA40" s="16">
        <f>IF( 数据!AA40&lt;=6,(数据!AA40-1)*权重!Q$48,              IF(数据!AA40&lt;=12, 5*权重!Q$48+(数据!AA40-6)*权重!Q$49,                              5*权重!Q$48+6*权重!Q$49+(数据!AA40-12)*权重!Q$51              )
 )</f>
        <v>7.833333333333333</v>
      </c>
      <c r="AB40" s="16">
        <f>IF( 数据!AB40&lt;=6,(数据!AB40-1)*权重!R$48,              IF(数据!AB40&lt;=10, 5*权重!R$48+(数据!AB40-4)*权重!R$50,                              5*权重!R$48+4*权重!R$50+(数据!AB40-10)*权重!R$52              )  )</f>
        <v>56</v>
      </c>
      <c r="AC40" s="16">
        <f>IF( 数据!AC40&lt;=6,(数据!AC40-1)*权重!S$48,              IF(数据!AC40&lt;=12, 5*权重!S$48+(数据!AC40-6)*权重!S$49,                              5*权重!S$48+6*权重!S$49+(数据!AC40-12)*权重!S$51              )
 )</f>
        <v>22.233333333333334</v>
      </c>
      <c r="AD40" s="16">
        <f>IF( 数据!AD40&lt;=6,(数据!AD40-1)*权重!T$48,              IF(数据!AD40&lt;=12, 5*权重!T$48+(数据!AD40-6)*权重!T$49,                              5*权重!T$48+6*权重!T$49+(数据!AD40-12)*权重!T$51              )
 )</f>
        <v>-0.13333333333333286</v>
      </c>
      <c r="AE40" s="16">
        <f>IF( 数据!AE40&lt;=6,(数据!AE40-1)*权重!U$48,              IF(数据!AE40&lt;=10, 5*权重!U$48+(数据!AE40-4)*权重!U$50,                              5*权重!U$48+4*权重!U$50+(数据!AE40-10)*权重!U$52              )  )</f>
        <v>-1.3999999999999995</v>
      </c>
      <c r="AF40" s="16">
        <f>IF( 数据!AF40&lt;=6,(数据!AF40-1)*权重!V$48,              IF(数据!AF40&lt;=10, 5*权重!V$48+(数据!AF40-4)*权重!V$50,                              5*权重!V$48+4*权重!V$50+(数据!AF40-10)*权重!V$52              )  )</f>
        <v>6.8250000000000011</v>
      </c>
      <c r="AG40" s="16">
        <f>IF( 数据!AG40&lt;=6,(数据!AG40-1)*权重!W$48,              IF(数据!AG40&lt;=12, 5*权重!W$48+(数据!AG40-6)*权重!W$49,                              5*权重!W$48+6*权重!W$49+(数据!AG40-12)*权重!W$51              )
 )</f>
        <v>5.05</v>
      </c>
      <c r="AH40" s="16">
        <f>IF( 数据!AH40&lt;=6,(数据!AH40-1)*权重!X$48,              IF(数据!AH40&lt;=10, 5*权重!X$48+(数据!AH40-4)*权重!X$50,                              5*权重!X$48+4*权重!X$50+(数据!AH40-10)*权重!X$52              )  )</f>
        <v>0.17500000000000004</v>
      </c>
      <c r="AI40" s="16">
        <f>IF( 数据!AI40&lt;=6,(数据!AI40-1)*权重!Y$48,              IF(数据!AI40&lt;=12, 5*权重!Y$48+(数据!AI40-6)*权重!Y$49,                              5*权重!Y$48+6*权重!Y$49+(数据!AI40-12)*权重!Y$51              )
 )</f>
        <v>0.04</v>
      </c>
      <c r="AJ40" s="16">
        <f>IF( 数据!AJ40&lt;=6,(数据!AJ40-1)*权重!Z$48,              IF(数据!AJ40&lt;=10, 5*权重!Z$48+(数据!AJ40-4)*权重!Z$50,                              5*权重!Z$48+4*权重!Z$50+(数据!AJ40-10)*权重!Z$52              )  )</f>
        <v>9.8375000000000004</v>
      </c>
      <c r="AK40" s="16">
        <f>IF( 数据!AK40&lt;=6,(数据!AK40-1)*权重!AA$48,              IF(数据!AK40&lt;=10, 5*权重!AA$48+(数据!AK40-4)*权重!AA$50,                              5*权重!AA$48+4*权重!AA$50+(数据!AK40-10)*权重!AA$52              )  )</f>
        <v>-0.75000000000000022</v>
      </c>
      <c r="AL40" s="16">
        <f>IF( 数据!AL40&lt;=6,(数据!AL40-1)*权重!AB$48,              IF(数据!AL40&lt;=12, 5*权重!AB$48+(数据!AL40-6)*权重!AB$49,                              5*权重!AB$48+6*权重!AB$49+(数据!AL40-12)*权重!AB$51              )
 )</f>
        <v>17.100000000000001</v>
      </c>
      <c r="AM40" s="16">
        <f>IF( 数据!AM40&lt;=6,(数据!AM40-1)*权重!AC$48,              IF(数据!AM40&lt;=12, 5*权重!AC$48+(数据!AM40-6)*权重!AC$49,                              5*权重!AC$48+6*权重!AC$49+(数据!AM40-12)*权重!AC$51              )
 )</f>
        <v>9.6</v>
      </c>
      <c r="AN40" s="16">
        <f>IF( 数据!AN40&lt;=6,(数据!AN40-1)*权重!AD$48,              IF(数据!AN40&lt;=12, 5*权重!AD$48+(数据!AN40-6)*权重!AD$49,                              5*权重!AD$48+6*权重!AD$49+(数据!AN40-12)*权重!AD$51              )
 )</f>
        <v>60.666666666666664</v>
      </c>
      <c r="AO40" s="16">
        <f>IF( 数据!AO40&lt;=6,(数据!AO40-1)*权重!AE$48,              IF(数据!AO40&lt;=12, 5*权重!AE$48+(数据!AO40-6)*权重!AE$49,                              5*权重!AE$48+6*权重!AE$49+(数据!AO40-12)*权重!AE$51              )
 )</f>
        <v>30.7</v>
      </c>
      <c r="AP40" s="16">
        <f>IF( 数据!AP40&lt;=6,(数据!AP40-1)*权重!AF$48,              IF(数据!AP40&lt;=12, 5*权重!AF$48+(数据!AP40-6)*权重!AF$49,                              5*权重!AF$48+6*权重!AF$49+(数据!AP40-12)*权重!AF$51              )
 )</f>
        <v>14.5</v>
      </c>
      <c r="AQ40" s="16">
        <f>IF( 数据!AQ40&lt;=6,(数据!AQ40-1)*权重!AG$48,              IF(数据!AQ40&lt;=12, 5*权重!AG$48+(数据!AQ40-6)*权重!AG$49,                              5*权重!AG$48+6*权重!AG$49+(数据!AQ40-12)*权重!AG$51              )
 )</f>
        <v>19.866666666666667</v>
      </c>
      <c r="AR40" s="16">
        <f>IF( 数据!AR40&lt;=6,(数据!AR40-1)*权重!AH$48,              IF(数据!AR40&lt;=12, 5*权重!AH$48+(数据!AR40-6)*权重!AH$49,                              5*权重!AH$48+6*权重!AH$49+(数据!AR40-12)*权重!AH$51              )
 )</f>
        <v>20.399999999999999</v>
      </c>
      <c r="AS40" s="16">
        <f>IF( 数据!AS40&lt;=6,(数据!AS40-1)*权重!AI$48,              IF(数据!AS40&lt;=12, 5*权重!AI$48+(数据!AS40-6)*权重!AI$49,                              5*权重!AI$48+6*权重!AI$49+(数据!AS40-12)*权重!AI$51              )
 )</f>
        <v>10.450000000000001</v>
      </c>
      <c r="AT40" s="16">
        <f>IF( 数据!AT40&lt;=6,(数据!AT40-1)*权重!AJ$48,              IF(数据!AT40&lt;=12, 5*权重!AJ$48+(数据!AT40-6)*权重!AJ$49,                              5*权重!AJ$48+6*权重!AJ$49+(数据!AT40-12)*权重!AJ$51              )
 )</f>
        <v>67</v>
      </c>
      <c r="AU40" s="16">
        <f>IF( 数据!AU40&lt;=6,(数据!AU40-1)*权重!AK$48,              IF(数据!AU40&lt;=12, 5*权重!AK$48+(数据!AU40-6)*权重!AK$49,                              5*权重!AK$48+6*权重!AK$49+(数据!AU40-12)*权重!AK$51              )
 )</f>
        <v>14.799999999999999</v>
      </c>
      <c r="AV40" s="16">
        <f>IF( 数据!AV40&lt;=6,(数据!AV40-1)*权重!AL$48,              IF(数据!AV40&lt;=10, 5*权重!AL$48+(数据!AV40-4)*权重!AL$50,                              5*权重!AL$48+4*权重!AL$50+(数据!AV40-10)*权重!AL$52              )  )</f>
        <v>3.8250000000000002</v>
      </c>
      <c r="AW40" s="16">
        <f>IF( 数据!AW40&lt;=6,(数据!AW40-1)*权重!AM$48,              IF(数据!AW40&lt;=10, 5*权重!AM$48+(数据!AW40-4)*权重!AM$50,                              5*权重!AM$48+4*权重!AM$50+(数据!AW40-10)*权重!AM$52              )  )</f>
        <v>4.5750000000000002</v>
      </c>
      <c r="AX40" s="16">
        <f>IF( 数据!AX40&lt;=6,(数据!AX40-1)*权重!AN$48,              IF(数据!AX40&lt;=10, 5*权重!AN$48+(数据!AX40-4)*权重!AN$50,                              5*权重!AN$48+4*权重!AN$50+(数据!AX40-10)*权重!AN$52              )  )</f>
        <v>24.587499999999999</v>
      </c>
      <c r="AY40" s="8">
        <v>11</v>
      </c>
      <c r="AZ40" s="8">
        <v>15</v>
      </c>
      <c r="BA40" s="8">
        <v>19</v>
      </c>
      <c r="BB40" s="8">
        <v>16</v>
      </c>
      <c r="BC40" s="8">
        <v>15</v>
      </c>
      <c r="BD40" s="8">
        <v>17</v>
      </c>
      <c r="BE40" s="8">
        <v>14</v>
      </c>
      <c r="BF40" s="8">
        <v>18</v>
      </c>
      <c r="BG40" s="8">
        <v>9</v>
      </c>
      <c r="BH40" s="8">
        <v>15</v>
      </c>
      <c r="BI40" s="8">
        <v>16</v>
      </c>
      <c r="BJ40" s="8">
        <v>7.75</v>
      </c>
      <c r="BK40" s="8" t="s">
        <v>22</v>
      </c>
      <c r="BL40" s="8">
        <v>14</v>
      </c>
      <c r="BM40" s="8">
        <v>2</v>
      </c>
      <c r="BN40" s="8"/>
      <c r="BO40" s="8" t="s">
        <v>26</v>
      </c>
      <c r="BP40" s="34">
        <v>47664</v>
      </c>
      <c r="BQ40" s="8" t="s">
        <v>21</v>
      </c>
      <c r="BR40" s="8" t="s">
        <v>156</v>
      </c>
    </row>
    <row r="41" spans="1:70" ht="15.5" thickBot="1" x14ac:dyDescent="0.35">
      <c r="A41" s="8" t="s">
        <v>26</v>
      </c>
      <c r="B41" s="16">
        <f t="shared" si="1"/>
        <v>420.73666666666662</v>
      </c>
      <c r="C41" s="8" t="s">
        <v>368</v>
      </c>
      <c r="D41" s="8" t="s">
        <v>363</v>
      </c>
      <c r="E41" s="33">
        <v>0.98</v>
      </c>
      <c r="F41" s="8">
        <v>0</v>
      </c>
      <c r="G41" s="8" t="s">
        <v>157</v>
      </c>
      <c r="H41" s="8" t="s">
        <v>369</v>
      </c>
      <c r="I41" s="8">
        <v>24</v>
      </c>
      <c r="J41" s="8">
        <v>141</v>
      </c>
      <c r="K41" s="8">
        <v>153</v>
      </c>
      <c r="L41" s="16">
        <f>IF( 数据!L41&lt;=6,(数据!L41-1)*权重!B$48,              IF(数据!L41&lt;=12, 5*权重!B$48+(数据!L41-6)*权重!B$49,                              5*权重!B$48+6*权重!B$49+(数据!L41-12)*权重!B$51              )
 )</f>
        <v>3.4666666666666668</v>
      </c>
      <c r="M41" s="16">
        <f>IF( 数据!M41&lt;=6,(数据!M41-1)*权重!C$48,              IF(数据!M41&lt;=12, 5*权重!C$48+(数据!M41-6)*权重!C$49,                              5*权重!C$48+6*权重!C$49+(数据!M41-12)*权重!C$51              )
 )</f>
        <v>1.3333333333333335</v>
      </c>
      <c r="N41" s="16">
        <f>IF( 数据!N41&lt;=6,(数据!N41-1)*权重!D$48,              IF(数据!N41&lt;=12, 5*权重!D$48+(数据!N41-6)*权重!D$49,                              5*权重!D$48+6*权重!D$49+(数据!N41-12)*权重!D$51              )
 )</f>
        <v>-0.82999999999999985</v>
      </c>
      <c r="O41" s="16">
        <f>IF( 数据!O41&lt;=6,(数据!O41-1)*权重!E$48,              IF(数据!O41&lt;=12, 5*权重!E$48+(数据!O41-6)*权重!E$49,                              5*权重!E$48+6*权重!E$49+(数据!O41-12)*权重!E$51              )
 )</f>
        <v>0</v>
      </c>
      <c r="P41" s="16">
        <f>IF( 数据!P41&lt;=6,(数据!P41-1)*权重!F$48,              IF(数据!P41&lt;=12, 5*权重!F$48+(数据!P41-6)*权重!F$49,                              5*权重!F$48+6*权重!F$49+(数据!P41-12)*权重!F$51              )
 )</f>
        <v>-2.3499999999999996</v>
      </c>
      <c r="Q41" s="16">
        <f>IF( 数据!Q41&lt;=6,(数据!Q41-1)*权重!G$48,              IF(数据!Q41&lt;=12, 5*权重!G$48+(数据!Q41-6)*权重!G$49,                              5*权重!G$48+6*权重!G$49+(数据!Q41-12)*权重!G$51              )
 )</f>
        <v>0</v>
      </c>
      <c r="R41" s="16">
        <f>IF( 数据!R41&lt;=6,(数据!R41-1)*权重!H$48,              IF(数据!R41&lt;=12, 5*权重!H$48+(数据!R41-6)*权重!H$49,                              5*权重!H$48+6*权重!H$49+(数据!R41-12)*权重!H$51              )
 )</f>
        <v>0</v>
      </c>
      <c r="S41" s="16">
        <f>IF( 数据!S41&lt;=6,(数据!S41-1)*权重!I$48,              IF(数据!S41&lt;=12, 5*权重!I$48+(数据!S41-6)*权重!I$49,                              5*权重!I$48+6*权重!I$49+(数据!S41-12)*权重!I$51              )
 )</f>
        <v>22.033333333333331</v>
      </c>
      <c r="T41" s="16">
        <f>IF( 数据!T41&lt;=6,(数据!T41-1)*权重!J$48,              IF(数据!T41&lt;=12, 5*权重!J$48+(数据!T41-6)*权重!J$49,                              5*权重!J$48+6*权重!J$49+(数据!T41-12)*权重!J$51              )
 )</f>
        <v>1.2999999999999998</v>
      </c>
      <c r="U41" s="16">
        <f>IF( 数据!U41&lt;=6,(数据!U41-1)*权重!K$48,              IF(数据!U41&lt;=12, 5*权重!K$48+(数据!U41-6)*权重!K$49,                              5*权重!K$48+6*权重!K$49+(数据!U41-12)*权重!K$51              )
 )</f>
        <v>0</v>
      </c>
      <c r="V41" s="16">
        <f>IF( 数据!V41&lt;=6,(数据!V41-1)*权重!L$48,              IF(数据!V41&lt;=12, 5*权重!L$48+(数据!V41-6)*权重!L$49,                              5*权重!L$48+6*权重!L$49+(数据!V41-12)*权重!L$51              )
 )</f>
        <v>6.7666666666666675</v>
      </c>
      <c r="W41" s="16">
        <f>IF( 数据!W41&lt;=6,(数据!W41-1)*权重!M$48,              IF(数据!W41&lt;=12, 5*权重!M$48+(数据!W41-6)*权重!M$49,                              5*权重!M$48+6*权重!M$49+(数据!W41-12)*权重!M$51              )
 )</f>
        <v>1.4</v>
      </c>
      <c r="X41" s="16">
        <f>IF( 数据!X41&lt;=6,(数据!X41-1)*权重!N$48,              IF(数据!X41&lt;=12, 5*权重!N$48+(数据!X41-6)*权重!N$49,                              5*权重!N$48+6*权重!N$49+(数据!X41-12)*权重!N$51              )
 )</f>
        <v>1.8833333333333333</v>
      </c>
      <c r="Y41" s="16">
        <f>IF( 数据!Y41&lt;=6,(数据!Y41-1)*权重!O$48,              IF(数据!Y41&lt;=12, 5*权重!O$48+(数据!Y41-6)*权重!O$49,                              5*权重!O$48+6*权重!O$49+(数据!Y41-12)*权重!O$51              )
 )</f>
        <v>1.45</v>
      </c>
      <c r="Z41" s="16">
        <f>IF( 数据!Z41&lt;=6,(数据!Z41-1)*权重!P$48,              IF(数据!Z41&lt;=10, 5*权重!P$48+(数据!Z41-4)*权重!P$50,                              5*权重!P$48+4*权重!P$50+(数据!Z41-10)*权重!P$52              )  )</f>
        <v>-0.20000000000000018</v>
      </c>
      <c r="AA41" s="16">
        <f>IF( 数据!AA41&lt;=6,(数据!AA41-1)*权重!Q$48,              IF(数据!AA41&lt;=12, 5*权重!Q$48+(数据!AA41-6)*权重!Q$49,                              5*权重!Q$48+6*权重!Q$49+(数据!AA41-12)*权重!Q$51              )
 )</f>
        <v>5.833333333333333</v>
      </c>
      <c r="AB41" s="16">
        <f>IF( 数据!AB41&lt;=6,(数据!AB41-1)*权重!R$48,              IF(数据!AB41&lt;=10, 5*权重!R$48+(数据!AB41-4)*权重!R$50,                              5*权重!R$48+4*权重!R$50+(数据!AB41-10)*权重!R$52              )  )</f>
        <v>55.25</v>
      </c>
      <c r="AC41" s="16">
        <f>IF( 数据!AC41&lt;=6,(数据!AC41-1)*权重!S$48,              IF(数据!AC41&lt;=12, 5*权重!S$48+(数据!AC41-6)*权重!S$49,                              5*权重!S$48+6*权重!S$49+(数据!AC41-12)*权重!S$51              )
 )</f>
        <v>19.5</v>
      </c>
      <c r="AD41" s="16">
        <f>IF( 数据!AD41&lt;=6,(数据!AD41-1)*权重!T$48,              IF(数据!AD41&lt;=12, 5*权重!T$48+(数据!AD41-6)*权重!T$49,                              5*权重!T$48+6*权重!T$49+(数据!AD41-12)*权重!T$51              )
 )</f>
        <v>-1.2333333333333329</v>
      </c>
      <c r="AE41" s="16">
        <f>IF( 数据!AE41&lt;=6,(数据!AE41-1)*权重!U$48,              IF(数据!AE41&lt;=10, 5*权重!U$48+(数据!AE41-4)*权重!U$50,                              5*权重!U$48+4*权重!U$50+(数据!AE41-10)*权重!U$52              )  )</f>
        <v>-3.2749999999999995</v>
      </c>
      <c r="AF41" s="16">
        <f>IF( 数据!AF41&lt;=6,(数据!AF41-1)*权重!V$48,              IF(数据!AF41&lt;=10, 5*权重!V$48+(数据!AF41-4)*权重!V$50,                              5*权重!V$48+4*权重!V$50+(数据!AF41-10)*权重!V$52              )  )</f>
        <v>6.5625000000000009</v>
      </c>
      <c r="AG41" s="16">
        <f>IF( 数据!AG41&lt;=6,(数据!AG41-1)*权重!W$48,              IF(数据!AG41&lt;=12, 5*权重!W$48+(数据!AG41-6)*权重!W$49,                              5*权重!W$48+6*权重!W$49+(数据!AG41-12)*权重!W$51              )
 )</f>
        <v>3.3</v>
      </c>
      <c r="AH41" s="16">
        <f>IF( 数据!AH41&lt;=6,(数据!AH41-1)*权重!X$48,              IF(数据!AH41&lt;=10, 5*权重!X$48+(数据!AH41-4)*权重!X$50,                              5*权重!X$48+4*权重!X$50+(数据!AH41-10)*权重!X$52              )  )</f>
        <v>-0.27500000000000002</v>
      </c>
      <c r="AI41" s="16">
        <f>IF( 数据!AI41&lt;=6,(数据!AI41-1)*权重!Y$48,              IF(数据!AI41&lt;=12, 5*权重!Y$48+(数据!AI41-6)*权重!Y$49,                              5*权重!Y$48+6*权重!Y$49+(数据!AI41-12)*权重!Y$51              )
 )</f>
        <v>0.53333333333333333</v>
      </c>
      <c r="AJ41" s="16">
        <f>IF( 数据!AJ41&lt;=6,(数据!AJ41-1)*权重!Z$48,              IF(数据!AJ41&lt;=10, 5*权重!Z$48+(数据!AJ41-4)*权重!Z$50,                              5*权重!Z$48+4*权重!Z$50+(数据!AJ41-10)*权重!Z$52              )  )</f>
        <v>9.8375000000000004</v>
      </c>
      <c r="AK41" s="16">
        <f>IF( 数据!AK41&lt;=6,(数据!AK41-1)*权重!AA$48,              IF(数据!AK41&lt;=10, 5*权重!AA$48+(数据!AK41-4)*权重!AA$50,                              5*权重!AA$48+4*权重!AA$50+(数据!AK41-10)*权重!AA$52              )  )</f>
        <v>-1.2750000000000001</v>
      </c>
      <c r="AL41" s="16">
        <f>IF( 数据!AL41&lt;=6,(数据!AL41-1)*权重!AB$48,              IF(数据!AL41&lt;=12, 5*权重!AB$48+(数据!AL41-6)*权重!AB$49,                              5*权重!AB$48+6*权重!AB$49+(数据!AL41-12)*权重!AB$51              )
 )</f>
        <v>13.5</v>
      </c>
      <c r="AM41" s="16">
        <f>IF( 数据!AM41&lt;=6,(数据!AM41-1)*权重!AC$48,              IF(数据!AM41&lt;=12, 5*权重!AC$48+(数据!AM41-6)*权重!AC$49,                              5*权重!AC$48+6*权重!AC$49+(数据!AM41-12)*权重!AC$51              )
 )</f>
        <v>9.6</v>
      </c>
      <c r="AN41" s="16">
        <f>IF( 数据!AN41&lt;=6,(数据!AN41-1)*权重!AD$48,              IF(数据!AN41&lt;=12, 5*权重!AD$48+(数据!AN41-6)*权重!AD$49,                              5*权重!AD$48+6*权重!AD$49+(数据!AN41-12)*权重!AD$51              )
 )</f>
        <v>77.333333333333329</v>
      </c>
      <c r="AO41" s="16">
        <f>IF( 数据!AO41&lt;=6,(数据!AO41-1)*权重!AE$48,              IF(数据!AO41&lt;=12, 5*权重!AE$48+(数据!AO41-6)*权重!AE$49,                              5*权重!AE$48+6*权重!AE$49+(数据!AO41-12)*权重!AE$51              )
 )</f>
        <v>9.7333333333333343</v>
      </c>
      <c r="AP41" s="16">
        <f>IF( 数据!AP41&lt;=6,(数据!AP41-1)*权重!AF$48,              IF(数据!AP41&lt;=12, 5*权重!AF$48+(数据!AP41-6)*权重!AF$49,                              5*权重!AF$48+6*权重!AF$49+(数据!AP41-12)*权重!AF$51              )
 )</f>
        <v>17.366666666666667</v>
      </c>
      <c r="AQ41" s="16">
        <f>IF( 数据!AQ41&lt;=6,(数据!AQ41-1)*权重!AG$48,              IF(数据!AQ41&lt;=12, 5*权重!AG$48+(数据!AQ41-6)*权重!AG$49,                              5*权重!AG$48+6*权重!AG$49+(数据!AQ41-12)*权重!AG$51              )
 )</f>
        <v>18.833333333333336</v>
      </c>
      <c r="AR41" s="16">
        <f>IF( 数据!AR41&lt;=6,(数据!AR41-1)*权重!AH$48,              IF(数据!AR41&lt;=12, 5*权重!AH$48+(数据!AR41-6)*权重!AH$49,                              5*权重!AH$48+6*权重!AH$49+(数据!AR41-12)*权重!AH$51              )
 )</f>
        <v>14.566666666666665</v>
      </c>
      <c r="AS41" s="16">
        <f>IF( 数据!AS41&lt;=6,(数据!AS41-1)*权重!AI$48,              IF(数据!AS41&lt;=12, 5*权重!AI$48+(数据!AS41-6)*权重!AI$49,                              5*权重!AI$48+6*权重!AI$49+(数据!AS41-12)*权重!AI$51              )
 )</f>
        <v>4.416666666666667</v>
      </c>
      <c r="AT41" s="16">
        <f>IF( 数据!AT41&lt;=6,(数据!AT41-1)*权重!AJ$48,              IF(数据!AT41&lt;=12, 5*权重!AJ$48+(数据!AT41-6)*权重!AJ$49,                              5*权重!AJ$48+6*权重!AJ$49+(数据!AT41-12)*权重!AJ$51              )
 )</f>
        <v>81.625</v>
      </c>
      <c r="AU41" s="16">
        <f>IF( 数据!AU41&lt;=6,(数据!AU41-1)*权重!AK$48,              IF(数据!AU41&lt;=12, 5*权重!AK$48+(数据!AU41-6)*权重!AK$49,                              5*权重!AK$48+6*权重!AK$49+(数据!AU41-12)*权重!AK$51              )
 )</f>
        <v>14.2</v>
      </c>
      <c r="AV41" s="16">
        <f>IF( 数据!AV41&lt;=6,(数据!AV41-1)*权重!AL$48,              IF(数据!AV41&lt;=10, 5*权重!AL$48+(数据!AV41-4)*权重!AL$50,                              5*权重!AL$48+4*权重!AL$50+(数据!AV41-10)*权重!AL$52              )  )</f>
        <v>3.4</v>
      </c>
      <c r="AW41" s="16">
        <f>IF( 数据!AW41&lt;=6,(数据!AW41-1)*权重!AM$48,              IF(数据!AW41&lt;=10, 5*权重!AM$48+(数据!AW41-4)*权重!AM$50,                              5*权重!AM$48+4*权重!AM$50+(数据!AW41-10)*权重!AM$52              )  )</f>
        <v>3.0750000000000002</v>
      </c>
      <c r="AX41" s="16">
        <f>IF( 数据!AX41&lt;=6,(数据!AX41-1)*权重!AN$48,              IF(数据!AX41&lt;=10, 5*权重!AN$48+(数据!AX41-4)*权重!AN$50,                              5*权重!AN$48+4*权重!AN$50+(数据!AX41-10)*权重!AN$52              )  )</f>
        <v>22.074999999999999</v>
      </c>
      <c r="AY41" s="8">
        <v>2</v>
      </c>
      <c r="AZ41" s="8">
        <v>2</v>
      </c>
      <c r="BA41" s="8">
        <v>1</v>
      </c>
      <c r="BB41" s="8">
        <v>2</v>
      </c>
      <c r="BC41" s="8">
        <v>2</v>
      </c>
      <c r="BD41" s="8">
        <v>2</v>
      </c>
      <c r="BE41" s="8">
        <v>2</v>
      </c>
      <c r="BF41" s="8">
        <v>2</v>
      </c>
      <c r="BG41" s="8">
        <v>1</v>
      </c>
      <c r="BH41" s="8">
        <v>1</v>
      </c>
      <c r="BI41" s="8">
        <v>1</v>
      </c>
      <c r="BJ41" s="8" t="s">
        <v>26</v>
      </c>
      <c r="BK41" s="8" t="s">
        <v>20</v>
      </c>
      <c r="BL41" s="8">
        <v>13</v>
      </c>
      <c r="BM41" s="8" t="s">
        <v>26</v>
      </c>
      <c r="BN41" s="8"/>
      <c r="BO41" s="8">
        <v>3</v>
      </c>
      <c r="BP41" s="34">
        <v>47664</v>
      </c>
      <c r="BQ41" s="8" t="s">
        <v>21</v>
      </c>
      <c r="BR41" s="8" t="s">
        <v>156</v>
      </c>
    </row>
    <row r="42" spans="1:70" ht="15.5" thickBot="1" x14ac:dyDescent="0.35">
      <c r="A42" s="8" t="s">
        <v>26</v>
      </c>
      <c r="B42" s="16">
        <f t="shared" si="1"/>
        <v>413.9583333333332</v>
      </c>
      <c r="C42" s="8" t="s">
        <v>370</v>
      </c>
      <c r="D42" s="8" t="s">
        <v>363</v>
      </c>
      <c r="E42" s="33">
        <v>0.95</v>
      </c>
      <c r="F42" s="8">
        <v>0</v>
      </c>
      <c r="G42" s="8" t="s">
        <v>20</v>
      </c>
      <c r="H42" s="8" t="s">
        <v>138</v>
      </c>
      <c r="I42" s="8">
        <v>21</v>
      </c>
      <c r="J42" s="8">
        <v>160</v>
      </c>
      <c r="K42" s="8">
        <v>174</v>
      </c>
      <c r="L42" s="16">
        <f>IF( 数据!L42&lt;=6,(数据!L42-1)*权重!B$48,              IF(数据!L42&lt;=12, 5*权重!B$48+(数据!L42-6)*权重!B$49,                              5*权重!B$48+6*权重!B$49+(数据!L42-12)*权重!B$51              )
 )</f>
        <v>4.8666666666666663</v>
      </c>
      <c r="M42" s="16">
        <f>IF( 数据!M42&lt;=6,(数据!M42-1)*权重!C$48,              IF(数据!M42&lt;=12, 5*权重!C$48+(数据!M42-6)*权重!C$49,                              5*权重!C$48+6*权重!C$49+(数据!M42-12)*权重!C$51              )
 )</f>
        <v>1.3333333333333335</v>
      </c>
      <c r="N42" s="16">
        <f>IF( 数据!N42&lt;=6,(数据!N42-1)*权重!D$48,              IF(数据!N42&lt;=12, 5*权重!D$48+(数据!N42-6)*权重!D$49,                              5*权重!D$48+6*权重!D$49+(数据!N42-12)*权重!D$51              )
 )</f>
        <v>0.32</v>
      </c>
      <c r="O42" s="16">
        <f>IF( 数据!O42&lt;=6,(数据!O42-1)*权重!E$48,              IF(数据!O42&lt;=12, 5*权重!E$48+(数据!O42-6)*权重!E$49,                              5*权重!E$48+6*权重!E$49+(数据!O42-12)*权重!E$51              )
 )</f>
        <v>0</v>
      </c>
      <c r="P42" s="16">
        <f>IF( 数据!P42&lt;=6,(数据!P42-1)*权重!F$48,              IF(数据!P42&lt;=12, 5*权重!F$48+(数据!P42-6)*权重!F$49,                              5*权重!F$48+6*权重!F$49+(数据!P42-12)*权重!F$51              )
 )</f>
        <v>-1.583333333333333</v>
      </c>
      <c r="Q42" s="16">
        <f>IF( 数据!Q42&lt;=6,(数据!Q42-1)*权重!G$48,              IF(数据!Q42&lt;=12, 5*权重!G$48+(数据!Q42-6)*权重!G$49,                              5*权重!G$48+6*权重!G$49+(数据!Q42-12)*权重!G$51              )
 )</f>
        <v>0</v>
      </c>
      <c r="R42" s="16">
        <f>IF( 数据!R42&lt;=6,(数据!R42-1)*权重!H$48,              IF(数据!R42&lt;=12, 5*权重!H$48+(数据!R42-6)*权重!H$49,                              5*权重!H$48+6*权重!H$49+(数据!R42-12)*权重!H$51              )
 )</f>
        <v>0</v>
      </c>
      <c r="S42" s="16">
        <f>IF( 数据!S42&lt;=6,(数据!S42-1)*权重!I$48,              IF(数据!S42&lt;=12, 5*权重!I$48+(数据!S42-6)*权重!I$49,                              5*权重!I$48+6*权重!I$49+(数据!S42-12)*权重!I$51              )
 )</f>
        <v>23.4</v>
      </c>
      <c r="T42" s="16">
        <f>IF( 数据!T42&lt;=6,(数据!T42-1)*权重!J$48,              IF(数据!T42&lt;=12, 5*权重!J$48+(数据!T42-6)*权重!J$49,                              5*权重!J$48+6*权重!J$49+(数据!T42-12)*权重!J$51              )
 )</f>
        <v>1.4</v>
      </c>
      <c r="U42" s="16">
        <f>IF( 数据!U42&lt;=6,(数据!U42-1)*权重!K$48,              IF(数据!U42&lt;=12, 5*权重!K$48+(数据!U42-6)*权重!K$49,                              5*权重!K$48+6*权重!K$49+(数据!U42-12)*权重!K$51              )
 )</f>
        <v>0</v>
      </c>
      <c r="V42" s="16">
        <f>IF( 数据!V42&lt;=6,(数据!V42-1)*权重!L$48,              IF(数据!V42&lt;=12, 5*权重!L$48+(数据!V42-6)*权重!L$49,                              5*权重!L$48+6*权重!L$49+(数据!V42-12)*权重!L$51              )
 )</f>
        <v>7.5000000000000009</v>
      </c>
      <c r="W42" s="16">
        <f>IF( 数据!W42&lt;=6,(数据!W42-1)*权重!M$48,              IF(数据!W42&lt;=12, 5*权重!M$48+(数据!W42-6)*权重!M$49,                              5*权重!M$48+6*权重!M$49+(数据!W42-12)*权重!M$51              )
 )</f>
        <v>2.6666666666666665</v>
      </c>
      <c r="X42" s="16">
        <f>IF( 数据!X42&lt;=6,(数据!X42-1)*权重!N$48,              IF(数据!X42&lt;=12, 5*权重!N$48+(数据!X42-6)*权重!N$49,                              5*权重!N$48+6*权重!N$49+(数据!X42-12)*权重!N$51              )
 )</f>
        <v>1.38</v>
      </c>
      <c r="Y42" s="16">
        <f>IF( 数据!Y42&lt;=6,(数据!Y42-1)*权重!O$48,              IF(数据!Y42&lt;=12, 5*权重!O$48+(数据!Y42-6)*权重!O$49,                              5*权重!O$48+6*权重!O$49+(数据!Y42-12)*权重!O$51              )
 )</f>
        <v>1.5333333333333332</v>
      </c>
      <c r="Z42" s="16">
        <f>IF( 数据!Z42&lt;=6,(数据!Z42-1)*权重!P$48,              IF(数据!Z42&lt;=10, 5*权重!P$48+(数据!Z42-4)*权重!P$50,                              5*权重!P$48+4*权重!P$50+(数据!Z42-10)*权重!P$52              )  )</f>
        <v>-0.20000000000000018</v>
      </c>
      <c r="AA42" s="16">
        <f>IF( 数据!AA42&lt;=6,(数据!AA42-1)*权重!Q$48,              IF(数据!AA42&lt;=12, 5*权重!Q$48+(数据!AA42-6)*权重!Q$49,                              5*权重!Q$48+6*权重!Q$49+(数据!AA42-12)*权重!Q$51              )
 )</f>
        <v>6.6666666666666661</v>
      </c>
      <c r="AB42" s="16">
        <f>IF( 数据!AB42&lt;=6,(数据!AB42-1)*权重!R$48,              IF(数据!AB42&lt;=10, 5*权重!R$48+(数据!AB42-4)*权重!R$50,                              5*权重!R$48+4*权重!R$50+(数据!AB42-10)*权重!R$52              )  )</f>
        <v>54.5</v>
      </c>
      <c r="AC42" s="16">
        <f>IF( 数据!AC42&lt;=6,(数据!AC42-1)*权重!S$48,              IF(数据!AC42&lt;=12, 5*权重!S$48+(数据!AC42-6)*权重!S$49,                              5*权重!S$48+6*权重!S$49+(数据!AC42-12)*权重!S$51              )
 )</f>
        <v>18</v>
      </c>
      <c r="AD42" s="16">
        <f>IF( 数据!AD42&lt;=6,(数据!AD42-1)*权重!T$48,              IF(数据!AD42&lt;=12, 5*权重!T$48+(数据!AD42-6)*权重!T$49,                              5*权重!T$48+6*权重!T$49+(数据!AD42-12)*权重!T$51              )
 )</f>
        <v>-1.2333333333333329</v>
      </c>
      <c r="AE42" s="16">
        <f>IF( 数据!AE42&lt;=6,(数据!AE42-1)*权重!U$48,              IF(数据!AE42&lt;=10, 5*权重!U$48+(数据!AE42-4)*权重!U$50,                              5*权重!U$48+4*权重!U$50+(数据!AE42-10)*权重!U$52              )  )</f>
        <v>-2.5999999999999996</v>
      </c>
      <c r="AF42" s="16">
        <f>IF( 数据!AF42&lt;=6,(数据!AF42-1)*权重!V$48,              IF(数据!AF42&lt;=10, 5*权重!V$48+(数据!AF42-4)*权重!V$50,                              5*权重!V$48+4*权重!V$50+(数据!AF42-10)*权重!V$52              )  )</f>
        <v>6.3000000000000007</v>
      </c>
      <c r="AG42" s="16">
        <f>IF( 数据!AG42&lt;=6,(数据!AG42-1)*权重!W$48,              IF(数据!AG42&lt;=12, 5*权重!W$48+(数据!AG42-6)*权重!W$49,                              5*权重!W$48+6*权重!W$49+(数据!AG42-12)*权重!W$51              )
 )</f>
        <v>4.0999999999999996</v>
      </c>
      <c r="AH42" s="16">
        <f>IF( 数据!AH42&lt;=6,(数据!AH42-1)*权重!X$48,              IF(数据!AH42&lt;=10, 5*权重!X$48+(数据!AH42-4)*权重!X$50,                              5*权重!X$48+4*权重!X$50+(数据!AH42-10)*权重!X$52              )  )</f>
        <v>-0.27500000000000002</v>
      </c>
      <c r="AI42" s="16">
        <f>IF( 数据!AI42&lt;=6,(数据!AI42-1)*权重!Y$48,              IF(数据!AI42&lt;=12, 5*权重!Y$48+(数据!AI42-6)*权重!Y$49,                              5*权重!Y$48+6*权重!Y$49+(数据!AI42-12)*权重!Y$51              )
 )</f>
        <v>0</v>
      </c>
      <c r="AJ42" s="16">
        <f>IF( 数据!AJ42&lt;=6,(数据!AJ42-1)*权重!Z$48,              IF(数据!AJ42&lt;=10, 5*权重!Z$48+(数据!AJ42-4)*权重!Z$50,                              5*权重!Z$48+4*权重!Z$50+(数据!AJ42-10)*权重!Z$52              )  )</f>
        <v>8.6625000000000014</v>
      </c>
      <c r="AK42" s="16">
        <f>IF( 数据!AK42&lt;=6,(数据!AK42-1)*权重!AA$48,              IF(数据!AK42&lt;=10, 5*权重!AA$48+(数据!AK42-4)*权重!AA$50,                              5*权重!AA$48+4*权重!AA$50+(数据!AK42-10)*权重!AA$52              )  )</f>
        <v>-1.4500000000000002</v>
      </c>
      <c r="AL42" s="16">
        <f>IF( 数据!AL42&lt;=6,(数据!AL42-1)*权重!AB$48,              IF(数据!AL42&lt;=12, 5*权重!AB$48+(数据!AL42-6)*权重!AB$49,                              5*权重!AB$48+6*权重!AB$49+(数据!AL42-12)*权重!AB$51              )
 )</f>
        <v>9.9499999999999993</v>
      </c>
      <c r="AM42" s="16">
        <f>IF( 数据!AM42&lt;=6,(数据!AM42-1)*权重!AC$48,              IF(数据!AM42&lt;=12, 5*权重!AC$48+(数据!AM42-6)*权重!AC$49,                              5*权重!AC$48+6*权重!AC$49+(数据!AM42-12)*权重!AC$51              )
 )</f>
        <v>9.6</v>
      </c>
      <c r="AN42" s="16">
        <f>IF( 数据!AN42&lt;=6,(数据!AN42-1)*权重!AD$48,              IF(数据!AN42&lt;=12, 5*权重!AD$48+(数据!AN42-6)*权重!AD$49,                              5*权重!AD$48+6*权重!AD$49+(数据!AN42-12)*权重!AD$51              )
 )</f>
        <v>77.333333333333329</v>
      </c>
      <c r="AO42" s="16">
        <f>IF( 数据!AO42&lt;=6,(数据!AO42-1)*权重!AE$48,              IF(数据!AO42&lt;=12, 5*权重!AE$48+(数据!AO42-6)*权重!AE$49,                              5*权重!AE$48+6*权重!AE$49+(数据!AO42-12)*权重!AE$51              )
 )</f>
        <v>4.2</v>
      </c>
      <c r="AP42" s="16">
        <f>IF( 数据!AP42&lt;=6,(数据!AP42-1)*权重!AF$48,              IF(数据!AP42&lt;=12, 5*权重!AF$48+(数据!AP42-6)*权重!AF$49,                              5*权重!AF$48+6*权重!AF$49+(数据!AP42-12)*权重!AF$51              )
 )</f>
        <v>15.433333333333334</v>
      </c>
      <c r="AQ42" s="16">
        <f>IF( 数据!AQ42&lt;=6,(数据!AQ42-1)*权重!AG$48,              IF(数据!AQ42&lt;=12, 5*权重!AG$48+(数据!AQ42-6)*权重!AG$49,                              5*权重!AG$48+6*权重!AG$49+(数据!AQ42-12)*权重!AG$51              )
 )</f>
        <v>17.8</v>
      </c>
      <c r="AR42" s="16">
        <f>IF( 数据!AR42&lt;=6,(数据!AR42-1)*权重!AH$48,              IF(数据!AR42&lt;=12, 5*权重!AH$48+(数据!AR42-6)*权重!AH$49,                              5*权重!AH$48+6*权重!AH$49+(数据!AR42-12)*权重!AH$51              )
 )</f>
        <v>14.566666666666665</v>
      </c>
      <c r="AS42" s="16">
        <f>IF( 数据!AS42&lt;=6,(数据!AS42-1)*权重!AI$48,              IF(数据!AS42&lt;=12, 5*权重!AI$48+(数据!AS42-6)*权重!AI$49,                              5*权重!AI$48+6*权重!AI$49+(数据!AS42-12)*权重!AI$51              )
 )</f>
        <v>6.6500000000000012</v>
      </c>
      <c r="AT42" s="16">
        <f>IF( 数据!AT42&lt;=6,(数据!AT42-1)*权重!AJ$48,              IF(数据!AT42&lt;=12, 5*权重!AJ$48+(数据!AT42-6)*权重!AJ$49,                              5*权重!AJ$48+6*权重!AJ$49+(数据!AT42-12)*权重!AJ$51              )
 )</f>
        <v>76.75</v>
      </c>
      <c r="AU42" s="16">
        <f>IF( 数据!AU42&lt;=6,(数据!AU42-1)*权重!AK$48,              IF(数据!AU42&lt;=12, 5*权重!AK$48+(数据!AU42-6)*权重!AK$49,                              5*权重!AK$48+6*权重!AK$49+(数据!AU42-12)*权重!AK$51              )
 )</f>
        <v>14.2</v>
      </c>
      <c r="AV42" s="16">
        <f>IF( 数据!AV42&lt;=6,(数据!AV42-1)*权重!AL$48,              IF(数据!AV42&lt;=10, 5*权重!AL$48+(数据!AV42-4)*权重!AL$50,                              5*权重!AL$48+4*权重!AL$50+(数据!AV42-10)*权重!AL$52              )  )</f>
        <v>3.4</v>
      </c>
      <c r="AW42" s="16">
        <f>IF( 数据!AW42&lt;=6,(数据!AW42-1)*权重!AM$48,              IF(数据!AW42&lt;=10, 5*权重!AM$48+(数据!AW42-4)*权重!AM$50,                              5*权重!AM$48+4*权重!AM$50+(数据!AW42-10)*权重!AM$52              )  )</f>
        <v>4.2</v>
      </c>
      <c r="AX42" s="16">
        <f>IF( 数据!AX42&lt;=6,(数据!AX42-1)*权重!AN$48,              IF(数据!AX42&lt;=10, 5*权重!AN$48+(数据!AX42-4)*权重!AN$50,                              5*权重!AN$48+4*权重!AN$50+(数据!AX42-10)*权重!AN$52              )  )</f>
        <v>24.587499999999999</v>
      </c>
      <c r="AY42" s="8">
        <v>2</v>
      </c>
      <c r="AZ42" s="8">
        <v>2</v>
      </c>
      <c r="BA42" s="8">
        <v>1</v>
      </c>
      <c r="BB42" s="8">
        <v>1</v>
      </c>
      <c r="BC42" s="8">
        <v>3</v>
      </c>
      <c r="BD42" s="8">
        <v>1</v>
      </c>
      <c r="BE42" s="8">
        <v>2</v>
      </c>
      <c r="BF42" s="8">
        <v>2</v>
      </c>
      <c r="BG42" s="8">
        <v>1</v>
      </c>
      <c r="BH42" s="8">
        <v>1</v>
      </c>
      <c r="BI42" s="8">
        <v>3</v>
      </c>
      <c r="BJ42" s="8">
        <v>6.6</v>
      </c>
      <c r="BK42" s="8" t="s">
        <v>22</v>
      </c>
      <c r="BL42" s="8">
        <v>13</v>
      </c>
      <c r="BM42" s="8">
        <v>1</v>
      </c>
      <c r="BN42" s="8"/>
      <c r="BO42" s="8">
        <v>5</v>
      </c>
      <c r="BP42" s="34">
        <v>47664</v>
      </c>
      <c r="BQ42" s="8" t="s">
        <v>21</v>
      </c>
      <c r="BR42" s="8" t="s">
        <v>156</v>
      </c>
    </row>
    <row r="43" spans="1:70" ht="15.5" thickBot="1" x14ac:dyDescent="0.35">
      <c r="A43" s="8" t="s">
        <v>26</v>
      </c>
      <c r="B43" s="16">
        <f t="shared" si="1"/>
        <v>425.33666666666664</v>
      </c>
      <c r="C43" s="8" t="s">
        <v>371</v>
      </c>
      <c r="D43" s="8" t="s">
        <v>372</v>
      </c>
      <c r="E43" s="33">
        <v>0.91</v>
      </c>
      <c r="F43" s="8">
        <v>0</v>
      </c>
      <c r="G43" s="8" t="s">
        <v>19</v>
      </c>
      <c r="H43" s="8" t="s">
        <v>373</v>
      </c>
      <c r="I43" s="8">
        <v>30</v>
      </c>
      <c r="J43" s="8">
        <v>164</v>
      </c>
      <c r="K43" s="8">
        <v>180</v>
      </c>
      <c r="L43" s="16">
        <f>IF( 数据!L43&lt;=6,(数据!L43-1)*权重!B$48,              IF(数据!L43&lt;=12, 5*权重!B$48+(数据!L43-6)*权重!B$49,                              5*权重!B$48+6*权重!B$49+(数据!L43-12)*权重!B$51              )
 )</f>
        <v>5.333333333333333</v>
      </c>
      <c r="M43" s="16">
        <f>IF( 数据!M43&lt;=6,(数据!M43-1)*权重!C$48,              IF(数据!M43&lt;=12, 5*权重!C$48+(数据!M43-6)*权重!C$49,                              5*权重!C$48+6*权重!C$49+(数据!M43-12)*权重!C$51              )
 )</f>
        <v>1.75</v>
      </c>
      <c r="N43" s="16">
        <f>IF( 数据!N43&lt;=6,(数据!N43-1)*权重!D$48,              IF(数据!N43&lt;=12, 5*权重!D$48+(数据!N43-6)*权重!D$49,                              5*权重!D$48+6*权重!D$49+(数据!N43-12)*权重!D$51              )
 )</f>
        <v>-0.82999999999999985</v>
      </c>
      <c r="O43" s="16">
        <f>IF( 数据!O43&lt;=6,(数据!O43-1)*权重!E$48,              IF(数据!O43&lt;=12, 5*权重!E$48+(数据!O43-6)*权重!E$49,                              5*权重!E$48+6*权重!E$49+(数据!O43-12)*权重!E$51              )
 )</f>
        <v>0</v>
      </c>
      <c r="P43" s="16">
        <f>IF( 数据!P43&lt;=6,(数据!P43-1)*权重!F$48,              IF(数据!P43&lt;=12, 5*权重!F$48+(数据!P43-6)*权重!F$49,                              5*权重!F$48+6*权重!F$49+(数据!P43-12)*权重!F$51              )
 )</f>
        <v>-1.1999999999999997</v>
      </c>
      <c r="Q43" s="16">
        <f>IF( 数据!Q43&lt;=6,(数据!Q43-1)*权重!G$48,              IF(数据!Q43&lt;=12, 5*权重!G$48+(数据!Q43-6)*权重!G$49,                              5*权重!G$48+6*权重!G$49+(数据!Q43-12)*权重!G$51              )
 )</f>
        <v>0</v>
      </c>
      <c r="R43" s="16">
        <f>IF( 数据!R43&lt;=6,(数据!R43-1)*权重!H$48,              IF(数据!R43&lt;=12, 5*权重!H$48+(数据!R43-6)*权重!H$49,                              5*权重!H$48+6*权重!H$49+(数据!R43-12)*权重!H$51              )
 )</f>
        <v>0</v>
      </c>
      <c r="S43" s="16">
        <f>IF( 数据!S43&lt;=6,(数据!S43-1)*权重!I$48,              IF(数据!S43&lt;=12, 5*权重!I$48+(数据!S43-6)*权重!I$49,                              5*权重!I$48+6*权重!I$49+(数据!S43-12)*权重!I$51              )
 )</f>
        <v>22.033333333333331</v>
      </c>
      <c r="T43" s="16">
        <f>IF( 数据!T43&lt;=6,(数据!T43-1)*权重!J$48,              IF(数据!T43&lt;=12, 5*权重!J$48+(数据!T43-6)*权重!J$49,                              5*权重!J$48+6*权重!J$49+(数据!T43-12)*权重!J$51              )
 )</f>
        <v>2.2666666666666666</v>
      </c>
      <c r="U43" s="16">
        <f>IF( 数据!U43&lt;=6,(数据!U43-1)*权重!K$48,              IF(数据!U43&lt;=12, 5*权重!K$48+(数据!U43-6)*权重!K$49,                              5*权重!K$48+6*权重!K$49+(数据!U43-12)*权重!K$51              )
 )</f>
        <v>0</v>
      </c>
      <c r="V43" s="16">
        <f>IF( 数据!V43&lt;=6,(数据!V43-1)*权重!L$48,              IF(数据!V43&lt;=12, 5*权重!L$48+(数据!V43-6)*权重!L$49,                              5*权重!L$48+6*权重!L$49+(数据!V43-12)*权重!L$51              )
 )</f>
        <v>9.5</v>
      </c>
      <c r="W43" s="16">
        <f>IF( 数据!W43&lt;=6,(数据!W43-1)*权重!M$48,              IF(数据!W43&lt;=12, 5*权重!M$48+(数据!W43-6)*权重!M$49,                              5*权重!M$48+6*权重!M$49+(数据!W43-12)*权重!M$51              )
 )</f>
        <v>2.6666666666666665</v>
      </c>
      <c r="X43" s="16">
        <f>IF( 数据!X43&lt;=6,(数据!X43-1)*权重!N$48,              IF(数据!X43&lt;=12, 5*权重!N$48+(数据!X43-6)*权重!N$49,                              5*权重!N$48+6*权重!N$49+(数据!X43-12)*权重!N$51              )
 )</f>
        <v>1.9666666666666666</v>
      </c>
      <c r="Y43" s="16">
        <f>IF( 数据!Y43&lt;=6,(数据!Y43-1)*权重!O$48,              IF(数据!Y43&lt;=12, 5*权重!O$48+(数据!Y43-6)*权重!O$49,                              5*权重!O$48+6*权重!O$49+(数据!Y43-12)*权重!O$51              )
 )</f>
        <v>2.5333333333333332</v>
      </c>
      <c r="Z43" s="16">
        <f>IF( 数据!Z43&lt;=6,(数据!Z43-1)*权重!P$48,              IF(数据!Z43&lt;=10, 5*权重!P$48+(数据!Z43-4)*权重!P$50,                              5*权重!P$48+4*权重!P$50+(数据!Z43-10)*权重!P$52              )  )</f>
        <v>-0.37500000000000022</v>
      </c>
      <c r="AA43" s="16">
        <f>IF( 数据!AA43&lt;=6,(数据!AA43-1)*权重!Q$48,              IF(数据!AA43&lt;=12, 5*权重!Q$48+(数据!AA43-6)*权重!Q$49,                              5*权重!Q$48+6*权重!Q$49+(数据!AA43-12)*权重!Q$51              )
 )</f>
        <v>5.166666666666667</v>
      </c>
      <c r="AB43" s="16">
        <f>IF( 数据!AB43&lt;=6,(数据!AB43-1)*权重!R$48,              IF(数据!AB43&lt;=10, 5*权重!R$48+(数据!AB43-4)*权重!R$50,                              5*权重!R$48+4*权重!R$50+(数据!AB43-10)*权重!R$52              )  )</f>
        <v>60.5</v>
      </c>
      <c r="AC43" s="16">
        <f>IF( 数据!AC43&lt;=6,(数据!AC43-1)*权重!S$48,              IF(数据!AC43&lt;=12, 5*权重!S$48+(数据!AC43-6)*权重!S$49,                              5*权重!S$48+6*权重!S$49+(数据!AC43-12)*权重!S$51              )
 )</f>
        <v>20.866666666666667</v>
      </c>
      <c r="AD43" s="16">
        <f>IF( 数据!AD43&lt;=6,(数据!AD43-1)*权重!T$48,              IF(数据!AD43&lt;=12, 5*权重!T$48+(数据!AD43-6)*权重!T$49,                              5*权重!T$48+6*权重!T$49+(数据!AD43-12)*权重!T$51              )
 )</f>
        <v>-0.86666666666666625</v>
      </c>
      <c r="AE43" s="16">
        <f>IF( 数据!AE43&lt;=6,(数据!AE43-1)*权重!U$48,              IF(数据!AE43&lt;=10, 5*权重!U$48+(数据!AE43-4)*权重!U$50,                              5*权重!U$48+4*权重!U$50+(数据!AE43-10)*权重!U$52              )  )</f>
        <v>-1.3999999999999995</v>
      </c>
      <c r="AF43" s="16">
        <f>IF( 数据!AF43&lt;=6,(数据!AF43-1)*权重!V$48,              IF(数据!AF43&lt;=10, 5*权重!V$48+(数据!AF43-4)*权重!V$50,                              5*权重!V$48+4*权重!V$50+(数据!AF43-10)*权重!V$52              )  )</f>
        <v>7.0875000000000004</v>
      </c>
      <c r="AG43" s="16">
        <f>IF( 数据!AG43&lt;=6,(数据!AG43-1)*权重!W$48,              IF(数据!AG43&lt;=12, 5*权重!W$48+(数据!AG43-6)*权重!W$49,                              5*权重!W$48+6*权重!W$49+(数据!AG43-12)*权重!W$51              )
 )</f>
        <v>4.0999999999999996</v>
      </c>
      <c r="AH43" s="16">
        <f>IF( 数据!AH43&lt;=6,(数据!AH43-1)*权重!X$48,              IF(数据!AH43&lt;=10, 5*权重!X$48+(数据!AH43-4)*权重!X$50,                              5*权重!X$48+4*权重!X$50+(数据!AH43-10)*权重!X$52              )  )</f>
        <v>0.28749999999999998</v>
      </c>
      <c r="AI43" s="16">
        <f>IF( 数据!AI43&lt;=6,(数据!AI43-1)*权重!Y$48,              IF(数据!AI43&lt;=12, 5*权重!Y$48+(数据!AI43-6)*权重!Y$49,                              5*权重!Y$48+6*权重!Y$49+(数据!AI43-12)*权重!Y$51              )
 )</f>
        <v>1.3333333333333333</v>
      </c>
      <c r="AJ43" s="16">
        <f>IF( 数据!AJ43&lt;=6,(数据!AJ43-1)*权重!Z$48,              IF(数据!AJ43&lt;=10, 5*权重!Z$48+(数据!AJ43-4)*权重!Z$50,                              5*权重!Z$48+4*权重!Z$50+(数据!AJ43-10)*权重!Z$52              )  )</f>
        <v>10.425000000000001</v>
      </c>
      <c r="AK43" s="16">
        <f>IF( 数据!AK43&lt;=6,(数据!AK43-1)*权重!AA$48,              IF(数据!AK43&lt;=10, 5*权重!AA$48+(数据!AK43-4)*权重!AA$50,                              5*权重!AA$48+4*权重!AA$50+(数据!AK43-10)*权重!AA$52              )  )</f>
        <v>-0.92500000000000004</v>
      </c>
      <c r="AL43" s="16">
        <f>IF( 数据!AL43&lt;=6,(数据!AL43-1)*权重!AB$48,              IF(数据!AL43&lt;=12, 5*权重!AB$48+(数据!AL43-6)*权重!AB$49,                              5*权重!AB$48+6*权重!AB$49+(数据!AL43-12)*权重!AB$51              )
 )</f>
        <v>16.2</v>
      </c>
      <c r="AM43" s="16">
        <f>IF( 数据!AM43&lt;=6,(数据!AM43-1)*权重!AC$48,              IF(数据!AM43&lt;=12, 5*权重!AC$48+(数据!AM43-6)*权重!AC$49,                              5*权重!AC$48+6*权重!AC$49+(数据!AM43-12)*权重!AC$51              )
 )</f>
        <v>9.9666666666666668</v>
      </c>
      <c r="AN43" s="16">
        <f>IF( 数据!AN43&lt;=6,(数据!AN43-1)*权重!AD$48,              IF(数据!AN43&lt;=12, 5*权重!AD$48+(数据!AN43-6)*权重!AD$49,                              5*权重!AD$48+6*权重!AD$49+(数据!AN43-12)*权重!AD$51              )
 )</f>
        <v>72.604166666666671</v>
      </c>
      <c r="AO43" s="16">
        <f>IF( 数据!AO43&lt;=6,(数据!AO43-1)*权重!AE$48,              IF(数据!AO43&lt;=12, 5*权重!AE$48+(数据!AO43-6)*权重!AE$49,                              5*权重!AE$48+6*权重!AE$49+(数据!AO43-12)*权重!AE$51              )
 )</f>
        <v>5.5833333333333339</v>
      </c>
      <c r="AP43" s="16">
        <f>IF( 数据!AP43&lt;=6,(数据!AP43-1)*权重!AF$48,              IF(数据!AP43&lt;=12, 5*权重!AF$48+(数据!AP43-6)*权重!AF$49,                              5*权重!AF$48+6*权重!AF$49+(数据!AP43-12)*权重!AF$51              )
 )</f>
        <v>14.466666666666667</v>
      </c>
      <c r="AQ43" s="16">
        <f>IF( 数据!AQ43&lt;=6,(数据!AQ43-1)*权重!AG$48,              IF(数据!AQ43&lt;=12, 5*权重!AG$48+(数据!AQ43-6)*权重!AG$49,                              5*权重!AG$48+6*权重!AG$49+(数据!AQ43-12)*权重!AG$51              )
 )</f>
        <v>19.866666666666667</v>
      </c>
      <c r="AR43" s="16">
        <f>IF( 数据!AR43&lt;=6,(数据!AR43-1)*权重!AH$48,              IF(数据!AR43&lt;=12, 5*权重!AH$48+(数据!AR43-6)*权重!AH$49,                              5*权重!AH$48+6*权重!AH$49+(数据!AR43-12)*权重!AH$51              )
 )</f>
        <v>18.066666666666666</v>
      </c>
      <c r="AS43" s="16">
        <f>IF( 数据!AS43&lt;=6,(数据!AS43-1)*权重!AI$48,              IF(数据!AS43&lt;=12, 5*权重!AI$48+(数据!AS43-6)*权重!AI$49,                              5*权重!AI$48+6*权重!AI$49+(数据!AS43-12)*权重!AI$51              )
 )</f>
        <v>1.8500000000000005</v>
      </c>
      <c r="AT43" s="16">
        <f>IF( 数据!AT43&lt;=6,(数据!AT43-1)*权重!AJ$48,              IF(数据!AT43&lt;=12, 5*权重!AJ$48+(数据!AT43-6)*权重!AJ$49,                              5*权重!AJ$48+6*权重!AJ$49+(数据!AT43-12)*权重!AJ$51              )
 )</f>
        <v>67</v>
      </c>
      <c r="AU43" s="16">
        <f>IF( 数据!AU43&lt;=6,(数据!AU43-1)*权重!AK$48,              IF(数据!AU43&lt;=12, 5*权重!AK$48+(数据!AU43-6)*权重!AK$49,                              5*权重!AK$48+6*权重!AK$49+(数据!AU43-12)*权重!AK$51              )
 )</f>
        <v>15.399999999999999</v>
      </c>
      <c r="AV43" s="16">
        <f>IF( 数据!AV43&lt;=6,(数据!AV43-1)*权重!AL$48,              IF(数据!AV43&lt;=10, 5*权重!AL$48+(数据!AV43-4)*权重!AL$50,                              5*权重!AL$48+4*权重!AL$50+(数据!AV43-10)*权重!AL$52              )  )</f>
        <v>4.25</v>
      </c>
      <c r="AW43" s="16">
        <f>IF( 数据!AW43&lt;=6,(数据!AW43-1)*权重!AM$48,              IF(数据!AW43&lt;=10, 5*权重!AM$48+(数据!AW43-4)*权重!AM$50,                              5*权重!AM$48+4*权重!AM$50+(数据!AW43-10)*权重!AM$52              )  )</f>
        <v>4.95</v>
      </c>
      <c r="AX43" s="16">
        <f>IF( 数据!AX43&lt;=6,(数据!AX43-1)*权重!AN$48,              IF(数据!AX43&lt;=10, 5*权重!AN$48+(数据!AX43-4)*权重!AN$50,                              5*权重!AN$48+4*权重!AN$50+(数据!AX43-10)*权重!AN$52              )  )</f>
        <v>22.912499999999998</v>
      </c>
      <c r="AY43" s="8">
        <v>3</v>
      </c>
      <c r="AZ43" s="8">
        <v>4</v>
      </c>
      <c r="BA43" s="8">
        <v>1</v>
      </c>
      <c r="BB43" s="8">
        <v>1</v>
      </c>
      <c r="BC43" s="8">
        <v>4</v>
      </c>
      <c r="BD43" s="8">
        <v>2</v>
      </c>
      <c r="BE43" s="8">
        <v>3</v>
      </c>
      <c r="BF43" s="8">
        <v>2</v>
      </c>
      <c r="BG43" s="8">
        <v>2</v>
      </c>
      <c r="BH43" s="8">
        <v>3</v>
      </c>
      <c r="BI43" s="8">
        <v>1</v>
      </c>
      <c r="BJ43" s="8">
        <v>8.15</v>
      </c>
      <c r="BK43" s="8" t="s">
        <v>22</v>
      </c>
      <c r="BL43" s="8">
        <v>17</v>
      </c>
      <c r="BM43" s="8">
        <v>2</v>
      </c>
      <c r="BN43" s="8"/>
      <c r="BO43" s="8">
        <v>64</v>
      </c>
      <c r="BP43" s="34">
        <v>46203</v>
      </c>
      <c r="BQ43" s="8" t="s">
        <v>21</v>
      </c>
      <c r="BR43" s="8" t="s">
        <v>156</v>
      </c>
    </row>
    <row r="44" spans="1:70" ht="15.5" thickBot="1" x14ac:dyDescent="0.35">
      <c r="A44" s="8" t="s">
        <v>26</v>
      </c>
      <c r="B44" s="16">
        <f t="shared" si="1"/>
        <v>438.88583333333321</v>
      </c>
      <c r="C44" s="8" t="s">
        <v>374</v>
      </c>
      <c r="D44" s="8" t="s">
        <v>372</v>
      </c>
      <c r="E44" s="33">
        <v>0.92</v>
      </c>
      <c r="F44" s="8">
        <v>0</v>
      </c>
      <c r="G44" s="8" t="s">
        <v>20</v>
      </c>
      <c r="H44" s="8" t="s">
        <v>31</v>
      </c>
      <c r="I44" s="8">
        <v>28</v>
      </c>
      <c r="J44" s="8">
        <v>168</v>
      </c>
      <c r="K44" s="8">
        <v>177</v>
      </c>
      <c r="L44" s="16">
        <f>IF( 数据!L44&lt;=6,(数据!L44-1)*权重!B$48,              IF(数据!L44&lt;=12, 5*权重!B$48+(数据!L44-6)*权重!B$49,                              5*权重!B$48+6*权重!B$49+(数据!L44-12)*权重!B$51              )
 )</f>
        <v>3.4666666666666668</v>
      </c>
      <c r="M44" s="16">
        <f>IF( 数据!M44&lt;=6,(数据!M44-1)*权重!C$48,              IF(数据!M44&lt;=12, 5*权重!C$48+(数据!M44-6)*权重!C$49,                              5*权重!C$48+6*权重!C$49+(数据!M44-12)*权重!C$51              )
 )</f>
        <v>0.90000000000000013</v>
      </c>
      <c r="N44" s="16">
        <f>IF( 数据!N44&lt;=6,(数据!N44-1)*权重!D$48,              IF(数据!N44&lt;=12, 5*权重!D$48+(数据!N44-6)*权重!D$49,                              5*权重!D$48+6*权重!D$49+(数据!N44-12)*权重!D$51              )
 )</f>
        <v>1.9199999999999997</v>
      </c>
      <c r="O44" s="16">
        <f>IF( 数据!O44&lt;=6,(数据!O44-1)*权重!E$48,              IF(数据!O44&lt;=12, 5*权重!E$48+(数据!O44-6)*权重!E$49,                              5*权重!E$48+6*权重!E$49+(数据!O44-12)*权重!E$51              )
 )</f>
        <v>0</v>
      </c>
      <c r="P44" s="16">
        <f>IF( 数据!P44&lt;=6,(数据!P44-1)*权重!F$48,              IF(数据!P44&lt;=12, 5*权重!F$48+(数据!P44-6)*权重!F$49,                              5*权重!F$48+6*权重!F$49+(数据!P44-12)*权重!F$51              )
 )</f>
        <v>-3.1166666666666663</v>
      </c>
      <c r="Q44" s="16">
        <f>IF( 数据!Q44&lt;=6,(数据!Q44-1)*权重!G$48,              IF(数据!Q44&lt;=12, 5*权重!G$48+(数据!Q44-6)*权重!G$49,                              5*权重!G$48+6*权重!G$49+(数据!Q44-12)*权重!G$51              )
 )</f>
        <v>0</v>
      </c>
      <c r="R44" s="16">
        <f>IF( 数据!R44&lt;=6,(数据!R44-1)*权重!H$48,              IF(数据!R44&lt;=12, 5*权重!H$48+(数据!R44-6)*权重!H$49,                              5*权重!H$48+6*权重!H$49+(数据!R44-12)*权重!H$51              )
 )</f>
        <v>0</v>
      </c>
      <c r="S44" s="16">
        <f>IF( 数据!S44&lt;=6,(数据!S44-1)*权重!I$48,              IF(数据!S44&lt;=12, 5*权重!I$48+(数据!S44-6)*权重!I$49,                              5*权重!I$48+6*权重!I$49+(数据!S44-12)*权重!I$51              )
 )</f>
        <v>15.2</v>
      </c>
      <c r="T44" s="16">
        <f>IF( 数据!T44&lt;=6,(数据!T44-1)*权重!J$48,              IF(数据!T44&lt;=12, 5*权重!J$48+(数据!T44-6)*权重!J$49,                              5*权重!J$48+6*权重!J$49+(数据!T44-12)*权重!J$51              )
 )</f>
        <v>2.2999999999999998</v>
      </c>
      <c r="U44" s="16">
        <f>IF( 数据!U44&lt;=6,(数据!U44-1)*权重!K$48,              IF(数据!U44&lt;=12, 5*权重!K$48+(数据!U44-6)*权重!K$49,                              5*权重!K$48+6*权重!K$49+(数据!U44-12)*权重!K$51              )
 )</f>
        <v>0</v>
      </c>
      <c r="V44" s="16">
        <f>IF( 数据!V44&lt;=6,(数据!V44-1)*权重!L$48,              IF(数据!V44&lt;=12, 5*权重!L$48+(数据!V44-6)*权重!L$49,                              5*权重!L$48+6*权重!L$49+(数据!V44-12)*权重!L$51              )
 )</f>
        <v>5.3000000000000007</v>
      </c>
      <c r="W44" s="16">
        <f>IF( 数据!W44&lt;=6,(数据!W44-1)*权重!M$48,              IF(数据!W44&lt;=12, 5*权重!M$48+(数据!W44-6)*权重!M$49,                              5*权重!M$48+6*权重!M$49+(数据!W44-12)*权重!M$51              )
 )</f>
        <v>0.1333333333333333</v>
      </c>
      <c r="X44" s="16">
        <f>IF( 数据!X44&lt;=6,(数据!X44-1)*权重!N$48,              IF(数据!X44&lt;=12, 5*权重!N$48+(数据!X44-6)*权重!N$49,                              5*权重!N$48+6*权重!N$49+(数据!X44-12)*权重!N$51              )
 )</f>
        <v>3.1999999999999997</v>
      </c>
      <c r="Y44" s="16">
        <f>IF( 数据!Y44&lt;=6,(数据!Y44-1)*权重!O$48,              IF(数据!Y44&lt;=12, 5*权重!O$48+(数据!Y44-6)*权重!O$49,                              5*权重!O$48+6*权重!O$49+(数据!Y44-12)*权重!O$51              )
 )</f>
        <v>0.72</v>
      </c>
      <c r="Z44" s="16">
        <f>IF( 数据!Z44&lt;=6,(数据!Z44-1)*权重!P$48,              IF(数据!Z44&lt;=10, 5*权重!P$48+(数据!Z44-4)*权重!P$50,                              5*权重!P$48+4*权重!P$50+(数据!Z44-10)*权重!P$52              )  )</f>
        <v>-1.6</v>
      </c>
      <c r="AA44" s="16">
        <f>IF( 数据!AA44&lt;=6,(数据!AA44-1)*权重!Q$48,              IF(数据!AA44&lt;=12, 5*权重!Q$48+(数据!AA44-6)*权重!Q$49,                              5*权重!Q$48+6*权重!Q$49+(数据!AA44-12)*权重!Q$51              )
 )</f>
        <v>7.1666666666666661</v>
      </c>
      <c r="AB44" s="16">
        <f>IF( 数据!AB44&lt;=6,(数据!AB44-1)*权重!R$48,              IF(数据!AB44&lt;=10, 5*权重!R$48+(数据!AB44-4)*权重!R$50,                              5*权重!R$48+4*权重!R$50+(数据!AB44-10)*权重!R$52              )  )</f>
        <v>58.25</v>
      </c>
      <c r="AC44" s="16">
        <f>IF( 数据!AC44&lt;=6,(数据!AC44-1)*权重!S$48,              IF(数据!AC44&lt;=12, 5*权重!S$48+(数据!AC44-6)*权重!S$49,                              5*权重!S$48+6*权重!S$49+(数据!AC44-12)*权重!S$51              )
 )</f>
        <v>20.866666666666667</v>
      </c>
      <c r="AD44" s="16">
        <f>IF( 数据!AD44&lt;=6,(数据!AD44-1)*权重!T$48,              IF(数据!AD44&lt;=12, 5*权重!T$48+(数据!AD44-6)*权重!T$49,                              5*权重!T$48+6*权重!T$49+(数据!AD44-12)*权重!T$51              )
 )</f>
        <v>-0.49999999999999956</v>
      </c>
      <c r="AE44" s="16">
        <f>IF( 数据!AE44&lt;=6,(数据!AE44-1)*权重!U$48,              IF(数据!AE44&lt;=10, 5*权重!U$48+(数据!AE44-4)*权重!U$50,                              5*权重!U$48+4*权重!U$50+(数据!AE44-10)*权重!U$52              )  )</f>
        <v>-0.19999999999999929</v>
      </c>
      <c r="AF44" s="16">
        <f>IF( 数据!AF44&lt;=6,(数据!AF44-1)*权重!V$48,              IF(数据!AF44&lt;=10, 5*权重!V$48+(数据!AF44-4)*权重!V$50,                              5*权重!V$48+4*权重!V$50+(数据!AF44-10)*权重!V$52              )  )</f>
        <v>7.8750000000000009</v>
      </c>
      <c r="AG44" s="16">
        <f>IF( 数据!AG44&lt;=6,(数据!AG44-1)*权重!W$48,              IF(数据!AG44&lt;=12, 5*权重!W$48+(数据!AG44-6)*权重!W$49,                              5*权重!W$48+6*权重!W$49+(数据!AG44-12)*权重!W$51              )
 )</f>
        <v>3.3</v>
      </c>
      <c r="AH44" s="16">
        <f>IF( 数据!AH44&lt;=6,(数据!AH44-1)*权重!X$48,              IF(数据!AH44&lt;=10, 5*权重!X$48+(数据!AH44-4)*权重!X$50,                              5*权重!X$48+4*权重!X$50+(数据!AH44-10)*权重!X$52              )  )</f>
        <v>0.17500000000000004</v>
      </c>
      <c r="AI44" s="16">
        <f>IF( 数据!AI44&lt;=6,(数据!AI44-1)*权重!Y$48,              IF(数据!AI44&lt;=12, 5*权重!Y$48+(数据!AI44-6)*权重!Y$49,                              5*权重!Y$48+6*权重!Y$49+(数据!AI44-12)*权重!Y$51              )
 )</f>
        <v>0.13333333333333336</v>
      </c>
      <c r="AJ44" s="16">
        <f>IF( 数据!AJ44&lt;=6,(数据!AJ44-1)*权重!Z$48,              IF(数据!AJ44&lt;=10, 5*权重!Z$48+(数据!AJ44-4)*权重!Z$50,                              5*权重!Z$48+4*权重!Z$50+(数据!AJ44-10)*权重!Z$52              )  )</f>
        <v>11.600000000000001</v>
      </c>
      <c r="AK44" s="16">
        <f>IF( 数据!AK44&lt;=6,(数据!AK44-1)*权重!AA$48,              IF(数据!AK44&lt;=10, 5*权重!AA$48+(数据!AK44-4)*权重!AA$50,                              5*权重!AA$48+4*权重!AA$50+(数据!AK44-10)*权重!AA$52              )  )</f>
        <v>-0.40000000000000013</v>
      </c>
      <c r="AL44" s="16">
        <f>IF( 数据!AL44&lt;=6,(数据!AL44-1)*权重!AB$48,              IF(数据!AL44&lt;=12, 5*权重!AB$48+(数据!AL44-6)*权重!AB$49,                              5*权重!AB$48+6*权重!AB$49+(数据!AL44-12)*权重!AB$51              )
 )</f>
        <v>16.2</v>
      </c>
      <c r="AM44" s="16">
        <f>IF( 数据!AM44&lt;=6,(数据!AM44-1)*权重!AC$48,              IF(数据!AM44&lt;=12, 5*权重!AC$48+(数据!AM44-6)*权重!AC$49,                              5*权重!AC$48+6*权重!AC$49+(数据!AM44-12)*权重!AC$51              )
 )</f>
        <v>9.6</v>
      </c>
      <c r="AN44" s="16">
        <f>IF( 数据!AN44&lt;=6,(数据!AN44-1)*权重!AD$48,              IF(数据!AN44&lt;=12, 5*权重!AD$48+(数据!AN44-6)*权重!AD$49,                              5*权重!AD$48+6*权重!AD$49+(数据!AN44-12)*权重!AD$51              )
 )</f>
        <v>72.604166666666671</v>
      </c>
      <c r="AO44" s="16">
        <f>IF( 数据!AO44&lt;=6,(数据!AO44-1)*权重!AE$48,              IF(数据!AO44&lt;=12, 5*权重!AE$48+(数据!AO44-6)*权重!AE$49,                              5*权重!AE$48+6*权重!AE$49+(数据!AO44-12)*权重!AE$51              )
 )</f>
        <v>22.9</v>
      </c>
      <c r="AP44" s="16">
        <f>IF( 数据!AP44&lt;=6,(数据!AP44-1)*权重!AF$48,              IF(数据!AP44&lt;=12, 5*权重!AF$48+(数据!AP44-6)*权重!AF$49,                              5*权重!AF$48+6*权重!AF$49+(数据!AP44-12)*权重!AF$51              )
 )</f>
        <v>14.466666666666667</v>
      </c>
      <c r="AQ44" s="16">
        <f>IF( 数据!AQ44&lt;=6,(数据!AQ44-1)*权重!AG$48,              IF(数据!AQ44&lt;=12, 5*权重!AG$48+(数据!AQ44-6)*权重!AG$49,                              5*权重!AG$48+6*权重!AG$49+(数据!AQ44-12)*权重!AG$51              )
 )</f>
        <v>20.900000000000002</v>
      </c>
      <c r="AR44" s="16">
        <f>IF( 数据!AR44&lt;=6,(数据!AR44-1)*权重!AH$48,              IF(数据!AR44&lt;=12, 5*权重!AH$48+(数据!AR44-6)*权重!AH$49,                              5*权重!AH$48+6*权重!AH$49+(数据!AR44-12)*权重!AH$51              )
 )</f>
        <v>13.399999999999999</v>
      </c>
      <c r="AS44" s="16">
        <f>IF( 数据!AS44&lt;=6,(数据!AS44-1)*权重!AI$48,              IF(数据!AS44&lt;=12, 5*权重!AI$48+(数据!AS44-6)*权重!AI$49,                              5*权重!AI$48+6*权重!AI$49+(数据!AS44-12)*权重!AI$51              )
 )</f>
        <v>9.5000000000000018</v>
      </c>
      <c r="AT44" s="16">
        <f>IF( 数据!AT44&lt;=6,(数据!AT44-1)*权重!AJ$48,              IF(数据!AT44&lt;=12, 5*权重!AJ$48+(数据!AT44-6)*权重!AJ$49,                              5*权重!AJ$48+6*权重!AJ$49+(数据!AT44-12)*权重!AJ$51              )
 )</f>
        <v>71.875</v>
      </c>
      <c r="AU44" s="16">
        <f>IF( 数据!AU44&lt;=6,(数据!AU44-1)*权重!AK$48,              IF(数据!AU44&lt;=12, 5*权重!AK$48+(数据!AU44-6)*权重!AK$49,                              5*权重!AK$48+6*权重!AK$49+(数据!AU44-12)*权重!AK$51              )
 )</f>
        <v>15.7</v>
      </c>
      <c r="AV44" s="16">
        <f>IF( 数据!AV44&lt;=6,(数据!AV44-1)*权重!AL$48,              IF(数据!AV44&lt;=10, 5*权重!AL$48+(数据!AV44-4)*权重!AL$50,                              5*权重!AL$48+4*权重!AL$50+(数据!AV44-10)*权重!AL$52              )  )</f>
        <v>4.6749999999999998</v>
      </c>
      <c r="AW44" s="16">
        <f>IF( 数据!AW44&lt;=6,(数据!AW44-1)*权重!AM$48,              IF(数据!AW44&lt;=10, 5*权重!AM$48+(数据!AW44-4)*权重!AM$50,                              5*权重!AM$48+4*权重!AM$50+(数据!AW44-10)*权重!AM$52              )  )</f>
        <v>4.95</v>
      </c>
      <c r="AX44" s="16">
        <f>IF( 数据!AX44&lt;=6,(数据!AX44-1)*权重!AN$48,              IF(数据!AX44&lt;=10, 5*权重!AN$48+(数据!AX44-4)*权重!AN$50,                              5*权重!AN$48+4*权重!AN$50+(数据!AX44-10)*权重!AN$52              )  )</f>
        <v>25.424999999999997</v>
      </c>
      <c r="AY44" s="8">
        <v>3</v>
      </c>
      <c r="AZ44" s="8">
        <v>2</v>
      </c>
      <c r="BA44" s="8">
        <v>2</v>
      </c>
      <c r="BB44" s="8">
        <v>2</v>
      </c>
      <c r="BC44" s="8">
        <v>3</v>
      </c>
      <c r="BD44" s="8">
        <v>3</v>
      </c>
      <c r="BE44" s="8">
        <v>2</v>
      </c>
      <c r="BF44" s="8">
        <v>2</v>
      </c>
      <c r="BG44" s="8">
        <v>3</v>
      </c>
      <c r="BH44" s="8">
        <v>4</v>
      </c>
      <c r="BI44" s="8">
        <v>3</v>
      </c>
      <c r="BJ44" s="8">
        <v>7.35</v>
      </c>
      <c r="BK44" s="8" t="s">
        <v>22</v>
      </c>
      <c r="BL44" s="8">
        <v>18</v>
      </c>
      <c r="BM44" s="8">
        <v>2</v>
      </c>
      <c r="BN44" s="8"/>
      <c r="BO44" s="8">
        <v>12</v>
      </c>
      <c r="BP44" s="34">
        <v>47299</v>
      </c>
      <c r="BQ44" s="8" t="s">
        <v>21</v>
      </c>
      <c r="BR44" s="8" t="s">
        <v>156</v>
      </c>
    </row>
    <row r="45" spans="1:70" ht="14.5" thickBot="1" x14ac:dyDescent="0.35">
      <c r="A45" s="8" t="s">
        <v>26</v>
      </c>
      <c r="B45" s="16">
        <f t="shared" si="1"/>
        <v>456.05749999999995</v>
      </c>
      <c r="C45" s="8" t="s">
        <v>375</v>
      </c>
      <c r="D45" s="8"/>
      <c r="E45" s="33">
        <v>0.91</v>
      </c>
      <c r="F45" s="8">
        <v>0</v>
      </c>
      <c r="G45" s="8" t="s">
        <v>20</v>
      </c>
      <c r="H45" s="8" t="s">
        <v>328</v>
      </c>
      <c r="I45" s="8">
        <v>29</v>
      </c>
      <c r="J45" s="8">
        <v>180</v>
      </c>
      <c r="K45" s="8">
        <v>180</v>
      </c>
      <c r="L45" s="16">
        <f>IF( 数据!L45&lt;=6,(数据!L45-1)*权重!B$48,              IF(数据!L45&lt;=12, 5*权重!B$48+(数据!L45-6)*权重!B$49,                              5*权重!B$48+6*权重!B$49+(数据!L45-12)*权重!B$51              )
 )</f>
        <v>4.8666666666666663</v>
      </c>
      <c r="M45" s="16">
        <f>IF( 数据!M45&lt;=6,(数据!M45-1)*权重!C$48,              IF(数据!M45&lt;=12, 5*权重!C$48+(数据!M45-6)*权重!C$49,                              5*权重!C$48+6*权重!C$49+(数据!M45-12)*权重!C$51              )
 )</f>
        <v>2.1</v>
      </c>
      <c r="N45" s="16">
        <f>IF( 数据!N45&lt;=6,(数据!N45-1)*权重!D$48,              IF(数据!N45&lt;=12, 5*权重!D$48+(数据!N45-6)*权重!D$49,                              5*权重!D$48+6*权重!D$49+(数据!N45-12)*权重!D$51              )
 )</f>
        <v>-0.27999999999999992</v>
      </c>
      <c r="O45" s="16">
        <f>IF( 数据!O45&lt;=6,(数据!O45-1)*权重!E$48,              IF(数据!O45&lt;=12, 5*权重!E$48+(数据!O45-6)*权重!E$49,                              5*权重!E$48+6*权重!E$49+(数据!O45-12)*权重!E$51              )
 )</f>
        <v>0</v>
      </c>
      <c r="P45" s="16">
        <f>IF( 数据!P45&lt;=6,(数据!P45-1)*权重!F$48,              IF(数据!P45&lt;=12, 5*权重!F$48+(数据!P45-6)*权重!F$49,                              5*权重!F$48+6*权重!F$49+(数据!P45-12)*权重!F$51              )
 )</f>
        <v>-2.7333333333333329</v>
      </c>
      <c r="Q45" s="16">
        <f>IF( 数据!Q45&lt;=6,(数据!Q45-1)*权重!G$48,              IF(数据!Q45&lt;=12, 5*权重!G$48+(数据!Q45-6)*权重!G$49,                              5*权重!G$48+6*权重!G$49+(数据!Q45-12)*权重!G$51              )
 )</f>
        <v>0</v>
      </c>
      <c r="R45" s="16">
        <f>IF( 数据!R45&lt;=6,(数据!R45-1)*权重!H$48,              IF(数据!R45&lt;=12, 5*权重!H$48+(数据!R45-6)*权重!H$49,                              5*权重!H$48+6*权重!H$49+(数据!R45-12)*权重!H$51              )
 )</f>
        <v>0</v>
      </c>
      <c r="S45" s="16">
        <f>IF( 数据!S45&lt;=6,(数据!S45-1)*权重!I$48,              IF(数据!S45&lt;=12, 5*权重!I$48+(数据!S45-6)*权重!I$49,                              5*权重!I$48+6*权重!I$49+(数据!S45-12)*权重!I$51              )
 )</f>
        <v>16.566666666666666</v>
      </c>
      <c r="T45" s="16">
        <f>IF( 数据!T45&lt;=6,(数据!T45-1)*权重!J$48,              IF(数据!T45&lt;=12, 5*权重!J$48+(数据!T45-6)*权重!J$49,                              5*权重!J$48+6*权重!J$49+(数据!T45-12)*权重!J$51              )
 )</f>
        <v>2.2999999999999998</v>
      </c>
      <c r="U45" s="16">
        <f>IF( 数据!U45&lt;=6,(数据!U45-1)*权重!K$48,              IF(数据!U45&lt;=12, 5*权重!K$48+(数据!U45-6)*权重!K$49,                              5*权重!K$48+6*权重!K$49+(数据!U45-12)*权重!K$51              )
 )</f>
        <v>0</v>
      </c>
      <c r="V45" s="16">
        <f>IF( 数据!V45&lt;=6,(数据!V45-1)*权重!L$48,              IF(数据!V45&lt;=12, 5*权重!L$48+(数据!V45-6)*权重!L$49,                              5*权重!L$48+6*权重!L$49+(数据!V45-12)*权重!L$51              )
 )</f>
        <v>8.1666666666666679</v>
      </c>
      <c r="W45" s="16">
        <f>IF( 数据!W45&lt;=6,(数据!W45-1)*权重!M$48,              IF(数据!W45&lt;=12, 5*权重!M$48+(数据!W45-6)*权重!M$49,                              5*权重!M$48+6*权重!M$49+(数据!W45-12)*权重!M$51              )
 )</f>
        <v>1.4</v>
      </c>
      <c r="X45" s="16">
        <f>IF( 数据!X45&lt;=6,(数据!X45-1)*权重!N$48,              IF(数据!X45&lt;=12, 5*权重!N$48+(数据!X45-6)*权重!N$49,                              5*权重!N$48+6*权重!N$49+(数据!X45-12)*权重!N$51              )
 )</f>
        <v>2.2666666666666666</v>
      </c>
      <c r="Y45" s="16">
        <f>IF( 数据!Y45&lt;=6,(数据!Y45-1)*权重!O$48,              IF(数据!Y45&lt;=12, 5*权重!O$48+(数据!Y45-6)*权重!O$49,                              5*权重!O$48+6*权重!O$49+(数据!Y45-12)*权重!O$51              )
 )</f>
        <v>4.2</v>
      </c>
      <c r="Z45" s="16">
        <f>IF( 数据!Z45&lt;=6,(数据!Z45-1)*权重!P$48,              IF(数据!Z45&lt;=10, 5*权重!P$48+(数据!Z45-4)*权重!P$50,                              5*权重!P$48+4*权重!P$50+(数据!Z45-10)*权重!P$52              )  )</f>
        <v>-1.7250000000000001</v>
      </c>
      <c r="AA45" s="16">
        <f>IF( 数据!AA45&lt;=6,(数据!AA45-1)*权重!Q$48,              IF(数据!AA45&lt;=12, 5*权重!Q$48+(数据!AA45-6)*权重!Q$49,                              5*权重!Q$48+6*权重!Q$49+(数据!AA45-12)*权重!Q$51              )
 )</f>
        <v>7.833333333333333</v>
      </c>
      <c r="AB45" s="16">
        <f>IF( 数据!AB45&lt;=6,(数据!AB45-1)*权重!R$48,              IF(数据!AB45&lt;=10, 5*权重!R$48+(数据!AB45-4)*权重!R$50,                              5*权重!R$48+4*权重!R$50+(数据!AB45-10)*权重!R$52              )  )</f>
        <v>57.5</v>
      </c>
      <c r="AC45" s="16">
        <f>IF( 数据!AC45&lt;=6,(数据!AC45-1)*权重!S$48,              IF(数据!AC45&lt;=12, 5*权重!S$48+(数据!AC45-6)*权重!S$49,                              5*权重!S$48+6*权重!S$49+(数据!AC45-12)*权重!S$51              )
 )</f>
        <v>22.916666666666664</v>
      </c>
      <c r="AD45" s="16">
        <f>IF( 数据!AD45&lt;=6,(数据!AD45-1)*权重!T$48,              IF(数据!AD45&lt;=12, 5*权重!T$48+(数据!AD45-6)*权重!T$49,                              5*权重!T$48+6*权重!T$49+(数据!AD45-12)*权重!T$51              )
 )</f>
        <v>0.60000000000000053</v>
      </c>
      <c r="AE45" s="16">
        <f>IF( 数据!AE45&lt;=6,(数据!AE45-1)*权重!U$48,              IF(数据!AE45&lt;=10, 5*权重!U$48+(数据!AE45-4)*权重!U$50,                              5*权重!U$48+4*权重!U$50+(数据!AE45-10)*权重!U$52              )  )</f>
        <v>-1.7999999999999994</v>
      </c>
      <c r="AF45" s="16">
        <f>IF( 数据!AF45&lt;=6,(数据!AF45-1)*权重!V$48,              IF(数据!AF45&lt;=10, 5*权重!V$48+(数据!AF45-4)*权重!V$50,                              5*权重!V$48+4*权重!V$50+(数据!AF45-10)*权重!V$52              )  )</f>
        <v>7.0875000000000004</v>
      </c>
      <c r="AG45" s="16">
        <f>IF( 数据!AG45&lt;=6,(数据!AG45-1)*权重!W$48,              IF(数据!AG45&lt;=12, 5*权重!W$48+(数据!AG45-6)*权重!W$49,                              5*权重!W$48+6*权重!W$49+(数据!AG45-12)*权重!W$51              )
 )</f>
        <v>3.8999999999999995</v>
      </c>
      <c r="AH45" s="16">
        <f>IF( 数据!AH45&lt;=6,(数据!AH45-1)*权重!X$48,              IF(数据!AH45&lt;=10, 5*权重!X$48+(数据!AH45-4)*权重!X$50,                              5*权重!X$48+4*权重!X$50+(数据!AH45-10)*权重!X$52              )  )</f>
        <v>0.17500000000000004</v>
      </c>
      <c r="AI45" s="16">
        <f>IF( 数据!AI45&lt;=6,(数据!AI45-1)*权重!Y$48,              IF(数据!AI45&lt;=12, 5*权重!Y$48+(数据!AI45-6)*权重!Y$49,                              5*权重!Y$48+6*权重!Y$49+(数据!AI45-12)*权重!Y$51              )
 )</f>
        <v>0.53333333333333333</v>
      </c>
      <c r="AJ45" s="16">
        <f>IF( 数据!AJ45&lt;=6,(数据!AJ45-1)*权重!Z$48,              IF(数据!AJ45&lt;=10, 5*权重!Z$48+(数据!AJ45-4)*权重!Z$50,                              5*权重!Z$48+4*权重!Z$50+(数据!AJ45-10)*权重!Z$52              )  )</f>
        <v>8.6625000000000014</v>
      </c>
      <c r="AK45" s="16">
        <f>IF( 数据!AK45&lt;=6,(数据!AK45-1)*权重!AA$48,              IF(数据!AK45&lt;=10, 5*权重!AA$48+(数据!AK45-4)*权重!AA$50,                              5*权重!AA$48+4*权重!AA$50+(数据!AK45-10)*权重!AA$52              )  )</f>
        <v>-0.92500000000000004</v>
      </c>
      <c r="AL45" s="16">
        <f>IF( 数据!AL45&lt;=6,(数据!AL45-1)*权重!AB$48,              IF(数据!AL45&lt;=12, 5*权重!AB$48+(数据!AL45-6)*权重!AB$49,                              5*权重!AB$48+6*权重!AB$49+(数据!AL45-12)*权重!AB$51              )
 )</f>
        <v>17.100000000000001</v>
      </c>
      <c r="AM45" s="16">
        <f>IF( 数据!AM45&lt;=6,(数据!AM45-1)*权重!AC$48,              IF(数据!AM45&lt;=12, 5*权重!AC$48+(数据!AM45-6)*权重!AC$49,                              5*权重!AC$48+6*权重!AC$49+(数据!AM45-12)*权重!AC$51              )
 )</f>
        <v>11.433333333333334</v>
      </c>
      <c r="AN45" s="16">
        <f>IF( 数据!AN45&lt;=6,(数据!AN45-1)*权重!AD$48,              IF(数据!AN45&lt;=12, 5*权重!AD$48+(数据!AN45-6)*权重!AD$49,                              5*权重!AD$48+6*权重!AD$49+(数据!AN45-12)*权重!AD$51              )
 )</f>
        <v>77.333333333333329</v>
      </c>
      <c r="AO45" s="16">
        <f>IF( 数据!AO45&lt;=6,(数据!AO45-1)*权重!AE$48,              IF(数据!AO45&lt;=12, 5*权重!AE$48+(数据!AO45-6)*权重!AE$49,                              5*权重!AE$48+6*权重!AE$49+(数据!AO45-12)*权重!AE$51              )
 )</f>
        <v>25.5</v>
      </c>
      <c r="AP45" s="16">
        <f>IF( 数据!AP45&lt;=6,(数据!AP45-1)*权重!AF$48,              IF(数据!AP45&lt;=12, 5*权重!AF$48+(数据!AP45-6)*权重!AF$49,                              5*权重!AF$48+6*权重!AF$49+(数据!AP45-12)*权重!AF$51              )
 )</f>
        <v>15.433333333333334</v>
      </c>
      <c r="AQ45" s="16">
        <f>IF( 数据!AQ45&lt;=6,(数据!AQ45-1)*权重!AG$48,              IF(数据!AQ45&lt;=12, 5*权重!AG$48+(数据!AQ45-6)*权重!AG$49,                              5*权重!AG$48+6*权重!AG$49+(数据!AQ45-12)*权重!AG$51              )
 )</f>
        <v>20.383333333333333</v>
      </c>
      <c r="AR45" s="16">
        <f>IF( 数据!AR45&lt;=6,(数据!AR45-1)*权重!AH$48,              IF(数据!AR45&lt;=12, 5*权重!AH$48+(数据!AR45-6)*权重!AH$49,                              5*权重!AH$48+6*权重!AH$49+(数据!AR45-12)*权重!AH$51              )
 )</f>
        <v>13.399999999999999</v>
      </c>
      <c r="AS45" s="16">
        <f>IF( 数据!AS45&lt;=6,(数据!AS45-1)*权重!AI$48,              IF(数据!AS45&lt;=12, 5*权重!AI$48+(数据!AS45-6)*权重!AI$49,                              5*权重!AI$48+6*权重!AI$49+(数据!AS45-12)*权重!AI$51              )
 )</f>
        <v>9.5000000000000018</v>
      </c>
      <c r="AT45" s="16">
        <f>IF( 数据!AT45&lt;=6,(数据!AT45-1)*权重!AJ$48,              IF(数据!AT45&lt;=12, 5*权重!AJ$48+(数据!AT45-6)*权重!AJ$49,                              5*权重!AJ$48+6*权重!AJ$49+(数据!AT45-12)*权重!AJ$51              )
 )</f>
        <v>71.875</v>
      </c>
      <c r="AU45" s="16">
        <f>IF( 数据!AU45&lt;=6,(数据!AU45-1)*权重!AK$48,              IF(数据!AU45&lt;=12, 5*权重!AK$48+(数据!AU45-6)*权重!AK$49,                              5*权重!AK$48+6*权重!AK$49+(数据!AU45-12)*权重!AK$51              )
 )</f>
        <v>15.099999999999998</v>
      </c>
      <c r="AV45" s="16">
        <f>IF( 数据!AV45&lt;=6,(数据!AV45-1)*权重!AL$48,              IF(数据!AV45&lt;=10, 5*权重!AL$48+(数据!AV45-4)*权重!AL$50,                              5*权重!AL$48+4*权重!AL$50+(数据!AV45-10)*权重!AL$52              )  )</f>
        <v>5.0999999999999996</v>
      </c>
      <c r="AW45" s="16">
        <f>IF( 数据!AW45&lt;=6,(数据!AW45-1)*权重!AM$48,              IF(数据!AW45&lt;=10, 5*权重!AM$48+(数据!AW45-4)*权重!AM$50,                              5*权重!AM$48+4*权重!AM$50+(数据!AW45-10)*权重!AM$52              )  )</f>
        <v>5.7</v>
      </c>
      <c r="AX45" s="16">
        <f>IF( 数据!AX45&lt;=6,(数据!AX45-1)*权重!AN$48,              IF(数据!AX45&lt;=10, 5*权重!AN$48+(数据!AX45-4)*权重!AN$50,                              5*权重!AN$48+4*权重!AN$50+(数据!AX45-10)*权重!AN$52              )  )</f>
        <v>24.587499999999999</v>
      </c>
      <c r="AY45" s="8">
        <v>1</v>
      </c>
      <c r="AZ45" s="8">
        <v>4</v>
      </c>
      <c r="BA45" s="8">
        <v>3</v>
      </c>
      <c r="BB45" s="8">
        <v>2</v>
      </c>
      <c r="BC45" s="8">
        <v>1</v>
      </c>
      <c r="BD45" s="8">
        <v>2</v>
      </c>
      <c r="BE45" s="8">
        <v>2</v>
      </c>
      <c r="BF45" s="8">
        <v>1</v>
      </c>
      <c r="BG45" s="8">
        <v>1</v>
      </c>
      <c r="BH45" s="8">
        <v>3</v>
      </c>
      <c r="BI45" s="8">
        <v>3</v>
      </c>
      <c r="BJ45" s="8">
        <v>7.1</v>
      </c>
      <c r="BK45" s="8" t="s">
        <v>22</v>
      </c>
      <c r="BL45" s="8">
        <v>18</v>
      </c>
      <c r="BM45" s="8">
        <v>2</v>
      </c>
      <c r="BN45" s="8"/>
      <c r="BO45" s="8">
        <v>19</v>
      </c>
      <c r="BP45" s="34">
        <v>46568</v>
      </c>
      <c r="BQ45" s="8" t="s">
        <v>21</v>
      </c>
      <c r="BR45" s="8" t="s">
        <v>156</v>
      </c>
    </row>
    <row r="46" spans="1:70" ht="15.5" thickBot="1" x14ac:dyDescent="0.35">
      <c r="A46" s="8" t="s">
        <v>26</v>
      </c>
      <c r="B46" s="16">
        <f t="shared" si="1"/>
        <v>422.79583333333341</v>
      </c>
      <c r="C46" s="8" t="s">
        <v>376</v>
      </c>
      <c r="D46" s="8" t="s">
        <v>372</v>
      </c>
      <c r="E46" s="33">
        <v>0.92</v>
      </c>
      <c r="F46" s="8">
        <v>0</v>
      </c>
      <c r="G46" s="8" t="s">
        <v>20</v>
      </c>
      <c r="H46" s="8" t="s">
        <v>315</v>
      </c>
      <c r="I46" s="8">
        <v>23</v>
      </c>
      <c r="J46" s="8">
        <v>155</v>
      </c>
      <c r="K46" s="8">
        <v>166</v>
      </c>
      <c r="L46" s="16">
        <f>IF( 数据!L46&lt;=6,(数据!L46-1)*权重!B$48,              IF(数据!L46&lt;=12, 5*权重!B$48+(数据!L46-6)*权重!B$49,                              5*权重!B$48+6*权重!B$49+(数据!L46-12)*权重!B$51              )
 )</f>
        <v>4.8666666666666663</v>
      </c>
      <c r="M46" s="16">
        <f>IF( 数据!M46&lt;=6,(数据!M46-1)*权重!C$48,              IF(数据!M46&lt;=12, 5*权重!C$48+(数据!M46-6)*权重!C$49,                              5*权重!C$48+6*权重!C$49+(数据!M46-12)*权重!C$51              )
 )</f>
        <v>2.1</v>
      </c>
      <c r="N46" s="16">
        <f>IF( 数据!N46&lt;=6,(数据!N46-1)*权重!D$48,              IF(数据!N46&lt;=12, 5*权重!D$48+(数据!N46-6)*权重!D$49,                              5*权重!D$48+6*权重!D$49+(数据!N46-12)*权重!D$51              )
 )</f>
        <v>-0.55833333333333335</v>
      </c>
      <c r="O46" s="16">
        <f>IF( 数据!O46&lt;=6,(数据!O46-1)*权重!E$48,              IF(数据!O46&lt;=12, 5*权重!E$48+(数据!O46-6)*权重!E$49,                              5*权重!E$48+6*权重!E$49+(数据!O46-12)*权重!E$51              )
 )</f>
        <v>0</v>
      </c>
      <c r="P46" s="16">
        <f>IF( 数据!P46&lt;=6,(数据!P46-1)*权重!F$48,              IF(数据!P46&lt;=12, 5*权重!F$48+(数据!P46-6)*权重!F$49,                              5*权重!F$48+6*权重!F$49+(数据!P46-12)*权重!F$51              )
 )</f>
        <v>-1.9666666666666663</v>
      </c>
      <c r="Q46" s="16">
        <f>IF( 数据!Q46&lt;=6,(数据!Q46-1)*权重!G$48,              IF(数据!Q46&lt;=12, 5*权重!G$48+(数据!Q46-6)*权重!G$49,                              5*权重!G$48+6*权重!G$49+(数据!Q46-12)*权重!G$51              )
 )</f>
        <v>0</v>
      </c>
      <c r="R46" s="16">
        <f>IF( 数据!R46&lt;=6,(数据!R46-1)*权重!H$48,              IF(数据!R46&lt;=12, 5*权重!H$48+(数据!R46-6)*权重!H$49,                              5*权重!H$48+6*权重!H$49+(数据!R46-12)*权重!H$51              )
 )</f>
        <v>0</v>
      </c>
      <c r="S46" s="16">
        <f>IF( 数据!S46&lt;=6,(数据!S46-1)*权重!I$48,              IF(数据!S46&lt;=12, 5*权重!I$48+(数据!S46-6)*权重!I$49,                              5*权重!I$48+6*权重!I$49+(数据!S46-12)*权重!I$51              )
 )</f>
        <v>17.933333333333334</v>
      </c>
      <c r="T46" s="16">
        <f>IF( 数据!T46&lt;=6,(数据!T46-1)*权重!J$48,              IF(数据!T46&lt;=12, 5*权重!J$48+(数据!T46-6)*权重!J$49,                              5*权重!J$48+6*权重!J$49+(数据!T46-12)*权重!J$51              )
 )</f>
        <v>0.29999999999999982</v>
      </c>
      <c r="U46" s="16">
        <f>IF( 数据!U46&lt;=6,(数据!U46-1)*权重!K$48,              IF(数据!U46&lt;=12, 5*权重!K$48+(数据!U46-6)*权重!K$49,                              5*权重!K$48+6*权重!K$49+(数据!U46-12)*权重!K$51              )
 )</f>
        <v>0</v>
      </c>
      <c r="V46" s="16">
        <f>IF( 数据!V46&lt;=6,(数据!V46-1)*权重!L$48,              IF(数据!V46&lt;=12, 5*权重!L$48+(数据!V46-6)*权重!L$49,                              5*权重!L$48+6*权重!L$49+(数据!V46-12)*权重!L$51              )
 )</f>
        <v>7.1333333333333346</v>
      </c>
      <c r="W46" s="16">
        <f>IF( 数据!W46&lt;=6,(数据!W46-1)*权重!M$48,              IF(数据!W46&lt;=12, 5*权重!M$48+(数据!W46-6)*权重!M$49,                              5*权重!M$48+6*权重!M$49+(数据!W46-12)*权重!M$51              )
 )</f>
        <v>2.0333333333333332</v>
      </c>
      <c r="X46" s="16">
        <f>IF( 数据!X46&lt;=6,(数据!X46-1)*权重!N$48,              IF(数据!X46&lt;=12, 5*权重!N$48+(数据!X46-6)*权重!N$49,                              5*权重!N$48+6*权重!N$49+(数据!X46-12)*权重!N$51              )
 )</f>
        <v>1.7999999999999998</v>
      </c>
      <c r="Y46" s="16">
        <f>IF( 数据!Y46&lt;=6,(数据!Y46-1)*权重!O$48,              IF(数据!Y46&lt;=12, 5*权重!O$48+(数据!Y46-6)*权重!O$49,                              5*权重!O$48+6*权重!O$49+(数据!Y46-12)*权重!O$51              )
 )</f>
        <v>1.5333333333333332</v>
      </c>
      <c r="Z46" s="16">
        <f>IF( 数据!Z46&lt;=6,(数据!Z46-1)*权重!P$48,              IF(数据!Z46&lt;=10, 5*权重!P$48+(数据!Z46-4)*权重!P$50,                              5*权重!P$48+4*权重!P$50+(数据!Z46-10)*权重!P$52              )  )</f>
        <v>-0.90000000000000013</v>
      </c>
      <c r="AA46" s="16">
        <f>IF( 数据!AA46&lt;=6,(数据!AA46-1)*权重!Q$48,              IF(数据!AA46&lt;=12, 5*权重!Q$48+(数据!AA46-6)*权重!Q$49,                              5*权重!Q$48+6*权重!Q$49+(数据!AA46-12)*权重!Q$51              )
 )</f>
        <v>5.833333333333333</v>
      </c>
      <c r="AB46" s="16">
        <f>IF( 数据!AB46&lt;=6,(数据!AB46-1)*权重!R$48,              IF(数据!AB46&lt;=10, 5*权重!R$48+(数据!AB46-4)*权重!R$50,                              5*权重!R$48+4*权重!R$50+(数据!AB46-10)*权重!R$52              )  )</f>
        <v>56</v>
      </c>
      <c r="AC46" s="16">
        <f>IF( 数据!AC46&lt;=6,(数据!AC46-1)*权重!S$48,              IF(数据!AC46&lt;=12, 5*权重!S$48+(数据!AC46-6)*权重!S$49,                              5*权重!S$48+6*权重!S$49+(数据!AC46-12)*权重!S$51              )
 )</f>
        <v>20.183333333333334</v>
      </c>
      <c r="AD46" s="16">
        <f>IF( 数据!AD46&lt;=6,(数据!AD46-1)*权重!T$48,              IF(数据!AD46&lt;=12, 5*权重!T$48+(数据!AD46-6)*权重!T$49,                              5*权重!T$48+6*权重!T$49+(数据!AD46-12)*权重!T$51              )
 )</f>
        <v>-0.49999999999999956</v>
      </c>
      <c r="AE46" s="16">
        <f>IF( 数据!AE46&lt;=6,(数据!AE46-1)*权重!U$48,              IF(数据!AE46&lt;=10, 5*权重!U$48+(数据!AE46-4)*权重!U$50,                              5*权重!U$48+4*权重!U$50+(数据!AE46-10)*权重!U$52              )  )</f>
        <v>-2.5999999999999996</v>
      </c>
      <c r="AF46" s="16">
        <f>IF( 数据!AF46&lt;=6,(数据!AF46-1)*权重!V$48,              IF(数据!AF46&lt;=10, 5*权重!V$48+(数据!AF46-4)*权重!V$50,                              5*权重!V$48+4*权重!V$50+(数据!AF46-10)*权重!V$52              )  )</f>
        <v>7.3500000000000005</v>
      </c>
      <c r="AG46" s="16">
        <f>IF( 数据!AG46&lt;=6,(数据!AG46-1)*权重!W$48,              IF(数据!AG46&lt;=12, 5*权重!W$48+(数据!AG46-6)*权重!W$49,                              5*权重!W$48+6*权重!W$49+(数据!AG46-12)*权重!W$51              )
 )</f>
        <v>3.6999999999999997</v>
      </c>
      <c r="AH46" s="16">
        <f>IF( 数据!AH46&lt;=6,(数据!AH46-1)*权重!X$48,              IF(数据!AH46&lt;=10, 5*权重!X$48+(数据!AH46-4)*权重!X$50,                              5*权重!X$48+4*权重!X$50+(数据!AH46-10)*权重!X$52              )  )</f>
        <v>-4.9999999999999989E-2</v>
      </c>
      <c r="AI46" s="16">
        <f>IF( 数据!AI46&lt;=6,(数据!AI46-1)*权重!Y$48,              IF(数据!AI46&lt;=12, 5*权重!Y$48+(数据!AI46-6)*权重!Y$49,                              5*权重!Y$48+6*权重!Y$49+(数据!AI46-12)*权重!Y$51              )
 )</f>
        <v>0.26666666666666666</v>
      </c>
      <c r="AJ46" s="16">
        <f>IF( 数据!AJ46&lt;=6,(数据!AJ46-1)*权重!Z$48,              IF(数据!AJ46&lt;=10, 5*权重!Z$48+(数据!AJ46-4)*权重!Z$50,                              5*权重!Z$48+4*权重!Z$50+(数据!AJ46-10)*权重!Z$52              )  )</f>
        <v>9.25</v>
      </c>
      <c r="AK46" s="16">
        <f>IF( 数据!AK46&lt;=6,(数据!AK46-1)*权重!AA$48,              IF(数据!AK46&lt;=10, 5*权重!AA$48+(数据!AK46-4)*权重!AA$50,                              5*权重!AA$48+4*权重!AA$50+(数据!AK46-10)*权重!AA$52              )  )</f>
        <v>-2.6000000000000005</v>
      </c>
      <c r="AL46" s="16">
        <f>IF( 数据!AL46&lt;=6,(数据!AL46-1)*权重!AB$48,              IF(数据!AL46&lt;=12, 5*权重!AB$48+(数据!AL46-6)*权重!AB$49,                              5*权重!AB$48+6*权重!AB$49+(数据!AL46-12)*权重!AB$51              )
 )</f>
        <v>14.4</v>
      </c>
      <c r="AM46" s="16">
        <f>IF( 数据!AM46&lt;=6,(数据!AM46-1)*权重!AC$48,              IF(数据!AM46&lt;=12, 5*权重!AC$48+(数据!AM46-6)*权重!AC$49,                              5*权重!AC$48+6*权重!AC$49+(数据!AM46-12)*权重!AC$51              )
 )</f>
        <v>10.333333333333334</v>
      </c>
      <c r="AN46" s="16">
        <f>IF( 数据!AN46&lt;=6,(数据!AN46-1)*权重!AD$48,              IF(数据!AN46&lt;=12, 5*权重!AD$48+(数据!AN46-6)*权重!AD$49,                              5*权重!AD$48+6*权重!AD$49+(数据!AN46-12)*权重!AD$51              )
 )</f>
        <v>72.604166666666671</v>
      </c>
      <c r="AO46" s="16">
        <f>IF( 数据!AO46&lt;=6,(数据!AO46-1)*权重!AE$48,              IF(数据!AO46&lt;=12, 5*权重!AE$48+(数据!AO46-6)*权重!AE$49,                              5*权重!AE$48+6*权重!AE$49+(数据!AO46-12)*权重!AE$51              )
 )</f>
        <v>15.1</v>
      </c>
      <c r="AP46" s="16">
        <f>IF( 数据!AP46&lt;=6,(数据!AP46-1)*权重!AF$48,              IF(数据!AP46&lt;=12, 5*权重!AF$48+(数据!AP46-6)*权重!AF$49,                              5*权重!AF$48+6*权重!AF$49+(数据!AP46-12)*权重!AF$51              )
 )</f>
        <v>14.466666666666667</v>
      </c>
      <c r="AQ46" s="16">
        <f>IF( 数据!AQ46&lt;=6,(数据!AQ46-1)*权重!AG$48,              IF(数据!AQ46&lt;=12, 5*权重!AG$48+(数据!AQ46-6)*权重!AG$49,                              5*权重!AG$48+6*权重!AG$49+(数据!AQ46-12)*权重!AG$51              )
 )</f>
        <v>19.866666666666667</v>
      </c>
      <c r="AR46" s="16">
        <f>IF( 数据!AR46&lt;=6,(数据!AR46-1)*权重!AH$48,              IF(数据!AR46&lt;=12, 5*权重!AH$48+(数据!AR46-6)*权重!AH$49,                              5*权重!AH$48+6*权重!AH$49+(数据!AR46-12)*权重!AH$51              )
 )</f>
        <v>18.066666666666666</v>
      </c>
      <c r="AS46" s="16">
        <f>IF( 数据!AS46&lt;=6,(数据!AS46-1)*权重!AI$48,              IF(数据!AS46&lt;=12, 5*权重!AI$48+(数据!AS46-6)*权重!AI$49,                              5*权重!AI$48+6*权重!AI$49+(数据!AS46-12)*权重!AI$51              )
 )</f>
        <v>7.6000000000000014</v>
      </c>
      <c r="AT46" s="16">
        <f>IF( 数据!AT46&lt;=6,(数据!AT46-1)*权重!AJ$48,              IF(数据!AT46&lt;=12, 5*权重!AJ$48+(数据!AT46-6)*权重!AJ$49,                              5*权重!AJ$48+6*权重!AJ$49+(数据!AT46-12)*权重!AJ$51              )
 )</f>
        <v>71.875</v>
      </c>
      <c r="AU46" s="16">
        <f>IF( 数据!AU46&lt;=6,(数据!AU46-1)*权重!AK$48,              IF(数据!AU46&lt;=12, 5*权重!AK$48+(数据!AU46-6)*权重!AK$49,                              5*权重!AK$48+6*权重!AK$49+(数据!AU46-12)*权重!AK$51              )
 )</f>
        <v>14.799999999999999</v>
      </c>
      <c r="AV46" s="16">
        <f>IF( 数据!AV46&lt;=6,(数据!AV46-1)*权重!AL$48,              IF(数据!AV46&lt;=10, 5*权重!AL$48+(数据!AV46-4)*权重!AL$50,                              5*权重!AL$48+4*权重!AL$50+(数据!AV46-10)*权重!AL$52              )  )</f>
        <v>4.25</v>
      </c>
      <c r="AW46" s="16">
        <f>IF( 数据!AW46&lt;=6,(数据!AW46-1)*权重!AM$48,              IF(数据!AW46&lt;=10, 5*权重!AM$48+(数据!AW46-4)*权重!AM$50,                              5*权重!AM$48+4*权重!AM$50+(数据!AW46-10)*权重!AM$52              )  )</f>
        <v>4.5750000000000002</v>
      </c>
      <c r="AX46" s="16">
        <f>IF( 数据!AX46&lt;=6,(数据!AX46-1)*权重!AN$48,              IF(数据!AX46&lt;=10, 5*权重!AN$48+(数据!AX46-4)*权重!AN$50,                              5*权重!AN$48+4*权重!AN$50+(数据!AX46-10)*权重!AN$52              )  )</f>
        <v>23.75</v>
      </c>
      <c r="AY46" s="8">
        <v>1</v>
      </c>
      <c r="AZ46" s="8">
        <v>2</v>
      </c>
      <c r="BA46" s="8">
        <v>4</v>
      </c>
      <c r="BB46" s="8">
        <v>1</v>
      </c>
      <c r="BC46" s="8">
        <v>2</v>
      </c>
      <c r="BD46" s="8">
        <v>4</v>
      </c>
      <c r="BE46" s="8">
        <v>3</v>
      </c>
      <c r="BF46" s="8">
        <v>2</v>
      </c>
      <c r="BG46" s="8">
        <v>1</v>
      </c>
      <c r="BH46" s="8">
        <v>2</v>
      </c>
      <c r="BI46" s="8">
        <v>1</v>
      </c>
      <c r="BJ46" s="8">
        <v>6.9</v>
      </c>
      <c r="BK46" s="8" t="s">
        <v>22</v>
      </c>
      <c r="BL46" s="8">
        <v>16</v>
      </c>
      <c r="BM46" s="8" t="s">
        <v>361</v>
      </c>
      <c r="BN46" s="8"/>
      <c r="BO46" s="8">
        <v>3</v>
      </c>
      <c r="BP46" s="34">
        <v>47299</v>
      </c>
      <c r="BQ46" s="8" t="s">
        <v>21</v>
      </c>
      <c r="BR46" s="8" t="s">
        <v>156</v>
      </c>
    </row>
    <row r="47" spans="1:70" ht="23" thickBot="1" x14ac:dyDescent="0.35">
      <c r="A47" s="8" t="s">
        <v>26</v>
      </c>
      <c r="B47" s="16">
        <f t="shared" si="1"/>
        <v>438.45583333333332</v>
      </c>
      <c r="C47" s="8" t="s">
        <v>377</v>
      </c>
      <c r="D47" s="8"/>
      <c r="E47" s="33">
        <v>0.9</v>
      </c>
      <c r="F47" s="8">
        <v>0</v>
      </c>
      <c r="G47" s="8" t="s">
        <v>20</v>
      </c>
      <c r="H47" s="8" t="s">
        <v>378</v>
      </c>
      <c r="I47" s="8">
        <v>26</v>
      </c>
      <c r="J47" s="8">
        <v>157</v>
      </c>
      <c r="K47" s="8">
        <v>157</v>
      </c>
      <c r="L47" s="16">
        <f>IF( 数据!L47&lt;=6,(数据!L47-1)*权重!B$48,              IF(数据!L47&lt;=12, 5*权重!B$48+(数据!L47-6)*权重!B$49,                              5*权重!B$48+6*权重!B$49+(数据!L47-12)*权重!B$51              )
 )</f>
        <v>3.4666666666666668</v>
      </c>
      <c r="M47" s="16">
        <f>IF( 数据!M47&lt;=6,(数据!M47-1)*权重!C$48,              IF(数据!M47&lt;=12, 5*权重!C$48+(数据!M47-6)*权重!C$49,                              5*权重!C$48+6*权重!C$49+(数据!M47-12)*权重!C$51              )
 )</f>
        <v>2.166666666666667</v>
      </c>
      <c r="N47" s="16">
        <f>IF( 数据!N47&lt;=6,(数据!N47-1)*权重!D$48,              IF(数据!N47&lt;=12, 5*权重!D$48+(数据!N47-6)*权重!D$49,                              5*权重!D$48+6*权重!D$49+(数据!N47-12)*权重!D$51              )
 )</f>
        <v>-1.4999999999999902E-2</v>
      </c>
      <c r="O47" s="16">
        <f>IF( 数据!O47&lt;=6,(数据!O47-1)*权重!E$48,              IF(数据!O47&lt;=12, 5*权重!E$48+(数据!O47-6)*权重!E$49,                              5*权重!E$48+6*权重!E$49+(数据!O47-12)*权重!E$51              )
 )</f>
        <v>0</v>
      </c>
      <c r="P47" s="16">
        <f>IF( 数据!P47&lt;=6,(数据!P47-1)*权重!F$48,              IF(数据!P47&lt;=12, 5*权重!F$48+(数据!P47-6)*权重!F$49,                              5*权重!F$48+6*权重!F$49+(数据!P47-12)*权重!F$51              )
 )</f>
        <v>-2.3499999999999996</v>
      </c>
      <c r="Q47" s="16">
        <f>IF( 数据!Q47&lt;=6,(数据!Q47-1)*权重!G$48,              IF(数据!Q47&lt;=12, 5*权重!G$48+(数据!Q47-6)*权重!G$49,                              5*权重!G$48+6*权重!G$49+(数据!Q47-12)*权重!G$51              )
 )</f>
        <v>0</v>
      </c>
      <c r="R47" s="16">
        <f>IF( 数据!R47&lt;=6,(数据!R47-1)*权重!H$48,              IF(数据!R47&lt;=12, 5*权重!H$48+(数据!R47-6)*权重!H$49,                              5*权重!H$48+6*权重!H$49+(数据!R47-12)*权重!H$51              )
 )</f>
        <v>0</v>
      </c>
      <c r="S47" s="16">
        <f>IF( 数据!S47&lt;=6,(数据!S47-1)*权重!I$48,              IF(数据!S47&lt;=12, 5*权重!I$48+(数据!S47-6)*权重!I$49,                              5*权重!I$48+6*权重!I$49+(数据!S47-12)*权重!I$51              )
 )</f>
        <v>17.933333333333334</v>
      </c>
      <c r="T47" s="16">
        <f>IF( 数据!T47&lt;=6,(数据!T47-1)*权重!J$48,              IF(数据!T47&lt;=12, 5*权重!J$48+(数据!T47-6)*权重!J$49,                              5*权重!J$48+6*权重!J$49+(数据!T47-12)*权重!J$51              )
 )</f>
        <v>0.41666666666666652</v>
      </c>
      <c r="U47" s="16">
        <f>IF( 数据!U47&lt;=6,(数据!U47-1)*权重!K$48,              IF(数据!U47&lt;=12, 5*权重!K$48+(数据!U47-6)*权重!K$49,                              5*权重!K$48+6*权重!K$49+(数据!U47-12)*权重!K$51              )
 )</f>
        <v>0</v>
      </c>
      <c r="V47" s="16">
        <f>IF( 数据!V47&lt;=6,(数据!V47-1)*权重!L$48,              IF(数据!V47&lt;=12, 5*权重!L$48+(数据!V47-6)*权重!L$49,                              5*权重!L$48+6*权重!L$49+(数据!V47-12)*权重!L$51              )
 )</f>
        <v>7.5000000000000009</v>
      </c>
      <c r="W47" s="16">
        <f>IF( 数据!W47&lt;=6,(数据!W47-1)*权重!M$48,              IF(数据!W47&lt;=12, 5*权重!M$48+(数据!W47-6)*权重!M$49,                              5*权重!M$48+6*权重!M$49+(数据!W47-12)*权重!M$51              )
 )</f>
        <v>0.76666666666666661</v>
      </c>
      <c r="X47" s="16">
        <f>IF( 数据!X47&lt;=6,(数据!X47-1)*权重!N$48,              IF(数据!X47&lt;=12, 5*权重!N$48+(数据!X47-6)*权重!N$49,                              5*权重!N$48+6*权重!N$49+(数据!X47-12)*权重!N$51              )
 )</f>
        <v>1.9666666666666666</v>
      </c>
      <c r="Y47" s="16">
        <f>IF( 数据!Y47&lt;=6,(数据!Y47-1)*权重!O$48,              IF(数据!Y47&lt;=12, 5*权重!O$48+(数据!Y47-6)*权重!O$49,                              5*权重!O$48+6*权重!O$49+(数据!Y47-12)*权重!O$51              )
 )</f>
        <v>2.5333333333333332</v>
      </c>
      <c r="Z47" s="16">
        <f>IF( 数据!Z47&lt;=6,(数据!Z47-1)*权重!P$48,              IF(数据!Z47&lt;=10, 5*权重!P$48+(数据!Z47-4)*权重!P$50,                              5*权重!P$48+4*权重!P$50+(数据!Z47-10)*权重!P$52              )  )</f>
        <v>-0.72500000000000009</v>
      </c>
      <c r="AA47" s="16">
        <f>IF( 数据!AA47&lt;=6,(数据!AA47-1)*权重!Q$48,              IF(数据!AA47&lt;=12, 5*权重!Q$48+(数据!AA47-6)*权重!Q$49,                              5*权重!Q$48+6*权重!Q$49+(数据!AA47-12)*权重!Q$51              )
 )</f>
        <v>4.5</v>
      </c>
      <c r="AB47" s="16">
        <f>IF( 数据!AB47&lt;=6,(数据!AB47-1)*权重!R$48,              IF(数据!AB47&lt;=10, 5*权重!R$48+(数据!AB47-4)*权重!R$50,                              5*权重!R$48+4*权重!R$50+(数据!AB47-10)*权重!R$52              )  )</f>
        <v>57.5</v>
      </c>
      <c r="AC47" s="16">
        <f>IF( 数据!AC47&lt;=6,(数据!AC47-1)*权重!S$48,              IF(数据!AC47&lt;=12, 5*权重!S$48+(数据!AC47-6)*权重!S$49,                              5*权重!S$48+6*权重!S$49+(数据!AC47-12)*权重!S$51              )
 )</f>
        <v>22.233333333333334</v>
      </c>
      <c r="AD47" s="16">
        <f>IF( 数据!AD47&lt;=6,(数据!AD47-1)*权重!T$48,              IF(数据!AD47&lt;=12, 5*权重!T$48+(数据!AD47-6)*权重!T$49,                              5*权重!T$48+6*权重!T$49+(数据!AD47-12)*权重!T$51              )
 )</f>
        <v>-1.2333333333333329</v>
      </c>
      <c r="AE47" s="16">
        <f>IF( 数据!AE47&lt;=6,(数据!AE47-1)*权重!U$48,              IF(数据!AE47&lt;=10, 5*权重!U$48+(数据!AE47-4)*权重!U$50,                              5*权重!U$48+4*权重!U$50+(数据!AE47-10)*权重!U$52              )  )</f>
        <v>-2.9999999999999996</v>
      </c>
      <c r="AF47" s="16">
        <f>IF( 数据!AF47&lt;=6,(数据!AF47-1)*权重!V$48,              IF(数据!AF47&lt;=10, 5*权重!V$48+(数据!AF47-4)*权重!V$50,                              5*权重!V$48+4*权重!V$50+(数据!AF47-10)*权重!V$52              )  )</f>
        <v>7.6125000000000007</v>
      </c>
      <c r="AG47" s="16">
        <f>IF( 数据!AG47&lt;=6,(数据!AG47-1)*权重!W$48,              IF(数据!AG47&lt;=12, 5*权重!W$48+(数据!AG47-6)*权重!W$49,                              5*权重!W$48+6*权重!W$49+(数据!AG47-12)*权重!W$51              )
 )</f>
        <v>3.4999999999999996</v>
      </c>
      <c r="AH47" s="16">
        <f>IF( 数据!AH47&lt;=6,(数据!AH47-1)*权重!X$48,              IF(数据!AH47&lt;=10, 5*权重!X$48+(数据!AH47-4)*权重!X$50,                              5*权重!X$48+4*权重!X$50+(数据!AH47-10)*权重!X$52              )  )</f>
        <v>0.17500000000000004</v>
      </c>
      <c r="AI47" s="16">
        <f>IF( 数据!AI47&lt;=6,(数据!AI47-1)*权重!Y$48,              IF(数据!AI47&lt;=12, 5*权重!Y$48+(数据!AI47-6)*权重!Y$49,                              5*权重!Y$48+6*权重!Y$49+(数据!AI47-12)*权重!Y$51              )
 )</f>
        <v>0.53333333333333333</v>
      </c>
      <c r="AJ47" s="16">
        <f>IF( 数据!AJ47&lt;=6,(数据!AJ47-1)*权重!Z$48,              IF(数据!AJ47&lt;=10, 5*权重!Z$48+(数据!AJ47-4)*权重!Z$50,                              5*权重!Z$48+4*权重!Z$50+(数据!AJ47-10)*权重!Z$52              )  )</f>
        <v>9.8375000000000004</v>
      </c>
      <c r="AK47" s="16">
        <f>IF( 数据!AK47&lt;=6,(数据!AK47-1)*权重!AA$48,              IF(数据!AK47&lt;=10, 5*权重!AA$48+(数据!AK47-4)*权重!AA$50,                              5*权重!AA$48+4*权重!AA$50+(数据!AK47-10)*权重!AA$52              )  )</f>
        <v>-0.75000000000000022</v>
      </c>
      <c r="AL47" s="16">
        <f>IF( 数据!AL47&lt;=6,(数据!AL47-1)*权重!AB$48,              IF(数据!AL47&lt;=12, 5*权重!AB$48+(数据!AL47-6)*权重!AB$49,                              5*权重!AB$48+6*权重!AB$49+(数据!AL47-12)*权重!AB$51              )
 )</f>
        <v>13.5</v>
      </c>
      <c r="AM47" s="16">
        <f>IF( 数据!AM47&lt;=6,(数据!AM47-1)*权重!AC$48,              IF(数据!AM47&lt;=12, 5*权重!AC$48+(数据!AM47-6)*权重!AC$49,                              5*权重!AC$48+6*权重!AC$49+(数据!AM47-12)*权重!AC$51              )
 )</f>
        <v>9.2333333333333343</v>
      </c>
      <c r="AN47" s="16">
        <f>IF( 数据!AN47&lt;=6,(数据!AN47-1)*权重!AD$48,              IF(数据!AN47&lt;=12, 5*权重!AD$48+(数据!AN47-6)*权重!AD$49,                              5*权重!AD$48+6*权重!AD$49+(数据!AN47-12)*权重!AD$51              )
 )</f>
        <v>77.333333333333329</v>
      </c>
      <c r="AO47" s="16">
        <f>IF( 数据!AO47&lt;=6,(数据!AO47-1)*权重!AE$48,              IF(数据!AO47&lt;=12, 5*权重!AE$48+(数据!AO47-6)*权重!AE$49,                              5*权重!AE$48+6*权重!AE$49+(数据!AO47-12)*权重!AE$51              )
 )</f>
        <v>12.5</v>
      </c>
      <c r="AP47" s="16">
        <f>IF( 数据!AP47&lt;=6,(数据!AP47-1)*权重!AF$48,              IF(数据!AP47&lt;=12, 5*权重!AF$48+(数据!AP47-6)*权重!AF$49,                              5*权重!AF$48+6*权重!AF$49+(数据!AP47-12)*权重!AF$51              )
 )</f>
        <v>17.366666666666667</v>
      </c>
      <c r="AQ47" s="16">
        <f>IF( 数据!AQ47&lt;=6,(数据!AQ47-1)*权重!AG$48,              IF(数据!AQ47&lt;=12, 5*权重!AG$48+(数据!AQ47-6)*权重!AG$49,                              5*权重!AG$48+6*权重!AG$49+(数据!AQ47-12)*权重!AG$51              )
 )</f>
        <v>19.350000000000001</v>
      </c>
      <c r="AR47" s="16">
        <f>IF( 数据!AR47&lt;=6,(数据!AR47-1)*权重!AH$48,              IF(数据!AR47&lt;=12, 5*权重!AH$48+(数据!AR47-6)*权重!AH$49,                              5*权重!AH$48+6*权重!AH$49+(数据!AR47-12)*权重!AH$51              )
 )</f>
        <v>14.566666666666665</v>
      </c>
      <c r="AS47" s="16">
        <f>IF( 数据!AS47&lt;=6,(数据!AS47-1)*权重!AI$48,              IF(数据!AS47&lt;=12, 5*权重!AI$48+(数据!AS47-6)*权重!AI$49,                              5*权重!AI$48+6*权重!AI$49+(数据!AS47-12)*权重!AI$51              )
 )</f>
        <v>7.6000000000000014</v>
      </c>
      <c r="AT47" s="16">
        <f>IF( 数据!AT47&lt;=6,(数据!AT47-1)*权重!AJ$48,              IF(数据!AT47&lt;=12, 5*权重!AJ$48+(数据!AT47-6)*权重!AJ$49,                              5*权重!AJ$48+6*权重!AJ$49+(数据!AT47-12)*权重!AJ$51              )
 )</f>
        <v>81.625</v>
      </c>
      <c r="AU47" s="16">
        <f>IF( 数据!AU47&lt;=6,(数据!AU47-1)*权重!AK$48,              IF(数据!AU47&lt;=12, 5*权重!AK$48+(数据!AU47-6)*权重!AK$49,                              5*权重!AK$48+6*权重!AK$49+(数据!AU47-12)*权重!AK$51              )
 )</f>
        <v>15.399999999999999</v>
      </c>
      <c r="AV47" s="16">
        <f>IF( 数据!AV47&lt;=6,(数据!AV47-1)*权重!AL$48,              IF(数据!AV47&lt;=10, 5*权重!AL$48+(数据!AV47-4)*权重!AL$50,                              5*权重!AL$48+4*权重!AL$50+(数据!AV47-10)*权重!AL$52              )  )</f>
        <v>3.8250000000000002</v>
      </c>
      <c r="AW47" s="16">
        <f>IF( 数据!AW47&lt;=6,(数据!AW47-1)*权重!AM$48,              IF(数据!AW47&lt;=10, 5*权重!AM$48+(数据!AW47-4)*权重!AM$50,                              5*权重!AM$48+4*权重!AM$50+(数据!AW47-10)*权重!AM$52              )  )</f>
        <v>5.3250000000000002</v>
      </c>
      <c r="AX47" s="16">
        <f>IF( 数据!AX47&lt;=6,(数据!AX47-1)*权重!AN$48,              IF(数据!AX47&lt;=10, 5*权重!AN$48+(数据!AX47-4)*权重!AN$50,                              5*权重!AN$48+4*权重!AN$50+(数据!AX47-10)*权重!AN$52              )  )</f>
        <v>26.262499999999999</v>
      </c>
      <c r="AY47" s="8">
        <v>3</v>
      </c>
      <c r="AZ47" s="8">
        <v>3</v>
      </c>
      <c r="BA47" s="8">
        <v>2</v>
      </c>
      <c r="BB47" s="8">
        <v>4</v>
      </c>
      <c r="BC47" s="8">
        <v>3</v>
      </c>
      <c r="BD47" s="8">
        <v>2</v>
      </c>
      <c r="BE47" s="8">
        <v>2</v>
      </c>
      <c r="BF47" s="8">
        <v>2</v>
      </c>
      <c r="BG47" s="8">
        <v>1</v>
      </c>
      <c r="BH47" s="8">
        <v>1</v>
      </c>
      <c r="BI47" s="8">
        <v>3</v>
      </c>
      <c r="BJ47" s="8">
        <v>7.25</v>
      </c>
      <c r="BK47" s="8" t="s">
        <v>22</v>
      </c>
      <c r="BL47" s="8">
        <v>18</v>
      </c>
      <c r="BM47" s="8">
        <v>2</v>
      </c>
      <c r="BN47" s="8"/>
      <c r="BO47" s="8">
        <v>10</v>
      </c>
      <c r="BP47" s="34">
        <v>46934</v>
      </c>
      <c r="BQ47" s="8" t="s">
        <v>21</v>
      </c>
      <c r="BR47" s="8" t="s">
        <v>156</v>
      </c>
    </row>
    <row r="48" spans="1:70" ht="15.5" thickBot="1" x14ac:dyDescent="0.35">
      <c r="A48" s="8" t="s">
        <v>26</v>
      </c>
      <c r="B48" s="16">
        <f t="shared" si="1"/>
        <v>456.47416666666658</v>
      </c>
      <c r="C48" s="8" t="s">
        <v>379</v>
      </c>
      <c r="D48" s="8"/>
      <c r="E48" s="33">
        <v>0.88</v>
      </c>
      <c r="F48" s="8">
        <v>0</v>
      </c>
      <c r="G48" s="8" t="s">
        <v>22</v>
      </c>
      <c r="H48" s="8" t="s">
        <v>138</v>
      </c>
      <c r="I48" s="8">
        <v>26</v>
      </c>
      <c r="J48" s="8">
        <v>163</v>
      </c>
      <c r="K48" s="8">
        <v>168</v>
      </c>
      <c r="L48" s="16">
        <f>IF( 数据!L48&lt;=6,(数据!L48-1)*权重!B$48,              IF(数据!L48&lt;=12, 5*权重!B$48+(数据!L48-6)*权重!B$49,                              5*权重!B$48+6*权重!B$49+(数据!L48-12)*权重!B$51              )
 )</f>
        <v>3.4666666666666668</v>
      </c>
      <c r="M48" s="16">
        <f>IF( 数据!M48&lt;=6,(数据!M48-1)*权重!C$48,              IF(数据!M48&lt;=12, 5*权重!C$48+(数据!M48-6)*权重!C$49,                              5*权重!C$48+6*权重!C$49+(数据!M48-12)*权重!C$51              )
 )</f>
        <v>0.5</v>
      </c>
      <c r="N48" s="16">
        <f>IF( 数据!N48&lt;=6,(数据!N48-1)*权重!D$48,              IF(数据!N48&lt;=12, 5*权重!D$48+(数据!N48-6)*权重!D$49,                              5*权重!D$48+6*权重!D$49+(数据!N48-12)*权重!D$51              )
 )</f>
        <v>0.52833333333333332</v>
      </c>
      <c r="O48" s="16">
        <f>IF( 数据!O48&lt;=6,(数据!O48-1)*权重!E$48,              IF(数据!O48&lt;=12, 5*权重!E$48+(数据!O48-6)*权重!E$49,                              5*权重!E$48+6*权重!E$49+(数据!O48-12)*权重!E$51              )
 )</f>
        <v>0</v>
      </c>
      <c r="P48" s="16">
        <f>IF( 数据!P48&lt;=6,(数据!P48-1)*权重!F$48,              IF(数据!P48&lt;=12, 5*权重!F$48+(数据!P48-6)*权重!F$49,                              5*权重!F$48+6*权重!F$49+(数据!P48-12)*权重!F$51              )
 )</f>
        <v>-2.3499999999999996</v>
      </c>
      <c r="Q48" s="16">
        <f>IF( 数据!Q48&lt;=6,(数据!Q48-1)*权重!G$48,              IF(数据!Q48&lt;=12, 5*权重!G$48+(数据!Q48-6)*权重!G$49,                              5*权重!G$48+6*权重!G$49+(数据!Q48-12)*权重!G$51              )
 )</f>
        <v>0</v>
      </c>
      <c r="R48" s="16">
        <f>IF( 数据!R48&lt;=6,(数据!R48-1)*权重!H$48,              IF(数据!R48&lt;=12, 5*权重!H$48+(数据!R48-6)*权重!H$49,                              5*权重!H$48+6*权重!H$49+(数据!R48-12)*权重!H$51              )
 )</f>
        <v>0</v>
      </c>
      <c r="S48" s="16">
        <f>IF( 数据!S48&lt;=6,(数据!S48-1)*权重!I$48,              IF(数据!S48&lt;=12, 5*权重!I$48+(数据!S48-6)*权重!I$49,                              5*权重!I$48+6*权重!I$49+(数据!S48-12)*权重!I$51              )
 )</f>
        <v>20.666666666666664</v>
      </c>
      <c r="T48" s="16">
        <f>IF( 数据!T48&lt;=6,(数据!T48-1)*权重!J$48,              IF(数据!T48&lt;=12, 5*权重!J$48+(数据!T48-6)*权重!J$49,                              5*权重!J$48+6*权重!J$49+(数据!T48-12)*权重!J$51              )
 )</f>
        <v>2.2666666666666666</v>
      </c>
      <c r="U48" s="16">
        <f>IF( 数据!U48&lt;=6,(数据!U48-1)*权重!K$48,              IF(数据!U48&lt;=12, 5*权重!K$48+(数据!U48-6)*权重!K$49,                              5*权重!K$48+6*权重!K$49+(数据!U48-12)*权重!K$51              )
 )</f>
        <v>0</v>
      </c>
      <c r="V48" s="16">
        <f>IF( 数据!V48&lt;=6,(数据!V48-1)*权重!L$48,              IF(数据!V48&lt;=12, 5*权重!L$48+(数据!V48-6)*权重!L$49,                              5*权重!L$48+6*权重!L$49+(数据!V48-12)*权重!L$51              )
 )</f>
        <v>8.8333333333333339</v>
      </c>
      <c r="W48" s="16">
        <f>IF( 数据!W48&lt;=6,(数据!W48-1)*权重!M$48,              IF(数据!W48&lt;=12, 5*权重!M$48+(数据!W48-6)*权重!M$49,                              5*权重!M$48+6*权重!M$49+(数据!W48-12)*权重!M$51              )
 )</f>
        <v>0.76666666666666661</v>
      </c>
      <c r="X48" s="16">
        <f>IF( 数据!X48&lt;=6,(数据!X48-1)*权重!N$48,              IF(数据!X48&lt;=12, 5*权重!N$48+(数据!X48-6)*权重!N$49,                              5*权重!N$48+6*权重!N$49+(数据!X48-12)*权重!N$51              )
 )</f>
        <v>1.8833333333333333</v>
      </c>
      <c r="Y48" s="16">
        <f>IF( 数据!Y48&lt;=6,(数据!Y48-1)*权重!O$48,              IF(数据!Y48&lt;=12, 5*权重!O$48+(数据!Y48-6)*权重!O$49,                              5*权重!O$48+6*权重!O$49+(数据!Y48-12)*权重!O$51              )
 )</f>
        <v>3.3666666666666667</v>
      </c>
      <c r="Z48" s="16">
        <f>IF( 数据!Z48&lt;=6,(数据!Z48-1)*权重!P$48,              IF(数据!Z48&lt;=10, 5*权重!P$48+(数据!Z48-4)*权重!P$50,                              5*权重!P$48+4*权重!P$50+(数据!Z48-10)*权重!P$52              )  )</f>
        <v>-0.55000000000000027</v>
      </c>
      <c r="AA48" s="16">
        <f>IF( 数据!AA48&lt;=6,(数据!AA48-1)*权重!Q$48,              IF(数据!AA48&lt;=12, 5*权重!Q$48+(数据!AA48-6)*权重!Q$49,                              5*权重!Q$48+6*权重!Q$49+(数据!AA48-12)*权重!Q$51              )
 )</f>
        <v>6.6666666666666661</v>
      </c>
      <c r="AB48" s="16">
        <f>IF( 数据!AB48&lt;=6,(数据!AB48-1)*权重!R$48,              IF(数据!AB48&lt;=10, 5*权重!R$48+(数据!AB48-4)*权重!R$50,                              5*权重!R$48+4*权重!R$50+(数据!AB48-10)*权重!R$52              )  )</f>
        <v>56.75</v>
      </c>
      <c r="AC48" s="16">
        <f>IF( 数据!AC48&lt;=6,(数据!AC48-1)*权重!S$48,              IF(数据!AC48&lt;=12, 5*权重!S$48+(数据!AC48-6)*权重!S$49,                              5*权重!S$48+6*权重!S$49+(数据!AC48-12)*权重!S$51              )
 )</f>
        <v>20.183333333333334</v>
      </c>
      <c r="AD48" s="16">
        <f>IF( 数据!AD48&lt;=6,(数据!AD48-1)*权重!T$48,              IF(数据!AD48&lt;=12, 5*权重!T$48+(数据!AD48-6)*权重!T$49,                              5*权重!T$48+6*权重!T$49+(数据!AD48-12)*权重!T$51              )
 )</f>
        <v>-0.86666666666666625</v>
      </c>
      <c r="AE48" s="16">
        <f>IF( 数据!AE48&lt;=6,(数据!AE48-1)*权重!U$48,              IF(数据!AE48&lt;=10, 5*权重!U$48+(数据!AE48-4)*权重!U$50,                              5*权重!U$48+4*权重!U$50+(数据!AE48-10)*权重!U$52              )  )</f>
        <v>-2.1999999999999993</v>
      </c>
      <c r="AF48" s="16">
        <f>IF( 数据!AF48&lt;=6,(数据!AF48-1)*权重!V$48,              IF(数据!AF48&lt;=10, 5*权重!V$48+(数据!AF48-4)*权重!V$50,                              5*权重!V$48+4*权重!V$50+(数据!AF48-10)*权重!V$52              )  )</f>
        <v>7.0875000000000004</v>
      </c>
      <c r="AG48" s="16">
        <f>IF( 数据!AG48&lt;=6,(数据!AG48-1)*权重!W$48,              IF(数据!AG48&lt;=12, 5*权重!W$48+(数据!AG48-6)*权重!W$49,                              5*权重!W$48+6*权重!W$49+(数据!AG48-12)*权重!W$51              )
 )</f>
        <v>3.6999999999999997</v>
      </c>
      <c r="AH48" s="16">
        <f>IF( 数据!AH48&lt;=6,(数据!AH48-1)*权重!X$48,              IF(数据!AH48&lt;=10, 5*权重!X$48+(数据!AH48-4)*权重!X$50,                              5*权重!X$48+4*权重!X$50+(数据!AH48-10)*权重!X$52              )  )</f>
        <v>-0.16249999999999998</v>
      </c>
      <c r="AI48" s="16">
        <f>IF( 数据!AI48&lt;=6,(数据!AI48-1)*权重!Y$48,              IF(数据!AI48&lt;=12, 5*权重!Y$48+(数据!AI48-6)*权重!Y$49,                              5*权重!Y$48+6*权重!Y$49+(数据!AI48-12)*权重!Y$51              )
 )</f>
        <v>1.0666666666666667</v>
      </c>
      <c r="AJ48" s="16">
        <f>IF( 数据!AJ48&lt;=6,(数据!AJ48-1)*权重!Z$48,              IF(数据!AJ48&lt;=10, 5*权重!Z$48+(数据!AJ48-4)*权重!Z$50,                              5*权重!Z$48+4*权重!Z$50+(数据!AJ48-10)*权重!Z$52              )  )</f>
        <v>10.425000000000001</v>
      </c>
      <c r="AK48" s="16">
        <f>IF( 数据!AK48&lt;=6,(数据!AK48-1)*权重!AA$48,              IF(数据!AK48&lt;=10, 5*权重!AA$48+(数据!AK48-4)*权重!AA$50,                              5*权重!AA$48+4*权重!AA$50+(数据!AK48-10)*权重!AA$52              )  )</f>
        <v>-1.625</v>
      </c>
      <c r="AL48" s="16">
        <f>IF( 数据!AL48&lt;=6,(数据!AL48-1)*权重!AB$48,              IF(数据!AL48&lt;=12, 5*权重!AB$48+(数据!AL48-6)*权重!AB$49,                              5*权重!AB$48+6*权重!AB$49+(数据!AL48-12)*权重!AB$51              )
 )</f>
        <v>16.2</v>
      </c>
      <c r="AM48" s="16">
        <f>IF( 数据!AM48&lt;=6,(数据!AM48-1)*权重!AC$48,              IF(数据!AM48&lt;=12, 5*权重!AC$48+(数据!AM48-6)*权重!AC$49,                              5*权重!AC$48+6*权重!AC$49+(数据!AM48-12)*权重!AC$51              )
 )</f>
        <v>9.9666666666666668</v>
      </c>
      <c r="AN48" s="16">
        <f>IF( 数据!AN48&lt;=6,(数据!AN48-1)*权重!AD$48,              IF(数据!AN48&lt;=12, 5*权重!AD$48+(数据!AN48-6)*权重!AD$49,                              5*权重!AD$48+6*权重!AD$49+(数据!AN48-12)*权重!AD$51              )
 )</f>
        <v>86.791666666666657</v>
      </c>
      <c r="AO48" s="16">
        <f>IF( 数据!AO48&lt;=6,(数据!AO48-1)*权重!AE$48,              IF(数据!AO48&lt;=12, 5*权重!AE$48+(数据!AO48-6)*权重!AE$49,                              5*权重!AE$48+6*权重!AE$49+(数据!AO48-12)*权重!AE$51              )
 )</f>
        <v>11.116666666666667</v>
      </c>
      <c r="AP48" s="16">
        <f>IF( 数据!AP48&lt;=6,(数据!AP48-1)*权重!AF$48,              IF(数据!AP48&lt;=12, 5*权重!AF$48+(数据!AP48-6)*权重!AF$49,                              5*权重!AF$48+6*权重!AF$49+(数据!AP48-12)*权重!AF$51              )
 )</f>
        <v>17.366666666666667</v>
      </c>
      <c r="AQ48" s="16">
        <f>IF( 数据!AQ48&lt;=6,(数据!AQ48-1)*权重!AG$48,              IF(数据!AQ48&lt;=12, 5*权重!AG$48+(数据!AQ48-6)*权重!AG$49,                              5*权重!AG$48+6*权重!AG$49+(数据!AQ48-12)*权重!AG$51              )
 )</f>
        <v>18.316666666666666</v>
      </c>
      <c r="AR48" s="16">
        <f>IF( 数据!AR48&lt;=6,(数据!AR48-1)*权重!AH$48,              IF(数据!AR48&lt;=12, 5*权重!AH$48+(数据!AR48-6)*权重!AH$49,                              5*权重!AH$48+6*权重!AH$49+(数据!AR48-12)*权重!AH$51              )
 )</f>
        <v>16.899999999999999</v>
      </c>
      <c r="AS48" s="16">
        <f>IF( 数据!AS48&lt;=6,(数据!AS48-1)*权重!AI$48,              IF(数据!AS48&lt;=12, 5*权重!AI$48+(数据!AS48-6)*权重!AI$49,                              5*权重!AI$48+6*权重!AI$49+(数据!AS48-12)*权重!AI$51              )
 )</f>
        <v>6.6500000000000012</v>
      </c>
      <c r="AT48" s="16">
        <f>IF( 数据!AT48&lt;=6,(数据!AT48-1)*权重!AJ$48,              IF(数据!AT48&lt;=12, 5*权重!AJ$48+(数据!AT48-6)*权重!AJ$49,                              5*权重!AJ$48+6*权重!AJ$49+(数据!AT48-12)*权重!AJ$51              )
 )</f>
        <v>86.5</v>
      </c>
      <c r="AU48" s="16">
        <f>IF( 数据!AU48&lt;=6,(数据!AU48-1)*权重!AK$48,              IF(数据!AU48&lt;=12, 5*权重!AK$48+(数据!AU48-6)*权重!AK$49,                              5*权重!AK$48+6*权重!AK$49+(数据!AU48-12)*权重!AK$51              )
 )</f>
        <v>14.499999999999998</v>
      </c>
      <c r="AV48" s="16">
        <f>IF( 数据!AV48&lt;=6,(数据!AV48-1)*权重!AL$48,              IF(数据!AV48&lt;=10, 5*权重!AL$48+(数据!AV48-4)*权重!AL$50,                              5*权重!AL$48+4*权重!AL$50+(数据!AV48-10)*权重!AL$52              )  )</f>
        <v>2.9749999999999996</v>
      </c>
      <c r="AW48" s="16">
        <f>IF( 数据!AW48&lt;=6,(数据!AW48-1)*权重!AM$48,              IF(数据!AW48&lt;=10, 5*权重!AM$48+(数据!AW48-4)*权重!AM$50,                              5*权重!AM$48+4*权重!AM$50+(数据!AW48-10)*权重!AM$52              )  )</f>
        <v>4.2</v>
      </c>
      <c r="AX48" s="16">
        <f>IF( 数据!AX48&lt;=6,(数据!AX48-1)*权重!AN$48,              IF(数据!AX48&lt;=10, 5*权重!AN$48+(数据!AX48-4)*权重!AN$50,                              5*权重!AN$48+4*权重!AN$50+(数据!AX48-10)*权重!AN$52              )  )</f>
        <v>24.587499999999999</v>
      </c>
      <c r="AY48" s="8">
        <v>1</v>
      </c>
      <c r="AZ48" s="8">
        <v>1</v>
      </c>
      <c r="BA48" s="8">
        <v>1</v>
      </c>
      <c r="BB48" s="8">
        <v>3</v>
      </c>
      <c r="BC48" s="8">
        <v>2</v>
      </c>
      <c r="BD48" s="8">
        <v>3</v>
      </c>
      <c r="BE48" s="8">
        <v>3</v>
      </c>
      <c r="BF48" s="8">
        <v>1</v>
      </c>
      <c r="BG48" s="8">
        <v>1</v>
      </c>
      <c r="BH48" s="8">
        <v>1</v>
      </c>
      <c r="BI48" s="8">
        <v>3</v>
      </c>
      <c r="BJ48" s="8">
        <v>7.1</v>
      </c>
      <c r="BK48" s="8" t="s">
        <v>22</v>
      </c>
      <c r="BL48" s="8">
        <v>16</v>
      </c>
      <c r="BM48" s="8">
        <v>1</v>
      </c>
      <c r="BN48" s="8"/>
      <c r="BO48" s="8">
        <v>28</v>
      </c>
      <c r="BP48" s="34">
        <v>47299</v>
      </c>
      <c r="BQ48" s="8" t="s">
        <v>21</v>
      </c>
      <c r="BR48" s="8" t="s">
        <v>156</v>
      </c>
    </row>
    <row r="49" spans="1:70" ht="15.5" thickBot="1" x14ac:dyDescent="0.35">
      <c r="A49" s="8" t="s">
        <v>26</v>
      </c>
      <c r="B49" s="16">
        <f t="shared" si="1"/>
        <v>437.71250000000003</v>
      </c>
      <c r="C49" s="8" t="s">
        <v>380</v>
      </c>
      <c r="D49" s="8" t="s">
        <v>363</v>
      </c>
      <c r="E49" s="33">
        <v>1</v>
      </c>
      <c r="F49" s="8">
        <v>0</v>
      </c>
      <c r="G49" s="8" t="s">
        <v>157</v>
      </c>
      <c r="H49" s="8" t="s">
        <v>27</v>
      </c>
      <c r="I49" s="8">
        <v>21</v>
      </c>
      <c r="J49" s="8">
        <v>151</v>
      </c>
      <c r="K49" s="8">
        <v>170</v>
      </c>
      <c r="L49" s="16">
        <f>IF( 数据!L49&lt;=6,(数据!L49-1)*权重!B$48,              IF(数据!L49&lt;=12, 5*权重!B$48+(数据!L49-6)*权重!B$49,                              5*权重!B$48+6*权重!B$49+(数据!L49-12)*权重!B$51              )
 )</f>
        <v>3.9333333333333331</v>
      </c>
      <c r="M49" s="16">
        <f>IF( 数据!M49&lt;=6,(数据!M49-1)*权重!C$48,              IF(数据!M49&lt;=12, 5*权重!C$48+(数据!M49-6)*权重!C$49,                              5*权重!C$48+6*权重!C$49+(数据!M49-12)*权重!C$51              )
 )</f>
        <v>1.3333333333333335</v>
      </c>
      <c r="N49" s="16">
        <f>IF( 数据!N49&lt;=6,(数据!N49-1)*权重!D$48,              IF(数据!N49&lt;=12, 5*权重!D$48+(数据!N49-6)*权重!D$49,                              5*权重!D$48+6*权重!D$49+(数据!N49-12)*权重!D$51              )
 )</f>
        <v>0.64</v>
      </c>
      <c r="O49" s="16">
        <f>IF( 数据!O49&lt;=6,(数据!O49-1)*权重!E$48,              IF(数据!O49&lt;=12, 5*权重!E$48+(数据!O49-6)*权重!E$49,                              5*权重!E$48+6*权重!E$49+(数据!O49-12)*权重!E$51              )
 )</f>
        <v>0</v>
      </c>
      <c r="P49" s="16">
        <f>IF( 数据!P49&lt;=6,(数据!P49-1)*权重!F$48,              IF(数据!P49&lt;=12, 5*权重!F$48+(数据!P49-6)*权重!F$49,                              5*权重!F$48+6*权重!F$49+(数据!P49-12)*权重!F$51              )
 )</f>
        <v>-1.583333333333333</v>
      </c>
      <c r="Q49" s="16">
        <f>IF( 数据!Q49&lt;=6,(数据!Q49-1)*权重!G$48,              IF(数据!Q49&lt;=12, 5*权重!G$48+(数据!Q49-6)*权重!G$49,                              5*权重!G$48+6*权重!G$49+(数据!Q49-12)*权重!G$51              )
 )</f>
        <v>0</v>
      </c>
      <c r="R49" s="16">
        <f>IF( 数据!R49&lt;=6,(数据!R49-1)*权重!H$48,              IF(数据!R49&lt;=12, 5*权重!H$48+(数据!R49-6)*权重!H$49,                              5*权重!H$48+6*权重!H$49+(数据!R49-12)*权重!H$51              )
 )</f>
        <v>0</v>
      </c>
      <c r="S49" s="16">
        <f>IF( 数据!S49&lt;=6,(数据!S49-1)*权重!I$48,              IF(数据!S49&lt;=12, 5*权重!I$48+(数据!S49-6)*权重!I$49,                              5*权重!I$48+6*权重!I$49+(数据!S49-12)*权重!I$51              )
 )</f>
        <v>22.033333333333331</v>
      </c>
      <c r="T49" s="16">
        <f>IF( 数据!T49&lt;=6,(数据!T49-1)*权重!J$48,              IF(数据!T49&lt;=12, 5*权重!J$48+(数据!T49-6)*权重!J$49,                              5*权重!J$48+6*权重!J$49+(数据!T49-12)*权重!J$51              )
 )</f>
        <v>2.0999999999999996</v>
      </c>
      <c r="U49" s="16">
        <f>IF( 数据!U49&lt;=6,(数据!U49-1)*权重!K$48,              IF(数据!U49&lt;=12, 5*权重!K$48+(数据!U49-6)*权重!K$49,                              5*权重!K$48+6*权重!K$49+(数据!U49-12)*权重!K$51              )
 )</f>
        <v>0</v>
      </c>
      <c r="V49" s="16">
        <f>IF( 数据!V49&lt;=6,(数据!V49-1)*权重!L$48,              IF(数据!V49&lt;=12, 5*权重!L$48+(数据!V49-6)*权重!L$49,                              5*权重!L$48+6*权重!L$49+(数据!V49-12)*权重!L$51              )
 )</f>
        <v>6.7666666666666675</v>
      </c>
      <c r="W49" s="16">
        <f>IF( 数据!W49&lt;=6,(数据!W49-1)*权重!M$48,              IF(数据!W49&lt;=12, 5*权重!M$48+(数据!W49-6)*权重!M$49,                              5*权重!M$48+6*权重!M$49+(数据!W49-12)*权重!M$51              )
 )</f>
        <v>3.3</v>
      </c>
      <c r="X49" s="16">
        <f>IF( 数据!X49&lt;=6,(数据!X49-1)*权重!N$48,              IF(数据!X49&lt;=12, 5*权重!N$48+(数据!X49-6)*权重!N$49,                              5*权重!N$48+6*权重!N$49+(数据!X49-12)*权重!N$51              )
 )</f>
        <v>0.91999999999999993</v>
      </c>
      <c r="Y49" s="16">
        <f>IF( 数据!Y49&lt;=6,(数据!Y49-1)*权重!O$48,              IF(数据!Y49&lt;=12, 5*权重!O$48+(数据!Y49-6)*权重!O$49,                              5*权重!O$48+6*权重!O$49+(数据!Y49-12)*权重!O$51              )
 )</f>
        <v>1.45</v>
      </c>
      <c r="Z49" s="16">
        <f>IF( 数据!Z49&lt;=6,(数据!Z49-1)*权重!P$48,              IF(数据!Z49&lt;=10, 5*权重!P$48+(数据!Z49-4)*权重!P$50,                              5*权重!P$48+4*权重!P$50+(数据!Z49-10)*权重!P$52              )  )</f>
        <v>-0.20000000000000018</v>
      </c>
      <c r="AA49" s="16">
        <f>IF( 数据!AA49&lt;=6,(数据!AA49-1)*权重!Q$48,              IF(数据!AA49&lt;=12, 5*权重!Q$48+(数据!AA49-6)*权重!Q$49,                              5*权重!Q$48+6*权重!Q$49+(数据!AA49-12)*权重!Q$51              )
 )</f>
        <v>5.68</v>
      </c>
      <c r="AB49" s="16">
        <f>IF( 数据!AB49&lt;=6,(数据!AB49-1)*权重!R$48,              IF(数据!AB49&lt;=10, 5*权重!R$48+(数据!AB49-4)*权重!R$50,                              5*权重!R$48+4*权重!R$50+(数据!AB49-10)*权重!R$52              )  )</f>
        <v>56</v>
      </c>
      <c r="AC49" s="16">
        <f>IF( 数据!AC49&lt;=6,(数据!AC49-1)*权重!S$48,              IF(数据!AC49&lt;=12, 5*权重!S$48+(数据!AC49-6)*权重!S$49,                              5*权重!S$48+6*权重!S$49+(数据!AC49-12)*权重!S$51              )
 )</f>
        <v>19.5</v>
      </c>
      <c r="AD49" s="16">
        <f>IF( 数据!AD49&lt;=6,(数据!AD49-1)*权重!T$48,              IF(数据!AD49&lt;=12, 5*权重!T$48+(数据!AD49-6)*权重!T$49,                              5*权重!T$48+6*权重!T$49+(数据!AD49-12)*权重!T$51              )
 )</f>
        <v>-1.2333333333333329</v>
      </c>
      <c r="AE49" s="16">
        <f>IF( 数据!AE49&lt;=6,(数据!AE49-1)*权重!U$48,              IF(数据!AE49&lt;=10, 5*权重!U$48+(数据!AE49-4)*权重!U$50,                              5*权重!U$48+4*权重!U$50+(数据!AE49-10)*权重!U$52              )  )</f>
        <v>-2.1999999999999993</v>
      </c>
      <c r="AF49" s="16">
        <f>IF( 数据!AF49&lt;=6,(数据!AF49-1)*权重!V$48,              IF(数据!AF49&lt;=10, 5*权重!V$48+(数据!AF49-4)*权重!V$50,                              5*权重!V$48+4*权重!V$50+(数据!AF49-10)*权重!V$52              )  )</f>
        <v>6.3000000000000007</v>
      </c>
      <c r="AG49" s="16">
        <f>IF( 数据!AG49&lt;=6,(数据!AG49-1)*权重!W$48,              IF(数据!AG49&lt;=12, 5*权重!W$48+(数据!AG49-6)*权重!W$49,                              5*权重!W$48+6*权重!W$49+(数据!AG49-12)*权重!W$51              )
 )</f>
        <v>3.6999999999999997</v>
      </c>
      <c r="AH49" s="16">
        <f>IF( 数据!AH49&lt;=6,(数据!AH49-1)*权重!X$48,              IF(数据!AH49&lt;=10, 5*权重!X$48+(数据!AH49-4)*权重!X$50,                              5*权重!X$48+4*权重!X$50+(数据!AH49-10)*权重!X$52              )  )</f>
        <v>-0.27500000000000002</v>
      </c>
      <c r="AI49" s="16">
        <f>IF( 数据!AI49&lt;=6,(数据!AI49-1)*权重!Y$48,              IF(数据!AI49&lt;=12, 5*权重!Y$48+(数据!AI49-6)*权重!Y$49,                              5*权重!Y$48+6*权重!Y$49+(数据!AI49-12)*权重!Y$51              )
 )</f>
        <v>0.8</v>
      </c>
      <c r="AJ49" s="16">
        <f>IF( 数据!AJ49&lt;=6,(数据!AJ49-1)*权重!Z$48,              IF(数据!AJ49&lt;=10, 5*权重!Z$48+(数据!AJ49-4)*权重!Z$50,                              5*权重!Z$48+4*权重!Z$50+(数据!AJ49-10)*权重!Z$52              )  )</f>
        <v>9.8375000000000004</v>
      </c>
      <c r="AK49" s="16">
        <f>IF( 数据!AK49&lt;=6,(数据!AK49-1)*权重!AA$48,              IF(数据!AK49&lt;=10, 5*权重!AA$48+(数据!AK49-4)*权重!AA$50,                              5*权重!AA$48+4*权重!AA$50+(数据!AK49-10)*权重!AA$52              )  )</f>
        <v>-0.2</v>
      </c>
      <c r="AL49" s="16">
        <f>IF( 数据!AL49&lt;=6,(数据!AL49-1)*权重!AB$48,              IF(数据!AL49&lt;=12, 5*权重!AB$48+(数据!AL49-6)*权重!AB$49,                              5*权重!AB$48+6*权重!AB$49+(数据!AL49-12)*权重!AB$51              )
 )</f>
        <v>13.5</v>
      </c>
      <c r="AM49" s="16">
        <f>IF( 数据!AM49&lt;=6,(数据!AM49-1)*权重!AC$48,              IF(数据!AM49&lt;=12, 5*权重!AC$48+(数据!AM49-6)*权重!AC$49,                              5*权重!AC$48+6*权重!AC$49+(数据!AM49-12)*权重!AC$51              )
 )</f>
        <v>8.5</v>
      </c>
      <c r="AN49" s="16">
        <f>IF( 数据!AN49&lt;=6,(数据!AN49-1)*权重!AD$48,              IF(数据!AN49&lt;=12, 5*权重!AD$48+(数据!AN49-6)*权重!AD$49,                              5*权重!AD$48+6*权重!AD$49+(数据!AN49-12)*权重!AD$51              )
 )</f>
        <v>91.520833333333329</v>
      </c>
      <c r="AO49" s="16">
        <f>IF( 数据!AO49&lt;=6,(数据!AO49-1)*权重!AE$48,              IF(数据!AO49&lt;=12, 5*权重!AE$48+(数据!AO49-6)*权重!AE$49,                              5*权重!AE$48+6*权重!AE$49+(数据!AO49-12)*权重!AE$51              )
 )</f>
        <v>6.9666666666666668</v>
      </c>
      <c r="AP49" s="16">
        <f>IF( 数据!AP49&lt;=6,(数据!AP49-1)*权重!AF$48,              IF(数据!AP49&lt;=12, 5*权重!AF$48+(数据!AP49-6)*权重!AF$49,                              5*权重!AF$48+6*权重!AF$49+(数据!AP49-12)*权重!AF$51              )
 )</f>
        <v>17.366666666666667</v>
      </c>
      <c r="AQ49" s="16">
        <f>IF( 数据!AQ49&lt;=6,(数据!AQ49-1)*权重!AG$48,              IF(数据!AQ49&lt;=12, 5*权重!AG$48+(数据!AQ49-6)*权重!AG$49,                              5*权重!AG$48+6*权重!AG$49+(数据!AQ49-12)*权重!AG$51              )
 )</f>
        <v>18.316666666666666</v>
      </c>
      <c r="AR49" s="16">
        <f>IF( 数据!AR49&lt;=6,(数据!AR49-1)*权重!AH$48,              IF(数据!AR49&lt;=12, 5*权重!AH$48+(数据!AR49-6)*权重!AH$49,                              5*权重!AH$48+6*权重!AH$49+(数据!AR49-12)*权重!AH$51              )
 )</f>
        <v>15.733333333333333</v>
      </c>
      <c r="AS49" s="16">
        <f>IF( 数据!AS49&lt;=6,(数据!AS49-1)*权重!AI$48,              IF(数据!AS49&lt;=12, 5*权重!AI$48+(数据!AS49-6)*权重!AI$49,                              5*权重!AI$48+6*权重!AI$49+(数据!AS49-12)*权重!AI$51              )
 )</f>
        <v>-0.71666666666666656</v>
      </c>
      <c r="AT49" s="16">
        <f>IF( 数据!AT49&lt;=6,(数据!AT49-1)*权重!AJ$48,              IF(数据!AT49&lt;=12, 5*权重!AJ$48+(数据!AT49-6)*权重!AJ$49,                              5*权重!AJ$48+6*权重!AJ$49+(数据!AT49-12)*权重!AJ$51              )
 )</f>
        <v>86.5</v>
      </c>
      <c r="AU49" s="16">
        <f>IF( 数据!AU49&lt;=6,(数据!AU49-1)*权重!AK$48,              IF(数据!AU49&lt;=12, 5*权重!AK$48+(数据!AU49-6)*权重!AK$49,                              5*权重!AK$48+6*权重!AK$49+(数据!AU49-12)*权重!AK$51              )
 )</f>
        <v>14.2</v>
      </c>
      <c r="AV49" s="16">
        <f>IF( 数据!AV49&lt;=6,(数据!AV49-1)*权重!AL$48,              IF(数据!AV49&lt;=10, 5*权重!AL$48+(数据!AV49-4)*权重!AL$50,                              5*权重!AL$48+4*权重!AL$50+(数据!AV49-10)*权重!AL$52              )  )</f>
        <v>2.5499999999999998</v>
      </c>
      <c r="AW49" s="16">
        <f>IF( 数据!AW49&lt;=6,(数据!AW49-1)*权重!AM$48,              IF(数据!AW49&lt;=10, 5*权重!AM$48+(数据!AW49-4)*权重!AM$50,                              5*权重!AM$48+4*权重!AM$50+(数据!AW49-10)*权重!AM$52              )  )</f>
        <v>1.7600000000000002</v>
      </c>
      <c r="AX49" s="16">
        <f>IF( 数据!AX49&lt;=6,(数据!AX49-1)*权重!AN$48,              IF(数据!AX49&lt;=10, 5*权重!AN$48+(数据!AX49-4)*权重!AN$50,                              5*权重!AN$48+4*权重!AN$50+(数据!AX49-10)*权重!AN$52              )  )</f>
        <v>22.912499999999998</v>
      </c>
      <c r="AY49" s="8">
        <v>3</v>
      </c>
      <c r="AZ49" s="8">
        <v>2</v>
      </c>
      <c r="BA49" s="8">
        <v>1</v>
      </c>
      <c r="BB49" s="8">
        <v>3</v>
      </c>
      <c r="BC49" s="8">
        <v>3</v>
      </c>
      <c r="BD49" s="8">
        <v>1</v>
      </c>
      <c r="BE49" s="8">
        <v>1</v>
      </c>
      <c r="BF49" s="8">
        <v>1</v>
      </c>
      <c r="BG49" s="8">
        <v>2</v>
      </c>
      <c r="BH49" s="8">
        <v>2</v>
      </c>
      <c r="BI49" s="8">
        <v>2</v>
      </c>
      <c r="BJ49" s="8" t="s">
        <v>26</v>
      </c>
      <c r="BK49" s="8" t="s">
        <v>20</v>
      </c>
      <c r="BL49" s="8">
        <v>12</v>
      </c>
      <c r="BM49" s="8" t="s">
        <v>26</v>
      </c>
      <c r="BN49" s="8"/>
      <c r="BO49" s="8">
        <v>3</v>
      </c>
      <c r="BP49" s="34">
        <v>47299</v>
      </c>
      <c r="BQ49" s="8" t="s">
        <v>21</v>
      </c>
      <c r="BR49" s="8" t="s">
        <v>156</v>
      </c>
    </row>
    <row r="50" spans="1:70" ht="15.5" thickBot="1" x14ac:dyDescent="0.35">
      <c r="A50" s="8" t="s">
        <v>26</v>
      </c>
      <c r="B50" s="16">
        <f t="shared" si="1"/>
        <v>417.43833333333333</v>
      </c>
      <c r="C50" s="8" t="s">
        <v>381</v>
      </c>
      <c r="D50" s="8"/>
      <c r="E50" s="33">
        <v>0.96</v>
      </c>
      <c r="F50" s="8">
        <v>0</v>
      </c>
      <c r="G50" s="8" t="s">
        <v>20</v>
      </c>
      <c r="H50" s="8" t="s">
        <v>382</v>
      </c>
      <c r="I50" s="8">
        <v>20</v>
      </c>
      <c r="J50" s="8">
        <v>145</v>
      </c>
      <c r="K50" s="8">
        <v>155</v>
      </c>
      <c r="L50" s="16">
        <f>IF( 数据!L50&lt;=6,(数据!L50-1)*权重!B$48,              IF(数据!L50&lt;=12, 5*权重!B$48+(数据!L50-6)*权重!B$49,                              5*权重!B$48+6*权重!B$49+(数据!L50-12)*权重!B$51              )
 )</f>
        <v>3.4666666666666668</v>
      </c>
      <c r="M50" s="16">
        <f>IF( 数据!M50&lt;=6,(数据!M50-1)*权重!C$48,              IF(数据!M50&lt;=12, 5*权重!C$48+(数据!M50-6)*权重!C$49,                              5*权重!C$48+6*权重!C$49+(数据!M50-12)*权重!C$51              )
 )</f>
        <v>1.3</v>
      </c>
      <c r="N50" s="16">
        <f>IF( 数据!N50&lt;=6,(数据!N50-1)*权重!D$48,              IF(数据!N50&lt;=12, 5*权重!D$48+(数据!N50-6)*权重!D$49,                              5*权重!D$48+6*权重!D$49+(数据!N50-12)*权重!D$51              )
 )</f>
        <v>-0.82999999999999985</v>
      </c>
      <c r="O50" s="16">
        <f>IF( 数据!O50&lt;=6,(数据!O50-1)*权重!E$48,              IF(数据!O50&lt;=12, 5*权重!E$48+(数据!O50-6)*权重!E$49,                              5*权重!E$48+6*权重!E$49+(数据!O50-12)*权重!E$51              )
 )</f>
        <v>0</v>
      </c>
      <c r="P50" s="16">
        <f>IF( 数据!P50&lt;=6,(数据!P50-1)*权重!F$48,              IF(数据!P50&lt;=12, 5*权重!F$48+(数据!P50-6)*权重!F$49,                              5*权重!F$48+6*权重!F$49+(数据!P50-12)*权重!F$51              )
 )</f>
        <v>-3.1166666666666663</v>
      </c>
      <c r="Q50" s="16">
        <f>IF( 数据!Q50&lt;=6,(数据!Q50-1)*权重!G$48,              IF(数据!Q50&lt;=12, 5*权重!G$48+(数据!Q50-6)*权重!G$49,                              5*权重!G$48+6*权重!G$49+(数据!Q50-12)*权重!G$51              )
 )</f>
        <v>0</v>
      </c>
      <c r="R50" s="16">
        <f>IF( 数据!R50&lt;=6,(数据!R50-1)*权重!H$48,              IF(数据!R50&lt;=12, 5*权重!H$48+(数据!R50-6)*权重!H$49,                              5*权重!H$48+6*权重!H$49+(数据!R50-12)*权重!H$51              )
 )</f>
        <v>0</v>
      </c>
      <c r="S50" s="16">
        <f>IF( 数据!S50&lt;=6,(数据!S50-1)*权重!I$48,              IF(数据!S50&lt;=12, 5*权重!I$48+(数据!S50-6)*权重!I$49,                              5*权重!I$48+6*权重!I$49+(数据!S50-12)*权重!I$51              )
 )</f>
        <v>16.566666666666666</v>
      </c>
      <c r="T50" s="16">
        <f>IF( 数据!T50&lt;=6,(数据!T50-1)*权重!J$48,              IF(数据!T50&lt;=12, 5*权重!J$48+(数据!T50-6)*权重!J$49,                              5*权重!J$48+6*权重!J$49+(数据!T50-12)*权重!J$51              )
 )</f>
        <v>0.29999999999999982</v>
      </c>
      <c r="U50" s="16">
        <f>IF( 数据!U50&lt;=6,(数据!U50-1)*权重!K$48,              IF(数据!U50&lt;=12, 5*权重!K$48+(数据!U50-6)*权重!K$49,                              5*权重!K$48+6*权重!K$49+(数据!U50-12)*权重!K$51              )
 )</f>
        <v>0</v>
      </c>
      <c r="V50" s="16">
        <f>IF( 数据!V50&lt;=6,(数据!V50-1)*权重!L$48,              IF(数据!V50&lt;=12, 5*权重!L$48+(数据!V50-6)*权重!L$49,                              5*权重!L$48+6*权重!L$49+(数据!V50-12)*权重!L$51              )
 )</f>
        <v>6.0333333333333341</v>
      </c>
      <c r="W50" s="16">
        <f>IF( 数据!W50&lt;=6,(数据!W50-1)*权重!M$48,              IF(数据!W50&lt;=12, 5*权重!M$48+(数据!W50-6)*权重!M$49,                              5*权重!M$48+6*权重!M$49+(数据!W50-12)*权重!M$51              )
 )</f>
        <v>0.1333333333333333</v>
      </c>
      <c r="X50" s="16">
        <f>IF( 数据!X50&lt;=6,(数据!X50-1)*权重!N$48,              IF(数据!X50&lt;=12, 5*权重!N$48+(数据!X50-6)*权重!N$49,                              5*权重!N$48+6*权重!N$49+(数据!X50-12)*权重!N$51              )
 )</f>
        <v>1.7999999999999998</v>
      </c>
      <c r="Y50" s="16">
        <f>IF( 数据!Y50&lt;=6,(数据!Y50-1)*权重!O$48,              IF(数据!Y50&lt;=12, 5*权重!O$48+(数据!Y50-6)*权重!O$49,                              5*权重!O$48+6*权重!O$49+(数据!Y50-12)*权重!O$51              )
 )</f>
        <v>0.96</v>
      </c>
      <c r="Z50" s="16">
        <f>IF( 数据!Z50&lt;=6,(数据!Z50-1)*权重!P$48,              IF(数据!Z50&lt;=10, 5*权重!P$48+(数据!Z50-4)*权重!P$50,                              5*权重!P$48+4*权重!P$50+(数据!Z50-10)*权重!P$52              )  )</f>
        <v>-1.25</v>
      </c>
      <c r="AA50" s="16">
        <f>IF( 数据!AA50&lt;=6,(数据!AA50-1)*权重!Q$48,              IF(数据!AA50&lt;=12, 5*权重!Q$48+(数据!AA50-6)*权重!Q$49,                              5*权重!Q$48+6*权重!Q$49+(数据!AA50-12)*权重!Q$51              )
 )</f>
        <v>6.5</v>
      </c>
      <c r="AB50" s="16">
        <f>IF( 数据!AB50&lt;=6,(数据!AB50-1)*权重!R$48,              IF(数据!AB50&lt;=10, 5*权重!R$48+(数据!AB50-4)*权重!R$50,                              5*权重!R$48+4*权重!R$50+(数据!AB50-10)*权重!R$52              )  )</f>
        <v>57.5</v>
      </c>
      <c r="AC50" s="16">
        <f>IF( 数据!AC50&lt;=6,(数据!AC50-1)*权重!S$48,              IF(数据!AC50&lt;=12, 5*权重!S$48+(数据!AC50-6)*权重!S$49,                              5*权重!S$48+6*权重!S$49+(数据!AC50-12)*权重!S$51              )
 )</f>
        <v>20.183333333333334</v>
      </c>
      <c r="AD50" s="16">
        <f>IF( 数据!AD50&lt;=6,(数据!AD50-1)*权重!T$48,              IF(数据!AD50&lt;=12, 5*权重!T$48+(数据!AD50-6)*权重!T$49,                              5*权重!T$48+6*权重!T$49+(数据!AD50-12)*权重!T$51              )
 )</f>
        <v>-0.86666666666666625</v>
      </c>
      <c r="AE50" s="16">
        <f>IF( 数据!AE50&lt;=6,(数据!AE50-1)*权重!U$48,              IF(数据!AE50&lt;=10, 5*权重!U$48+(数据!AE50-4)*权重!U$50,                              5*权重!U$48+4*权重!U$50+(数据!AE50-10)*权重!U$52              )  )</f>
        <v>-2.1999999999999993</v>
      </c>
      <c r="AF50" s="16">
        <f>IF( 数据!AF50&lt;=6,(数据!AF50-1)*权重!V$48,              IF(数据!AF50&lt;=10, 5*权重!V$48+(数据!AF50-4)*权重!V$50,                              5*权重!V$48+4*权重!V$50+(数据!AF50-10)*权重!V$52              )  )</f>
        <v>7.6125000000000007</v>
      </c>
      <c r="AG50" s="16">
        <f>IF( 数据!AG50&lt;=6,(数据!AG50-1)*权重!W$48,              IF(数据!AG50&lt;=12, 5*权重!W$48+(数据!AG50-6)*权重!W$49,                              5*权重!W$48+6*权重!W$49+(数据!AG50-12)*权重!W$51              )
 )</f>
        <v>3.0999999999999996</v>
      </c>
      <c r="AH50" s="16">
        <f>IF( 数据!AH50&lt;=6,(数据!AH50-1)*权重!X$48,              IF(数据!AH50&lt;=10, 5*权重!X$48+(数据!AH50-4)*权重!X$50,                              5*权重!X$48+4*权重!X$50+(数据!AH50-10)*权重!X$52              )  )</f>
        <v>-0.16249999999999998</v>
      </c>
      <c r="AI50" s="16">
        <f>IF( 数据!AI50&lt;=6,(数据!AI50-1)*权重!Y$48,              IF(数据!AI50&lt;=12, 5*权重!Y$48+(数据!AI50-6)*权重!Y$49,                              5*权重!Y$48+6*权重!Y$49+(数据!AI50-12)*权重!Y$51              )
 )</f>
        <v>0.26666666666666666</v>
      </c>
      <c r="AJ50" s="16">
        <f>IF( 数据!AJ50&lt;=6,(数据!AJ50-1)*权重!Z$48,              IF(数据!AJ50&lt;=10, 5*权重!Z$48+(数据!AJ50-4)*权重!Z$50,                              5*权重!Z$48+4*权重!Z$50+(数据!AJ50-10)*权重!Z$52              )  )</f>
        <v>11.012499999999999</v>
      </c>
      <c r="AK50" s="16">
        <f>IF( 数据!AK50&lt;=6,(数据!AK50-1)*权重!AA$48,              IF(数据!AK50&lt;=10, 5*权重!AA$48+(数据!AK50-4)*权重!AA$50,                              5*权重!AA$48+4*权重!AA$50+(数据!AK50-10)*权重!AA$52              )  )</f>
        <v>-0.57500000000000018</v>
      </c>
      <c r="AL50" s="16">
        <f>IF( 数据!AL50&lt;=6,(数据!AL50-1)*权重!AB$48,              IF(数据!AL50&lt;=12, 5*权重!AB$48+(数据!AL50-6)*权重!AB$49,                              5*权重!AB$48+6*权重!AB$49+(数据!AL50-12)*权重!AB$51              )
 )</f>
        <v>12.6</v>
      </c>
      <c r="AM50" s="16">
        <f>IF( 数据!AM50&lt;=6,(数据!AM50-1)*权重!AC$48,              IF(数据!AM50&lt;=12, 5*权重!AC$48+(数据!AM50-6)*权重!AC$49,                              5*权重!AC$48+6*权重!AC$49+(数据!AM50-12)*权重!AC$51              )
 )</f>
        <v>9.2333333333333343</v>
      </c>
      <c r="AN50" s="16">
        <f>IF( 数据!AN50&lt;=6,(数据!AN50-1)*权重!AD$48,              IF(数据!AN50&lt;=12, 5*权重!AD$48+(数据!AN50-6)*权重!AD$49,                              5*权重!AD$48+6*权重!AD$49+(数据!AN50-12)*权重!AD$51              )
 )</f>
        <v>82.0625</v>
      </c>
      <c r="AO50" s="16">
        <f>IF( 数据!AO50&lt;=6,(数据!AO50-1)*权重!AE$48,              IF(数据!AO50&lt;=12, 5*权重!AE$48+(数据!AO50-6)*权重!AE$49,                              5*权重!AE$48+6*权重!AE$49+(数据!AO50-12)*权重!AE$51              )
 )</f>
        <v>6.9666666666666668</v>
      </c>
      <c r="AP50" s="16">
        <f>IF( 数据!AP50&lt;=6,(数据!AP50-1)*权重!AF$48,              IF(数据!AP50&lt;=12, 5*权重!AF$48+(数据!AP50-6)*权重!AF$49,                              5*权重!AF$48+6*权重!AF$49+(数据!AP50-12)*权重!AF$51              )
 )</f>
        <v>16.399999999999999</v>
      </c>
      <c r="AQ50" s="16">
        <f>IF( 数据!AQ50&lt;=6,(数据!AQ50-1)*权重!AG$48,              IF(数据!AQ50&lt;=12, 5*权重!AG$48+(数据!AQ50-6)*权重!AG$49,                              5*权重!AG$48+6*权重!AG$49+(数据!AQ50-12)*权重!AG$51              )
 )</f>
        <v>19.350000000000001</v>
      </c>
      <c r="AR50" s="16">
        <f>IF( 数据!AR50&lt;=6,(数据!AR50-1)*权重!AH$48,              IF(数据!AR50&lt;=12, 5*权重!AH$48+(数据!AR50-6)*权重!AH$49,                              5*权重!AH$48+6*权重!AH$49+(数据!AR50-12)*权重!AH$51              )
 )</f>
        <v>14.566666666666665</v>
      </c>
      <c r="AS50" s="16">
        <f>IF( 数据!AS50&lt;=6,(数据!AS50-1)*权重!AI$48,              IF(数据!AS50&lt;=12, 5*权重!AI$48+(数据!AS50-6)*权重!AI$49,                              5*权重!AI$48+6*权重!AI$49+(数据!AS50-12)*权重!AI$51              )
 )</f>
        <v>6.6500000000000012</v>
      </c>
      <c r="AT50" s="16">
        <f>IF( 数据!AT50&lt;=6,(数据!AT50-1)*权重!AJ$48,              IF(数据!AT50&lt;=12, 5*权重!AJ$48+(数据!AT50-6)*权重!AJ$49,                              5*权重!AJ$48+6*权重!AJ$49+(数据!AT50-12)*权重!AJ$51              )
 )</f>
        <v>76.75</v>
      </c>
      <c r="AU50" s="16">
        <f>IF( 数据!AU50&lt;=6,(数据!AU50-1)*权重!AK$48,              IF(数据!AU50&lt;=12, 5*权重!AK$48+(数据!AU50-6)*权重!AK$49,                              5*权重!AK$48+6*权重!AK$49+(数据!AU50-12)*权重!AK$51              )
 )</f>
        <v>14.2</v>
      </c>
      <c r="AV50" s="16">
        <f>IF( 数据!AV50&lt;=6,(数据!AV50-1)*权重!AL$48,              IF(数据!AV50&lt;=10, 5*权重!AL$48+(数据!AV50-4)*权重!AL$50,                              5*权重!AL$48+4*权重!AL$50+(数据!AV50-10)*权重!AL$52              )  )</f>
        <v>2.9749999999999996</v>
      </c>
      <c r="AW50" s="16">
        <f>IF( 数据!AW50&lt;=6,(数据!AW50-1)*权重!AM$48,              IF(数据!AW50&lt;=10, 5*权重!AM$48+(数据!AW50-4)*权重!AM$50,                              5*权重!AM$48+4*权重!AM$50+(数据!AW50-10)*权重!AM$52              )  )</f>
        <v>4.2</v>
      </c>
      <c r="AX50" s="16">
        <f>IF( 数据!AX50&lt;=6,(数据!AX50-1)*权重!AN$48,              IF(数据!AX50&lt;=10, 5*权重!AN$48+(数据!AX50-4)*权重!AN$50,                              5*权重!AN$48+4*权重!AN$50+(数据!AX50-10)*权重!AN$52              )  )</f>
        <v>23.75</v>
      </c>
      <c r="AY50" s="8">
        <v>3</v>
      </c>
      <c r="AZ50" s="8">
        <v>1</v>
      </c>
      <c r="BA50" s="8">
        <v>2</v>
      </c>
      <c r="BB50" s="8">
        <v>2</v>
      </c>
      <c r="BC50" s="8">
        <v>3</v>
      </c>
      <c r="BD50" s="8">
        <v>1</v>
      </c>
      <c r="BE50" s="8">
        <v>1</v>
      </c>
      <c r="BF50" s="8">
        <v>2</v>
      </c>
      <c r="BG50" s="8">
        <v>1</v>
      </c>
      <c r="BH50" s="8">
        <v>1</v>
      </c>
      <c r="BI50" s="8">
        <v>2</v>
      </c>
      <c r="BJ50" s="8">
        <v>8.6</v>
      </c>
      <c r="BK50" s="8" t="s">
        <v>20</v>
      </c>
      <c r="BL50" s="8">
        <v>16</v>
      </c>
      <c r="BM50" s="8">
        <v>1</v>
      </c>
      <c r="BN50" s="8"/>
      <c r="BO50" s="8" t="s">
        <v>26</v>
      </c>
      <c r="BP50" s="34">
        <v>47664</v>
      </c>
      <c r="BQ50" s="8" t="s">
        <v>21</v>
      </c>
      <c r="BR50" s="8" t="s">
        <v>156</v>
      </c>
    </row>
    <row r="51" spans="1:70" ht="15.5" thickBot="1" x14ac:dyDescent="0.35">
      <c r="A51" s="8" t="s">
        <v>26</v>
      </c>
      <c r="B51" s="16">
        <f t="shared" si="1"/>
        <v>430.44166666666666</v>
      </c>
      <c r="C51" s="8" t="s">
        <v>383</v>
      </c>
      <c r="D51" s="8"/>
      <c r="E51" s="33">
        <v>0.88</v>
      </c>
      <c r="F51" s="8">
        <v>0</v>
      </c>
      <c r="G51" s="8" t="s">
        <v>20</v>
      </c>
      <c r="H51" s="8" t="s">
        <v>384</v>
      </c>
      <c r="I51" s="8">
        <v>20</v>
      </c>
      <c r="J51" s="8">
        <v>149</v>
      </c>
      <c r="K51" s="8">
        <v>165</v>
      </c>
      <c r="L51" s="16">
        <f>IF( 数据!L51&lt;=6,(数据!L51-1)*权重!B$48,              IF(数据!L51&lt;=12, 5*权重!B$48+(数据!L51-6)*权重!B$49,                              5*权重!B$48+6*权重!B$49+(数据!L51-12)*权重!B$51              )
 )</f>
        <v>3.4666666666666668</v>
      </c>
      <c r="M51" s="16">
        <f>IF( 数据!M51&lt;=6,(数据!M51-1)*权重!C$48,              IF(数据!M51&lt;=12, 5*权重!C$48+(数据!M51-6)*权重!C$49,                              5*权重!C$48+6*权重!C$49+(数据!M51-12)*权重!C$51              )
 )</f>
        <v>0.5</v>
      </c>
      <c r="N51" s="16">
        <f>IF( 数据!N51&lt;=6,(数据!N51-1)*权重!D$48,              IF(数据!N51&lt;=12, 5*权重!D$48+(数据!N51-6)*权重!D$49,                              5*权重!D$48+6*权重!D$49+(数据!N51-12)*权重!D$51              )
 )</f>
        <v>-0.55833333333333335</v>
      </c>
      <c r="O51" s="16">
        <f>IF( 数据!O51&lt;=6,(数据!O51-1)*权重!E$48,              IF(数据!O51&lt;=12, 5*权重!E$48+(数据!O51-6)*权重!E$49,                              5*权重!E$48+6*权重!E$49+(数据!O51-12)*权重!E$51              )
 )</f>
        <v>0</v>
      </c>
      <c r="P51" s="16">
        <f>IF( 数据!P51&lt;=6,(数据!P51-1)*权重!F$48,              IF(数据!P51&lt;=12, 5*权重!F$48+(数据!P51-6)*权重!F$49,                              5*权重!F$48+6*权重!F$49+(数据!P51-12)*权重!F$51              )
 )</f>
        <v>-2.3499999999999996</v>
      </c>
      <c r="Q51" s="16">
        <f>IF( 数据!Q51&lt;=6,(数据!Q51-1)*权重!G$48,              IF(数据!Q51&lt;=12, 5*权重!G$48+(数据!Q51-6)*权重!G$49,                              5*权重!G$48+6*权重!G$49+(数据!Q51-12)*权重!G$51              )
 )</f>
        <v>0</v>
      </c>
      <c r="R51" s="16">
        <f>IF( 数据!R51&lt;=6,(数据!R51-1)*权重!H$48,              IF(数据!R51&lt;=12, 5*权重!H$48+(数据!R51-6)*权重!H$49,                              5*权重!H$48+6*权重!H$49+(数据!R51-12)*权重!H$51              )
 )</f>
        <v>0</v>
      </c>
      <c r="S51" s="16">
        <f>IF( 数据!S51&lt;=6,(数据!S51-1)*权重!I$48,              IF(数据!S51&lt;=12, 5*权重!I$48+(数据!S51-6)*权重!I$49,                              5*权重!I$48+6*权重!I$49+(数据!S51-12)*权重!I$51              )
 )</f>
        <v>19.299999999999997</v>
      </c>
      <c r="T51" s="16">
        <f>IF( 数据!T51&lt;=6,(数据!T51-1)*权重!J$48,              IF(数据!T51&lt;=12, 5*权重!J$48+(数据!T51-6)*权重!J$49,                              5*权重!J$48+6*权重!J$49+(数据!T51-12)*权重!J$51              )
 )</f>
        <v>-0.20000000000000018</v>
      </c>
      <c r="U51" s="16">
        <f>IF( 数据!U51&lt;=6,(数据!U51-1)*权重!K$48,              IF(数据!U51&lt;=12, 5*权重!K$48+(数据!U51-6)*权重!K$49,                              5*权重!K$48+6*权重!K$49+(数据!U51-12)*权重!K$51              )
 )</f>
        <v>0</v>
      </c>
      <c r="V51" s="16">
        <f>IF( 数据!V51&lt;=6,(数据!V51-1)*权重!L$48,              IF(数据!V51&lt;=12, 5*权重!L$48+(数据!V51-6)*权重!L$49,                              5*权重!L$48+6*权重!L$49+(数据!V51-12)*权重!L$51              )
 )</f>
        <v>7.1333333333333346</v>
      </c>
      <c r="W51" s="16">
        <f>IF( 数据!W51&lt;=6,(数据!W51-1)*权重!M$48,              IF(数据!W51&lt;=12, 5*权重!M$48+(数据!W51-6)*权重!M$49,                              5*权重!M$48+6*权重!M$49+(数据!W51-12)*权重!M$51              )
 )</f>
        <v>0.1333333333333333</v>
      </c>
      <c r="X51" s="16">
        <f>IF( 数据!X51&lt;=6,(数据!X51-1)*权重!N$48,              IF(数据!X51&lt;=12, 5*权重!N$48+(数据!X51-6)*权重!N$49,                              5*权重!N$48+6*权重!N$49+(数据!X51-12)*权重!N$51              )
 )</f>
        <v>1.9666666666666666</v>
      </c>
      <c r="Y51" s="16">
        <f>IF( 数据!Y51&lt;=6,(数据!Y51-1)*权重!O$48,              IF(数据!Y51&lt;=12, 5*权重!O$48+(数据!Y51-6)*权重!O$49,                              5*权重!O$48+6*权重!O$49+(数据!Y51-12)*权重!O$51              )
 )</f>
        <v>1.3666666666666667</v>
      </c>
      <c r="Z51" s="16">
        <f>IF( 数据!Z51&lt;=6,(数据!Z51-1)*权重!P$48,              IF(数据!Z51&lt;=10, 5*权重!P$48+(数据!Z51-4)*权重!P$50,                              5*权重!P$48+4*权重!P$50+(数据!Z51-10)*权重!P$52              )  )</f>
        <v>-0.55000000000000027</v>
      </c>
      <c r="AA51" s="16">
        <f>IF( 数据!AA51&lt;=6,(数据!AA51-1)*权重!Q$48,              IF(数据!AA51&lt;=12, 5*权重!Q$48+(数据!AA51-6)*权重!Q$49,                              5*权重!Q$48+6*权重!Q$49+(数据!AA51-12)*权重!Q$51              )
 )</f>
        <v>5.166666666666667</v>
      </c>
      <c r="AB51" s="16">
        <f>IF( 数据!AB51&lt;=6,(数据!AB51-1)*权重!R$48,              IF(数据!AB51&lt;=10, 5*权重!R$48+(数据!AB51-4)*权重!R$50,                              5*权重!R$48+4*权重!R$50+(数据!AB51-10)*权重!R$52              )  )</f>
        <v>56</v>
      </c>
      <c r="AC51" s="16">
        <f>IF( 数据!AC51&lt;=6,(数据!AC51-1)*权重!S$48,              IF(数据!AC51&lt;=12, 5*权重!S$48+(数据!AC51-6)*权重!S$49,                              5*权重!S$48+6*权重!S$49+(数据!AC51-12)*权重!S$51              )
 )</f>
        <v>20.183333333333334</v>
      </c>
      <c r="AD51" s="16">
        <f>IF( 数据!AD51&lt;=6,(数据!AD51-1)*权重!T$48,              IF(数据!AD51&lt;=12, 5*权重!T$48+(数据!AD51-6)*权重!T$49,                              5*权重!T$48+6*权重!T$49+(数据!AD51-12)*权重!T$51              )
 )</f>
        <v>-0.86666666666666625</v>
      </c>
      <c r="AE51" s="16">
        <f>IF( 数据!AE51&lt;=6,(数据!AE51-1)*权重!U$48,              IF(数据!AE51&lt;=10, 5*权重!U$48+(数据!AE51-4)*权重!U$50,                              5*权重!U$48+4*权重!U$50+(数据!AE51-10)*权重!U$52              )  )</f>
        <v>-3.2749999999999995</v>
      </c>
      <c r="AF51" s="16">
        <f>IF( 数据!AF51&lt;=6,(数据!AF51-1)*权重!V$48,              IF(数据!AF51&lt;=10, 5*权重!V$48+(数据!AF51-4)*权重!V$50,                              5*权重!V$48+4*权重!V$50+(数据!AF51-10)*权重!V$52              )  )</f>
        <v>6.75</v>
      </c>
      <c r="AG51" s="16">
        <f>IF( 数据!AG51&lt;=6,(数据!AG51-1)*权重!W$48,              IF(数据!AG51&lt;=12, 5*权重!W$48+(数据!AG51-6)*权重!W$49,                              5*权重!W$48+6*权重!W$49+(数据!AG51-12)*权重!W$51              )
 )</f>
        <v>3.4999999999999996</v>
      </c>
      <c r="AH51" s="16">
        <f>IF( 数据!AH51&lt;=6,(数据!AH51-1)*权重!X$48,              IF(数据!AH51&lt;=10, 5*权重!X$48+(数据!AH51-4)*权重!X$50,                              5*权重!X$48+4*权重!X$50+(数据!AH51-10)*权重!X$52              )  )</f>
        <v>-0.16249999999999998</v>
      </c>
      <c r="AI51" s="16">
        <f>IF( 数据!AI51&lt;=6,(数据!AI51-1)*权重!Y$48,              IF(数据!AI51&lt;=12, 5*权重!Y$48+(数据!AI51-6)*权重!Y$49,                              5*权重!Y$48+6*权重!Y$49+(数据!AI51-12)*权重!Y$51              )
 )</f>
        <v>0.26666666666666666</v>
      </c>
      <c r="AJ51" s="16">
        <f>IF( 数据!AJ51&lt;=6,(数据!AJ51-1)*权重!Z$48,              IF(数据!AJ51&lt;=10, 5*权重!Z$48+(数据!AJ51-4)*权重!Z$50,                              5*权重!Z$48+4*权重!Z$50+(数据!AJ51-10)*权重!Z$52              )  )</f>
        <v>9.8375000000000004</v>
      </c>
      <c r="AK51" s="16">
        <f>IF( 数据!AK51&lt;=6,(数据!AK51-1)*权重!AA$48,              IF(数据!AK51&lt;=10, 5*权重!AA$48+(数据!AK51-4)*权重!AA$50,                              5*权重!AA$48+4*权重!AA$50+(数据!AK51-10)*权重!AA$52              )  )</f>
        <v>-1.4500000000000002</v>
      </c>
      <c r="AL51" s="16">
        <f>IF( 数据!AL51&lt;=6,(数据!AL51-1)*权重!AB$48,              IF(数据!AL51&lt;=12, 5*权重!AB$48+(数据!AL51-6)*权重!AB$49,                              5*权重!AB$48+6*权重!AB$49+(数据!AL51-12)*权重!AB$51              )
 )</f>
        <v>13.5</v>
      </c>
      <c r="AM51" s="16">
        <f>IF( 数据!AM51&lt;=6,(数据!AM51-1)*权重!AC$48,              IF(数据!AM51&lt;=12, 5*权重!AC$48+(数据!AM51-6)*权重!AC$49,                              5*权重!AC$48+6*权重!AC$49+(数据!AM51-12)*权重!AC$51              )
 )</f>
        <v>9.2333333333333343</v>
      </c>
      <c r="AN51" s="16">
        <f>IF( 数据!AN51&lt;=6,(数据!AN51-1)*权重!AD$48,              IF(数据!AN51&lt;=12, 5*权重!AD$48+(数据!AN51-6)*权重!AD$49,                              5*权重!AD$48+6*权重!AD$49+(数据!AN51-12)*权重!AD$51              )
 )</f>
        <v>86.791666666666657</v>
      </c>
      <c r="AO51" s="16">
        <f>IF( 数据!AO51&lt;=6,(数据!AO51-1)*权重!AE$48,              IF(数据!AO51&lt;=12, 5*权重!AE$48+(数据!AO51-6)*权重!AE$49,                              5*权重!AE$48+6*权重!AE$49+(数据!AO51-12)*权重!AE$51              )
 )</f>
        <v>20.3</v>
      </c>
      <c r="AP51" s="16">
        <f>IF( 数据!AP51&lt;=6,(数据!AP51-1)*权重!AF$48,              IF(数据!AP51&lt;=12, 5*权重!AF$48+(数据!AP51-6)*权重!AF$49,                              5*权重!AF$48+6*权重!AF$49+(数据!AP51-12)*权重!AF$51              )
 )</f>
        <v>14.466666666666667</v>
      </c>
      <c r="AQ51" s="16">
        <f>IF( 数据!AQ51&lt;=6,(数据!AQ51-1)*权重!AG$48,              IF(数据!AQ51&lt;=12, 5*权重!AG$48+(数据!AQ51-6)*权重!AG$49,                              5*权重!AG$48+6*权重!AG$49+(数据!AQ51-12)*权重!AG$51              )
 )</f>
        <v>19.350000000000001</v>
      </c>
      <c r="AR51" s="16">
        <f>IF( 数据!AR51&lt;=6,(数据!AR51-1)*权重!AH$48,              IF(数据!AR51&lt;=12, 5*权重!AH$48+(数据!AR51-6)*权重!AH$49,                              5*权重!AH$48+6*权重!AH$49+(数据!AR51-12)*权重!AH$51              )
 )</f>
        <v>14.566666666666665</v>
      </c>
      <c r="AS51" s="16">
        <f>IF( 数据!AS51&lt;=6,(数据!AS51-1)*权重!AI$48,              IF(数据!AS51&lt;=12, 5*权重!AI$48+(数据!AS51-6)*权重!AI$49,                              5*权重!AI$48+6*权重!AI$49+(数据!AS51-12)*权重!AI$51              )
 )</f>
        <v>5.7000000000000011</v>
      </c>
      <c r="AT51" s="16">
        <f>IF( 数据!AT51&lt;=6,(数据!AT51-1)*权重!AJ$48,              IF(数据!AT51&lt;=12, 5*权重!AJ$48+(数据!AT51-6)*权重!AJ$49,                              5*权重!AJ$48+6*权重!AJ$49+(数据!AT51-12)*权重!AJ$51              )
 )</f>
        <v>76.75</v>
      </c>
      <c r="AU51" s="16">
        <f>IF( 数据!AU51&lt;=6,(数据!AU51-1)*权重!AK$48,              IF(数据!AU51&lt;=12, 5*权重!AK$48+(数据!AU51-6)*权重!AK$49,                              5*权重!AK$48+6*权重!AK$49+(数据!AU51-12)*权重!AK$51              )
 )</f>
        <v>13.899999999999999</v>
      </c>
      <c r="AV51" s="16">
        <f>IF( 数据!AV51&lt;=6,(数据!AV51-1)*权重!AL$48,              IF(数据!AV51&lt;=10, 5*权重!AL$48+(数据!AV51-4)*权重!AL$50,                              5*权重!AL$48+4*权重!AL$50+(数据!AV51-10)*权重!AL$52              )  )</f>
        <v>3.8250000000000002</v>
      </c>
      <c r="AW51" s="16">
        <f>IF( 数据!AW51&lt;=6,(数据!AW51-1)*权重!AM$48,              IF(数据!AW51&lt;=10, 5*权重!AM$48+(数据!AW51-4)*权重!AM$50,                              5*权重!AM$48+4*权重!AM$50+(数据!AW51-10)*权重!AM$52              )  )</f>
        <v>3.8250000000000002</v>
      </c>
      <c r="AX51" s="16">
        <f>IF( 数据!AX51&lt;=6,(数据!AX51-1)*权重!AN$48,              IF(数据!AX51&lt;=10, 5*权重!AN$48+(数据!AX51-4)*权重!AN$50,                              5*权重!AN$48+4*权重!AN$50+(数据!AX51-10)*权重!AN$52              )  )</f>
        <v>22.074999999999999</v>
      </c>
      <c r="AY51" s="8">
        <v>1</v>
      </c>
      <c r="AZ51" s="8">
        <v>3</v>
      </c>
      <c r="BA51" s="8">
        <v>1</v>
      </c>
      <c r="BB51" s="8">
        <v>1</v>
      </c>
      <c r="BC51" s="8">
        <v>1</v>
      </c>
      <c r="BD51" s="8">
        <v>2</v>
      </c>
      <c r="BE51" s="8">
        <v>2</v>
      </c>
      <c r="BF51" s="8">
        <v>2</v>
      </c>
      <c r="BG51" s="8">
        <v>2</v>
      </c>
      <c r="BH51" s="8">
        <v>2</v>
      </c>
      <c r="BI51" s="8">
        <v>2</v>
      </c>
      <c r="BJ51" s="8">
        <v>8.1</v>
      </c>
      <c r="BK51" s="8" t="s">
        <v>22</v>
      </c>
      <c r="BL51" s="8">
        <v>16</v>
      </c>
      <c r="BM51" s="8">
        <v>1</v>
      </c>
      <c r="BN51" s="8"/>
      <c r="BO51" s="8" t="s">
        <v>26</v>
      </c>
      <c r="BP51" s="34">
        <v>47664</v>
      </c>
      <c r="BQ51" s="8" t="s">
        <v>21</v>
      </c>
      <c r="BR51" s="8" t="s">
        <v>156</v>
      </c>
    </row>
    <row r="52" spans="1:70" ht="15.5" thickBot="1" x14ac:dyDescent="0.35">
      <c r="A52" s="8" t="s">
        <v>26</v>
      </c>
      <c r="B52" s="16">
        <f t="shared" si="1"/>
        <v>449.22000000000008</v>
      </c>
      <c r="C52" s="8" t="s">
        <v>385</v>
      </c>
      <c r="D52" s="8"/>
      <c r="E52" s="33">
        <v>0.92</v>
      </c>
      <c r="F52" s="8">
        <v>0</v>
      </c>
      <c r="G52" s="8" t="s">
        <v>20</v>
      </c>
      <c r="H52" s="8" t="s">
        <v>226</v>
      </c>
      <c r="I52" s="8">
        <v>21</v>
      </c>
      <c r="J52" s="8">
        <v>150</v>
      </c>
      <c r="K52" s="8">
        <v>173</v>
      </c>
      <c r="L52" s="16">
        <f>IF( 数据!L52&lt;=6,(数据!L52-1)*权重!B$48,              IF(数据!L52&lt;=12, 5*权重!B$48+(数据!L52-6)*权重!B$49,                              5*权重!B$48+6*权重!B$49+(数据!L52-12)*权重!B$51              )
 )</f>
        <v>3.4666666666666668</v>
      </c>
      <c r="M52" s="16">
        <f>IF( 数据!M52&lt;=6,(数据!M52-1)*权重!C$48,              IF(数据!M52&lt;=12, 5*权重!C$48+(数据!M52-6)*权重!C$49,                              5*权重!C$48+6*权重!C$49+(数据!M52-12)*权重!C$51              )
 )</f>
        <v>2.5</v>
      </c>
      <c r="N52" s="16">
        <f>IF( 数据!N52&lt;=6,(数据!N52-1)*权重!D$48,              IF(数据!N52&lt;=12, 5*权重!D$48+(数据!N52-6)*权重!D$49,                              5*权重!D$48+6*权重!D$49+(数据!N52-12)*权重!D$51              )
 )</f>
        <v>-0.27999999999999992</v>
      </c>
      <c r="O52" s="16">
        <f>IF( 数据!O52&lt;=6,(数据!O52-1)*权重!E$48,              IF(数据!O52&lt;=12, 5*权重!E$48+(数据!O52-6)*权重!E$49,                              5*权重!E$48+6*权重!E$49+(数据!O52-12)*权重!E$51              )
 )</f>
        <v>0</v>
      </c>
      <c r="P52" s="16">
        <f>IF( 数据!P52&lt;=6,(数据!P52-1)*权重!F$48,              IF(数据!P52&lt;=12, 5*权重!F$48+(数据!P52-6)*权重!F$49,                              5*权重!F$48+6*权重!F$49+(数据!P52-12)*权重!F$51              )
 )</f>
        <v>-3.4999999999999996</v>
      </c>
      <c r="Q52" s="16">
        <f>IF( 数据!Q52&lt;=6,(数据!Q52-1)*权重!G$48,              IF(数据!Q52&lt;=12, 5*权重!G$48+(数据!Q52-6)*权重!G$49,                              5*权重!G$48+6*权重!G$49+(数据!Q52-12)*权重!G$51              )
 )</f>
        <v>0</v>
      </c>
      <c r="R52" s="16">
        <f>IF( 数据!R52&lt;=6,(数据!R52-1)*权重!H$48,              IF(数据!R52&lt;=12, 5*权重!H$48+(数据!R52-6)*权重!H$49,                              5*权重!H$48+6*权重!H$49+(数据!R52-12)*权重!H$51              )
 )</f>
        <v>0</v>
      </c>
      <c r="S52" s="16">
        <f>IF( 数据!S52&lt;=6,(数据!S52-1)*权重!I$48,              IF(数据!S52&lt;=12, 5*权重!I$48+(数据!S52-6)*权重!I$49,                              5*权重!I$48+6*权重!I$49+(数据!S52-12)*权重!I$51              )
 )</f>
        <v>10.6</v>
      </c>
      <c r="T52" s="16">
        <f>IF( 数据!T52&lt;=6,(数据!T52-1)*权重!J$48,              IF(数据!T52&lt;=12, 5*权重!J$48+(数据!T52-6)*权重!J$49,                              5*权重!J$48+6*权重!J$49+(数据!T52-12)*权重!J$51              )
 )</f>
        <v>1.7999999999999998</v>
      </c>
      <c r="U52" s="16">
        <f>IF( 数据!U52&lt;=6,(数据!U52-1)*权重!K$48,              IF(数据!U52&lt;=12, 5*权重!K$48+(数据!U52-6)*权重!K$49,                              5*权重!K$48+6*权重!K$49+(数据!U52-12)*权重!K$51              )
 )</f>
        <v>0</v>
      </c>
      <c r="V52" s="16">
        <f>IF( 数据!V52&lt;=6,(数据!V52-1)*权重!L$48,              IF(数据!V52&lt;=12, 5*权重!L$48+(数据!V52-6)*权重!L$49,                              5*权重!L$48+6*权重!L$49+(数据!V52-12)*权重!L$51              )
 )</f>
        <v>5.6666666666666679</v>
      </c>
      <c r="W52" s="16">
        <f>IF( 数据!W52&lt;=6,(数据!W52-1)*权重!M$48,              IF(数据!W52&lt;=12, 5*权重!M$48+(数据!W52-6)*权重!M$49,                              5*权重!M$48+6*权重!M$49+(数据!W52-12)*权重!M$51              )
 )</f>
        <v>-0.5</v>
      </c>
      <c r="X52" s="16">
        <f>IF( 数据!X52&lt;=6,(数据!X52-1)*权重!N$48,              IF(数据!X52&lt;=12, 5*权重!N$48+(数据!X52-6)*权重!N$49,                              5*权重!N$48+6*权重!N$49+(数据!X52-12)*权重!N$51              )
 )</f>
        <v>2.2666666666666666</v>
      </c>
      <c r="Y52" s="16">
        <f>IF( 数据!Y52&lt;=6,(数据!Y52-1)*权重!O$48,              IF(数据!Y52&lt;=12, 5*权重!O$48+(数据!Y52-6)*权重!O$49,                              5*权重!O$48+6*权重!O$49+(数据!Y52-12)*权重!O$51              )
 )</f>
        <v>1.3666666666666667</v>
      </c>
      <c r="Z52" s="16">
        <f>IF( 数据!Z52&lt;=6,(数据!Z52-1)*权重!P$48,              IF(数据!Z52&lt;=10, 5*权重!P$48+(数据!Z52-4)*权重!P$50,                              5*权重!P$48+4*权重!P$50+(数据!Z52-10)*权重!P$52              )  )</f>
        <v>-1.4750000000000001</v>
      </c>
      <c r="AA52" s="16">
        <f>IF( 数据!AA52&lt;=6,(数据!AA52-1)*权重!Q$48,              IF(数据!AA52&lt;=12, 5*权重!Q$48+(数据!AA52-6)*权重!Q$49,                              5*权重!Q$48+6*权重!Q$49+(数据!AA52-12)*权重!Q$51              )
 )</f>
        <v>5.833333333333333</v>
      </c>
      <c r="AB52" s="16">
        <f>IF( 数据!AB52&lt;=6,(数据!AB52-1)*权重!R$48,              IF(数据!AB52&lt;=10, 5*权重!R$48+(数据!AB52-4)*权重!R$50,                              5*权重!R$48+4*权重!R$50+(数据!AB52-10)*权重!R$52              )  )</f>
        <v>56.75</v>
      </c>
      <c r="AC52" s="16">
        <f>IF( 数据!AC52&lt;=6,(数据!AC52-1)*权重!S$48,              IF(数据!AC52&lt;=12, 5*权重!S$48+(数据!AC52-6)*权重!S$49,                              5*权重!S$48+6*权重!S$49+(数据!AC52-12)*权重!S$51              )
 )</f>
        <v>20.866666666666667</v>
      </c>
      <c r="AD52" s="16">
        <f>IF( 数据!AD52&lt;=6,(数据!AD52-1)*权重!T$48,              IF(数据!AD52&lt;=12, 5*权重!T$48+(数据!AD52-6)*权重!T$49,                              5*权重!T$48+6*权重!T$49+(数据!AD52-12)*权重!T$51              )
 )</f>
        <v>-1.2333333333333329</v>
      </c>
      <c r="AE52" s="16">
        <f>IF( 数据!AE52&lt;=6,(数据!AE52-1)*权重!U$48,              IF(数据!AE52&lt;=10, 5*权重!U$48+(数据!AE52-4)*权重!U$50,                              5*权重!U$48+4*权重!U$50+(数据!AE52-10)*权重!U$52              )  )</f>
        <v>-2.1999999999999993</v>
      </c>
      <c r="AF52" s="16">
        <f>IF( 数据!AF52&lt;=6,(数据!AF52-1)*权重!V$48,              IF(数据!AF52&lt;=10, 5*权重!V$48+(数据!AF52-4)*权重!V$50,                              5*权重!V$48+4*权重!V$50+(数据!AF52-10)*权重!V$52              )  )</f>
        <v>7.8750000000000009</v>
      </c>
      <c r="AG52" s="16">
        <f>IF( 数据!AG52&lt;=6,(数据!AG52-1)*权重!W$48,              IF(数据!AG52&lt;=12, 5*权重!W$48+(数据!AG52-6)*权重!W$49,                              5*权重!W$48+6*权重!W$49+(数据!AG52-12)*权重!W$51              )
 )</f>
        <v>3.0999999999999996</v>
      </c>
      <c r="AH52" s="16">
        <f>IF( 数据!AH52&lt;=6,(数据!AH52-1)*权重!X$48,              IF(数据!AH52&lt;=10, 5*权重!X$48+(数据!AH52-4)*权重!X$50,                              5*权重!X$48+4*权重!X$50+(数据!AH52-10)*权重!X$52              )  )</f>
        <v>-0.16249999999999998</v>
      </c>
      <c r="AI52" s="16">
        <f>IF( 数据!AI52&lt;=6,(数据!AI52-1)*权重!Y$48,              IF(数据!AI52&lt;=12, 5*权重!Y$48+(数据!AI52-6)*权重!Y$49,                              5*权重!Y$48+6*权重!Y$49+(数据!AI52-12)*权重!Y$51              )
 )</f>
        <v>0</v>
      </c>
      <c r="AJ52" s="16">
        <f>IF( 数据!AJ52&lt;=6,(数据!AJ52-1)*权重!Z$48,              IF(数据!AJ52&lt;=10, 5*权重!Z$48+(数据!AJ52-4)*权重!Z$50,                              5*权重!Z$48+4*权重!Z$50+(数据!AJ52-10)*权重!Z$52              )  )</f>
        <v>8.6625000000000014</v>
      </c>
      <c r="AK52" s="16">
        <f>IF( 数据!AK52&lt;=6,(数据!AK52-1)*权重!AA$48,              IF(数据!AK52&lt;=10, 5*权重!AA$48+(数据!AK52-4)*权重!AA$50,                              5*权重!AA$48+4*权重!AA$50+(数据!AK52-10)*权重!AA$52              )  )</f>
        <v>-0.75000000000000022</v>
      </c>
      <c r="AL52" s="16">
        <f>IF( 数据!AL52&lt;=6,(数据!AL52-1)*权重!AB$48,              IF(数据!AL52&lt;=12, 5*权重!AB$48+(数据!AL52-6)*权重!AB$49,                              5*权重!AB$48+6*权重!AB$49+(数据!AL52-12)*权重!AB$51              )
 )</f>
        <v>13.5</v>
      </c>
      <c r="AM52" s="16">
        <f>IF( 数据!AM52&lt;=6,(数据!AM52-1)*权重!AC$48,              IF(数据!AM52&lt;=12, 5*权重!AC$48+(数据!AM52-6)*权重!AC$49,                              5*权重!AC$48+6*权重!AC$49+(数据!AM52-12)*权重!AC$51              )
 )</f>
        <v>8.8666666666666671</v>
      </c>
      <c r="AN52" s="16">
        <f>IF( 数据!AN52&lt;=6,(数据!AN52-1)*权重!AD$48,              IF(数据!AN52&lt;=12, 5*权重!AD$48+(数据!AN52-6)*权重!AD$49,                              5*权重!AD$48+6*权重!AD$49+(数据!AN52-12)*权重!AD$51              )
 )</f>
        <v>91.520833333333329</v>
      </c>
      <c r="AO52" s="16">
        <f>IF( 数据!AO52&lt;=6,(数据!AO52-1)*权重!AE$48,              IF(数据!AO52&lt;=12, 5*权重!AE$48+(数据!AO52-6)*权重!AE$49,                              5*权重!AE$48+6*权重!AE$49+(数据!AO52-12)*权重!AE$51              )
 )</f>
        <v>20.3</v>
      </c>
      <c r="AP52" s="16">
        <f>IF( 数据!AP52&lt;=6,(数据!AP52-1)*权重!AF$48,              IF(数据!AP52&lt;=12, 5*权重!AF$48+(数据!AP52-6)*权重!AF$49,                              5*权重!AF$48+6*权重!AF$49+(数据!AP52-12)*权重!AF$51              )
 )</f>
        <v>16.399999999999999</v>
      </c>
      <c r="AQ52" s="16">
        <f>IF( 数据!AQ52&lt;=6,(数据!AQ52-1)*权重!AG$48,              IF(数据!AQ52&lt;=12, 5*权重!AG$48+(数据!AQ52-6)*权重!AG$49,                              5*权重!AG$48+6*权重!AG$49+(数据!AQ52-12)*权重!AG$51              )
 )</f>
        <v>19.350000000000001</v>
      </c>
      <c r="AR52" s="16">
        <f>IF( 数据!AR52&lt;=6,(数据!AR52-1)*权重!AH$48,              IF(数据!AR52&lt;=12, 5*权重!AH$48+(数据!AR52-6)*权重!AH$49,                              5*权重!AH$48+6*权重!AH$49+(数据!AR52-12)*权重!AH$51              )
 )</f>
        <v>14.566666666666665</v>
      </c>
      <c r="AS52" s="16">
        <f>IF( 数据!AS52&lt;=6,(数据!AS52-1)*权重!AI$48,              IF(数据!AS52&lt;=12, 5*权重!AI$48+(数据!AS52-6)*权重!AI$49,                              5*权重!AI$48+6*权重!AI$49+(数据!AS52-12)*权重!AI$51              )
 )</f>
        <v>8.5500000000000007</v>
      </c>
      <c r="AT52" s="16">
        <f>IF( 数据!AT52&lt;=6,(数据!AT52-1)*权重!AJ$48,              IF(数据!AT52&lt;=12, 5*权重!AJ$48+(数据!AT52-6)*权重!AJ$49,                              5*权重!AJ$48+6*权重!AJ$49+(数据!AT52-12)*权重!AJ$51              )
 )</f>
        <v>91.375</v>
      </c>
      <c r="AU52" s="16">
        <f>IF( 数据!AU52&lt;=6,(数据!AU52-1)*权重!AK$48,              IF(数据!AU52&lt;=12, 5*权重!AK$48+(数据!AU52-6)*权重!AK$49,                              5*权重!AK$48+6*权重!AK$49+(数据!AU52-12)*权重!AK$51              )
 )</f>
        <v>14.799999999999999</v>
      </c>
      <c r="AV52" s="16">
        <f>IF( 数据!AV52&lt;=6,(数据!AV52-1)*权重!AL$48,              IF(数据!AV52&lt;=10, 5*权重!AL$48+(数据!AV52-4)*权重!AL$50,                              5*权重!AL$48+4*权重!AL$50+(数据!AV52-10)*权重!AL$52              )  )</f>
        <v>2.9749999999999996</v>
      </c>
      <c r="AW52" s="16">
        <f>IF( 数据!AW52&lt;=6,(数据!AW52-1)*权重!AM$48,              IF(数据!AW52&lt;=10, 5*权重!AM$48+(数据!AW52-4)*权重!AM$50,                              5*权重!AM$48+4*权重!AM$50+(数据!AW52-10)*权重!AM$52              )  )</f>
        <v>3.45</v>
      </c>
      <c r="AX52" s="16">
        <f>IF( 数据!AX52&lt;=6,(数据!AX52-1)*权重!AN$48,              IF(数据!AX52&lt;=10, 5*权重!AN$48+(数据!AX52-4)*权重!AN$50,                              5*权重!AN$48+4*权重!AN$50+(数据!AX52-10)*权重!AN$52              )  )</f>
        <v>22.912499999999998</v>
      </c>
      <c r="AY52" s="8">
        <v>1</v>
      </c>
      <c r="AZ52" s="8">
        <v>4</v>
      </c>
      <c r="BA52" s="8">
        <v>1</v>
      </c>
      <c r="BB52" s="8">
        <v>1</v>
      </c>
      <c r="BC52" s="8">
        <v>1</v>
      </c>
      <c r="BD52" s="8">
        <v>2</v>
      </c>
      <c r="BE52" s="8">
        <v>3</v>
      </c>
      <c r="BF52" s="8">
        <v>1</v>
      </c>
      <c r="BG52" s="8">
        <v>1</v>
      </c>
      <c r="BH52" s="8">
        <v>1</v>
      </c>
      <c r="BI52" s="8">
        <v>1</v>
      </c>
      <c r="BJ52" s="8">
        <v>7.5</v>
      </c>
      <c r="BK52" s="8" t="s">
        <v>22</v>
      </c>
      <c r="BL52" s="8">
        <v>13</v>
      </c>
      <c r="BM52" s="8" t="s">
        <v>349</v>
      </c>
      <c r="BN52" s="8"/>
      <c r="BO52" s="8">
        <v>4</v>
      </c>
      <c r="BP52" s="34">
        <v>47299</v>
      </c>
      <c r="BQ52" s="8" t="s">
        <v>21</v>
      </c>
      <c r="BR52" s="8" t="s">
        <v>156</v>
      </c>
    </row>
    <row r="53" spans="1:70" ht="14.5" thickBot="1" x14ac:dyDescent="0.35">
      <c r="A53" s="49" t="s">
        <v>386</v>
      </c>
      <c r="L53" s="16"/>
    </row>
    <row r="54" spans="1:70" ht="14.5" thickBot="1" x14ac:dyDescent="0.35">
      <c r="A54" s="7" t="s">
        <v>0</v>
      </c>
      <c r="B54" s="7"/>
      <c r="C54" s="7" t="s">
        <v>2</v>
      </c>
      <c r="D54" s="7" t="s">
        <v>3</v>
      </c>
      <c r="E54" s="7"/>
      <c r="F54" s="7" t="s">
        <v>14</v>
      </c>
      <c r="G54" s="7" t="s">
        <v>12</v>
      </c>
      <c r="H54" s="7" t="s">
        <v>1</v>
      </c>
      <c r="I54" s="7" t="s">
        <v>4</v>
      </c>
      <c r="J54" s="7" t="s">
        <v>5</v>
      </c>
      <c r="K54" s="7" t="s">
        <v>329</v>
      </c>
      <c r="L54" s="7" t="s">
        <v>34</v>
      </c>
      <c r="M54" s="7" t="s">
        <v>35</v>
      </c>
      <c r="N54" s="7" t="s">
        <v>36</v>
      </c>
      <c r="O54" s="7" t="s">
        <v>37</v>
      </c>
      <c r="P54" s="7" t="s">
        <v>38</v>
      </c>
      <c r="Q54" s="7" t="s">
        <v>39</v>
      </c>
      <c r="R54" s="7" t="s">
        <v>40</v>
      </c>
      <c r="S54" s="7" t="s">
        <v>9</v>
      </c>
      <c r="T54" s="7" t="s">
        <v>41</v>
      </c>
      <c r="U54" s="7" t="s">
        <v>42</v>
      </c>
      <c r="V54" s="7" t="s">
        <v>43</v>
      </c>
      <c r="W54" s="7" t="s">
        <v>44</v>
      </c>
      <c r="X54" s="7" t="s">
        <v>45</v>
      </c>
      <c r="Y54" s="7" t="s">
        <v>46</v>
      </c>
      <c r="Z54" s="7" t="s">
        <v>47</v>
      </c>
      <c r="AA54" s="7" t="s">
        <v>1</v>
      </c>
      <c r="AB54" s="7" t="s">
        <v>10</v>
      </c>
      <c r="AC54" s="7" t="s">
        <v>48</v>
      </c>
      <c r="AD54" s="7" t="s">
        <v>49</v>
      </c>
      <c r="AE54" s="7" t="s">
        <v>50</v>
      </c>
      <c r="AF54" s="7" t="s">
        <v>51</v>
      </c>
      <c r="AG54" s="7" t="s">
        <v>52</v>
      </c>
      <c r="AH54" s="7" t="s">
        <v>53</v>
      </c>
      <c r="AI54" s="7" t="s">
        <v>54</v>
      </c>
      <c r="AJ54" s="7" t="s">
        <v>55</v>
      </c>
      <c r="AK54" s="7" t="s">
        <v>56</v>
      </c>
      <c r="AL54" s="7" t="s">
        <v>57</v>
      </c>
      <c r="AM54" s="7" t="s">
        <v>58</v>
      </c>
      <c r="AN54" s="7" t="s">
        <v>7</v>
      </c>
      <c r="AO54" s="7" t="s">
        <v>8</v>
      </c>
      <c r="AP54" s="7" t="s">
        <v>59</v>
      </c>
      <c r="AQ54" s="7" t="s">
        <v>60</v>
      </c>
      <c r="AR54" s="7" t="s">
        <v>61</v>
      </c>
      <c r="AS54" s="7" t="s">
        <v>62</v>
      </c>
      <c r="AT54" s="7" t="s">
        <v>6</v>
      </c>
      <c r="AU54" s="7" t="s">
        <v>63</v>
      </c>
      <c r="AV54" s="7" t="s">
        <v>213</v>
      </c>
      <c r="AW54" s="7" t="s">
        <v>214</v>
      </c>
      <c r="AX54" s="7" t="s">
        <v>215</v>
      </c>
      <c r="AY54" s="7" t="s">
        <v>140</v>
      </c>
      <c r="AZ54" s="7" t="s">
        <v>141</v>
      </c>
      <c r="BA54" s="7" t="s">
        <v>142</v>
      </c>
      <c r="BB54" s="7" t="s">
        <v>143</v>
      </c>
      <c r="BC54" s="7" t="s">
        <v>144</v>
      </c>
      <c r="BD54" s="7" t="s">
        <v>145</v>
      </c>
      <c r="BE54" s="7" t="s">
        <v>146</v>
      </c>
      <c r="BF54" s="7" t="s">
        <v>147</v>
      </c>
      <c r="BG54" s="7" t="s">
        <v>148</v>
      </c>
      <c r="BH54" s="7" t="s">
        <v>149</v>
      </c>
      <c r="BI54" s="7" t="s">
        <v>150</v>
      </c>
      <c r="BJ54" s="7" t="s">
        <v>18</v>
      </c>
      <c r="BK54" s="7" t="s">
        <v>16</v>
      </c>
      <c r="BL54" s="7" t="s">
        <v>11</v>
      </c>
      <c r="BM54" s="7" t="s">
        <v>13</v>
      </c>
      <c r="BN54" s="7" t="s">
        <v>17</v>
      </c>
      <c r="BO54" s="7" t="s">
        <v>151</v>
      </c>
      <c r="BP54" s="7" t="s">
        <v>15</v>
      </c>
      <c r="BQ54" s="7" t="s">
        <v>152</v>
      </c>
      <c r="BR54" s="7" t="s">
        <v>153</v>
      </c>
    </row>
    <row r="55" spans="1:70" ht="15.5" thickBot="1" x14ac:dyDescent="0.35">
      <c r="A55" s="8" t="s">
        <v>26</v>
      </c>
      <c r="B55" s="16">
        <f>SUM(L55:AX55)</f>
        <v>422.84583333333336</v>
      </c>
      <c r="C55" s="8" t="s">
        <v>216</v>
      </c>
      <c r="D55" s="8" t="s">
        <v>154</v>
      </c>
      <c r="E55" s="33">
        <v>1</v>
      </c>
      <c r="F55" s="8">
        <v>0</v>
      </c>
      <c r="G55" s="8" t="s">
        <v>28</v>
      </c>
      <c r="H55" s="8" t="s">
        <v>138</v>
      </c>
      <c r="I55" s="8">
        <v>30</v>
      </c>
      <c r="J55" s="8">
        <v>155</v>
      </c>
      <c r="K55" s="8">
        <v>159</v>
      </c>
      <c r="L55" s="16">
        <f>IF( 数据!L55&lt;=6,(数据!L55-1)*权重!B$48,              IF(数据!L55&lt;=12, 5*权重!B$48+(数据!L55-6)*权重!B$49,                              5*权重!B$48+6*权重!B$49+(数据!L55-12)*权重!B$51              )
 )</f>
        <v>3.9333333333333331</v>
      </c>
      <c r="M55" s="16">
        <f>IF( 数据!M55&lt;=6,(数据!M55-1)*权重!C$48,              IF(数据!M55&lt;=12, 5*权重!C$48+(数据!M55-6)*权重!C$49,                              5*权重!C$48+6*权重!C$49+(数据!M55-12)*权重!C$51              )
 )</f>
        <v>0.5</v>
      </c>
      <c r="N55" s="16">
        <f>IF( 数据!N55&lt;=6,(数据!N55-1)*权重!D$48,              IF(数据!N55&lt;=12, 5*权重!D$48+(数据!N55-6)*权重!D$49,                              5*权重!D$48+6*权重!D$49+(数据!N55-12)*权重!D$51              )
 )</f>
        <v>0.8</v>
      </c>
      <c r="O55" s="16">
        <f>IF( 数据!O55&lt;=6,(数据!O55-1)*权重!E$48,              IF(数据!O55&lt;=12, 5*权重!E$48+(数据!O55-6)*权重!E$49,                              5*权重!E$48+6*权重!E$49+(数据!O55-12)*权重!E$51              )
 )</f>
        <v>0</v>
      </c>
      <c r="P55" s="16">
        <f>IF( 数据!P55&lt;=6,(数据!P55-1)*权重!F$48,              IF(数据!P55&lt;=12, 5*权重!F$48+(数据!P55-6)*权重!F$49,                              5*权重!F$48+6*权重!F$49+(数据!P55-12)*权重!F$51              )
 )</f>
        <v>-1.9666666666666663</v>
      </c>
      <c r="Q55" s="16">
        <f>IF( 数据!Q55&lt;=6,(数据!Q55-1)*权重!G$48,              IF(数据!Q55&lt;=12, 5*权重!G$48+(数据!Q55-6)*权重!G$49,                              5*权重!G$48+6*权重!G$49+(数据!Q55-12)*权重!G$51              )
 )</f>
        <v>0</v>
      </c>
      <c r="R55" s="16">
        <f>IF( 数据!R55&lt;=6,(数据!R55-1)*权重!H$48,              IF(数据!R55&lt;=12, 5*权重!H$48+(数据!R55-6)*权重!H$49,                              5*权重!H$48+6*权重!H$49+(数据!R55-12)*权重!H$51              )
 )</f>
        <v>0</v>
      </c>
      <c r="S55" s="16">
        <f>IF( 数据!S55&lt;=6,(数据!S55-1)*权重!I$48,              IF(数据!S55&lt;=12, 5*权重!I$48+(数据!S55-6)*权重!I$49,                              5*权重!I$48+6*权重!I$49+(数据!S55-12)*权重!I$51              )
 )</f>
        <v>19.299999999999997</v>
      </c>
      <c r="T55" s="16">
        <f>IF( 数据!T55&lt;=6,(数据!T55-1)*权重!J$48,              IF(数据!T55&lt;=12, 5*权重!J$48+(数据!T55-6)*权重!J$49,                              5*权重!J$48+6*权重!J$49+(数据!T55-12)*权重!J$51              )
 )</f>
        <v>2.0999999999999996</v>
      </c>
      <c r="U55" s="16">
        <f>IF( 数据!U55&lt;=6,(数据!U55-1)*权重!K$48,              IF(数据!U55&lt;=12, 5*权重!K$48+(数据!U55-6)*权重!K$49,                              5*权重!K$48+6*权重!K$49+(数据!U55-12)*权重!K$51              )
 )</f>
        <v>0</v>
      </c>
      <c r="V55" s="16">
        <f>IF( 数据!V55&lt;=6,(数据!V55-1)*权重!L$48,              IF(数据!V55&lt;=12, 5*权重!L$48+(数据!V55-6)*权重!L$49,                              5*权重!L$48+6*权重!L$49+(数据!V55-12)*权重!L$51              )
 )</f>
        <v>8.8333333333333339</v>
      </c>
      <c r="W55" s="16">
        <f>IF( 数据!W55&lt;=6,(数据!W55-1)*权重!M$48,              IF(数据!W55&lt;=12, 5*权重!M$48+(数据!W55-6)*权重!M$49,                              5*权重!M$48+6*权重!M$49+(数据!W55-12)*权重!M$51              )
 )</f>
        <v>1.4</v>
      </c>
      <c r="X55" s="16">
        <f>IF( 数据!X55&lt;=6,(数据!X55-1)*权重!N$48,              IF(数据!X55&lt;=12, 5*权重!N$48+(数据!X55-6)*权重!N$49,                              5*权重!N$48+6*权重!N$49+(数据!X55-12)*权重!N$51              )
 )</f>
        <v>2.2999999999999998</v>
      </c>
      <c r="Y55" s="16">
        <f>IF( 数据!Y55&lt;=6,(数据!Y55-1)*权重!O$48,              IF(数据!Y55&lt;=12, 5*权重!O$48+(数据!Y55-6)*权重!O$49,                              5*权重!O$48+6*权重!O$49+(数据!Y55-12)*权重!O$51              )
 )</f>
        <v>2.5333333333333332</v>
      </c>
      <c r="Z55" s="16">
        <f>IF( 数据!Z55&lt;=6,(数据!Z55-1)*权重!P$48,              IF(数据!Z55&lt;=10, 5*权重!P$48+(数据!Z55-4)*权重!P$50,                              5*权重!P$48+4*权重!P$50+(数据!Z55-10)*权重!P$52              )  )</f>
        <v>-0.72500000000000009</v>
      </c>
      <c r="AA55" s="16">
        <f>IF( 数据!AA55&lt;=6,(数据!AA55-1)*权重!Q$48,              IF(数据!AA55&lt;=12, 5*权重!Q$48+(数据!AA55-6)*权重!Q$49,                              5*权重!Q$48+6*权重!Q$49+(数据!AA55-12)*权重!Q$51              )
 )</f>
        <v>5.8</v>
      </c>
      <c r="AB55" s="16">
        <f>IF( 数据!AB55&lt;=6,(数据!AB55-1)*权重!R$48,              IF(数据!AB55&lt;=10, 5*权重!R$48+(数据!AB55-4)*权重!R$50,                              5*权重!R$48+4*权重!R$50+(数据!AB55-10)*权重!R$52              )  )</f>
        <v>56</v>
      </c>
      <c r="AC55" s="16">
        <f>IF( 数据!AC55&lt;=6,(数据!AC55-1)*权重!S$48,              IF(数据!AC55&lt;=12, 5*权重!S$48+(数据!AC55-6)*权重!S$49,                              5*权重!S$48+6*权重!S$49+(数据!AC55-12)*权重!S$51              )
 )</f>
        <v>20.866666666666667</v>
      </c>
      <c r="AD55" s="16">
        <f>IF( 数据!AD55&lt;=6,(数据!AD55-1)*权重!T$48,              IF(数据!AD55&lt;=12, 5*权重!T$48+(数据!AD55-6)*权重!T$49,                              5*权重!T$48+6*权重!T$49+(数据!AD55-12)*权重!T$51              )
 )</f>
        <v>-0.86666666666666625</v>
      </c>
      <c r="AE55" s="16">
        <f>IF( 数据!AE55&lt;=6,(数据!AE55-1)*权重!U$48,              IF(数据!AE55&lt;=10, 5*权重!U$48+(数据!AE55-4)*权重!U$50,                              5*权重!U$48+4*权重!U$50+(数据!AE55-10)*权重!U$52              )  )</f>
        <v>-2.9999999999999996</v>
      </c>
      <c r="AF55" s="16">
        <f>IF( 数据!AF55&lt;=6,(数据!AF55-1)*权重!V$48,              IF(数据!AF55&lt;=10, 5*权重!V$48+(数据!AF55-4)*权重!V$50,                              5*权重!V$48+4*权重!V$50+(数据!AF55-10)*权重!V$52              )  )</f>
        <v>7.0875000000000004</v>
      </c>
      <c r="AG55" s="16">
        <f>IF( 数据!AG55&lt;=6,(数据!AG55-1)*权重!W$48,              IF(数据!AG55&lt;=12, 5*权重!W$48+(数据!AG55-6)*权重!W$49,                              5*权重!W$48+6*权重!W$49+(数据!AG55-12)*权重!W$51              )
 )</f>
        <v>3.6999999999999997</v>
      </c>
      <c r="AH55" s="16">
        <f>IF( 数据!AH55&lt;=6,(数据!AH55-1)*权重!X$48,              IF(数据!AH55&lt;=10, 5*权重!X$48+(数据!AH55-4)*权重!X$50,                              5*权重!X$48+4*权重!X$50+(数据!AH55-10)*权重!X$52              )  )</f>
        <v>-4.9999999999999989E-2</v>
      </c>
      <c r="AI55" s="16">
        <f>IF( 数据!AI55&lt;=6,(数据!AI55-1)*权重!Y$48,              IF(数据!AI55&lt;=12, 5*权重!Y$48+(数据!AI55-6)*权重!Y$49,                              5*权重!Y$48+6*权重!Y$49+(数据!AI55-12)*权重!Y$51              )
 )</f>
        <v>0.8</v>
      </c>
      <c r="AJ55" s="16">
        <f>IF( 数据!AJ55&lt;=6,(数据!AJ55-1)*权重!Z$48,              IF(数据!AJ55&lt;=10, 5*权重!Z$48+(数据!AJ55-4)*权重!Z$50,                              5*权重!Z$48+4*权重!Z$50+(数据!AJ55-10)*权重!Z$52              )  )</f>
        <v>9.8375000000000004</v>
      </c>
      <c r="AK55" s="16">
        <f>IF( 数据!AK55&lt;=6,(数据!AK55-1)*权重!AA$48,              IF(数据!AK55&lt;=10, 5*权重!AA$48+(数据!AK55-4)*权重!AA$50,                              5*权重!AA$48+4*权重!AA$50+(数据!AK55-10)*权重!AA$52              )  )</f>
        <v>-1.2750000000000001</v>
      </c>
      <c r="AL55" s="16">
        <f>IF( 数据!AL55&lt;=6,(数据!AL55-1)*权重!AB$48,              IF(数据!AL55&lt;=12, 5*权重!AB$48+(数据!AL55-6)*权重!AB$49,                              5*权重!AB$48+6*权重!AB$49+(数据!AL55-12)*权重!AB$51              )
 )</f>
        <v>14.4</v>
      </c>
      <c r="AM55" s="16">
        <f>IF( 数据!AM55&lt;=6,(数据!AM55-1)*权重!AC$48,              IF(数据!AM55&lt;=12, 5*权重!AC$48+(数据!AM55-6)*权重!AC$49,                              5*权重!AC$48+6*权重!AC$49+(数据!AM55-12)*权重!AC$51              )
 )</f>
        <v>9.2333333333333343</v>
      </c>
      <c r="AN55" s="16">
        <f>IF( 数据!AN55&lt;=6,(数据!AN55-1)*权重!AD$48,              IF(数据!AN55&lt;=12, 5*权重!AD$48+(数据!AN55-6)*权重!AD$49,                              5*权重!AD$48+6*权重!AD$49+(数据!AN55-12)*权重!AD$51              )
 )</f>
        <v>86.791666666666657</v>
      </c>
      <c r="AO55" s="16">
        <f>IF( 数据!AO55&lt;=6,(数据!AO55-1)*权重!AE$48,              IF(数据!AO55&lt;=12, 5*权重!AE$48+(数据!AO55-6)*权重!AE$49,                              5*权重!AE$48+6*权重!AE$49+(数据!AO55-12)*权重!AE$51              )
 )</f>
        <v>4.2</v>
      </c>
      <c r="AP55" s="16">
        <f>IF( 数据!AP55&lt;=6,(数据!AP55-1)*权重!AF$48,              IF(数据!AP55&lt;=12, 5*权重!AF$48+(数据!AP55-6)*权重!AF$49,                              5*权重!AF$48+6*权重!AF$49+(数据!AP55-12)*权重!AF$51              )
 )</f>
        <v>14.466666666666667</v>
      </c>
      <c r="AQ55" s="16">
        <f>IF( 数据!AQ55&lt;=6,(数据!AQ55-1)*权重!AG$48,              IF(数据!AQ55&lt;=12, 5*权重!AG$48+(数据!AQ55-6)*权重!AG$49,                              5*权重!AG$48+6*权重!AG$49+(数据!AQ55-12)*权重!AG$51              )
 )</f>
        <v>18.316666666666666</v>
      </c>
      <c r="AR55" s="16">
        <f>IF( 数据!AR55&lt;=6,(数据!AR55-1)*权重!AH$48,              IF(数据!AR55&lt;=12, 5*权重!AH$48+(数据!AR55-6)*权重!AH$49,                              5*权重!AH$48+6*权重!AH$49+(数据!AR55-12)*权重!AH$51              )
 )</f>
        <v>14.566666666666665</v>
      </c>
      <c r="AS55" s="16">
        <f>IF( 数据!AS55&lt;=6,(数据!AS55-1)*权重!AI$48,              IF(数据!AS55&lt;=12, 5*权重!AI$48+(数据!AS55-6)*权重!AI$49,                              5*权重!AI$48+6*权重!AI$49+(数据!AS55-12)*权重!AI$51              )
 )</f>
        <v>1.8500000000000005</v>
      </c>
      <c r="AT55" s="16">
        <f>IF( 数据!AT55&lt;=6,(数据!AT55-1)*权重!AJ$48,              IF(数据!AT55&lt;=12, 5*权重!AJ$48+(数据!AT55-6)*权重!AJ$49,                              5*权重!AJ$48+6*权重!AJ$49+(数据!AT55-12)*权重!AJ$51              )
 )</f>
        <v>76.75</v>
      </c>
      <c r="AU55" s="16">
        <f>IF( 数据!AU55&lt;=6,(数据!AU55-1)*权重!AK$48,              IF(数据!AU55&lt;=12, 5*权重!AK$48+(数据!AU55-6)*权重!AK$49,                              5*权重!AK$48+6*权重!AK$49+(数据!AU55-12)*权重!AK$51              )
 )</f>
        <v>13.899999999999999</v>
      </c>
      <c r="AV55" s="16">
        <f>IF( 数据!AV55&lt;=6,(数据!AV55-1)*权重!AL$48,              IF(数据!AV55&lt;=10, 5*权重!AL$48+(数据!AV55-4)*权重!AL$50,                              5*权重!AL$48+4*权重!AL$50+(数据!AV55-10)*权重!AL$52              )  )</f>
        <v>2.9749999999999996</v>
      </c>
      <c r="AW55" s="16">
        <f>IF( 数据!AW55&lt;=6,(数据!AW55-1)*权重!AM$48,              IF(数据!AW55&lt;=10, 5*权重!AM$48+(数据!AW55-4)*权重!AM$50,                              5*权重!AM$48+4*权重!AM$50+(数据!AW55-10)*权重!AM$52              )  )</f>
        <v>4.5750000000000002</v>
      </c>
      <c r="AX55" s="16">
        <f>IF( 数据!AX55&lt;=6,(数据!AX55-1)*权重!AN$48,              IF(数据!AX55&lt;=10, 5*权重!AN$48+(数据!AX55-4)*权重!AN$50,                              5*权重!AN$48+4*权重!AN$50+(数据!AX55-10)*权重!AN$52              )  )</f>
        <v>22.912499999999998</v>
      </c>
      <c r="AY55" s="8">
        <v>4</v>
      </c>
      <c r="AZ55" s="8">
        <v>1</v>
      </c>
      <c r="BA55" s="8">
        <v>1</v>
      </c>
      <c r="BB55" s="8">
        <v>2</v>
      </c>
      <c r="BC55" s="8">
        <v>2</v>
      </c>
      <c r="BD55" s="8">
        <v>1</v>
      </c>
      <c r="BE55" s="8">
        <v>3</v>
      </c>
      <c r="BF55" s="8">
        <v>1</v>
      </c>
      <c r="BG55" s="8">
        <v>4</v>
      </c>
      <c r="BH55" s="8">
        <v>1</v>
      </c>
      <c r="BI55" s="8">
        <v>2</v>
      </c>
      <c r="BJ55" s="8" t="s">
        <v>26</v>
      </c>
      <c r="BK55" s="8" t="s">
        <v>20</v>
      </c>
      <c r="BL55" s="8">
        <v>12</v>
      </c>
      <c r="BM55" s="8" t="s">
        <v>26</v>
      </c>
      <c r="BN55" s="8"/>
      <c r="BO55" s="8">
        <v>89</v>
      </c>
      <c r="BP55" s="34">
        <v>46203</v>
      </c>
      <c r="BQ55" s="8" t="s">
        <v>21</v>
      </c>
      <c r="BR55" s="8" t="s">
        <v>156</v>
      </c>
    </row>
    <row r="56" spans="1:70" ht="15.5" thickBot="1" x14ac:dyDescent="0.35">
      <c r="A56" s="8" t="s">
        <v>26</v>
      </c>
      <c r="B56" s="16">
        <f t="shared" ref="B56:B78" si="2">SUM(L56:AX56)</f>
        <v>424.90749999999997</v>
      </c>
      <c r="C56" s="8" t="s">
        <v>217</v>
      </c>
      <c r="D56" s="8" t="s">
        <v>154</v>
      </c>
      <c r="E56" s="33">
        <v>1</v>
      </c>
      <c r="F56" s="8">
        <v>0</v>
      </c>
      <c r="G56" s="8" t="s">
        <v>19</v>
      </c>
      <c r="H56" s="8" t="s">
        <v>25</v>
      </c>
      <c r="I56" s="8">
        <v>28</v>
      </c>
      <c r="J56" s="8">
        <v>154</v>
      </c>
      <c r="K56" s="8">
        <v>175</v>
      </c>
      <c r="L56" s="16">
        <f>IF( 数据!L56&lt;=6,(数据!L56-1)*权重!B$48,              IF(数据!L56&lt;=12, 5*权重!B$48+(数据!L56-6)*权重!B$49,                              5*权重!B$48+6*权重!B$49+(数据!L56-12)*权重!B$51              )
 )</f>
        <v>3.4666666666666668</v>
      </c>
      <c r="M56" s="16">
        <f>IF( 数据!M56&lt;=6,(数据!M56-1)*权重!C$48,              IF(数据!M56&lt;=12, 5*权重!C$48+(数据!M56-6)*权重!C$49,                              5*权重!C$48+6*权重!C$49+(数据!M56-12)*权重!C$51              )
 )</f>
        <v>0.5</v>
      </c>
      <c r="N56" s="16">
        <f>IF( 数据!N56&lt;=6,(数据!N56-1)*权重!D$48,              IF(数据!N56&lt;=12, 5*权重!D$48+(数据!N56-6)*权重!D$49,                              5*权重!D$48+6*权重!D$49+(数据!N56-12)*权重!D$51              )
 )</f>
        <v>0.52833333333333332</v>
      </c>
      <c r="O56" s="16">
        <f>IF( 数据!O56&lt;=6,(数据!O56-1)*权重!E$48,              IF(数据!O56&lt;=12, 5*权重!E$48+(数据!O56-6)*权重!E$49,                              5*权重!E$48+6*权重!E$49+(数据!O56-12)*权重!E$51              )
 )</f>
        <v>0</v>
      </c>
      <c r="P56" s="16">
        <f>IF( 数据!P56&lt;=6,(数据!P56-1)*权重!F$48,              IF(数据!P56&lt;=12, 5*权重!F$48+(数据!P56-6)*权重!F$49,                              5*权重!F$48+6*权重!F$49+(数据!P56-12)*权重!F$51              )
 )</f>
        <v>-1.9666666666666663</v>
      </c>
      <c r="Q56" s="16">
        <f>IF( 数据!Q56&lt;=6,(数据!Q56-1)*权重!G$48,              IF(数据!Q56&lt;=12, 5*权重!G$48+(数据!Q56-6)*权重!G$49,                              5*权重!G$48+6*权重!G$49+(数据!Q56-12)*权重!G$51              )
 )</f>
        <v>0</v>
      </c>
      <c r="R56" s="16">
        <f>IF( 数据!R56&lt;=6,(数据!R56-1)*权重!H$48,              IF(数据!R56&lt;=12, 5*权重!H$48+(数据!R56-6)*权重!H$49,                              5*权重!H$48+6*权重!H$49+(数据!R56-12)*权重!H$51              )
 )</f>
        <v>0</v>
      </c>
      <c r="S56" s="16">
        <f>IF( 数据!S56&lt;=6,(数据!S56-1)*权重!I$48,              IF(数据!S56&lt;=12, 5*权重!I$48+(数据!S56-6)*权重!I$49,                              5*权重!I$48+6*权重!I$49+(数据!S56-12)*权重!I$51              )
 )</f>
        <v>20.666666666666664</v>
      </c>
      <c r="T56" s="16">
        <f>IF( 数据!T56&lt;=6,(数据!T56-1)*权重!J$48,              IF(数据!T56&lt;=12, 5*权重!J$48+(数据!T56-6)*权重!J$49,                              5*权重!J$48+6*权重!J$49+(数据!T56-12)*权重!J$51              )
 )</f>
        <v>2.2666666666666666</v>
      </c>
      <c r="U56" s="16">
        <f>IF( 数据!U56&lt;=6,(数据!U56-1)*权重!K$48,              IF(数据!U56&lt;=12, 5*权重!K$48+(数据!U56-6)*权重!K$49,                              5*权重!K$48+6*权重!K$49+(数据!U56-12)*权重!K$51              )
 )</f>
        <v>0</v>
      </c>
      <c r="V56" s="16">
        <f>IF( 数据!V56&lt;=6,(数据!V56-1)*权重!L$48,              IF(数据!V56&lt;=12, 5*权重!L$48+(数据!V56-6)*权重!L$49,                              5*权重!L$48+6*权重!L$49+(数据!V56-12)*权重!L$51              )
 )</f>
        <v>8.1666666666666679</v>
      </c>
      <c r="W56" s="16">
        <f>IF( 数据!W56&lt;=6,(数据!W56-1)*权重!M$48,              IF(数据!W56&lt;=12, 5*权重!M$48+(数据!W56-6)*权重!M$49,                              5*权重!M$48+6*权重!M$49+(数据!W56-12)*权重!M$51              )
 )</f>
        <v>1.4</v>
      </c>
      <c r="X56" s="16">
        <f>IF( 数据!X56&lt;=6,(数据!X56-1)*权重!N$48,              IF(数据!X56&lt;=12, 5*权重!N$48+(数据!X56-6)*权重!N$49,                              5*权重!N$48+6*权重!N$49+(数据!X56-12)*权重!N$51              )
 )</f>
        <v>2.7333333333333329</v>
      </c>
      <c r="Y56" s="16">
        <f>IF( 数据!Y56&lt;=6,(数据!Y56-1)*权重!O$48,              IF(数据!Y56&lt;=12, 5*权重!O$48+(数据!Y56-6)*权重!O$49,                              5*权重!O$48+6*权重!O$49+(数据!Y56-12)*权重!O$51              )
 )</f>
        <v>1.6166666666666667</v>
      </c>
      <c r="Z56" s="16">
        <f>IF( 数据!Z56&lt;=6,(数据!Z56-1)*权重!P$48,              IF(数据!Z56&lt;=10, 5*权重!P$48+(数据!Z56-4)*权重!P$50,                              5*权重!P$48+4*权重!P$50+(数据!Z56-10)*权重!P$52              )  )</f>
        <v>-0.72500000000000009</v>
      </c>
      <c r="AA56" s="16">
        <f>IF( 数据!AA56&lt;=6,(数据!AA56-1)*权重!Q$48,              IF(数据!AA56&lt;=12, 5*权重!Q$48+(数据!AA56-6)*权重!Q$49,                              5*权重!Q$48+6*权重!Q$49+(数据!AA56-12)*权重!Q$51              )
 )</f>
        <v>5.3666666666666663</v>
      </c>
      <c r="AB56" s="16">
        <f>IF( 数据!AB56&lt;=6,(数据!AB56-1)*权重!R$48,              IF(数据!AB56&lt;=10, 5*权重!R$48+(数据!AB56-4)*权重!R$50,                              5*权重!R$48+4*权重!R$50+(数据!AB56-10)*权重!R$52              )  )</f>
        <v>59</v>
      </c>
      <c r="AC56" s="16">
        <f>IF( 数据!AC56&lt;=6,(数据!AC56-1)*权重!S$48,              IF(数据!AC56&lt;=12, 5*权重!S$48+(数据!AC56-6)*权重!S$49,                              5*权重!S$48+6*权重!S$49+(数据!AC56-12)*权重!S$51              )
 )</f>
        <v>20.866666666666667</v>
      </c>
      <c r="AD56" s="16">
        <f>IF( 数据!AD56&lt;=6,(数据!AD56-1)*权重!T$48,              IF(数据!AD56&lt;=12, 5*权重!T$48+(数据!AD56-6)*权重!T$49,                              5*权重!T$48+6*权重!T$49+(数据!AD56-12)*权重!T$51              )
 )</f>
        <v>-0.49999999999999956</v>
      </c>
      <c r="AE56" s="16">
        <f>IF( 数据!AE56&lt;=6,(数据!AE56-1)*权重!U$48,              IF(数据!AE56&lt;=10, 5*权重!U$48+(数据!AE56-4)*权重!U$50,                              5*权重!U$48+4*权重!U$50+(数据!AE56-10)*权重!U$52              )  )</f>
        <v>-2.5999999999999996</v>
      </c>
      <c r="AF56" s="16">
        <f>IF( 数据!AF56&lt;=6,(数据!AF56-1)*权重!V$48,              IF(数据!AF56&lt;=10, 5*权重!V$48+(数据!AF56-4)*权重!V$50,                              5*权重!V$48+4*权重!V$50+(数据!AF56-10)*权重!V$52              )  )</f>
        <v>7.3500000000000005</v>
      </c>
      <c r="AG56" s="16">
        <f>IF( 数据!AG56&lt;=6,(数据!AG56-1)*权重!W$48,              IF(数据!AG56&lt;=12, 5*权重!W$48+(数据!AG56-6)*权重!W$49,                              5*权重!W$48+6*权重!W$49+(数据!AG56-12)*权重!W$51              )
 )</f>
        <v>3.4999999999999996</v>
      </c>
      <c r="AH56" s="16">
        <f>IF( 数据!AH56&lt;=6,(数据!AH56-1)*权重!X$48,              IF(数据!AH56&lt;=10, 5*权重!X$48+(数据!AH56-4)*权重!X$50,                              5*权重!X$48+4*权重!X$50+(数据!AH56-10)*权重!X$52              )  )</f>
        <v>0.4</v>
      </c>
      <c r="AI56" s="16">
        <f>IF( 数据!AI56&lt;=6,(数据!AI56-1)*权重!Y$48,              IF(数据!AI56&lt;=12, 5*权重!Y$48+(数据!AI56-6)*权重!Y$49,                              5*权重!Y$48+6*权重!Y$49+(数据!AI56-12)*权重!Y$51              )
 )</f>
        <v>1.0666666666666667</v>
      </c>
      <c r="AJ56" s="16">
        <f>IF( 数据!AJ56&lt;=6,(数据!AJ56-1)*权重!Z$48,              IF(数据!AJ56&lt;=10, 5*权重!Z$48+(数据!AJ56-4)*权重!Z$50,                              5*权重!Z$48+4*权重!Z$50+(数据!AJ56-10)*权重!Z$52              )  )</f>
        <v>9.8375000000000004</v>
      </c>
      <c r="AK56" s="16">
        <f>IF( 数据!AK56&lt;=6,(数据!AK56-1)*权重!AA$48,              IF(数据!AK56&lt;=10, 5*权重!AA$48+(数据!AK56-4)*权重!AA$50,                              5*权重!AA$48+4*权重!AA$50+(数据!AK56-10)*权重!AA$52              )  )</f>
        <v>-1.1000000000000001</v>
      </c>
      <c r="AL56" s="16">
        <f>IF( 数据!AL56&lt;=6,(数据!AL56-1)*权重!AB$48,              IF(数据!AL56&lt;=12, 5*权重!AB$48+(数据!AL56-6)*权重!AB$49,                              5*权重!AB$48+6*权重!AB$49+(数据!AL56-12)*权重!AB$51              )
 )</f>
        <v>16.2</v>
      </c>
      <c r="AM56" s="16">
        <f>IF( 数据!AM56&lt;=6,(数据!AM56-1)*权重!AC$48,              IF(数据!AM56&lt;=12, 5*权重!AC$48+(数据!AM56-6)*权重!AC$49,                              5*权重!AC$48+6*权重!AC$49+(数据!AM56-12)*权重!AC$51              )
 )</f>
        <v>8.8666666666666671</v>
      </c>
      <c r="AN56" s="16">
        <f>IF( 数据!AN56&lt;=6,(数据!AN56-1)*权重!AD$48,              IF(数据!AN56&lt;=12, 5*权重!AD$48+(数据!AN56-6)*权重!AD$49,                              5*权重!AD$48+6*权重!AD$49+(数据!AN56-12)*权重!AD$51              )
 )</f>
        <v>77.333333333333329</v>
      </c>
      <c r="AO56" s="16">
        <f>IF( 数据!AO56&lt;=6,(数据!AO56-1)*权重!AE$48,              IF(数据!AO56&lt;=12, 5*权重!AE$48+(数据!AO56-6)*权重!AE$49,                              5*权重!AE$48+6*权重!AE$49+(数据!AO56-12)*权重!AE$51              )
 )</f>
        <v>9.7333333333333343</v>
      </c>
      <c r="AP56" s="16">
        <f>IF( 数据!AP56&lt;=6,(数据!AP56-1)*权重!AF$48,              IF(数据!AP56&lt;=12, 5*权重!AF$48+(数据!AP56-6)*权重!AF$49,                              5*权重!AF$48+6*权重!AF$49+(数据!AP56-12)*权重!AF$51              )
 )</f>
        <v>15.433333333333334</v>
      </c>
      <c r="AQ56" s="16">
        <f>IF( 数据!AQ56&lt;=6,(数据!AQ56-1)*权重!AG$48,              IF(数据!AQ56&lt;=12, 5*权重!AG$48+(数据!AQ56-6)*权重!AG$49,                              5*权重!AG$48+6*权重!AG$49+(数据!AQ56-12)*权重!AG$51              )
 )</f>
        <v>18.316666666666666</v>
      </c>
      <c r="AR56" s="16">
        <f>IF( 数据!AR56&lt;=6,(数据!AR56-1)*权重!AH$48,              IF(数据!AR56&lt;=12, 5*权重!AH$48+(数据!AR56-6)*权重!AH$49,                              5*权重!AH$48+6*权重!AH$49+(数据!AR56-12)*权重!AH$51              )
 )</f>
        <v>16.899999999999999</v>
      </c>
      <c r="AS56" s="16">
        <f>IF( 数据!AS56&lt;=6,(数据!AS56-1)*权重!AI$48,              IF(数据!AS56&lt;=12, 5*权重!AI$48+(数据!AS56-6)*权重!AI$49,                              5*权重!AI$48+6*权重!AI$49+(数据!AS56-12)*权重!AI$51              )
 )</f>
        <v>6.6500000000000012</v>
      </c>
      <c r="AT56" s="16">
        <f>IF( 数据!AT56&lt;=6,(数据!AT56-1)*权重!AJ$48,              IF(数据!AT56&lt;=12, 5*权重!AJ$48+(数据!AT56-6)*权重!AJ$49,                              5*权重!AJ$48+6*权重!AJ$49+(数据!AT56-12)*权重!AJ$51              )
 )</f>
        <v>71.875</v>
      </c>
      <c r="AU56" s="16">
        <f>IF( 数据!AU56&lt;=6,(数据!AU56-1)*权重!AK$48,              IF(数据!AU56&lt;=12, 5*权重!AK$48+(数据!AU56-6)*权重!AK$49,                              5*权重!AK$48+6*权重!AK$49+(数据!AU56-12)*权重!AK$51              )
 )</f>
        <v>10.833333333333332</v>
      </c>
      <c r="AV56" s="16">
        <f>IF( 数据!AV56&lt;=6,(数据!AV56-1)*权重!AL$48,              IF(数据!AV56&lt;=10, 5*权重!AL$48+(数据!AV56-4)*权重!AL$50,                              5*权重!AL$48+4*权重!AL$50+(数据!AV56-10)*权重!AL$52              )  )</f>
        <v>2.9749999999999996</v>
      </c>
      <c r="AW56" s="16">
        <f>IF( 数据!AW56&lt;=6,(数据!AW56-1)*权重!AM$48,              IF(数据!AW56&lt;=10, 5*权重!AM$48+(数据!AW56-4)*权重!AM$50,                              5*权重!AM$48+4*权重!AM$50+(数据!AW56-10)*权重!AM$52              )  )</f>
        <v>4.2</v>
      </c>
      <c r="AX56" s="16">
        <f>IF( 数据!AX56&lt;=6,(数据!AX56-1)*权重!AN$48,              IF(数据!AX56&lt;=10, 5*权重!AN$48+(数据!AX56-4)*权重!AN$50,                              5*权重!AN$48+4*权重!AN$50+(数据!AX56-10)*权重!AN$52              )  )</f>
        <v>23.75</v>
      </c>
      <c r="AY56" s="8">
        <v>2</v>
      </c>
      <c r="AZ56" s="8">
        <v>4</v>
      </c>
      <c r="BA56" s="8">
        <v>1</v>
      </c>
      <c r="BB56" s="8">
        <v>3</v>
      </c>
      <c r="BC56" s="8">
        <v>3</v>
      </c>
      <c r="BD56" s="8">
        <v>2</v>
      </c>
      <c r="BE56" s="8">
        <v>2</v>
      </c>
      <c r="BF56" s="8">
        <v>1</v>
      </c>
      <c r="BG56" s="8">
        <v>2</v>
      </c>
      <c r="BH56" s="8">
        <v>3</v>
      </c>
      <c r="BI56" s="8">
        <v>3</v>
      </c>
      <c r="BJ56" s="8" t="s">
        <v>26</v>
      </c>
      <c r="BK56" s="8" t="s">
        <v>20</v>
      </c>
      <c r="BL56" s="8">
        <v>14</v>
      </c>
      <c r="BM56" s="8" t="s">
        <v>26</v>
      </c>
      <c r="BN56" s="8"/>
      <c r="BO56" s="8">
        <v>85</v>
      </c>
      <c r="BP56" s="34">
        <v>46568</v>
      </c>
      <c r="BQ56" s="8" t="s">
        <v>21</v>
      </c>
      <c r="BR56" s="8" t="s">
        <v>156</v>
      </c>
    </row>
    <row r="57" spans="1:70" ht="14.5" thickBot="1" x14ac:dyDescent="0.35">
      <c r="A57" s="8" t="s">
        <v>26</v>
      </c>
      <c r="B57" s="16">
        <f t="shared" si="2"/>
        <v>449.19083333333333</v>
      </c>
      <c r="C57" s="8" t="s">
        <v>218</v>
      </c>
      <c r="D57" s="8" t="s">
        <v>154</v>
      </c>
      <c r="E57" s="33">
        <v>1</v>
      </c>
      <c r="F57" s="8">
        <v>0</v>
      </c>
      <c r="G57" s="8" t="s">
        <v>28</v>
      </c>
      <c r="H57" s="8" t="s">
        <v>31</v>
      </c>
      <c r="I57" s="8">
        <v>27</v>
      </c>
      <c r="J57" s="8">
        <v>170</v>
      </c>
      <c r="K57" s="8">
        <v>174</v>
      </c>
      <c r="L57" s="16">
        <f>IF( 数据!L57&lt;=6,(数据!L57-1)*权重!B$48,              IF(数据!L57&lt;=12, 5*权重!B$48+(数据!L57-6)*权重!B$49,                              5*权重!B$48+6*权重!B$49+(数据!L57-12)*权重!B$51              )
 )</f>
        <v>3.4666666666666668</v>
      </c>
      <c r="M57" s="16">
        <f>IF( 数据!M57&lt;=6,(数据!M57-1)*权重!C$48,              IF(数据!M57&lt;=12, 5*权重!C$48+(数据!M57-6)*权重!C$49,                              5*权重!C$48+6*权重!C$49+(数据!M57-12)*权重!C$51              )
 )</f>
        <v>2.5</v>
      </c>
      <c r="N57" s="16">
        <f>IF( 数据!N57&lt;=6,(数据!N57-1)*权重!D$48,              IF(数据!N57&lt;=12, 5*权重!D$48+(数据!N57-6)*权重!D$49,                              5*权重!D$48+6*权重!D$49+(数据!N57-12)*权重!D$51              )
 )</f>
        <v>1.3699999999999999</v>
      </c>
      <c r="O57" s="16">
        <f>IF( 数据!O57&lt;=6,(数据!O57-1)*权重!E$48,              IF(数据!O57&lt;=12, 5*权重!E$48+(数据!O57-6)*权重!E$49,                              5*权重!E$48+6*权重!E$49+(数据!O57-12)*权重!E$51              )
 )</f>
        <v>0</v>
      </c>
      <c r="P57" s="16">
        <f>IF( 数据!P57&lt;=6,(数据!P57-1)*权重!F$48,              IF(数据!P57&lt;=12, 5*权重!F$48+(数据!P57-6)*权重!F$49,                              5*权重!F$48+6*权重!F$49+(数据!P57-12)*权重!F$51              )
 )</f>
        <v>-3.1166666666666663</v>
      </c>
      <c r="Q57" s="16">
        <f>IF( 数据!Q57&lt;=6,(数据!Q57-1)*权重!G$48,              IF(数据!Q57&lt;=12, 5*权重!G$48+(数据!Q57-6)*权重!G$49,                              5*权重!G$48+6*权重!G$49+(数据!Q57-12)*权重!G$51              )
 )</f>
        <v>0</v>
      </c>
      <c r="R57" s="16">
        <f>IF( 数据!R57&lt;=6,(数据!R57-1)*权重!H$48,              IF(数据!R57&lt;=12, 5*权重!H$48+(数据!R57-6)*权重!H$49,                              5*权重!H$48+6*权重!H$49+(数据!R57-12)*权重!H$51              )
 )</f>
        <v>0</v>
      </c>
      <c r="S57" s="16">
        <f>IF( 数据!S57&lt;=6,(数据!S57-1)*权重!I$48,              IF(数据!S57&lt;=12, 5*权重!I$48+(数据!S57-6)*权重!I$49,                              5*权重!I$48+6*权重!I$49+(数据!S57-12)*权重!I$51              )
 )</f>
        <v>12.133333333333333</v>
      </c>
      <c r="T57" s="16">
        <f>IF( 数据!T57&lt;=6,(数据!T57-1)*权重!J$48,              IF(数据!T57&lt;=12, 5*权重!J$48+(数据!T57-6)*权重!J$49,                              5*权重!J$48+6*权重!J$49+(数据!T57-12)*权重!J$51              )
 )</f>
        <v>2.8</v>
      </c>
      <c r="U57" s="16">
        <f>IF( 数据!U57&lt;=6,(数据!U57-1)*权重!K$48,              IF(数据!U57&lt;=12, 5*权重!K$48+(数据!U57-6)*权重!K$49,                              5*权重!K$48+6*权重!K$49+(数据!U57-12)*权重!K$51              )
 )</f>
        <v>0</v>
      </c>
      <c r="V57" s="16">
        <f>IF( 数据!V57&lt;=6,(数据!V57-1)*权重!L$48,              IF(数据!V57&lt;=12, 5*权重!L$48+(数据!V57-6)*权重!L$49,                              5*权重!L$48+6*权重!L$49+(数据!V57-12)*权重!L$51              )
 )</f>
        <v>6.0333333333333341</v>
      </c>
      <c r="W57" s="16">
        <f>IF( 数据!W57&lt;=6,(数据!W57-1)*权重!M$48,              IF(数据!W57&lt;=12, 5*权重!M$48+(数据!W57-6)*权重!M$49,                              5*权重!M$48+6*权重!M$49+(数据!W57-12)*权重!M$51              )
 )</f>
        <v>-0.5</v>
      </c>
      <c r="X57" s="16">
        <f>IF( 数据!X57&lt;=6,(数据!X57-1)*权重!N$48,              IF(数据!X57&lt;=12, 5*权重!N$48+(数据!X57-6)*权重!N$49,                              5*权重!N$48+6*权重!N$49+(数据!X57-12)*权重!N$51              )
 )</f>
        <v>5.0666666666666664</v>
      </c>
      <c r="Y57" s="16">
        <f>IF( 数据!Y57&lt;=6,(数据!Y57-1)*权重!O$48,              IF(数据!Y57&lt;=12, 5*权重!O$48+(数据!Y57-6)*权重!O$49,                              5*权重!O$48+6*权重!O$49+(数据!Y57-12)*权重!O$51              )
 )</f>
        <v>1.2833333333333332</v>
      </c>
      <c r="Z57" s="16">
        <f>IF( 数据!Z57&lt;=6,(数据!Z57-1)*权重!P$48,              IF(数据!Z57&lt;=10, 5*权重!P$48+(数据!Z57-4)*权重!P$50,                              5*权重!P$48+4*权重!P$50+(数据!Z57-10)*权重!P$52              )  )</f>
        <v>-1.6</v>
      </c>
      <c r="AA57" s="16">
        <f>IF( 数据!AA57&lt;=6,(数据!AA57-1)*权重!Q$48,              IF(数据!AA57&lt;=12, 5*权重!Q$48+(数据!AA57-6)*权重!Q$49,                              5*权重!Q$48+6*权重!Q$49+(数据!AA57-12)*权重!Q$51              )
 )</f>
        <v>6.5</v>
      </c>
      <c r="AB57" s="16">
        <f>IF( 数据!AB57&lt;=6,(数据!AB57-1)*权重!R$48,              IF(数据!AB57&lt;=10, 5*权重!R$48+(数据!AB57-4)*权重!R$50,                              5*权重!R$48+4*权重!R$50+(数据!AB57-10)*权重!R$52              )  )</f>
        <v>56</v>
      </c>
      <c r="AC57" s="16">
        <f>IF( 数据!AC57&lt;=6,(数据!AC57-1)*权重!S$48,              IF(数据!AC57&lt;=12, 5*权重!S$48+(数据!AC57-6)*权重!S$49,                              5*权重!S$48+6*权重!S$49+(数据!AC57-12)*权重!S$51              )
 )</f>
        <v>20.183333333333334</v>
      </c>
      <c r="AD57" s="16">
        <f>IF( 数据!AD57&lt;=6,(数据!AD57-1)*权重!T$48,              IF(数据!AD57&lt;=12, 5*权重!T$48+(数据!AD57-6)*权重!T$49,                              5*权重!T$48+6*权重!T$49+(数据!AD57-12)*权重!T$51              )
 )</f>
        <v>-0.49999999999999956</v>
      </c>
      <c r="AE57" s="16">
        <f>IF( 数据!AE57&lt;=6,(数据!AE57-1)*权重!U$48,              IF(数据!AE57&lt;=10, 5*权重!U$48+(数据!AE57-4)*权重!U$50,                              5*权重!U$48+4*权重!U$50+(数据!AE57-10)*权重!U$52              )  )</f>
        <v>-1.7999999999999994</v>
      </c>
      <c r="AF57" s="16">
        <f>IF( 数据!AF57&lt;=6,(数据!AF57-1)*权重!V$48,              IF(数据!AF57&lt;=10, 5*权重!V$48+(数据!AF57-4)*权重!V$50,                              5*权重!V$48+4*权重!V$50+(数据!AF57-10)*权重!V$52              )  )</f>
        <v>8.1375000000000011</v>
      </c>
      <c r="AG57" s="16">
        <f>IF( 数据!AG57&lt;=6,(数据!AG57-1)*权重!W$48,              IF(数据!AG57&lt;=12, 5*权重!W$48+(数据!AG57-6)*权重!W$49,                              5*权重!W$48+6*权重!W$49+(数据!AG57-12)*权重!W$51              )
 )</f>
        <v>3.3</v>
      </c>
      <c r="AH57" s="16">
        <f>IF( 数据!AH57&lt;=6,(数据!AH57-1)*权重!X$48,              IF(数据!AH57&lt;=10, 5*权重!X$48+(数据!AH57-4)*权重!X$50,                              5*权重!X$48+4*权重!X$50+(数据!AH57-10)*权重!X$52              )  )</f>
        <v>0.28749999999999998</v>
      </c>
      <c r="AI57" s="16">
        <f>IF( 数据!AI57&lt;=6,(数据!AI57-1)*权重!Y$48,              IF(数据!AI57&lt;=12, 5*权重!Y$48+(数据!AI57-6)*权重!Y$49,                              5*权重!Y$48+6*权重!Y$49+(数据!AI57-12)*权重!Y$51              )
 )</f>
        <v>0.1</v>
      </c>
      <c r="AJ57" s="16">
        <f>IF( 数据!AJ57&lt;=6,(数据!AJ57-1)*权重!Z$48,              IF(数据!AJ57&lt;=10, 5*权重!Z$48+(数据!AJ57-4)*权重!Z$50,                              5*权重!Z$48+4*权重!Z$50+(数据!AJ57-10)*权重!Z$52              )  )</f>
        <v>12.1875</v>
      </c>
      <c r="AK57" s="16">
        <f>IF( 数据!AK57&lt;=6,(数据!AK57-1)*权重!AA$48,              IF(数据!AK57&lt;=10, 5*权重!AA$48+(数据!AK57-4)*权重!AA$50,                              5*权重!AA$48+4*权重!AA$50+(数据!AK57-10)*权重!AA$52              )  )</f>
        <v>-0.40000000000000013</v>
      </c>
      <c r="AL57" s="16">
        <f>IF( 数据!AL57&lt;=6,(数据!AL57-1)*权重!AB$48,              IF(数据!AL57&lt;=12, 5*权重!AB$48+(数据!AL57-6)*权重!AB$49,                              5*权重!AB$48+6*权重!AB$49+(数据!AL57-12)*权重!AB$51              )
 )</f>
        <v>15.3</v>
      </c>
      <c r="AM57" s="16">
        <f>IF( 数据!AM57&lt;=6,(数据!AM57-1)*权重!AC$48,              IF(数据!AM57&lt;=12, 5*权重!AC$48+(数据!AM57-6)*权重!AC$49,                              5*权重!AC$48+6*权重!AC$49+(数据!AM57-12)*权重!AC$51              )
 )</f>
        <v>8.8666666666666671</v>
      </c>
      <c r="AN57" s="16">
        <f>IF( 数据!AN57&lt;=6,(数据!AN57-1)*权重!AD$48,              IF(数据!AN57&lt;=12, 5*权重!AD$48+(数据!AN57-6)*权重!AD$49,                              5*权重!AD$48+6*权重!AD$49+(数据!AN57-12)*权重!AD$51              )
 )</f>
        <v>72.604166666666671</v>
      </c>
      <c r="AO57" s="16">
        <f>IF( 数据!AO57&lt;=6,(数据!AO57-1)*权重!AE$48,              IF(数据!AO57&lt;=12, 5*权重!AE$48+(数据!AO57-6)*权重!AE$49,                              5*权重!AE$48+6*权重!AE$49+(数据!AO57-12)*权重!AE$51              )
 )</f>
        <v>25.5</v>
      </c>
      <c r="AP57" s="16">
        <f>IF( 数据!AP57&lt;=6,(数据!AP57-1)*权重!AF$48,              IF(数据!AP57&lt;=12, 5*权重!AF$48+(数据!AP57-6)*权重!AF$49,                              5*权重!AF$48+6*权重!AF$49+(数据!AP57-12)*权重!AF$51              )
 )</f>
        <v>16.399999999999999</v>
      </c>
      <c r="AQ57" s="16">
        <f>IF( 数据!AQ57&lt;=6,(数据!AQ57-1)*权重!AG$48,              IF(数据!AQ57&lt;=12, 5*权重!AG$48+(数据!AQ57-6)*权重!AG$49,                              5*权重!AG$48+6*权重!AG$49+(数据!AQ57-12)*权重!AG$51              )
 )</f>
        <v>19.866666666666667</v>
      </c>
      <c r="AR57" s="16">
        <f>IF( 数据!AR57&lt;=6,(数据!AR57-1)*权重!AH$48,              IF(数据!AR57&lt;=12, 5*权重!AH$48+(数据!AR57-6)*权重!AH$49,                              5*权重!AH$48+6*权重!AH$49+(数据!AR57-12)*权重!AH$51              )
 )</f>
        <v>15.733333333333333</v>
      </c>
      <c r="AS57" s="16">
        <f>IF( 数据!AS57&lt;=6,(数据!AS57-1)*权重!AI$48,              IF(数据!AS57&lt;=12, 5*权重!AI$48+(数据!AS57-6)*权重!AI$49,                              5*权重!AI$48+6*权重!AI$49+(数据!AS57-12)*权重!AI$51              )
 )</f>
        <v>12.350000000000001</v>
      </c>
      <c r="AT57" s="16">
        <f>IF( 数据!AT57&lt;=6,(数据!AT57-1)*权重!AJ$48,              IF(数据!AT57&lt;=12, 5*权重!AJ$48+(数据!AT57-6)*权重!AJ$49,                              5*权重!AJ$48+6*权重!AJ$49+(数据!AT57-12)*权重!AJ$51              )
 )</f>
        <v>81.625</v>
      </c>
      <c r="AU57" s="16">
        <f>IF( 数据!AU57&lt;=6,(数据!AU57-1)*权重!AK$48,              IF(数据!AU57&lt;=12, 5*权重!AK$48+(数据!AU57-6)*权重!AK$49,                              5*权重!AK$48+6*权重!AK$49+(数据!AU57-12)*权重!AK$51              )
 )</f>
        <v>14.799999999999999</v>
      </c>
      <c r="AV57" s="16">
        <f>IF( 数据!AV57&lt;=6,(数据!AV57-1)*权重!AL$48,              IF(数据!AV57&lt;=10, 5*权重!AL$48+(数据!AV57-4)*权重!AL$50,                              5*权重!AL$48+4*权重!AL$50+(数据!AV57-10)*权重!AL$52              )  )</f>
        <v>4.6749999999999998</v>
      </c>
      <c r="AW57" s="16">
        <f>IF( 数据!AW57&lt;=6,(数据!AW57-1)*权重!AM$48,              IF(数据!AW57&lt;=10, 5*权重!AM$48+(数据!AW57-4)*权重!AM$50,                              5*权重!AM$48+4*权重!AM$50+(数据!AW57-10)*权重!AM$52              )  )</f>
        <v>3.45</v>
      </c>
      <c r="AX57" s="16">
        <f>IF( 数据!AX57&lt;=6,(数据!AX57-1)*权重!AN$48,              IF(数据!AX57&lt;=10, 5*权重!AN$48+(数据!AX57-4)*权重!AN$50,                              5*权重!AN$48+4*权重!AN$50+(数据!AX57-10)*权重!AN$52              )  )</f>
        <v>24.587499999999999</v>
      </c>
      <c r="AY57" s="8">
        <v>3</v>
      </c>
      <c r="AZ57" s="8">
        <v>2</v>
      </c>
      <c r="BA57" s="8">
        <v>2</v>
      </c>
      <c r="BB57" s="8">
        <v>1</v>
      </c>
      <c r="BC57" s="8">
        <v>1</v>
      </c>
      <c r="BD57" s="8">
        <v>3</v>
      </c>
      <c r="BE57" s="8">
        <v>4</v>
      </c>
      <c r="BF57" s="8">
        <v>1</v>
      </c>
      <c r="BG57" s="8">
        <v>3</v>
      </c>
      <c r="BH57" s="8">
        <v>3</v>
      </c>
      <c r="BI57" s="8">
        <v>2</v>
      </c>
      <c r="BJ57" s="8" t="s">
        <v>26</v>
      </c>
      <c r="BK57" s="8" t="s">
        <v>20</v>
      </c>
      <c r="BL57" s="8">
        <v>15</v>
      </c>
      <c r="BM57" s="8" t="s">
        <v>26</v>
      </c>
      <c r="BN57" s="8"/>
      <c r="BO57" s="8">
        <v>15</v>
      </c>
      <c r="BP57" s="34">
        <v>47299</v>
      </c>
      <c r="BQ57" s="8" t="s">
        <v>21</v>
      </c>
      <c r="BR57" s="8" t="s">
        <v>156</v>
      </c>
    </row>
    <row r="58" spans="1:70" ht="23" thickBot="1" x14ac:dyDescent="0.35">
      <c r="A58" s="8" t="s">
        <v>26</v>
      </c>
      <c r="B58" s="16">
        <f t="shared" si="2"/>
        <v>455.19416666666672</v>
      </c>
      <c r="C58" s="8" t="s">
        <v>219</v>
      </c>
      <c r="D58" s="8" t="s">
        <v>154</v>
      </c>
      <c r="E58" s="33">
        <v>1</v>
      </c>
      <c r="F58" s="8">
        <v>0</v>
      </c>
      <c r="G58" s="8" t="s">
        <v>20</v>
      </c>
      <c r="H58" s="8" t="s">
        <v>25</v>
      </c>
      <c r="I58" s="8">
        <v>24</v>
      </c>
      <c r="J58" s="8">
        <v>157</v>
      </c>
      <c r="K58" s="8">
        <v>170</v>
      </c>
      <c r="L58" s="16">
        <f>IF( 数据!L58&lt;=6,(数据!L58-1)*权重!B$48,              IF(数据!L58&lt;=12, 5*权重!B$48+(数据!L58-6)*权重!B$49,                              5*权重!B$48+6*权重!B$49+(数据!L58-12)*权重!B$51              )
 )</f>
        <v>3</v>
      </c>
      <c r="M58" s="16">
        <f>IF( 数据!M58&lt;=6,(数据!M58-1)*权重!C$48,              IF(数据!M58&lt;=12, 5*权重!C$48+(数据!M58-6)*权重!C$49,                              5*权重!C$48+6*权重!C$49+(数据!M58-12)*权重!C$51              )
 )</f>
        <v>0.90000000000000013</v>
      </c>
      <c r="N58" s="16">
        <f>IF( 数据!N58&lt;=6,(数据!N58-1)*权重!D$48,              IF(数据!N58&lt;=12, 5*权重!D$48+(数据!N58-6)*权重!D$49,                              5*权重!D$48+6*权重!D$49+(数据!N58-12)*权重!D$51              )
 )</f>
        <v>0.64</v>
      </c>
      <c r="O58" s="16">
        <f>IF( 数据!O58&lt;=6,(数据!O58-1)*权重!E$48,              IF(数据!O58&lt;=12, 5*权重!E$48+(数据!O58-6)*权重!E$49,                              5*权重!E$48+6*权重!E$49+(数据!O58-12)*权重!E$51              )
 )</f>
        <v>0</v>
      </c>
      <c r="P58" s="16">
        <f>IF( 数据!P58&lt;=6,(数据!P58-1)*权重!F$48,              IF(数据!P58&lt;=12, 5*权重!F$48+(数据!P58-6)*权重!F$49,                              5*权重!F$48+6*权重!F$49+(数据!P58-12)*权重!F$51              )
 )</f>
        <v>-2.3499999999999996</v>
      </c>
      <c r="Q58" s="16">
        <f>IF( 数据!Q58&lt;=6,(数据!Q58-1)*权重!G$48,              IF(数据!Q58&lt;=12, 5*权重!G$48+(数据!Q58-6)*权重!G$49,                              5*权重!G$48+6*权重!G$49+(数据!Q58-12)*权重!G$51              )
 )</f>
        <v>0</v>
      </c>
      <c r="R58" s="16">
        <f>IF( 数据!R58&lt;=6,(数据!R58-1)*权重!H$48,              IF(数据!R58&lt;=12, 5*权重!H$48+(数据!R58-6)*权重!H$49,                              5*权重!H$48+6*权重!H$49+(数据!R58-12)*权重!H$51              )
 )</f>
        <v>0</v>
      </c>
      <c r="S58" s="16">
        <f>IF( 数据!S58&lt;=6,(数据!S58-1)*权重!I$48,              IF(数据!S58&lt;=12, 5*权重!I$48+(数据!S58-6)*权重!I$49,                              5*权重!I$48+6*权重!I$49+(数据!S58-12)*权重!I$51              )
 )</f>
        <v>20.666666666666664</v>
      </c>
      <c r="T58" s="16">
        <f>IF( 数据!T58&lt;=6,(数据!T58-1)*权重!J$48,              IF(数据!T58&lt;=12, 5*权重!J$48+(数据!T58-6)*权重!J$49,                              5*权重!J$48+6*权重!J$49+(数据!T58-12)*权重!J$51              )
 )</f>
        <v>2.8</v>
      </c>
      <c r="U58" s="16">
        <f>IF( 数据!U58&lt;=6,(数据!U58-1)*权重!K$48,              IF(数据!U58&lt;=12, 5*权重!K$48+(数据!U58-6)*权重!K$49,                              5*权重!K$48+6*权重!K$49+(数据!U58-12)*权重!K$51              )
 )</f>
        <v>0</v>
      </c>
      <c r="V58" s="16">
        <f>IF( 数据!V58&lt;=6,(数据!V58-1)*权重!L$48,              IF(数据!V58&lt;=12, 5*权重!L$48+(数据!V58-6)*权重!L$49,                              5*权重!L$48+6*权重!L$49+(数据!V58-12)*权重!L$51              )
 )</f>
        <v>8.8333333333333339</v>
      </c>
      <c r="W58" s="16">
        <f>IF( 数据!W58&lt;=6,(数据!W58-1)*权重!M$48,              IF(数据!W58&lt;=12, 5*权重!M$48+(数据!W58-6)*权重!M$49,                              5*权重!M$48+6*权重!M$49+(数据!W58-12)*权重!M$51              )
 )</f>
        <v>0.76666666666666661</v>
      </c>
      <c r="X58" s="16">
        <f>IF( 数据!X58&lt;=6,(数据!X58-1)*权重!N$48,              IF(数据!X58&lt;=12, 5*权重!N$48+(数据!X58-6)*权重!N$49,                              5*权重!N$48+6*权重!N$49+(数据!X58-12)*权重!N$51              )
 )</f>
        <v>1.8833333333333333</v>
      </c>
      <c r="Y58" s="16">
        <f>IF( 数据!Y58&lt;=6,(数据!Y58-1)*权重!O$48,              IF(数据!Y58&lt;=12, 5*权重!O$48+(数据!Y58-6)*权重!O$49,                              5*权重!O$48+6*权重!O$49+(数据!Y58-12)*权重!O$51              )
 )</f>
        <v>1.45</v>
      </c>
      <c r="Z58" s="16">
        <f>IF( 数据!Z58&lt;=6,(数据!Z58-1)*权重!P$48,              IF(数据!Z58&lt;=10, 5*权重!P$48+(数据!Z58-4)*权重!P$50,                              5*权重!P$48+4*权重!P$50+(数据!Z58-10)*权重!P$52              )  )</f>
        <v>-0.72500000000000009</v>
      </c>
      <c r="AA58" s="16">
        <f>IF( 数据!AA58&lt;=6,(数据!AA58-1)*权重!Q$48,              IF(数据!AA58&lt;=12, 5*权重!Q$48+(数据!AA58-6)*权重!Q$49,                              5*权重!Q$48+6*权重!Q$49+(数据!AA58-12)*权重!Q$51              )
 )</f>
        <v>6.6666666666666661</v>
      </c>
      <c r="AB58" s="16">
        <f>IF( 数据!AB58&lt;=6,(数据!AB58-1)*权重!R$48,              IF(数据!AB58&lt;=10, 5*权重!R$48+(数据!AB58-4)*权重!R$50,                              5*权重!R$48+4*权重!R$50+(数据!AB58-10)*权重!R$52              )  )</f>
        <v>58.25</v>
      </c>
      <c r="AC58" s="16">
        <f>IF( 数据!AC58&lt;=6,(数据!AC58-1)*权重!S$48,              IF(数据!AC58&lt;=12, 5*权重!S$48+(数据!AC58-6)*权重!S$49,                              5*权重!S$48+6*权重!S$49+(数据!AC58-12)*权重!S$51              )
 )</f>
        <v>19.5</v>
      </c>
      <c r="AD58" s="16">
        <f>IF( 数据!AD58&lt;=6,(数据!AD58-1)*权重!T$48,              IF(数据!AD58&lt;=12, 5*权重!T$48+(数据!AD58-6)*权重!T$49,                              5*权重!T$48+6*权重!T$49+(数据!AD58-12)*权重!T$51              )
 )</f>
        <v>-1.2333333333333329</v>
      </c>
      <c r="AE58" s="16">
        <f>IF( 数据!AE58&lt;=6,(数据!AE58-1)*权重!U$48,              IF(数据!AE58&lt;=10, 5*权重!U$48+(数据!AE58-4)*权重!U$50,                              5*权重!U$48+4*权重!U$50+(数据!AE58-10)*权重!U$52              )  )</f>
        <v>-3.2749999999999995</v>
      </c>
      <c r="AF58" s="16">
        <f>IF( 数据!AF58&lt;=6,(数据!AF58-1)*权重!V$48,              IF(数据!AF58&lt;=10, 5*权重!V$48+(数据!AF58-4)*权重!V$50,                              5*权重!V$48+4*权重!V$50+(数据!AF58-10)*权重!V$52              )  )</f>
        <v>7.3500000000000005</v>
      </c>
      <c r="AG58" s="16">
        <f>IF( 数据!AG58&lt;=6,(数据!AG58-1)*权重!W$48,              IF(数据!AG58&lt;=12, 5*权重!W$48+(数据!AG58-6)*权重!W$49,                              5*权重!W$48+6*权重!W$49+(数据!AG58-12)*权重!W$51              )
 )</f>
        <v>3.3</v>
      </c>
      <c r="AH58" s="16">
        <f>IF( 数据!AH58&lt;=6,(数据!AH58-1)*权重!X$48,              IF(数据!AH58&lt;=10, 5*权重!X$48+(数据!AH58-4)*权重!X$50,                              5*权重!X$48+4*权重!X$50+(数据!AH58-10)*权重!X$52              )  )</f>
        <v>0.17500000000000004</v>
      </c>
      <c r="AI58" s="16">
        <f>IF( 数据!AI58&lt;=6,(数据!AI58-1)*权重!Y$48,              IF(数据!AI58&lt;=12, 5*权重!Y$48+(数据!AI58-6)*权重!Y$49,                              5*权重!Y$48+6*权重!Y$49+(数据!AI58-12)*权重!Y$51              )
 )</f>
        <v>0.8</v>
      </c>
      <c r="AJ58" s="16">
        <f>IF( 数据!AJ58&lt;=6,(数据!AJ58-1)*权重!Z$48,              IF(数据!AJ58&lt;=10, 5*权重!Z$48+(数据!AJ58-4)*权重!Z$50,                              5*权重!Z$48+4*权重!Z$50+(数据!AJ58-10)*权重!Z$52              )  )</f>
        <v>11.012499999999999</v>
      </c>
      <c r="AK58" s="16">
        <f>IF( 数据!AK58&lt;=6,(数据!AK58-1)*权重!AA$48,              IF(数据!AK58&lt;=10, 5*权重!AA$48+(数据!AK58-4)*权重!AA$50,                              5*权重!AA$48+4*权重!AA$50+(数据!AK58-10)*权重!AA$52              )  )</f>
        <v>-1.1000000000000001</v>
      </c>
      <c r="AL58" s="16">
        <f>IF( 数据!AL58&lt;=6,(数据!AL58-1)*权重!AB$48,              IF(数据!AL58&lt;=12, 5*权重!AB$48+(数据!AL58-6)*权重!AB$49,                              5*权重!AB$48+6*权重!AB$49+(数据!AL58-12)*权重!AB$51              )
 )</f>
        <v>14.4</v>
      </c>
      <c r="AM58" s="16">
        <f>IF( 数据!AM58&lt;=6,(数据!AM58-1)*权重!AC$48,              IF(数据!AM58&lt;=12, 5*权重!AC$48+(数据!AM58-6)*权重!AC$49,                              5*权重!AC$48+6*权重!AC$49+(数据!AM58-12)*权重!AC$51              )
 )</f>
        <v>8.8666666666666671</v>
      </c>
      <c r="AN58" s="16">
        <f>IF( 数据!AN58&lt;=6,(数据!AN58-1)*权重!AD$48,              IF(数据!AN58&lt;=12, 5*权重!AD$48+(数据!AN58-6)*权重!AD$49,                              5*权重!AD$48+6*权重!AD$49+(数据!AN58-12)*权重!AD$51              )
 )</f>
        <v>91.520833333333329</v>
      </c>
      <c r="AO58" s="16">
        <f>IF( 数据!AO58&lt;=6,(数据!AO58-1)*权重!AE$48,              IF(数据!AO58&lt;=12, 5*权重!AE$48+(数据!AO58-6)*权重!AE$49,                              5*权重!AE$48+6*权重!AE$49+(数据!AO58-12)*权重!AE$51              )
 )</f>
        <v>11.116666666666667</v>
      </c>
      <c r="AP58" s="16">
        <f>IF( 数据!AP58&lt;=6,(数据!AP58-1)*权重!AF$48,              IF(数据!AP58&lt;=12, 5*权重!AF$48+(数据!AP58-6)*权重!AF$49,                              5*权重!AF$48+6*权重!AF$49+(数据!AP58-12)*权重!AF$51              )
 )</f>
        <v>17.366666666666667</v>
      </c>
      <c r="AQ58" s="16">
        <f>IF( 数据!AQ58&lt;=6,(数据!AQ58-1)*权重!AG$48,              IF(数据!AQ58&lt;=12, 5*权重!AG$48+(数据!AQ58-6)*权重!AG$49,                              5*权重!AG$48+6*权重!AG$49+(数据!AQ58-12)*权重!AG$51              )
 )</f>
        <v>19.350000000000001</v>
      </c>
      <c r="AR58" s="16">
        <f>IF( 数据!AR58&lt;=6,(数据!AR58-1)*权重!AH$48,              IF(数据!AR58&lt;=12, 5*权重!AH$48+(数据!AR58-6)*权重!AH$49,                              5*权重!AH$48+6*权重!AH$49+(数据!AR58-12)*权重!AH$51              )
 )</f>
        <v>15.733333333333333</v>
      </c>
      <c r="AS58" s="16">
        <f>IF( 数据!AS58&lt;=6,(数据!AS58-1)*权重!AI$48,              IF(数据!AS58&lt;=12, 5*权重!AI$48+(数据!AS58-6)*权重!AI$49,                              5*权重!AI$48+6*权重!AI$49+(数据!AS58-12)*权重!AI$51              )
 )</f>
        <v>4.416666666666667</v>
      </c>
      <c r="AT58" s="16">
        <f>IF( 数据!AT58&lt;=6,(数据!AT58-1)*权重!AJ$48,              IF(数据!AT58&lt;=12, 5*权重!AJ$48+(数据!AT58-6)*权重!AJ$49,                              5*权重!AJ$48+6*权重!AJ$49+(数据!AT58-12)*权重!AJ$51              )
 )</f>
        <v>86.5</v>
      </c>
      <c r="AU58" s="16">
        <f>IF( 数据!AU58&lt;=6,(数据!AU58-1)*权重!AK$48,              IF(数据!AU58&lt;=12, 5*权重!AK$48+(数据!AU58-6)*权重!AK$49,                              5*权重!AK$48+6*权重!AK$49+(数据!AU58-12)*权重!AK$51              )
 )</f>
        <v>14.799999999999999</v>
      </c>
      <c r="AV58" s="16">
        <f>IF( 数据!AV58&lt;=6,(数据!AV58-1)*权重!AL$48,              IF(数据!AV58&lt;=10, 5*权重!AL$48+(数据!AV58-4)*权重!AL$50,                              5*权重!AL$48+4*权重!AL$50+(数据!AV58-10)*权重!AL$52              )  )</f>
        <v>3.4</v>
      </c>
      <c r="AW58" s="16">
        <f>IF( 数据!AW58&lt;=6,(数据!AW58-1)*权重!AM$48,              IF(数据!AW58&lt;=10, 5*权重!AM$48+(数据!AW58-4)*权重!AM$50,                              5*权重!AM$48+4*权重!AM$50+(数据!AW58-10)*权重!AM$52              )  )</f>
        <v>3.8250000000000002</v>
      </c>
      <c r="AX58" s="16">
        <f>IF( 数据!AX58&lt;=6,(数据!AX58-1)*权重!AN$48,              IF(数据!AX58&lt;=10, 5*权重!AN$48+(数据!AX58-4)*权重!AN$50,                              5*权重!AN$48+4*权重!AN$50+(数据!AX58-10)*权重!AN$52              )  )</f>
        <v>24.587499999999999</v>
      </c>
      <c r="AY58" s="8">
        <v>1</v>
      </c>
      <c r="AZ58" s="8">
        <v>2</v>
      </c>
      <c r="BA58" s="8">
        <v>1</v>
      </c>
      <c r="BB58" s="8">
        <v>2</v>
      </c>
      <c r="BC58" s="8">
        <v>2</v>
      </c>
      <c r="BD58" s="8">
        <v>3</v>
      </c>
      <c r="BE58" s="8">
        <v>2</v>
      </c>
      <c r="BF58" s="8">
        <v>3</v>
      </c>
      <c r="BG58" s="8">
        <v>3</v>
      </c>
      <c r="BH58" s="8">
        <v>3</v>
      </c>
      <c r="BI58" s="8">
        <v>2</v>
      </c>
      <c r="BJ58" s="8" t="s">
        <v>26</v>
      </c>
      <c r="BK58" s="8" t="s">
        <v>20</v>
      </c>
      <c r="BL58" s="8">
        <v>17</v>
      </c>
      <c r="BM58" s="8" t="s">
        <v>26</v>
      </c>
      <c r="BN58" s="8"/>
      <c r="BO58" s="8">
        <v>32</v>
      </c>
      <c r="BP58" s="34">
        <v>46568</v>
      </c>
      <c r="BQ58" s="8" t="s">
        <v>21</v>
      </c>
      <c r="BR58" s="8" t="s">
        <v>156</v>
      </c>
    </row>
    <row r="59" spans="1:70" ht="15.5" thickBot="1" x14ac:dyDescent="0.35">
      <c r="A59" s="8" t="s">
        <v>26</v>
      </c>
      <c r="B59" s="16">
        <f t="shared" si="2"/>
        <v>410.64499999999992</v>
      </c>
      <c r="C59" s="8" t="s">
        <v>220</v>
      </c>
      <c r="D59" s="8" t="s">
        <v>154</v>
      </c>
      <c r="E59" s="33">
        <v>1</v>
      </c>
      <c r="F59" s="8">
        <v>0</v>
      </c>
      <c r="G59" s="8" t="s">
        <v>155</v>
      </c>
      <c r="H59" s="8" t="s">
        <v>221</v>
      </c>
      <c r="I59" s="8">
        <v>31</v>
      </c>
      <c r="J59" s="8">
        <v>145</v>
      </c>
      <c r="K59" s="8">
        <v>146</v>
      </c>
      <c r="L59" s="16">
        <f>IF( 数据!L59&lt;=6,(数据!L59-1)*权重!B$48,              IF(数据!L59&lt;=12, 5*权重!B$48+(数据!L59-6)*权重!B$49,                              5*权重!B$48+6*权重!B$49+(数据!L59-12)*权重!B$51              )
 )</f>
        <v>3.4666666666666668</v>
      </c>
      <c r="M59" s="16">
        <f>IF( 数据!M59&lt;=6,(数据!M59-1)*权重!C$48,              IF(数据!M59&lt;=12, 5*权重!C$48+(数据!M59-6)*权重!C$49,                              5*权重!C$48+6*权重!C$49+(数据!M59-12)*权重!C$51              )
 )</f>
        <v>1.3</v>
      </c>
      <c r="N59" s="16">
        <f>IF( 数据!N59&lt;=6,(数据!N59-1)*权重!D$48,              IF(数据!N59&lt;=12, 5*权重!D$48+(数据!N59-6)*权重!D$49,                              5*权重!D$48+6*权重!D$49+(数据!N59-12)*权重!D$51              )
 )</f>
        <v>0.27</v>
      </c>
      <c r="O59" s="16">
        <f>IF( 数据!O59&lt;=6,(数据!O59-1)*权重!E$48,              IF(数据!O59&lt;=12, 5*权重!E$48+(数据!O59-6)*权重!E$49,                              5*权重!E$48+6*权重!E$49+(数据!O59-12)*权重!E$51              )
 )</f>
        <v>0</v>
      </c>
      <c r="P59" s="16">
        <f>IF( 数据!P59&lt;=6,(数据!P59-1)*权重!F$48,              IF(数据!P59&lt;=12, 5*权重!F$48+(数据!P59-6)*权重!F$49,                              5*权重!F$48+6*权重!F$49+(数据!P59-12)*权重!F$51              )
 )</f>
        <v>-2.7333333333333329</v>
      </c>
      <c r="Q59" s="16">
        <f>IF( 数据!Q59&lt;=6,(数据!Q59-1)*权重!G$48,              IF(数据!Q59&lt;=12, 5*权重!G$48+(数据!Q59-6)*权重!G$49,                              5*权重!G$48+6*权重!G$49+(数据!Q59-12)*权重!G$51              )
 )</f>
        <v>0</v>
      </c>
      <c r="R59" s="16">
        <f>IF( 数据!R59&lt;=6,(数据!R59-1)*权重!H$48,              IF(数据!R59&lt;=12, 5*权重!H$48+(数据!R59-6)*权重!H$49,                              5*权重!H$48+6*权重!H$49+(数据!R59-12)*权重!H$51              )
 )</f>
        <v>0</v>
      </c>
      <c r="S59" s="16">
        <f>IF( 数据!S59&lt;=6,(数据!S59-1)*权重!I$48,              IF(数据!S59&lt;=12, 5*权重!I$48+(数据!S59-6)*权重!I$49,                              5*权重!I$48+6*权重!I$49+(数据!S59-12)*权重!I$51              )
 )</f>
        <v>15.2</v>
      </c>
      <c r="T59" s="16">
        <f>IF( 数据!T59&lt;=6,(数据!T59-1)*权重!J$48,              IF(数据!T59&lt;=12, 5*权重!J$48+(数据!T59-6)*权重!J$49,                              5*权重!J$48+6*权重!J$49+(数据!T59-12)*权重!J$51              )
 )</f>
        <v>1.2999999999999998</v>
      </c>
      <c r="U59" s="16">
        <f>IF( 数据!U59&lt;=6,(数据!U59-1)*权重!K$48,              IF(数据!U59&lt;=12, 5*权重!K$48+(数据!U59-6)*权重!K$49,                              5*权重!K$48+6*权重!K$49+(数据!U59-12)*权重!K$51              )
 )</f>
        <v>0</v>
      </c>
      <c r="V59" s="16">
        <f>IF( 数据!V59&lt;=6,(数据!V59-1)*权重!L$48,              IF(数据!V59&lt;=12, 5*权重!L$48+(数据!V59-6)*权重!L$49,                              5*权重!L$48+6*权重!L$49+(数据!V59-12)*权重!L$51              )
 )</f>
        <v>6.4</v>
      </c>
      <c r="W59" s="16">
        <f>IF( 数据!W59&lt;=6,(数据!W59-1)*权重!M$48,              IF(数据!W59&lt;=12, 5*权重!M$48+(数据!W59-6)*权重!M$49,                              5*权重!M$48+6*权重!M$49+(数据!W59-12)*权重!M$51              )
 )</f>
        <v>0.76666666666666661</v>
      </c>
      <c r="X59" s="16">
        <f>IF( 数据!X59&lt;=6,(数据!X59-1)*权重!N$48,              IF(数据!X59&lt;=12, 5*权重!N$48+(数据!X59-6)*权重!N$49,                              5*权重!N$48+6*权重!N$49+(数据!X59-12)*权重!N$51              )
 )</f>
        <v>2.2666666666666666</v>
      </c>
      <c r="Y59" s="16">
        <f>IF( 数据!Y59&lt;=6,(数据!Y59-1)*权重!O$48,              IF(数据!Y59&lt;=12, 5*权重!O$48+(数据!Y59-6)*权重!O$49,                              5*权重!O$48+6*权重!O$49+(数据!Y59-12)*权重!O$51              )
 )</f>
        <v>1.45</v>
      </c>
      <c r="Z59" s="16">
        <f>IF( 数据!Z59&lt;=6,(数据!Z59-1)*权重!P$48,              IF(数据!Z59&lt;=10, 5*权重!P$48+(数据!Z59-4)*权重!P$50,                              5*权重!P$48+4*权重!P$50+(数据!Z59-10)*权重!P$52              )  )</f>
        <v>-1.85</v>
      </c>
      <c r="AA59" s="16">
        <f>IF( 数据!AA59&lt;=6,(数据!AA59-1)*权重!Q$48,              IF(数据!AA59&lt;=12, 5*权重!Q$48+(数据!AA59-6)*权重!Q$49,                              5*权重!Q$48+6*权重!Q$49+(数据!AA59-12)*权重!Q$51              )
 )</f>
        <v>7.1666666666666661</v>
      </c>
      <c r="AB59" s="16">
        <f>IF( 数据!AB59&lt;=6,(数据!AB59-1)*权重!R$48,              IF(数据!AB59&lt;=10, 5*权重!R$48+(数据!AB59-4)*权重!R$50,                              5*权重!R$48+4*权重!R$50+(数据!AB59-10)*权重!R$52              )  )</f>
        <v>57.5</v>
      </c>
      <c r="AC59" s="16">
        <f>IF( 数据!AC59&lt;=6,(数据!AC59-1)*权重!S$48,              IF(数据!AC59&lt;=12, 5*权重!S$48+(数据!AC59-6)*权重!S$49,                              5*权重!S$48+6*权重!S$49+(数据!AC59-12)*权重!S$51              )
 )</f>
        <v>21.55</v>
      </c>
      <c r="AD59" s="16">
        <f>IF( 数据!AD59&lt;=6,(数据!AD59-1)*权重!T$48,              IF(数据!AD59&lt;=12, 5*权重!T$48+(数据!AD59-6)*权重!T$49,                              5*权重!T$48+6*权重!T$49+(数据!AD59-12)*权重!T$51              )
 )</f>
        <v>-0.49999999999999956</v>
      </c>
      <c r="AE59" s="16">
        <f>IF( 数据!AE59&lt;=6,(数据!AE59-1)*权重!U$48,              IF(数据!AE59&lt;=10, 5*权重!U$48+(数据!AE59-4)*权重!U$50,                              5*权重!U$48+4*权重!U$50+(数据!AE59-10)*权重!U$52              )  )</f>
        <v>-0.99999999999999956</v>
      </c>
      <c r="AF59" s="16">
        <f>IF( 数据!AF59&lt;=6,(数据!AF59-1)*权重!V$48,              IF(数据!AF59&lt;=10, 5*权重!V$48+(数据!AF59-4)*权重!V$50,                              5*权重!V$48+4*权重!V$50+(数据!AF59-10)*权重!V$52              )  )</f>
        <v>7.6125000000000007</v>
      </c>
      <c r="AG59" s="16">
        <f>IF( 数据!AG59&lt;=6,(数据!AG59-1)*权重!W$48,              IF(数据!AG59&lt;=12, 5*权重!W$48+(数据!AG59-6)*权重!W$49,                              5*权重!W$48+6*权重!W$49+(数据!AG59-12)*权重!W$51              )
 )</f>
        <v>3.3</v>
      </c>
      <c r="AH59" s="16">
        <f>IF( 数据!AH59&lt;=6,(数据!AH59-1)*权重!X$48,              IF(数据!AH59&lt;=10, 5*权重!X$48+(数据!AH59-4)*权重!X$50,                              5*权重!X$48+4*权重!X$50+(数据!AH59-10)*权重!X$52              )  )</f>
        <v>0.17500000000000004</v>
      </c>
      <c r="AI59" s="16">
        <f>IF( 数据!AI59&lt;=6,(数据!AI59-1)*权重!Y$48,              IF(数据!AI59&lt;=12, 5*权重!Y$48+(数据!AI59-6)*权重!Y$49,                              5*权重!Y$48+6*权重!Y$49+(数据!AI59-12)*权重!Y$51              )
 )</f>
        <v>0</v>
      </c>
      <c r="AJ59" s="16">
        <f>IF( 数据!AJ59&lt;=6,(数据!AJ59-1)*权重!Z$48,              IF(数据!AJ59&lt;=10, 5*权重!Z$48+(数据!AJ59-4)*权重!Z$50,                              5*权重!Z$48+4*权重!Z$50+(数据!AJ59-10)*权重!Z$52              )  )</f>
        <v>9.8375000000000004</v>
      </c>
      <c r="AK59" s="16">
        <f>IF( 数据!AK59&lt;=6,(数据!AK59-1)*权重!AA$48,              IF(数据!AK59&lt;=10, 5*权重!AA$48+(数据!AK59-4)*权重!AA$50,                              5*权重!AA$48+4*权重!AA$50+(数据!AK59-10)*权重!AA$52              )  )</f>
        <v>-0.92500000000000004</v>
      </c>
      <c r="AL59" s="16">
        <f>IF( 数据!AL59&lt;=6,(数据!AL59-1)*权重!AB$48,              IF(数据!AL59&lt;=12, 5*权重!AB$48+(数据!AL59-6)*权重!AB$49,                              5*权重!AB$48+6*权重!AB$49+(数据!AL59-12)*权重!AB$51              )
 )</f>
        <v>15.3</v>
      </c>
      <c r="AM59" s="16">
        <f>IF( 数据!AM59&lt;=6,(数据!AM59-1)*权重!AC$48,              IF(数据!AM59&lt;=12, 5*权重!AC$48+(数据!AM59-6)*权重!AC$49,                              5*权重!AC$48+6*权重!AC$49+(数据!AM59-12)*权重!AC$51              )
 )</f>
        <v>9.6</v>
      </c>
      <c r="AN59" s="16">
        <f>IF( 数据!AN59&lt;=6,(数据!AN59-1)*权重!AD$48,              IF(数据!AN59&lt;=12, 5*权重!AD$48+(数据!AN59-6)*权重!AD$49,                              5*权重!AD$48+6*权重!AD$49+(数据!AN59-12)*权重!AD$51              )
 )</f>
        <v>67.875</v>
      </c>
      <c r="AO59" s="16">
        <f>IF( 数据!AO59&lt;=6,(数据!AO59-1)*权重!AE$48,              IF(数据!AO59&lt;=12, 5*权重!AE$48+(数据!AO59-6)*权重!AE$49,                              5*权重!AE$48+6*权重!AE$49+(数据!AO59-12)*权重!AE$51              )
 )</f>
        <v>17.7</v>
      </c>
      <c r="AP59" s="16">
        <f>IF( 数据!AP59&lt;=6,(数据!AP59-1)*权重!AF$48,              IF(数据!AP59&lt;=12, 5*权重!AF$48+(数据!AP59-6)*权重!AF$49,                              5*权重!AF$48+6*权重!AF$49+(数据!AP59-12)*权重!AF$51              )
 )</f>
        <v>13.833333333333334</v>
      </c>
      <c r="AQ59" s="16">
        <f>IF( 数据!AQ59&lt;=6,(数据!AQ59-1)*权重!AG$48,              IF(数据!AQ59&lt;=12, 5*权重!AG$48+(数据!AQ59-6)*权重!AG$49,                              5*权重!AG$48+6*权重!AG$49+(数据!AQ59-12)*权重!AG$51              )
 )</f>
        <v>19.866666666666667</v>
      </c>
      <c r="AR59" s="16">
        <f>IF( 数据!AR59&lt;=6,(数据!AR59-1)*权重!AH$48,              IF(数据!AR59&lt;=12, 5*权重!AH$48+(数据!AR59-6)*权重!AH$49,                              5*权重!AH$48+6*权重!AH$49+(数据!AR59-12)*权重!AH$51              )
 )</f>
        <v>14.566666666666665</v>
      </c>
      <c r="AS59" s="16">
        <f>IF( 数据!AS59&lt;=6,(数据!AS59-1)*权重!AI$48,              IF(数据!AS59&lt;=12, 5*权重!AI$48+(数据!AS59-6)*权重!AI$49,                              5*权重!AI$48+6*权重!AI$49+(数据!AS59-12)*权重!AI$51              )
 )</f>
        <v>5.7000000000000011</v>
      </c>
      <c r="AT59" s="16">
        <f>IF( 数据!AT59&lt;=6,(数据!AT59-1)*权重!AJ$48,              IF(数据!AT59&lt;=12, 5*权重!AJ$48+(数据!AT59-6)*权重!AJ$49,                              5*权重!AJ$48+6*权重!AJ$49+(数据!AT59-12)*权重!AJ$51              )
 )</f>
        <v>67</v>
      </c>
      <c r="AU59" s="16">
        <f>IF( 数据!AU59&lt;=6,(数据!AU59-1)*权重!AK$48,              IF(数据!AU59&lt;=12, 5*权重!AK$48+(数据!AU59-6)*权重!AK$49,                              5*权重!AK$48+6*权重!AK$49+(数据!AU59-12)*权重!AK$51              )
 )</f>
        <v>14.499999999999998</v>
      </c>
      <c r="AV59" s="16">
        <f>IF( 数据!AV59&lt;=6,(数据!AV59-1)*权重!AL$48,              IF(数据!AV59&lt;=10, 5*权重!AL$48+(数据!AV59-4)*权重!AL$50,                              5*权重!AL$48+4*权重!AL$50+(数据!AV59-10)*权重!AL$52              )  )</f>
        <v>3.8250000000000002</v>
      </c>
      <c r="AW59" s="16">
        <f>IF( 数据!AW59&lt;=6,(数据!AW59-1)*权重!AM$48,              IF(数据!AW59&lt;=10, 5*权重!AM$48+(数据!AW59-4)*权重!AM$50,                              5*权重!AM$48+4*权重!AM$50+(数据!AW59-10)*权重!AM$52              )  )</f>
        <v>4.5750000000000002</v>
      </c>
      <c r="AX59" s="16">
        <f>IF( 数据!AX59&lt;=6,(数据!AX59-1)*权重!AN$48,              IF(数据!AX59&lt;=10, 5*权重!AN$48+(数据!AX59-4)*权重!AN$50,                              5*权重!AN$48+4*权重!AN$50+(数据!AX59-10)*权重!AN$52              )  )</f>
        <v>23.75</v>
      </c>
      <c r="AY59" s="8">
        <v>3</v>
      </c>
      <c r="AZ59" s="8">
        <v>2</v>
      </c>
      <c r="BA59" s="8">
        <v>1</v>
      </c>
      <c r="BB59" s="8">
        <v>3</v>
      </c>
      <c r="BC59" s="8">
        <v>2</v>
      </c>
      <c r="BD59" s="8">
        <v>1</v>
      </c>
      <c r="BE59" s="8">
        <v>1</v>
      </c>
      <c r="BF59" s="8">
        <v>1</v>
      </c>
      <c r="BG59" s="8">
        <v>2</v>
      </c>
      <c r="BH59" s="8">
        <v>2</v>
      </c>
      <c r="BI59" s="8">
        <v>3</v>
      </c>
      <c r="BJ59" s="8" t="s">
        <v>26</v>
      </c>
      <c r="BK59" s="8" t="s">
        <v>20</v>
      </c>
      <c r="BL59" s="8">
        <v>14</v>
      </c>
      <c r="BM59" s="8" t="s">
        <v>26</v>
      </c>
      <c r="BN59" s="8"/>
      <c r="BO59" s="8">
        <v>15</v>
      </c>
      <c r="BP59" s="34">
        <v>46934</v>
      </c>
      <c r="BQ59" s="8" t="s">
        <v>21</v>
      </c>
      <c r="BR59" s="8" t="s">
        <v>156</v>
      </c>
    </row>
    <row r="60" spans="1:70" ht="15.5" thickBot="1" x14ac:dyDescent="0.35">
      <c r="A60" s="8" t="s">
        <v>26</v>
      </c>
      <c r="B60" s="16">
        <f t="shared" si="2"/>
        <v>449.9824999999999</v>
      </c>
      <c r="C60" s="8" t="s">
        <v>222</v>
      </c>
      <c r="D60" s="8" t="s">
        <v>154</v>
      </c>
      <c r="E60" s="33">
        <v>1</v>
      </c>
      <c r="F60" s="8">
        <v>0</v>
      </c>
      <c r="G60" s="8" t="s">
        <v>33</v>
      </c>
      <c r="H60" s="8" t="s">
        <v>221</v>
      </c>
      <c r="I60" s="8">
        <v>26</v>
      </c>
      <c r="J60" s="8">
        <v>182</v>
      </c>
      <c r="K60" s="8">
        <v>184</v>
      </c>
      <c r="L60" s="16">
        <f>IF( 数据!L60&lt;=6,(数据!L60-1)*权重!B$48,              IF(数据!L60&lt;=12, 5*权重!B$48+(数据!L60-6)*权重!B$49,                              5*权重!B$48+6*权重!B$49+(数据!L60-12)*权重!B$51              )
 )</f>
        <v>4.4000000000000004</v>
      </c>
      <c r="M60" s="16">
        <f>IF( 数据!M60&lt;=6,(数据!M60-1)*权重!C$48,              IF(数据!M60&lt;=12, 5*权重!C$48+(数据!M60-6)*权重!C$49,                              5*权重!C$48+6*权重!C$49+(数据!M60-12)*权重!C$51              )
 )</f>
        <v>1.75</v>
      </c>
      <c r="N60" s="16">
        <f>IF( 数据!N60&lt;=6,(数据!N60-1)*权重!D$48,              IF(数据!N60&lt;=12, 5*权重!D$48+(数据!N60-6)*权重!D$49,                              5*权重!D$48+6*权重!D$49+(数据!N60-12)*权重!D$51              )
 )</f>
        <v>0.82000000000000006</v>
      </c>
      <c r="O60" s="16">
        <f>IF( 数据!O60&lt;=6,(数据!O60-1)*权重!E$48,              IF(数据!O60&lt;=12, 5*权重!E$48+(数据!O60-6)*权重!E$49,                              5*权重!E$48+6*权重!E$49+(数据!O60-12)*权重!E$51              )
 )</f>
        <v>0</v>
      </c>
      <c r="P60" s="16">
        <f>IF( 数据!P60&lt;=6,(数据!P60-1)*权重!F$48,              IF(数据!P60&lt;=12, 5*权重!F$48+(数据!P60-6)*权重!F$49,                              5*权重!F$48+6*权重!F$49+(数据!P60-12)*权重!F$51              )
 )</f>
        <v>-2.3499999999999996</v>
      </c>
      <c r="Q60" s="16">
        <f>IF( 数据!Q60&lt;=6,(数据!Q60-1)*权重!G$48,              IF(数据!Q60&lt;=12, 5*权重!G$48+(数据!Q60-6)*权重!G$49,                              5*权重!G$48+6*权重!G$49+(数据!Q60-12)*权重!G$51              )
 )</f>
        <v>0</v>
      </c>
      <c r="R60" s="16">
        <f>IF( 数据!R60&lt;=6,(数据!R60-1)*权重!H$48,              IF(数据!R60&lt;=12, 5*权重!H$48+(数据!R60-6)*权重!H$49,                              5*权重!H$48+6*权重!H$49+(数据!R60-12)*权重!H$51              )
 )</f>
        <v>0</v>
      </c>
      <c r="S60" s="16">
        <f>IF( 数据!S60&lt;=6,(数据!S60-1)*权重!I$48,              IF(数据!S60&lt;=12, 5*权重!I$48+(数据!S60-6)*权重!I$49,                              5*权重!I$48+6*权重!I$49+(数据!S60-12)*权重!I$51              )
 )</f>
        <v>17.933333333333334</v>
      </c>
      <c r="T60" s="16">
        <f>IF( 数据!T60&lt;=6,(数据!T60-1)*权重!J$48,              IF(数据!T60&lt;=12, 5*权重!J$48+(数据!T60-6)*权重!J$49,                              5*权重!J$48+6*权重!J$49+(数据!T60-12)*权重!J$51              )
 )</f>
        <v>2.2999999999999998</v>
      </c>
      <c r="U60" s="16">
        <f>IF( 数据!U60&lt;=6,(数据!U60-1)*权重!K$48,              IF(数据!U60&lt;=12, 5*权重!K$48+(数据!U60-6)*权重!K$49,                              5*权重!K$48+6*权重!K$49+(数据!U60-12)*权重!K$51              )
 )</f>
        <v>0</v>
      </c>
      <c r="V60" s="16">
        <f>IF( 数据!V60&lt;=6,(数据!V60-1)*权重!L$48,              IF(数据!V60&lt;=12, 5*权重!L$48+(数据!V60-6)*权重!L$49,                              5*权重!L$48+6*权重!L$49+(数据!V60-12)*权重!L$51              )
 )</f>
        <v>7.1333333333333346</v>
      </c>
      <c r="W60" s="16">
        <f>IF( 数据!W60&lt;=6,(数据!W60-1)*权重!M$48,              IF(数据!W60&lt;=12, 5*权重!M$48+(数据!W60-6)*权重!M$49,                              5*权重!M$48+6*权重!M$49+(数据!W60-12)*权重!M$51              )
 )</f>
        <v>2.0333333333333332</v>
      </c>
      <c r="X60" s="16">
        <f>IF( 数据!X60&lt;=6,(数据!X60-1)*权重!N$48,              IF(数据!X60&lt;=12, 5*权重!N$48+(数据!X60-6)*权重!N$49,                              5*权重!N$48+6*权重!N$49+(数据!X60-12)*权重!N$51              )
 )</f>
        <v>2.7333333333333329</v>
      </c>
      <c r="Y60" s="16">
        <f>IF( 数据!Y60&lt;=6,(数据!Y60-1)*权重!O$48,              IF(数据!Y60&lt;=12, 5*权重!O$48+(数据!Y60-6)*权重!O$49,                              5*权重!O$48+6*权重!O$49+(数据!Y60-12)*权重!O$51              )
 )</f>
        <v>1.7</v>
      </c>
      <c r="Z60" s="16">
        <f>IF( 数据!Z60&lt;=6,(数据!Z60-1)*权重!P$48,              IF(数据!Z60&lt;=10, 5*权重!P$48+(数据!Z60-4)*权重!P$50,                              5*权重!P$48+4*权重!P$50+(数据!Z60-10)*权重!P$52              )  )</f>
        <v>-1.85</v>
      </c>
      <c r="AA60" s="16">
        <f>IF( 数据!AA60&lt;=6,(数据!AA60-1)*权重!Q$48,              IF(数据!AA60&lt;=12, 5*权重!Q$48+(数据!AA60-6)*权重!Q$49,                              5*权重!Q$48+6*权重!Q$49+(数据!AA60-12)*权重!Q$51              )
 )</f>
        <v>7.1666666666666661</v>
      </c>
      <c r="AB60" s="16">
        <f>IF( 数据!AB60&lt;=6,(数据!AB60-1)*权重!R$48,              IF(数据!AB60&lt;=10, 5*权重!R$48+(数据!AB60-4)*权重!R$50,                              5*权重!R$48+4*权重!R$50+(数据!AB60-10)*权重!R$52              )  )</f>
        <v>58.25</v>
      </c>
      <c r="AC60" s="16">
        <f>IF( 数据!AC60&lt;=6,(数据!AC60-1)*权重!S$48,              IF(数据!AC60&lt;=12, 5*权重!S$48+(数据!AC60-6)*权重!S$49,                              5*权重!S$48+6*权重!S$49+(数据!AC60-12)*权重!S$51              )
 )</f>
        <v>21.55</v>
      </c>
      <c r="AD60" s="16">
        <f>IF( 数据!AD60&lt;=6,(数据!AD60-1)*权重!T$48,              IF(数据!AD60&lt;=12, 5*权重!T$48+(数据!AD60-6)*权重!T$49,                              5*权重!T$48+6*权重!T$49+(数据!AD60-12)*权重!T$51              )
 )</f>
        <v>0.60000000000000053</v>
      </c>
      <c r="AE60" s="16">
        <f>IF( 数据!AE60&lt;=6,(数据!AE60-1)*权重!U$48,              IF(数据!AE60&lt;=10, 5*权重!U$48+(数据!AE60-4)*权重!U$50,                              5*权重!U$48+4*权重!U$50+(数据!AE60-10)*权重!U$52              )  )</f>
        <v>-0.5999999999999992</v>
      </c>
      <c r="AF60" s="16">
        <f>IF( 数据!AF60&lt;=6,(数据!AF60-1)*权重!V$48,              IF(数据!AF60&lt;=10, 5*权重!V$48+(数据!AF60-4)*权重!V$50,                              5*权重!V$48+4*权重!V$50+(数据!AF60-10)*权重!V$52              )  )</f>
        <v>7.0875000000000004</v>
      </c>
      <c r="AG60" s="16">
        <f>IF( 数据!AG60&lt;=6,(数据!AG60-1)*权重!W$48,              IF(数据!AG60&lt;=12, 5*权重!W$48+(数据!AG60-6)*权重!W$49,                              5*权重!W$48+6*权重!W$49+(数据!AG60-12)*权重!W$51              )
 )</f>
        <v>3.4999999999999996</v>
      </c>
      <c r="AH60" s="16">
        <f>IF( 数据!AH60&lt;=6,(数据!AH60-1)*权重!X$48,              IF(数据!AH60&lt;=10, 5*权重!X$48+(数据!AH60-4)*权重!X$50,                              5*权重!X$48+4*权重!X$50+(数据!AH60-10)*权重!X$52              )  )</f>
        <v>0.51249999999999996</v>
      </c>
      <c r="AI60" s="16">
        <f>IF( 数据!AI60&lt;=6,(数据!AI60-1)*权重!Y$48,              IF(数据!AI60&lt;=12, 5*权重!Y$48+(数据!AI60-6)*权重!Y$49,                              5*权重!Y$48+6*权重!Y$49+(数据!AI60-12)*权重!Y$51              )
 )</f>
        <v>1.0666666666666667</v>
      </c>
      <c r="AJ60" s="16">
        <f>IF( 数据!AJ60&lt;=6,(数据!AJ60-1)*权重!Z$48,              IF(数据!AJ60&lt;=10, 5*权重!Z$48+(数据!AJ60-4)*权重!Z$50,                              5*权重!Z$48+4*权重!Z$50+(数据!AJ60-10)*权重!Z$52              )  )</f>
        <v>11.600000000000001</v>
      </c>
      <c r="AK60" s="16">
        <f>IF( 数据!AK60&lt;=6,(数据!AK60-1)*权重!AA$48,              IF(数据!AK60&lt;=10, 5*权重!AA$48+(数据!AK60-4)*权重!AA$50,                              5*权重!AA$48+4*权重!AA$50+(数据!AK60-10)*权重!AA$52              )  )</f>
        <v>-0.75000000000000022</v>
      </c>
      <c r="AL60" s="16">
        <f>IF( 数据!AL60&lt;=6,(数据!AL60-1)*权重!AB$48,              IF(数据!AL60&lt;=12, 5*权重!AB$48+(数据!AL60-6)*权重!AB$49,                              5*权重!AB$48+6*权重!AB$49+(数据!AL60-12)*权重!AB$51              )
 )</f>
        <v>18</v>
      </c>
      <c r="AM60" s="16">
        <f>IF( 数据!AM60&lt;=6,(数据!AM60-1)*权重!AC$48,              IF(数据!AM60&lt;=12, 5*权重!AC$48+(数据!AM60-6)*权重!AC$49,                              5*权重!AC$48+6*权重!AC$49+(数据!AM60-12)*权重!AC$51              )
 )</f>
        <v>10.333333333333334</v>
      </c>
      <c r="AN60" s="16">
        <f>IF( 数据!AN60&lt;=6,(数据!AN60-1)*权重!AD$48,              IF(数据!AN60&lt;=12, 5*权重!AD$48+(数据!AN60-6)*权重!AD$49,                              5*权重!AD$48+6*权重!AD$49+(数据!AN60-12)*权重!AD$51              )
 )</f>
        <v>72.604166666666671</v>
      </c>
      <c r="AO60" s="16">
        <f>IF( 数据!AO60&lt;=6,(数据!AO60-1)*权重!AE$48,              IF(数据!AO60&lt;=12, 5*权重!AE$48+(数据!AO60-6)*权重!AE$49,                              5*权重!AE$48+6*权重!AE$49+(数据!AO60-12)*权重!AE$51              )
 )</f>
        <v>17.7</v>
      </c>
      <c r="AP60" s="16">
        <f>IF( 数据!AP60&lt;=6,(数据!AP60-1)*权重!AF$48,              IF(数据!AP60&lt;=12, 5*权重!AF$48+(数据!AP60-6)*权重!AF$49,                              5*权重!AF$48+6*权重!AF$49+(数据!AP60-12)*权重!AF$51              )
 )</f>
        <v>16.399999999999999</v>
      </c>
      <c r="AQ60" s="16">
        <f>IF( 数据!AQ60&lt;=6,(数据!AQ60-1)*权重!AG$48,              IF(数据!AQ60&lt;=12, 5*权重!AG$48+(数据!AQ60-6)*权重!AG$49,                              5*权重!AG$48+6*权重!AG$49+(数据!AQ60-12)*权重!AG$51              )
 )</f>
        <v>20.383333333333333</v>
      </c>
      <c r="AR60" s="16">
        <f>IF( 数据!AR60&lt;=6,(数据!AR60-1)*权重!AH$48,              IF(数据!AR60&lt;=12, 5*权重!AH$48+(数据!AR60-6)*权重!AH$49,                              5*权重!AH$48+6*权重!AH$49+(数据!AR60-12)*权重!AH$51              )
 )</f>
        <v>16.899999999999999</v>
      </c>
      <c r="AS60" s="16">
        <f>IF( 数据!AS60&lt;=6,(数据!AS60-1)*权重!AI$48,              IF(数据!AS60&lt;=12, 5*权重!AI$48+(数据!AS60-6)*权重!AI$49,                              5*权重!AI$48+6*权重!AI$49+(数据!AS60-12)*权重!AI$51              )
 )</f>
        <v>7.6000000000000014</v>
      </c>
      <c r="AT60" s="16">
        <f>IF( 数据!AT60&lt;=6,(数据!AT60-1)*权重!AJ$48,              IF(数据!AT60&lt;=12, 5*权重!AJ$48+(数据!AT60-6)*权重!AJ$49,                              5*权重!AJ$48+6*权重!AJ$49+(数据!AT60-12)*权重!AJ$51              )
 )</f>
        <v>71.875</v>
      </c>
      <c r="AU60" s="16">
        <f>IF( 数据!AU60&lt;=6,(数据!AU60-1)*权重!AK$48,              IF(数据!AU60&lt;=12, 5*权重!AK$48+(数据!AU60-6)*权重!AK$49,                              5*权重!AK$48+6*权重!AK$49+(数据!AU60-12)*权重!AK$51              )
 )</f>
        <v>15.7</v>
      </c>
      <c r="AV60" s="16">
        <f>IF( 数据!AV60&lt;=6,(数据!AV60-1)*权重!AL$48,              IF(数据!AV60&lt;=10, 5*权重!AL$48+(数据!AV60-4)*权重!AL$50,                              5*权重!AL$48+4*权重!AL$50+(数据!AV60-10)*权重!AL$52              )  )</f>
        <v>5.5249999999999995</v>
      </c>
      <c r="AW60" s="16">
        <f>IF( 数据!AW60&lt;=6,(数据!AW60-1)*权重!AM$48,              IF(数据!AW60&lt;=10, 5*权重!AM$48+(数据!AW60-4)*权重!AM$50,                              5*权重!AM$48+4*权重!AM$50+(数据!AW60-10)*权重!AM$52              )  )</f>
        <v>4.95</v>
      </c>
      <c r="AX60" s="16">
        <f>IF( 数据!AX60&lt;=6,(数据!AX60-1)*权重!AN$48,              IF(数据!AX60&lt;=10, 5*权重!AN$48+(数据!AX60-4)*权重!AN$50,                              5*权重!AN$48+4*权重!AN$50+(数据!AX60-10)*权重!AN$52              )  )</f>
        <v>25.424999999999997</v>
      </c>
      <c r="AY60" s="8">
        <v>2</v>
      </c>
      <c r="AZ60" s="8">
        <v>4</v>
      </c>
      <c r="BA60" s="8">
        <v>1</v>
      </c>
      <c r="BB60" s="8">
        <v>3</v>
      </c>
      <c r="BC60" s="8">
        <v>2</v>
      </c>
      <c r="BD60" s="8">
        <v>3</v>
      </c>
      <c r="BE60" s="8">
        <v>3</v>
      </c>
      <c r="BF60" s="8">
        <v>3</v>
      </c>
      <c r="BG60" s="8">
        <v>2</v>
      </c>
      <c r="BH60" s="8">
        <v>2</v>
      </c>
      <c r="BI60" s="8">
        <v>3</v>
      </c>
      <c r="BJ60" s="8" t="s">
        <v>26</v>
      </c>
      <c r="BK60" s="8" t="s">
        <v>20</v>
      </c>
      <c r="BL60" s="8">
        <v>18</v>
      </c>
      <c r="BM60" s="8" t="s">
        <v>26</v>
      </c>
      <c r="BN60" s="8"/>
      <c r="BO60" s="8">
        <v>10</v>
      </c>
      <c r="BP60" s="34">
        <v>46934</v>
      </c>
      <c r="BQ60" s="8" t="s">
        <v>21</v>
      </c>
      <c r="BR60" s="8" t="s">
        <v>156</v>
      </c>
    </row>
    <row r="61" spans="1:70" ht="15.5" thickBot="1" x14ac:dyDescent="0.35">
      <c r="A61" s="8" t="s">
        <v>26</v>
      </c>
      <c r="B61" s="16">
        <f t="shared" si="2"/>
        <v>472.80666666666662</v>
      </c>
      <c r="C61" s="8" t="s">
        <v>223</v>
      </c>
      <c r="D61" s="8" t="s">
        <v>154</v>
      </c>
      <c r="E61" s="33">
        <v>1</v>
      </c>
      <c r="F61" s="8">
        <v>0</v>
      </c>
      <c r="G61" s="8" t="s">
        <v>19</v>
      </c>
      <c r="H61" s="8" t="s">
        <v>27</v>
      </c>
      <c r="I61" s="8">
        <v>23</v>
      </c>
      <c r="J61" s="8">
        <v>181</v>
      </c>
      <c r="K61" s="8">
        <v>188</v>
      </c>
      <c r="L61" s="16">
        <f>IF( 数据!L61&lt;=6,(数据!L61-1)*权重!B$48,              IF(数据!L61&lt;=12, 5*权重!B$48+(数据!L61-6)*权重!B$49,                              5*权重!B$48+6*权重!B$49+(数据!L61-12)*权重!B$51              )
 )</f>
        <v>3.4666666666666668</v>
      </c>
      <c r="M61" s="16">
        <f>IF( 数据!M61&lt;=6,(数据!M61-1)*权重!C$48,              IF(数据!M61&lt;=12, 5*权重!C$48+(数据!M61-6)*权重!C$49,                              5*权重!C$48+6*权重!C$49+(数据!M61-12)*权重!C$51              )
 )</f>
        <v>1.75</v>
      </c>
      <c r="N61" s="16">
        <f>IF( 数据!N61&lt;=6,(数据!N61-1)*权重!D$48,              IF(数据!N61&lt;=12, 5*权重!D$48+(数据!N61-6)*权重!D$49,                              5*权重!D$48+6*权重!D$49+(数据!N61-12)*权重!D$51              )
 )</f>
        <v>0.25666666666666671</v>
      </c>
      <c r="O61" s="16">
        <f>IF( 数据!O61&lt;=6,(数据!O61-1)*权重!E$48,              IF(数据!O61&lt;=12, 5*权重!E$48+(数据!O61-6)*权重!E$49,                              5*权重!E$48+6*权重!E$49+(数据!O61-12)*权重!E$51              )
 )</f>
        <v>0</v>
      </c>
      <c r="P61" s="16">
        <f>IF( 数据!P61&lt;=6,(数据!P61-1)*权重!F$48,              IF(数据!P61&lt;=12, 5*权重!F$48+(数据!P61-6)*权重!F$49,                              5*权重!F$48+6*权重!F$49+(数据!P61-12)*权重!F$51              )
 )</f>
        <v>-1.583333333333333</v>
      </c>
      <c r="Q61" s="16">
        <f>IF( 数据!Q61&lt;=6,(数据!Q61-1)*权重!G$48,              IF(数据!Q61&lt;=12, 5*权重!G$48+(数据!Q61-6)*权重!G$49,                              5*权重!G$48+6*权重!G$49+(数据!Q61-12)*权重!G$51              )
 )</f>
        <v>0</v>
      </c>
      <c r="R61" s="16">
        <f>IF( 数据!R61&lt;=6,(数据!R61-1)*权重!H$48,              IF(数据!R61&lt;=12, 5*权重!H$48+(数据!R61-6)*权重!H$49,                              5*权重!H$48+6*权重!H$49+(数据!R61-12)*权重!H$51              )
 )</f>
        <v>0</v>
      </c>
      <c r="S61" s="16">
        <f>IF( 数据!S61&lt;=6,(数据!S61-1)*权重!I$48,              IF(数据!S61&lt;=12, 5*权重!I$48+(数据!S61-6)*权重!I$49,                              5*权重!I$48+6*权重!I$49+(数据!S61-12)*权重!I$51              )
 )</f>
        <v>22.033333333333331</v>
      </c>
      <c r="T61" s="16">
        <f>IF( 数据!T61&lt;=6,(数据!T61-1)*权重!J$48,              IF(数据!T61&lt;=12, 5*权重!J$48+(数据!T61-6)*权重!J$49,                              5*权重!J$48+6*权重!J$49+(数据!T61-12)*权重!J$51              )
 )</f>
        <v>1.0333333333333332</v>
      </c>
      <c r="U61" s="16">
        <f>IF( 数据!U61&lt;=6,(数据!U61-1)*权重!K$48,              IF(数据!U61&lt;=12, 5*权重!K$48+(数据!U61-6)*权重!K$49,                              5*权重!K$48+6*权重!K$49+(数据!U61-12)*权重!K$51              )
 )</f>
        <v>0</v>
      </c>
      <c r="V61" s="16">
        <f>IF( 数据!V61&lt;=6,(数据!V61-1)*权重!L$48,              IF(数据!V61&lt;=12, 5*权重!L$48+(数据!V61-6)*权重!L$49,                              5*权重!L$48+6*权重!L$49+(数据!V61-12)*权重!L$51              )
 )</f>
        <v>9.5</v>
      </c>
      <c r="W61" s="16">
        <f>IF( 数据!W61&lt;=6,(数据!W61-1)*权重!M$48,              IF(数据!W61&lt;=12, 5*权重!M$48+(数据!W61-6)*权重!M$49,                              5*权重!M$48+6*权重!M$49+(数据!W61-12)*权重!M$51              )
 )</f>
        <v>2.0333333333333332</v>
      </c>
      <c r="X61" s="16">
        <f>IF( 数据!X61&lt;=6,(数据!X61-1)*权重!N$48,              IF(数据!X61&lt;=12, 5*权重!N$48+(数据!X61-6)*权重!N$49,                              5*权重!N$48+6*权重!N$49+(数据!X61-12)*权重!N$51              )
 )</f>
        <v>2.0499999999999998</v>
      </c>
      <c r="Y61" s="16">
        <f>IF( 数据!Y61&lt;=6,(数据!Y61-1)*权重!O$48,              IF(数据!Y61&lt;=12, 5*权重!O$48+(数据!Y61-6)*权重!O$49,                              5*权重!O$48+6*权重!O$49+(数据!Y61-12)*权重!O$51              )
 )</f>
        <v>5.8666666666666671</v>
      </c>
      <c r="Z61" s="16">
        <f>IF( 数据!Z61&lt;=6,(数据!Z61-1)*权重!P$48,              IF(数据!Z61&lt;=10, 5*权重!P$48+(数据!Z61-4)*权重!P$50,                              5*权重!P$48+4*权重!P$50+(数据!Z61-10)*权重!P$52              )  )</f>
        <v>-0.55000000000000027</v>
      </c>
      <c r="AA61" s="16">
        <f>IF( 数据!AA61&lt;=6,(数据!AA61-1)*权重!Q$48,              IF(数据!AA61&lt;=12, 5*权重!Q$48+(数据!AA61-6)*权重!Q$49,                              5*权重!Q$48+6*权重!Q$49+(数据!AA61-12)*权重!Q$51              )
 )</f>
        <v>5.3666666666666663</v>
      </c>
      <c r="AB61" s="16">
        <f>IF( 数据!AB61&lt;=6,(数据!AB61-1)*权重!R$48,              IF(数据!AB61&lt;=10, 5*权重!R$48+(数据!AB61-4)*权重!R$50,                              5*权重!R$48+4*权重!R$50+(数据!AB61-10)*权重!R$52              )  )</f>
        <v>57.5</v>
      </c>
      <c r="AC61" s="16">
        <f>IF( 数据!AC61&lt;=6,(数据!AC61-1)*权重!S$48,              IF(数据!AC61&lt;=12, 5*权重!S$48+(数据!AC61-6)*权重!S$49,                              5*权重!S$48+6*权重!S$49+(数据!AC61-12)*权重!S$51              )
 )</f>
        <v>20.866666666666667</v>
      </c>
      <c r="AD61" s="16">
        <f>IF( 数据!AD61&lt;=6,(数据!AD61-1)*权重!T$48,              IF(数据!AD61&lt;=12, 5*权重!T$48+(数据!AD61-6)*权重!T$49,                              5*权重!T$48+6*权重!T$49+(数据!AD61-12)*权重!T$51              )
 )</f>
        <v>-0.13333333333333286</v>
      </c>
      <c r="AE61" s="16">
        <f>IF( 数据!AE61&lt;=6,(数据!AE61-1)*权重!U$48,              IF(数据!AE61&lt;=10, 5*权重!U$48+(数据!AE61-4)*权重!U$50,                              5*权重!U$48+4*权重!U$50+(数据!AE61-10)*权重!U$52              )  )</f>
        <v>-1.7999999999999994</v>
      </c>
      <c r="AF61" s="16">
        <f>IF( 数据!AF61&lt;=6,(数据!AF61-1)*权重!V$48,              IF(数据!AF61&lt;=10, 5*权重!V$48+(数据!AF61-4)*权重!V$50,                              5*权重!V$48+4*权重!V$50+(数据!AF61-10)*权重!V$52              )  )</f>
        <v>7.0875000000000004</v>
      </c>
      <c r="AG61" s="16">
        <f>IF( 数据!AG61&lt;=6,(数据!AG61-1)*权重!W$48,              IF(数据!AG61&lt;=12, 5*权重!W$48+(数据!AG61-6)*权重!W$49,                              5*权重!W$48+6*权重!W$49+(数据!AG61-12)*权重!W$51              )
 )</f>
        <v>3.6999999999999997</v>
      </c>
      <c r="AH61" s="16">
        <f>IF( 数据!AH61&lt;=6,(数据!AH61-1)*权重!X$48,              IF(数据!AH61&lt;=10, 5*权重!X$48+(数据!AH61-4)*权重!X$50,                              5*权重!X$48+4*权重!X$50+(数据!AH61-10)*权重!X$52              )  )</f>
        <v>0.28749999999999998</v>
      </c>
      <c r="AI61" s="16">
        <f>IF( 数据!AI61&lt;=6,(数据!AI61-1)*权重!Y$48,              IF(数据!AI61&lt;=12, 5*权重!Y$48+(数据!AI61-6)*权重!Y$49,                              5*权重!Y$48+6*权重!Y$49+(数据!AI61-12)*权重!Y$51              )
 )</f>
        <v>1.3333333333333333</v>
      </c>
      <c r="AJ61" s="16">
        <f>IF( 数据!AJ61&lt;=6,(数据!AJ61-1)*权重!Z$48,              IF(数据!AJ61&lt;=10, 5*权重!Z$48+(数据!AJ61-4)*权重!Z$50,                              5*权重!Z$48+4*权重!Z$50+(数据!AJ61-10)*权重!Z$52              )  )</f>
        <v>11.012499999999999</v>
      </c>
      <c r="AK61" s="16">
        <f>IF( 数据!AK61&lt;=6,(数据!AK61-1)*权重!AA$48,              IF(数据!AK61&lt;=10, 5*权重!AA$48+(数据!AK61-4)*权重!AA$50,                              5*权重!AA$48+4*权重!AA$50+(数据!AK61-10)*权重!AA$52              )  )</f>
        <v>-1.4500000000000002</v>
      </c>
      <c r="AL61" s="16">
        <f>IF( 数据!AL61&lt;=6,(数据!AL61-1)*权重!AB$48,              IF(数据!AL61&lt;=12, 5*权重!AB$48+(数据!AL61-6)*权重!AB$49,                              5*权重!AB$48+6*权重!AB$49+(数据!AL61-12)*权重!AB$51              )
 )</f>
        <v>16.2</v>
      </c>
      <c r="AM61" s="16">
        <f>IF( 数据!AM61&lt;=6,(数据!AM61-1)*权重!AC$48,              IF(数据!AM61&lt;=12, 5*权重!AC$48+(数据!AM61-6)*权重!AC$49,                              5*权重!AC$48+6*权重!AC$49+(数据!AM61-12)*权重!AC$51              )
 )</f>
        <v>9.6</v>
      </c>
      <c r="AN61" s="16">
        <f>IF( 数据!AN61&lt;=6,(数据!AN61-1)*权重!AD$48,              IF(数据!AN61&lt;=12, 5*权重!AD$48+(数据!AN61-6)*权重!AD$49,                              5*权重!AD$48+6*权重!AD$49+(数据!AN61-12)*权重!AD$51              )
 )</f>
        <v>91.520833333333329</v>
      </c>
      <c r="AO61" s="16">
        <f>IF( 数据!AO61&lt;=6,(数据!AO61-1)*权重!AE$48,              IF(数据!AO61&lt;=12, 5*权重!AE$48+(数据!AO61-6)*权重!AE$49,                              5*权重!AE$48+6*权重!AE$49+(数据!AO61-12)*权重!AE$51              )
 )</f>
        <v>8.3500000000000014</v>
      </c>
      <c r="AP61" s="16">
        <f>IF( 数据!AP61&lt;=6,(数据!AP61-1)*权重!AF$48,              IF(数据!AP61&lt;=12, 5*权重!AF$48+(数据!AP61-6)*权重!AF$49,                              5*权重!AF$48+6*权重!AF$49+(数据!AP61-12)*权重!AF$51              )
 )</f>
        <v>16.399999999999999</v>
      </c>
      <c r="AQ61" s="16">
        <f>IF( 数据!AQ61&lt;=6,(数据!AQ61-1)*权重!AG$48,              IF(数据!AQ61&lt;=12, 5*权重!AG$48+(数据!AQ61-6)*权重!AG$49,                              5*权重!AG$48+6*权重!AG$49+(数据!AQ61-12)*权重!AG$51              )
 )</f>
        <v>20.383333333333333</v>
      </c>
      <c r="AR61" s="16">
        <f>IF( 数据!AR61&lt;=6,(数据!AR61-1)*权重!AH$48,              IF(数据!AR61&lt;=12, 5*权重!AH$48+(数据!AR61-6)*权重!AH$49,                              5*权重!AH$48+6*权重!AH$49+(数据!AR61-12)*权重!AH$51              )
 )</f>
        <v>20.399999999999999</v>
      </c>
      <c r="AS61" s="16">
        <f>IF( 数据!AS61&lt;=6,(数据!AS61-1)*权重!AI$48,              IF(数据!AS61&lt;=12, 5*权重!AI$48+(数据!AS61-6)*权重!AI$49,                              5*权重!AI$48+6*权重!AI$49+(数据!AS61-12)*权重!AI$51              )
 )</f>
        <v>6.6500000000000012</v>
      </c>
      <c r="AT61" s="16">
        <f>IF( 数据!AT61&lt;=6,(数据!AT61-1)*权重!AJ$48,              IF(数据!AT61&lt;=12, 5*权重!AJ$48+(数据!AT61-6)*权重!AJ$49,                              5*权重!AJ$48+6*权重!AJ$49+(数据!AT61-12)*权重!AJ$51              )
 )</f>
        <v>81.625</v>
      </c>
      <c r="AU61" s="16">
        <f>IF( 数据!AU61&lt;=6,(数据!AU61-1)*权重!AK$48,              IF(数据!AU61&lt;=12, 5*权重!AK$48+(数据!AU61-6)*权重!AK$49,                              5*权重!AK$48+6*权重!AK$49+(数据!AU61-12)*权重!AK$51              )
 )</f>
        <v>15.7</v>
      </c>
      <c r="AV61" s="16">
        <f>IF( 数据!AV61&lt;=6,(数据!AV61-1)*权重!AL$48,              IF(数据!AV61&lt;=10, 5*权重!AL$48+(数据!AV61-4)*权重!AL$50,                              5*权重!AL$48+4*权重!AL$50+(数据!AV61-10)*权重!AL$52              )  )</f>
        <v>4.6749999999999998</v>
      </c>
      <c r="AW61" s="16">
        <f>IF( 数据!AW61&lt;=6,(数据!AW61-1)*权重!AM$48,              IF(数据!AW61&lt;=10, 5*权重!AM$48+(数据!AW61-4)*权重!AM$50,                              5*权重!AM$48+4*权重!AM$50+(数据!AW61-10)*权重!AM$52              )  )</f>
        <v>4.5750000000000002</v>
      </c>
      <c r="AX61" s="16">
        <f>IF( 数据!AX61&lt;=6,(数据!AX61-1)*权重!AN$48,              IF(数据!AX61&lt;=10, 5*权重!AN$48+(数据!AX61-4)*权重!AN$50,                              5*权重!AN$48+4*权重!AN$50+(数据!AX61-10)*权重!AN$52              )  )</f>
        <v>27.099999999999998</v>
      </c>
      <c r="AY61" s="8">
        <v>1</v>
      </c>
      <c r="AZ61" s="8">
        <v>3</v>
      </c>
      <c r="BA61" s="8">
        <v>3</v>
      </c>
      <c r="BB61" s="8">
        <v>1</v>
      </c>
      <c r="BC61" s="8">
        <v>1</v>
      </c>
      <c r="BD61" s="8">
        <v>2</v>
      </c>
      <c r="BE61" s="8">
        <v>1</v>
      </c>
      <c r="BF61" s="8">
        <v>2</v>
      </c>
      <c r="BG61" s="8">
        <v>2</v>
      </c>
      <c r="BH61" s="8">
        <v>2</v>
      </c>
      <c r="BI61" s="8">
        <v>2</v>
      </c>
      <c r="BJ61" s="8" t="s">
        <v>26</v>
      </c>
      <c r="BK61" s="8" t="s">
        <v>20</v>
      </c>
      <c r="BL61" s="8">
        <v>17</v>
      </c>
      <c r="BM61" s="8" t="s">
        <v>26</v>
      </c>
      <c r="BN61" s="8"/>
      <c r="BO61" s="8">
        <v>31</v>
      </c>
      <c r="BP61" s="34">
        <v>48029</v>
      </c>
      <c r="BQ61" s="8" t="s">
        <v>21</v>
      </c>
      <c r="BR61" s="8" t="s">
        <v>156</v>
      </c>
    </row>
    <row r="62" spans="1:70" ht="15.5" thickBot="1" x14ac:dyDescent="0.35">
      <c r="A62" s="8" t="s">
        <v>26</v>
      </c>
      <c r="B62" s="16">
        <f t="shared" si="2"/>
        <v>354.26000000000005</v>
      </c>
      <c r="C62" s="8" t="s">
        <v>224</v>
      </c>
      <c r="D62" s="8" t="s">
        <v>154</v>
      </c>
      <c r="E62" s="33">
        <v>1</v>
      </c>
      <c r="F62" s="8">
        <v>0</v>
      </c>
      <c r="G62" s="8" t="s">
        <v>33</v>
      </c>
      <c r="H62" s="8" t="s">
        <v>32</v>
      </c>
      <c r="I62" s="8">
        <v>29</v>
      </c>
      <c r="J62" s="8">
        <v>160</v>
      </c>
      <c r="K62" s="8">
        <v>162</v>
      </c>
      <c r="L62" s="16">
        <f>IF( 数据!L62&lt;=6,(数据!L62-1)*权重!B$48,              IF(数据!L62&lt;=12, 5*权重!B$48+(数据!L62-6)*权重!B$49,                              5*权重!B$48+6*权重!B$49+(数据!L62-12)*权重!B$51              )
 )</f>
        <v>3</v>
      </c>
      <c r="M62" s="16">
        <f>IF( 数据!M62&lt;=6,(数据!M62-1)*权重!C$48,              IF(数据!M62&lt;=12, 5*权重!C$48+(数据!M62-6)*权重!C$49,                              5*权重!C$48+6*权重!C$49+(数据!M62-12)*权重!C$51              )
 )</f>
        <v>0</v>
      </c>
      <c r="N62" s="16">
        <f>IF( 数据!N62&lt;=6,(数据!N62-1)*权重!D$48,              IF(数据!N62&lt;=12, 5*权重!D$48+(数据!N62-6)*权重!D$49,                              5*权重!D$48+6*权重!D$49+(数据!N62-12)*权重!D$51              )
 )</f>
        <v>0.16</v>
      </c>
      <c r="O62" s="16">
        <f>IF( 数据!O62&lt;=6,(数据!O62-1)*权重!E$48,              IF(数据!O62&lt;=12, 5*权重!E$48+(数据!O62-6)*权重!E$49,                              5*权重!E$48+6*权重!E$49+(数据!O62-12)*权重!E$51              )
 )</f>
        <v>0</v>
      </c>
      <c r="P62" s="16">
        <f>IF( 数据!P62&lt;=6,(数据!P62-1)*权重!F$48,              IF(数据!P62&lt;=12, 5*权重!F$48+(数据!P62-6)*权重!F$49,                              5*权重!F$48+6*权重!F$49+(数据!P62-12)*权重!F$51              )
 )</f>
        <v>-3.4999999999999996</v>
      </c>
      <c r="Q62" s="16">
        <f>IF( 数据!Q62&lt;=6,(数据!Q62-1)*权重!G$48,              IF(数据!Q62&lt;=12, 5*权重!G$48+(数据!Q62-6)*权重!G$49,                              5*权重!G$48+6*权重!G$49+(数据!Q62-12)*权重!G$51              )
 )</f>
        <v>0</v>
      </c>
      <c r="R62" s="16">
        <f>IF( 数据!R62&lt;=6,(数据!R62-1)*权重!H$48,              IF(数据!R62&lt;=12, 5*权重!H$48+(数据!R62-6)*权重!H$49,                              5*权重!H$48+6*权重!H$49+(数据!R62-12)*权重!H$51              )
 )</f>
        <v>0</v>
      </c>
      <c r="S62" s="16">
        <f>IF( 数据!S62&lt;=6,(数据!S62-1)*权重!I$48,              IF(数据!S62&lt;=12, 5*权重!I$48+(数据!S62-6)*权重!I$49,                              5*权重!I$48+6*权重!I$49+(数据!S62-12)*权重!I$51              )
 )</f>
        <v>0</v>
      </c>
      <c r="T62" s="16">
        <f>IF( 数据!T62&lt;=6,(数据!T62-1)*权重!J$48,              IF(数据!T62&lt;=12, 5*权重!J$48+(数据!T62-6)*权重!J$49,                              5*权重!J$48+6*权重!J$49+(数据!T62-12)*权重!J$51              )
 )</f>
        <v>0.7</v>
      </c>
      <c r="U62" s="16">
        <f>IF( 数据!U62&lt;=6,(数据!U62-1)*权重!K$48,              IF(数据!U62&lt;=12, 5*权重!K$48+(数据!U62-6)*权重!K$49,                              5*权重!K$48+6*权重!K$49+(数据!U62-12)*权重!K$51              )
 )</f>
        <v>0</v>
      </c>
      <c r="V62" s="16">
        <f>IF( 数据!V62&lt;=6,(数据!V62-1)*权重!L$48,              IF(数据!V62&lt;=12, 5*权重!L$48+(数据!V62-6)*权重!L$49,                              5*权重!L$48+6*权重!L$49+(数据!V62-12)*权重!L$51              )
 )</f>
        <v>0</v>
      </c>
      <c r="W62" s="16">
        <f>IF( 数据!W62&lt;=6,(数据!W62-1)*权重!M$48,              IF(数据!W62&lt;=12, 5*权重!M$48+(数据!W62-6)*权重!M$49,                              5*权重!M$48+6*权重!M$49+(数据!W62-12)*权重!M$51              )
 )</f>
        <v>-0.5</v>
      </c>
      <c r="X62" s="16">
        <f>IF( 数据!X62&lt;=6,(数据!X62-1)*权重!N$48,              IF(数据!X62&lt;=12, 5*权重!N$48+(数据!X62-6)*权重!N$49,                              5*权重!N$48+6*权重!N$49+(数据!X62-12)*权重!N$51              )
 )</f>
        <v>2.1333333333333333</v>
      </c>
      <c r="Y62" s="16">
        <f>IF( 数据!Y62&lt;=6,(数据!Y62-1)*权重!O$48,              IF(数据!Y62&lt;=12, 5*权重!O$48+(数据!Y62-6)*权重!O$49,                              5*权重!O$48+6*权重!O$49+(数据!Y62-12)*权重!O$51              )
 )</f>
        <v>0</v>
      </c>
      <c r="Z62" s="16">
        <f>IF( 数据!Z62&lt;=6,(数据!Z62-1)*权重!P$48,              IF(数据!Z62&lt;=10, 5*权重!P$48+(数据!Z62-4)*权重!P$50,                              5*权重!P$48+4*权重!P$50+(数据!Z62-10)*权重!P$52              )  )</f>
        <v>-1.0750000000000002</v>
      </c>
      <c r="AA62" s="16">
        <f>IF( 数据!AA62&lt;=6,(数据!AA62-1)*权重!Q$48,              IF(数据!AA62&lt;=12, 5*权重!Q$48+(数据!AA62-6)*权重!Q$49,                              5*权重!Q$48+6*权重!Q$49+(数据!AA62-12)*权重!Q$51              )
 )</f>
        <v>5.166666666666667</v>
      </c>
      <c r="AB62" s="16">
        <f>IF( 数据!AB62&lt;=6,(数据!AB62-1)*权重!R$48,              IF(数据!AB62&lt;=10, 5*权重!R$48+(数据!AB62-4)*权重!R$50,                              5*权重!R$48+4*权重!R$50+(数据!AB62-10)*权重!R$52              )  )</f>
        <v>55.25</v>
      </c>
      <c r="AC62" s="16">
        <f>IF( 数据!AC62&lt;=6,(数据!AC62-1)*权重!S$48,              IF(数据!AC62&lt;=12, 5*权重!S$48+(数据!AC62-6)*权重!S$49,                              5*权重!S$48+6*权重!S$49+(数据!AC62-12)*权重!S$51              )
 )</f>
        <v>20.183333333333334</v>
      </c>
      <c r="AD62" s="16">
        <f>IF( 数据!AD62&lt;=6,(数据!AD62-1)*权重!T$48,              IF(数据!AD62&lt;=12, 5*权重!T$48+(数据!AD62-6)*权重!T$49,                              5*权重!T$48+6*权重!T$49+(数据!AD62-12)*权重!T$51              )
 )</f>
        <v>-1.5999999999999996</v>
      </c>
      <c r="AE62" s="16">
        <f>IF( 数据!AE62&lt;=6,(数据!AE62-1)*权重!U$48,              IF(数据!AE62&lt;=10, 5*权重!U$48+(数据!AE62-4)*权重!U$50,                              5*权重!U$48+4*权重!U$50+(数据!AE62-10)*权重!U$52              )  )</f>
        <v>-2.1999999999999993</v>
      </c>
      <c r="AF62" s="16">
        <f>IF( 数据!AF62&lt;=6,(数据!AF62-1)*权重!V$48,              IF(数据!AF62&lt;=10, 5*权重!V$48+(数据!AF62-4)*权重!V$50,                              5*权重!V$48+4*权重!V$50+(数据!AF62-10)*权重!V$52              )  )</f>
        <v>6.8250000000000011</v>
      </c>
      <c r="AG62" s="16">
        <f>IF( 数据!AG62&lt;=6,(数据!AG62-1)*权重!W$48,              IF(数据!AG62&lt;=12, 5*权重!W$48+(数据!AG62-6)*权重!W$49,                              5*权重!W$48+6*权重!W$49+(数据!AG62-12)*权重!W$51              )
 )</f>
        <v>3.6999999999999997</v>
      </c>
      <c r="AH62" s="16">
        <f>IF( 数据!AH62&lt;=6,(数据!AH62-1)*权重!X$48,              IF(数据!AH62&lt;=10, 5*权重!X$48+(数据!AH62-4)*权重!X$50,                              5*权重!X$48+4*权重!X$50+(数据!AH62-10)*权重!X$52              )  )</f>
        <v>-0.27500000000000002</v>
      </c>
      <c r="AI62" s="16">
        <f>IF( 数据!AI62&lt;=6,(数据!AI62-1)*权重!Y$48,              IF(数据!AI62&lt;=12, 5*权重!Y$48+(数据!AI62-6)*权重!Y$49,                              5*权重!Y$48+6*权重!Y$49+(数据!AI62-12)*权重!Y$51              )
 )</f>
        <v>0.2</v>
      </c>
      <c r="AJ62" s="16">
        <f>IF( 数据!AJ62&lt;=6,(数据!AJ62-1)*权重!Z$48,              IF(数据!AJ62&lt;=10, 5*权重!Z$48+(数据!AJ62-4)*权重!Z$50,                              5*权重!Z$48+4*权重!Z$50+(数据!AJ62-10)*权重!Z$52              )  )</f>
        <v>10.425000000000001</v>
      </c>
      <c r="AK62" s="16">
        <f>IF( 数据!AK62&lt;=6,(数据!AK62-1)*权重!AA$48,              IF(数据!AK62&lt;=10, 5*权重!AA$48+(数据!AK62-4)*权重!AA$50,                              5*权重!AA$48+4*权重!AA$50+(数据!AK62-10)*权重!AA$52              )  )</f>
        <v>-1.2750000000000001</v>
      </c>
      <c r="AL62" s="16">
        <f>IF( 数据!AL62&lt;=6,(数据!AL62-1)*权重!AB$48,              IF(数据!AL62&lt;=12, 5*权重!AB$48+(数据!AL62-6)*权重!AB$49,                              5*权重!AB$48+6*权重!AB$49+(数据!AL62-12)*权重!AB$51              )
 )</f>
        <v>14.4</v>
      </c>
      <c r="AM62" s="16">
        <f>IF( 数据!AM62&lt;=6,(数据!AM62-1)*权重!AC$48,              IF(数据!AM62&lt;=12, 5*权重!AC$48+(数据!AM62-6)*权重!AC$49,                              5*权重!AC$48+6*权重!AC$49+(数据!AM62-12)*权重!AC$51              )
 )</f>
        <v>9.2333333333333343</v>
      </c>
      <c r="AN62" s="16">
        <f>IF( 数据!AN62&lt;=6,(数据!AN62-1)*权重!AD$48,              IF(数据!AN62&lt;=12, 5*权重!AD$48+(数据!AN62-6)*权重!AD$49,                              5*权重!AD$48+6*权重!AD$49+(数据!AN62-12)*权重!AD$51              )
 )</f>
        <v>67.875</v>
      </c>
      <c r="AO62" s="16">
        <f>IF( 数据!AO62&lt;=6,(数据!AO62-1)*权重!AE$48,              IF(数据!AO62&lt;=12, 5*权重!AE$48+(数据!AO62-6)*权重!AE$49,                              5*权重!AE$48+6*权重!AE$49+(数据!AO62-12)*权重!AE$51              )
 )</f>
        <v>12.5</v>
      </c>
      <c r="AP62" s="16">
        <f>IF( 数据!AP62&lt;=6,(数据!AP62-1)*权重!AF$48,              IF(数据!AP62&lt;=12, 5*权重!AF$48+(数据!AP62-6)*权重!AF$49,                              5*权重!AF$48+6*权重!AF$49+(数据!AP62-12)*权重!AF$51              )
 )</f>
        <v>15.433333333333334</v>
      </c>
      <c r="AQ62" s="16">
        <f>IF( 数据!AQ62&lt;=6,(数据!AQ62-1)*权重!AG$48,              IF(数据!AQ62&lt;=12, 5*权重!AG$48+(数据!AQ62-6)*权重!AG$49,                              5*权重!AG$48+6*权重!AG$49+(数据!AQ62-12)*权重!AG$51              )
 )</f>
        <v>17.8</v>
      </c>
      <c r="AR62" s="16">
        <f>IF( 数据!AR62&lt;=6,(数据!AR62-1)*权重!AH$48,              IF(数据!AR62&lt;=12, 5*权重!AH$48+(数据!AR62-6)*权重!AH$49,                              5*权重!AH$48+6*权重!AH$49+(数据!AR62-12)*权重!AH$51              )
 )</f>
        <v>11.716666666666665</v>
      </c>
      <c r="AS62" s="16">
        <f>IF( 数据!AS62&lt;=6,(数据!AS62-1)*权重!AI$48,              IF(数据!AS62&lt;=12, 5*权重!AI$48+(数据!AS62-6)*权重!AI$49,                              5*权重!AI$48+6*权重!AI$49+(数据!AS62-12)*权重!AI$51              )
 )</f>
        <v>4.416666666666667</v>
      </c>
      <c r="AT62" s="16">
        <f>IF( 数据!AT62&lt;=6,(数据!AT62-1)*权重!AJ$48,              IF(数据!AT62&lt;=12, 5*权重!AJ$48+(数据!AT62-6)*权重!AJ$49,                              5*权重!AJ$48+6*权重!AJ$49+(数据!AT62-12)*权重!AJ$51              )
 )</f>
        <v>54.541666666666671</v>
      </c>
      <c r="AU62" s="16">
        <f>IF( 数据!AU62&lt;=6,(数据!AU62-1)*权重!AK$48,              IF(数据!AU62&lt;=12, 5*权重!AK$48+(数据!AU62-6)*权重!AK$49,                              5*权重!AK$48+6*权重!AK$49+(数据!AU62-12)*权重!AK$51              )
 )</f>
        <v>15.099999999999998</v>
      </c>
      <c r="AV62" s="16">
        <f>IF( 数据!AV62&lt;=6,(数据!AV62-1)*权重!AL$48,              IF(数据!AV62&lt;=10, 5*权重!AL$48+(数据!AV62-4)*权重!AL$50,                              5*权重!AL$48+4*权重!AL$50+(数据!AV62-10)*权重!AL$52              )  )</f>
        <v>4.6749999999999998</v>
      </c>
      <c r="AW62" s="16">
        <f>IF( 数据!AW62&lt;=6,(数据!AW62-1)*权重!AM$48,              IF(数据!AW62&lt;=10, 5*权重!AM$48+(数据!AW62-4)*权重!AM$50,                              5*权重!AM$48+4*权重!AM$50+(数据!AW62-10)*权重!AM$52              )  )</f>
        <v>3.8250000000000002</v>
      </c>
      <c r="AX62" s="16">
        <f>IF( 数据!AX62&lt;=6,(数据!AX62-1)*权重!AN$48,              IF(数据!AX62&lt;=10, 5*权重!AN$48+(数据!AX62-4)*权重!AN$50,                              5*权重!AN$48+4*权重!AN$50+(数据!AX62-10)*权重!AN$52              )  )</f>
        <v>25.424999999999997</v>
      </c>
      <c r="AY62" s="8">
        <v>16</v>
      </c>
      <c r="AZ62" s="8">
        <v>15</v>
      </c>
      <c r="BA62" s="8">
        <v>19</v>
      </c>
      <c r="BB62" s="8">
        <v>13</v>
      </c>
      <c r="BC62" s="8">
        <v>12</v>
      </c>
      <c r="BD62" s="8">
        <v>16</v>
      </c>
      <c r="BE62" s="8">
        <v>15</v>
      </c>
      <c r="BF62" s="8">
        <v>15</v>
      </c>
      <c r="BG62" s="8">
        <v>13</v>
      </c>
      <c r="BH62" s="8">
        <v>14</v>
      </c>
      <c r="BI62" s="8">
        <v>13</v>
      </c>
      <c r="BJ62" s="8" t="s">
        <v>26</v>
      </c>
      <c r="BK62" s="8" t="s">
        <v>20</v>
      </c>
      <c r="BL62" s="8">
        <v>13</v>
      </c>
      <c r="BM62" s="8" t="s">
        <v>26</v>
      </c>
      <c r="BN62" s="8"/>
      <c r="BO62" s="8" t="s">
        <v>26</v>
      </c>
      <c r="BP62" s="34">
        <v>46934</v>
      </c>
      <c r="BQ62" s="8" t="s">
        <v>21</v>
      </c>
      <c r="BR62" s="8" t="s">
        <v>156</v>
      </c>
    </row>
    <row r="63" spans="1:70" ht="15.5" thickBot="1" x14ac:dyDescent="0.35">
      <c r="A63" s="8" t="s">
        <v>26</v>
      </c>
      <c r="B63" s="16">
        <f>SUM(L63:AX63)</f>
        <v>428.78249999999997</v>
      </c>
      <c r="C63" s="8" t="s">
        <v>225</v>
      </c>
      <c r="D63" s="8" t="s">
        <v>154</v>
      </c>
      <c r="E63" s="33">
        <v>1</v>
      </c>
      <c r="F63" s="8">
        <v>0</v>
      </c>
      <c r="G63" s="8" t="s">
        <v>20</v>
      </c>
      <c r="H63" s="8" t="s">
        <v>226</v>
      </c>
      <c r="I63" s="8">
        <v>27</v>
      </c>
      <c r="J63" s="8">
        <v>155</v>
      </c>
      <c r="K63" s="8">
        <v>162</v>
      </c>
      <c r="L63" s="16">
        <f>IF( 数据!L63&lt;=6,(数据!L63-1)*权重!B$48,              IF(数据!L63&lt;=12, 5*权重!B$48+(数据!L63-6)*权重!B$49,                              5*权重!B$48+6*权重!B$49+(数据!L63-12)*权重!B$51              )
 )</f>
        <v>3.9333333333333331</v>
      </c>
      <c r="M63" s="16">
        <f>IF( 数据!M63&lt;=6,(数据!M63-1)*权重!C$48,              IF(数据!M63&lt;=12, 5*权重!C$48+(数据!M63-6)*权重!C$49,                              5*权重!C$48+6*权重!C$49+(数据!M63-12)*权重!C$51              )
 )</f>
        <v>0.91666666666666674</v>
      </c>
      <c r="N63" s="16">
        <f>IF( 数据!N63&lt;=6,(数据!N63-1)*权重!D$48,              IF(数据!N63&lt;=12, 5*权重!D$48+(数据!N63-6)*权重!D$49,                              5*权重!D$48+6*权重!D$49+(数据!N63-12)*权重!D$51              )
 )</f>
        <v>0.82000000000000006</v>
      </c>
      <c r="O63" s="16">
        <f>IF( 数据!O63&lt;=6,(数据!O63-1)*权重!E$48,              IF(数据!O63&lt;=12, 5*权重!E$48+(数据!O63-6)*权重!E$49,                              5*权重!E$48+6*权重!E$49+(数据!O63-12)*权重!E$51              )
 )</f>
        <v>0</v>
      </c>
      <c r="P63" s="16">
        <f>IF( 数据!P63&lt;=6,(数据!P63-1)*权重!F$48,              IF(数据!P63&lt;=12, 5*权重!F$48+(数据!P63-6)*权重!F$49,                              5*权重!F$48+6*权重!F$49+(数据!P63-12)*权重!F$51              )
 )</f>
        <v>-2.7333333333333329</v>
      </c>
      <c r="Q63" s="16">
        <f>IF( 数据!Q63&lt;=6,(数据!Q63-1)*权重!G$48,              IF(数据!Q63&lt;=12, 5*权重!G$48+(数据!Q63-6)*权重!G$49,                              5*权重!G$48+6*权重!G$49+(数据!Q63-12)*权重!G$51              )
 )</f>
        <v>0</v>
      </c>
      <c r="R63" s="16">
        <f>IF( 数据!R63&lt;=6,(数据!R63-1)*权重!H$48,              IF(数据!R63&lt;=12, 5*权重!H$48+(数据!R63-6)*权重!H$49,                              5*权重!H$48+6*权重!H$49+(数据!R63-12)*权重!H$51              )
 )</f>
        <v>0</v>
      </c>
      <c r="S63" s="16">
        <f>IF( 数据!S63&lt;=6,(数据!S63-1)*权重!I$48,              IF(数据!S63&lt;=12, 5*权重!I$48+(数据!S63-6)*权重!I$49,                              5*权重!I$48+6*权重!I$49+(数据!S63-12)*权重!I$51              )
 )</f>
        <v>15.2</v>
      </c>
      <c r="T63" s="16">
        <f>IF( 数据!T63&lt;=6,(数据!T63-1)*权重!J$48,              IF(数据!T63&lt;=12, 5*权重!J$48+(数据!T63-6)*权重!J$49,                              5*权重!J$48+6*权重!J$49+(数据!T63-12)*权重!J$51              )
 )</f>
        <v>1.2999999999999998</v>
      </c>
      <c r="U63" s="16">
        <f>IF( 数据!U63&lt;=6,(数据!U63-1)*权重!K$48,              IF(数据!U63&lt;=12, 5*权重!K$48+(数据!U63-6)*权重!K$49,                              5*权重!K$48+6*权重!K$49+(数据!U63-12)*权重!K$51              )
 )</f>
        <v>0</v>
      </c>
      <c r="V63" s="16">
        <f>IF( 数据!V63&lt;=6,(数据!V63-1)*权重!L$48,              IF(数据!V63&lt;=12, 5*权重!L$48+(数据!V63-6)*权重!L$49,                              5*权重!L$48+6*权重!L$49+(数据!V63-12)*权重!L$51              )
 )</f>
        <v>6.0333333333333341</v>
      </c>
      <c r="W63" s="16">
        <f>IF( 数据!W63&lt;=6,(数据!W63-1)*权重!M$48,              IF(数据!W63&lt;=12, 5*权重!M$48+(数据!W63-6)*权重!M$49,                              5*权重!M$48+6*权重!M$49+(数据!W63-12)*权重!M$51              )
 )</f>
        <v>0.76666666666666661</v>
      </c>
      <c r="X63" s="16">
        <f>IF( 数据!X63&lt;=6,(数据!X63-1)*权重!N$48,              IF(数据!X63&lt;=12, 5*权重!N$48+(数据!X63-6)*权重!N$49,                              5*权重!N$48+6*权重!N$49+(数据!X63-12)*权重!N$51              )
 )</f>
        <v>2.7333333333333329</v>
      </c>
      <c r="Y63" s="16">
        <f>IF( 数据!Y63&lt;=6,(数据!Y63-1)*权重!O$48,              IF(数据!Y63&lt;=12, 5*权重!O$48+(数据!Y63-6)*权重!O$49,                              5*权重!O$48+6*权重!O$49+(数据!Y63-12)*权重!O$51              )
 )</f>
        <v>1.45</v>
      </c>
      <c r="Z63" s="16">
        <f>IF( 数据!Z63&lt;=6,(数据!Z63-1)*权重!P$48,              IF(数据!Z63&lt;=10, 5*权重!P$48+(数据!Z63-4)*权重!P$50,                              5*权重!P$48+4*权重!P$50+(数据!Z63-10)*权重!P$52              )  )</f>
        <v>-1.0750000000000002</v>
      </c>
      <c r="AA63" s="16">
        <f>IF( 数据!AA63&lt;=6,(数据!AA63-1)*权重!Q$48,              IF(数据!AA63&lt;=12, 5*权重!Q$48+(数据!AA63-6)*权重!Q$49,                              5*权重!Q$48+6*权重!Q$49+(数据!AA63-12)*权重!Q$51              )
 )</f>
        <v>7.1666666666666661</v>
      </c>
      <c r="AB63" s="16">
        <f>IF( 数据!AB63&lt;=6,(数据!AB63-1)*权重!R$48,              IF(数据!AB63&lt;=10, 5*权重!R$48+(数据!AB63-4)*权重!R$50,                              5*权重!R$48+4*权重!R$50+(数据!AB63-10)*权重!R$52              )  )</f>
        <v>56</v>
      </c>
      <c r="AC63" s="16">
        <f>IF( 数据!AC63&lt;=6,(数据!AC63-1)*权重!S$48,              IF(数据!AC63&lt;=12, 5*权重!S$48+(数据!AC63-6)*权重!S$49,                              5*权重!S$48+6*权重!S$49+(数据!AC63-12)*权重!S$51              )
 )</f>
        <v>21.55</v>
      </c>
      <c r="AD63" s="16">
        <f>IF( 数据!AD63&lt;=6,(数据!AD63-1)*权重!T$48,              IF(数据!AD63&lt;=12, 5*权重!T$48+(数据!AD63-6)*权重!T$49,                              5*权重!T$48+6*权重!T$49+(数据!AD63-12)*权重!T$51              )
 )</f>
        <v>-0.49999999999999956</v>
      </c>
      <c r="AE63" s="16">
        <f>IF( 数据!AE63&lt;=6,(数据!AE63-1)*权重!U$48,              IF(数据!AE63&lt;=10, 5*权重!U$48+(数据!AE63-4)*权重!U$50,                              5*权重!U$48+4*权重!U$50+(数据!AE63-10)*权重!U$52              )  )</f>
        <v>-2.5999999999999996</v>
      </c>
      <c r="AF63" s="16">
        <f>IF( 数据!AF63&lt;=6,(数据!AF63-1)*权重!V$48,              IF(数据!AF63&lt;=10, 5*权重!V$48+(数据!AF63-4)*权重!V$50,                              5*权重!V$48+4*权重!V$50+(数据!AF63-10)*权重!V$52              )  )</f>
        <v>7.0875000000000004</v>
      </c>
      <c r="AG63" s="16">
        <f>IF( 数据!AG63&lt;=6,(数据!AG63-1)*权重!W$48,              IF(数据!AG63&lt;=12, 5*权重!W$48+(数据!AG63-6)*权重!W$49,                              5*权重!W$48+6*权重!W$49+(数据!AG63-12)*权重!W$51              )
 )</f>
        <v>3.3</v>
      </c>
      <c r="AH63" s="16">
        <f>IF( 数据!AH63&lt;=6,(数据!AH63-1)*权重!X$48,              IF(数据!AH63&lt;=10, 5*权重!X$48+(数据!AH63-4)*权重!X$50,                              5*权重!X$48+4*权重!X$50+(数据!AH63-10)*权重!X$52              )  )</f>
        <v>0.17500000000000004</v>
      </c>
      <c r="AI63" s="16">
        <f>IF( 数据!AI63&lt;=6,(数据!AI63-1)*权重!Y$48,              IF(数据!AI63&lt;=12, 5*权重!Y$48+(数据!AI63-6)*权重!Y$49,                              5*权重!Y$48+6*权重!Y$49+(数据!AI63-12)*权重!Y$51              )
 )</f>
        <v>0.26666666666666666</v>
      </c>
      <c r="AJ63" s="16">
        <f>IF( 数据!AJ63&lt;=6,(数据!AJ63-1)*权重!Z$48,              IF(数据!AJ63&lt;=10, 5*权重!Z$48+(数据!AJ63-4)*权重!Z$50,                              5*权重!Z$48+4*权重!Z$50+(数据!AJ63-10)*权重!Z$52              )  )</f>
        <v>9.25</v>
      </c>
      <c r="AK63" s="16">
        <f>IF( 数据!AK63&lt;=6,(数据!AK63-1)*权重!AA$48,              IF(数据!AK63&lt;=10, 5*权重!AA$48+(数据!AK63-4)*权重!AA$50,                              5*权重!AA$48+4*权重!AA$50+(数据!AK63-10)*权重!AA$52              )  )</f>
        <v>-0.92500000000000004</v>
      </c>
      <c r="AL63" s="16">
        <f>IF( 数据!AL63&lt;=6,(数据!AL63-1)*权重!AB$48,              IF(数据!AL63&lt;=12, 5*权重!AB$48+(数据!AL63-6)*权重!AB$49,                              5*权重!AB$48+6*权重!AB$49+(数据!AL63-12)*权重!AB$51              )
 )</f>
        <v>17.100000000000001</v>
      </c>
      <c r="AM63" s="16">
        <f>IF( 数据!AM63&lt;=6,(数据!AM63-1)*权重!AC$48,              IF(数据!AM63&lt;=12, 5*权重!AC$48+(数据!AM63-6)*权重!AC$49,                              5*权重!AC$48+6*权重!AC$49+(数据!AM63-12)*权重!AC$51              )
 )</f>
        <v>9.9666666666666668</v>
      </c>
      <c r="AN63" s="16">
        <f>IF( 数据!AN63&lt;=6,(数据!AN63-1)*权重!AD$48,              IF(数据!AN63&lt;=12, 5*权重!AD$48+(数据!AN63-6)*权重!AD$49,                              5*权重!AD$48+6*权重!AD$49+(数据!AN63-12)*权重!AD$51              )
 )</f>
        <v>77.333333333333329</v>
      </c>
      <c r="AO63" s="16">
        <f>IF( 数据!AO63&lt;=6,(数据!AO63-1)*权重!AE$48,              IF(数据!AO63&lt;=12, 5*权重!AE$48+(数据!AO63-6)*权重!AE$49,                              5*权重!AE$48+6*权重!AE$49+(数据!AO63-12)*权重!AE$51              )
 )</f>
        <v>17.7</v>
      </c>
      <c r="AP63" s="16">
        <f>IF( 数据!AP63&lt;=6,(数据!AP63-1)*权重!AF$48,              IF(数据!AP63&lt;=12, 5*权重!AF$48+(数据!AP63-6)*权重!AF$49,                              5*权重!AF$48+6*权重!AF$49+(数据!AP63-12)*权重!AF$51              )
 )</f>
        <v>13.5</v>
      </c>
      <c r="AQ63" s="16">
        <f>IF( 数据!AQ63&lt;=6,(数据!AQ63-1)*权重!AG$48,              IF(数据!AQ63&lt;=12, 5*权重!AG$48+(数据!AQ63-6)*权重!AG$49,                              5*权重!AG$48+6*权重!AG$49+(数据!AQ63-12)*权重!AG$51              )
 )</f>
        <v>19.350000000000001</v>
      </c>
      <c r="AR63" s="16">
        <f>IF( 数据!AR63&lt;=6,(数据!AR63-1)*权重!AH$48,              IF(数据!AR63&lt;=12, 5*权重!AH$48+(数据!AR63-6)*权重!AH$49,                              5*权重!AH$48+6*权重!AH$49+(数据!AR63-12)*权重!AH$51              )
 )</f>
        <v>14.566666666666665</v>
      </c>
      <c r="AS63" s="16">
        <f>IF( 数据!AS63&lt;=6,(数据!AS63-1)*权重!AI$48,              IF(数据!AS63&lt;=12, 5*权重!AI$48+(数据!AS63-6)*权重!AI$49,                              5*权重!AI$48+6*权重!AI$49+(数据!AS63-12)*权重!AI$51              )
 )</f>
        <v>7.6000000000000014</v>
      </c>
      <c r="AT63" s="16">
        <f>IF( 数据!AT63&lt;=6,(数据!AT63-1)*权重!AJ$48,              IF(数据!AT63&lt;=12, 5*权重!AJ$48+(数据!AT63-6)*权重!AJ$49,                              5*权重!AJ$48+6*权重!AJ$49+(数据!AT63-12)*权重!AJ$51              )
 )</f>
        <v>76.75</v>
      </c>
      <c r="AU63" s="16">
        <f>IF( 数据!AU63&lt;=6,(数据!AU63-1)*权重!AK$48,              IF(数据!AU63&lt;=12, 5*权重!AK$48+(数据!AU63-6)*权重!AK$49,                              5*权重!AK$48+6*权重!AK$49+(数据!AU63-12)*权重!AK$51              )
 )</f>
        <v>14.2</v>
      </c>
      <c r="AV63" s="16">
        <f>IF( 数据!AV63&lt;=6,(数据!AV63-1)*权重!AL$48,              IF(数据!AV63&lt;=10, 5*权重!AL$48+(数据!AV63-4)*权重!AL$50,                              5*权重!AL$48+4*权重!AL$50+(数据!AV63-10)*权重!AL$52              )  )</f>
        <v>3.4</v>
      </c>
      <c r="AW63" s="16">
        <f>IF( 数据!AW63&lt;=6,(数据!AW63-1)*权重!AM$48,              IF(数据!AW63&lt;=10, 5*权重!AM$48+(数据!AW63-4)*权重!AM$50,                              5*权重!AM$48+4*权重!AM$50+(数据!AW63-10)*权重!AM$52              )  )</f>
        <v>3.45</v>
      </c>
      <c r="AX63" s="16">
        <f>IF( 数据!AX63&lt;=6,(数据!AX63-1)*权重!AN$48,              IF(数据!AX63&lt;=10, 5*权重!AN$48+(数据!AX63-4)*权重!AN$50,                              5*权重!AN$48+4*权重!AN$50+(数据!AX63-10)*权重!AN$52              )  )</f>
        <v>23.75</v>
      </c>
      <c r="AY63" s="8">
        <v>2</v>
      </c>
      <c r="AZ63" s="8">
        <v>4</v>
      </c>
      <c r="BA63" s="8">
        <v>2</v>
      </c>
      <c r="BB63" s="8">
        <v>2</v>
      </c>
      <c r="BC63" s="8">
        <v>2</v>
      </c>
      <c r="BD63" s="8">
        <v>2</v>
      </c>
      <c r="BE63" s="8">
        <v>1</v>
      </c>
      <c r="BF63" s="8">
        <v>2</v>
      </c>
      <c r="BG63" s="8">
        <v>3</v>
      </c>
      <c r="BH63" s="8">
        <v>3</v>
      </c>
      <c r="BI63" s="8">
        <v>3</v>
      </c>
      <c r="BJ63" s="8" t="s">
        <v>26</v>
      </c>
      <c r="BK63" s="8" t="s">
        <v>20</v>
      </c>
      <c r="BL63" s="8">
        <v>15</v>
      </c>
      <c r="BM63" s="8" t="s">
        <v>26</v>
      </c>
      <c r="BN63" s="8"/>
      <c r="BO63" s="8">
        <v>5</v>
      </c>
      <c r="BP63" s="34">
        <v>46934</v>
      </c>
      <c r="BQ63" s="8" t="s">
        <v>21</v>
      </c>
      <c r="BR63" s="8" t="s">
        <v>156</v>
      </c>
    </row>
    <row r="64" spans="1:70" ht="15.5" thickBot="1" x14ac:dyDescent="0.35">
      <c r="A64" s="8" t="s">
        <v>26</v>
      </c>
      <c r="B64" s="16">
        <f t="shared" si="2"/>
        <v>428.14166666666659</v>
      </c>
      <c r="C64" s="8" t="s">
        <v>227</v>
      </c>
      <c r="D64" s="8" t="s">
        <v>154</v>
      </c>
      <c r="E64" s="33">
        <v>1</v>
      </c>
      <c r="F64" s="8">
        <v>0</v>
      </c>
      <c r="G64" s="8" t="s">
        <v>228</v>
      </c>
      <c r="H64" s="8" t="s">
        <v>229</v>
      </c>
      <c r="I64" s="8">
        <v>26</v>
      </c>
      <c r="J64" s="8">
        <v>155</v>
      </c>
      <c r="K64" s="8">
        <v>160</v>
      </c>
      <c r="L64" s="16">
        <f>IF( 数据!L64&lt;=6,(数据!L64-1)*权重!B$48,              IF(数据!L64&lt;=12, 5*权重!B$48+(数据!L64-6)*权重!B$49,                              5*权重!B$48+6*权重!B$49+(数据!L64-12)*权重!B$51              )
 )</f>
        <v>4.4000000000000004</v>
      </c>
      <c r="M64" s="16">
        <f>IF( 数据!M64&lt;=6,(数据!M64-1)*权重!C$48,              IF(数据!M64&lt;=12, 5*权重!C$48+(数据!M64-6)*权重!C$49,                              5*权重!C$48+6*权重!C$49+(数据!M64-12)*权重!C$51              )
 )</f>
        <v>0.91666666666666674</v>
      </c>
      <c r="N64" s="16">
        <f>IF( 数据!N64&lt;=6,(数据!N64-1)*权重!D$48,              IF(数据!N64&lt;=12, 5*权重!D$48+(数据!N64-6)*权重!D$49,                              5*权重!D$48+6*权重!D$49+(数据!N64-12)*权重!D$51              )
 )</f>
        <v>0.8</v>
      </c>
      <c r="O64" s="16">
        <f>IF( 数据!O64&lt;=6,(数据!O64-1)*权重!E$48,              IF(数据!O64&lt;=12, 5*权重!E$48+(数据!O64-6)*权重!E$49,                              5*权重!E$48+6*权重!E$49+(数据!O64-12)*权重!E$51              )
 )</f>
        <v>0</v>
      </c>
      <c r="P64" s="16">
        <f>IF( 数据!P64&lt;=6,(数据!P64-1)*权重!F$48,              IF(数据!P64&lt;=12, 5*权重!F$48+(数据!P64-6)*权重!F$49,                              5*权重!F$48+6*权重!F$49+(数据!P64-12)*权重!F$51              )
 )</f>
        <v>-1.9666666666666663</v>
      </c>
      <c r="Q64" s="16">
        <f>IF( 数据!Q64&lt;=6,(数据!Q64-1)*权重!G$48,              IF(数据!Q64&lt;=12, 5*权重!G$48+(数据!Q64-6)*权重!G$49,                              5*权重!G$48+6*权重!G$49+(数据!Q64-12)*权重!G$51              )
 )</f>
        <v>0</v>
      </c>
      <c r="R64" s="16">
        <f>IF( 数据!R64&lt;=6,(数据!R64-1)*权重!H$48,              IF(数据!R64&lt;=12, 5*权重!H$48+(数据!R64-6)*权重!H$49,                              5*权重!H$48+6*权重!H$49+(数据!R64-12)*权重!H$51              )
 )</f>
        <v>0</v>
      </c>
      <c r="S64" s="16">
        <f>IF( 数据!S64&lt;=6,(数据!S64-1)*权重!I$48,              IF(数据!S64&lt;=12, 5*权重!I$48+(数据!S64-6)*权重!I$49,                              5*权重!I$48+6*权重!I$49+(数据!S64-12)*权重!I$51              )
 )</f>
        <v>22.033333333333331</v>
      </c>
      <c r="T64" s="16">
        <f>IF( 数据!T64&lt;=6,(数据!T64-1)*权重!J$48,              IF(数据!T64&lt;=12, 5*权重!J$48+(数据!T64-6)*权重!J$49,                              5*权重!J$48+6*权重!J$49+(数据!T64-12)*权重!J$51              )
 )</f>
        <v>2.8833333333333333</v>
      </c>
      <c r="U64" s="16">
        <f>IF( 数据!U64&lt;=6,(数据!U64-1)*权重!K$48,              IF(数据!U64&lt;=12, 5*权重!K$48+(数据!U64-6)*权重!K$49,                              5*权重!K$48+6*权重!K$49+(数据!U64-12)*权重!K$51              )
 )</f>
        <v>0</v>
      </c>
      <c r="V64" s="16">
        <f>IF( 数据!V64&lt;=6,(数据!V64-1)*权重!L$48,              IF(数据!V64&lt;=12, 5*权重!L$48+(数据!V64-6)*权重!L$49,                              5*权重!L$48+6*权重!L$49+(数据!V64-12)*权重!L$51              )
 )</f>
        <v>8.1666666666666679</v>
      </c>
      <c r="W64" s="16">
        <f>IF( 数据!W64&lt;=6,(数据!W64-1)*权重!M$48,              IF(数据!W64&lt;=12, 5*权重!M$48+(数据!W64-6)*权重!M$49,                              5*权重!M$48+6*权重!M$49+(数据!W64-12)*权重!M$51              )
 )</f>
        <v>1.4</v>
      </c>
      <c r="X64" s="16">
        <f>IF( 数据!X64&lt;=6,(数据!X64-1)*权重!N$48,              IF(数据!X64&lt;=12, 5*权重!N$48+(数据!X64-6)*权重!N$49,                              5*权重!N$48+6*权重!N$49+(数据!X64-12)*权重!N$51              )
 )</f>
        <v>2.2999999999999998</v>
      </c>
      <c r="Y64" s="16">
        <f>IF( 数据!Y64&lt;=6,(数据!Y64-1)*权重!O$48,              IF(数据!Y64&lt;=12, 5*权重!O$48+(数据!Y64-6)*权重!O$49,                              5*权重!O$48+6*权重!O$49+(数据!Y64-12)*权重!O$51              )
 )</f>
        <v>4.2</v>
      </c>
      <c r="Z64" s="16">
        <f>IF( 数据!Z64&lt;=6,(数据!Z64-1)*权重!P$48,              IF(数据!Z64&lt;=10, 5*权重!P$48+(数据!Z64-4)*权重!P$50,                              5*权重!P$48+4*权重!P$50+(数据!Z64-10)*权重!P$52              )  )</f>
        <v>-0.20000000000000018</v>
      </c>
      <c r="AA64" s="16">
        <f>IF( 数据!AA64&lt;=6,(数据!AA64-1)*权重!Q$48,              IF(数据!AA64&lt;=12, 5*权重!Q$48+(数据!AA64-6)*权重!Q$49,                              5*权重!Q$48+6*权重!Q$49+(数据!AA64-12)*权重!Q$51              )
 )</f>
        <v>5.3666666666666663</v>
      </c>
      <c r="AB64" s="16">
        <f>IF( 数据!AB64&lt;=6,(数据!AB64-1)*权重!R$48,              IF(数据!AB64&lt;=10, 5*权重!R$48+(数据!AB64-4)*权重!R$50,                              5*权重!R$48+4*权重!R$50+(数据!AB64-10)*权重!R$52              )  )</f>
        <v>54.5</v>
      </c>
      <c r="AC64" s="16">
        <f>IF( 数据!AC64&lt;=6,(数据!AC64-1)*权重!S$48,              IF(数据!AC64&lt;=12, 5*权重!S$48+(数据!AC64-6)*权重!S$49,                              5*权重!S$48+6*权重!S$49+(数据!AC64-12)*权重!S$51              )
 )</f>
        <v>19.5</v>
      </c>
      <c r="AD64" s="16">
        <f>IF( 数据!AD64&lt;=6,(数据!AD64-1)*权重!T$48,              IF(数据!AD64&lt;=12, 5*权重!T$48+(数据!AD64-6)*权重!T$49,                              5*权重!T$48+6*权重!T$49+(数据!AD64-12)*权重!T$51              )
 )</f>
        <v>-0.86666666666666625</v>
      </c>
      <c r="AE64" s="16">
        <f>IF( 数据!AE64&lt;=6,(数据!AE64-1)*权重!U$48,              IF(数据!AE64&lt;=10, 5*权重!U$48+(数据!AE64-4)*权重!U$50,                              5*权重!U$48+4*权重!U$50+(数据!AE64-10)*权重!U$52              )  )</f>
        <v>-2.5999999999999996</v>
      </c>
      <c r="AF64" s="16">
        <f>IF( 数据!AF64&lt;=6,(数据!AF64-1)*权重!V$48,              IF(数据!AF64&lt;=10, 5*权重!V$48+(数据!AF64-4)*权重!V$50,                              5*权重!V$48+4*权重!V$50+(数据!AF64-10)*权重!V$52              )  )</f>
        <v>6.75</v>
      </c>
      <c r="AG64" s="16">
        <f>IF( 数据!AG64&lt;=6,(数据!AG64-1)*权重!W$48,              IF(数据!AG64&lt;=12, 5*权重!W$48+(数据!AG64-6)*权重!W$49,                              5*权重!W$48+6*权重!W$49+(数据!AG64-12)*权重!W$51              )
 )</f>
        <v>3.8999999999999995</v>
      </c>
      <c r="AH64" s="16">
        <f>IF( 数据!AH64&lt;=6,(数据!AH64-1)*权重!X$48,              IF(数据!AH64&lt;=10, 5*权重!X$48+(数据!AH64-4)*权重!X$50,                              5*权重!X$48+4*权重!X$50+(数据!AH64-10)*权重!X$52              )  )</f>
        <v>6.25E-2</v>
      </c>
      <c r="AI64" s="16">
        <f>IF( 数据!AI64&lt;=6,(数据!AI64-1)*权重!Y$48,              IF(数据!AI64&lt;=12, 5*权重!Y$48+(数据!AI64-6)*权重!Y$49,                              5*权重!Y$48+6*权重!Y$49+(数据!AI64-12)*权重!Y$51              )
 )</f>
        <v>1.0666666666666667</v>
      </c>
      <c r="AJ64" s="16">
        <f>IF( 数据!AJ64&lt;=6,(数据!AJ64-1)*权重!Z$48,              IF(数据!AJ64&lt;=10, 5*权重!Z$48+(数据!AJ64-4)*权重!Z$50,                              5*权重!Z$48+4*权重!Z$50+(数据!AJ64-10)*权重!Z$52              )  )</f>
        <v>9.25</v>
      </c>
      <c r="AK64" s="16">
        <f>IF( 数据!AK64&lt;=6,(数据!AK64-1)*权重!AA$48,              IF(数据!AK64&lt;=10, 5*权重!AA$48+(数据!AK64-4)*权重!AA$50,                              5*权重!AA$48+4*权重!AA$50+(数据!AK64-10)*权重!AA$52              )  )</f>
        <v>-1.8</v>
      </c>
      <c r="AL64" s="16">
        <f>IF( 数据!AL64&lt;=6,(数据!AL64-1)*权重!AB$48,              IF(数据!AL64&lt;=12, 5*权重!AB$48+(数据!AL64-6)*权重!AB$49,                              5*权重!AB$48+6*权重!AB$49+(数据!AL64-12)*权重!AB$51              )
 )</f>
        <v>15.3</v>
      </c>
      <c r="AM64" s="16">
        <f>IF( 数据!AM64&lt;=6,(数据!AM64-1)*权重!AC$48,              IF(数据!AM64&lt;=12, 5*权重!AC$48+(数据!AM64-6)*权重!AC$49,                              5*权重!AC$48+6*权重!AC$49+(数据!AM64-12)*权重!AC$51              )
 )</f>
        <v>9.6</v>
      </c>
      <c r="AN64" s="16">
        <f>IF( 数据!AN64&lt;=6,(数据!AN64-1)*权重!AD$48,              IF(数据!AN64&lt;=12, 5*权重!AD$48+(数据!AN64-6)*权重!AD$49,                              5*权重!AD$48+6*权重!AD$49+(数据!AN64-12)*权重!AD$51              )
 )</f>
        <v>77.333333333333329</v>
      </c>
      <c r="AO64" s="16">
        <f>IF( 数据!AO64&lt;=6,(数据!AO64-1)*权重!AE$48,              IF(数据!AO64&lt;=12, 5*权重!AE$48+(数据!AO64-6)*权重!AE$49,                              5*权重!AE$48+6*权重!AE$49+(数据!AO64-12)*权重!AE$51              )
 )</f>
        <v>8.3500000000000014</v>
      </c>
      <c r="AP64" s="16">
        <f>IF( 数据!AP64&lt;=6,(数据!AP64-1)*权重!AF$48,              IF(数据!AP64&lt;=12, 5*权重!AF$48+(数据!AP64-6)*权重!AF$49,                              5*权重!AF$48+6*权重!AF$49+(数据!AP64-12)*权重!AF$51              )
 )</f>
        <v>16.399999999999999</v>
      </c>
      <c r="AQ64" s="16">
        <f>IF( 数据!AQ64&lt;=6,(数据!AQ64-1)*权重!AG$48,              IF(数据!AQ64&lt;=12, 5*权重!AG$48+(数据!AQ64-6)*权重!AG$49,                              5*权重!AG$48+6*权重!AG$49+(数据!AQ64-12)*权重!AG$51              )
 )</f>
        <v>18.316666666666666</v>
      </c>
      <c r="AR64" s="16">
        <f>IF( 数据!AR64&lt;=6,(数据!AR64-1)*权重!AH$48,              IF(数据!AR64&lt;=12, 5*权重!AH$48+(数据!AR64-6)*权重!AH$49,                              5*权重!AH$48+6*权重!AH$49+(数据!AR64-12)*权重!AH$51              )
 )</f>
        <v>18.066666666666666</v>
      </c>
      <c r="AS64" s="16">
        <f>IF( 数据!AS64&lt;=6,(数据!AS64-1)*权重!AI$48,              IF(数据!AS64&lt;=12, 5*权重!AI$48+(数据!AS64-6)*权重!AI$49,                              5*权重!AI$48+6*权重!AI$49+(数据!AS64-12)*权重!AI$51              )
 )</f>
        <v>5.7000000000000011</v>
      </c>
      <c r="AT64" s="16">
        <f>IF( 数据!AT64&lt;=6,(数据!AT64-1)*权重!AJ$48,              IF(数据!AT64&lt;=12, 5*权重!AJ$48+(数据!AT64-6)*权重!AJ$49,                              5*权重!AJ$48+6*权重!AJ$49+(数据!AT64-12)*权重!AJ$51              )
 )</f>
        <v>71.875</v>
      </c>
      <c r="AU64" s="16">
        <f>IF( 数据!AU64&lt;=6,(数据!AU64-1)*权重!AK$48,              IF(数据!AU64&lt;=12, 5*权重!AK$48+(数据!AU64-6)*权重!AK$49,                              5*权重!AK$48+6*权重!AK$49+(数据!AU64-12)*权重!AK$51              )
 )</f>
        <v>14.2</v>
      </c>
      <c r="AV64" s="16">
        <f>IF( 数据!AV64&lt;=6,(数据!AV64-1)*权重!AL$48,              IF(数据!AV64&lt;=10, 5*权重!AL$48+(数据!AV64-4)*权重!AL$50,                              5*权重!AL$48+4*权重!AL$50+(数据!AV64-10)*权重!AL$52              )  )</f>
        <v>3.4</v>
      </c>
      <c r="AW64" s="16">
        <f>IF( 数据!AW64&lt;=6,(数据!AW64-1)*权重!AM$48,              IF(数据!AW64&lt;=10, 5*权重!AM$48+(数据!AW64-4)*权重!AM$50,                              5*权重!AM$48+4*权重!AM$50+(数据!AW64-10)*权重!AM$52              )  )</f>
        <v>4.95</v>
      </c>
      <c r="AX64" s="16">
        <f>IF( 数据!AX64&lt;=6,(数据!AX64-1)*权重!AN$48,              IF(数据!AX64&lt;=10, 5*权重!AN$48+(数据!AX64-4)*权重!AN$50,                              5*权重!AN$48+4*权重!AN$50+(数据!AX64-10)*权重!AN$52              )  )</f>
        <v>24.587499999999999</v>
      </c>
      <c r="AY64" s="8">
        <v>3</v>
      </c>
      <c r="AZ64" s="8">
        <v>1</v>
      </c>
      <c r="BA64" s="8">
        <v>2</v>
      </c>
      <c r="BB64" s="8">
        <v>1</v>
      </c>
      <c r="BC64" s="8">
        <v>1</v>
      </c>
      <c r="BD64" s="8">
        <v>3</v>
      </c>
      <c r="BE64" s="8">
        <v>3</v>
      </c>
      <c r="BF64" s="8">
        <v>2</v>
      </c>
      <c r="BG64" s="8">
        <v>4</v>
      </c>
      <c r="BH64" s="8">
        <v>2</v>
      </c>
      <c r="BI64" s="8">
        <v>2</v>
      </c>
      <c r="BJ64" s="8" t="s">
        <v>26</v>
      </c>
      <c r="BK64" s="8" t="s">
        <v>20</v>
      </c>
      <c r="BL64" s="8">
        <v>15</v>
      </c>
      <c r="BM64" s="8" t="s">
        <v>26</v>
      </c>
      <c r="BN64" s="8"/>
      <c r="BO64" s="8">
        <v>40</v>
      </c>
      <c r="BP64" s="34">
        <v>47664</v>
      </c>
      <c r="BQ64" s="8" t="s">
        <v>21</v>
      </c>
      <c r="BR64" s="8" t="s">
        <v>156</v>
      </c>
    </row>
    <row r="65" spans="1:70" ht="15.5" thickBot="1" x14ac:dyDescent="0.35">
      <c r="A65" s="8" t="s">
        <v>26</v>
      </c>
      <c r="B65" s="16">
        <f t="shared" si="2"/>
        <v>438.68666666666661</v>
      </c>
      <c r="C65" s="8" t="s">
        <v>230</v>
      </c>
      <c r="D65" s="8" t="s">
        <v>154</v>
      </c>
      <c r="E65" s="33">
        <v>1</v>
      </c>
      <c r="F65" s="8">
        <v>0</v>
      </c>
      <c r="G65" s="8" t="s">
        <v>28</v>
      </c>
      <c r="H65" s="8" t="s">
        <v>30</v>
      </c>
      <c r="I65" s="8">
        <v>24</v>
      </c>
      <c r="J65" s="8">
        <v>158</v>
      </c>
      <c r="K65" s="8">
        <v>168</v>
      </c>
      <c r="L65" s="16">
        <f>IF( 数据!L65&lt;=6,(数据!L65-1)*权重!B$48,              IF(数据!L65&lt;=12, 5*权重!B$48+(数据!L65-6)*权重!B$49,                              5*权重!B$48+6*权重!B$49+(数据!L65-12)*权重!B$51              )
 )</f>
        <v>4.4000000000000004</v>
      </c>
      <c r="M65" s="16">
        <f>IF( 数据!M65&lt;=6,(数据!M65-1)*权重!C$48,              IF(数据!M65&lt;=12, 5*权重!C$48+(数据!M65-6)*权重!C$49,                              5*权重!C$48+6*权重!C$49+(数据!M65-12)*权重!C$51              )
 )</f>
        <v>0.5</v>
      </c>
      <c r="N65" s="16">
        <f>IF( 数据!N65&lt;=6,(数据!N65-1)*权重!D$48,              IF(数据!N65&lt;=12, 5*权重!D$48+(数据!N65-6)*权重!D$49,                              5*权重!D$48+6*权重!D$49+(数据!N65-12)*权重!D$51              )
 )</f>
        <v>0.82000000000000006</v>
      </c>
      <c r="O65" s="16">
        <f>IF( 数据!O65&lt;=6,(数据!O65-1)*权重!E$48,              IF(数据!O65&lt;=12, 5*权重!E$48+(数据!O65-6)*权重!E$49,                              5*权重!E$48+6*权重!E$49+(数据!O65-12)*权重!E$51              )
 )</f>
        <v>0</v>
      </c>
      <c r="P65" s="16">
        <f>IF( 数据!P65&lt;=6,(数据!P65-1)*权重!F$48,              IF(数据!P65&lt;=12, 5*权重!F$48+(数据!P65-6)*权重!F$49,                              5*权重!F$48+6*权重!F$49+(数据!P65-12)*权重!F$51              )
 )</f>
        <v>-2.3499999999999996</v>
      </c>
      <c r="Q65" s="16">
        <f>IF( 数据!Q65&lt;=6,(数据!Q65-1)*权重!G$48,              IF(数据!Q65&lt;=12, 5*权重!G$48+(数据!Q65-6)*权重!G$49,                              5*权重!G$48+6*权重!G$49+(数据!Q65-12)*权重!G$51              )
 )</f>
        <v>0</v>
      </c>
      <c r="R65" s="16">
        <f>IF( 数据!R65&lt;=6,(数据!R65-1)*权重!H$48,              IF(数据!R65&lt;=12, 5*权重!H$48+(数据!R65-6)*权重!H$49,                              5*权重!H$48+6*权重!H$49+(数据!R65-12)*权重!H$51              )
 )</f>
        <v>0</v>
      </c>
      <c r="S65" s="16">
        <f>IF( 数据!S65&lt;=6,(数据!S65-1)*权重!I$48,              IF(数据!S65&lt;=12, 5*权重!I$48+(数据!S65-6)*权重!I$49,                              5*权重!I$48+6*权重!I$49+(数据!S65-12)*权重!I$51              )
 )</f>
        <v>16.566666666666666</v>
      </c>
      <c r="T65" s="16">
        <f>IF( 数据!T65&lt;=6,(数据!T65-1)*权重!J$48,              IF(数据!T65&lt;=12, 5*权重!J$48+(数据!T65-6)*权重!J$49,                              5*权重!J$48+6*权重!J$49+(数据!T65-12)*权重!J$51              )
 )</f>
        <v>1.7999999999999998</v>
      </c>
      <c r="U65" s="16">
        <f>IF( 数据!U65&lt;=6,(数据!U65-1)*权重!K$48,              IF(数据!U65&lt;=12, 5*权重!K$48+(数据!U65-6)*权重!K$49,                              5*权重!K$48+6*权重!K$49+(数据!U65-12)*权重!K$51              )
 )</f>
        <v>0</v>
      </c>
      <c r="V65" s="16">
        <f>IF( 数据!V65&lt;=6,(数据!V65-1)*权重!L$48,              IF(数据!V65&lt;=12, 5*权重!L$48+(数据!V65-6)*权重!L$49,                              5*权重!L$48+6*权重!L$49+(数据!V65-12)*权重!L$51              )
 )</f>
        <v>5.3000000000000007</v>
      </c>
      <c r="W65" s="16">
        <f>IF( 数据!W65&lt;=6,(数据!W65-1)*权重!M$48,              IF(数据!W65&lt;=12, 5*权重!M$48+(数据!W65-6)*权重!M$49,                              5*权重!M$48+6*权重!M$49+(数据!W65-12)*权重!M$51              )
 )</f>
        <v>0.76666666666666661</v>
      </c>
      <c r="X65" s="16">
        <f>IF( 数据!X65&lt;=6,(数据!X65-1)*权重!N$48,              IF(数据!X65&lt;=12, 5*权重!N$48+(数据!X65-6)*权重!N$49,                              5*权重!N$48+6*权重!N$49+(数据!X65-12)*权重!N$51              )
 )</f>
        <v>2.7333333333333329</v>
      </c>
      <c r="Y65" s="16">
        <f>IF( 数据!Y65&lt;=6,(数据!Y65-1)*权重!O$48,              IF(数据!Y65&lt;=12, 5*权重!O$48+(数据!Y65-6)*权重!O$49,                              5*权重!O$48+6*权重!O$49+(数据!Y65-12)*权重!O$51              )
 )</f>
        <v>1.2833333333333332</v>
      </c>
      <c r="Z65" s="16">
        <f>IF( 数据!Z65&lt;=6,(数据!Z65-1)*权重!P$48,              IF(数据!Z65&lt;=10, 5*权重!P$48+(数据!Z65-4)*权重!P$50,                              5*权重!P$48+4*权重!P$50+(数据!Z65-10)*权重!P$52              )  )</f>
        <v>-1.25</v>
      </c>
      <c r="AA65" s="16">
        <f>IF( 数据!AA65&lt;=6,(数据!AA65-1)*权重!Q$48,              IF(数据!AA65&lt;=12, 5*权重!Q$48+(数据!AA65-6)*权重!Q$49,                              5*权重!Q$48+6*权重!Q$49+(数据!AA65-12)*权重!Q$51              )
 )</f>
        <v>6.5</v>
      </c>
      <c r="AB65" s="16">
        <f>IF( 数据!AB65&lt;=6,(数据!AB65-1)*权重!R$48,              IF(数据!AB65&lt;=10, 5*权重!R$48+(数据!AB65-4)*权重!R$50,                              5*权重!R$48+4*权重!R$50+(数据!AB65-10)*权重!R$52              )  )</f>
        <v>56.75</v>
      </c>
      <c r="AC65" s="16">
        <f>IF( 数据!AC65&lt;=6,(数据!AC65-1)*权重!S$48,              IF(数据!AC65&lt;=12, 5*权重!S$48+(数据!AC65-6)*权重!S$49,                              5*权重!S$48+6*权重!S$49+(数据!AC65-12)*权重!S$51              )
 )</f>
        <v>21.55</v>
      </c>
      <c r="AD65" s="16">
        <f>IF( 数据!AD65&lt;=6,(数据!AD65-1)*权重!T$48,              IF(数据!AD65&lt;=12, 5*权重!T$48+(数据!AD65-6)*权重!T$49,                              5*权重!T$48+6*权重!T$49+(数据!AD65-12)*权重!T$51              )
 )</f>
        <v>-0.49999999999999956</v>
      </c>
      <c r="AE65" s="16">
        <f>IF( 数据!AE65&lt;=6,(数据!AE65-1)*权重!U$48,              IF(数据!AE65&lt;=10, 5*权重!U$48+(数据!AE65-4)*权重!U$50,                              5*权重!U$48+4*权重!U$50+(数据!AE65-10)*权重!U$52              )  )</f>
        <v>-2.1999999999999993</v>
      </c>
      <c r="AF65" s="16">
        <f>IF( 数据!AF65&lt;=6,(数据!AF65-1)*权重!V$48,              IF(数据!AF65&lt;=10, 5*权重!V$48+(数据!AF65-4)*权重!V$50,                              5*权重!V$48+4*权重!V$50+(数据!AF65-10)*权重!V$52              )  )</f>
        <v>7.3500000000000005</v>
      </c>
      <c r="AG65" s="16">
        <f>IF( 数据!AG65&lt;=6,(数据!AG65-1)*权重!W$48,              IF(数据!AG65&lt;=12, 5*权重!W$48+(数据!AG65-6)*权重!W$49,                              5*权重!W$48+6*权重!W$49+(数据!AG65-12)*权重!W$51              )
 )</f>
        <v>3.0999999999999996</v>
      </c>
      <c r="AH65" s="16">
        <f>IF( 数据!AH65&lt;=6,(数据!AH65-1)*权重!X$48,              IF(数据!AH65&lt;=10, 5*权重!X$48+(数据!AH65-4)*权重!X$50,                              5*权重!X$48+4*权重!X$50+(数据!AH65-10)*权重!X$52              )  )</f>
        <v>0.17500000000000004</v>
      </c>
      <c r="AI65" s="16">
        <f>IF( 数据!AI65&lt;=6,(数据!AI65-1)*权重!Y$48,              IF(数据!AI65&lt;=12, 5*权重!Y$48+(数据!AI65-6)*权重!Y$49,                              5*权重!Y$48+6*权重!Y$49+(数据!AI65-12)*权重!Y$51              )
 )</f>
        <v>0.53333333333333333</v>
      </c>
      <c r="AJ65" s="16">
        <f>IF( 数据!AJ65&lt;=6,(数据!AJ65-1)*权重!Z$48,              IF(数据!AJ65&lt;=10, 5*权重!Z$48+(数据!AJ65-4)*权重!Z$50,                              5*权重!Z$48+4*权重!Z$50+(数据!AJ65-10)*权重!Z$52              )  )</f>
        <v>10.425000000000001</v>
      </c>
      <c r="AK65" s="16">
        <f>IF( 数据!AK65&lt;=6,(数据!AK65-1)*权重!AA$48,              IF(数据!AK65&lt;=10, 5*权重!AA$48+(数据!AK65-4)*权重!AA$50,                              5*权重!AA$48+4*权重!AA$50+(数据!AK65-10)*权重!AA$52              )  )</f>
        <v>-0.75000000000000022</v>
      </c>
      <c r="AL65" s="16">
        <f>IF( 数据!AL65&lt;=6,(数据!AL65-1)*权重!AB$48,              IF(数据!AL65&lt;=12, 5*权重!AB$48+(数据!AL65-6)*权重!AB$49,                              5*权重!AB$48+6*权重!AB$49+(数据!AL65-12)*权重!AB$51              )
 )</f>
        <v>16.2</v>
      </c>
      <c r="AM65" s="16">
        <f>IF( 数据!AM65&lt;=6,(数据!AM65-1)*权重!AC$48,              IF(数据!AM65&lt;=12, 5*权重!AC$48+(数据!AM65-6)*权重!AC$49,                              5*权重!AC$48+6*权重!AC$49+(数据!AM65-12)*权重!AC$51              )
 )</f>
        <v>9.6</v>
      </c>
      <c r="AN65" s="16">
        <f>IF( 数据!AN65&lt;=6,(数据!AN65-1)*权重!AD$48,              IF(数据!AN65&lt;=12, 5*权重!AD$48+(数据!AN65-6)*权重!AD$49,                              5*权重!AD$48+6*权重!AD$49+(数据!AN65-12)*权重!AD$51              )
 )</f>
        <v>77.333333333333329</v>
      </c>
      <c r="AO65" s="16">
        <f>IF( 数据!AO65&lt;=6,(数据!AO65-1)*权重!AE$48,              IF(数据!AO65&lt;=12, 5*权重!AE$48+(数据!AO65-6)*权重!AE$49,                              5*权重!AE$48+6*权重!AE$49+(数据!AO65-12)*权重!AE$51              )
 )</f>
        <v>15.1</v>
      </c>
      <c r="AP65" s="16">
        <f>IF( 数据!AP65&lt;=6,(数据!AP65-1)*权重!AF$48,              IF(数据!AP65&lt;=12, 5*权重!AF$48+(数据!AP65-6)*权重!AF$49,                              5*权重!AF$48+6*权重!AF$49+(数据!AP65-12)*权重!AF$51              )
 )</f>
        <v>15.433333333333334</v>
      </c>
      <c r="AQ65" s="16">
        <f>IF( 数据!AQ65&lt;=6,(数据!AQ65-1)*权重!AG$48,              IF(数据!AQ65&lt;=12, 5*权重!AG$48+(数据!AQ65-6)*权重!AG$49,                              5*权重!AG$48+6*权重!AG$49+(数据!AQ65-12)*权重!AG$51              )
 )</f>
        <v>19.350000000000001</v>
      </c>
      <c r="AR65" s="16">
        <f>IF( 数据!AR65&lt;=6,(数据!AR65-1)*权重!AH$48,              IF(数据!AR65&lt;=12, 5*权重!AH$48+(数据!AR65-6)*权重!AH$49,                              5*权重!AH$48+6*权重!AH$49+(数据!AR65-12)*权重!AH$51              )
 )</f>
        <v>14.566666666666665</v>
      </c>
      <c r="AS65" s="16">
        <f>IF( 数据!AS65&lt;=6,(数据!AS65-1)*权重!AI$48,              IF(数据!AS65&lt;=12, 5*权重!AI$48+(数据!AS65-6)*权重!AI$49,                              5*权重!AI$48+6*权重!AI$49+(数据!AS65-12)*权重!AI$51              )
 )</f>
        <v>7.6000000000000014</v>
      </c>
      <c r="AT65" s="16">
        <f>IF( 数据!AT65&lt;=6,(数据!AT65-1)*权重!AJ$48,              IF(数据!AT65&lt;=12, 5*权重!AJ$48+(数据!AT65-6)*权重!AJ$49,                              5*权重!AJ$48+6*权重!AJ$49+(数据!AT65-12)*权重!AJ$51              )
 )</f>
        <v>81.625</v>
      </c>
      <c r="AU65" s="16">
        <f>IF( 数据!AU65&lt;=6,(数据!AU65-1)*权重!AK$48,              IF(数据!AU65&lt;=12, 5*权重!AK$48+(数据!AU65-6)*权重!AK$49,                              5*权重!AK$48+6*权重!AK$49+(数据!AU65-12)*权重!AK$51              )
 )</f>
        <v>14.499999999999998</v>
      </c>
      <c r="AV65" s="16">
        <f>IF( 数据!AV65&lt;=6,(数据!AV65-1)*权重!AL$48,              IF(数据!AV65&lt;=10, 5*权重!AL$48+(数据!AV65-4)*权重!AL$50,                              5*权重!AL$48+4*权重!AL$50+(数据!AV65-10)*权重!AL$52              )  )</f>
        <v>4.25</v>
      </c>
      <c r="AW65" s="16">
        <f>IF( 数据!AW65&lt;=6,(数据!AW65-1)*权重!AM$48,              IF(数据!AW65&lt;=10, 5*权重!AM$48+(数据!AW65-4)*权重!AM$50,                              5*权重!AM$48+4*权重!AM$50+(数据!AW65-10)*权重!AM$52              )  )</f>
        <v>4.2</v>
      </c>
      <c r="AX65" s="16">
        <f>IF( 数据!AX65&lt;=6,(数据!AX65-1)*权重!AN$48,              IF(数据!AX65&lt;=10, 5*权重!AN$48+(数据!AX65-4)*权重!AN$50,                              5*权重!AN$48+4*权重!AN$50+(数据!AX65-10)*权重!AN$52              )  )</f>
        <v>25.424999999999997</v>
      </c>
      <c r="AY65" s="8">
        <v>2</v>
      </c>
      <c r="AZ65" s="8">
        <v>2</v>
      </c>
      <c r="BA65" s="8">
        <v>1</v>
      </c>
      <c r="BB65" s="8">
        <v>3</v>
      </c>
      <c r="BC65" s="8">
        <v>2</v>
      </c>
      <c r="BD65" s="8">
        <v>1</v>
      </c>
      <c r="BE65" s="8">
        <v>3</v>
      </c>
      <c r="BF65" s="8">
        <v>1</v>
      </c>
      <c r="BG65" s="8">
        <v>2</v>
      </c>
      <c r="BH65" s="8">
        <v>1</v>
      </c>
      <c r="BI65" s="8">
        <v>3</v>
      </c>
      <c r="BJ65" s="8" t="s">
        <v>26</v>
      </c>
      <c r="BK65" s="8" t="s">
        <v>20</v>
      </c>
      <c r="BL65" s="8">
        <v>16</v>
      </c>
      <c r="BM65" s="8" t="s">
        <v>26</v>
      </c>
      <c r="BN65" s="8"/>
      <c r="BO65" s="8">
        <v>6</v>
      </c>
      <c r="BP65" s="34">
        <v>46934</v>
      </c>
      <c r="BQ65" s="8" t="s">
        <v>21</v>
      </c>
      <c r="BR65" s="8" t="s">
        <v>156</v>
      </c>
    </row>
    <row r="66" spans="1:70" ht="15.5" thickBot="1" x14ac:dyDescent="0.35">
      <c r="A66" s="8" t="s">
        <v>26</v>
      </c>
      <c r="B66" s="16">
        <f t="shared" si="2"/>
        <v>443.25749999999999</v>
      </c>
      <c r="C66" s="8" t="s">
        <v>231</v>
      </c>
      <c r="D66" s="8" t="s">
        <v>154</v>
      </c>
      <c r="E66" s="33">
        <v>1</v>
      </c>
      <c r="F66" s="8">
        <v>0</v>
      </c>
      <c r="G66" s="8" t="s">
        <v>157</v>
      </c>
      <c r="H66" s="8" t="s">
        <v>137</v>
      </c>
      <c r="I66" s="8">
        <v>23</v>
      </c>
      <c r="J66" s="8">
        <v>154</v>
      </c>
      <c r="K66" s="8">
        <v>165</v>
      </c>
      <c r="L66" s="16">
        <f>IF( 数据!L66&lt;=6,(数据!L66-1)*权重!B$48,              IF(数据!L66&lt;=12, 5*权重!B$48+(数据!L66-6)*权重!B$49,                              5*权重!B$48+6*权重!B$49+(数据!L66-12)*权重!B$51              )
 )</f>
        <v>3.4666666666666668</v>
      </c>
      <c r="M66" s="16">
        <f>IF( 数据!M66&lt;=6,(数据!M66-1)*权重!C$48,              IF(数据!M66&lt;=12, 5*权重!C$48+(数据!M66-6)*权重!C$49,                              5*权重!C$48+6*权重!C$49+(数据!M66-12)*权重!C$51              )
 )</f>
        <v>0.91666666666666674</v>
      </c>
      <c r="N66" s="16">
        <f>IF( 数据!N66&lt;=6,(数据!N66-1)*权重!D$48,              IF(数据!N66&lt;=12, 5*权重!D$48+(数据!N66-6)*权重!D$49,                              5*权重!D$48+6*权重!D$49+(数据!N66-12)*权重!D$51              )
 )</f>
        <v>0.32</v>
      </c>
      <c r="O66" s="16">
        <f>IF( 数据!O66&lt;=6,(数据!O66-1)*权重!E$48,              IF(数据!O66&lt;=12, 5*权重!E$48+(数据!O66-6)*权重!E$49,                              5*权重!E$48+6*权重!E$49+(数据!O66-12)*权重!E$51              )
 )</f>
        <v>0</v>
      </c>
      <c r="P66" s="16">
        <f>IF( 数据!P66&lt;=6,(数据!P66-1)*权重!F$48,              IF(数据!P66&lt;=12, 5*权重!F$48+(数据!P66-6)*权重!F$49,                              5*权重!F$48+6*权重!F$49+(数据!P66-12)*权重!F$51              )
 )</f>
        <v>-2.3499999999999996</v>
      </c>
      <c r="Q66" s="16">
        <f>IF( 数据!Q66&lt;=6,(数据!Q66-1)*权重!G$48,              IF(数据!Q66&lt;=12, 5*权重!G$48+(数据!Q66-6)*权重!G$49,                              5*权重!G$48+6*权重!G$49+(数据!Q66-12)*权重!G$51              )
 )</f>
        <v>0</v>
      </c>
      <c r="R66" s="16">
        <f>IF( 数据!R66&lt;=6,(数据!R66-1)*权重!H$48,              IF(数据!R66&lt;=12, 5*权重!H$48+(数据!R66-6)*权重!H$49,                              5*权重!H$48+6*权重!H$49+(数据!R66-12)*权重!H$51              )
 )</f>
        <v>0</v>
      </c>
      <c r="S66" s="16">
        <f>IF( 数据!S66&lt;=6,(数据!S66-1)*权重!I$48,              IF(数据!S66&lt;=12, 5*权重!I$48+(数据!S66-6)*权重!I$49,                              5*权重!I$48+6*权重!I$49+(数据!S66-12)*权重!I$51              )
 )</f>
        <v>22.033333333333331</v>
      </c>
      <c r="T66" s="16">
        <f>IF( 数据!T66&lt;=6,(数据!T66-1)*权重!J$48,              IF(数据!T66&lt;=12, 5*权重!J$48+(数据!T66-6)*权重!J$49,                              5*权重!J$48+6*权重!J$49+(数据!T66-12)*权重!J$51              )
 )</f>
        <v>2.8</v>
      </c>
      <c r="U66" s="16">
        <f>IF( 数据!U66&lt;=6,(数据!U66-1)*权重!K$48,              IF(数据!U66&lt;=12, 5*权重!K$48+(数据!U66-6)*权重!K$49,                              5*权重!K$48+6*权重!K$49+(数据!U66-12)*权重!K$51              )
 )</f>
        <v>0</v>
      </c>
      <c r="V66" s="16">
        <f>IF( 数据!V66&lt;=6,(数据!V66-1)*权重!L$48,              IF(数据!V66&lt;=12, 5*权重!L$48+(数据!V66-6)*权重!L$49,                              5*权重!L$48+6*权重!L$49+(数据!V66-12)*权重!L$51              )
 )</f>
        <v>8.1666666666666679</v>
      </c>
      <c r="W66" s="16">
        <f>IF( 数据!W66&lt;=6,(数据!W66-1)*权重!M$48,              IF(数据!W66&lt;=12, 5*权重!M$48+(数据!W66-6)*权重!M$49,                              5*权重!M$48+6*权重!M$49+(数据!W66-12)*权重!M$51              )
 )</f>
        <v>2.0333333333333332</v>
      </c>
      <c r="X66" s="16">
        <f>IF( 数据!X66&lt;=6,(数据!X66-1)*权重!N$48,              IF(数据!X66&lt;=12, 5*权重!N$48+(数据!X66-6)*权重!N$49,                              5*权重!N$48+6*权重!N$49+(数据!X66-12)*权重!N$51              )
 )</f>
        <v>1.8833333333333333</v>
      </c>
      <c r="Y66" s="16">
        <f>IF( 数据!Y66&lt;=6,(数据!Y66-1)*权重!O$48,              IF(数据!Y66&lt;=12, 5*权重!O$48+(数据!Y66-6)*权重!O$49,                              5*权重!O$48+6*权重!O$49+(数据!Y66-12)*权重!O$51              )
 )</f>
        <v>2.5333333333333332</v>
      </c>
      <c r="Z66" s="16">
        <f>IF( 数据!Z66&lt;=6,(数据!Z66-1)*权重!P$48,              IF(数据!Z66&lt;=10, 5*权重!P$48+(数据!Z66-4)*权重!P$50,                              5*权重!P$48+4*权重!P$50+(数据!Z66-10)*权重!P$52              )  )</f>
        <v>-0.55000000000000027</v>
      </c>
      <c r="AA66" s="16">
        <f>IF( 数据!AA66&lt;=6,(数据!AA66-1)*权重!Q$48,              IF(数据!AA66&lt;=12, 5*权重!Q$48+(数据!AA66-6)*权重!Q$49,                              5*权重!Q$48+6*权重!Q$49+(数据!AA66-12)*权重!Q$51              )
 )</f>
        <v>5.68</v>
      </c>
      <c r="AB66" s="16">
        <f>IF( 数据!AB66&lt;=6,(数据!AB66-1)*权重!R$48,              IF(数据!AB66&lt;=10, 5*权重!R$48+(数据!AB66-4)*权重!R$50,                              5*权重!R$48+4*权重!R$50+(数据!AB66-10)*权重!R$52              )  )</f>
        <v>55.25</v>
      </c>
      <c r="AC66" s="16">
        <f>IF( 数据!AC66&lt;=6,(数据!AC66-1)*权重!S$48,              IF(数据!AC66&lt;=12, 5*权重!S$48+(数据!AC66-6)*权重!S$49,                              5*权重!S$48+6*权重!S$49+(数据!AC66-12)*权重!S$51              )
 )</f>
        <v>18.75</v>
      </c>
      <c r="AD66" s="16">
        <f>IF( 数据!AD66&lt;=6,(数据!AD66-1)*权重!T$48,              IF(数据!AD66&lt;=12, 5*权重!T$48+(数据!AD66-6)*权重!T$49,                              5*权重!T$48+6*权重!T$49+(数据!AD66-12)*权重!T$51              )
 )</f>
        <v>-0.86666666666666625</v>
      </c>
      <c r="AE66" s="16">
        <f>IF( 数据!AE66&lt;=6,(数据!AE66-1)*权重!U$48,              IF(数据!AE66&lt;=10, 5*权重!U$48+(数据!AE66-4)*权重!U$50,                              5*权重!U$48+4*权重!U$50+(数据!AE66-10)*权重!U$52              )  )</f>
        <v>-3.28</v>
      </c>
      <c r="AF66" s="16">
        <f>IF( 数据!AF66&lt;=6,(数据!AF66-1)*权重!V$48,              IF(数据!AF66&lt;=10, 5*权重!V$48+(数据!AF66-4)*权重!V$50,                              5*权重!V$48+4*权重!V$50+(数据!AF66-10)*权重!V$52              )  )</f>
        <v>6.5250000000000004</v>
      </c>
      <c r="AG66" s="16">
        <f>IF( 数据!AG66&lt;=6,(数据!AG66-1)*权重!W$48,              IF(数据!AG66&lt;=12, 5*权重!W$48+(数据!AG66-6)*权重!W$49,                              5*权重!W$48+6*权重!W$49+(数据!AG66-12)*权重!W$51              )
 )</f>
        <v>3.4999999999999996</v>
      </c>
      <c r="AH66" s="16">
        <f>IF( 数据!AH66&lt;=6,(数据!AH66-1)*权重!X$48,              IF(数据!AH66&lt;=10, 5*权重!X$48+(数据!AH66-4)*权重!X$50,                              5*权重!X$48+4*权重!X$50+(数据!AH66-10)*权重!X$52              )  )</f>
        <v>-0.27500000000000002</v>
      </c>
      <c r="AI66" s="16">
        <f>IF( 数据!AI66&lt;=6,(数据!AI66-1)*权重!Y$48,              IF(数据!AI66&lt;=12, 5*权重!Y$48+(数据!AI66-6)*权重!Y$49,                              5*权重!Y$48+6*权重!Y$49+(数据!AI66-12)*权重!Y$51              )
 )</f>
        <v>0.8</v>
      </c>
      <c r="AJ66" s="16">
        <f>IF( 数据!AJ66&lt;=6,(数据!AJ66-1)*权重!Z$48,              IF(数据!AJ66&lt;=10, 5*权重!Z$48+(数据!AJ66-4)*权重!Z$50,                              5*权重!Z$48+4*权重!Z$50+(数据!AJ66-10)*权重!Z$52              )  )</f>
        <v>8.0750000000000011</v>
      </c>
      <c r="AK66" s="16">
        <f>IF( 数据!AK66&lt;=6,(数据!AK66-1)*权重!AA$48,              IF(数据!AK66&lt;=10, 5*权重!AA$48+(数据!AK66-4)*权重!AA$50,                              5*权重!AA$48+4*权重!AA$50+(数据!AK66-10)*权重!AA$52              )  )</f>
        <v>-1.2750000000000001</v>
      </c>
      <c r="AL66" s="16">
        <f>IF( 数据!AL66&lt;=6,(数据!AL66-1)*权重!AB$48,              IF(数据!AL66&lt;=12, 5*权重!AB$48+(数据!AL66-6)*权重!AB$49,                              5*权重!AB$48+6*权重!AB$49+(数据!AL66-12)*权重!AB$51              )
 )</f>
        <v>12.6</v>
      </c>
      <c r="AM66" s="16">
        <f>IF( 数据!AM66&lt;=6,(数据!AM66-1)*权重!AC$48,              IF(数据!AM66&lt;=12, 5*权重!AC$48+(数据!AM66-6)*权重!AC$49,                              5*权重!AC$48+6*权重!AC$49+(数据!AM66-12)*权重!AC$51              )
 )</f>
        <v>9.6</v>
      </c>
      <c r="AN66" s="16">
        <f>IF( 数据!AN66&lt;=6,(数据!AN66-1)*权重!AD$48,              IF(数据!AN66&lt;=12, 5*权重!AD$48+(数据!AN66-6)*权重!AD$49,                              5*权重!AD$48+6*权重!AD$49+(数据!AN66-12)*权重!AD$51              )
 )</f>
        <v>82.0625</v>
      </c>
      <c r="AO66" s="16">
        <f>IF( 数据!AO66&lt;=6,(数据!AO66-1)*权重!AE$48,              IF(数据!AO66&lt;=12, 5*权重!AE$48+(数据!AO66-6)*权重!AE$49,                              5*权重!AE$48+6*权重!AE$49+(数据!AO66-12)*权重!AE$51              )
 )</f>
        <v>15.1</v>
      </c>
      <c r="AP66" s="16">
        <f>IF( 数据!AP66&lt;=6,(数据!AP66-1)*权重!AF$48,              IF(数据!AP66&lt;=12, 5*权重!AF$48+(数据!AP66-6)*权重!AF$49,                              5*权重!AF$48+6*权重!AF$49+(数据!AP66-12)*权重!AF$51              )
 )</f>
        <v>16.399999999999999</v>
      </c>
      <c r="AQ66" s="16">
        <f>IF( 数据!AQ66&lt;=6,(数据!AQ66-1)*权重!AG$48,              IF(数据!AQ66&lt;=12, 5*权重!AG$48+(数据!AQ66-6)*权重!AG$49,                              5*权重!AG$48+6*权重!AG$49+(数据!AQ66-12)*权重!AG$51              )
 )</f>
        <v>18.316666666666666</v>
      </c>
      <c r="AR66" s="16">
        <f>IF( 数据!AR66&lt;=6,(数据!AR66-1)*权重!AH$48,              IF(数据!AR66&lt;=12, 5*权重!AH$48+(数据!AR66-6)*权重!AH$49,                              5*权重!AH$48+6*权重!AH$49+(数据!AR66-12)*权重!AH$51              )
 )</f>
        <v>18.066666666666666</v>
      </c>
      <c r="AS66" s="16">
        <f>IF( 数据!AS66&lt;=6,(数据!AS66-1)*权重!AI$48,              IF(数据!AS66&lt;=12, 5*权重!AI$48+(数据!AS66-6)*权重!AI$49,                              5*权重!AI$48+6*权重!AI$49+(数据!AS66-12)*权重!AI$51              )
 )</f>
        <v>7.6000000000000014</v>
      </c>
      <c r="AT66" s="16">
        <f>IF( 数据!AT66&lt;=6,(数据!AT66-1)*权重!AJ$48,              IF(数据!AT66&lt;=12, 5*权重!AJ$48+(数据!AT66-6)*权重!AJ$49,                              5*权重!AJ$48+6*权重!AJ$49+(数据!AT66-12)*权重!AJ$51              )
 )</f>
        <v>86.5</v>
      </c>
      <c r="AU66" s="16">
        <f>IF( 数据!AU66&lt;=6,(数据!AU66-1)*权重!AK$48,              IF(数据!AU66&lt;=12, 5*权重!AK$48+(数据!AU66-6)*权重!AK$49,                              5*权重!AK$48+6*权重!AK$49+(数据!AU66-12)*权重!AK$51              )
 )</f>
        <v>14.799999999999999</v>
      </c>
      <c r="AV66" s="16">
        <f>IF( 数据!AV66&lt;=6,(数据!AV66-1)*权重!AL$48,              IF(数据!AV66&lt;=10, 5*权重!AL$48+(数据!AV66-4)*权重!AL$50,                              5*权重!AL$48+4*权重!AL$50+(数据!AV66-10)*权重!AL$52              )  )</f>
        <v>2.5499999999999998</v>
      </c>
      <c r="AW66" s="16">
        <f>IF( 数据!AW66&lt;=6,(数据!AW66-1)*权重!AM$48,              IF(数据!AW66&lt;=10, 5*权重!AM$48+(数据!AW66-4)*权重!AM$50,                              5*权重!AM$48+4*权重!AM$50+(数据!AW66-10)*权重!AM$52              )  )</f>
        <v>3.45</v>
      </c>
      <c r="AX66" s="16">
        <f>IF( 数据!AX66&lt;=6,(数据!AX66-1)*权重!AN$48,              IF(数据!AX66&lt;=10, 5*权重!AN$48+(数据!AX66-4)*权重!AN$50,                              5*权重!AN$48+4*权重!AN$50+(数据!AX66-10)*权重!AN$52              )  )</f>
        <v>22.074999999999999</v>
      </c>
      <c r="AY66" s="8">
        <v>1</v>
      </c>
      <c r="AZ66" s="8">
        <v>1</v>
      </c>
      <c r="BA66" s="8">
        <v>3</v>
      </c>
      <c r="BB66" s="8">
        <v>1</v>
      </c>
      <c r="BC66" s="8">
        <v>1</v>
      </c>
      <c r="BD66" s="8">
        <v>3</v>
      </c>
      <c r="BE66" s="8">
        <v>1</v>
      </c>
      <c r="BF66" s="8">
        <v>1</v>
      </c>
      <c r="BG66" s="8">
        <v>2</v>
      </c>
      <c r="BH66" s="8">
        <v>1</v>
      </c>
      <c r="BI66" s="8">
        <v>3</v>
      </c>
      <c r="BJ66" s="8" t="s">
        <v>26</v>
      </c>
      <c r="BK66" s="8" t="s">
        <v>20</v>
      </c>
      <c r="BL66" s="8">
        <v>12</v>
      </c>
      <c r="BM66" s="8" t="s">
        <v>26</v>
      </c>
      <c r="BN66" s="8"/>
      <c r="BO66" s="8">
        <v>16</v>
      </c>
      <c r="BP66" s="34">
        <v>47664</v>
      </c>
      <c r="BQ66" s="8" t="s">
        <v>21</v>
      </c>
      <c r="BR66" s="8" t="s">
        <v>156</v>
      </c>
    </row>
    <row r="67" spans="1:70" ht="15.5" thickBot="1" x14ac:dyDescent="0.35">
      <c r="A67" s="8" t="s">
        <v>26</v>
      </c>
      <c r="B67" s="16">
        <f t="shared" si="2"/>
        <v>436.39500000000004</v>
      </c>
      <c r="C67" s="8" t="s">
        <v>232</v>
      </c>
      <c r="D67" s="8" t="s">
        <v>154</v>
      </c>
      <c r="E67" s="33">
        <v>1</v>
      </c>
      <c r="F67" s="8">
        <v>0</v>
      </c>
      <c r="G67" s="8" t="s">
        <v>155</v>
      </c>
      <c r="H67" s="8" t="s">
        <v>158</v>
      </c>
      <c r="I67" s="8">
        <v>23</v>
      </c>
      <c r="J67" s="8">
        <v>155</v>
      </c>
      <c r="K67" s="8">
        <v>169</v>
      </c>
      <c r="L67" s="16">
        <f>IF( 数据!L67&lt;=6,(数据!L67-1)*权重!B$48,              IF(数据!L67&lt;=12, 5*权重!B$48+(数据!L67-6)*权重!B$49,                              5*权重!B$48+6*权重!B$49+(数据!L67-12)*权重!B$51              )
 )</f>
        <v>4.4000000000000004</v>
      </c>
      <c r="M67" s="16">
        <f>IF( 数据!M67&lt;=6,(数据!M67-1)*权重!C$48,              IF(数据!M67&lt;=12, 5*权重!C$48+(数据!M67-6)*权重!C$49,                              5*权重!C$48+6*权重!C$49+(数据!M67-12)*权重!C$51              )
 )</f>
        <v>0.5</v>
      </c>
      <c r="N67" s="16">
        <f>IF( 数据!N67&lt;=6,(数据!N67-1)*权重!D$48,              IF(数据!N67&lt;=12, 5*权重!D$48+(数据!N67-6)*权重!D$49,                              5*权重!D$48+6*权重!D$49+(数据!N67-12)*权重!D$51              )
 )</f>
        <v>0.27</v>
      </c>
      <c r="O67" s="16">
        <f>IF( 数据!O67&lt;=6,(数据!O67-1)*权重!E$48,              IF(数据!O67&lt;=12, 5*权重!E$48+(数据!O67-6)*权重!E$49,                              5*权重!E$48+6*权重!E$49+(数据!O67-12)*权重!E$51              )
 )</f>
        <v>0</v>
      </c>
      <c r="P67" s="16">
        <f>IF( 数据!P67&lt;=6,(数据!P67-1)*权重!F$48,              IF(数据!P67&lt;=12, 5*权重!F$48+(数据!P67-6)*权重!F$49,                              5*权重!F$48+6*权重!F$49+(数据!P67-12)*权重!F$51              )
 )</f>
        <v>-2.3499999999999996</v>
      </c>
      <c r="Q67" s="16">
        <f>IF( 数据!Q67&lt;=6,(数据!Q67-1)*权重!G$48,              IF(数据!Q67&lt;=12, 5*权重!G$48+(数据!Q67-6)*权重!G$49,                              5*权重!G$48+6*权重!G$49+(数据!Q67-12)*权重!G$51              )
 )</f>
        <v>0</v>
      </c>
      <c r="R67" s="16">
        <f>IF( 数据!R67&lt;=6,(数据!R67-1)*权重!H$48,              IF(数据!R67&lt;=12, 5*权重!H$48+(数据!R67-6)*权重!H$49,                              5*权重!H$48+6*权重!H$49+(数据!R67-12)*权重!H$51              )
 )</f>
        <v>0</v>
      </c>
      <c r="S67" s="16">
        <f>IF( 数据!S67&lt;=6,(数据!S67-1)*权重!I$48,              IF(数据!S67&lt;=12, 5*权重!I$48+(数据!S67-6)*权重!I$49,                              5*权重!I$48+6*权重!I$49+(数据!S67-12)*权重!I$51              )
 )</f>
        <v>16.566666666666666</v>
      </c>
      <c r="T67" s="16">
        <f>IF( 数据!T67&lt;=6,(数据!T67-1)*权重!J$48,              IF(数据!T67&lt;=12, 5*权重!J$48+(数据!T67-6)*权重!J$49,                              5*权重!J$48+6*权重!J$49+(数据!T67-12)*权重!J$51              )
 )</f>
        <v>1.2999999999999998</v>
      </c>
      <c r="U67" s="16">
        <f>IF( 数据!U67&lt;=6,(数据!U67-1)*权重!K$48,              IF(数据!U67&lt;=12, 5*权重!K$48+(数据!U67-6)*权重!K$49,                              5*权重!K$48+6*权重!K$49+(数据!U67-12)*权重!K$51              )
 )</f>
        <v>0</v>
      </c>
      <c r="V67" s="16">
        <f>IF( 数据!V67&lt;=6,(数据!V67-1)*权重!L$48,              IF(数据!V67&lt;=12, 5*权重!L$48+(数据!V67-6)*权重!L$49,                              5*权重!L$48+6*权重!L$49+(数据!V67-12)*权重!L$51              )
 )</f>
        <v>6.4</v>
      </c>
      <c r="W67" s="16">
        <f>IF( 数据!W67&lt;=6,(数据!W67-1)*权重!M$48,              IF(数据!W67&lt;=12, 5*权重!M$48+(数据!W67-6)*权重!M$49,                              5*权重!M$48+6*权重!M$49+(数据!W67-12)*权重!M$51              )
 )</f>
        <v>0.76666666666666661</v>
      </c>
      <c r="X67" s="16">
        <f>IF( 数据!X67&lt;=6,(数据!X67-1)*权重!N$48,              IF(数据!X67&lt;=12, 5*权重!N$48+(数据!X67-6)*权重!N$49,                              5*权重!N$48+6*权重!N$49+(数据!X67-12)*权重!N$51              )
 )</f>
        <v>2.7333333333333329</v>
      </c>
      <c r="Y67" s="16">
        <f>IF( 数据!Y67&lt;=6,(数据!Y67-1)*权重!O$48,              IF(数据!Y67&lt;=12, 5*权重!O$48+(数据!Y67-6)*权重!O$49,                              5*权重!O$48+6*权重!O$49+(数据!Y67-12)*权重!O$51              )
 )</f>
        <v>1.7</v>
      </c>
      <c r="Z67" s="16">
        <f>IF( 数据!Z67&lt;=6,(数据!Z67-1)*权重!P$48,              IF(数据!Z67&lt;=10, 5*权重!P$48+(数据!Z67-4)*权重!P$50,                              5*权重!P$48+4*权重!P$50+(数据!Z67-10)*权重!P$52              )  )</f>
        <v>-1.0750000000000002</v>
      </c>
      <c r="AA67" s="16">
        <f>IF( 数据!AA67&lt;=6,(数据!AA67-1)*权重!Q$48,              IF(数据!AA67&lt;=12, 5*权重!Q$48+(数据!AA67-6)*权重!Q$49,                              5*权重!Q$48+6*权重!Q$49+(数据!AA67-12)*权重!Q$51              )
 )</f>
        <v>6.5</v>
      </c>
      <c r="AB67" s="16">
        <f>IF( 数据!AB67&lt;=6,(数据!AB67-1)*权重!R$48,              IF(数据!AB67&lt;=10, 5*权重!R$48+(数据!AB67-4)*权重!R$50,                              5*权重!R$48+4*权重!R$50+(数据!AB67-10)*权重!R$52              )  )</f>
        <v>56</v>
      </c>
      <c r="AC67" s="16">
        <f>IF( 数据!AC67&lt;=6,(数据!AC67-1)*权重!S$48,              IF(数据!AC67&lt;=12, 5*权重!S$48+(数据!AC67-6)*权重!S$49,                              5*权重!S$48+6*权重!S$49+(数据!AC67-12)*权重!S$51              )
 )</f>
        <v>20.866666666666667</v>
      </c>
      <c r="AD67" s="16">
        <f>IF( 数据!AD67&lt;=6,(数据!AD67-1)*权重!T$48,              IF(数据!AD67&lt;=12, 5*权重!T$48+(数据!AD67-6)*权重!T$49,                              5*权重!T$48+6*权重!T$49+(数据!AD67-12)*权重!T$51              )
 )</f>
        <v>-0.49999999999999956</v>
      </c>
      <c r="AE67" s="16">
        <f>IF( 数据!AE67&lt;=6,(数据!AE67-1)*权重!U$48,              IF(数据!AE67&lt;=10, 5*权重!U$48+(数据!AE67-4)*权重!U$50,                              5*权重!U$48+4*权重!U$50+(数据!AE67-10)*权重!U$52              )  )</f>
        <v>-2.4499999999999993</v>
      </c>
      <c r="AF67" s="16">
        <f>IF( 数据!AF67&lt;=6,(数据!AF67-1)*权重!V$48,              IF(数据!AF67&lt;=10, 5*权重!V$48+(数据!AF67-4)*权重!V$50,                              5*权重!V$48+4*权重!V$50+(数据!AF67-10)*权重!V$52              )  )</f>
        <v>7.6125000000000007</v>
      </c>
      <c r="AG67" s="16">
        <f>IF( 数据!AG67&lt;=6,(数据!AG67-1)*权重!W$48,              IF(数据!AG67&lt;=12, 5*权重!W$48+(数据!AG67-6)*权重!W$49,                              5*权重!W$48+6*权重!W$49+(数据!AG67-12)*权重!W$51              )
 )</f>
        <v>3.3</v>
      </c>
      <c r="AH67" s="16">
        <f>IF( 数据!AH67&lt;=6,(数据!AH67-1)*权重!X$48,              IF(数据!AH67&lt;=10, 5*权重!X$48+(数据!AH67-4)*权重!X$50,                              5*权重!X$48+4*权重!X$50+(数据!AH67-10)*权重!X$52              )  )</f>
        <v>0.17500000000000004</v>
      </c>
      <c r="AI67" s="16">
        <f>IF( 数据!AI67&lt;=6,(数据!AI67-1)*权重!Y$48,              IF(数据!AI67&lt;=12, 5*权重!Y$48+(数据!AI67-6)*权重!Y$49,                              5*权重!Y$48+6*权重!Y$49+(数据!AI67-12)*权重!Y$51              )
 )</f>
        <v>0.26666666666666666</v>
      </c>
      <c r="AJ67" s="16">
        <f>IF( 数据!AJ67&lt;=6,(数据!AJ67-1)*权重!Z$48,              IF(数据!AJ67&lt;=10, 5*权重!Z$48+(数据!AJ67-4)*权重!Z$50,                              5*权重!Z$48+4*权重!Z$50+(数据!AJ67-10)*权重!Z$52              )  )</f>
        <v>9.8375000000000004</v>
      </c>
      <c r="AK67" s="16">
        <f>IF( 数据!AK67&lt;=6,(数据!AK67-1)*权重!AA$48,              IF(数据!AK67&lt;=10, 5*权重!AA$48+(数据!AK67-4)*权重!AA$50,                              5*权重!AA$48+4*权重!AA$50+(数据!AK67-10)*权重!AA$52              )  )</f>
        <v>-1.2750000000000001</v>
      </c>
      <c r="AL67" s="16">
        <f>IF( 数据!AL67&lt;=6,(数据!AL67-1)*权重!AB$48,              IF(数据!AL67&lt;=12, 5*权重!AB$48+(数据!AL67-6)*权重!AB$49,                              5*权重!AB$48+6*权重!AB$49+(数据!AL67-12)*权重!AB$51              )
 )</f>
        <v>17.100000000000001</v>
      </c>
      <c r="AM67" s="16">
        <f>IF( 数据!AM67&lt;=6,(数据!AM67-1)*权重!AC$48,              IF(数据!AM67&lt;=12, 5*权重!AC$48+(数据!AM67-6)*权重!AC$49,                              5*权重!AC$48+6*权重!AC$49+(数据!AM67-12)*权重!AC$51              )
 )</f>
        <v>9.6</v>
      </c>
      <c r="AN67" s="16">
        <f>IF( 数据!AN67&lt;=6,(数据!AN67-1)*权重!AD$48,              IF(数据!AN67&lt;=12, 5*权重!AD$48+(数据!AN67-6)*权重!AD$49,                              5*权重!AD$48+6*权重!AD$49+(数据!AN67-12)*权重!AD$51              )
 )</f>
        <v>77.333333333333329</v>
      </c>
      <c r="AO67" s="16">
        <f>IF( 数据!AO67&lt;=6,(数据!AO67-1)*权重!AE$48,              IF(数据!AO67&lt;=12, 5*权重!AE$48+(数据!AO67-6)*权重!AE$49,                              5*权重!AE$48+6*权重!AE$49+(数据!AO67-12)*权重!AE$51              )
 )</f>
        <v>17.7</v>
      </c>
      <c r="AP67" s="16">
        <f>IF( 数据!AP67&lt;=6,(数据!AP67-1)*权重!AF$48,              IF(数据!AP67&lt;=12, 5*权重!AF$48+(数据!AP67-6)*权重!AF$49,                              5*权重!AF$48+6*权重!AF$49+(数据!AP67-12)*权重!AF$51              )
 )</f>
        <v>15.433333333333334</v>
      </c>
      <c r="AQ67" s="16">
        <f>IF( 数据!AQ67&lt;=6,(数据!AQ67-1)*权重!AG$48,              IF(数据!AQ67&lt;=12, 5*权重!AG$48+(数据!AQ67-6)*权重!AG$49,                              5*权重!AG$48+6*权重!AG$49+(数据!AQ67-12)*权重!AG$51              )
 )</f>
        <v>19.350000000000001</v>
      </c>
      <c r="AR67" s="16">
        <f>IF( 数据!AR67&lt;=6,(数据!AR67-1)*权重!AH$48,              IF(数据!AR67&lt;=12, 5*权重!AH$48+(数据!AR67-6)*权重!AH$49,                              5*权重!AH$48+6*权重!AH$49+(数据!AR67-12)*权重!AH$51              )
 )</f>
        <v>15.733333333333333</v>
      </c>
      <c r="AS67" s="16">
        <f>IF( 数据!AS67&lt;=6,(数据!AS67-1)*权重!AI$48,              IF(数据!AS67&lt;=12, 5*权重!AI$48+(数据!AS67-6)*权重!AI$49,                              5*权重!AI$48+6*权重!AI$49+(数据!AS67-12)*权重!AI$51              )
 )</f>
        <v>7.6000000000000014</v>
      </c>
      <c r="AT67" s="16">
        <f>IF( 数据!AT67&lt;=6,(数据!AT67-1)*权重!AJ$48,              IF(数据!AT67&lt;=12, 5*权重!AJ$48+(数据!AT67-6)*权重!AJ$49,                              5*权重!AJ$48+6*权重!AJ$49+(数据!AT67-12)*权重!AJ$51              )
 )</f>
        <v>76.75</v>
      </c>
      <c r="AU67" s="16">
        <f>IF( 数据!AU67&lt;=6,(数据!AU67-1)*权重!AK$48,              IF(数据!AU67&lt;=12, 5*权重!AK$48+(数据!AU67-6)*权重!AK$49,                              5*权重!AK$48+6*权重!AK$49+(数据!AU67-12)*权重!AK$51              )
 )</f>
        <v>14.799999999999999</v>
      </c>
      <c r="AV67" s="16">
        <f>IF( 数据!AV67&lt;=6,(数据!AV67-1)*权重!AL$48,              IF(数据!AV67&lt;=10, 5*权重!AL$48+(数据!AV67-4)*权重!AL$50,                              5*权重!AL$48+4*权重!AL$50+(数据!AV67-10)*权重!AL$52              )  )</f>
        <v>3.8250000000000002</v>
      </c>
      <c r="AW67" s="16">
        <f>IF( 数据!AW67&lt;=6,(数据!AW67-1)*权重!AM$48,              IF(数据!AW67&lt;=10, 5*权重!AM$48+(数据!AW67-4)*权重!AM$50,                              5*权重!AM$48+4*权重!AM$50+(数据!AW67-10)*权重!AM$52              )  )</f>
        <v>4.2</v>
      </c>
      <c r="AX67" s="16">
        <f>IF( 数据!AX67&lt;=6,(数据!AX67-1)*权重!AN$48,              IF(数据!AX67&lt;=10, 5*权重!AN$48+(数据!AX67-4)*权重!AN$50,                              5*权重!AN$48+4*权重!AN$50+(数据!AX67-10)*权重!AN$52              )  )</f>
        <v>25.424999999999997</v>
      </c>
      <c r="AY67" s="8">
        <v>2</v>
      </c>
      <c r="AZ67" s="8">
        <v>1</v>
      </c>
      <c r="BA67" s="8">
        <v>3</v>
      </c>
      <c r="BB67" s="8">
        <v>1</v>
      </c>
      <c r="BC67" s="8">
        <v>1</v>
      </c>
      <c r="BD67" s="8">
        <v>3</v>
      </c>
      <c r="BE67" s="8">
        <v>1</v>
      </c>
      <c r="BF67" s="8">
        <v>3</v>
      </c>
      <c r="BG67" s="8">
        <v>1</v>
      </c>
      <c r="BH67" s="8">
        <v>3</v>
      </c>
      <c r="BI67" s="8">
        <v>3</v>
      </c>
      <c r="BJ67" s="8" t="s">
        <v>26</v>
      </c>
      <c r="BK67" s="8" t="s">
        <v>20</v>
      </c>
      <c r="BL67" s="8">
        <v>17</v>
      </c>
      <c r="BM67" s="8" t="s">
        <v>26</v>
      </c>
      <c r="BN67" s="8"/>
      <c r="BO67" s="8" t="s">
        <v>26</v>
      </c>
      <c r="BP67" s="34">
        <v>47299</v>
      </c>
      <c r="BQ67" s="8" t="s">
        <v>21</v>
      </c>
      <c r="BR67" s="8" t="s">
        <v>156</v>
      </c>
    </row>
    <row r="68" spans="1:70" ht="15.5" thickBot="1" x14ac:dyDescent="0.35">
      <c r="A68" s="8" t="s">
        <v>26</v>
      </c>
      <c r="B68" s="16">
        <f t="shared" si="2"/>
        <v>466.27</v>
      </c>
      <c r="C68" s="8" t="s">
        <v>233</v>
      </c>
      <c r="D68" s="8" t="s">
        <v>154</v>
      </c>
      <c r="E68" s="33">
        <v>1</v>
      </c>
      <c r="F68" s="8">
        <v>0</v>
      </c>
      <c r="G68" s="8" t="s">
        <v>20</v>
      </c>
      <c r="H68" s="8" t="s">
        <v>31</v>
      </c>
      <c r="I68" s="8">
        <v>24</v>
      </c>
      <c r="J68" s="8">
        <v>176</v>
      </c>
      <c r="K68" s="8">
        <v>184</v>
      </c>
      <c r="L68" s="16">
        <f>IF( 数据!L68&lt;=6,(数据!L68-1)*权重!B$48,              IF(数据!L68&lt;=12, 5*权重!B$48+(数据!L68-6)*权重!B$49,                              5*权重!B$48+6*权重!B$49+(数据!L68-12)*权重!B$51              )
 )</f>
        <v>3.4666666666666668</v>
      </c>
      <c r="M68" s="16">
        <f>IF( 数据!M68&lt;=6,(数据!M68-1)*权重!C$48,              IF(数据!M68&lt;=12, 5*权重!C$48+(数据!M68-6)*权重!C$49,                              5*权重!C$48+6*权重!C$49+(数据!M68-12)*权重!C$51              )
 )</f>
        <v>1.3</v>
      </c>
      <c r="N68" s="16">
        <f>IF( 数据!N68&lt;=6,(数据!N68-1)*权重!D$48,              IF(数据!N68&lt;=12, 5*权重!D$48+(数据!N68-6)*权重!D$49,                              5*权重!D$48+6*权重!D$49+(数据!N68-12)*权重!D$51              )
 )</f>
        <v>1.3699999999999999</v>
      </c>
      <c r="O68" s="16">
        <f>IF( 数据!O68&lt;=6,(数据!O68-1)*权重!E$48,              IF(数据!O68&lt;=12, 5*权重!E$48+(数据!O68-6)*权重!E$49,                              5*权重!E$48+6*权重!E$49+(数据!O68-12)*权重!E$51              )
 )</f>
        <v>0</v>
      </c>
      <c r="P68" s="16">
        <f>IF( 数据!P68&lt;=6,(数据!P68-1)*权重!F$48,              IF(数据!P68&lt;=12, 5*权重!F$48+(数据!P68-6)*权重!F$49,                              5*权重!F$48+6*权重!F$49+(数据!P68-12)*权重!F$51              )
 )</f>
        <v>-1.9666666666666663</v>
      </c>
      <c r="Q68" s="16">
        <f>IF( 数据!Q68&lt;=6,(数据!Q68-1)*权重!G$48,              IF(数据!Q68&lt;=12, 5*权重!G$48+(数据!Q68-6)*权重!G$49,                              5*权重!G$48+6*权重!G$49+(数据!Q68-12)*权重!G$51              )
 )</f>
        <v>0</v>
      </c>
      <c r="R68" s="16">
        <f>IF( 数据!R68&lt;=6,(数据!R68-1)*权重!H$48,              IF(数据!R68&lt;=12, 5*权重!H$48+(数据!R68-6)*权重!H$49,                              5*权重!H$48+6*权重!H$49+(数据!R68-12)*权重!H$51              )
 )</f>
        <v>0</v>
      </c>
      <c r="S68" s="16">
        <f>IF( 数据!S68&lt;=6,(数据!S68-1)*权重!I$48,              IF(数据!S68&lt;=12, 5*权重!I$48+(数据!S68-6)*权重!I$49,                              5*权重!I$48+6*权重!I$49+(数据!S68-12)*权重!I$51              )
 )</f>
        <v>15.2</v>
      </c>
      <c r="T68" s="16">
        <f>IF( 数据!T68&lt;=6,(数据!T68-1)*权重!J$48,              IF(数据!T68&lt;=12, 5*权重!J$48+(数据!T68-6)*权重!J$49,                              5*权重!J$48+6*权重!J$49+(数据!T68-12)*权重!J$51              )
 )</f>
        <v>2.8</v>
      </c>
      <c r="U68" s="16">
        <f>IF( 数据!U68&lt;=6,(数据!U68-1)*权重!K$48,              IF(数据!U68&lt;=12, 5*权重!K$48+(数据!U68-6)*权重!K$49,                              5*权重!K$48+6*权重!K$49+(数据!U68-12)*权重!K$51              )
 )</f>
        <v>0</v>
      </c>
      <c r="V68" s="16">
        <f>IF( 数据!V68&lt;=6,(数据!V68-1)*权重!L$48,              IF(数据!V68&lt;=12, 5*权重!L$48+(数据!V68-6)*权重!L$49,                              5*权重!L$48+6*权重!L$49+(数据!V68-12)*权重!L$51              )
 )</f>
        <v>6.4</v>
      </c>
      <c r="W68" s="16">
        <f>IF( 数据!W68&lt;=6,(数据!W68-1)*权重!M$48,              IF(数据!W68&lt;=12, 5*权重!M$48+(数据!W68-6)*权重!M$49,                              5*权重!M$48+6*权重!M$49+(数据!W68-12)*权重!M$51              )
 )</f>
        <v>1.4</v>
      </c>
      <c r="X68" s="16">
        <f>IF( 数据!X68&lt;=6,(数据!X68-1)*权重!N$48,              IF(数据!X68&lt;=12, 5*权重!N$48+(数据!X68-6)*权重!N$49,                              5*权重!N$48+6*权重!N$49+(数据!X68-12)*权重!N$51              )
 )</f>
        <v>3.6666666666666661</v>
      </c>
      <c r="Y68" s="16">
        <f>IF( 数据!Y68&lt;=6,(数据!Y68-1)*权重!O$48,              IF(数据!Y68&lt;=12, 5*权重!O$48+(数据!Y68-6)*权重!O$49,                              5*权重!O$48+6*权重!O$49+(数据!Y68-12)*权重!O$51              )
 )</f>
        <v>1.6166666666666667</v>
      </c>
      <c r="Z68" s="16">
        <f>IF( 数据!Z68&lt;=6,(数据!Z68-1)*权重!P$48,              IF(数据!Z68&lt;=10, 5*权重!P$48+(数据!Z68-4)*权重!P$50,                              5*权重!P$48+4*权重!P$50+(数据!Z68-10)*权重!P$52              )  )</f>
        <v>-1.425</v>
      </c>
      <c r="AA68" s="16">
        <f>IF( 数据!AA68&lt;=6,(数据!AA68-1)*权重!Q$48,              IF(数据!AA68&lt;=12, 5*权重!Q$48+(数据!AA68-6)*权重!Q$49,                              5*权重!Q$48+6*权重!Q$49+(数据!AA68-12)*权重!Q$51              )
 )</f>
        <v>7.1666666666666661</v>
      </c>
      <c r="AB68" s="16">
        <f>IF( 数据!AB68&lt;=6,(数据!AB68-1)*权重!R$48,              IF(数据!AB68&lt;=10, 5*权重!R$48+(数据!AB68-4)*权重!R$50,                              5*权重!R$48+4*权重!R$50+(数据!AB68-10)*权重!R$52              )  )</f>
        <v>56.75</v>
      </c>
      <c r="AC68" s="16">
        <f>IF( 数据!AC68&lt;=6,(数据!AC68-1)*权重!S$48,              IF(数据!AC68&lt;=12, 5*权重!S$48+(数据!AC68-6)*权重!S$49,                              5*权重!S$48+6*权重!S$49+(数据!AC68-12)*权重!S$51              )
 )</f>
        <v>21.55</v>
      </c>
      <c r="AD68" s="16">
        <f>IF( 数据!AD68&lt;=6,(数据!AD68-1)*权重!T$48,              IF(数据!AD68&lt;=12, 5*权重!T$48+(数据!AD68-6)*权重!T$49,                              5*权重!T$48+6*权重!T$49+(数据!AD68-12)*权重!T$51              )
 )</f>
        <v>-0.13333333333333286</v>
      </c>
      <c r="AE68" s="16">
        <f>IF( 数据!AE68&lt;=6,(数据!AE68-1)*权重!U$48,              IF(数据!AE68&lt;=10, 5*权重!U$48+(数据!AE68-4)*权重!U$50,                              5*权重!U$48+4*权重!U$50+(数据!AE68-10)*权重!U$52              )  )</f>
        <v>-2.4499999999999993</v>
      </c>
      <c r="AF68" s="16">
        <f>IF( 数据!AF68&lt;=6,(数据!AF68-1)*权重!V$48,              IF(数据!AF68&lt;=10, 5*权重!V$48+(数据!AF68-4)*权重!V$50,                              5*权重!V$48+4*权重!V$50+(数据!AF68-10)*权重!V$52              )  )</f>
        <v>7.6125000000000007</v>
      </c>
      <c r="AG68" s="16">
        <f>IF( 数据!AG68&lt;=6,(数据!AG68-1)*权重!W$48,              IF(数据!AG68&lt;=12, 5*权重!W$48+(数据!AG68-6)*权重!W$49,                              5*权重!W$48+6*权重!W$49+(数据!AG68-12)*权重!W$51              )
 )</f>
        <v>3.0999999999999996</v>
      </c>
      <c r="AH68" s="16">
        <f>IF( 数据!AH68&lt;=6,(数据!AH68-1)*权重!X$48,              IF(数据!AH68&lt;=10, 5*权重!X$48+(数据!AH68-4)*权重!X$50,                              5*权重!X$48+4*权重!X$50+(数据!AH68-10)*权重!X$52              )  )</f>
        <v>0.28749999999999998</v>
      </c>
      <c r="AI68" s="16">
        <f>IF( 数据!AI68&lt;=6,(数据!AI68-1)*权重!Y$48,              IF(数据!AI68&lt;=12, 5*权重!Y$48+(数据!AI68-6)*权重!Y$49,                              5*权重!Y$48+6*权重!Y$49+(数据!AI68-12)*权重!Y$51              )
 )</f>
        <v>0.13333333333333336</v>
      </c>
      <c r="AJ68" s="16">
        <f>IF( 数据!AJ68&lt;=6,(数据!AJ68-1)*权重!Z$48,              IF(数据!AJ68&lt;=10, 5*权重!Z$48+(数据!AJ68-4)*权重!Z$50,                              5*权重!Z$48+4*权重!Z$50+(数据!AJ68-10)*权重!Z$52              )  )</f>
        <v>10.425000000000001</v>
      </c>
      <c r="AK68" s="16">
        <f>IF( 数据!AK68&lt;=6,(数据!AK68-1)*权重!AA$48,              IF(数据!AK68&lt;=10, 5*权重!AA$48+(数据!AK68-4)*权重!AA$50,                              5*权重!AA$48+4*权重!AA$50+(数据!AK68-10)*权重!AA$52              )  )</f>
        <v>-0.92500000000000004</v>
      </c>
      <c r="AL68" s="16">
        <f>IF( 数据!AL68&lt;=6,(数据!AL68-1)*权重!AB$48,              IF(数据!AL68&lt;=12, 5*权重!AB$48+(数据!AL68-6)*权重!AB$49,                              5*权重!AB$48+6*权重!AB$49+(数据!AL68-12)*权重!AB$51              )
 )</f>
        <v>18</v>
      </c>
      <c r="AM68" s="16">
        <f>IF( 数据!AM68&lt;=6,(数据!AM68-1)*权重!AC$48,              IF(数据!AM68&lt;=12, 5*权重!AC$48+(数据!AM68-6)*权重!AC$49,                              5*权重!AC$48+6*权重!AC$49+(数据!AM68-12)*权重!AC$51              )
 )</f>
        <v>11.066666666666666</v>
      </c>
      <c r="AN68" s="16">
        <f>IF( 数据!AN68&lt;=6,(数据!AN68-1)*权重!AD$48,              IF(数据!AN68&lt;=12, 5*权重!AD$48+(数据!AN68-6)*权重!AD$49,                              5*权重!AD$48+6*权重!AD$49+(数据!AN68-12)*权重!AD$51              )
 )</f>
        <v>77.333333333333329</v>
      </c>
      <c r="AO68" s="16">
        <f>IF( 数据!AO68&lt;=6,(数据!AO68-1)*权重!AE$48,              IF(数据!AO68&lt;=12, 5*权重!AE$48+(数据!AO68-6)*权重!AE$49,                              5*权重!AE$48+6*权重!AE$49+(数据!AO68-12)*权重!AE$51              )
 )</f>
        <v>22.9</v>
      </c>
      <c r="AP68" s="16">
        <f>IF( 数据!AP68&lt;=6,(数据!AP68-1)*权重!AF$48,              IF(数据!AP68&lt;=12, 5*权重!AF$48+(数据!AP68-6)*权重!AF$49,                              5*权重!AF$48+6*权重!AF$49+(数据!AP68-12)*权重!AF$51              )
 )</f>
        <v>17.366666666666667</v>
      </c>
      <c r="AQ68" s="16">
        <f>IF( 数据!AQ68&lt;=6,(数据!AQ68-1)*权重!AG$48,              IF(数据!AQ68&lt;=12, 5*权重!AG$48+(数据!AQ68-6)*权重!AG$49,                              5*权重!AG$48+6*权重!AG$49+(数据!AQ68-12)*权重!AG$51              )
 )</f>
        <v>19.866666666666667</v>
      </c>
      <c r="AR68" s="16">
        <f>IF( 数据!AR68&lt;=6,(数据!AR68-1)*权重!AH$48,              IF(数据!AR68&lt;=12, 5*权重!AH$48+(数据!AR68-6)*权重!AH$49,                              5*权重!AH$48+6*权重!AH$49+(数据!AR68-12)*权重!AH$51              )
 )</f>
        <v>18.066666666666666</v>
      </c>
      <c r="AS68" s="16">
        <f>IF( 数据!AS68&lt;=6,(数据!AS68-1)*权重!AI$48,              IF(数据!AS68&lt;=12, 5*权重!AI$48+(数据!AS68-6)*权重!AI$49,                              5*权重!AI$48+6*权重!AI$49+(数据!AS68-12)*权重!AI$51              )
 )</f>
        <v>10.450000000000001</v>
      </c>
      <c r="AT68" s="16">
        <f>IF( 数据!AT68&lt;=6,(数据!AT68-1)*权重!AJ$48,              IF(数据!AT68&lt;=12, 5*权重!AJ$48+(数据!AT68-6)*权重!AJ$49,                              5*权重!AJ$48+6*权重!AJ$49+(数据!AT68-12)*权重!AJ$51              )
 )</f>
        <v>81.625</v>
      </c>
      <c r="AU68" s="16">
        <f>IF( 数据!AU68&lt;=6,(数据!AU68-1)*权重!AK$48,              IF(数据!AU68&lt;=12, 5*权重!AK$48+(数据!AU68-6)*权重!AK$49,                              5*权重!AK$48+6*权重!AK$49+(数据!AU68-12)*权重!AK$51              )
 )</f>
        <v>15.099999999999998</v>
      </c>
      <c r="AV68" s="16">
        <f>IF( 数据!AV68&lt;=6,(数据!AV68-1)*权重!AL$48,              IF(数据!AV68&lt;=10, 5*权重!AL$48+(数据!AV68-4)*权重!AL$50,                              5*权重!AL$48+4*权重!AL$50+(数据!AV68-10)*权重!AL$52              )  )</f>
        <v>5.0999999999999996</v>
      </c>
      <c r="AW68" s="16">
        <f>IF( 数据!AW68&lt;=6,(数据!AW68-1)*权重!AM$48,              IF(数据!AW68&lt;=10, 5*权重!AM$48+(数据!AW68-4)*权重!AM$50,                              5*权重!AM$48+4*权重!AM$50+(数据!AW68-10)*权重!AM$52              )  )</f>
        <v>4.95</v>
      </c>
      <c r="AX68" s="16">
        <f>IF( 数据!AX68&lt;=6,(数据!AX68-1)*权重!AN$48,              IF(数据!AX68&lt;=10, 5*权重!AN$48+(数据!AX68-4)*权重!AN$50,                              5*权重!AN$48+4*权重!AN$50+(数据!AX68-10)*权重!AN$52              )  )</f>
        <v>27.099999999999998</v>
      </c>
      <c r="AY68" s="8">
        <v>1</v>
      </c>
      <c r="AZ68" s="8">
        <v>3</v>
      </c>
      <c r="BA68" s="8">
        <v>3</v>
      </c>
      <c r="BB68" s="8">
        <v>3</v>
      </c>
      <c r="BC68" s="8">
        <v>3</v>
      </c>
      <c r="BD68" s="8">
        <v>3</v>
      </c>
      <c r="BE68" s="8">
        <v>4</v>
      </c>
      <c r="BF68" s="8">
        <v>1</v>
      </c>
      <c r="BG68" s="8">
        <v>2</v>
      </c>
      <c r="BH68" s="8">
        <v>1</v>
      </c>
      <c r="BI68" s="8">
        <v>2</v>
      </c>
      <c r="BJ68" s="8" t="s">
        <v>26</v>
      </c>
      <c r="BK68" s="8" t="s">
        <v>20</v>
      </c>
      <c r="BL68" s="8">
        <v>18</v>
      </c>
      <c r="BM68" s="8" t="s">
        <v>26</v>
      </c>
      <c r="BN68" s="8"/>
      <c r="BO68" s="8">
        <v>3</v>
      </c>
      <c r="BP68" s="34">
        <v>47664</v>
      </c>
      <c r="BQ68" s="8" t="s">
        <v>21</v>
      </c>
      <c r="BR68" s="8" t="s">
        <v>156</v>
      </c>
    </row>
    <row r="69" spans="1:70" ht="15.5" thickBot="1" x14ac:dyDescent="0.35">
      <c r="A69" s="8" t="s">
        <v>26</v>
      </c>
      <c r="B69" s="16">
        <f t="shared" si="2"/>
        <v>436.50583333333333</v>
      </c>
      <c r="C69" s="8" t="s">
        <v>234</v>
      </c>
      <c r="D69" s="8" t="s">
        <v>154</v>
      </c>
      <c r="E69" s="33">
        <v>1</v>
      </c>
      <c r="F69" s="8">
        <v>0</v>
      </c>
      <c r="G69" s="8" t="s">
        <v>20</v>
      </c>
      <c r="H69" s="8" t="s">
        <v>235</v>
      </c>
      <c r="I69" s="8">
        <v>26</v>
      </c>
      <c r="J69" s="8">
        <v>176</v>
      </c>
      <c r="K69" s="8">
        <v>180</v>
      </c>
      <c r="L69" s="16">
        <f>IF( 数据!L69&lt;=6,(数据!L69-1)*权重!B$48,              IF(数据!L69&lt;=12, 5*权重!B$48+(数据!L69-6)*权重!B$49,                              5*权重!B$48+6*权重!B$49+(数据!L69-12)*权重!B$51              )
 )</f>
        <v>5.8</v>
      </c>
      <c r="M69" s="16">
        <f>IF( 数据!M69&lt;=6,(数据!M69-1)*权重!C$48,              IF(数据!M69&lt;=12, 5*权重!C$48+(数据!M69-6)*权重!C$49,                              5*权重!C$48+6*权重!C$49+(数据!M69-12)*权重!C$51              )
 )</f>
        <v>1.75</v>
      </c>
      <c r="N69" s="16">
        <f>IF( 数据!N69&lt;=6,(数据!N69-1)*权重!D$48,              IF(数据!N69&lt;=12, 5*权重!D$48+(数据!N69-6)*权重!D$49,                              5*权重!D$48+6*权重!D$49+(数据!N69-12)*权重!D$51              )
 )</f>
        <v>-1.4999999999999902E-2</v>
      </c>
      <c r="O69" s="16">
        <f>IF( 数据!O69&lt;=6,(数据!O69-1)*权重!E$48,              IF(数据!O69&lt;=12, 5*权重!E$48+(数据!O69-6)*权重!E$49,                              5*权重!E$48+6*权重!E$49+(数据!O69-12)*权重!E$51              )
 )</f>
        <v>0</v>
      </c>
      <c r="P69" s="16">
        <f>IF( 数据!P69&lt;=6,(数据!P69-1)*权重!F$48,              IF(数据!P69&lt;=12, 5*权重!F$48+(数据!P69-6)*权重!F$49,                              5*权重!F$48+6*权重!F$49+(数据!P69-12)*权重!F$51              )
 )</f>
        <v>-0.81666666666666643</v>
      </c>
      <c r="Q69" s="16">
        <f>IF( 数据!Q69&lt;=6,(数据!Q69-1)*权重!G$48,              IF(数据!Q69&lt;=12, 5*权重!G$48+(数据!Q69-6)*权重!G$49,                              5*权重!G$48+6*权重!G$49+(数据!Q69-12)*权重!G$51              )
 )</f>
        <v>0</v>
      </c>
      <c r="R69" s="16">
        <f>IF( 数据!R69&lt;=6,(数据!R69-1)*权重!H$48,              IF(数据!R69&lt;=12, 5*权重!H$48+(数据!R69-6)*权重!H$49,                              5*权重!H$48+6*权重!H$49+(数据!R69-12)*权重!H$51              )
 )</f>
        <v>0</v>
      </c>
      <c r="S69" s="16">
        <f>IF( 数据!S69&lt;=6,(数据!S69-1)*权重!I$48,              IF(数据!S69&lt;=12, 5*权重!I$48+(数据!S69-6)*权重!I$49,                              5*权重!I$48+6*权重!I$49+(数据!S69-12)*权重!I$51              )
 )</f>
        <v>22.033333333333331</v>
      </c>
      <c r="T69" s="16">
        <f>IF( 数据!T69&lt;=6,(数据!T69-1)*权重!J$48,              IF(数据!T69&lt;=12, 5*权重!J$48+(数据!T69-6)*权重!J$49,                              5*权重!J$48+6*权重!J$49+(数据!T69-12)*权重!J$51              )
 )</f>
        <v>1.0333333333333332</v>
      </c>
      <c r="U69" s="16">
        <f>IF( 数据!U69&lt;=6,(数据!U69-1)*权重!K$48,              IF(数据!U69&lt;=12, 5*权重!K$48+(数据!U69-6)*权重!K$49,                              5*权重!K$48+6*权重!K$49+(数据!U69-12)*权重!K$51              )
 )</f>
        <v>0</v>
      </c>
      <c r="V69" s="16">
        <f>IF( 数据!V69&lt;=6,(数据!V69-1)*权重!L$48,              IF(数据!V69&lt;=12, 5*权重!L$48+(数据!V69-6)*权重!L$49,                              5*权重!L$48+6*权重!L$49+(数据!V69-12)*权重!L$51              )
 )</f>
        <v>8.1666666666666679</v>
      </c>
      <c r="W69" s="16">
        <f>IF( 数据!W69&lt;=6,(数据!W69-1)*权重!M$48,              IF(数据!W69&lt;=12, 5*权重!M$48+(数据!W69-6)*权重!M$49,                              5*权重!M$48+6*权重!M$49+(数据!W69-12)*权重!M$51              )
 )</f>
        <v>3.3</v>
      </c>
      <c r="X69" s="16">
        <f>IF( 数据!X69&lt;=6,(数据!X69-1)*权重!N$48,              IF(数据!X69&lt;=12, 5*权重!N$48+(数据!X69-6)*权重!N$49,                              5*权重!N$48+6*权重!N$49+(数据!X69-12)*权重!N$51              )
 )</f>
        <v>2.1333333333333333</v>
      </c>
      <c r="Y69" s="16">
        <f>IF( 数据!Y69&lt;=6,(数据!Y69-1)*权重!O$48,              IF(数据!Y69&lt;=12, 5*权重!O$48+(数据!Y69-6)*权重!O$49,                              5*权重!O$48+6*权重!O$49+(数据!Y69-12)*权重!O$51              )
 )</f>
        <v>5.0333333333333332</v>
      </c>
      <c r="Z69" s="16">
        <f>IF( 数据!Z69&lt;=6,(数据!Z69-1)*权重!P$48,              IF(数据!Z69&lt;=10, 5*权重!P$48+(数据!Z69-4)*权重!P$50,                              5*权重!P$48+4*权重!P$50+(数据!Z69-10)*权重!P$52              )  )</f>
        <v>-0.55000000000000027</v>
      </c>
      <c r="AA69" s="16">
        <f>IF( 数据!AA69&lt;=6,(数据!AA69-1)*权重!Q$48,              IF(数据!AA69&lt;=12, 5*权重!Q$48+(数据!AA69-6)*权重!Q$49,                              5*权重!Q$48+6*权重!Q$49+(数据!AA69-12)*权重!Q$51              )
 )</f>
        <v>5.3666666666666663</v>
      </c>
      <c r="AB69" s="16">
        <f>IF( 数据!AB69&lt;=6,(数据!AB69-1)*权重!R$48,              IF(数据!AB69&lt;=10, 5*权重!R$48+(数据!AB69-4)*权重!R$50,                              5*权重!R$48+4*权重!R$50+(数据!AB69-10)*权重!R$52              )  )</f>
        <v>56.75</v>
      </c>
      <c r="AC69" s="16">
        <f>IF( 数据!AC69&lt;=6,(数据!AC69-1)*权重!S$48,              IF(数据!AC69&lt;=12, 5*权重!S$48+(数据!AC69-6)*权重!S$49,                              5*权重!S$48+6*权重!S$49+(数据!AC69-12)*权重!S$51              )
 )</f>
        <v>21.55</v>
      </c>
      <c r="AD69" s="16">
        <f>IF( 数据!AD69&lt;=6,(数据!AD69-1)*权重!T$48,              IF(数据!AD69&lt;=12, 5*权重!T$48+(数据!AD69-6)*权重!T$49,                              5*权重!T$48+6*权重!T$49+(数据!AD69-12)*权重!T$51              )
 )</f>
        <v>0.23333333333333384</v>
      </c>
      <c r="AE69" s="16">
        <f>IF( 数据!AE69&lt;=6,(数据!AE69-1)*权重!U$48,              IF(数据!AE69&lt;=10, 5*权重!U$48+(数据!AE69-4)*权重!U$50,                              5*权重!U$48+4*权重!U$50+(数据!AE69-10)*权重!U$52              )  )</f>
        <v>-0.99999999999999956</v>
      </c>
      <c r="AF69" s="16">
        <f>IF( 数据!AF69&lt;=6,(数据!AF69-1)*权重!V$48,              IF(数据!AF69&lt;=10, 5*权重!V$48+(数据!AF69-4)*权重!V$50,                              5*权重!V$48+4*权重!V$50+(数据!AF69-10)*权重!V$52              )  )</f>
        <v>6.5250000000000004</v>
      </c>
      <c r="AG69" s="16">
        <f>IF( 数据!AG69&lt;=6,(数据!AG69-1)*权重!W$48,              IF(数据!AG69&lt;=12, 5*权重!W$48+(数据!AG69-6)*权重!W$49,                              5*权重!W$48+6*权重!W$49+(数据!AG69-12)*权重!W$51              )
 )</f>
        <v>4.5</v>
      </c>
      <c r="AH69" s="16">
        <f>IF( 数据!AH69&lt;=6,(数据!AH69-1)*权重!X$48,              IF(数据!AH69&lt;=10, 5*权重!X$48+(数据!AH69-4)*权重!X$50,                              5*权重!X$48+4*权重!X$50+(数据!AH69-10)*权重!X$52              )  )</f>
        <v>0.51249999999999996</v>
      </c>
      <c r="AI69" s="16">
        <f>IF( 数据!AI69&lt;=6,(数据!AI69-1)*权重!Y$48,              IF(数据!AI69&lt;=12, 5*权重!Y$48+(数据!AI69-6)*权重!Y$49,                              5*权重!Y$48+6*权重!Y$49+(数据!AI69-12)*权重!Y$51              )
 )</f>
        <v>1.3333333333333333</v>
      </c>
      <c r="AJ69" s="16">
        <f>IF( 数据!AJ69&lt;=6,(数据!AJ69-1)*权重!Z$48,              IF(数据!AJ69&lt;=10, 5*权重!Z$48+(数据!AJ69-4)*权重!Z$50,                              5*权重!Z$48+4*权重!Z$50+(数据!AJ69-10)*权重!Z$52              )  )</f>
        <v>10.425000000000001</v>
      </c>
      <c r="AK69" s="16">
        <f>IF( 数据!AK69&lt;=6,(数据!AK69-1)*权重!AA$48,              IF(数据!AK69&lt;=10, 5*权重!AA$48+(数据!AK69-4)*权重!AA$50,                              5*权重!AA$48+4*权重!AA$50+(数据!AK69-10)*权重!AA$52              )  )</f>
        <v>-2.6000000000000005</v>
      </c>
      <c r="AL69" s="16">
        <f>IF( 数据!AL69&lt;=6,(数据!AL69-1)*权重!AB$48,              IF(数据!AL69&lt;=12, 5*权重!AB$48+(数据!AL69-6)*权重!AB$49,                              5*权重!AB$48+6*权重!AB$49+(数据!AL69-12)*权重!AB$51              )
 )</f>
        <v>18</v>
      </c>
      <c r="AM69" s="16">
        <f>IF( 数据!AM69&lt;=6,(数据!AM69-1)*权重!AC$48,              IF(数据!AM69&lt;=12, 5*权重!AC$48+(数据!AM69-6)*权重!AC$49,                              5*权重!AC$48+6*权重!AC$49+(数据!AM69-12)*权重!AC$51              )
 )</f>
        <v>9.9666666666666668</v>
      </c>
      <c r="AN69" s="16">
        <f>IF( 数据!AN69&lt;=6,(数据!AN69-1)*权重!AD$48,              IF(数据!AN69&lt;=12, 5*权重!AD$48+(数据!AN69-6)*权重!AD$49,                              5*权重!AD$48+6*权重!AD$49+(数据!AN69-12)*权重!AD$51              )
 )</f>
        <v>72.604166666666671</v>
      </c>
      <c r="AO69" s="16">
        <f>IF( 数据!AO69&lt;=6,(数据!AO69-1)*权重!AE$48,              IF(数据!AO69&lt;=12, 5*权重!AE$48+(数据!AO69-6)*权重!AE$49,                              5*权重!AE$48+6*权重!AE$49+(数据!AO69-12)*权重!AE$51              )
 )</f>
        <v>8.3500000000000014</v>
      </c>
      <c r="AP69" s="16">
        <f>IF( 数据!AP69&lt;=6,(数据!AP69-1)*权重!AF$48,              IF(数据!AP69&lt;=12, 5*权重!AF$48+(数据!AP69-6)*权重!AF$49,                              5*权重!AF$48+6*权重!AF$49+(数据!AP69-12)*权重!AF$51              )
 )</f>
        <v>16.399999999999999</v>
      </c>
      <c r="AQ69" s="16">
        <f>IF( 数据!AQ69&lt;=6,(数据!AQ69-1)*权重!AG$48,              IF(数据!AQ69&lt;=12, 5*权重!AG$48+(数据!AQ69-6)*权重!AG$49,                              5*权重!AG$48+6*权重!AG$49+(数据!AQ69-12)*权重!AG$51              )
 )</f>
        <v>19.350000000000001</v>
      </c>
      <c r="AR69" s="16">
        <f>IF( 数据!AR69&lt;=6,(数据!AR69-1)*权重!AH$48,              IF(数据!AR69&lt;=12, 5*权重!AH$48+(数据!AR69-6)*权重!AH$49,                              5*权重!AH$48+6*权重!AH$49+(数据!AR69-12)*权重!AH$51              )
 )</f>
        <v>18.066666666666666</v>
      </c>
      <c r="AS69" s="16">
        <f>IF( 数据!AS69&lt;=6,(数据!AS69-1)*权重!AI$48,              IF(数据!AS69&lt;=12, 5*权重!AI$48+(数据!AS69-6)*权重!AI$49,                              5*权重!AI$48+6*权重!AI$49+(数据!AS69-12)*权重!AI$51              )
 )</f>
        <v>4.416666666666667</v>
      </c>
      <c r="AT69" s="16">
        <f>IF( 数据!AT69&lt;=6,(数据!AT69-1)*权重!AJ$48,              IF(数据!AT69&lt;=12, 5*权重!AJ$48+(数据!AT69-6)*权重!AJ$49,                              5*权重!AJ$48+6*权重!AJ$49+(数据!AT69-12)*权重!AJ$51              )
 )</f>
        <v>71.875</v>
      </c>
      <c r="AU69" s="16">
        <f>IF( 数据!AU69&lt;=6,(数据!AU69-1)*权重!AK$48,              IF(数据!AU69&lt;=12, 5*权重!AK$48+(数据!AU69-6)*权重!AK$49,                              5*权重!AK$48+6*权重!AK$49+(数据!AU69-12)*权重!AK$51              )
 )</f>
        <v>14.2</v>
      </c>
      <c r="AV69" s="16">
        <f>IF( 数据!AV69&lt;=6,(数据!AV69-1)*权重!AL$48,              IF(数据!AV69&lt;=10, 5*权重!AL$48+(数据!AV69-4)*权重!AL$50,                              5*权重!AL$48+4*权重!AL$50+(数据!AV69-10)*权重!AL$52              )  )</f>
        <v>3.4</v>
      </c>
      <c r="AW69" s="16">
        <f>IF( 数据!AW69&lt;=6,(数据!AW69-1)*权重!AM$48,              IF(数据!AW69&lt;=10, 5*权重!AM$48+(数据!AW69-4)*权重!AM$50,                              5*权重!AM$48+4*权重!AM$50+(数据!AW69-10)*权重!AM$52              )  )</f>
        <v>3.8250000000000002</v>
      </c>
      <c r="AX69" s="16">
        <f>IF( 数据!AX69&lt;=6,(数据!AX69-1)*权重!AN$48,              IF(数据!AX69&lt;=10, 5*权重!AN$48+(数据!AX69-4)*权重!AN$50,                              5*权重!AN$48+4*权重!AN$50+(数据!AX69-10)*权重!AN$52              )  )</f>
        <v>24.587499999999999</v>
      </c>
      <c r="AY69" s="8">
        <v>1</v>
      </c>
      <c r="AZ69" s="8">
        <v>1</v>
      </c>
      <c r="BA69" s="8">
        <v>2</v>
      </c>
      <c r="BB69" s="8">
        <v>1</v>
      </c>
      <c r="BC69" s="8">
        <v>3</v>
      </c>
      <c r="BD69" s="8">
        <v>3</v>
      </c>
      <c r="BE69" s="8">
        <v>1</v>
      </c>
      <c r="BF69" s="8">
        <v>3</v>
      </c>
      <c r="BG69" s="8">
        <v>2</v>
      </c>
      <c r="BH69" s="8">
        <v>2</v>
      </c>
      <c r="BI69" s="8">
        <v>2</v>
      </c>
      <c r="BJ69" s="8" t="s">
        <v>26</v>
      </c>
      <c r="BK69" s="8" t="s">
        <v>20</v>
      </c>
      <c r="BL69" s="8">
        <v>20</v>
      </c>
      <c r="BM69" s="8" t="s">
        <v>26</v>
      </c>
      <c r="BN69" s="8"/>
      <c r="BO69" s="8">
        <v>47</v>
      </c>
      <c r="BP69" s="34">
        <v>46934</v>
      </c>
      <c r="BQ69" s="8" t="s">
        <v>21</v>
      </c>
      <c r="BR69" s="8" t="s">
        <v>156</v>
      </c>
    </row>
    <row r="70" spans="1:70" ht="15.5" thickBot="1" x14ac:dyDescent="0.35">
      <c r="A70" s="8" t="s">
        <v>26</v>
      </c>
      <c r="B70" s="16">
        <f t="shared" si="2"/>
        <v>353.38499999999999</v>
      </c>
      <c r="C70" s="8" t="s">
        <v>236</v>
      </c>
      <c r="D70" s="8" t="s">
        <v>154</v>
      </c>
      <c r="E70" s="33">
        <v>1</v>
      </c>
      <c r="F70" s="8">
        <v>0</v>
      </c>
      <c r="G70" s="8" t="s">
        <v>29</v>
      </c>
      <c r="H70" s="8" t="s">
        <v>32</v>
      </c>
      <c r="I70" s="8">
        <v>30</v>
      </c>
      <c r="J70" s="8">
        <v>145</v>
      </c>
      <c r="K70" s="8">
        <v>160</v>
      </c>
      <c r="L70" s="16">
        <f>IF( 数据!L70&lt;=6,(数据!L70-1)*权重!B$48,              IF(数据!L70&lt;=12, 5*权重!B$48+(数据!L70-6)*权重!B$49,                              5*权重!B$48+6*权重!B$49+(数据!L70-12)*权重!B$51              )
 )</f>
        <v>3.0833333333333335</v>
      </c>
      <c r="M70" s="16">
        <f>IF( 数据!M70&lt;=6,(数据!M70-1)*权重!C$48,              IF(数据!M70&lt;=12, 5*权重!C$48+(数据!M70-6)*权重!C$49,                              5*权重!C$48+6*权重!C$49+(数据!M70-12)*权重!C$51              )
 )</f>
        <v>0.57999999999999996</v>
      </c>
      <c r="N70" s="16">
        <f>IF( 数据!N70&lt;=6,(数据!N70-1)*权重!D$48,              IF(数据!N70&lt;=12, 5*权重!D$48+(数据!N70-6)*权重!D$49,                              5*权重!D$48+6*权重!D$49+(数据!N70-12)*权重!D$51              )
 )</f>
        <v>0</v>
      </c>
      <c r="O70" s="16">
        <f>IF( 数据!O70&lt;=6,(数据!O70-1)*权重!E$48,              IF(数据!O70&lt;=12, 5*权重!E$48+(数据!O70-6)*权重!E$49,                              5*权重!E$48+6*权重!E$49+(数据!O70-12)*权重!E$51              )
 )</f>
        <v>0</v>
      </c>
      <c r="P70" s="16">
        <f>IF( 数据!P70&lt;=6,(数据!P70-1)*权重!F$48,              IF(数据!P70&lt;=12, 5*权重!F$48+(数据!P70-6)*权重!F$49,                              5*权重!F$48+6*权重!F$49+(数据!P70-12)*权重!F$51              )
 )</f>
        <v>-3.5166666666666662</v>
      </c>
      <c r="Q70" s="16">
        <f>IF( 数据!Q70&lt;=6,(数据!Q70-1)*权重!G$48,              IF(数据!Q70&lt;=12, 5*权重!G$48+(数据!Q70-6)*权重!G$49,                              5*权重!G$48+6*权重!G$49+(数据!Q70-12)*权重!G$51              )
 )</f>
        <v>0</v>
      </c>
      <c r="R70" s="16">
        <f>IF( 数据!R70&lt;=6,(数据!R70-1)*权重!H$48,              IF(数据!R70&lt;=12, 5*权重!H$48+(数据!R70-6)*权重!H$49,                              5*权重!H$48+6*权重!H$49+(数据!R70-12)*权重!H$51              )
 )</f>
        <v>0</v>
      </c>
      <c r="S70" s="16">
        <f>IF( 数据!S70&lt;=6,(数据!S70-1)*权重!I$48,              IF(数据!S70&lt;=12, 5*权重!I$48+(数据!S70-6)*权重!I$49,                              5*权重!I$48+6*权重!I$49+(数据!S70-12)*权重!I$51              )
 )</f>
        <v>0</v>
      </c>
      <c r="T70" s="16">
        <f>IF( 数据!T70&lt;=6,(数据!T70-1)*权重!J$48,              IF(数据!T70&lt;=12, 5*权重!J$48+(数据!T70-6)*权重!J$49,                              5*权重!J$48+6*权重!J$49+(数据!T70-12)*权重!J$51              )
 )</f>
        <v>1.4</v>
      </c>
      <c r="U70" s="16">
        <f>IF( 数据!U70&lt;=6,(数据!U70-1)*权重!K$48,              IF(数据!U70&lt;=12, 5*权重!K$48+(数据!U70-6)*权重!K$49,                              5*权重!K$48+6*权重!K$49+(数据!U70-12)*权重!K$51              )
 )</f>
        <v>0</v>
      </c>
      <c r="V70" s="16">
        <f>IF( 数据!V70&lt;=6,(数据!V70-1)*权重!L$48,              IF(数据!V70&lt;=12, 5*权重!L$48+(数据!V70-6)*权重!L$49,                              5*权重!L$48+6*权重!L$49+(数据!V70-12)*权重!L$51              )
 )</f>
        <v>1.06</v>
      </c>
      <c r="W70" s="16">
        <f>IF( 数据!W70&lt;=6,(数据!W70-1)*权重!M$48,              IF(数据!W70&lt;=12, 5*权重!M$48+(数据!W70-6)*权重!M$49,                              5*权重!M$48+6*权重!M$49+(数据!W70-12)*权重!M$51              )
 )</f>
        <v>-0.51666666666666661</v>
      </c>
      <c r="X70" s="16">
        <f>IF( 数据!X70&lt;=6,(数据!X70-1)*权重!N$48,              IF(数据!X70&lt;=12, 5*权重!N$48+(数据!X70-6)*权重!N$49,                              5*权重!N$48+6*权重!N$49+(数据!X70-12)*权重!N$51              )
 )</f>
        <v>1.8399999999999999</v>
      </c>
      <c r="Y70" s="16">
        <f>IF( 数据!Y70&lt;=6,(数据!Y70-1)*权重!O$48,              IF(数据!Y70&lt;=12, 5*权重!O$48+(数据!Y70-6)*权重!O$49,                              5*权重!O$48+6*权重!O$49+(数据!Y70-12)*权重!O$51              )
 )</f>
        <v>0.24</v>
      </c>
      <c r="Z70" s="16">
        <f>IF( 数据!Z70&lt;=6,(数据!Z70-1)*权重!P$48,              IF(数据!Z70&lt;=10, 5*权重!P$48+(数据!Z70-4)*权重!P$50,                              5*权重!P$48+4*权重!P$50+(数据!Z70-10)*权重!P$52              )  )</f>
        <v>-0.22000000000000003</v>
      </c>
      <c r="AA70" s="16">
        <f>IF( 数据!AA70&lt;=6,(数据!AA70-1)*权重!Q$48,              IF(数据!AA70&lt;=12, 5*权重!Q$48+(数据!AA70-6)*权重!Q$49,                              5*权重!Q$48+6*权重!Q$49+(数据!AA70-12)*权重!Q$51              )
 )</f>
        <v>5.166666666666667</v>
      </c>
      <c r="AB70" s="16">
        <f>IF( 数据!AB70&lt;=6,(数据!AB70-1)*权重!R$48,              IF(数据!AB70&lt;=10, 5*权重!R$48+(数据!AB70-4)*权重!R$50,                              5*权重!R$48+4*权重!R$50+(数据!AB70-10)*权重!R$52              )  )</f>
        <v>57.400000000000006</v>
      </c>
      <c r="AC70" s="16">
        <f>IF( 数据!AC70&lt;=6,(数据!AC70-1)*权重!S$48,              IF(数据!AC70&lt;=12, 5*权重!S$48+(数据!AC70-6)*权重!S$49,                              5*权重!S$48+6*权重!S$49+(数据!AC70-12)*权重!S$51              )
 )</f>
        <v>22.233333333333334</v>
      </c>
      <c r="AD70" s="16">
        <f>IF( 数据!AD70&lt;=6,(数据!AD70-1)*权重!T$48,              IF(数据!AD70&lt;=12, 5*权重!T$48+(数据!AD70-6)*权重!T$49,                              5*权重!T$48+6*权重!T$49+(数据!AD70-12)*权重!T$51              )
 )</f>
        <v>-0.86666666666666625</v>
      </c>
      <c r="AE70" s="16">
        <f>IF( 数据!AE70&lt;=6,(数据!AE70-1)*权重!U$48,              IF(数据!AE70&lt;=10, 5*权重!U$48+(数据!AE70-4)*权重!U$50,                              5*权重!U$48+4*权重!U$50+(数据!AE70-10)*权重!U$52              )  )</f>
        <v>-2.4499999999999993</v>
      </c>
      <c r="AF70" s="16">
        <f>IF( 数据!AF70&lt;=6,(数据!AF70-1)*权重!V$48,              IF(数据!AF70&lt;=10, 5*权重!V$48+(数据!AF70-4)*权重!V$50,                              5*权重!V$48+4*权重!V$50+(数据!AF70-10)*权重!V$52              )  )</f>
        <v>6.3000000000000007</v>
      </c>
      <c r="AG70" s="16">
        <f>IF( 数据!AG70&lt;=6,(数据!AG70-1)*权重!W$48,              IF(数据!AG70&lt;=12, 5*权重!W$48+(数据!AG70-6)*权重!W$49,                              5*权重!W$48+6*权重!W$49+(数据!AG70-12)*权重!W$51              )
 )</f>
        <v>3.75</v>
      </c>
      <c r="AH70" s="16">
        <f>IF( 数据!AH70&lt;=6,(数据!AH70-1)*权重!X$48,              IF(数据!AH70&lt;=10, 5*权重!X$48+(数据!AH70-4)*权重!X$50,                              5*权重!X$48+4*权重!X$50+(数据!AH70-10)*权重!X$52              )  )</f>
        <v>-0.16249999999999998</v>
      </c>
      <c r="AI70" s="16">
        <f>IF( 数据!AI70&lt;=6,(数据!AI70-1)*权重!Y$48,              IF(数据!AI70&lt;=12, 5*权重!Y$48+(数据!AI70-6)*权重!Y$49,                              5*权重!Y$48+6*权重!Y$49+(数据!AI70-12)*权重!Y$51              )
 )</f>
        <v>0.16</v>
      </c>
      <c r="AJ70" s="16">
        <f>IF( 数据!AJ70&lt;=6,(数据!AJ70-1)*权重!Z$48,              IF(数据!AJ70&lt;=10, 5*权重!Z$48+(数据!AJ70-4)*权重!Z$50,                              5*权重!Z$48+4*权重!Z$50+(数据!AJ70-10)*权重!Z$52              )  )</f>
        <v>8.6625000000000014</v>
      </c>
      <c r="AK70" s="16">
        <f>IF( 数据!AK70&lt;=6,(数据!AK70-1)*权重!AA$48,              IF(数据!AK70&lt;=10, 5*权重!AA$48+(数据!AK70-4)*权重!AA$50,                              5*权重!AA$48+4*权重!AA$50+(数据!AK70-10)*权重!AA$52              )  )</f>
        <v>-2.6000000000000005</v>
      </c>
      <c r="AL70" s="16">
        <f>IF( 数据!AL70&lt;=6,(数据!AL70-1)*权重!AB$48,              IF(数据!AL70&lt;=12, 5*权重!AB$48+(数据!AL70-6)*权重!AB$49,                              5*权重!AB$48+6*权重!AB$49+(数据!AL70-12)*权重!AB$51              )
 )</f>
        <v>14.4</v>
      </c>
      <c r="AM70" s="16">
        <f>IF( 数据!AM70&lt;=6,(数据!AM70-1)*权重!AC$48,              IF(数据!AM70&lt;=12, 5*权重!AC$48+(数据!AM70-6)*权重!AC$49,                              5*权重!AC$48+6*权重!AC$49+(数据!AM70-12)*权重!AC$51              )
 )</f>
        <v>9.2333333333333343</v>
      </c>
      <c r="AN70" s="16">
        <f>IF( 数据!AN70&lt;=6,(数据!AN70-1)*权重!AD$48,              IF(数据!AN70&lt;=12, 5*权重!AD$48+(数据!AN70-6)*权重!AD$49,                              5*权重!AD$48+6*权重!AD$49+(数据!AN70-12)*权重!AD$51              )
 )</f>
        <v>46.25</v>
      </c>
      <c r="AO70" s="16">
        <f>IF( 数据!AO70&lt;=6,(数据!AO70-1)*权重!AE$48,              IF(数据!AO70&lt;=12, 5*权重!AE$48+(数据!AO70-6)*权重!AE$49,                              5*权重!AE$48+6*权重!AE$49+(数据!AO70-12)*权重!AE$51              )
 )</f>
        <v>17.7</v>
      </c>
      <c r="AP70" s="16">
        <f>IF( 数据!AP70&lt;=6,(数据!AP70-1)*权重!AF$48,              IF(数据!AP70&lt;=12, 5*权重!AF$48+(数据!AP70-6)*权重!AF$49,                              5*权重!AF$48+6*权重!AF$49+(数据!AP70-12)*权重!AF$51              )
 )</f>
        <v>17.366666666666667</v>
      </c>
      <c r="AQ70" s="16">
        <f>IF( 数据!AQ70&lt;=6,(数据!AQ70-1)*权重!AG$48,              IF(数据!AQ70&lt;=12, 5*权重!AG$48+(数据!AQ70-6)*权重!AG$49,                              5*权重!AG$48+6*权重!AG$49+(数据!AQ70-12)*权重!AG$51              )
 )</f>
        <v>17.8</v>
      </c>
      <c r="AR70" s="16">
        <f>IF( 数据!AR70&lt;=6,(数据!AR70-1)*权重!AH$48,              IF(数据!AR70&lt;=12, 5*权重!AH$48+(数据!AR70-6)*权重!AH$49,                              5*权重!AH$48+6*权重!AH$49+(数据!AR70-12)*权重!AH$51              )
 )</f>
        <v>14.566666666666665</v>
      </c>
      <c r="AS70" s="16">
        <f>IF( 数据!AS70&lt;=6,(数据!AS70-1)*权重!AI$48,              IF(数据!AS70&lt;=12, 5*权重!AI$48+(数据!AS70-6)*权重!AI$49,                              5*权重!AI$48+6*权重!AI$49+(数据!AS70-12)*权重!AI$51              )
 )</f>
        <v>5.7000000000000011</v>
      </c>
      <c r="AT70" s="16">
        <f>IF( 数据!AT70&lt;=6,(数据!AT70-1)*权重!AJ$48,              IF(数据!AT70&lt;=12, 5*权重!AJ$48+(数据!AT70-6)*权重!AJ$49,                              5*权重!AJ$48+6*权重!AJ$49+(数据!AT70-12)*权重!AJ$51              )
 )</f>
        <v>67</v>
      </c>
      <c r="AU70" s="16">
        <f>IF( 数据!AU70&lt;=6,(数据!AU70-1)*权重!AK$48,              IF(数据!AU70&lt;=12, 5*权重!AK$48+(数据!AU70-6)*权重!AK$49,                              5*权重!AK$48+6*权重!AK$49+(数据!AU70-12)*权重!AK$51              )
 )</f>
        <v>13.899999999999999</v>
      </c>
      <c r="AV70" s="16">
        <f>IF( 数据!AV70&lt;=6,(数据!AV70-1)*权重!AL$48,              IF(数据!AV70&lt;=10, 5*权重!AL$48+(数据!AV70-4)*权重!AL$50,                              5*权重!AL$48+4*权重!AL$50+(数据!AV70-10)*权重!AL$52              )  )</f>
        <v>2.9749999999999996</v>
      </c>
      <c r="AW70" s="16">
        <f>IF( 数据!AW70&lt;=6,(数据!AW70-1)*权重!AM$48,              IF(数据!AW70&lt;=10, 5*权重!AM$48+(数据!AW70-4)*权重!AM$50,                              5*权重!AM$48+4*权重!AM$50+(数据!AW70-10)*权重!AM$52              )  )</f>
        <v>3.45</v>
      </c>
      <c r="AX70" s="16">
        <f>IF( 数据!AX70&lt;=6,(数据!AX70-1)*权重!AN$48,              IF(数据!AX70&lt;=10, 5*权重!AN$48+(数据!AX70-4)*权重!AN$50,                              5*权重!AN$48+4*权重!AN$50+(数据!AX70-10)*权重!AN$52              )  )</f>
        <v>21.5</v>
      </c>
      <c r="AY70" s="8">
        <v>12</v>
      </c>
      <c r="AZ70" s="8">
        <v>15</v>
      </c>
      <c r="BA70" s="8">
        <v>17</v>
      </c>
      <c r="BB70" s="8">
        <v>13</v>
      </c>
      <c r="BC70" s="8">
        <v>13</v>
      </c>
      <c r="BD70" s="8">
        <v>15</v>
      </c>
      <c r="BE70" s="8">
        <v>13</v>
      </c>
      <c r="BF70" s="8">
        <v>15</v>
      </c>
      <c r="BG70" s="8">
        <v>5</v>
      </c>
      <c r="BH70" s="8">
        <v>14</v>
      </c>
      <c r="BI70" s="8">
        <v>13</v>
      </c>
      <c r="BJ70" s="8" t="s">
        <v>26</v>
      </c>
      <c r="BK70" s="8" t="s">
        <v>20</v>
      </c>
      <c r="BL70" s="8">
        <v>15</v>
      </c>
      <c r="BM70" s="8" t="s">
        <v>26</v>
      </c>
      <c r="BN70" s="8"/>
      <c r="BO70" s="8" t="s">
        <v>26</v>
      </c>
      <c r="BP70" s="34">
        <v>47299</v>
      </c>
      <c r="BQ70" s="8" t="s">
        <v>21</v>
      </c>
      <c r="BR70" s="8" t="s">
        <v>156</v>
      </c>
    </row>
    <row r="71" spans="1:70" ht="15.5" thickBot="1" x14ac:dyDescent="0.35">
      <c r="A71" s="8" t="s">
        <v>26</v>
      </c>
      <c r="B71" s="16">
        <f t="shared" si="2"/>
        <v>430.73250000000002</v>
      </c>
      <c r="C71" s="8" t="s">
        <v>237</v>
      </c>
      <c r="D71" s="8" t="s">
        <v>154</v>
      </c>
      <c r="E71" s="33">
        <v>1</v>
      </c>
      <c r="F71" s="8">
        <v>0</v>
      </c>
      <c r="G71" s="8" t="s">
        <v>29</v>
      </c>
      <c r="H71" s="8" t="s">
        <v>221</v>
      </c>
      <c r="I71" s="8">
        <v>29</v>
      </c>
      <c r="J71" s="8">
        <v>154</v>
      </c>
      <c r="K71" s="8">
        <v>159</v>
      </c>
      <c r="L71" s="16">
        <f>IF( 数据!L71&lt;=6,(数据!L71-1)*权重!B$48,              IF(数据!L71&lt;=12, 5*权重!B$48+(数据!L71-6)*权重!B$49,                              5*权重!B$48+6*权重!B$49+(数据!L71-12)*权重!B$51              )
 )</f>
        <v>4.4000000000000004</v>
      </c>
      <c r="M71" s="16">
        <f>IF( 数据!M71&lt;=6,(数据!M71-1)*权重!C$48,              IF(数据!M71&lt;=12, 5*权重!C$48+(数据!M71-6)*权重!C$49,                              5*权重!C$48+6*权重!C$49+(数据!M71-12)*权重!C$51              )
 )</f>
        <v>0.90000000000000013</v>
      </c>
      <c r="N71" s="16">
        <f>IF( 数据!N71&lt;=6,(数据!N71-1)*权重!D$48,              IF(数据!N71&lt;=12, 5*权重!D$48+(数据!N71-6)*权重!D$49,                              5*权重!D$48+6*权重!D$49+(数据!N71-12)*权重!D$51              )
 )</f>
        <v>0.27</v>
      </c>
      <c r="O71" s="16">
        <f>IF( 数据!O71&lt;=6,(数据!O71-1)*权重!E$48,              IF(数据!O71&lt;=12, 5*权重!E$48+(数据!O71-6)*权重!E$49,                              5*权重!E$48+6*权重!E$49+(数据!O71-12)*权重!E$51              )
 )</f>
        <v>0</v>
      </c>
      <c r="P71" s="16">
        <f>IF( 数据!P71&lt;=6,(数据!P71-1)*权重!F$48,              IF(数据!P71&lt;=12, 5*权重!F$48+(数据!P71-6)*权重!F$49,                              5*权重!F$48+6*权重!F$49+(数据!P71-12)*权重!F$51              )
 )</f>
        <v>-2.3499999999999996</v>
      </c>
      <c r="Q71" s="16">
        <f>IF( 数据!Q71&lt;=6,(数据!Q71-1)*权重!G$48,              IF(数据!Q71&lt;=12, 5*权重!G$48+(数据!Q71-6)*权重!G$49,                              5*权重!G$48+6*权重!G$49+(数据!Q71-12)*权重!G$51              )
 )</f>
        <v>0</v>
      </c>
      <c r="R71" s="16">
        <f>IF( 数据!R71&lt;=6,(数据!R71-1)*权重!H$48,              IF(数据!R71&lt;=12, 5*权重!H$48+(数据!R71-6)*权重!H$49,                              5*权重!H$48+6*权重!H$49+(数据!R71-12)*权重!H$51              )
 )</f>
        <v>0</v>
      </c>
      <c r="S71" s="16">
        <f>IF( 数据!S71&lt;=6,(数据!S71-1)*权重!I$48,              IF(数据!S71&lt;=12, 5*权重!I$48+(数据!S71-6)*权重!I$49,                              5*权重!I$48+6*权重!I$49+(数据!S71-12)*权重!I$51              )
 )</f>
        <v>17.933333333333334</v>
      </c>
      <c r="T71" s="16">
        <f>IF( 数据!T71&lt;=6,(数据!T71-1)*权重!J$48,              IF(数据!T71&lt;=12, 5*权重!J$48+(数据!T71-6)*权重!J$49,                              5*权重!J$48+6*权重!J$49+(数据!T71-12)*权重!J$51              )
 )</f>
        <v>0.29999999999999982</v>
      </c>
      <c r="U71" s="16">
        <f>IF( 数据!U71&lt;=6,(数据!U71-1)*权重!K$48,              IF(数据!U71&lt;=12, 5*权重!K$48+(数据!U71-6)*权重!K$49,                              5*权重!K$48+6*权重!K$49+(数据!U71-12)*权重!K$51              )
 )</f>
        <v>0</v>
      </c>
      <c r="V71" s="16">
        <f>IF( 数据!V71&lt;=6,(数据!V71-1)*权重!L$48,              IF(数据!V71&lt;=12, 5*权重!L$48+(数据!V71-6)*权重!L$49,                              5*权重!L$48+6*权重!L$49+(数据!V71-12)*权重!L$51              )
 )</f>
        <v>8.1666666666666679</v>
      </c>
      <c r="W71" s="16">
        <f>IF( 数据!W71&lt;=6,(数据!W71-1)*权重!M$48,              IF(数据!W71&lt;=12, 5*权重!M$48+(数据!W71-6)*权重!M$49,                              5*权重!M$48+6*权重!M$49+(数据!W71-12)*权重!M$51              )
 )</f>
        <v>0.76666666666666661</v>
      </c>
      <c r="X71" s="16">
        <f>IF( 数据!X71&lt;=6,(数据!X71-1)*权重!N$48,              IF(数据!X71&lt;=12, 5*权重!N$48+(数据!X71-6)*权重!N$49,                              5*权重!N$48+6*权重!N$49+(数据!X71-12)*权重!N$51              )
 )</f>
        <v>3.1999999999999997</v>
      </c>
      <c r="Y71" s="16">
        <f>IF( 数据!Y71&lt;=6,(数据!Y71-1)*权重!O$48,              IF(数据!Y71&lt;=12, 5*权重!O$48+(数据!Y71-6)*权重!O$49,                              5*权重!O$48+6*权重!O$49+(数据!Y71-12)*权重!O$51              )
 )</f>
        <v>1.7</v>
      </c>
      <c r="Z71" s="16">
        <f>IF( 数据!Z71&lt;=6,(数据!Z71-1)*权重!P$48,              IF(数据!Z71&lt;=10, 5*权重!P$48+(数据!Z71-4)*权重!P$50,                              5*权重!P$48+4*权重!P$50+(数据!Z71-10)*权重!P$52              )  )</f>
        <v>-1.0750000000000002</v>
      </c>
      <c r="AA71" s="16">
        <f>IF( 数据!AA71&lt;=6,(数据!AA71-1)*权重!Q$48,              IF(数据!AA71&lt;=12, 5*权重!Q$48+(数据!AA71-6)*权重!Q$49,                              5*权重!Q$48+6*权重!Q$49+(数据!AA71-12)*权重!Q$51              )
 )</f>
        <v>5.833333333333333</v>
      </c>
      <c r="AB71" s="16">
        <f>IF( 数据!AB71&lt;=6,(数据!AB71-1)*权重!R$48,              IF(数据!AB71&lt;=10, 5*权重!R$48+(数据!AB71-4)*权重!R$50,                              5*权重!R$48+4*权重!R$50+(数据!AB71-10)*权重!R$52              )  )</f>
        <v>56.75</v>
      </c>
      <c r="AC71" s="16">
        <f>IF( 数据!AC71&lt;=6,(数据!AC71-1)*权重!S$48,              IF(数据!AC71&lt;=12, 5*权重!S$48+(数据!AC71-6)*权重!S$49,                              5*权重!S$48+6*权重!S$49+(数据!AC71-12)*权重!S$51              )
 )</f>
        <v>21.55</v>
      </c>
      <c r="AD71" s="16">
        <f>IF( 数据!AD71&lt;=6,(数据!AD71-1)*权重!T$48,              IF(数据!AD71&lt;=12, 5*权重!T$48+(数据!AD71-6)*权重!T$49,                              5*权重!T$48+6*权重!T$49+(数据!AD71-12)*权重!T$51              )
 )</f>
        <v>-0.49999999999999956</v>
      </c>
      <c r="AE71" s="16">
        <f>IF( 数据!AE71&lt;=6,(数据!AE71-1)*权重!U$48,              IF(数据!AE71&lt;=10, 5*权重!U$48+(数据!AE71-4)*权重!U$50,                              5*权重!U$48+4*权重!U$50+(数据!AE71-10)*权重!U$52              )  )</f>
        <v>-2.1999999999999993</v>
      </c>
      <c r="AF71" s="16">
        <f>IF( 数据!AF71&lt;=6,(数据!AF71-1)*权重!V$48,              IF(数据!AF71&lt;=10, 5*权重!V$48+(数据!AF71-4)*权重!V$50,                              5*权重!V$48+4*权重!V$50+(数据!AF71-10)*权重!V$52              )  )</f>
        <v>7.6125000000000007</v>
      </c>
      <c r="AG71" s="16">
        <f>IF( 数据!AG71&lt;=6,(数据!AG71-1)*权重!W$48,              IF(数据!AG71&lt;=12, 5*权重!W$48+(数据!AG71-6)*权重!W$49,                              5*权重!W$48+6*权重!W$49+(数据!AG71-12)*权重!W$51              )
 )</f>
        <v>3.6999999999999997</v>
      </c>
      <c r="AH71" s="16">
        <f>IF( 数据!AH71&lt;=6,(数据!AH71-1)*权重!X$48,              IF(数据!AH71&lt;=10, 5*权重!X$48+(数据!AH71-4)*权重!X$50,                              5*权重!X$48+4*权重!X$50+(数据!AH71-10)*权重!X$52              )  )</f>
        <v>0.17500000000000004</v>
      </c>
      <c r="AI71" s="16">
        <f>IF( 数据!AI71&lt;=6,(数据!AI71-1)*权重!Y$48,              IF(数据!AI71&lt;=12, 5*权重!Y$48+(数据!AI71-6)*权重!Y$49,                              5*权重!Y$48+6*权重!Y$49+(数据!AI71-12)*权重!Y$51              )
 )</f>
        <v>0.53333333333333333</v>
      </c>
      <c r="AJ71" s="16">
        <f>IF( 数据!AJ71&lt;=6,(数据!AJ71-1)*权重!Z$48,              IF(数据!AJ71&lt;=10, 5*权重!Z$48+(数据!AJ71-4)*权重!Z$50,                              5*权重!Z$48+4*权重!Z$50+(数据!AJ71-10)*权重!Z$52              )  )</f>
        <v>10.425000000000001</v>
      </c>
      <c r="AK71" s="16">
        <f>IF( 数据!AK71&lt;=6,(数据!AK71-1)*权重!AA$48,              IF(数据!AK71&lt;=10, 5*权重!AA$48+(数据!AK71-4)*权重!AA$50,                              5*权重!AA$48+4*权重!AA$50+(数据!AK71-10)*权重!AA$52              )  )</f>
        <v>-0.92500000000000004</v>
      </c>
      <c r="AL71" s="16">
        <f>IF( 数据!AL71&lt;=6,(数据!AL71-1)*权重!AB$48,              IF(数据!AL71&lt;=12, 5*权重!AB$48+(数据!AL71-6)*权重!AB$49,                              5*权重!AB$48+6*权重!AB$49+(数据!AL71-12)*权重!AB$51              )
 )</f>
        <v>15.3</v>
      </c>
      <c r="AM71" s="16">
        <f>IF( 数据!AM71&lt;=6,(数据!AM71-1)*权重!AC$48,              IF(数据!AM71&lt;=12, 5*权重!AC$48+(数据!AM71-6)*权重!AC$49,                              5*权重!AC$48+6*权重!AC$49+(数据!AM71-12)*权重!AC$51              )
 )</f>
        <v>8.8666666666666671</v>
      </c>
      <c r="AN71" s="16">
        <f>IF( 数据!AN71&lt;=6,(数据!AN71-1)*权重!AD$48,              IF(数据!AN71&lt;=12, 5*权重!AD$48+(数据!AN71-6)*权重!AD$49,                              5*权重!AD$48+6*权重!AD$49+(数据!AN71-12)*权重!AD$51              )
 )</f>
        <v>67.875</v>
      </c>
      <c r="AO71" s="16">
        <f>IF( 数据!AO71&lt;=6,(数据!AO71-1)*权重!AE$48,              IF(数据!AO71&lt;=12, 5*权重!AE$48+(数据!AO71-6)*权重!AE$49,                              5*权重!AE$48+6*权重!AE$49+(数据!AO71-12)*权重!AE$51              )
 )</f>
        <v>20.3</v>
      </c>
      <c r="AP71" s="16">
        <f>IF( 数据!AP71&lt;=6,(数据!AP71-1)*权重!AF$48,              IF(数据!AP71&lt;=12, 5*权重!AF$48+(数据!AP71-6)*权重!AF$49,                              5*权重!AF$48+6*权重!AF$49+(数据!AP71-12)*权重!AF$51              )
 )</f>
        <v>16.399999999999999</v>
      </c>
      <c r="AQ71" s="16">
        <f>IF( 数据!AQ71&lt;=6,(数据!AQ71-1)*权重!AG$48,              IF(数据!AQ71&lt;=12, 5*权重!AG$48+(数据!AQ71-6)*权重!AG$49,                              5*权重!AG$48+6*权重!AG$49+(数据!AQ71-12)*权重!AG$51              )
 )</f>
        <v>20.383333333333333</v>
      </c>
      <c r="AR71" s="16">
        <f>IF( 数据!AR71&lt;=6,(数据!AR71-1)*权重!AH$48,              IF(数据!AR71&lt;=12, 5*权重!AH$48+(数据!AR71-6)*权重!AH$49,                              5*权重!AH$48+6*权重!AH$49+(数据!AR71-12)*权重!AH$51              )
 )</f>
        <v>14.566666666666665</v>
      </c>
      <c r="AS71" s="16">
        <f>IF( 数据!AS71&lt;=6,(数据!AS71-1)*权重!AI$48,              IF(数据!AS71&lt;=12, 5*权重!AI$48+(数据!AS71-6)*权重!AI$49,                              5*权重!AI$48+6*权重!AI$49+(数据!AS71-12)*权重!AI$51              )
 )</f>
        <v>9.5000000000000018</v>
      </c>
      <c r="AT71" s="16">
        <f>IF( 数据!AT71&lt;=6,(数据!AT71-1)*权重!AJ$48,              IF(数据!AT71&lt;=12, 5*权重!AJ$48+(数据!AT71-6)*权重!AJ$49,                              5*权重!AJ$48+6*权重!AJ$49+(数据!AT71-12)*权重!AJ$51              )
 )</f>
        <v>71.875</v>
      </c>
      <c r="AU71" s="16">
        <f>IF( 数据!AU71&lt;=6,(数据!AU71-1)*权重!AK$48,              IF(数据!AU71&lt;=12, 5*权重!AK$48+(数据!AU71-6)*权重!AK$49,                              5*权重!AK$48+6*权重!AK$49+(数据!AU71-12)*权重!AK$51              )
 )</f>
        <v>15.099999999999998</v>
      </c>
      <c r="AV71" s="16">
        <f>IF( 数据!AV71&lt;=6,(数据!AV71-1)*权重!AL$48,              IF(数据!AV71&lt;=10, 5*权重!AL$48+(数据!AV71-4)*权重!AL$50,                              5*权重!AL$48+4*权重!AL$50+(数据!AV71-10)*权重!AL$52              )  )</f>
        <v>3.4</v>
      </c>
      <c r="AW71" s="16">
        <f>IF( 数据!AW71&lt;=6,(数据!AW71-1)*权重!AM$48,              IF(数据!AW71&lt;=10, 5*权重!AM$48+(数据!AW71-4)*权重!AM$50,                              5*权重!AM$48+4*权重!AM$50+(数据!AW71-10)*权重!AM$52              )  )</f>
        <v>4.5750000000000002</v>
      </c>
      <c r="AX71" s="16">
        <f>IF( 数据!AX71&lt;=6,(数据!AX71-1)*权重!AN$48,              IF(数据!AX71&lt;=10, 5*权重!AN$48+(数据!AX71-4)*权重!AN$50,                              5*权重!AN$48+4*权重!AN$50+(数据!AX71-10)*权重!AN$52              )  )</f>
        <v>25.424999999999997</v>
      </c>
      <c r="AY71" s="8">
        <v>4</v>
      </c>
      <c r="AZ71" s="8">
        <v>1</v>
      </c>
      <c r="BA71" s="8">
        <v>3</v>
      </c>
      <c r="BB71" s="8">
        <v>1</v>
      </c>
      <c r="BC71" s="8">
        <v>3</v>
      </c>
      <c r="BD71" s="8">
        <v>2</v>
      </c>
      <c r="BE71" s="8">
        <v>3</v>
      </c>
      <c r="BF71" s="8">
        <v>2</v>
      </c>
      <c r="BG71" s="8">
        <v>3</v>
      </c>
      <c r="BH71" s="8">
        <v>3</v>
      </c>
      <c r="BI71" s="8">
        <v>1</v>
      </c>
      <c r="BJ71" s="8" t="s">
        <v>26</v>
      </c>
      <c r="BK71" s="8" t="s">
        <v>20</v>
      </c>
      <c r="BL71" s="8">
        <v>15</v>
      </c>
      <c r="BM71" s="8" t="s">
        <v>26</v>
      </c>
      <c r="BN71" s="8"/>
      <c r="BO71" s="8">
        <v>21</v>
      </c>
      <c r="BP71" s="34">
        <v>46934</v>
      </c>
      <c r="BQ71" s="8" t="s">
        <v>21</v>
      </c>
      <c r="BR71" s="8" t="s">
        <v>156</v>
      </c>
    </row>
    <row r="72" spans="1:70" ht="15.5" thickBot="1" x14ac:dyDescent="0.35">
      <c r="A72" s="8" t="s">
        <v>26</v>
      </c>
      <c r="B72" s="16">
        <f t="shared" si="2"/>
        <v>409.91999999999996</v>
      </c>
      <c r="C72" s="8" t="s">
        <v>238</v>
      </c>
      <c r="D72" s="8" t="s">
        <v>154</v>
      </c>
      <c r="E72" s="33">
        <v>1</v>
      </c>
      <c r="F72" s="8">
        <v>0</v>
      </c>
      <c r="G72" s="8" t="s">
        <v>239</v>
      </c>
      <c r="H72" s="8" t="s">
        <v>221</v>
      </c>
      <c r="I72" s="8">
        <v>26</v>
      </c>
      <c r="J72" s="8">
        <v>161</v>
      </c>
      <c r="K72" s="8">
        <v>164</v>
      </c>
      <c r="L72" s="16">
        <f>IF( 数据!L72&lt;=6,(数据!L72-1)*权重!B$48,              IF(数据!L72&lt;=12, 5*权重!B$48+(数据!L72-6)*权重!B$49,                              5*权重!B$48+6*权重!B$49+(数据!L72-12)*权重!B$51              )
 )</f>
        <v>4.8666666666666663</v>
      </c>
      <c r="M72" s="16">
        <f>IF( 数据!M72&lt;=6,(数据!M72-1)*权重!C$48,              IF(数据!M72&lt;=12, 5*权重!C$48+(数据!M72-6)*权重!C$49,                              5*权重!C$48+6*权重!C$49+(数据!M72-12)*权重!C$51              )
 )</f>
        <v>1.3</v>
      </c>
      <c r="N72" s="16">
        <f>IF( 数据!N72&lt;=6,(数据!N72-1)*权重!D$48,              IF(数据!N72&lt;=12, 5*权重!D$48+(数据!N72-6)*权重!D$49,                              5*权重!D$48+6*权重!D$49+(数据!N72-12)*权重!D$51              )
 )</f>
        <v>0.82000000000000006</v>
      </c>
      <c r="O72" s="16">
        <f>IF( 数据!O72&lt;=6,(数据!O72-1)*权重!E$48,              IF(数据!O72&lt;=12, 5*权重!E$48+(数据!O72-6)*权重!E$49,                              5*权重!E$48+6*权重!E$49+(数据!O72-12)*权重!E$51              )
 )</f>
        <v>0</v>
      </c>
      <c r="P72" s="16">
        <f>IF( 数据!P72&lt;=6,(数据!P72-1)*权重!F$48,              IF(数据!P72&lt;=12, 5*权重!F$48+(数据!P72-6)*权重!F$49,                              5*权重!F$48+6*权重!F$49+(数据!P72-12)*权重!F$51              )
 )</f>
        <v>-2.3499999999999996</v>
      </c>
      <c r="Q72" s="16">
        <f>IF( 数据!Q72&lt;=6,(数据!Q72-1)*权重!G$48,              IF(数据!Q72&lt;=12, 5*权重!G$48+(数据!Q72-6)*权重!G$49,                              5*权重!G$48+6*权重!G$49+(数据!Q72-12)*权重!G$51              )
 )</f>
        <v>0</v>
      </c>
      <c r="R72" s="16">
        <f>IF( 数据!R72&lt;=6,(数据!R72-1)*权重!H$48,              IF(数据!R72&lt;=12, 5*权重!H$48+(数据!R72-6)*权重!H$49,                              5*权重!H$48+6*权重!H$49+(数据!R72-12)*权重!H$51              )
 )</f>
        <v>0</v>
      </c>
      <c r="S72" s="16">
        <f>IF( 数据!S72&lt;=6,(数据!S72-1)*权重!I$48,              IF(数据!S72&lt;=12, 5*权重!I$48+(数据!S72-6)*权重!I$49,                              5*权重!I$48+6*权重!I$49+(数据!S72-12)*权重!I$51              )
 )</f>
        <v>16.566666666666666</v>
      </c>
      <c r="T72" s="16">
        <f>IF( 数据!T72&lt;=6,(数据!T72-1)*权重!J$48,              IF(数据!T72&lt;=12, 5*权重!J$48+(数据!T72-6)*权重!J$49,                              5*权重!J$48+6*权重!J$49+(数据!T72-12)*权重!J$51              )
 )</f>
        <v>1.2999999999999998</v>
      </c>
      <c r="U72" s="16">
        <f>IF( 数据!U72&lt;=6,(数据!U72-1)*权重!K$48,              IF(数据!U72&lt;=12, 5*权重!K$48+(数据!U72-6)*权重!K$49,                              5*权重!K$48+6*权重!K$49+(数据!U72-12)*权重!K$51              )
 )</f>
        <v>0</v>
      </c>
      <c r="V72" s="16">
        <f>IF( 数据!V72&lt;=6,(数据!V72-1)*权重!L$48,              IF(数据!V72&lt;=12, 5*权重!L$48+(数据!V72-6)*权重!L$49,                              5*权重!L$48+6*权重!L$49+(数据!V72-12)*权重!L$51              )
 )</f>
        <v>7.1333333333333346</v>
      </c>
      <c r="W72" s="16">
        <f>IF( 数据!W72&lt;=6,(数据!W72-1)*权重!M$48,              IF(数据!W72&lt;=12, 5*权重!M$48+(数据!W72-6)*权重!M$49,                              5*权重!M$48+6*权重!M$49+(数据!W72-12)*权重!M$51              )
 )</f>
        <v>2.0333333333333332</v>
      </c>
      <c r="X72" s="16">
        <f>IF( 数据!X72&lt;=6,(数据!X72-1)*权重!N$48,              IF(数据!X72&lt;=12, 5*权重!N$48+(数据!X72-6)*权重!N$49,                              5*权重!N$48+6*权重!N$49+(数据!X72-12)*权重!N$51              )
 )</f>
        <v>2.7333333333333329</v>
      </c>
      <c r="Y72" s="16">
        <f>IF( 数据!Y72&lt;=6,(数据!Y72-1)*权重!O$48,              IF(数据!Y72&lt;=12, 5*权重!O$48+(数据!Y72-6)*权重!O$49,                              5*权重!O$48+6*权重!O$49+(数据!Y72-12)*权重!O$51              )
 )</f>
        <v>2.5333333333333332</v>
      </c>
      <c r="Z72" s="16">
        <f>IF( 数据!Z72&lt;=6,(数据!Z72-1)*权重!P$48,              IF(数据!Z72&lt;=10, 5*权重!P$48+(数据!Z72-4)*权重!P$50,                              5*权重!P$48+4*权重!P$50+(数据!Z72-10)*权重!P$52              )  )</f>
        <v>-1.85</v>
      </c>
      <c r="AA72" s="16">
        <f>IF( 数据!AA72&lt;=6,(数据!AA72-1)*权重!Q$48,              IF(数据!AA72&lt;=12, 5*权重!Q$48+(数据!AA72-6)*权重!Q$49,                              5*权重!Q$48+6*权重!Q$49+(数据!AA72-12)*权重!Q$51              )
 )</f>
        <v>6.5</v>
      </c>
      <c r="AB72" s="16">
        <f>IF( 数据!AB72&lt;=6,(数据!AB72-1)*权重!R$48,              IF(数据!AB72&lt;=10, 5*权重!R$48+(数据!AB72-4)*权重!R$50,                              5*权重!R$48+4*权重!R$50+(数据!AB72-10)*权重!R$52              )  )</f>
        <v>56.75</v>
      </c>
      <c r="AC72" s="16">
        <f>IF( 数据!AC72&lt;=6,(数据!AC72-1)*权重!S$48,              IF(数据!AC72&lt;=12, 5*权重!S$48+(数据!AC72-6)*权重!S$49,                              5*权重!S$48+6*权重!S$49+(数据!AC72-12)*权重!S$51              )
 )</f>
        <v>22.233333333333334</v>
      </c>
      <c r="AD72" s="16">
        <f>IF( 数据!AD72&lt;=6,(数据!AD72-1)*权重!T$48,              IF(数据!AD72&lt;=12, 5*权重!T$48+(数据!AD72-6)*权重!T$49,                              5*权重!T$48+6*权重!T$49+(数据!AD72-12)*权重!T$51              )
 )</f>
        <v>-0.13333333333333286</v>
      </c>
      <c r="AE72" s="16">
        <f>IF( 数据!AE72&lt;=6,(数据!AE72-1)*权重!U$48,              IF(数据!AE72&lt;=10, 5*权重!U$48+(数据!AE72-4)*权重!U$50,                              5*权重!U$48+4*权重!U$50+(数据!AE72-10)*权重!U$52              )  )</f>
        <v>-2.1999999999999993</v>
      </c>
      <c r="AF72" s="16">
        <f>IF( 数据!AF72&lt;=6,(数据!AF72-1)*权重!V$48,              IF(数据!AF72&lt;=10, 5*权重!V$48+(数据!AF72-4)*权重!V$50,                              5*权重!V$48+4*权重!V$50+(数据!AF72-10)*权重!V$52              )  )</f>
        <v>7.3500000000000005</v>
      </c>
      <c r="AG72" s="16">
        <f>IF( 数据!AG72&lt;=6,(数据!AG72-1)*权重!W$48,              IF(数据!AG72&lt;=12, 5*权重!W$48+(数据!AG72-6)*权重!W$49,                              5*权重!W$48+6*权重!W$49+(数据!AG72-12)*权重!W$51              )
 )</f>
        <v>3.6999999999999997</v>
      </c>
      <c r="AH72" s="16">
        <f>IF( 数据!AH72&lt;=6,(数据!AH72-1)*权重!X$48,              IF(数据!AH72&lt;=10, 5*权重!X$48+(数据!AH72-4)*权重!X$50,                              5*权重!X$48+4*权重!X$50+(数据!AH72-10)*权重!X$52              )  )</f>
        <v>0.28749999999999998</v>
      </c>
      <c r="AI72" s="16">
        <f>IF( 数据!AI72&lt;=6,(数据!AI72-1)*权重!Y$48,              IF(数据!AI72&lt;=12, 5*权重!Y$48+(数据!AI72-6)*权重!Y$49,                              5*权重!Y$48+6*权重!Y$49+(数据!AI72-12)*权重!Y$51              )
 )</f>
        <v>0.26666666666666666</v>
      </c>
      <c r="AJ72" s="16">
        <f>IF( 数据!AJ72&lt;=6,(数据!AJ72-1)*权重!Z$48,              IF(数据!AJ72&lt;=10, 5*权重!Z$48+(数据!AJ72-4)*权重!Z$50,                              5*权重!Z$48+4*权重!Z$50+(数据!AJ72-10)*权重!Z$52              )  )</f>
        <v>8.6625000000000014</v>
      </c>
      <c r="AK72" s="16">
        <f>IF( 数据!AK72&lt;=6,(数据!AK72-1)*权重!AA$48,              IF(数据!AK72&lt;=10, 5*权重!AA$48+(数据!AK72-4)*权重!AA$50,                              5*权重!AA$48+4*权重!AA$50+(数据!AK72-10)*权重!AA$52              )  )</f>
        <v>-1.2750000000000001</v>
      </c>
      <c r="AL72" s="16">
        <f>IF( 数据!AL72&lt;=6,(数据!AL72-1)*权重!AB$48,              IF(数据!AL72&lt;=12, 5*权重!AB$48+(数据!AL72-6)*权重!AB$49,                              5*权重!AB$48+6*权重!AB$49+(数据!AL72-12)*权重!AB$51              )
 )</f>
        <v>18</v>
      </c>
      <c r="AM72" s="16">
        <f>IF( 数据!AM72&lt;=6,(数据!AM72-1)*权重!AC$48,              IF(数据!AM72&lt;=12, 5*权重!AC$48+(数据!AM72-6)*权重!AC$49,                              5*权重!AC$48+6*权重!AC$49+(数据!AM72-12)*权重!AC$51              )
 )</f>
        <v>9.9666666666666668</v>
      </c>
      <c r="AN72" s="16">
        <f>IF( 数据!AN72&lt;=6,(数据!AN72-1)*权重!AD$48,              IF(数据!AN72&lt;=12, 5*权重!AD$48+(数据!AN72-6)*权重!AD$49,                              5*权重!AD$48+6*权重!AD$49+(数据!AN72-12)*权重!AD$51              )
 )</f>
        <v>67.875</v>
      </c>
      <c r="AO72" s="16">
        <f>IF( 数据!AO72&lt;=6,(数据!AO72-1)*权重!AE$48,              IF(数据!AO72&lt;=12, 5*权重!AE$48+(数据!AO72-6)*权重!AE$49,                              5*权重!AE$48+6*权重!AE$49+(数据!AO72-12)*权重!AE$51              )
 )</f>
        <v>11.116666666666667</v>
      </c>
      <c r="AP72" s="16">
        <f>IF( 数据!AP72&lt;=6,(数据!AP72-1)*权重!AF$48,              IF(数据!AP72&lt;=12, 5*权重!AF$48+(数据!AP72-6)*权重!AF$49,                              5*权重!AF$48+6*权重!AF$49+(数据!AP72-12)*权重!AF$51              )
 )</f>
        <v>16.399999999999999</v>
      </c>
      <c r="AQ72" s="16">
        <f>IF( 数据!AQ72&lt;=6,(数据!AQ72-1)*权重!AG$48,              IF(数据!AQ72&lt;=12, 5*权重!AG$48+(数据!AQ72-6)*权重!AG$49,                              5*权重!AG$48+6*权重!AG$49+(数据!AQ72-12)*权重!AG$51              )
 )</f>
        <v>19.350000000000001</v>
      </c>
      <c r="AR72" s="16">
        <f>IF( 数据!AR72&lt;=6,(数据!AR72-1)*权重!AH$48,              IF(数据!AR72&lt;=12, 5*权重!AH$48+(数据!AR72-6)*权重!AH$49,                              5*权重!AH$48+6*权重!AH$49+(数据!AR72-12)*权重!AH$51              )
 )</f>
        <v>13.399999999999999</v>
      </c>
      <c r="AS72" s="16">
        <f>IF( 数据!AS72&lt;=6,(数据!AS72-1)*权重!AI$48,              IF(数据!AS72&lt;=12, 5*权重!AI$48+(数据!AS72-6)*权重!AI$49,                              5*权重!AI$48+6*权重!AI$49+(数据!AS72-12)*权重!AI$51              )
 )</f>
        <v>7.6000000000000014</v>
      </c>
      <c r="AT72" s="16">
        <f>IF( 数据!AT72&lt;=6,(数据!AT72-1)*权重!AJ$48,              IF(数据!AT72&lt;=12, 5*权重!AJ$48+(数据!AT72-6)*权重!AJ$49,                              5*权重!AJ$48+6*权重!AJ$49+(数据!AT72-12)*权重!AJ$51              )
 )</f>
        <v>60.770833333333343</v>
      </c>
      <c r="AU72" s="16">
        <f>IF( 数据!AU72&lt;=6,(数据!AU72-1)*权重!AK$48,              IF(数据!AU72&lt;=12, 5*权重!AK$48+(数据!AU72-6)*权重!AK$49,                              5*权重!AK$48+6*权重!AK$49+(数据!AU72-12)*权重!AK$51              )
 )</f>
        <v>14.799999999999999</v>
      </c>
      <c r="AV72" s="16">
        <f>IF( 数据!AV72&lt;=6,(数据!AV72-1)*权重!AL$48,              IF(数据!AV72&lt;=10, 5*权重!AL$48+(数据!AV72-4)*权重!AL$50,                              5*权重!AL$48+4*权重!AL$50+(数据!AV72-10)*权重!AL$52              )  )</f>
        <v>4.25</v>
      </c>
      <c r="AW72" s="16">
        <f>IF( 数据!AW72&lt;=6,(数据!AW72-1)*权重!AM$48,              IF(数据!AW72&lt;=10, 5*权重!AM$48+(数据!AW72-4)*权重!AM$50,                              5*权重!AM$48+4*权重!AM$50+(数据!AW72-10)*权重!AM$52              )  )</f>
        <v>4.5750000000000002</v>
      </c>
      <c r="AX72" s="16">
        <f>IF( 数据!AX72&lt;=6,(数据!AX72-1)*权重!AN$48,              IF(数据!AX72&lt;=10, 5*权重!AN$48+(数据!AX72-4)*权重!AN$50,                              5*权重!AN$48+4*权重!AN$50+(数据!AX72-10)*权重!AN$52              )  )</f>
        <v>24.587499999999999</v>
      </c>
      <c r="AY72" s="8">
        <v>3</v>
      </c>
      <c r="AZ72" s="8">
        <v>1</v>
      </c>
      <c r="BA72" s="8">
        <v>4</v>
      </c>
      <c r="BB72" s="8">
        <v>2</v>
      </c>
      <c r="BC72" s="8">
        <v>3</v>
      </c>
      <c r="BD72" s="8">
        <v>2</v>
      </c>
      <c r="BE72" s="8">
        <v>3</v>
      </c>
      <c r="BF72" s="8">
        <v>2</v>
      </c>
      <c r="BG72" s="8">
        <v>2</v>
      </c>
      <c r="BH72" s="8">
        <v>4</v>
      </c>
      <c r="BI72" s="8">
        <v>4</v>
      </c>
      <c r="BJ72" s="8" t="s">
        <v>26</v>
      </c>
      <c r="BK72" s="8" t="s">
        <v>20</v>
      </c>
      <c r="BL72" s="8">
        <v>15</v>
      </c>
      <c r="BM72" s="8" t="s">
        <v>26</v>
      </c>
      <c r="BN72" s="8"/>
      <c r="BO72" s="8">
        <v>7</v>
      </c>
      <c r="BP72" s="34">
        <v>47299</v>
      </c>
      <c r="BQ72" s="8" t="s">
        <v>21</v>
      </c>
      <c r="BR72" s="8" t="s">
        <v>156</v>
      </c>
    </row>
    <row r="73" spans="1:70" ht="15.5" thickBot="1" x14ac:dyDescent="0.35">
      <c r="A73" s="8" t="s">
        <v>26</v>
      </c>
      <c r="B73" s="16">
        <f t="shared" si="2"/>
        <v>448.13666666666666</v>
      </c>
      <c r="C73" s="8" t="s">
        <v>240</v>
      </c>
      <c r="D73" s="8" t="s">
        <v>154</v>
      </c>
      <c r="E73" s="33">
        <v>1</v>
      </c>
      <c r="F73" s="8">
        <v>0</v>
      </c>
      <c r="G73" s="8" t="s">
        <v>33</v>
      </c>
      <c r="H73" s="8" t="s">
        <v>23</v>
      </c>
      <c r="I73" s="8">
        <v>23</v>
      </c>
      <c r="J73" s="8">
        <v>152</v>
      </c>
      <c r="K73" s="8">
        <v>168</v>
      </c>
      <c r="L73" s="16">
        <f>IF( 数据!L73&lt;=6,(数据!L73-1)*权重!B$48,              IF(数据!L73&lt;=12, 5*权重!B$48+(数据!L73-6)*权重!B$49,                              5*权重!B$48+6*权重!B$49+(数据!L73-12)*权重!B$51              )
 )</f>
        <v>3.9333333333333331</v>
      </c>
      <c r="M73" s="16">
        <f>IF( 数据!M73&lt;=6,(数据!M73-1)*权重!C$48,              IF(数据!M73&lt;=12, 5*权重!C$48+(数据!M73-6)*权重!C$49,                              5*权重!C$48+6*权重!C$49+(数据!M73-12)*权重!C$51              )
 )</f>
        <v>0.90000000000000013</v>
      </c>
      <c r="N73" s="16">
        <f>IF( 数据!N73&lt;=6,(数据!N73-1)*权重!D$48,              IF(数据!N73&lt;=12, 5*权重!D$48+(数据!N73-6)*权重!D$49,                              5*权重!D$48+6*权重!D$49+(数据!N73-12)*权重!D$51              )
 )</f>
        <v>0.82000000000000006</v>
      </c>
      <c r="O73" s="16">
        <f>IF( 数据!O73&lt;=6,(数据!O73-1)*权重!E$48,              IF(数据!O73&lt;=12, 5*权重!E$48+(数据!O73-6)*权重!E$49,                              5*权重!E$48+6*权重!E$49+(数据!O73-12)*权重!E$51              )
 )</f>
        <v>0</v>
      </c>
      <c r="P73" s="16">
        <f>IF( 数据!P73&lt;=6,(数据!P73-1)*权重!F$48,              IF(数据!P73&lt;=12, 5*权重!F$48+(数据!P73-6)*权重!F$49,                              5*权重!F$48+6*权重!F$49+(数据!P73-12)*权重!F$51              )
 )</f>
        <v>-3.1166666666666663</v>
      </c>
      <c r="Q73" s="16">
        <f>IF( 数据!Q73&lt;=6,(数据!Q73-1)*权重!G$48,              IF(数据!Q73&lt;=12, 5*权重!G$48+(数据!Q73-6)*权重!G$49,                              5*权重!G$48+6*权重!G$49+(数据!Q73-12)*权重!G$51              )
 )</f>
        <v>0</v>
      </c>
      <c r="R73" s="16">
        <f>IF( 数据!R73&lt;=6,(数据!R73-1)*权重!H$48,              IF(数据!R73&lt;=12, 5*权重!H$48+(数据!R73-6)*权重!H$49,                              5*权重!H$48+6*权重!H$49+(数据!R73-12)*权重!H$51              )
 )</f>
        <v>0</v>
      </c>
      <c r="S73" s="16">
        <f>IF( 数据!S73&lt;=6,(数据!S73-1)*权重!I$48,              IF(数据!S73&lt;=12, 5*权重!I$48+(数据!S73-6)*权重!I$49,                              5*权重!I$48+6*权重!I$49+(数据!S73-12)*权重!I$51              )
 )</f>
        <v>15.2</v>
      </c>
      <c r="T73" s="16">
        <f>IF( 数据!T73&lt;=6,(数据!T73-1)*权重!J$48,              IF(数据!T73&lt;=12, 5*权重!J$48+(数据!T73-6)*权重!J$49,                              5*权重!J$48+6*权重!J$49+(数据!T73-12)*权重!J$51              )
 )</f>
        <v>2.2999999999999998</v>
      </c>
      <c r="U73" s="16">
        <f>IF( 数据!U73&lt;=6,(数据!U73-1)*权重!K$48,              IF(数据!U73&lt;=12, 5*权重!K$48+(数据!U73-6)*权重!K$49,                              5*权重!K$48+6*权重!K$49+(数据!U73-12)*权重!K$51              )
 )</f>
        <v>0</v>
      </c>
      <c r="V73" s="16">
        <f>IF( 数据!V73&lt;=6,(数据!V73-1)*权重!L$48,              IF(数据!V73&lt;=12, 5*权重!L$48+(数据!V73-6)*权重!L$49,                              5*权重!L$48+6*权重!L$49+(数据!V73-12)*权重!L$51              )
 )</f>
        <v>5.6666666666666679</v>
      </c>
      <c r="W73" s="16">
        <f>IF( 数据!W73&lt;=6,(数据!W73-1)*权重!M$48,              IF(数据!W73&lt;=12, 5*权重!M$48+(数据!W73-6)*权重!M$49,                              5*权重!M$48+6*权重!M$49+(数据!W73-12)*权重!M$51              )
 )</f>
        <v>-0.5</v>
      </c>
      <c r="X73" s="16">
        <f>IF( 数据!X73&lt;=6,(数据!X73-1)*权重!N$48,              IF(数据!X73&lt;=12, 5*权重!N$48+(数据!X73-6)*权重!N$49,                              5*权重!N$48+6*权重!N$49+(数据!X73-12)*权重!N$51              )
 )</f>
        <v>2.2666666666666666</v>
      </c>
      <c r="Y73" s="16">
        <f>IF( 数据!Y73&lt;=6,(数据!Y73-1)*权重!O$48,              IF(数据!Y73&lt;=12, 5*权重!O$48+(数据!Y73-6)*权重!O$49,                              5*权重!O$48+6*权重!O$49+(数据!Y73-12)*权重!O$51              )
 )</f>
        <v>1.2833333333333332</v>
      </c>
      <c r="Z73" s="16">
        <f>IF( 数据!Z73&lt;=6,(数据!Z73-1)*权重!P$48,              IF(数据!Z73&lt;=10, 5*权重!P$48+(数据!Z73-4)*权重!P$50,                              5*权重!P$48+4*权重!P$50+(数据!Z73-10)*权重!P$52              )  )</f>
        <v>-1.425</v>
      </c>
      <c r="AA73" s="16">
        <f>IF( 数据!AA73&lt;=6,(数据!AA73-1)*权重!Q$48,              IF(数据!AA73&lt;=12, 5*权重!Q$48+(数据!AA73-6)*权重!Q$49,                              5*权重!Q$48+6*权重!Q$49+(数据!AA73-12)*权重!Q$51              )
 )</f>
        <v>5.833333333333333</v>
      </c>
      <c r="AB73" s="16">
        <f>IF( 数据!AB73&lt;=6,(数据!AB73-1)*权重!R$48,              IF(数据!AB73&lt;=10, 5*权重!R$48+(数据!AB73-4)*权重!R$50,                              5*权重!R$48+4*权重!R$50+(数据!AB73-10)*权重!R$52              )  )</f>
        <v>59</v>
      </c>
      <c r="AC73" s="16">
        <f>IF( 数据!AC73&lt;=6,(数据!AC73-1)*权重!S$48,              IF(数据!AC73&lt;=12, 5*权重!S$48+(数据!AC73-6)*权重!S$49,                              5*权重!S$48+6*权重!S$49+(数据!AC73-12)*权重!S$51              )
 )</f>
        <v>20.866666666666667</v>
      </c>
      <c r="AD73" s="16">
        <f>IF( 数据!AD73&lt;=6,(数据!AD73-1)*权重!T$48,              IF(数据!AD73&lt;=12, 5*权重!T$48+(数据!AD73-6)*权重!T$49,                              5*权重!T$48+6*权重!T$49+(数据!AD73-12)*权重!T$51              )
 )</f>
        <v>-1.2333333333333329</v>
      </c>
      <c r="AE73" s="16">
        <f>IF( 数据!AE73&lt;=6,(数据!AE73-1)*权重!U$48,              IF(数据!AE73&lt;=10, 5*权重!U$48+(数据!AE73-4)*权重!U$50,                              5*权重!U$48+4*权重!U$50+(数据!AE73-10)*权重!U$52              )  )</f>
        <v>-2.5999999999999996</v>
      </c>
      <c r="AF73" s="16">
        <f>IF( 数据!AF73&lt;=6,(数据!AF73-1)*权重!V$48,              IF(数据!AF73&lt;=10, 5*权重!V$48+(数据!AF73-4)*权重!V$50,                              5*权重!V$48+4*权重!V$50+(数据!AF73-10)*权重!V$52              )  )</f>
        <v>8.1375000000000011</v>
      </c>
      <c r="AG73" s="16">
        <f>IF( 数据!AG73&lt;=6,(数据!AG73-1)*权重!W$48,              IF(数据!AG73&lt;=12, 5*权重!W$48+(数据!AG73-6)*权重!W$49,                              5*权重!W$48+6*权重!W$49+(数据!AG73-12)*权重!W$51              )
 )</f>
        <v>3.3</v>
      </c>
      <c r="AH73" s="16">
        <f>IF( 数据!AH73&lt;=6,(数据!AH73-1)*权重!X$48,              IF(数据!AH73&lt;=10, 5*权重!X$48+(数据!AH73-4)*权重!X$50,                              5*权重!X$48+4*权重!X$50+(数据!AH73-10)*权重!X$52              )  )</f>
        <v>6.25E-2</v>
      </c>
      <c r="AI73" s="16">
        <f>IF( 数据!AI73&lt;=6,(数据!AI73-1)*权重!Y$48,              IF(数据!AI73&lt;=12, 5*权重!Y$48+(数据!AI73-6)*权重!Y$49,                              5*权重!Y$48+6*权重!Y$49+(数据!AI73-12)*权重!Y$51              )
 )</f>
        <v>3.3333333333333354E-2</v>
      </c>
      <c r="AJ73" s="16">
        <f>IF( 数据!AJ73&lt;=6,(数据!AJ73-1)*权重!Z$48,              IF(数据!AJ73&lt;=10, 5*权重!Z$48+(数据!AJ73-4)*权重!Z$50,                              5*权重!Z$48+4*权重!Z$50+(数据!AJ73-10)*权重!Z$52              )  )</f>
        <v>11.600000000000001</v>
      </c>
      <c r="AK73" s="16">
        <f>IF( 数据!AK73&lt;=6,(数据!AK73-1)*权重!AA$48,              IF(数据!AK73&lt;=10, 5*权重!AA$48+(数据!AK73-4)*权重!AA$50,                              5*权重!AA$48+4*权重!AA$50+(数据!AK73-10)*权重!AA$52              )  )</f>
        <v>-0.40000000000000013</v>
      </c>
      <c r="AL73" s="16">
        <f>IF( 数据!AL73&lt;=6,(数据!AL73-1)*权重!AB$48,              IF(数据!AL73&lt;=12, 5*权重!AB$48+(数据!AL73-6)*权重!AB$49,                              5*权重!AB$48+6*权重!AB$49+(数据!AL73-12)*权重!AB$51              )
 )</f>
        <v>14.4</v>
      </c>
      <c r="AM73" s="16">
        <f>IF( 数据!AM73&lt;=6,(数据!AM73-1)*权重!AC$48,              IF(数据!AM73&lt;=12, 5*权重!AC$48+(数据!AM73-6)*权重!AC$49,                              5*权重!AC$48+6*权重!AC$49+(数据!AM73-12)*权重!AC$51              )
 )</f>
        <v>9.2333333333333343</v>
      </c>
      <c r="AN73" s="16">
        <f>IF( 数据!AN73&lt;=6,(数据!AN73-1)*权重!AD$48,              IF(数据!AN73&lt;=12, 5*权重!AD$48+(数据!AN73-6)*权重!AD$49,                              5*权重!AD$48+6*权重!AD$49+(数据!AN73-12)*权重!AD$51              )
 )</f>
        <v>77.333333333333329</v>
      </c>
      <c r="AO73" s="16">
        <f>IF( 数据!AO73&lt;=6,(数据!AO73-1)*权重!AE$48,              IF(数据!AO73&lt;=12, 5*权重!AE$48+(数据!AO73-6)*权重!AE$49,                              5*权重!AE$48+6*权重!AE$49+(数据!AO73-12)*权重!AE$51              )
 )</f>
        <v>20.3</v>
      </c>
      <c r="AP73" s="16">
        <f>IF( 数据!AP73&lt;=6,(数据!AP73-1)*权重!AF$48,              IF(数据!AP73&lt;=12, 5*权重!AF$48+(数据!AP73-6)*权重!AF$49,                              5*权重!AF$48+6*权重!AF$49+(数据!AP73-12)*权重!AF$51              )
 )</f>
        <v>17.366666666666667</v>
      </c>
      <c r="AQ73" s="16">
        <f>IF( 数据!AQ73&lt;=6,(数据!AQ73-1)*权重!AG$48,              IF(数据!AQ73&lt;=12, 5*权重!AG$48+(数据!AQ73-6)*权重!AG$49,                              5*权重!AG$48+6*权重!AG$49+(数据!AQ73-12)*权重!AG$51              )
 )</f>
        <v>19.350000000000001</v>
      </c>
      <c r="AR73" s="16">
        <f>IF( 数据!AR73&lt;=6,(数据!AR73-1)*权重!AH$48,              IF(数据!AR73&lt;=12, 5*权重!AH$48+(数据!AR73-6)*权重!AH$49,                              5*权重!AH$48+6*权重!AH$49+(数据!AR73-12)*权重!AH$51              )
 )</f>
        <v>16.899999999999999</v>
      </c>
      <c r="AS73" s="16">
        <f>IF( 数据!AS73&lt;=6,(数据!AS73-1)*权重!AI$48,              IF(数据!AS73&lt;=12, 5*权重!AI$48+(数据!AS73-6)*权重!AI$49,                              5*权重!AI$48+6*权重!AI$49+(数据!AS73-12)*权重!AI$51              )
 )</f>
        <v>8.5500000000000007</v>
      </c>
      <c r="AT73" s="16">
        <f>IF( 数据!AT73&lt;=6,(数据!AT73-1)*权重!AJ$48,              IF(数据!AT73&lt;=12, 5*权重!AJ$48+(数据!AT73-6)*权重!AJ$49,                              5*权重!AJ$48+6*权重!AJ$49+(数据!AT73-12)*权重!AJ$51              )
 )</f>
        <v>86.5</v>
      </c>
      <c r="AU73" s="16">
        <f>IF( 数据!AU73&lt;=6,(数据!AU73-1)*权重!AK$48,              IF(数据!AU73&lt;=12, 5*权重!AK$48+(数据!AU73-6)*权重!AK$49,                              5*权重!AK$48+6*权重!AK$49+(数据!AU73-12)*权重!AK$51              )
 )</f>
        <v>14.499999999999998</v>
      </c>
      <c r="AV73" s="16">
        <f>IF( 数据!AV73&lt;=6,(数据!AV73-1)*权重!AL$48,              IF(数据!AV73&lt;=10, 5*权重!AL$48+(数据!AV73-4)*权重!AL$50,                              5*权重!AL$48+4*权重!AL$50+(数据!AV73-10)*权重!AL$52              )  )</f>
        <v>3.8250000000000002</v>
      </c>
      <c r="AW73" s="16">
        <f>IF( 数据!AW73&lt;=6,(数据!AW73-1)*权重!AM$48,              IF(数据!AW73&lt;=10, 5*权重!AM$48+(数据!AW73-4)*权重!AM$50,                              5*权重!AM$48+4*权重!AM$50+(数据!AW73-10)*权重!AM$52              )  )</f>
        <v>4.2</v>
      </c>
      <c r="AX73" s="16">
        <f>IF( 数据!AX73&lt;=6,(数据!AX73-1)*权重!AN$48,              IF(数据!AX73&lt;=10, 5*权重!AN$48+(数据!AX73-4)*权重!AN$50,                              5*权重!AN$48+4*权重!AN$50+(数据!AX73-10)*权重!AN$52              )  )</f>
        <v>23.75</v>
      </c>
      <c r="AY73" s="8">
        <v>2</v>
      </c>
      <c r="AZ73" s="8">
        <v>2</v>
      </c>
      <c r="BA73" s="8">
        <v>2</v>
      </c>
      <c r="BB73" s="8">
        <v>1</v>
      </c>
      <c r="BC73" s="8">
        <v>2</v>
      </c>
      <c r="BD73" s="8">
        <v>3</v>
      </c>
      <c r="BE73" s="8">
        <v>2</v>
      </c>
      <c r="BF73" s="8">
        <v>1</v>
      </c>
      <c r="BG73" s="8">
        <v>2</v>
      </c>
      <c r="BH73" s="8">
        <v>1</v>
      </c>
      <c r="BI73" s="8">
        <v>1</v>
      </c>
      <c r="BJ73" s="8" t="s">
        <v>26</v>
      </c>
      <c r="BK73" s="8" t="s">
        <v>20</v>
      </c>
      <c r="BL73" s="8">
        <v>13</v>
      </c>
      <c r="BM73" s="8" t="s">
        <v>26</v>
      </c>
      <c r="BN73" s="8"/>
      <c r="BO73" s="8">
        <v>2</v>
      </c>
      <c r="BP73" s="34">
        <v>46203</v>
      </c>
      <c r="BQ73" s="8" t="s">
        <v>21</v>
      </c>
      <c r="BR73" s="8" t="s">
        <v>156</v>
      </c>
    </row>
    <row r="74" spans="1:70" ht="15.5" thickBot="1" x14ac:dyDescent="0.35">
      <c r="A74" s="8" t="s">
        <v>26</v>
      </c>
      <c r="B74" s="16">
        <f t="shared" si="2"/>
        <v>431.23166666666668</v>
      </c>
      <c r="C74" s="8" t="s">
        <v>241</v>
      </c>
      <c r="D74" s="8" t="s">
        <v>154</v>
      </c>
      <c r="E74" s="33">
        <v>1</v>
      </c>
      <c r="F74" s="8">
        <v>0</v>
      </c>
      <c r="G74" s="8" t="s">
        <v>19</v>
      </c>
      <c r="H74" s="8" t="s">
        <v>242</v>
      </c>
      <c r="I74" s="8">
        <v>26</v>
      </c>
      <c r="J74" s="8">
        <v>157</v>
      </c>
      <c r="K74" s="8">
        <v>180</v>
      </c>
      <c r="L74" s="16">
        <f>IF( 数据!L74&lt;=6,(数据!L74-1)*权重!B$48,              IF(数据!L74&lt;=12, 5*权重!B$48+(数据!L74-6)*权重!B$49,                              5*权重!B$48+6*权重!B$49+(数据!L74-12)*权重!B$51              )
 )</f>
        <v>4.8666666666666663</v>
      </c>
      <c r="M74" s="16">
        <f>IF( 数据!M74&lt;=6,(数据!M74-1)*权重!C$48,              IF(数据!M74&lt;=12, 5*权重!C$48+(数据!M74-6)*权重!C$49,                              5*权重!C$48+6*权重!C$49+(数据!M74-12)*权重!C$51              )
 )</f>
        <v>1.3</v>
      </c>
      <c r="N74" s="16">
        <f>IF( 数据!N74&lt;=6,(数据!N74-1)*权重!D$48,              IF(数据!N74&lt;=12, 5*权重!D$48+(数据!N74-6)*权重!D$49,                              5*权重!D$48+6*权重!D$49+(数据!N74-12)*权重!D$51              )
 )</f>
        <v>0.25666666666666671</v>
      </c>
      <c r="O74" s="16">
        <f>IF( 数据!O74&lt;=6,(数据!O74-1)*权重!E$48,              IF(数据!O74&lt;=12, 5*权重!E$48+(数据!O74-6)*权重!E$49,                              5*权重!E$48+6*权重!E$49+(数据!O74-12)*权重!E$51              )
 )</f>
        <v>0</v>
      </c>
      <c r="P74" s="16">
        <f>IF( 数据!P74&lt;=6,(数据!P74-1)*权重!F$48,              IF(数据!P74&lt;=12, 5*权重!F$48+(数据!P74-6)*权重!F$49,                              5*权重!F$48+6*权重!F$49+(数据!P74-12)*权重!F$51              )
 )</f>
        <v>-1.583333333333333</v>
      </c>
      <c r="Q74" s="16">
        <f>IF( 数据!Q74&lt;=6,(数据!Q74-1)*权重!G$48,              IF(数据!Q74&lt;=12, 5*权重!G$48+(数据!Q74-6)*权重!G$49,                              5*权重!G$48+6*权重!G$49+(数据!Q74-12)*权重!G$51              )
 )</f>
        <v>0</v>
      </c>
      <c r="R74" s="16">
        <f>IF( 数据!R74&lt;=6,(数据!R74-1)*权重!H$48,              IF(数据!R74&lt;=12, 5*权重!H$48+(数据!R74-6)*权重!H$49,                              5*权重!H$48+6*权重!H$49+(数据!R74-12)*权重!H$51              )
 )</f>
        <v>0</v>
      </c>
      <c r="S74" s="16">
        <f>IF( 数据!S74&lt;=6,(数据!S74-1)*权重!I$48,              IF(数据!S74&lt;=12, 5*权重!I$48+(数据!S74-6)*权重!I$49,                              5*权重!I$48+6*权重!I$49+(数据!S74-12)*权重!I$51              )
 )</f>
        <v>19.299999999999997</v>
      </c>
      <c r="T74" s="16">
        <f>IF( 数据!T74&lt;=6,(数据!T74-1)*权重!J$48,              IF(数据!T74&lt;=12, 5*权重!J$48+(数据!T74-6)*权重!J$49,                              5*权重!J$48+6*权重!J$49+(数据!T74-12)*权重!J$51              )
 )</f>
        <v>1.0333333333333332</v>
      </c>
      <c r="U74" s="16">
        <f>IF( 数据!U74&lt;=6,(数据!U74-1)*权重!K$48,              IF(数据!U74&lt;=12, 5*权重!K$48+(数据!U74-6)*权重!K$49,                              5*权重!K$48+6*权重!K$49+(数据!U74-12)*权重!K$51              )
 )</f>
        <v>0</v>
      </c>
      <c r="V74" s="16">
        <f>IF( 数据!V74&lt;=6,(数据!V74-1)*权重!L$48,              IF(数据!V74&lt;=12, 5*权重!L$48+(数据!V74-6)*权重!L$49,                              5*权重!L$48+6*权重!L$49+(数据!V74-12)*权重!L$51              )
 )</f>
        <v>8.1666666666666679</v>
      </c>
      <c r="W74" s="16">
        <f>IF( 数据!W74&lt;=6,(数据!W74-1)*权重!M$48,              IF(数据!W74&lt;=12, 5*权重!M$48+(数据!W74-6)*权重!M$49,                              5*权重!M$48+6*权重!M$49+(数据!W74-12)*权重!M$51              )
 )</f>
        <v>2.0333333333333332</v>
      </c>
      <c r="X74" s="16">
        <f>IF( 数据!X74&lt;=6,(数据!X74-1)*权重!N$48,              IF(数据!X74&lt;=12, 5*权重!N$48+(数据!X74-6)*权重!N$49,                              5*权重!N$48+6*权重!N$49+(数据!X74-12)*权重!N$51              )
 )</f>
        <v>3.1999999999999997</v>
      </c>
      <c r="Y74" s="16">
        <f>IF( 数据!Y74&lt;=6,(数据!Y74-1)*权重!O$48,              IF(数据!Y74&lt;=12, 5*权重!O$48+(数据!Y74-6)*权重!O$49,                              5*权重!O$48+6*权重!O$49+(数据!Y74-12)*权重!O$51              )
 )</f>
        <v>1.6166666666666667</v>
      </c>
      <c r="Z74" s="16">
        <f>IF( 数据!Z74&lt;=6,(数据!Z74-1)*权重!P$48,              IF(数据!Z74&lt;=10, 5*权重!P$48+(数据!Z74-4)*权重!P$50,                              5*权重!P$48+4*权重!P$50+(数据!Z74-10)*权重!P$52              )  )</f>
        <v>-0.90000000000000013</v>
      </c>
      <c r="AA74" s="16">
        <f>IF( 数据!AA74&lt;=6,(数据!AA74-1)*权重!Q$48,              IF(数据!AA74&lt;=12, 5*权重!Q$48+(数据!AA74-6)*权重!Q$49,                              5*权重!Q$48+6*权重!Q$49+(数据!AA74-12)*权重!Q$51              )
 )</f>
        <v>4.9333333333333327</v>
      </c>
      <c r="AB74" s="16">
        <f>IF( 数据!AB74&lt;=6,(数据!AB74-1)*权重!R$48,              IF(数据!AB74&lt;=10, 5*权重!R$48+(数据!AB74-4)*权重!R$50,                              5*权重!R$48+4*权重!R$50+(数据!AB74-10)*权重!R$52              )  )</f>
        <v>56</v>
      </c>
      <c r="AC74" s="16">
        <f>IF( 数据!AC74&lt;=6,(数据!AC74-1)*权重!S$48,              IF(数据!AC74&lt;=12, 5*权重!S$48+(数据!AC74-6)*权重!S$49,                              5*权重!S$48+6*权重!S$49+(数据!AC74-12)*权重!S$51              )
 )</f>
        <v>18.75</v>
      </c>
      <c r="AD74" s="16">
        <f>IF( 数据!AD74&lt;=6,(数据!AD74-1)*权重!T$48,              IF(数据!AD74&lt;=12, 5*权重!T$48+(数据!AD74-6)*权重!T$49,                              5*权重!T$48+6*权重!T$49+(数据!AD74-12)*权重!T$51              )
 )</f>
        <v>-0.86666666666666625</v>
      </c>
      <c r="AE74" s="16">
        <f>IF( 数据!AE74&lt;=6,(数据!AE74-1)*权重!U$48,              IF(数据!AE74&lt;=10, 5*权重!U$48+(数据!AE74-4)*权重!U$50,                              5*权重!U$48+4*权重!U$50+(数据!AE74-10)*权重!U$52              )  )</f>
        <v>-3.2749999999999995</v>
      </c>
      <c r="AF74" s="16">
        <f>IF( 数据!AF74&lt;=6,(数据!AF74-1)*权重!V$48,              IF(数据!AF74&lt;=10, 5*权重!V$48+(数据!AF74-4)*权重!V$50,                              5*权重!V$48+4*权重!V$50+(数据!AF74-10)*权重!V$52              )  )</f>
        <v>6.5625000000000009</v>
      </c>
      <c r="AG74" s="16">
        <f>IF( 数据!AG74&lt;=6,(数据!AG74-1)*权重!W$48,              IF(数据!AG74&lt;=12, 5*权重!W$48+(数据!AG74-6)*权重!W$49,                              5*权重!W$48+6*权重!W$49+(数据!AG74-12)*权重!W$51              )
 )</f>
        <v>3.6999999999999997</v>
      </c>
      <c r="AH74" s="16">
        <f>IF( 数据!AH74&lt;=6,(数据!AH74-1)*权重!X$48,              IF(数据!AH74&lt;=10, 5*权重!X$48+(数据!AH74-4)*权重!X$50,                              5*权重!X$48+4*权重!X$50+(数据!AH74-10)*权重!X$52              )  )</f>
        <v>6.25E-2</v>
      </c>
      <c r="AI74" s="16">
        <f>IF( 数据!AI74&lt;=6,(数据!AI74-1)*权重!Y$48,              IF(数据!AI74&lt;=12, 5*权重!Y$48+(数据!AI74-6)*权重!Y$49,                              5*权重!Y$48+6*权重!Y$49+(数据!AI74-12)*权重!Y$51              )
 )</f>
        <v>1.3333333333333333</v>
      </c>
      <c r="AJ74" s="16">
        <f>IF( 数据!AJ74&lt;=6,(数据!AJ74-1)*权重!Z$48,              IF(数据!AJ74&lt;=10, 5*权重!Z$48+(数据!AJ74-4)*权重!Z$50,                              5*权重!Z$48+4*权重!Z$50+(数据!AJ74-10)*权重!Z$52              )  )</f>
        <v>9.25</v>
      </c>
      <c r="AK74" s="16">
        <f>IF( 数据!AK74&lt;=6,(数据!AK74-1)*权重!AA$48,              IF(数据!AK74&lt;=10, 5*权重!AA$48+(数据!AK74-4)*权重!AA$50,                              5*权重!AA$48+4*权重!AA$50+(数据!AK74-10)*权重!AA$52              )  )</f>
        <v>-1.4500000000000002</v>
      </c>
      <c r="AL74" s="16">
        <f>IF( 数据!AL74&lt;=6,(数据!AL74-1)*权重!AB$48,              IF(数据!AL74&lt;=12, 5*权重!AB$48+(数据!AL74-6)*权重!AB$49,                              5*权重!AB$48+6*权重!AB$49+(数据!AL74-12)*权重!AB$51              )
 )</f>
        <v>16.2</v>
      </c>
      <c r="AM74" s="16">
        <f>IF( 数据!AM74&lt;=6,(数据!AM74-1)*权重!AC$48,              IF(数据!AM74&lt;=12, 5*权重!AC$48+(数据!AM74-6)*权重!AC$49,                              5*权重!AC$48+6*权重!AC$49+(数据!AM74-12)*权重!AC$51              )
 )</f>
        <v>8.8666666666666671</v>
      </c>
      <c r="AN74" s="16">
        <f>IF( 数据!AN74&lt;=6,(数据!AN74-1)*权重!AD$48,              IF(数据!AN74&lt;=12, 5*权重!AD$48+(数据!AN74-6)*权重!AD$49,                              5*权重!AD$48+6*权重!AD$49+(数据!AN74-12)*权重!AD$51              )
 )</f>
        <v>72.604166666666671</v>
      </c>
      <c r="AO74" s="16">
        <f>IF( 数据!AO74&lt;=6,(数据!AO74-1)*权重!AE$48,              IF(数据!AO74&lt;=12, 5*权重!AE$48+(数据!AO74-6)*权重!AE$49,                              5*权重!AE$48+6*权重!AE$49+(数据!AO74-12)*权重!AE$51              )
 )</f>
        <v>17.7</v>
      </c>
      <c r="AP74" s="16">
        <f>IF( 数据!AP74&lt;=6,(数据!AP74-1)*权重!AF$48,              IF(数据!AP74&lt;=12, 5*权重!AF$48+(数据!AP74-6)*权重!AF$49,                              5*权重!AF$48+6*权重!AF$49+(数据!AP74-12)*权重!AF$51              )
 )</f>
        <v>15.433333333333334</v>
      </c>
      <c r="AQ74" s="16">
        <f>IF( 数据!AQ74&lt;=6,(数据!AQ74-1)*权重!AG$48,              IF(数据!AQ74&lt;=12, 5*权重!AG$48+(数据!AQ74-6)*权重!AG$49,                              5*权重!AG$48+6*权重!AG$49+(数据!AQ74-12)*权重!AG$51              )
 )</f>
        <v>19.350000000000001</v>
      </c>
      <c r="AR74" s="16">
        <f>IF( 数据!AR74&lt;=6,(数据!AR74-1)*权重!AH$48,              IF(数据!AR74&lt;=12, 5*权重!AH$48+(数据!AR74-6)*权重!AH$49,                              5*权重!AH$48+6*权重!AH$49+(数据!AR74-12)*权重!AH$51              )
 )</f>
        <v>16.899999999999999</v>
      </c>
      <c r="AS74" s="16">
        <f>IF( 数据!AS74&lt;=6,(数据!AS74-1)*权重!AI$48,              IF(数据!AS74&lt;=12, 5*权重!AI$48+(数据!AS74-6)*权重!AI$49,                              5*权重!AI$48+6*权重!AI$49+(数据!AS74-12)*权重!AI$51              )
 )</f>
        <v>7.6000000000000014</v>
      </c>
      <c r="AT74" s="16">
        <f>IF( 数据!AT74&lt;=6,(数据!AT74-1)*权重!AJ$48,              IF(数据!AT74&lt;=12, 5*权重!AJ$48+(数据!AT74-6)*权重!AJ$49,                              5*权重!AJ$48+6*权重!AJ$49+(数据!AT74-12)*权重!AJ$51              )
 )</f>
        <v>76.75</v>
      </c>
      <c r="AU74" s="16">
        <f>IF( 数据!AU74&lt;=6,(数据!AU74-1)*权重!AK$48,              IF(数据!AU74&lt;=12, 5*权重!AK$48+(数据!AU74-6)*权重!AK$49,                              5*权重!AK$48+6*权重!AK$49+(数据!AU74-12)*权重!AK$51              )
 )</f>
        <v>15.399999999999999</v>
      </c>
      <c r="AV74" s="16">
        <f>IF( 数据!AV74&lt;=6,(数据!AV74-1)*权重!AL$48,              IF(数据!AV74&lt;=10, 5*权重!AL$48+(数据!AV74-4)*权重!AL$50,                              5*权重!AL$48+4*权重!AL$50+(数据!AV74-10)*权重!AL$52              )  )</f>
        <v>3.4</v>
      </c>
      <c r="AW74" s="16">
        <f>IF( 数据!AW74&lt;=6,(数据!AW74-1)*权重!AM$48,              IF(数据!AW74&lt;=10, 5*权重!AM$48+(数据!AW74-4)*权重!AM$50,                              5*权重!AM$48+4*权重!AM$50+(数据!AW74-10)*权重!AM$52              )  )</f>
        <v>3.8250000000000002</v>
      </c>
      <c r="AX74" s="16">
        <f>IF( 数据!AX74&lt;=6,(数据!AX74-1)*权重!AN$48,              IF(数据!AX74&lt;=10, 5*权重!AN$48+(数据!AX74-4)*权重!AN$50,                              5*权重!AN$48+4*权重!AN$50+(数据!AX74-10)*权重!AN$52              )  )</f>
        <v>22.912499999999998</v>
      </c>
      <c r="AY74" s="8">
        <v>3</v>
      </c>
      <c r="AZ74" s="8">
        <v>1</v>
      </c>
      <c r="BA74" s="8">
        <v>1</v>
      </c>
      <c r="BB74" s="8">
        <v>1</v>
      </c>
      <c r="BC74" s="8">
        <v>4</v>
      </c>
      <c r="BD74" s="8">
        <v>1</v>
      </c>
      <c r="BE74" s="8">
        <v>1</v>
      </c>
      <c r="BF74" s="8">
        <v>1</v>
      </c>
      <c r="BG74" s="8">
        <v>3</v>
      </c>
      <c r="BH74" s="8">
        <v>3</v>
      </c>
      <c r="BI74" s="8">
        <v>2</v>
      </c>
      <c r="BJ74" s="8" t="s">
        <v>26</v>
      </c>
      <c r="BK74" s="8" t="s">
        <v>20</v>
      </c>
      <c r="BL74" s="8">
        <v>15</v>
      </c>
      <c r="BM74" s="8" t="s">
        <v>26</v>
      </c>
      <c r="BN74" s="8"/>
      <c r="BO74" s="8">
        <v>55</v>
      </c>
      <c r="BP74" s="34">
        <v>46934</v>
      </c>
      <c r="BQ74" s="8" t="s">
        <v>21</v>
      </c>
      <c r="BR74" s="8" t="s">
        <v>156</v>
      </c>
    </row>
    <row r="75" spans="1:70" ht="15.5" thickBot="1" x14ac:dyDescent="0.35">
      <c r="A75" s="8" t="s">
        <v>26</v>
      </c>
      <c r="B75" s="16">
        <f t="shared" si="2"/>
        <v>459.49583333333322</v>
      </c>
      <c r="C75" s="8" t="s">
        <v>243</v>
      </c>
      <c r="D75" s="8" t="s">
        <v>154</v>
      </c>
      <c r="E75" s="33">
        <v>1</v>
      </c>
      <c r="F75" s="8">
        <v>0</v>
      </c>
      <c r="G75" s="8" t="s">
        <v>33</v>
      </c>
      <c r="H75" s="8" t="s">
        <v>24</v>
      </c>
      <c r="I75" s="8">
        <v>27</v>
      </c>
      <c r="J75" s="8">
        <v>153</v>
      </c>
      <c r="K75" s="8">
        <v>168</v>
      </c>
      <c r="L75" s="16">
        <f>IF( 数据!L75&lt;=6,(数据!L75-1)*权重!B$48,              IF(数据!L75&lt;=12, 5*权重!B$48+(数据!L75-6)*权重!B$49,                              5*权重!B$48+6*权重!B$49+(数据!L75-12)*权重!B$51              )
 )</f>
        <v>3.4666666666666668</v>
      </c>
      <c r="M75" s="16">
        <f>IF( 数据!M75&lt;=6,(数据!M75-1)*权重!C$48,              IF(数据!M75&lt;=12, 5*权重!C$48+(数据!M75-6)*权重!C$49,                              5*权重!C$48+6*权重!C$49+(数据!M75-12)*权重!C$51              )
 )</f>
        <v>1.3</v>
      </c>
      <c r="N75" s="16">
        <f>IF( 数据!N75&lt;=6,(数据!N75-1)*权重!D$48,              IF(数据!N75&lt;=12, 5*权重!D$48+(数据!N75-6)*权重!D$49,                              5*权重!D$48+6*权重!D$49+(数据!N75-12)*权重!D$51              )
 )</f>
        <v>0.8</v>
      </c>
      <c r="O75" s="16">
        <f>IF( 数据!O75&lt;=6,(数据!O75-1)*权重!E$48,              IF(数据!O75&lt;=12, 5*权重!E$48+(数据!O75-6)*权重!E$49,                              5*权重!E$48+6*权重!E$49+(数据!O75-12)*权重!E$51              )
 )</f>
        <v>0</v>
      </c>
      <c r="P75" s="16">
        <f>IF( 数据!P75&lt;=6,(数据!P75-1)*权重!F$48,              IF(数据!P75&lt;=12, 5*权重!F$48+(数据!P75-6)*权重!F$49,                              5*权重!F$48+6*权重!F$49+(数据!P75-12)*权重!F$51              )
 )</f>
        <v>-3.1166666666666663</v>
      </c>
      <c r="Q75" s="16">
        <f>IF( 数据!Q75&lt;=6,(数据!Q75-1)*权重!G$48,              IF(数据!Q75&lt;=12, 5*权重!G$48+(数据!Q75-6)*权重!G$49,                              5*权重!G$48+6*权重!G$49+(数据!Q75-12)*权重!G$51              )
 )</f>
        <v>0</v>
      </c>
      <c r="R75" s="16">
        <f>IF( 数据!R75&lt;=6,(数据!R75-1)*权重!H$48,              IF(数据!R75&lt;=12, 5*权重!H$48+(数据!R75-6)*权重!H$49,                              5*权重!H$48+6*权重!H$49+(数据!R75-12)*权重!H$51              )
 )</f>
        <v>0</v>
      </c>
      <c r="S75" s="16">
        <f>IF( 数据!S75&lt;=6,(数据!S75-1)*权重!I$48,              IF(数据!S75&lt;=12, 5*权重!I$48+(数据!S75-6)*权重!I$49,                              5*权重!I$48+6*权重!I$49+(数据!S75-12)*权重!I$51              )
 )</f>
        <v>17.933333333333334</v>
      </c>
      <c r="T75" s="16">
        <f>IF( 数据!T75&lt;=6,(数据!T75-1)*权重!J$48,              IF(数据!T75&lt;=12, 5*权重!J$48+(数据!T75-6)*权重!J$49,                              5*权重!J$48+6*权重!J$49+(数据!T75-12)*权重!J$51              )
 )</f>
        <v>2.2666666666666666</v>
      </c>
      <c r="U75" s="16">
        <f>IF( 数据!U75&lt;=6,(数据!U75-1)*权重!K$48,              IF(数据!U75&lt;=12, 5*权重!K$48+(数据!U75-6)*权重!K$49,                              5*权重!K$48+6*权重!K$49+(数据!U75-12)*权重!K$51              )
 )</f>
        <v>0</v>
      </c>
      <c r="V75" s="16">
        <f>IF( 数据!V75&lt;=6,(数据!V75-1)*权重!L$48,              IF(数据!V75&lt;=12, 5*权重!L$48+(数据!V75-6)*权重!L$49,                              5*权重!L$48+6*权重!L$49+(数据!V75-12)*权重!L$51              )
 )</f>
        <v>10.166666666666668</v>
      </c>
      <c r="W75" s="16">
        <f>IF( 数据!W75&lt;=6,(数据!W75-1)*权重!M$48,              IF(数据!W75&lt;=12, 5*权重!M$48+(数据!W75-6)*权重!M$49,                              5*权重!M$48+6*权重!M$49+(数据!W75-12)*权重!M$51              )
 )</f>
        <v>0.76666666666666661</v>
      </c>
      <c r="X75" s="16">
        <f>IF( 数据!X75&lt;=6,(数据!X75-1)*权重!N$48,              IF(数据!X75&lt;=12, 5*权重!N$48+(数据!X75-6)*权重!N$49,                              5*权重!N$48+6*权重!N$49+(数据!X75-12)*权重!N$51              )
 )</f>
        <v>2.2666666666666666</v>
      </c>
      <c r="Y75" s="16">
        <f>IF( 数据!Y75&lt;=6,(数据!Y75-1)*权重!O$48,              IF(数据!Y75&lt;=12, 5*权重!O$48+(数据!Y75-6)*权重!O$49,                              5*权重!O$48+6*权重!O$49+(数据!Y75-12)*权重!O$51              )
 )</f>
        <v>1.7</v>
      </c>
      <c r="Z75" s="16">
        <f>IF( 数据!Z75&lt;=6,(数据!Z75-1)*权重!P$48,              IF(数据!Z75&lt;=10, 5*权重!P$48+(数据!Z75-4)*权重!P$50,                              5*权重!P$48+4*权重!P$50+(数据!Z75-10)*权重!P$52              )  )</f>
        <v>-1.0750000000000002</v>
      </c>
      <c r="AA75" s="16">
        <f>IF( 数据!AA75&lt;=6,(数据!AA75-1)*权重!Q$48,              IF(数据!AA75&lt;=12, 5*权重!Q$48+(数据!AA75-6)*权重!Q$49,                              5*权重!Q$48+6*权重!Q$49+(数据!AA75-12)*权重!Q$51              )
 )</f>
        <v>6.2333333333333325</v>
      </c>
      <c r="AB75" s="16">
        <f>IF( 数据!AB75&lt;=6,(数据!AB75-1)*权重!R$48,              IF(数据!AB75&lt;=10, 5*权重!R$48+(数据!AB75-4)*权重!R$50,                              5*权重!R$48+4*权重!R$50+(数据!AB75-10)*权重!R$52              )  )</f>
        <v>59.75</v>
      </c>
      <c r="AC75" s="16">
        <f>IF( 数据!AC75&lt;=6,(数据!AC75-1)*权重!S$48,              IF(数据!AC75&lt;=12, 5*权重!S$48+(数据!AC75-6)*权重!S$49,                              5*权重!S$48+6*权重!S$49+(数据!AC75-12)*权重!S$51              )
 )</f>
        <v>20.183333333333334</v>
      </c>
      <c r="AD75" s="16">
        <f>IF( 数据!AD75&lt;=6,(数据!AD75-1)*权重!T$48,              IF(数据!AD75&lt;=12, 5*权重!T$48+(数据!AD75-6)*权重!T$49,                              5*权重!T$48+6*权重!T$49+(数据!AD75-12)*权重!T$51              )
 )</f>
        <v>-1.2333333333333329</v>
      </c>
      <c r="AE75" s="16">
        <f>IF( 数据!AE75&lt;=6,(数据!AE75-1)*权重!U$48,              IF(数据!AE75&lt;=10, 5*权重!U$48+(数据!AE75-4)*权重!U$50,                              5*权重!U$48+4*权重!U$50+(数据!AE75-10)*权重!U$52              )  )</f>
        <v>-3.2749999999999995</v>
      </c>
      <c r="AF75" s="16">
        <f>IF( 数据!AF75&lt;=6,(数据!AF75-1)*权重!V$48,              IF(数据!AF75&lt;=10, 5*权重!V$48+(数据!AF75-4)*权重!V$50,                              5*权重!V$48+4*权重!V$50+(数据!AF75-10)*权重!V$52              )  )</f>
        <v>8.1375000000000011</v>
      </c>
      <c r="AG75" s="16">
        <f>IF( 数据!AG75&lt;=6,(数据!AG75-1)*权重!W$48,              IF(数据!AG75&lt;=12, 5*权重!W$48+(数据!AG75-6)*权重!W$49,                              5*权重!W$48+6*权重!W$49+(数据!AG75-12)*权重!W$51              )
 )</f>
        <v>3.3</v>
      </c>
      <c r="AH75" s="16">
        <f>IF( 数据!AH75&lt;=6,(数据!AH75-1)*权重!X$48,              IF(数据!AH75&lt;=10, 5*权重!X$48+(数据!AH75-4)*权重!X$50,                              5*权重!X$48+4*权重!X$50+(数据!AH75-10)*权重!X$52              )  )</f>
        <v>0.17500000000000004</v>
      </c>
      <c r="AI75" s="16">
        <f>IF( 数据!AI75&lt;=6,(数据!AI75-1)*权重!Y$48,              IF(数据!AI75&lt;=12, 5*权重!Y$48+(数据!AI75-6)*权重!Y$49,                              5*权重!Y$48+6*权重!Y$49+(数据!AI75-12)*权重!Y$51              )
 )</f>
        <v>0.26666666666666666</v>
      </c>
      <c r="AJ75" s="16">
        <f>IF( 数据!AJ75&lt;=6,(数据!AJ75-1)*权重!Z$48,              IF(数据!AJ75&lt;=10, 5*权重!Z$48+(数据!AJ75-4)*权重!Z$50,                              5*权重!Z$48+4*权重!Z$50+(数据!AJ75-10)*权重!Z$52              )  )</f>
        <v>11.600000000000001</v>
      </c>
      <c r="AK75" s="16">
        <f>IF( 数据!AK75&lt;=6,(数据!AK75-1)*权重!AA$48,              IF(数据!AK75&lt;=10, 5*权重!AA$48+(数据!AK75-4)*权重!AA$50,                              5*权重!AA$48+4*权重!AA$50+(数据!AK75-10)*权重!AA$52              )  )</f>
        <v>-0.75000000000000022</v>
      </c>
      <c r="AL75" s="16">
        <f>IF( 数据!AL75&lt;=6,(数据!AL75-1)*权重!AB$48,              IF(数据!AL75&lt;=12, 5*权重!AB$48+(数据!AL75-6)*权重!AB$49,                              5*权重!AB$48+6*权重!AB$49+(数据!AL75-12)*权重!AB$51              )
 )</f>
        <v>12.6</v>
      </c>
      <c r="AM75" s="16">
        <f>IF( 数据!AM75&lt;=6,(数据!AM75-1)*权重!AC$48,              IF(数据!AM75&lt;=12, 5*权重!AC$48+(数据!AM75-6)*权重!AC$49,                              5*权重!AC$48+6*权重!AC$49+(数据!AM75-12)*权重!AC$51              )
 )</f>
        <v>9.2333333333333343</v>
      </c>
      <c r="AN75" s="16">
        <f>IF( 数据!AN75&lt;=6,(数据!AN75-1)*权重!AD$48,              IF(数据!AN75&lt;=12, 5*权重!AD$48+(数据!AN75-6)*权重!AD$49,                              5*权重!AD$48+6*权重!AD$49+(数据!AN75-12)*权重!AD$51              )
 )</f>
        <v>77.333333333333329</v>
      </c>
      <c r="AO75" s="16">
        <f>IF( 数据!AO75&lt;=6,(数据!AO75-1)*权重!AE$48,              IF(数据!AO75&lt;=12, 5*权重!AE$48+(数据!AO75-6)*权重!AE$49,                              5*权重!AE$48+6*权重!AE$49+(数据!AO75-12)*权重!AE$51              )
 )</f>
        <v>17.7</v>
      </c>
      <c r="AP75" s="16">
        <f>IF( 数据!AP75&lt;=6,(数据!AP75-1)*权重!AF$48,              IF(数据!AP75&lt;=12, 5*权重!AF$48+(数据!AP75-6)*权重!AF$49,                              5*权重!AF$48+6*权重!AF$49+(数据!AP75-12)*权重!AF$51              )
 )</f>
        <v>17.366666666666667</v>
      </c>
      <c r="AQ75" s="16">
        <f>IF( 数据!AQ75&lt;=6,(数据!AQ75-1)*权重!AG$48,              IF(数据!AQ75&lt;=12, 5*权重!AG$48+(数据!AQ75-6)*权重!AG$49,                              5*权重!AG$48+6*权重!AG$49+(数据!AQ75-12)*权重!AG$51              )
 )</f>
        <v>20.900000000000002</v>
      </c>
      <c r="AR75" s="16">
        <f>IF( 数据!AR75&lt;=6,(数据!AR75-1)*权重!AH$48,              IF(数据!AR75&lt;=12, 5*权重!AH$48+(数据!AR75-6)*权重!AH$49,                              5*权重!AH$48+6*权重!AH$49+(数据!AR75-12)*权重!AH$51              )
 )</f>
        <v>20.399999999999999</v>
      </c>
      <c r="AS75" s="16">
        <f>IF( 数据!AS75&lt;=6,(数据!AS75-1)*权重!AI$48,              IF(数据!AS75&lt;=12, 5*权重!AI$48+(数据!AS75-6)*权重!AI$49,                              5*权重!AI$48+6*权重!AI$49+(数据!AS75-12)*权重!AI$51              )
 )</f>
        <v>11.400000000000002</v>
      </c>
      <c r="AT75" s="16">
        <f>IF( 数据!AT75&lt;=6,(数据!AT75-1)*权重!AJ$48,              IF(数据!AT75&lt;=12, 5*权重!AJ$48+(数据!AT75-6)*权重!AJ$49,                              5*权重!AJ$48+6*权重!AJ$49+(数据!AT75-12)*权重!AJ$51              )
 )</f>
        <v>86.5</v>
      </c>
      <c r="AU75" s="16">
        <f>IF( 数据!AU75&lt;=6,(数据!AU75-1)*权重!AK$48,              IF(数据!AU75&lt;=12, 5*权重!AK$48+(数据!AU75-6)*权重!AK$49,                              5*权重!AK$48+6*权重!AK$49+(数据!AU75-12)*权重!AK$51              )
 )</f>
        <v>15.399999999999999</v>
      </c>
      <c r="AV75" s="16">
        <f>IF( 数据!AV75&lt;=6,(数据!AV75-1)*权重!AL$48,              IF(数据!AV75&lt;=10, 5*权重!AL$48+(数据!AV75-4)*权重!AL$50,                              5*权重!AL$48+4*权重!AL$50+(数据!AV75-10)*权重!AL$52              )  )</f>
        <v>2.9749999999999996</v>
      </c>
      <c r="AW75" s="16">
        <f>IF( 数据!AW75&lt;=6,(数据!AW75-1)*权重!AM$48,              IF(数据!AW75&lt;=10, 5*权重!AM$48+(数据!AW75-4)*权重!AM$50,                              5*权重!AM$48+4*权重!AM$50+(数据!AW75-10)*权重!AM$52              )  )</f>
        <v>3.0750000000000002</v>
      </c>
      <c r="AX75" s="16">
        <f>IF( 数据!AX75&lt;=6,(数据!AX75-1)*权重!AN$48,              IF(数据!AX75&lt;=10, 5*权重!AN$48+(数据!AX75-4)*权重!AN$50,                              5*权重!AN$48+4*权重!AN$50+(数据!AX75-10)*权重!AN$52              )  )</f>
        <v>23.75</v>
      </c>
      <c r="AY75" s="8">
        <v>2</v>
      </c>
      <c r="AZ75" s="8">
        <v>3</v>
      </c>
      <c r="BA75" s="8">
        <v>2</v>
      </c>
      <c r="BB75" s="8">
        <v>3</v>
      </c>
      <c r="BC75" s="8">
        <v>1</v>
      </c>
      <c r="BD75" s="8">
        <v>2</v>
      </c>
      <c r="BE75" s="8">
        <v>4</v>
      </c>
      <c r="BF75" s="8">
        <v>2</v>
      </c>
      <c r="BG75" s="8">
        <v>4</v>
      </c>
      <c r="BH75" s="8">
        <v>3</v>
      </c>
      <c r="BI75" s="8">
        <v>3</v>
      </c>
      <c r="BJ75" s="8" t="s">
        <v>26</v>
      </c>
      <c r="BK75" s="8" t="s">
        <v>20</v>
      </c>
      <c r="BL75" s="8">
        <v>12</v>
      </c>
      <c r="BM75" s="8" t="s">
        <v>26</v>
      </c>
      <c r="BN75" s="8"/>
      <c r="BO75" s="8">
        <v>68</v>
      </c>
      <c r="BP75" s="34">
        <v>47664</v>
      </c>
      <c r="BQ75" s="8" t="s">
        <v>21</v>
      </c>
      <c r="BR75" s="8" t="s">
        <v>156</v>
      </c>
    </row>
    <row r="76" spans="1:70" ht="15.5" thickBot="1" x14ac:dyDescent="0.35">
      <c r="A76" s="8" t="s">
        <v>26</v>
      </c>
      <c r="B76" s="16">
        <f t="shared" si="2"/>
        <v>439.21583333333336</v>
      </c>
      <c r="C76" s="8" t="s">
        <v>244</v>
      </c>
      <c r="D76" s="8" t="s">
        <v>154</v>
      </c>
      <c r="E76" s="33">
        <v>1</v>
      </c>
      <c r="F76" s="8">
        <v>0</v>
      </c>
      <c r="G76" s="8" t="s">
        <v>33</v>
      </c>
      <c r="H76" s="8" t="s">
        <v>226</v>
      </c>
      <c r="I76" s="8">
        <v>20</v>
      </c>
      <c r="J76" s="8">
        <v>145</v>
      </c>
      <c r="K76" s="8">
        <v>169</v>
      </c>
      <c r="L76" s="16">
        <f>IF( 数据!L76&lt;=6,(数据!L76-1)*权重!B$48,              IF(数据!L76&lt;=12, 5*权重!B$48+(数据!L76-6)*权重!B$49,                              5*权重!B$48+6*权重!B$49+(数据!L76-12)*权重!B$51              )
 )</f>
        <v>3.4666666666666668</v>
      </c>
      <c r="M76" s="16">
        <f>IF( 数据!M76&lt;=6,(数据!M76-1)*权重!C$48,              IF(数据!M76&lt;=12, 5*权重!C$48+(数据!M76-6)*权重!C$49,                              5*权重!C$48+6*权重!C$49+(数据!M76-12)*权重!C$51              )
 )</f>
        <v>1.3</v>
      </c>
      <c r="N76" s="16">
        <f>IF( 数据!N76&lt;=6,(数据!N76-1)*权重!D$48,              IF(数据!N76&lt;=12, 5*权重!D$48+(数据!N76-6)*权重!D$49,                              5*权重!D$48+6*权重!D$49+(数据!N76-12)*权重!D$51              )
 )</f>
        <v>0.82000000000000006</v>
      </c>
      <c r="O76" s="16">
        <f>IF( 数据!O76&lt;=6,(数据!O76-1)*权重!E$48,              IF(数据!O76&lt;=12, 5*权重!E$48+(数据!O76-6)*权重!E$49,                              5*权重!E$48+6*权重!E$49+(数据!O76-12)*权重!E$51              )
 )</f>
        <v>0</v>
      </c>
      <c r="P76" s="16">
        <f>IF( 数据!P76&lt;=6,(数据!P76-1)*权重!F$48,              IF(数据!P76&lt;=12, 5*权重!F$48+(数据!P76-6)*权重!F$49,                              5*权重!F$48+6*权重!F$49+(数据!P76-12)*权重!F$51              )
 )</f>
        <v>-3.5166666666666662</v>
      </c>
      <c r="Q76" s="16">
        <f>IF( 数据!Q76&lt;=6,(数据!Q76-1)*权重!G$48,              IF(数据!Q76&lt;=12, 5*权重!G$48+(数据!Q76-6)*权重!G$49,                              5*权重!G$48+6*权重!G$49+(数据!Q76-12)*权重!G$51              )
 )</f>
        <v>0</v>
      </c>
      <c r="R76" s="16">
        <f>IF( 数据!R76&lt;=6,(数据!R76-1)*权重!H$48,              IF(数据!R76&lt;=12, 5*权重!H$48+(数据!R76-6)*权重!H$49,                              5*权重!H$48+6*权重!H$49+(数据!R76-12)*权重!H$51              )
 )</f>
        <v>0</v>
      </c>
      <c r="S76" s="16">
        <f>IF( 数据!S76&lt;=6,(数据!S76-1)*权重!I$48,              IF(数据!S76&lt;=12, 5*权重!I$48+(数据!S76-6)*权重!I$49,                              5*权重!I$48+6*权重!I$49+(数据!S76-12)*权重!I$51              )
 )</f>
        <v>13.666666666666666</v>
      </c>
      <c r="T76" s="16">
        <f>IF( 数据!T76&lt;=6,(数据!T76-1)*权重!J$48,              IF(数据!T76&lt;=12, 5*权重!J$48+(数据!T76-6)*权重!J$49,                              5*权重!J$48+6*权重!J$49+(数据!T76-12)*权重!J$51              )
 )</f>
        <v>2.2999999999999998</v>
      </c>
      <c r="U76" s="16">
        <f>IF( 数据!U76&lt;=6,(数据!U76-1)*权重!K$48,              IF(数据!U76&lt;=12, 5*权重!K$48+(数据!U76-6)*权重!K$49,                              5*权重!K$48+6*权重!K$49+(数据!U76-12)*权重!K$51              )
 )</f>
        <v>0</v>
      </c>
      <c r="V76" s="16">
        <f>IF( 数据!V76&lt;=6,(数据!V76-1)*权重!L$48,              IF(数据!V76&lt;=12, 5*权重!L$48+(数据!V76-6)*权重!L$49,                              5*权重!L$48+6*权重!L$49+(数据!V76-12)*权重!L$51              )
 )</f>
        <v>5.6666666666666679</v>
      </c>
      <c r="W76" s="16">
        <f>IF( 数据!W76&lt;=6,(数据!W76-1)*权重!M$48,              IF(数据!W76&lt;=12, 5*权重!M$48+(数据!W76-6)*权重!M$49,                              5*权重!M$48+6*权重!M$49+(数据!W76-12)*权重!M$51              )
 )</f>
        <v>-0.5</v>
      </c>
      <c r="X76" s="16">
        <f>IF( 数据!X76&lt;=6,(数据!X76-1)*权重!N$48,              IF(数据!X76&lt;=12, 5*权重!N$48+(数据!X76-6)*权重!N$49,                              5*权重!N$48+6*权重!N$49+(数据!X76-12)*权重!N$51              )
 )</f>
        <v>2.2666666666666666</v>
      </c>
      <c r="Y76" s="16">
        <f>IF( 数据!Y76&lt;=6,(数据!Y76-1)*权重!O$48,              IF(数据!Y76&lt;=12, 5*权重!O$48+(数据!Y76-6)*权重!O$49,                              5*权重!O$48+6*权重!O$49+(数据!Y76-12)*权重!O$51              )
 )</f>
        <v>1.3666666666666667</v>
      </c>
      <c r="Z76" s="16">
        <f>IF( 数据!Z76&lt;=6,(数据!Z76-1)*权重!P$48,              IF(数据!Z76&lt;=10, 5*权重!P$48+(数据!Z76-4)*权重!P$50,                              5*权重!P$48+4*权重!P$50+(数据!Z76-10)*权重!P$52              )  )</f>
        <v>-1.85</v>
      </c>
      <c r="AA76" s="16">
        <f>IF( 数据!AA76&lt;=6,(数据!AA76-1)*权重!Q$48,              IF(数据!AA76&lt;=12, 5*权重!Q$48+(数据!AA76-6)*权重!Q$49,                              5*权重!Q$48+6*权重!Q$49+(数据!AA76-12)*权重!Q$51              )
 )</f>
        <v>5.166666666666667</v>
      </c>
      <c r="AB76" s="16">
        <f>IF( 数据!AB76&lt;=6,(数据!AB76-1)*权重!R$48,              IF(数据!AB76&lt;=10, 5*权重!R$48+(数据!AB76-4)*权重!R$50,                              5*权重!R$48+4*权重!R$50+(数据!AB76-10)*权重!R$52              )  )</f>
        <v>56.75</v>
      </c>
      <c r="AC76" s="16">
        <f>IF( 数据!AC76&lt;=6,(数据!AC76-1)*权重!S$48,              IF(数据!AC76&lt;=12, 5*权重!S$48+(数据!AC76-6)*权重!S$49,                              5*权重!S$48+6*权重!S$49+(数据!AC76-12)*权重!S$51              )
 )</f>
        <v>20.183333333333334</v>
      </c>
      <c r="AD76" s="16">
        <f>IF( 数据!AD76&lt;=6,(数据!AD76-1)*权重!T$48,              IF(数据!AD76&lt;=12, 5*权重!T$48+(数据!AD76-6)*权重!T$49,                              5*权重!T$48+6*权重!T$49+(数据!AD76-12)*权重!T$51              )
 )</f>
        <v>-1.2333333333333329</v>
      </c>
      <c r="AE76" s="16">
        <f>IF( 数据!AE76&lt;=6,(数据!AE76-1)*权重!U$48,              IF(数据!AE76&lt;=10, 5*权重!U$48+(数据!AE76-4)*权重!U$50,                              5*权重!U$48+4*权重!U$50+(数据!AE76-10)*权重!U$52              )  )</f>
        <v>-2.4499999999999993</v>
      </c>
      <c r="AF76" s="16">
        <f>IF( 数据!AF76&lt;=6,(数据!AF76-1)*权重!V$48,              IF(数据!AF76&lt;=10, 5*权重!V$48+(数据!AF76-4)*权重!V$50,                              5*权重!V$48+4*权重!V$50+(数据!AF76-10)*权重!V$52              )  )</f>
        <v>7.6125000000000007</v>
      </c>
      <c r="AG76" s="16">
        <f>IF( 数据!AG76&lt;=6,(数据!AG76-1)*权重!W$48,              IF(数据!AG76&lt;=12, 5*权重!W$48+(数据!AG76-6)*权重!W$49,                              5*权重!W$48+6*权重!W$49+(数据!AG76-12)*权重!W$51              )
 )</f>
        <v>3.3</v>
      </c>
      <c r="AH76" s="16">
        <f>IF( 数据!AH76&lt;=6,(数据!AH76-1)*权重!X$48,              IF(数据!AH76&lt;=10, 5*权重!X$48+(数据!AH76-4)*权重!X$50,                              5*权重!X$48+4*权重!X$50+(数据!AH76-10)*权重!X$52              )  )</f>
        <v>-4.9999999999999989E-2</v>
      </c>
      <c r="AI76" s="16">
        <f>IF( 数据!AI76&lt;=6,(数据!AI76-1)*权重!Y$48,              IF(数据!AI76&lt;=12, 5*权重!Y$48+(数据!AI76-6)*权重!Y$49,                              5*权重!Y$48+6*权重!Y$49+(数据!AI76-12)*权重!Y$51              )
 )</f>
        <v>0.16666666666666669</v>
      </c>
      <c r="AJ76" s="16">
        <f>IF( 数据!AJ76&lt;=6,(数据!AJ76-1)*权重!Z$48,              IF(数据!AJ76&lt;=10, 5*权重!Z$48+(数据!AJ76-4)*权重!Z$50,                              5*权重!Z$48+4*权重!Z$50+(数据!AJ76-10)*权重!Z$52              )  )</f>
        <v>8.6625000000000014</v>
      </c>
      <c r="AK76" s="16">
        <f>IF( 数据!AK76&lt;=6,(数据!AK76-1)*权重!AA$48,              IF(数据!AK76&lt;=10, 5*权重!AA$48+(数据!AK76-4)*权重!AA$50,                              5*权重!AA$48+4*权重!AA$50+(数据!AK76-10)*权重!AA$52              )  )</f>
        <v>-0.92500000000000004</v>
      </c>
      <c r="AL76" s="16">
        <f>IF( 数据!AL76&lt;=6,(数据!AL76-1)*权重!AB$48,              IF(数据!AL76&lt;=12, 5*权重!AB$48+(数据!AL76-6)*权重!AB$49,                              5*权重!AB$48+6*权重!AB$49+(数据!AL76-12)*权重!AB$51              )
 )</f>
        <v>15.3</v>
      </c>
      <c r="AM76" s="16">
        <f>IF( 数据!AM76&lt;=6,(数据!AM76-1)*权重!AC$48,              IF(数据!AM76&lt;=12, 5*权重!AC$48+(数据!AM76-6)*权重!AC$49,                              5*权重!AC$48+6*权重!AC$49+(数据!AM76-12)*权重!AC$51              )
 )</f>
        <v>8.8666666666666671</v>
      </c>
      <c r="AN76" s="16">
        <f>IF( 数据!AN76&lt;=6,(数据!AN76-1)*权重!AD$48,              IF(数据!AN76&lt;=12, 5*权重!AD$48+(数据!AN76-6)*权重!AD$49,                              5*权重!AD$48+6*权重!AD$49+(数据!AN76-12)*权重!AD$51              )
 )</f>
        <v>77.333333333333329</v>
      </c>
      <c r="AO76" s="16">
        <f>IF( 数据!AO76&lt;=6,(数据!AO76-1)*权重!AE$48,              IF(数据!AO76&lt;=12, 5*权重!AE$48+(数据!AO76-6)*权重!AE$49,                              5*权重!AE$48+6*权重!AE$49+(数据!AO76-12)*权重!AE$51              )
 )</f>
        <v>20.3</v>
      </c>
      <c r="AP76" s="16">
        <f>IF( 数据!AP76&lt;=6,(数据!AP76-1)*权重!AF$48,              IF(数据!AP76&lt;=12, 5*权重!AF$48+(数据!AP76-6)*权重!AF$49,                              5*权重!AF$48+6*权重!AF$49+(数据!AP76-12)*权重!AF$51              )
 )</f>
        <v>15.433333333333334</v>
      </c>
      <c r="AQ76" s="16">
        <f>IF( 数据!AQ76&lt;=6,(数据!AQ76-1)*权重!AG$48,              IF(数据!AQ76&lt;=12, 5*权重!AG$48+(数据!AQ76-6)*权重!AG$49,                              5*权重!AG$48+6*权重!AG$49+(数据!AQ76-12)*权重!AG$51              )
 )</f>
        <v>18.833333333333336</v>
      </c>
      <c r="AR76" s="16">
        <f>IF( 数据!AR76&lt;=6,(数据!AR76-1)*权重!AH$48,              IF(数据!AR76&lt;=12, 5*权重!AH$48+(数据!AR76-6)*权重!AH$49,                              5*权重!AH$48+6*权重!AH$49+(数据!AR76-12)*权重!AH$51              )
 )</f>
        <v>14.566666666666665</v>
      </c>
      <c r="AS76" s="16">
        <f>IF( 数据!AS76&lt;=6,(数据!AS76-1)*权重!AI$48,              IF(数据!AS76&lt;=12, 5*权重!AI$48+(数据!AS76-6)*权重!AI$49,                              5*权重!AI$48+6*权重!AI$49+(数据!AS76-12)*权重!AI$51              )
 )</f>
        <v>8.5500000000000007</v>
      </c>
      <c r="AT76" s="16">
        <f>IF( 数据!AT76&lt;=6,(数据!AT76-1)*权重!AJ$48,              IF(数据!AT76&lt;=12, 5*权重!AJ$48+(数据!AT76-6)*权重!AJ$49,                              5*权重!AJ$48+6*权重!AJ$49+(数据!AT76-12)*权重!AJ$51              )
 )</f>
        <v>91.375</v>
      </c>
      <c r="AU76" s="16">
        <f>IF( 数据!AU76&lt;=6,(数据!AU76-1)*权重!AK$48,              IF(数据!AU76&lt;=12, 5*权重!AK$48+(数据!AU76-6)*权重!AK$49,                              5*权重!AK$48+6*权重!AK$49+(数据!AU76-12)*权重!AK$51              )
 )</f>
        <v>15.099999999999998</v>
      </c>
      <c r="AV76" s="16">
        <f>IF( 数据!AV76&lt;=6,(数据!AV76-1)*权重!AL$48,              IF(数据!AV76&lt;=10, 5*权重!AL$48+(数据!AV76-4)*权重!AL$50,                              5*权重!AL$48+4*权重!AL$50+(数据!AV76-10)*权重!AL$52              )  )</f>
        <v>2.9749999999999996</v>
      </c>
      <c r="AW76" s="16">
        <f>IF( 数据!AW76&lt;=6,(数据!AW76-1)*权重!AM$48,              IF(数据!AW76&lt;=10, 5*权重!AM$48+(数据!AW76-4)*权重!AM$50,                              5*权重!AM$48+4*权重!AM$50+(数据!AW76-10)*权重!AM$52              )  )</f>
        <v>3.8250000000000002</v>
      </c>
      <c r="AX76" s="16">
        <f>IF( 数据!AX76&lt;=6,(数据!AX76-1)*权重!AN$48,              IF(数据!AX76&lt;=10, 5*权重!AN$48+(数据!AX76-4)*权重!AN$50,                              5*权重!AN$48+4*权重!AN$50+(数据!AX76-10)*权重!AN$52              )  )</f>
        <v>24.587499999999999</v>
      </c>
      <c r="AY76" s="8">
        <v>3</v>
      </c>
      <c r="AZ76" s="8">
        <v>3</v>
      </c>
      <c r="BA76" s="8">
        <v>1</v>
      </c>
      <c r="BB76" s="8">
        <v>1</v>
      </c>
      <c r="BC76" s="8">
        <v>2</v>
      </c>
      <c r="BD76" s="8">
        <v>2</v>
      </c>
      <c r="BE76" s="8">
        <v>2</v>
      </c>
      <c r="BF76" s="8">
        <v>3</v>
      </c>
      <c r="BG76" s="8">
        <v>3</v>
      </c>
      <c r="BH76" s="8">
        <v>3</v>
      </c>
      <c r="BI76" s="8">
        <v>2</v>
      </c>
      <c r="BJ76" s="8" t="s">
        <v>26</v>
      </c>
      <c r="BK76" s="8" t="s">
        <v>20</v>
      </c>
      <c r="BL76" s="8">
        <v>16</v>
      </c>
      <c r="BM76" s="8" t="s">
        <v>26</v>
      </c>
      <c r="BN76" s="8"/>
      <c r="BO76" s="8" t="s">
        <v>26</v>
      </c>
      <c r="BP76" s="34">
        <v>47664</v>
      </c>
      <c r="BQ76" s="8" t="s">
        <v>21</v>
      </c>
      <c r="BR76" s="8" t="s">
        <v>156</v>
      </c>
    </row>
    <row r="77" spans="1:70" ht="15.5" thickBot="1" x14ac:dyDescent="0.35">
      <c r="A77" s="8" t="s">
        <v>26</v>
      </c>
      <c r="B77" s="16">
        <f t="shared" si="2"/>
        <v>436.95916666666665</v>
      </c>
      <c r="C77" s="8" t="s">
        <v>245</v>
      </c>
      <c r="D77" s="8" t="s">
        <v>154</v>
      </c>
      <c r="E77" s="33">
        <v>1</v>
      </c>
      <c r="F77" s="8">
        <v>0</v>
      </c>
      <c r="G77" s="8" t="s">
        <v>155</v>
      </c>
      <c r="H77" s="8" t="s">
        <v>246</v>
      </c>
      <c r="I77" s="8">
        <v>18</v>
      </c>
      <c r="J77" s="8">
        <v>145</v>
      </c>
      <c r="K77" s="8">
        <v>172</v>
      </c>
      <c r="L77" s="16">
        <f>IF( 数据!L77&lt;=6,(数据!L77-1)*权重!B$48,              IF(数据!L77&lt;=12, 5*权重!B$48+(数据!L77-6)*权重!B$49,                              5*权重!B$48+6*权重!B$49+(数据!L77-12)*权重!B$51              )
 )</f>
        <v>3.9333333333333331</v>
      </c>
      <c r="M77" s="16">
        <f>IF( 数据!M77&lt;=6,(数据!M77-1)*权重!C$48,              IF(数据!M77&lt;=12, 5*权重!C$48+(数据!M77-6)*权重!C$49,                              5*权重!C$48+6*权重!C$49+(数据!M77-12)*权重!C$51              )
 )</f>
        <v>0.5</v>
      </c>
      <c r="N77" s="16">
        <f>IF( 数据!N77&lt;=6,(数据!N77-1)*权重!D$48,              IF(数据!N77&lt;=12, 5*权重!D$48+(数据!N77-6)*权重!D$49,                              5*权重!D$48+6*权重!D$49+(数据!N77-12)*权重!D$51              )
 )</f>
        <v>-0.28666666666666663</v>
      </c>
      <c r="O77" s="16">
        <f>IF( 数据!O77&lt;=6,(数据!O77-1)*权重!E$48,              IF(数据!O77&lt;=12, 5*权重!E$48+(数据!O77-6)*权重!E$49,                              5*权重!E$48+6*权重!E$49+(数据!O77-12)*权重!E$51              )
 )</f>
        <v>0</v>
      </c>
      <c r="P77" s="16">
        <f>IF( 数据!P77&lt;=6,(数据!P77-1)*权重!F$48,              IF(数据!P77&lt;=12, 5*权重!F$48+(数据!P77-6)*权重!F$49,                              5*权重!F$48+6*权重!F$49+(数据!P77-12)*权重!F$51              )
 )</f>
        <v>-2.3499999999999996</v>
      </c>
      <c r="Q77" s="16">
        <f>IF( 数据!Q77&lt;=6,(数据!Q77-1)*权重!G$48,              IF(数据!Q77&lt;=12, 5*权重!G$48+(数据!Q77-6)*权重!G$49,                              5*权重!G$48+6*权重!G$49+(数据!Q77-12)*权重!G$51              )
 )</f>
        <v>0</v>
      </c>
      <c r="R77" s="16">
        <f>IF( 数据!R77&lt;=6,(数据!R77-1)*权重!H$48,              IF(数据!R77&lt;=12, 5*权重!H$48+(数据!R77-6)*权重!H$49,                              5*权重!H$48+6*权重!H$49+(数据!R77-12)*权重!H$51              )
 )</f>
        <v>0</v>
      </c>
      <c r="S77" s="16">
        <f>IF( 数据!S77&lt;=6,(数据!S77-1)*权重!I$48,              IF(数据!S77&lt;=12, 5*权重!I$48+(数据!S77-6)*权重!I$49,                              5*权重!I$48+6*权重!I$49+(数据!S77-12)*权重!I$51              )
 )</f>
        <v>19.299999999999997</v>
      </c>
      <c r="T77" s="16">
        <f>IF( 数据!T77&lt;=6,(数据!T77-1)*权重!J$48,              IF(数据!T77&lt;=12, 5*权重!J$48+(数据!T77-6)*权重!J$49,                              5*权重!J$48+6*权重!J$49+(数据!T77-12)*权重!J$51              )
 )</f>
        <v>0.29999999999999982</v>
      </c>
      <c r="U77" s="16">
        <f>IF( 数据!U77&lt;=6,(数据!U77-1)*权重!K$48,              IF(数据!U77&lt;=12, 5*权重!K$48+(数据!U77-6)*权重!K$49,                              5*权重!K$48+6*权重!K$49+(数据!U77-12)*权重!K$51              )
 )</f>
        <v>0</v>
      </c>
      <c r="V77" s="16">
        <f>IF( 数据!V77&lt;=6,(数据!V77-1)*权重!L$48,              IF(数据!V77&lt;=12, 5*权重!L$48+(数据!V77-6)*权重!L$49,                              5*权重!L$48+6*权重!L$49+(数据!V77-12)*权重!L$51              )
 )</f>
        <v>6.4</v>
      </c>
      <c r="W77" s="16">
        <f>IF( 数据!W77&lt;=6,(数据!W77-1)*权重!M$48,              IF(数据!W77&lt;=12, 5*权重!M$48+(数据!W77-6)*权重!M$49,                              5*权重!M$48+6*权重!M$49+(数据!W77-12)*权重!M$51              )
 )</f>
        <v>1.4</v>
      </c>
      <c r="X77" s="16">
        <f>IF( 数据!X77&lt;=6,(数据!X77-1)*权重!N$48,              IF(数据!X77&lt;=12, 5*权重!N$48+(数据!X77-6)*权重!N$49,                              5*权重!N$48+6*权重!N$49+(数据!X77-12)*权重!N$51              )
 )</f>
        <v>2.1333333333333333</v>
      </c>
      <c r="Y77" s="16">
        <f>IF( 数据!Y77&lt;=6,(数据!Y77-1)*权重!O$48,              IF(数据!Y77&lt;=12, 5*权重!O$48+(数据!Y77-6)*权重!O$49,                              5*权重!O$48+6*权重!O$49+(数据!Y77-12)*权重!O$51              )
 )</f>
        <v>1.5333333333333332</v>
      </c>
      <c r="Z77" s="16">
        <f>IF( 数据!Z77&lt;=6,(数据!Z77-1)*权重!P$48,              IF(数据!Z77&lt;=10, 5*权重!P$48+(数据!Z77-4)*权重!P$50,                              5*权重!P$48+4*权重!P$50+(数据!Z77-10)*权重!P$52              )  )</f>
        <v>-1.0750000000000002</v>
      </c>
      <c r="AA77" s="16">
        <f>IF( 数据!AA77&lt;=6,(数据!AA77-1)*权重!Q$48,              IF(数据!AA77&lt;=12, 5*权重!Q$48+(数据!AA77-6)*权重!Q$49,                              5*权重!Q$48+6*权重!Q$49+(数据!AA77-12)*权重!Q$51              )
 )</f>
        <v>5.3666666666666663</v>
      </c>
      <c r="AB77" s="16">
        <f>IF( 数据!AB77&lt;=6,(数据!AB77-1)*权重!R$48,              IF(数据!AB77&lt;=10, 5*权重!R$48+(数据!AB77-4)*权重!R$50,                              5*权重!R$48+4*权重!R$50+(数据!AB77-10)*权重!R$52              )  )</f>
        <v>56</v>
      </c>
      <c r="AC77" s="16">
        <f>IF( 数据!AC77&lt;=6,(数据!AC77-1)*权重!S$48,              IF(数据!AC77&lt;=12, 5*权重!S$48+(数据!AC77-6)*权重!S$49,                              5*权重!S$48+6*权重!S$49+(数据!AC77-12)*权重!S$51              )
 )</f>
        <v>19.5</v>
      </c>
      <c r="AD77" s="16">
        <f>IF( 数据!AD77&lt;=6,(数据!AD77-1)*权重!T$48,              IF(数据!AD77&lt;=12, 5*权重!T$48+(数据!AD77-6)*权重!T$49,                              5*权重!T$48+6*权重!T$49+(数据!AD77-12)*权重!T$51              )
 )</f>
        <v>-1.5999999999999996</v>
      </c>
      <c r="AE77" s="16">
        <f>IF( 数据!AE77&lt;=6,(数据!AE77-1)*权重!U$48,              IF(数据!AE77&lt;=10, 5*权重!U$48+(数据!AE77-4)*权重!U$50,                              5*权重!U$48+4*权重!U$50+(数据!AE77-10)*权重!U$52              )  )</f>
        <v>-2.7249999999999996</v>
      </c>
      <c r="AF77" s="16">
        <f>IF( 数据!AF77&lt;=6,(数据!AF77-1)*权重!V$48,              IF(数据!AF77&lt;=10, 5*权重!V$48+(数据!AF77-4)*权重!V$50,                              5*权重!V$48+4*权重!V$50+(数据!AF77-10)*权重!V$52              )  )</f>
        <v>7.3500000000000005</v>
      </c>
      <c r="AG77" s="16">
        <f>IF( 数据!AG77&lt;=6,(数据!AG77-1)*权重!W$48,              IF(数据!AG77&lt;=12, 5*权重!W$48+(数据!AG77-6)*权重!W$49,                              5*权重!W$48+6*权重!W$49+(数据!AG77-12)*权重!W$51              )
 )</f>
        <v>3.3</v>
      </c>
      <c r="AH77" s="16">
        <f>IF( 数据!AH77&lt;=6,(数据!AH77-1)*权重!X$48,              IF(数据!AH77&lt;=10, 5*权重!X$48+(数据!AH77-4)*权重!X$50,                              5*权重!X$48+4*权重!X$50+(数据!AH77-10)*权重!X$52              )  )</f>
        <v>6.25E-2</v>
      </c>
      <c r="AI77" s="16">
        <f>IF( 数据!AI77&lt;=6,(数据!AI77-1)*权重!Y$48,              IF(数据!AI77&lt;=12, 5*权重!Y$48+(数据!AI77-6)*权重!Y$49,                              5*权重!Y$48+6*权重!Y$49+(数据!AI77-12)*权重!Y$51              )
 )</f>
        <v>0</v>
      </c>
      <c r="AJ77" s="16">
        <f>IF( 数据!AJ77&lt;=6,(数据!AJ77-1)*权重!Z$48,              IF(数据!AJ77&lt;=10, 5*权重!Z$48+(数据!AJ77-4)*权重!Z$50,                              5*权重!Z$48+4*权重!Z$50+(数据!AJ77-10)*权重!Z$52              )  )</f>
        <v>9.25</v>
      </c>
      <c r="AK77" s="16">
        <f>IF( 数据!AK77&lt;=6,(数据!AK77-1)*权重!AA$48,              IF(数据!AK77&lt;=10, 5*权重!AA$48+(数据!AK77-4)*权重!AA$50,                              5*权重!AA$48+4*权重!AA$50+(数据!AK77-10)*权重!AA$52              )  )</f>
        <v>-1.2750000000000001</v>
      </c>
      <c r="AL77" s="16">
        <f>IF( 数据!AL77&lt;=6,(数据!AL77-1)*权重!AB$48,              IF(数据!AL77&lt;=12, 5*权重!AB$48+(数据!AL77-6)*权重!AB$49,                              5*权重!AB$48+6*权重!AB$49+(数据!AL77-12)*权重!AB$51              )
 )</f>
        <v>12.6</v>
      </c>
      <c r="AM77" s="16">
        <f>IF( 数据!AM77&lt;=6,(数据!AM77-1)*权重!AC$48,              IF(数据!AM77&lt;=12, 5*权重!AC$48+(数据!AM77-6)*权重!AC$49,                              5*权重!AC$48+6*权重!AC$49+(数据!AM77-12)*权重!AC$51              )
 )</f>
        <v>9.2333333333333343</v>
      </c>
      <c r="AN77" s="16">
        <f>IF( 数据!AN77&lt;=6,(数据!AN77-1)*权重!AD$48,              IF(数据!AN77&lt;=12, 5*权重!AD$48+(数据!AN77-6)*权重!AD$49,                              5*权重!AD$48+6*权重!AD$49+(数据!AN77-12)*权重!AD$51              )
 )</f>
        <v>86.791666666666657</v>
      </c>
      <c r="AO77" s="16">
        <f>IF( 数据!AO77&lt;=6,(数据!AO77-1)*权重!AE$48,              IF(数据!AO77&lt;=12, 5*权重!AE$48+(数据!AO77-6)*权重!AE$49,                              5*权重!AE$48+6*权重!AE$49+(数据!AO77-12)*权重!AE$51              )
 )</f>
        <v>9.7333333333333343</v>
      </c>
      <c r="AP77" s="16">
        <f>IF( 数据!AP77&lt;=6,(数据!AP77-1)*权重!AF$48,              IF(数据!AP77&lt;=12, 5*权重!AF$48+(数据!AP77-6)*权重!AF$49,                              5*权重!AF$48+6*权重!AF$49+(数据!AP77-12)*权重!AF$51              )
 )</f>
        <v>17.366666666666667</v>
      </c>
      <c r="AQ77" s="16">
        <f>IF( 数据!AQ77&lt;=6,(数据!AQ77-1)*权重!AG$48,              IF(数据!AQ77&lt;=12, 5*权重!AG$48+(数据!AQ77-6)*权重!AG$49,                              5*权重!AG$48+6*权重!AG$49+(数据!AQ77-12)*权重!AG$51              )
 )</f>
        <v>18.833333333333336</v>
      </c>
      <c r="AR77" s="16">
        <f>IF( 数据!AR77&lt;=6,(数据!AR77-1)*权重!AH$48,              IF(数据!AR77&lt;=12, 5*权重!AH$48+(数据!AR77-6)*权重!AH$49,                              5*权重!AH$48+6*权重!AH$49+(数据!AR77-12)*权重!AH$51              )
 )</f>
        <v>19.233333333333334</v>
      </c>
      <c r="AS77" s="16">
        <f>IF( 数据!AS77&lt;=6,(数据!AS77-1)*权重!AI$48,              IF(数据!AS77&lt;=12, 5*权重!AI$48+(数据!AS77-6)*权重!AI$49,                              5*权重!AI$48+6*权重!AI$49+(数据!AS77-12)*权重!AI$51              )
 )</f>
        <v>8.5500000000000007</v>
      </c>
      <c r="AT77" s="16">
        <f>IF( 数据!AT77&lt;=6,(数据!AT77-1)*权重!AJ$48,              IF(数据!AT77&lt;=12, 5*权重!AJ$48+(数据!AT77-6)*权重!AJ$49,                              5*权重!AJ$48+6*权重!AJ$49+(数据!AT77-12)*权重!AJ$51              )
 )</f>
        <v>76.75</v>
      </c>
      <c r="AU77" s="16">
        <f>IF( 数据!AU77&lt;=6,(数据!AU77-1)*权重!AK$48,              IF(数据!AU77&lt;=12, 5*权重!AK$48+(数据!AU77-6)*权重!AK$49,                              5*权重!AK$48+6*权重!AK$49+(数据!AU77-12)*权重!AK$51              )
 )</f>
        <v>15.399999999999999</v>
      </c>
      <c r="AV77" s="16">
        <f>IF( 数据!AV77&lt;=6,(数据!AV77-1)*权重!AL$48,              IF(数据!AV77&lt;=10, 5*权重!AL$48+(数据!AV77-4)*权重!AL$50,                              5*权重!AL$48+4*权重!AL$50+(数据!AV77-10)*权重!AL$52              )  )</f>
        <v>3.4</v>
      </c>
      <c r="AW77" s="16">
        <f>IF( 数据!AW77&lt;=6,(数据!AW77-1)*权重!AM$48,              IF(数据!AW77&lt;=10, 5*权重!AM$48+(数据!AW77-4)*权重!AM$50,                              5*权重!AM$48+4*权重!AM$50+(数据!AW77-10)*权重!AM$52              )  )</f>
        <v>4.95</v>
      </c>
      <c r="AX77" s="16">
        <f>IF( 数据!AX77&lt;=6,(数据!AX77-1)*权重!AN$48,              IF(数据!AX77&lt;=10, 5*权重!AN$48+(数据!AX77-4)*权重!AN$50,                              5*权重!AN$48+4*权重!AN$50+(数据!AX77-10)*权重!AN$52              )  )</f>
        <v>27.099999999999998</v>
      </c>
      <c r="AY77" s="8">
        <v>1</v>
      </c>
      <c r="AZ77" s="8">
        <v>3</v>
      </c>
      <c r="BA77" s="8">
        <v>2</v>
      </c>
      <c r="BB77" s="8">
        <v>3</v>
      </c>
      <c r="BC77" s="8">
        <v>2</v>
      </c>
      <c r="BD77" s="8">
        <v>2</v>
      </c>
      <c r="BE77" s="8">
        <v>2</v>
      </c>
      <c r="BF77" s="8">
        <v>1</v>
      </c>
      <c r="BG77" s="8">
        <v>2</v>
      </c>
      <c r="BH77" s="8">
        <v>3</v>
      </c>
      <c r="BI77" s="8">
        <v>1</v>
      </c>
      <c r="BJ77" s="8" t="s">
        <v>26</v>
      </c>
      <c r="BK77" s="8" t="s">
        <v>20</v>
      </c>
      <c r="BL77" s="8">
        <v>14</v>
      </c>
      <c r="BM77" s="8" t="s">
        <v>26</v>
      </c>
      <c r="BN77" s="8"/>
      <c r="BO77" s="8" t="s">
        <v>26</v>
      </c>
      <c r="BP77" s="34">
        <v>47664</v>
      </c>
      <c r="BQ77" s="8" t="s">
        <v>21</v>
      </c>
      <c r="BR77" s="8" t="s">
        <v>156</v>
      </c>
    </row>
    <row r="78" spans="1:70" ht="15.5" thickBot="1" x14ac:dyDescent="0.35">
      <c r="A78" s="8" t="s">
        <v>26</v>
      </c>
      <c r="B78" s="16">
        <f t="shared" si="2"/>
        <v>399.65500000000009</v>
      </c>
      <c r="C78" s="8" t="s">
        <v>247</v>
      </c>
      <c r="D78" s="8" t="s">
        <v>154</v>
      </c>
      <c r="E78" s="33">
        <v>1</v>
      </c>
      <c r="F78" s="8">
        <v>-125</v>
      </c>
      <c r="G78" s="8" t="s">
        <v>239</v>
      </c>
      <c r="H78" s="8" t="s">
        <v>139</v>
      </c>
      <c r="I78" s="8">
        <v>16</v>
      </c>
      <c r="J78" s="8">
        <v>108</v>
      </c>
      <c r="K78" s="8">
        <v>160</v>
      </c>
      <c r="L78" s="16">
        <f>IF( 数据!L78&lt;=6,(数据!L78-1)*权重!B$48,              IF(数据!L78&lt;=12, 5*权重!B$48+(数据!L78-6)*权重!B$49,                              5*权重!B$48+6*权重!B$49+(数据!L78-12)*权重!B$51              )
 )</f>
        <v>3.0833333333333335</v>
      </c>
      <c r="M78" s="16">
        <f>IF( 数据!M78&lt;=6,(数据!M78-1)*权重!C$48,              IF(数据!M78&lt;=12, 5*权重!C$48+(数据!M78-6)*权重!C$49,                              5*权重!C$48+6*权重!C$49+(数据!M78-12)*权重!C$51              )
 )</f>
        <v>1.3</v>
      </c>
      <c r="N78" s="16">
        <f>IF( 数据!N78&lt;=6,(数据!N78-1)*权重!D$48,              IF(数据!N78&lt;=12, 5*权重!D$48+(数据!N78-6)*权重!D$49,                              5*权重!D$48+6*权重!D$49+(数据!N78-12)*权重!D$51              )
 )</f>
        <v>0.52833333333333332</v>
      </c>
      <c r="O78" s="16">
        <f>IF( 数据!O78&lt;=6,(数据!O78-1)*权重!E$48,              IF(数据!O78&lt;=12, 5*权重!E$48+(数据!O78-6)*权重!E$49,                              5*权重!E$48+6*权重!E$49+(数据!O78-12)*权重!E$51              )
 )</f>
        <v>0</v>
      </c>
      <c r="P78" s="16">
        <f>IF( 数据!P78&lt;=6,(数据!P78-1)*权重!F$48,              IF(数据!P78&lt;=12, 5*权重!F$48+(数据!P78-6)*权重!F$49,                              5*权重!F$48+6*权重!F$49+(数据!P78-12)*权重!F$51              )
 )</f>
        <v>-2.7333333333333329</v>
      </c>
      <c r="Q78" s="16">
        <f>IF( 数据!Q78&lt;=6,(数据!Q78-1)*权重!G$48,              IF(数据!Q78&lt;=12, 5*权重!G$48+(数据!Q78-6)*权重!G$49,                              5*权重!G$48+6*权重!G$49+(数据!Q78-12)*权重!G$51              )
 )</f>
        <v>0</v>
      </c>
      <c r="R78" s="16">
        <f>IF( 数据!R78&lt;=6,(数据!R78-1)*权重!H$48,              IF(数据!R78&lt;=12, 5*权重!H$48+(数据!R78-6)*权重!H$49,                              5*权重!H$48+6*权重!H$49+(数据!R78-12)*权重!H$51              )
 )</f>
        <v>0</v>
      </c>
      <c r="S78" s="16">
        <f>IF( 数据!S78&lt;=6,(数据!S78-1)*权重!I$48,              IF(数据!S78&lt;=12, 5*权重!I$48+(数据!S78-6)*权重!I$49,                              5*权重!I$48+6*权重!I$49+(数据!S78-12)*权重!I$51              )
 )</f>
        <v>17.933333333333334</v>
      </c>
      <c r="T78" s="16">
        <f>IF( 数据!T78&lt;=6,(数据!T78-1)*权重!J$48,              IF(数据!T78&lt;=12, 5*权重!J$48+(数据!T78-6)*权重!J$49,                              5*权重!J$48+6*权重!J$49+(数据!T78-12)*权重!J$51              )
 )</f>
        <v>2.8833333333333333</v>
      </c>
      <c r="U78" s="16">
        <f>IF( 数据!U78&lt;=6,(数据!U78-1)*权重!K$48,              IF(数据!U78&lt;=12, 5*权重!K$48+(数据!U78-6)*权重!K$49,                              5*权重!K$48+6*权重!K$49+(数据!U78-12)*权重!K$51              )
 )</f>
        <v>0</v>
      </c>
      <c r="V78" s="16">
        <f>IF( 数据!V78&lt;=6,(数据!V78-1)*权重!L$48,              IF(数据!V78&lt;=12, 5*权重!L$48+(数据!V78-6)*权重!L$49,                              5*权重!L$48+6*权重!L$49+(数据!V78-12)*权重!L$51              )
 )</f>
        <v>6.7666666666666675</v>
      </c>
      <c r="W78" s="16">
        <f>IF( 数据!W78&lt;=6,(数据!W78-1)*权重!M$48,              IF(数据!W78&lt;=12, 5*权重!M$48+(数据!W78-6)*权重!M$49,                              5*权重!M$48+6*权重!M$49+(数据!W78-12)*权重!M$51              )
 )</f>
        <v>0.1333333333333333</v>
      </c>
      <c r="X78" s="16">
        <f>IF( 数据!X78&lt;=6,(数据!X78-1)*权重!N$48,              IF(数据!X78&lt;=12, 5*权重!N$48+(数据!X78-6)*权重!N$49,                              5*权重!N$48+6*权重!N$49+(数据!X78-12)*权重!N$51              )
 )</f>
        <v>2.1333333333333333</v>
      </c>
      <c r="Y78" s="16">
        <f>IF( 数据!Y78&lt;=6,(数据!Y78-1)*权重!O$48,              IF(数据!Y78&lt;=12, 5*权重!O$48+(数据!Y78-6)*权重!O$49,                              5*权重!O$48+6*权重!O$49+(数据!Y78-12)*权重!O$51              )
 )</f>
        <v>1.5333333333333332</v>
      </c>
      <c r="Z78" s="16">
        <f>IF( 数据!Z78&lt;=6,(数据!Z78-1)*权重!P$48,              IF(数据!Z78&lt;=10, 5*权重!P$48+(数据!Z78-4)*权重!P$50,                              5*权重!P$48+4*权重!P$50+(数据!Z78-10)*权重!P$52              )  )</f>
        <v>-0.55000000000000027</v>
      </c>
      <c r="AA78" s="16">
        <f>IF( 数据!AA78&lt;=6,(数据!AA78-1)*权重!Q$48,              IF(数据!AA78&lt;=12, 5*权重!Q$48+(数据!AA78-6)*权重!Q$49,                              5*权重!Q$48+6*权重!Q$49+(数据!AA78-12)*权重!Q$51              )
 )</f>
        <v>5.8</v>
      </c>
      <c r="AB78" s="16">
        <f>IF( 数据!AB78&lt;=6,(数据!AB78-1)*权重!R$48,              IF(数据!AB78&lt;=10, 5*权重!R$48+(数据!AB78-4)*权重!R$50,                              5*权重!R$48+4*权重!R$50+(数据!AB78-10)*权重!R$52              )  )</f>
        <v>56.75</v>
      </c>
      <c r="AC78" s="16">
        <f>IF( 数据!AC78&lt;=6,(数据!AC78-1)*权重!S$48,              IF(数据!AC78&lt;=12, 5*权重!S$48+(数据!AC78-6)*权重!S$49,                              5*权重!S$48+6*权重!S$49+(数据!AC78-12)*权重!S$51              )
 )</f>
        <v>17.25</v>
      </c>
      <c r="AD78" s="16">
        <f>IF( 数据!AD78&lt;=6,(数据!AD78-1)*权重!T$48,              IF(数据!AD78&lt;=12, 5*权重!T$48+(数据!AD78-6)*权重!T$49,                              5*权重!T$48+6*权重!T$49+(数据!AD78-12)*权重!T$51              )
 )</f>
        <v>-0.86666666666666625</v>
      </c>
      <c r="AE78" s="16">
        <f>IF( 数据!AE78&lt;=6,(数据!AE78-1)*权重!U$48,              IF(数据!AE78&lt;=10, 5*权重!U$48+(数据!AE78-4)*权重!U$50,                              5*权重!U$48+4*权重!U$50+(数据!AE78-10)*权重!U$52              )  )</f>
        <v>-2.46</v>
      </c>
      <c r="AF78" s="16">
        <f>IF( 数据!AF78&lt;=6,(数据!AF78-1)*权重!V$48,              IF(数据!AF78&lt;=10, 5*权重!V$48+(数据!AF78-4)*权重!V$50,                              5*权重!V$48+4*权重!V$50+(数据!AF78-10)*权重!V$52              )  )</f>
        <v>6.5250000000000004</v>
      </c>
      <c r="AG78" s="16">
        <f>IF( 数据!AG78&lt;=6,(数据!AG78-1)*权重!W$48,              IF(数据!AG78&lt;=12, 5*权重!W$48+(数据!AG78-6)*权重!W$49,                              5*权重!W$48+6*权重!W$49+(数据!AG78-12)*权重!W$51              )
 )</f>
        <v>3.3</v>
      </c>
      <c r="AH78" s="16">
        <f>IF( 数据!AH78&lt;=6,(数据!AH78-1)*权重!X$48,              IF(数据!AH78&lt;=10, 5*权重!X$48+(数据!AH78-4)*权重!X$50,                              5*权重!X$48+4*权重!X$50+(数据!AH78-10)*权重!X$52              )  )</f>
        <v>-1.75</v>
      </c>
      <c r="AI78" s="16">
        <f>IF( 数据!AI78&lt;=6,(数据!AI78-1)*权重!Y$48,              IF(数据!AI78&lt;=12, 5*权重!Y$48+(数据!AI78-6)*权重!Y$49,                              5*权重!Y$48+6*权重!Y$49+(数据!AI78-12)*权重!Y$51              )
 )</f>
        <v>0.53333333333333333</v>
      </c>
      <c r="AJ78" s="16">
        <f>IF( 数据!AJ78&lt;=6,(数据!AJ78-1)*权重!Z$48,              IF(数据!AJ78&lt;=10, 5*权重!Z$48+(数据!AJ78-4)*权重!Z$50,                              5*权重!Z$48+4*权重!Z$50+(数据!AJ78-10)*权重!Z$52              )  )</f>
        <v>10.425000000000001</v>
      </c>
      <c r="AK78" s="16">
        <f>IF( 数据!AK78&lt;=6,(数据!AK78-1)*权重!AA$48,              IF(数据!AK78&lt;=10, 5*权重!AA$48+(数据!AK78-4)*权重!AA$50,                              5*权重!AA$48+4*权重!AA$50+(数据!AK78-10)*权重!AA$52              )  )</f>
        <v>-0.12</v>
      </c>
      <c r="AL78" s="16">
        <f>IF( 数据!AL78&lt;=6,(数据!AL78-1)*权重!AB$48,              IF(数据!AL78&lt;=12, 5*权重!AB$48+(数据!AL78-6)*权重!AB$49,                              5*权重!AB$48+6*权重!AB$49+(数据!AL78-12)*权重!AB$51              )
 )</f>
        <v>14.4</v>
      </c>
      <c r="AM78" s="16">
        <f>IF( 数据!AM78&lt;=6,(数据!AM78-1)*权重!AC$48,              IF(数据!AM78&lt;=12, 5*权重!AC$48+(数据!AM78-6)*权重!AC$49,                              5*权重!AC$48+6*权重!AC$49+(数据!AM78-12)*权重!AC$51              )
 )</f>
        <v>8.3666666666666671</v>
      </c>
      <c r="AN78" s="16">
        <f>IF( 数据!AN78&lt;=6,(数据!AN78-1)*权重!AD$48,              IF(数据!AN78&lt;=12, 5*权重!AD$48+(数据!AN78-6)*权重!AD$49,                              5*权重!AD$48+6*权重!AD$49+(数据!AN78-12)*权重!AD$51              )
 )</f>
        <v>82.0625</v>
      </c>
      <c r="AO78" s="16">
        <f>IF( 数据!AO78&lt;=6,(数据!AO78-1)*权重!AE$48,              IF(数据!AO78&lt;=12, 5*权重!AE$48+(数据!AO78-6)*权重!AE$49,                              5*权重!AE$48+6*权重!AE$49+(数据!AO78-12)*权重!AE$51              )
 )</f>
        <v>9.7333333333333343</v>
      </c>
      <c r="AP78" s="16">
        <f>IF( 数据!AP78&lt;=6,(数据!AP78-1)*权重!AF$48,              IF(数据!AP78&lt;=12, 5*权重!AF$48+(数据!AP78-6)*权重!AF$49,                              5*权重!AF$48+6*权重!AF$49+(数据!AP78-12)*权重!AF$51              )
 )</f>
        <v>15.433333333333334</v>
      </c>
      <c r="AQ78" s="16">
        <f>IF( 数据!AQ78&lt;=6,(数据!AQ78-1)*权重!AG$48,              IF(数据!AQ78&lt;=12, 5*权重!AG$48+(数据!AQ78-6)*权重!AG$49,                              5*权重!AG$48+6*权重!AG$49+(数据!AQ78-12)*权重!AG$51              )
 )</f>
        <v>16.966666666666669</v>
      </c>
      <c r="AR78" s="16">
        <f>IF( 数据!AR78&lt;=6,(数据!AR78-1)*权重!AH$48,              IF(数据!AR78&lt;=12, 5*权重!AH$48+(数据!AR78-6)*权重!AH$49,                              5*权重!AH$48+6*权重!AH$49+(数据!AR78-12)*权重!AH$51              )
 )</f>
        <v>11.716666666666665</v>
      </c>
      <c r="AS78" s="16">
        <f>IF( 数据!AS78&lt;=6,(数据!AS78-1)*权重!AI$48,              IF(数据!AS78&lt;=12, 5*权重!AI$48+(数据!AS78-6)*权重!AI$49,                              5*权重!AI$48+6*权重!AI$49+(数据!AS78-12)*权重!AI$51              )
 )</f>
        <v>1.8500000000000005</v>
      </c>
      <c r="AT78" s="16">
        <f>IF( 数据!AT78&lt;=6,(数据!AT78-1)*权重!AJ$48,              IF(数据!AT78&lt;=12, 5*权重!AJ$48+(数据!AT78-6)*权重!AJ$49,                              5*权重!AJ$48+6*权重!AJ$49+(数据!AT78-12)*权重!AJ$51              )
 )</f>
        <v>71.875</v>
      </c>
      <c r="AU78" s="16">
        <f>IF( 数据!AU78&lt;=6,(数据!AU78-1)*权重!AK$48,              IF(数据!AU78&lt;=12, 5*权重!AK$48+(数据!AU78-6)*权重!AK$49,                              5*权重!AK$48+6*权重!AK$49+(数据!AU78-12)*权重!AK$51              )
 )</f>
        <v>14.2</v>
      </c>
      <c r="AV78" s="16">
        <f>IF( 数据!AV78&lt;=6,(数据!AV78-1)*权重!AL$48,              IF(数据!AV78&lt;=10, 5*权重!AL$48+(数据!AV78-4)*权重!AL$50,                              5*权重!AL$48+4*权重!AL$50+(数据!AV78-10)*权重!AL$52              )  )</f>
        <v>2.9749999999999996</v>
      </c>
      <c r="AW78" s="16">
        <f>IF( 数据!AW78&lt;=6,(数据!AW78-1)*权重!AM$48,              IF(数据!AW78&lt;=10, 5*权重!AM$48+(数据!AW78-4)*权重!AM$50,                              5*权重!AM$48+4*权重!AM$50+(数据!AW78-10)*权重!AM$52              )  )</f>
        <v>0.44000000000000006</v>
      </c>
      <c r="AX78" s="16">
        <f>IF( 数据!AX78&lt;=6,(数据!AX78-1)*权重!AN$48,              IF(数据!AX78&lt;=10, 5*权重!AN$48+(数据!AX78-4)*权重!AN$50,                              5*权重!AN$48+4*权重!AN$50+(数据!AX78-10)*权重!AN$52              )  )</f>
        <v>21.237499999999997</v>
      </c>
      <c r="AY78" s="8">
        <v>2</v>
      </c>
      <c r="AZ78" s="8">
        <v>3</v>
      </c>
      <c r="BA78" s="8">
        <v>1</v>
      </c>
      <c r="BB78" s="8">
        <v>1</v>
      </c>
      <c r="BC78" s="8">
        <v>3</v>
      </c>
      <c r="BD78" s="8">
        <v>4</v>
      </c>
      <c r="BE78" s="8">
        <v>1</v>
      </c>
      <c r="BF78" s="8">
        <v>1</v>
      </c>
      <c r="BG78" s="8">
        <v>2</v>
      </c>
      <c r="BH78" s="8">
        <v>3</v>
      </c>
      <c r="BI78" s="8">
        <v>3</v>
      </c>
      <c r="BJ78" s="8" t="s">
        <v>26</v>
      </c>
      <c r="BK78" s="8" t="s">
        <v>20</v>
      </c>
      <c r="BL78" s="8">
        <v>14</v>
      </c>
      <c r="BM78" s="8" t="s">
        <v>26</v>
      </c>
      <c r="BN78" s="8"/>
      <c r="BO78" s="8" t="s">
        <v>26</v>
      </c>
      <c r="BP78" s="34">
        <v>46934</v>
      </c>
      <c r="BQ78" s="8" t="s">
        <v>21</v>
      </c>
      <c r="BR78" s="8" t="s">
        <v>156</v>
      </c>
    </row>
    <row r="79" spans="1:70" x14ac:dyDescent="0.3">
      <c r="A79" s="49" t="s">
        <v>387</v>
      </c>
    </row>
    <row r="80" spans="1:70" ht="14.5" thickBot="1" x14ac:dyDescent="0.35">
      <c r="A80" s="7" t="s">
        <v>0</v>
      </c>
      <c r="B80" s="7"/>
      <c r="C80" s="7" t="s">
        <v>2</v>
      </c>
      <c r="D80" s="7" t="s">
        <v>3</v>
      </c>
      <c r="E80" s="7"/>
      <c r="F80" s="7" t="s">
        <v>14</v>
      </c>
      <c r="G80" s="7" t="s">
        <v>12</v>
      </c>
      <c r="H80" s="7" t="s">
        <v>1</v>
      </c>
      <c r="I80" s="7" t="s">
        <v>4</v>
      </c>
      <c r="J80" s="7" t="s">
        <v>5</v>
      </c>
      <c r="K80" s="7" t="s">
        <v>329</v>
      </c>
      <c r="L80" s="7" t="s">
        <v>34</v>
      </c>
      <c r="M80" s="7" t="s">
        <v>35</v>
      </c>
      <c r="N80" s="7" t="s">
        <v>36</v>
      </c>
      <c r="O80" s="7" t="s">
        <v>37</v>
      </c>
      <c r="P80" s="7" t="s">
        <v>38</v>
      </c>
      <c r="Q80" s="7" t="s">
        <v>39</v>
      </c>
      <c r="R80" s="7" t="s">
        <v>40</v>
      </c>
      <c r="S80" s="7" t="s">
        <v>9</v>
      </c>
      <c r="T80" s="7" t="s">
        <v>41</v>
      </c>
      <c r="U80" s="7" t="s">
        <v>42</v>
      </c>
      <c r="V80" s="7" t="s">
        <v>43</v>
      </c>
      <c r="W80" s="7" t="s">
        <v>44</v>
      </c>
      <c r="X80" s="7" t="s">
        <v>45</v>
      </c>
      <c r="Y80" s="7" t="s">
        <v>46</v>
      </c>
      <c r="Z80" s="7" t="s">
        <v>47</v>
      </c>
      <c r="AA80" s="7" t="s">
        <v>1</v>
      </c>
      <c r="AB80" s="7" t="s">
        <v>10</v>
      </c>
      <c r="AC80" s="7" t="s">
        <v>48</v>
      </c>
      <c r="AD80" s="7" t="s">
        <v>49</v>
      </c>
      <c r="AE80" s="7" t="s">
        <v>50</v>
      </c>
      <c r="AF80" s="7" t="s">
        <v>51</v>
      </c>
      <c r="AG80" s="7" t="s">
        <v>52</v>
      </c>
      <c r="AH80" s="7" t="s">
        <v>53</v>
      </c>
      <c r="AI80" s="7" t="s">
        <v>54</v>
      </c>
      <c r="AJ80" s="7" t="s">
        <v>55</v>
      </c>
      <c r="AK80" s="7" t="s">
        <v>56</v>
      </c>
      <c r="AL80" s="7" t="s">
        <v>57</v>
      </c>
      <c r="AM80" s="7" t="s">
        <v>58</v>
      </c>
      <c r="AN80" s="7" t="s">
        <v>7</v>
      </c>
      <c r="AO80" s="7" t="s">
        <v>8</v>
      </c>
      <c r="AP80" s="7" t="s">
        <v>59</v>
      </c>
      <c r="AQ80" s="7" t="s">
        <v>60</v>
      </c>
      <c r="AR80" s="7" t="s">
        <v>61</v>
      </c>
      <c r="AS80" s="7" t="s">
        <v>62</v>
      </c>
      <c r="AT80" s="7" t="s">
        <v>6</v>
      </c>
      <c r="AU80" s="7" t="s">
        <v>63</v>
      </c>
      <c r="AV80" s="7" t="s">
        <v>213</v>
      </c>
      <c r="AW80" s="7" t="s">
        <v>214</v>
      </c>
      <c r="AX80" s="7" t="s">
        <v>215</v>
      </c>
      <c r="AY80" s="7" t="s">
        <v>140</v>
      </c>
      <c r="AZ80" s="7" t="s">
        <v>141</v>
      </c>
      <c r="BA80" s="7" t="s">
        <v>142</v>
      </c>
      <c r="BB80" s="7" t="s">
        <v>143</v>
      </c>
      <c r="BC80" s="7" t="s">
        <v>144</v>
      </c>
      <c r="BD80" s="7" t="s">
        <v>145</v>
      </c>
      <c r="BE80" s="7" t="s">
        <v>146</v>
      </c>
      <c r="BF80" s="7" t="s">
        <v>147</v>
      </c>
      <c r="BG80" s="7" t="s">
        <v>148</v>
      </c>
      <c r="BH80" s="7" t="s">
        <v>149</v>
      </c>
      <c r="BI80" s="7" t="s">
        <v>150</v>
      </c>
      <c r="BJ80" s="7" t="s">
        <v>18</v>
      </c>
      <c r="BK80" s="7" t="s">
        <v>16</v>
      </c>
      <c r="BL80" s="7" t="s">
        <v>11</v>
      </c>
      <c r="BM80" s="7" t="s">
        <v>13</v>
      </c>
      <c r="BN80" s="7" t="s">
        <v>17</v>
      </c>
      <c r="BO80" s="7" t="s">
        <v>151</v>
      </c>
      <c r="BP80" s="7" t="s">
        <v>15</v>
      </c>
      <c r="BQ80" s="7" t="s">
        <v>152</v>
      </c>
      <c r="BR80" s="7" t="s">
        <v>153</v>
      </c>
    </row>
    <row r="81" spans="1:70" ht="15.5" thickBot="1" x14ac:dyDescent="0.35">
      <c r="A81" s="8" t="s">
        <v>26</v>
      </c>
      <c r="B81" s="16">
        <f>SUM(L81:AX81)</f>
        <v>439.59916666666669</v>
      </c>
      <c r="C81" s="8" t="s">
        <v>388</v>
      </c>
      <c r="D81" s="8" t="s">
        <v>372</v>
      </c>
      <c r="E81" s="33">
        <v>0.92</v>
      </c>
      <c r="F81" s="8">
        <v>0</v>
      </c>
      <c r="G81" s="8" t="s">
        <v>22</v>
      </c>
      <c r="H81" s="8" t="s">
        <v>328</v>
      </c>
      <c r="I81" s="8">
        <v>31</v>
      </c>
      <c r="J81" s="8">
        <v>166</v>
      </c>
      <c r="K81" s="8">
        <v>167</v>
      </c>
      <c r="L81" s="16">
        <f>IF( 数据!L81&lt;=6,(数据!L81-1)*权重!B$48,              IF(数据!L81&lt;=12, 5*权重!B$48+(数据!L81-6)*权重!B$49,                              5*权重!B$48+6*权重!B$49+(数据!L81-12)*权重!B$51              )
 )</f>
        <v>3.4666666666666668</v>
      </c>
      <c r="M81" s="16">
        <f>IF( 数据!M81&lt;=6,(数据!M81-1)*权重!C$48,              IF(数据!M81&lt;=12, 5*权重!C$48+(数据!M81-6)*权重!C$49,                              5*权重!C$48+6*权重!C$49+(数据!M81-12)*权重!C$51              )
 )</f>
        <v>0.90000000000000013</v>
      </c>
      <c r="N81" s="16">
        <f>IF( 数据!N81&lt;=6,(数据!N81-1)*权重!D$48,              IF(数据!N81&lt;=12, 5*权重!D$48+(数据!N81-6)*权重!D$49,                              5*权重!D$48+6*权重!D$49+(数据!N81-12)*权重!D$51              )
 )</f>
        <v>1.3699999999999999</v>
      </c>
      <c r="O81" s="16">
        <f>IF( 数据!O81&lt;=6,(数据!O81-1)*权重!E$48,              IF(数据!O81&lt;=12, 5*权重!E$48+(数据!O81-6)*权重!E$49,                              5*权重!E$48+6*权重!E$49+(数据!O81-12)*权重!E$51              )
 )</f>
        <v>0</v>
      </c>
      <c r="P81" s="16">
        <f>IF( 数据!P81&lt;=6,(数据!P81-1)*权重!F$48,              IF(数据!P81&lt;=12, 5*权重!F$48+(数据!P81-6)*权重!F$49,                              5*权重!F$48+6*权重!F$49+(数据!P81-12)*权重!F$51              )
 )</f>
        <v>-3.1166666666666663</v>
      </c>
      <c r="Q81" s="16">
        <f>IF( 数据!Q81&lt;=6,(数据!Q81-1)*权重!G$48,              IF(数据!Q81&lt;=12, 5*权重!G$48+(数据!Q81-6)*权重!G$49,                              5*权重!G$48+6*权重!G$49+(数据!Q81-12)*权重!G$51              )
 )</f>
        <v>0</v>
      </c>
      <c r="R81" s="16">
        <f>IF( 数据!R81&lt;=6,(数据!R81-1)*权重!H$48,              IF(数据!R81&lt;=12, 5*权重!H$48+(数据!R81-6)*权重!H$49,                              5*权重!H$48+6*权重!H$49+(数据!R81-12)*权重!H$51              )
 )</f>
        <v>0</v>
      </c>
      <c r="S81" s="16">
        <f>IF( 数据!S81&lt;=6,(数据!S81-1)*权重!I$48,              IF(数据!S81&lt;=12, 5*权重!I$48+(数据!S81-6)*权重!I$49,                              5*权重!I$48+6*权重!I$49+(数据!S81-12)*权重!I$51              )
 )</f>
        <v>12.133333333333333</v>
      </c>
      <c r="T81" s="16">
        <f>IF( 数据!T81&lt;=6,(数据!T81-1)*权重!J$48,              IF(数据!T81&lt;=12, 5*权重!J$48+(数据!T81-6)*权重!J$49,                              5*权重!J$48+6*权重!J$49+(数据!T81-12)*权重!J$51              )
 )</f>
        <v>1.7999999999999998</v>
      </c>
      <c r="U81" s="16">
        <f>IF( 数据!U81&lt;=6,(数据!U81-1)*权重!K$48,              IF(数据!U81&lt;=12, 5*权重!K$48+(数据!U81-6)*权重!K$49,                              5*权重!K$48+6*权重!K$49+(数据!U81-12)*权重!K$51              )
 )</f>
        <v>0</v>
      </c>
      <c r="V81" s="16">
        <f>IF( 数据!V81&lt;=6,(数据!V81-1)*权重!L$48,              IF(数据!V81&lt;=12, 5*权重!L$48+(数据!V81-6)*权重!L$49,                              5*权重!L$48+6*权重!L$49+(数据!V81-12)*权重!L$51              )
 )</f>
        <v>6.0333333333333341</v>
      </c>
      <c r="W81" s="16">
        <f>IF( 数据!W81&lt;=6,(数据!W81-1)*权重!M$48,              IF(数据!W81&lt;=12, 5*权重!M$48+(数据!W81-6)*权重!M$49,                              5*权重!M$48+6*权重!M$49+(数据!W81-12)*权重!M$51              )
 )</f>
        <v>0.1333333333333333</v>
      </c>
      <c r="X81" s="16">
        <f>IF( 数据!X81&lt;=6,(数据!X81-1)*权重!N$48,              IF(数据!X81&lt;=12, 5*权重!N$48+(数据!X81-6)*权重!N$49,                              5*权重!N$48+6*权重!N$49+(数据!X81-12)*权重!N$51              )
 )</f>
        <v>3.6666666666666661</v>
      </c>
      <c r="Y81" s="16">
        <f>IF( 数据!Y81&lt;=6,(数据!Y81-1)*权重!O$48,              IF(数据!Y81&lt;=12, 5*权重!O$48+(数据!Y81-6)*权重!O$49,                              5*权重!O$48+6*权重!O$49+(数据!Y81-12)*权重!O$51              )
 )</f>
        <v>1.5333333333333332</v>
      </c>
      <c r="Z81" s="16">
        <f>IF( 数据!Z81&lt;=6,(数据!Z81-1)*权重!P$48,              IF(数据!Z81&lt;=10, 5*权重!P$48+(数据!Z81-4)*权重!P$50,                              5*权重!P$48+4*权重!P$50+(数据!Z81-10)*权重!P$52              )  )</f>
        <v>-1.85</v>
      </c>
      <c r="AA81" s="16">
        <f>IF( 数据!AA81&lt;=6,(数据!AA81-1)*权重!Q$48,              IF(数据!AA81&lt;=12, 5*权重!Q$48+(数据!AA81-6)*权重!Q$49,                              5*权重!Q$48+6*权重!Q$49+(数据!AA81-12)*权重!Q$51              )
 )</f>
        <v>7.1666666666666661</v>
      </c>
      <c r="AB81" s="16">
        <f>IF( 数据!AB81&lt;=6,(数据!AB81-1)*权重!R$48,              IF(数据!AB81&lt;=10, 5*权重!R$48+(数据!AB81-4)*权重!R$50,                              5*权重!R$48+4*权重!R$50+(数据!AB81-10)*权重!R$52              )  )</f>
        <v>56.75</v>
      </c>
      <c r="AC81" s="16">
        <f>IF( 数据!AC81&lt;=6,(数据!AC81-1)*权重!S$48,              IF(数据!AC81&lt;=12, 5*权重!S$48+(数据!AC81-6)*权重!S$49,                              5*权重!S$48+6*权重!S$49+(数据!AC81-12)*权重!S$51              )
 )</f>
        <v>22.233333333333334</v>
      </c>
      <c r="AD81" s="16">
        <f>IF( 数据!AD81&lt;=6,(数据!AD81-1)*权重!T$48,              IF(数据!AD81&lt;=12, 5*权重!T$48+(数据!AD81-6)*权重!T$49,                              5*权重!T$48+6*权重!T$49+(数据!AD81-12)*权重!T$51              )
 )</f>
        <v>-0.49999999999999956</v>
      </c>
      <c r="AE81" s="16">
        <f>IF( 数据!AE81&lt;=6,(数据!AE81-1)*权重!U$48,              IF(数据!AE81&lt;=10, 5*权重!U$48+(数据!AE81-4)*权重!U$50,                              5*权重!U$48+4*权重!U$50+(数据!AE81-10)*权重!U$52              )  )</f>
        <v>-0.5999999999999992</v>
      </c>
      <c r="AF81" s="16">
        <f>IF( 数据!AF81&lt;=6,(数据!AF81-1)*权重!V$48,              IF(数据!AF81&lt;=10, 5*权重!V$48+(数据!AF81-4)*权重!V$50,                              5*权重!V$48+4*权重!V$50+(数据!AF81-10)*权重!V$52              )  )</f>
        <v>7.6125000000000007</v>
      </c>
      <c r="AG81" s="16">
        <f>IF( 数据!AG81&lt;=6,(数据!AG81-1)*权重!W$48,              IF(数据!AG81&lt;=12, 5*权重!W$48+(数据!AG81-6)*权重!W$49,                              5*权重!W$48+6*权重!W$49+(数据!AG81-12)*权重!W$51              )
 )</f>
        <v>3.3</v>
      </c>
      <c r="AH81" s="16">
        <f>IF( 数据!AH81&lt;=6,(数据!AH81-1)*权重!X$48,              IF(数据!AH81&lt;=10, 5*权重!X$48+(数据!AH81-4)*权重!X$50,                              5*权重!X$48+4*权重!X$50+(数据!AH81-10)*权重!X$52              )  )</f>
        <v>0.28749999999999998</v>
      </c>
      <c r="AI81" s="16">
        <f>IF( 数据!AI81&lt;=6,(数据!AI81-1)*权重!Y$48,              IF(数据!AI81&lt;=12, 5*权重!Y$48+(数据!AI81-6)*权重!Y$49,                              5*权重!Y$48+6*权重!Y$49+(数据!AI81-12)*权重!Y$51              )
 )</f>
        <v>0.13333333333333336</v>
      </c>
      <c r="AJ81" s="16">
        <f>IF( 数据!AJ81&lt;=6,(数据!AJ81-1)*权重!Z$48,              IF(数据!AJ81&lt;=10, 5*权重!Z$48+(数据!AJ81-4)*权重!Z$50,                              5*权重!Z$48+4*权重!Z$50+(数据!AJ81-10)*权重!Z$52              )  )</f>
        <v>10.425000000000001</v>
      </c>
      <c r="AK81" s="16">
        <f>IF( 数据!AK81&lt;=6,(数据!AK81-1)*权重!AA$48,              IF(数据!AK81&lt;=10, 5*权重!AA$48+(数据!AK81-4)*权重!AA$50,                              5*权重!AA$48+4*权重!AA$50+(数据!AK81-10)*权重!AA$52              )  )</f>
        <v>-0.92500000000000004</v>
      </c>
      <c r="AL81" s="16">
        <f>IF( 数据!AL81&lt;=6,(数据!AL81-1)*权重!AB$48,              IF(数据!AL81&lt;=12, 5*权重!AB$48+(数据!AL81-6)*权重!AB$49,                              5*权重!AB$48+6*权重!AB$49+(数据!AL81-12)*权重!AB$51              )
 )</f>
        <v>17.100000000000001</v>
      </c>
      <c r="AM81" s="16">
        <f>IF( 数据!AM81&lt;=6,(数据!AM81-1)*权重!AC$48,              IF(数据!AM81&lt;=12, 5*权重!AC$48+(数据!AM81-6)*权重!AC$49,                              5*权重!AC$48+6*权重!AC$49+(数据!AM81-12)*权重!AC$51              )
 )</f>
        <v>9.9666666666666668</v>
      </c>
      <c r="AN81" s="16">
        <f>IF( 数据!AN81&lt;=6,(数据!AN81-1)*权重!AD$48,              IF(数据!AN81&lt;=12, 5*权重!AD$48+(数据!AN81-6)*权重!AD$49,                              5*权重!AD$48+6*权重!AD$49+(数据!AN81-12)*权重!AD$51              )
 )</f>
        <v>72.604166666666671</v>
      </c>
      <c r="AO81" s="16">
        <f>IF( 数据!AO81&lt;=6,(数据!AO81-1)*权重!AE$48,              IF(数据!AO81&lt;=12, 5*权重!AE$48+(数据!AO81-6)*权重!AE$49,                              5*权重!AE$48+6*权重!AE$49+(数据!AO81-12)*权重!AE$51              )
 )</f>
        <v>22.9</v>
      </c>
      <c r="AP81" s="16">
        <f>IF( 数据!AP81&lt;=6,(数据!AP81-1)*权重!AF$48,              IF(数据!AP81&lt;=12, 5*权重!AF$48+(数据!AP81-6)*权重!AF$49,                              5*权重!AF$48+6*权重!AF$49+(数据!AP81-12)*权重!AF$51              )
 )</f>
        <v>14.466666666666667</v>
      </c>
      <c r="AQ81" s="16">
        <f>IF( 数据!AQ81&lt;=6,(数据!AQ81-1)*权重!AG$48,              IF(数据!AQ81&lt;=12, 5*权重!AG$48+(数据!AQ81-6)*权重!AG$49,                              5*权重!AG$48+6*权重!AG$49+(数据!AQ81-12)*权重!AG$51              )
 )</f>
        <v>19.866666666666667</v>
      </c>
      <c r="AR81" s="16">
        <f>IF( 数据!AR81&lt;=6,(数据!AR81-1)*权重!AH$48,              IF(数据!AR81&lt;=12, 5*权重!AH$48+(数据!AR81-6)*权重!AH$49,                              5*权重!AH$48+6*权重!AH$49+(数据!AR81-12)*权重!AH$51              )
 )</f>
        <v>18.066666666666666</v>
      </c>
      <c r="AS81" s="16">
        <f>IF( 数据!AS81&lt;=6,(数据!AS81-1)*权重!AI$48,              IF(数据!AS81&lt;=12, 5*权重!AI$48+(数据!AS81-6)*权重!AI$49,                              5*权重!AI$48+6*权重!AI$49+(数据!AS81-12)*权重!AI$51              )
 )</f>
        <v>8.5500000000000007</v>
      </c>
      <c r="AT81" s="16">
        <f>IF( 数据!AT81&lt;=6,(数据!AT81-1)*权重!AJ$48,              IF(数据!AT81&lt;=12, 5*权重!AJ$48+(数据!AT81-6)*权重!AJ$49,                              5*权重!AJ$48+6*权重!AJ$49+(数据!AT81-12)*权重!AJ$51              )
 )</f>
        <v>76.75</v>
      </c>
      <c r="AU81" s="16">
        <f>IF( 数据!AU81&lt;=6,(数据!AU81-1)*权重!AK$48,              IF(数据!AU81&lt;=12, 5*权重!AK$48+(数据!AU81-6)*权重!AK$49,                              5*权重!AK$48+6*权重!AK$49+(数据!AU81-12)*权重!AK$51              )
 )</f>
        <v>14.799999999999999</v>
      </c>
      <c r="AV81" s="16">
        <f>IF( 数据!AV81&lt;=6,(数据!AV81-1)*权重!AL$48,              IF(数据!AV81&lt;=10, 5*权重!AL$48+(数据!AV81-4)*权重!AL$50,                              5*权重!AL$48+4*权重!AL$50+(数据!AV81-10)*权重!AL$52              )  )</f>
        <v>4.25</v>
      </c>
      <c r="AW81" s="16">
        <f>IF( 数据!AW81&lt;=6,(数据!AW81-1)*权重!AM$48,              IF(数据!AW81&lt;=10, 5*权重!AM$48+(数据!AW81-4)*权重!AM$50,                              5*权重!AM$48+4*权重!AM$50+(数据!AW81-10)*权重!AM$52              )  )</f>
        <v>4.5750000000000002</v>
      </c>
      <c r="AX81" s="16">
        <f>IF( 数据!AX81&lt;=6,(数据!AX81-1)*权重!AN$48,              IF(数据!AX81&lt;=10, 5*权重!AN$48+(数据!AX81-4)*权重!AN$50,                              5*权重!AN$48+4*权重!AN$50+(数据!AX81-10)*权重!AN$52              )  )</f>
        <v>23.75</v>
      </c>
      <c r="AY81" s="8">
        <v>2</v>
      </c>
      <c r="AZ81" s="8">
        <v>1</v>
      </c>
      <c r="BA81" s="8">
        <v>2</v>
      </c>
      <c r="BB81" s="8">
        <v>1</v>
      </c>
      <c r="BC81" s="8">
        <v>3</v>
      </c>
      <c r="BD81" s="8">
        <v>2</v>
      </c>
      <c r="BE81" s="8">
        <v>1</v>
      </c>
      <c r="BF81" s="8">
        <v>2</v>
      </c>
      <c r="BG81" s="8">
        <v>1</v>
      </c>
      <c r="BH81" s="8">
        <v>1</v>
      </c>
      <c r="BI81" s="8">
        <v>1</v>
      </c>
      <c r="BJ81" s="8">
        <v>7.1</v>
      </c>
      <c r="BK81" s="8" t="s">
        <v>22</v>
      </c>
      <c r="BL81" s="8">
        <v>18</v>
      </c>
      <c r="BM81" s="8">
        <v>1</v>
      </c>
      <c r="BN81" s="8"/>
      <c r="BO81" s="8">
        <v>24</v>
      </c>
      <c r="BP81" s="34">
        <v>46934</v>
      </c>
      <c r="BQ81" s="8" t="s">
        <v>21</v>
      </c>
      <c r="BR81" s="8" t="s">
        <v>156</v>
      </c>
    </row>
    <row r="82" spans="1:70" ht="15.5" thickBot="1" x14ac:dyDescent="0.35">
      <c r="A82" s="8" t="s">
        <v>26</v>
      </c>
      <c r="B82" s="16">
        <f t="shared" ref="B82:B101" si="3">SUM(L82:AX82)</f>
        <v>381.60416666666663</v>
      </c>
      <c r="C82" s="8" t="s">
        <v>389</v>
      </c>
      <c r="D82" s="8" t="s">
        <v>372</v>
      </c>
      <c r="E82" s="33">
        <v>0.93</v>
      </c>
      <c r="F82" s="8">
        <v>0</v>
      </c>
      <c r="G82" s="8" t="s">
        <v>20</v>
      </c>
      <c r="H82" s="8" t="s">
        <v>32</v>
      </c>
      <c r="I82" s="8">
        <v>23</v>
      </c>
      <c r="J82" s="8">
        <v>151</v>
      </c>
      <c r="K82" s="8">
        <v>165</v>
      </c>
      <c r="L82" s="16">
        <f>IF( 数据!L82&lt;=6,(数据!L82-1)*权重!B$48,              IF(数据!L82&lt;=12, 5*权重!B$48+(数据!L82-6)*权重!B$49,                              5*权重!B$48+6*权重!B$49+(数据!L82-12)*权重!B$51              )
 )</f>
        <v>3.9333333333333331</v>
      </c>
      <c r="M82" s="16">
        <f>IF( 数据!M82&lt;=6,(数据!M82-1)*权重!C$48,              IF(数据!M82&lt;=12, 5*权重!C$48+(数据!M82-6)*权重!C$49,                              5*权重!C$48+6*权重!C$49+(数据!M82-12)*权重!C$51              )
 )</f>
        <v>0.57999999999999996</v>
      </c>
      <c r="N82" s="16">
        <f>IF( 数据!N82&lt;=6,(数据!N82-1)*权重!D$48,              IF(数据!N82&lt;=12, 5*权重!D$48+(数据!N82-6)*权重!D$49,                              5*权重!D$48+6*权重!D$49+(数据!N82-12)*权重!D$51              )
 )</f>
        <v>0</v>
      </c>
      <c r="O82" s="16">
        <f>IF( 数据!O82&lt;=6,(数据!O82-1)*权重!E$48,              IF(数据!O82&lt;=12, 5*权重!E$48+(数据!O82-6)*权重!E$49,                              5*权重!E$48+6*权重!E$49+(数据!O82-12)*权重!E$51              )
 )</f>
        <v>0</v>
      </c>
      <c r="P82" s="16">
        <f>IF( 数据!P82&lt;=6,(数据!P82-1)*权重!F$48,              IF(数据!P82&lt;=12, 5*权重!F$48+(数据!P82-6)*权重!F$49,                              5*权重!F$48+6*权重!F$49+(数据!P82-12)*权重!F$51              )
 )</f>
        <v>-3.1166666666666663</v>
      </c>
      <c r="Q82" s="16">
        <f>IF( 数据!Q82&lt;=6,(数据!Q82-1)*权重!G$48,              IF(数据!Q82&lt;=12, 5*权重!G$48+(数据!Q82-6)*权重!G$49,                              5*权重!G$48+6*权重!G$49+(数据!Q82-12)*权重!G$51              )
 )</f>
        <v>0</v>
      </c>
      <c r="R82" s="16">
        <f>IF( 数据!R82&lt;=6,(数据!R82-1)*权重!H$48,              IF(数据!R82&lt;=12, 5*权重!H$48+(数据!R82-6)*权重!H$49,                              5*权重!H$48+6*权重!H$49+(数据!R82-12)*权重!H$51              )
 )</f>
        <v>0</v>
      </c>
      <c r="S82" s="16">
        <f>IF( 数据!S82&lt;=6,(数据!S82-1)*权重!I$48,              IF(数据!S82&lt;=12, 5*权重!I$48+(数据!S82-6)*权重!I$49,                              5*权重!I$48+6*权重!I$49+(数据!S82-12)*权重!I$51              )
 )</f>
        <v>2.4</v>
      </c>
      <c r="T82" s="16">
        <f>IF( 数据!T82&lt;=6,(数据!T82-1)*权重!J$48,              IF(数据!T82&lt;=12, 5*权重!J$48+(数据!T82-6)*权重!J$49,                              5*权重!J$48+6*权重!J$49+(数据!T82-12)*权重!J$51              )
 )</f>
        <v>1.4</v>
      </c>
      <c r="U82" s="16">
        <f>IF( 数据!U82&lt;=6,(数据!U82-1)*权重!K$48,              IF(数据!U82&lt;=12, 5*权重!K$48+(数据!U82-6)*权重!K$49,                              5*权重!K$48+6*权重!K$49+(数据!U82-12)*权重!K$51              )
 )</f>
        <v>0</v>
      </c>
      <c r="V82" s="16">
        <f>IF( 数据!V82&lt;=6,(数据!V82-1)*权重!L$48,              IF(数据!V82&lt;=12, 5*权重!L$48+(数据!V82-6)*权重!L$49,                              5*权重!L$48+6*权重!L$49+(数据!V82-12)*权重!L$51              )
 )</f>
        <v>0</v>
      </c>
      <c r="W82" s="16">
        <f>IF( 数据!W82&lt;=6,(数据!W82-1)*权重!M$48,              IF(数据!W82&lt;=12, 5*权重!M$48+(数据!W82-6)*权重!M$49,                              5*权重!M$48+6*权重!M$49+(数据!W82-12)*权重!M$51              )
 )</f>
        <v>0.76666666666666661</v>
      </c>
      <c r="X82" s="16">
        <f>IF( 数据!X82&lt;=6,(数据!X82-1)*权重!N$48,              IF(数据!X82&lt;=12, 5*权重!N$48+(数据!X82-6)*权重!N$49,                              5*权重!N$48+6*权重!N$49+(数据!X82-12)*权重!N$51              )
 )</f>
        <v>0.91999999999999993</v>
      </c>
      <c r="Y82" s="16">
        <f>IF( 数据!Y82&lt;=6,(数据!Y82-1)*权重!O$48,              IF(数据!Y82&lt;=12, 5*权重!O$48+(数据!Y82-6)*权重!O$49,                              5*权重!O$48+6*权重!O$49+(数据!Y82-12)*权重!O$51              )
 )</f>
        <v>0</v>
      </c>
      <c r="Z82" s="16">
        <f>IF( 数据!Z82&lt;=6,(数据!Z82-1)*权重!P$48,              IF(数据!Z82&lt;=10, 5*权重!P$48+(数据!Z82-4)*权重!P$50,                              5*权重!P$48+4*权重!P$50+(数据!Z82-10)*权重!P$52              )  )</f>
        <v>-0.72500000000000009</v>
      </c>
      <c r="AA82" s="16">
        <f>IF( 数据!AA82&lt;=6,(数据!AA82-1)*权重!Q$48,              IF(数据!AA82&lt;=12, 5*权重!Q$48+(数据!AA82-6)*权重!Q$49,                              5*权重!Q$48+6*权重!Q$49+(数据!AA82-12)*权重!Q$51              )
 )</f>
        <v>5.166666666666667</v>
      </c>
      <c r="AB82" s="16">
        <f>IF( 数据!AB82&lt;=6,(数据!AB82-1)*权重!R$48,              IF(数据!AB82&lt;=10, 5*权重!R$48+(数据!AB82-4)*权重!R$50,                              5*权重!R$48+4*权重!R$50+(数据!AB82-10)*权重!R$52              )  )</f>
        <v>56</v>
      </c>
      <c r="AC82" s="16">
        <f>IF( 数据!AC82&lt;=6,(数据!AC82-1)*权重!S$48,              IF(数据!AC82&lt;=12, 5*权重!S$48+(数据!AC82-6)*权重!S$49,                              5*权重!S$48+6*权重!S$49+(数据!AC82-12)*权重!S$51              )
 )</f>
        <v>19.5</v>
      </c>
      <c r="AD82" s="16">
        <f>IF( 数据!AD82&lt;=6,(数据!AD82-1)*权重!T$48,              IF(数据!AD82&lt;=12, 5*权重!T$48+(数据!AD82-6)*权重!T$49,                              5*权重!T$48+6*权重!T$49+(数据!AD82-12)*权重!T$51              )
 )</f>
        <v>-1.2333333333333329</v>
      </c>
      <c r="AE82" s="16">
        <f>IF( 数据!AE82&lt;=6,(数据!AE82-1)*权重!U$48,              IF(数据!AE82&lt;=10, 5*权重!U$48+(数据!AE82-4)*权重!U$50,                              5*权重!U$48+4*权重!U$50+(数据!AE82-10)*权重!U$52              )  )</f>
        <v>-1.3999999999999995</v>
      </c>
      <c r="AF82" s="16">
        <f>IF( 数据!AF82&lt;=6,(数据!AF82-1)*权重!V$48,              IF(数据!AF82&lt;=10, 5*权重!V$48+(数据!AF82-4)*权重!V$50,                              5*权重!V$48+4*权重!V$50+(数据!AF82-10)*权重!V$52              )  )</f>
        <v>6.8250000000000011</v>
      </c>
      <c r="AG82" s="16">
        <f>IF( 数据!AG82&lt;=6,(数据!AG82-1)*权重!W$48,              IF(数据!AG82&lt;=12, 5*权重!W$48+(数据!AG82-6)*权重!W$49,                              5*权重!W$48+6*权重!W$49+(数据!AG82-12)*权重!W$51              )
 )</f>
        <v>3.6999999999999997</v>
      </c>
      <c r="AH82" s="16">
        <f>IF( 数据!AH82&lt;=6,(数据!AH82-1)*权重!X$48,              IF(数据!AH82&lt;=10, 5*权重!X$48+(数据!AH82-4)*权重!X$50,                              5*权重!X$48+4*权重!X$50+(数据!AH82-10)*权重!X$52              )  )</f>
        <v>-0.16249999999999998</v>
      </c>
      <c r="AI82" s="16">
        <f>IF( 数据!AI82&lt;=6,(数据!AI82-1)*权重!Y$48,              IF(数据!AI82&lt;=12, 5*权重!Y$48+(数据!AI82-6)*权重!Y$49,                              5*权重!Y$48+6*权重!Y$49+(数据!AI82-12)*权重!Y$51              )
 )</f>
        <v>3.3333333333333354E-2</v>
      </c>
      <c r="AJ82" s="16">
        <f>IF( 数据!AJ82&lt;=6,(数据!AJ82-1)*权重!Z$48,              IF(数据!AJ82&lt;=10, 5*权重!Z$48+(数据!AJ82-4)*权重!Z$50,                              5*权重!Z$48+4*权重!Z$50+(数据!AJ82-10)*权重!Z$52              )  )</f>
        <v>10.425000000000001</v>
      </c>
      <c r="AK82" s="16">
        <f>IF( 数据!AK82&lt;=6,(数据!AK82-1)*权重!AA$48,              IF(数据!AK82&lt;=10, 5*权重!AA$48+(数据!AK82-4)*权重!AA$50,                              5*权重!AA$48+4*权重!AA$50+(数据!AK82-10)*权重!AA$52              )  )</f>
        <v>-1.1000000000000001</v>
      </c>
      <c r="AL82" s="16">
        <f>IF( 数据!AL82&lt;=6,(数据!AL82-1)*权重!AB$48,              IF(数据!AL82&lt;=12, 5*权重!AB$48+(数据!AL82-6)*权重!AB$49,                              5*权重!AB$48+6*权重!AB$49+(数据!AL82-12)*权重!AB$51              )
 )</f>
        <v>15.3</v>
      </c>
      <c r="AM82" s="16">
        <f>IF( 数据!AM82&lt;=6,(数据!AM82-1)*权重!AC$48,              IF(数据!AM82&lt;=12, 5*权重!AC$48+(数据!AM82-6)*权重!AC$49,                              5*权重!AC$48+6*权重!AC$49+(数据!AM82-12)*权重!AC$51              )
 )</f>
        <v>9.2333333333333343</v>
      </c>
      <c r="AN82" s="16">
        <f>IF( 数据!AN82&lt;=6,(数据!AN82-1)*权重!AD$48,              IF(数据!AN82&lt;=12, 5*权重!AD$48+(数据!AN82-6)*权重!AD$49,                              5*权重!AD$48+6*权重!AD$49+(数据!AN82-12)*权重!AD$51              )
 )</f>
        <v>60.666666666666664</v>
      </c>
      <c r="AO82" s="16">
        <f>IF( 数据!AO82&lt;=6,(数据!AO82-1)*权重!AE$48,              IF(数据!AO82&lt;=12, 5*权重!AE$48+(数据!AO82-6)*权重!AE$49,                              5*权重!AE$48+6*权重!AE$49+(数据!AO82-12)*权重!AE$51              )
 )</f>
        <v>20.3</v>
      </c>
      <c r="AP82" s="16">
        <f>IF( 数据!AP82&lt;=6,(数据!AP82-1)*权重!AF$48,              IF(数据!AP82&lt;=12, 5*权重!AF$48+(数据!AP82-6)*权重!AF$49,                              5*权重!AF$48+6*权重!AF$49+(数据!AP82-12)*权重!AF$51              )
 )</f>
        <v>17.366666666666667</v>
      </c>
      <c r="AQ82" s="16">
        <f>IF( 数据!AQ82&lt;=6,(数据!AQ82-1)*权重!AG$48,              IF(数据!AQ82&lt;=12, 5*权重!AG$48+(数据!AQ82-6)*权重!AG$49,                              5*权重!AG$48+6*权重!AG$49+(数据!AQ82-12)*权重!AG$51              )
 )</f>
        <v>18.833333333333336</v>
      </c>
      <c r="AR82" s="16">
        <f>IF( 数据!AR82&lt;=6,(数据!AR82-1)*权重!AH$48,              IF(数据!AR82&lt;=12, 5*权重!AH$48+(数据!AR82-6)*权重!AH$49,                              5*权重!AH$48+6*权重!AH$49+(数据!AR82-12)*权重!AH$51              )
 )</f>
        <v>14.566666666666665</v>
      </c>
      <c r="AS82" s="16">
        <f>IF( 数据!AS82&lt;=6,(数据!AS82-1)*权重!AI$48,              IF(数据!AS82&lt;=12, 5*权重!AI$48+(数据!AS82-6)*权重!AI$49,                              5*权重!AI$48+6*权重!AI$49+(数据!AS82-12)*权重!AI$51              )
 )</f>
        <v>5.7000000000000011</v>
      </c>
      <c r="AT82" s="16">
        <f>IF( 数据!AT82&lt;=6,(数据!AT82-1)*权重!AJ$48,              IF(数据!AT82&lt;=12, 5*权重!AJ$48+(数据!AT82-6)*权重!AJ$49,                              5*权重!AJ$48+6*权重!AJ$49+(数据!AT82-12)*权重!AJ$51              )
 )</f>
        <v>67</v>
      </c>
      <c r="AU82" s="16">
        <f>IF( 数据!AU82&lt;=6,(数据!AU82-1)*权重!AK$48,              IF(数据!AU82&lt;=12, 5*权重!AK$48+(数据!AU82-6)*权重!AK$49,                              5*权重!AK$48+6*权重!AK$49+(数据!AU82-12)*权重!AK$51              )
 )</f>
        <v>14.2</v>
      </c>
      <c r="AV82" s="16">
        <f>IF( 数据!AV82&lt;=6,(数据!AV82-1)*权重!AL$48,              IF(数据!AV82&lt;=10, 5*权重!AL$48+(数据!AV82-4)*权重!AL$50,                              5*权重!AL$48+4*权重!AL$50+(数据!AV82-10)*权重!AL$52              )  )</f>
        <v>3.4</v>
      </c>
      <c r="AW82" s="16">
        <f>IF( 数据!AW82&lt;=6,(数据!AW82-1)*权重!AM$48,              IF(数据!AW82&lt;=10, 5*权重!AM$48+(数据!AW82-4)*权重!AM$50,                              5*权重!AM$48+4*权重!AM$50+(数据!AW82-10)*权重!AM$52              )  )</f>
        <v>5.7</v>
      </c>
      <c r="AX82" s="16">
        <f>IF( 数据!AX82&lt;=6,(数据!AX82-1)*权重!AN$48,              IF(数据!AX82&lt;=10, 5*权重!AN$48+(数据!AX82-4)*权重!AN$50,                              5*权重!AN$48+4*权重!AN$50+(数据!AX82-10)*权重!AN$52              )  )</f>
        <v>25.424999999999997</v>
      </c>
      <c r="AY82" s="8">
        <v>15</v>
      </c>
      <c r="AZ82" s="8">
        <v>11</v>
      </c>
      <c r="BA82" s="8">
        <v>15</v>
      </c>
      <c r="BB82" s="8">
        <v>13</v>
      </c>
      <c r="BC82" s="8">
        <v>5</v>
      </c>
      <c r="BD82" s="8">
        <v>15</v>
      </c>
      <c r="BE82" s="8">
        <v>14</v>
      </c>
      <c r="BF82" s="8">
        <v>16</v>
      </c>
      <c r="BG82" s="8">
        <v>14</v>
      </c>
      <c r="BH82" s="8">
        <v>14</v>
      </c>
      <c r="BI82" s="8">
        <v>15</v>
      </c>
      <c r="BJ82" s="8">
        <v>7.8</v>
      </c>
      <c r="BK82" s="8" t="s">
        <v>22</v>
      </c>
      <c r="BL82" s="8">
        <v>15</v>
      </c>
      <c r="BM82" s="8">
        <v>2</v>
      </c>
      <c r="BN82" s="8"/>
      <c r="BO82" s="8" t="s">
        <v>26</v>
      </c>
      <c r="BP82" s="34">
        <v>47664</v>
      </c>
      <c r="BQ82" s="8" t="s">
        <v>21</v>
      </c>
      <c r="BR82" s="8" t="s">
        <v>156</v>
      </c>
    </row>
    <row r="83" spans="1:70" ht="15.5" thickBot="1" x14ac:dyDescent="0.35">
      <c r="A83" s="8" t="s">
        <v>26</v>
      </c>
      <c r="B83" s="16">
        <f t="shared" si="3"/>
        <v>449.52750000000003</v>
      </c>
      <c r="C83" s="8" t="s">
        <v>390</v>
      </c>
      <c r="D83" s="8"/>
      <c r="E83" s="33">
        <v>0.95</v>
      </c>
      <c r="F83" s="8">
        <v>0</v>
      </c>
      <c r="G83" s="8" t="s">
        <v>20</v>
      </c>
      <c r="H83" s="8" t="s">
        <v>25</v>
      </c>
      <c r="I83" s="8">
        <v>22</v>
      </c>
      <c r="J83" s="8">
        <v>158</v>
      </c>
      <c r="K83" s="8">
        <v>169</v>
      </c>
      <c r="L83" s="16">
        <f>IF( 数据!L83&lt;=6,(数据!L83-1)*权重!B$48,              IF(数据!L83&lt;=12, 5*权重!B$48+(数据!L83-6)*权重!B$49,                              5*权重!B$48+6*权重!B$49+(数据!L83-12)*权重!B$51              )
 )</f>
        <v>3.9333333333333331</v>
      </c>
      <c r="M83" s="16">
        <f>IF( 数据!M83&lt;=6,(数据!M83-1)*权重!C$48,              IF(数据!M83&lt;=12, 5*权重!C$48+(数据!M83-6)*权重!C$49,                              5*权重!C$48+6*权重!C$49+(数据!M83-12)*权重!C$51              )
 )</f>
        <v>0.91666666666666674</v>
      </c>
      <c r="N83" s="16">
        <f>IF( 数据!N83&lt;=6,(数据!N83-1)*权重!D$48,              IF(数据!N83&lt;=12, 5*权重!D$48+(数据!N83-6)*权重!D$49,                              5*权重!D$48+6*权重!D$49+(数据!N83-12)*权重!D$51              )
 )</f>
        <v>0.64</v>
      </c>
      <c r="O83" s="16">
        <f>IF( 数据!O83&lt;=6,(数据!O83-1)*权重!E$48,              IF(数据!O83&lt;=12, 5*权重!E$48+(数据!O83-6)*权重!E$49,                              5*权重!E$48+6*权重!E$49+(数据!O83-12)*权重!E$51              )
 )</f>
        <v>0</v>
      </c>
      <c r="P83" s="16">
        <f>IF( 数据!P83&lt;=6,(数据!P83-1)*权重!F$48,              IF(数据!P83&lt;=12, 5*权重!F$48+(数据!P83-6)*权重!F$49,                              5*权重!F$48+6*权重!F$49+(数据!P83-12)*权重!F$51              )
 )</f>
        <v>-1.9666666666666663</v>
      </c>
      <c r="Q83" s="16">
        <f>IF( 数据!Q83&lt;=6,(数据!Q83-1)*权重!G$48,              IF(数据!Q83&lt;=12, 5*权重!G$48+(数据!Q83-6)*权重!G$49,                              5*权重!G$48+6*权重!G$49+(数据!Q83-12)*权重!G$51              )
 )</f>
        <v>0</v>
      </c>
      <c r="R83" s="16">
        <f>IF( 数据!R83&lt;=6,(数据!R83-1)*权重!H$48,              IF(数据!R83&lt;=12, 5*权重!H$48+(数据!R83-6)*权重!H$49,                              5*权重!H$48+6*权重!H$49+(数据!R83-12)*权重!H$51              )
 )</f>
        <v>0</v>
      </c>
      <c r="S83" s="16">
        <f>IF( 数据!S83&lt;=6,(数据!S83-1)*权重!I$48,              IF(数据!S83&lt;=12, 5*权重!I$48+(数据!S83-6)*权重!I$49,                              5*权重!I$48+6*权重!I$49+(数据!S83-12)*权重!I$51              )
 )</f>
        <v>20.666666666666664</v>
      </c>
      <c r="T83" s="16">
        <f>IF( 数据!T83&lt;=6,(数据!T83-1)*权重!J$48,              IF(数据!T83&lt;=12, 5*权重!J$48+(数据!T83-6)*权重!J$49,                              5*权重!J$48+6*权重!J$49+(数据!T83-12)*权重!J$51              )
 )</f>
        <v>2.8</v>
      </c>
      <c r="U83" s="16">
        <f>IF( 数据!U83&lt;=6,(数据!U83-1)*权重!K$48,              IF(数据!U83&lt;=12, 5*权重!K$48+(数据!U83-6)*权重!K$49,                              5*权重!K$48+6*权重!K$49+(数据!U83-12)*权重!K$51              )
 )</f>
        <v>0</v>
      </c>
      <c r="V83" s="16">
        <f>IF( 数据!V83&lt;=6,(数据!V83-1)*权重!L$48,              IF(数据!V83&lt;=12, 5*权重!L$48+(数据!V83-6)*权重!L$49,                              5*权重!L$48+6*权重!L$49+(数据!V83-12)*权重!L$51              )
 )</f>
        <v>8.1666666666666679</v>
      </c>
      <c r="W83" s="16">
        <f>IF( 数据!W83&lt;=6,(数据!W83-1)*权重!M$48,              IF(数据!W83&lt;=12, 5*权重!M$48+(数据!W83-6)*权重!M$49,                              5*权重!M$48+6*权重!M$49+(数据!W83-12)*权重!M$51              )
 )</f>
        <v>2.0333333333333332</v>
      </c>
      <c r="X83" s="16">
        <f>IF( 数据!X83&lt;=6,(数据!X83-1)*权重!N$48,              IF(数据!X83&lt;=12, 5*权重!N$48+(数据!X83-6)*权重!N$49,                              5*权重!N$48+6*权重!N$49+(数据!X83-12)*权重!N$51              )
 )</f>
        <v>1.8833333333333333</v>
      </c>
      <c r="Y83" s="16">
        <f>IF( 数据!Y83&lt;=6,(数据!Y83-1)*权重!O$48,              IF(数据!Y83&lt;=12, 5*权重!O$48+(数据!Y83-6)*权重!O$49,                              5*权重!O$48+6*权重!O$49+(数据!Y83-12)*权重!O$51              )
 )</f>
        <v>1.7</v>
      </c>
      <c r="Z83" s="16">
        <f>IF( 数据!Z83&lt;=6,(数据!Z83-1)*权重!P$48,              IF(数据!Z83&lt;=10, 5*权重!P$48+(数据!Z83-4)*权重!P$50,                              5*权重!P$48+4*权重!P$50+(数据!Z83-10)*权重!P$52              )  )</f>
        <v>-0.55000000000000027</v>
      </c>
      <c r="AA83" s="16">
        <f>IF( 数据!AA83&lt;=6,(数据!AA83-1)*权重!Q$48,              IF(数据!AA83&lt;=12, 5*权重!Q$48+(数据!AA83-6)*权重!Q$49,                              5*权重!Q$48+6*权重!Q$49+(数据!AA83-12)*权重!Q$51              )
 )</f>
        <v>5.8</v>
      </c>
      <c r="AB83" s="16">
        <f>IF( 数据!AB83&lt;=6,(数据!AB83-1)*权重!R$48,              IF(数据!AB83&lt;=10, 5*权重!R$48+(数据!AB83-4)*权重!R$50,                              5*权重!R$48+4*权重!R$50+(数据!AB83-10)*权重!R$52              )  )</f>
        <v>56</v>
      </c>
      <c r="AC83" s="16">
        <f>IF( 数据!AC83&lt;=6,(数据!AC83-1)*权重!S$48,              IF(数据!AC83&lt;=12, 5*权重!S$48+(数据!AC83-6)*权重!S$49,                              5*权重!S$48+6*权重!S$49+(数据!AC83-12)*权重!S$51              )
 )</f>
        <v>19.5</v>
      </c>
      <c r="AD83" s="16">
        <f>IF( 数据!AD83&lt;=6,(数据!AD83-1)*权重!T$48,              IF(数据!AD83&lt;=12, 5*权重!T$48+(数据!AD83-6)*权重!T$49,                              5*权重!T$48+6*权重!T$49+(数据!AD83-12)*权重!T$51              )
 )</f>
        <v>-0.83333333333333304</v>
      </c>
      <c r="AE83" s="16">
        <f>IF( 数据!AE83&lt;=6,(数据!AE83-1)*权重!U$48,              IF(数据!AE83&lt;=10, 5*权重!U$48+(数据!AE83-4)*权重!U$50,                              5*权重!U$48+4*权重!U$50+(数据!AE83-10)*权重!U$52              )  )</f>
        <v>-2.4499999999999993</v>
      </c>
      <c r="AF83" s="16">
        <f>IF( 数据!AF83&lt;=6,(数据!AF83-1)*权重!V$48,              IF(数据!AF83&lt;=10, 5*权重!V$48+(数据!AF83-4)*权重!V$50,                              5*权重!V$48+4*权重!V$50+(数据!AF83-10)*权重!V$52              )  )</f>
        <v>6.8250000000000011</v>
      </c>
      <c r="AG83" s="16">
        <f>IF( 数据!AG83&lt;=6,(数据!AG83-1)*权重!W$48,              IF(数据!AG83&lt;=12, 5*权重!W$48+(数据!AG83-6)*权重!W$49,                              5*权重!W$48+6*权重!W$49+(数据!AG83-12)*权重!W$51              )
 )</f>
        <v>3.3</v>
      </c>
      <c r="AH83" s="16">
        <f>IF( 数据!AH83&lt;=6,(数据!AH83-1)*权重!X$48,              IF(数据!AH83&lt;=10, 5*权重!X$48+(数据!AH83-4)*权重!X$50,                              5*权重!X$48+4*权重!X$50+(数据!AH83-10)*权重!X$52              )  )</f>
        <v>-4.9999999999999989E-2</v>
      </c>
      <c r="AI83" s="16">
        <f>IF( 数据!AI83&lt;=6,(数据!AI83-1)*权重!Y$48,              IF(数据!AI83&lt;=12, 5*权重!Y$48+(数据!AI83-6)*权重!Y$49,                              5*权重!Y$48+6*权重!Y$49+(数据!AI83-12)*权重!Y$51              )
 )</f>
        <v>0.8</v>
      </c>
      <c r="AJ83" s="16">
        <f>IF( 数据!AJ83&lt;=6,(数据!AJ83-1)*权重!Z$48,              IF(数据!AJ83&lt;=10, 5*权重!Z$48+(数据!AJ83-4)*权重!Z$50,                              5*权重!Z$48+4*权重!Z$50+(数据!AJ83-10)*权重!Z$52              )  )</f>
        <v>8.6625000000000014</v>
      </c>
      <c r="AK83" s="16">
        <f>IF( 数据!AK83&lt;=6,(数据!AK83-1)*权重!AA$48,              IF(数据!AK83&lt;=10, 5*权重!AA$48+(数据!AK83-4)*权重!AA$50,                              5*权重!AA$48+4*权重!AA$50+(数据!AK83-10)*权重!AA$52              )  )</f>
        <v>-1.4500000000000002</v>
      </c>
      <c r="AL83" s="16">
        <f>IF( 数据!AL83&lt;=6,(数据!AL83-1)*权重!AB$48,              IF(数据!AL83&lt;=12, 5*权重!AB$48+(数据!AL83-6)*权重!AB$49,                              5*权重!AB$48+6*权重!AB$49+(数据!AL83-12)*权重!AB$51              )
 )</f>
        <v>12.6</v>
      </c>
      <c r="AM83" s="16">
        <f>IF( 数据!AM83&lt;=6,(数据!AM83-1)*权重!AC$48,              IF(数据!AM83&lt;=12, 5*权重!AC$48+(数据!AM83-6)*权重!AC$49,                              5*权重!AC$48+6*权重!AC$49+(数据!AM83-12)*权重!AC$51              )
 )</f>
        <v>8.5</v>
      </c>
      <c r="AN83" s="16">
        <f>IF( 数据!AN83&lt;=6,(数据!AN83-1)*权重!AD$48,              IF(数据!AN83&lt;=12, 5*权重!AD$48+(数据!AN83-6)*权重!AD$49,                              5*权重!AD$48+6*权重!AD$49+(数据!AN83-12)*权重!AD$51              )
 )</f>
        <v>91.520833333333329</v>
      </c>
      <c r="AO83" s="16">
        <f>IF( 数据!AO83&lt;=6,(数据!AO83-1)*权重!AE$48,              IF(数据!AO83&lt;=12, 5*权重!AE$48+(数据!AO83-6)*权重!AE$49,                              5*权重!AE$48+6*权重!AE$49+(数据!AO83-12)*权重!AE$51              )
 )</f>
        <v>15.1</v>
      </c>
      <c r="AP83" s="16">
        <f>IF( 数据!AP83&lt;=6,(数据!AP83-1)*权重!AF$48,              IF(数据!AP83&lt;=12, 5*权重!AF$48+(数据!AP83-6)*权重!AF$49,                              5*权重!AF$48+6*权重!AF$49+(数据!AP83-12)*权重!AF$51              )
 )</f>
        <v>14.466666666666667</v>
      </c>
      <c r="AQ83" s="16">
        <f>IF( 数据!AQ83&lt;=6,(数据!AQ83-1)*权重!AG$48,              IF(数据!AQ83&lt;=12, 5*权重!AG$48+(数据!AQ83-6)*权重!AG$49,                              5*权重!AG$48+6*权重!AG$49+(数据!AQ83-12)*权重!AG$51              )
 )</f>
        <v>17.8</v>
      </c>
      <c r="AR83" s="16">
        <f>IF( 数据!AR83&lt;=6,(数据!AR83-1)*权重!AH$48,              IF(数据!AR83&lt;=12, 5*权重!AH$48+(数据!AR83-6)*权重!AH$49,                              5*权重!AH$48+6*权重!AH$49+(数据!AR83-12)*权重!AH$51              )
 )</f>
        <v>14.566666666666665</v>
      </c>
      <c r="AS83" s="16">
        <f>IF( 数据!AS83&lt;=6,(数据!AS83-1)*权重!AI$48,              IF(数据!AS83&lt;=12, 5*权重!AI$48+(数据!AS83-6)*权重!AI$49,                              5*权重!AI$48+6*权重!AI$49+(数据!AS83-12)*权重!AI$51              )
 )</f>
        <v>3.1333333333333337</v>
      </c>
      <c r="AT83" s="16">
        <f>IF( 数据!AT83&lt;=6,(数据!AT83-1)*权重!AJ$48,              IF(数据!AT83&lt;=12, 5*权重!AJ$48+(数据!AT83-6)*权重!AJ$49,                              5*权重!AJ$48+6*权重!AJ$49+(数据!AT83-12)*权重!AJ$51              )
 )</f>
        <v>91.375</v>
      </c>
      <c r="AU83" s="16">
        <f>IF( 数据!AU83&lt;=6,(数据!AU83-1)*权重!AK$48,              IF(数据!AU83&lt;=12, 5*权重!AK$48+(数据!AU83-6)*权重!AK$49,                              5*权重!AK$48+6*权重!AK$49+(数据!AU83-12)*权重!AK$51              )
 )</f>
        <v>14.799999999999999</v>
      </c>
      <c r="AV83" s="16">
        <f>IF( 数据!AV83&lt;=6,(数据!AV83-1)*权重!AL$48,              IF(数据!AV83&lt;=10, 5*权重!AL$48+(数据!AV83-4)*权重!AL$50,                              5*权重!AL$48+4*权重!AL$50+(数据!AV83-10)*权重!AL$52              )  )</f>
        <v>2.9749999999999996</v>
      </c>
      <c r="AW83" s="16">
        <f>IF( 数据!AW83&lt;=6,(数据!AW83-1)*权重!AM$48,              IF(数据!AW83&lt;=10, 5*权重!AM$48+(数据!AW83-4)*权重!AM$50,                              5*权重!AM$48+4*权重!AM$50+(数据!AW83-10)*权重!AM$52              )  )</f>
        <v>3.45</v>
      </c>
      <c r="AX83" s="16">
        <f>IF( 数据!AX83&lt;=6,(数据!AX83-1)*权重!AN$48,              IF(数据!AX83&lt;=10, 5*权重!AN$48+(数据!AX83-4)*权重!AN$50,                              5*权重!AN$48+4*权重!AN$50+(数据!AX83-10)*权重!AN$52              )  )</f>
        <v>22.912499999999998</v>
      </c>
      <c r="AY83" s="8">
        <v>1</v>
      </c>
      <c r="AZ83" s="8">
        <v>2</v>
      </c>
      <c r="BA83" s="8">
        <v>3</v>
      </c>
      <c r="BB83" s="8">
        <v>1</v>
      </c>
      <c r="BC83" s="8">
        <v>2</v>
      </c>
      <c r="BD83" s="8">
        <v>2</v>
      </c>
      <c r="BE83" s="8">
        <v>2</v>
      </c>
      <c r="BF83" s="8">
        <v>3</v>
      </c>
      <c r="BG83" s="8">
        <v>3</v>
      </c>
      <c r="BH83" s="8">
        <v>2</v>
      </c>
      <c r="BI83" s="8">
        <v>1</v>
      </c>
      <c r="BJ83" s="8">
        <v>7.1</v>
      </c>
      <c r="BK83" s="8" t="s">
        <v>22</v>
      </c>
      <c r="BL83" s="8">
        <v>13</v>
      </c>
      <c r="BM83" s="8" t="s">
        <v>361</v>
      </c>
      <c r="BN83" s="8"/>
      <c r="BO83" s="8">
        <v>5</v>
      </c>
      <c r="BP83" s="34">
        <v>46934</v>
      </c>
      <c r="BQ83" s="8" t="s">
        <v>21</v>
      </c>
      <c r="BR83" s="8" t="s">
        <v>156</v>
      </c>
    </row>
    <row r="84" spans="1:70" ht="15.5" thickBot="1" x14ac:dyDescent="0.35">
      <c r="A84" s="8" t="s">
        <v>26</v>
      </c>
      <c r="B84" s="16">
        <f t="shared" si="3"/>
        <v>368.91666666666663</v>
      </c>
      <c r="C84" s="8" t="s">
        <v>391</v>
      </c>
      <c r="D84" s="8"/>
      <c r="E84" s="33">
        <v>1</v>
      </c>
      <c r="F84" s="8">
        <v>-125</v>
      </c>
      <c r="G84" s="8" t="s">
        <v>155</v>
      </c>
      <c r="H84" s="8" t="s">
        <v>32</v>
      </c>
      <c r="I84" s="8">
        <v>26</v>
      </c>
      <c r="J84" s="8">
        <v>147</v>
      </c>
      <c r="K84" s="8">
        <v>155</v>
      </c>
      <c r="L84" s="16">
        <f>IF( 数据!L84&lt;=6,(数据!L84-1)*权重!B$48,              IF(数据!L84&lt;=12, 5*权重!B$48+(数据!L84-6)*权重!B$49,                              5*权重!B$48+6*权重!B$49+(数据!L84-12)*权重!B$51              )
 )</f>
        <v>3</v>
      </c>
      <c r="M84" s="16">
        <f>IF( 数据!M84&lt;=6,(数据!M84-1)*权重!C$48,              IF(数据!M84&lt;=12, 5*权重!C$48+(数据!M84-6)*权重!C$49,                              5*权重!C$48+6*权重!C$49+(数据!M84-12)*权重!C$51              )
 )</f>
        <v>0.57999999999999996</v>
      </c>
      <c r="N84" s="16">
        <f>IF( 数据!N84&lt;=6,(数据!N84-1)*权重!D$48,              IF(数据!N84&lt;=12, 5*权重!D$48+(数据!N84-6)*权重!D$49,                              5*权重!D$48+6*权重!D$49+(数据!N84-12)*权重!D$51              )
 )</f>
        <v>0.32</v>
      </c>
      <c r="O84" s="16">
        <f>IF( 数据!O84&lt;=6,(数据!O84-1)*权重!E$48,              IF(数据!O84&lt;=12, 5*权重!E$48+(数据!O84-6)*权重!E$49,                              5*权重!E$48+6*权重!E$49+(数据!O84-12)*权重!E$51              )
 )</f>
        <v>0</v>
      </c>
      <c r="P84" s="16">
        <f>IF( 数据!P84&lt;=6,(数据!P84-1)*权重!F$48,              IF(数据!P84&lt;=12, 5*权重!F$48+(数据!P84-6)*权重!F$49,                              5*权重!F$48+6*权重!F$49+(数据!P84-12)*权重!F$51              )
 )</f>
        <v>-3.55</v>
      </c>
      <c r="Q84" s="16">
        <f>IF( 数据!Q84&lt;=6,(数据!Q84-1)*权重!G$48,              IF(数据!Q84&lt;=12, 5*权重!G$48+(数据!Q84-6)*权重!G$49,                              5*权重!G$48+6*权重!G$49+(数据!Q84-12)*权重!G$51              )
 )</f>
        <v>0</v>
      </c>
      <c r="R84" s="16">
        <f>IF( 数据!R84&lt;=6,(数据!R84-1)*权重!H$48,              IF(数据!R84&lt;=12, 5*权重!H$48+(数据!R84-6)*权重!H$49,                              5*权重!H$48+6*权重!H$49+(数据!R84-12)*权重!H$51              )
 )</f>
        <v>0</v>
      </c>
      <c r="S84" s="16">
        <f>IF( 数据!S84&lt;=6,(数据!S84-1)*权重!I$48,              IF(数据!S84&lt;=12, 5*权重!I$48+(数据!S84-6)*权重!I$49,                              5*权重!I$48+6*权重!I$49+(数据!S84-12)*权重!I$51              )
 )</f>
        <v>1.2</v>
      </c>
      <c r="T84" s="16">
        <f>IF( 数据!T84&lt;=6,(数据!T84-1)*权重!J$48,              IF(数据!T84&lt;=12, 5*权重!J$48+(数据!T84-6)*权重!J$49,                              5*权重!J$48+6*权重!J$49+(数据!T84-12)*权重!J$51              )
 )</f>
        <v>0.7</v>
      </c>
      <c r="U84" s="16">
        <f>IF( 数据!U84&lt;=6,(数据!U84-1)*权重!K$48,              IF(数据!U84&lt;=12, 5*权重!K$48+(数据!U84-6)*权重!K$49,                              5*权重!K$48+6*权重!K$49+(数据!U84-12)*权重!K$51              )
 )</f>
        <v>0</v>
      </c>
      <c r="V84" s="16">
        <f>IF( 数据!V84&lt;=6,(数据!V84-1)*权重!L$48,              IF(数据!V84&lt;=12, 5*权重!L$48+(数据!V84-6)*权重!L$49,                              5*权重!L$48+6*权重!L$49+(数据!V84-12)*权重!L$51              )
 )</f>
        <v>2.12</v>
      </c>
      <c r="W84" s="16">
        <f>IF( 数据!W84&lt;=6,(数据!W84-1)*权重!M$48,              IF(数据!W84&lt;=12, 5*权重!M$48+(数据!W84-6)*权重!M$49,                              5*权重!M$48+6*权重!M$49+(数据!W84-12)*权重!M$51              )
 )</f>
        <v>-0.5</v>
      </c>
      <c r="X84" s="16">
        <f>IF( 数据!X84&lt;=6,(数据!X84-1)*权重!N$48,              IF(数据!X84&lt;=12, 5*权重!N$48+(数据!X84-6)*权重!N$49,                              5*权重!N$48+6*权重!N$49+(数据!X84-12)*权重!N$51              )
 )</f>
        <v>0</v>
      </c>
      <c r="Y84" s="16">
        <f>IF( 数据!Y84&lt;=6,(数据!Y84-1)*权重!O$48,              IF(数据!Y84&lt;=12, 5*权重!O$48+(数据!Y84-6)*权重!O$49,                              5*权重!O$48+6*权重!O$49+(数据!Y84-12)*权重!O$51              )
 )</f>
        <v>0</v>
      </c>
      <c r="Z84" s="16">
        <f>IF( 数据!Z84&lt;=6,(数据!Z84-1)*权重!P$48,              IF(数据!Z84&lt;=10, 5*权重!P$48+(数据!Z84-4)*权重!P$50,                              5*权重!P$48+4*权重!P$50+(数据!Z84-10)*权重!P$52              )  )</f>
        <v>-1.6</v>
      </c>
      <c r="AA84" s="16">
        <f>IF( 数据!AA84&lt;=6,(数据!AA84-1)*权重!Q$48,              IF(数据!AA84&lt;=12, 5*权重!Q$48+(数据!AA84-6)*权重!Q$49,                              5*权重!Q$48+6*权重!Q$49+(数据!AA84-12)*权重!Q$51              )
 )</f>
        <v>5.833333333333333</v>
      </c>
      <c r="AB84" s="16">
        <f>IF( 数据!AB84&lt;=6,(数据!AB84-1)*权重!R$48,              IF(数据!AB84&lt;=10, 5*权重!R$48+(数据!AB84-4)*权重!R$50,                              5*权重!R$48+4*权重!R$50+(数据!AB84-10)*权重!R$52              )  )</f>
        <v>54.5</v>
      </c>
      <c r="AC84" s="16">
        <f>IF( 数据!AC84&lt;=6,(数据!AC84-1)*权重!S$48,              IF(数据!AC84&lt;=12, 5*权重!S$48+(数据!AC84-6)*权重!S$49,                              5*权重!S$48+6*权重!S$49+(数据!AC84-12)*权重!S$51              )
 )</f>
        <v>20.866666666666667</v>
      </c>
      <c r="AD84" s="16">
        <f>IF( 数据!AD84&lt;=6,(数据!AD84-1)*权重!T$48,              IF(数据!AD84&lt;=12, 5*权重!T$48+(数据!AD84-6)*权重!T$49,                              5*权重!T$48+6*权重!T$49+(数据!AD84-12)*权重!T$51              )
 )</f>
        <v>-1.2333333333333329</v>
      </c>
      <c r="AE84" s="16">
        <f>IF( 数据!AE84&lt;=6,(数据!AE84-1)*权重!U$48,              IF(数据!AE84&lt;=10, 5*权重!U$48+(数据!AE84-4)*权重!U$50,                              5*权重!U$48+4*权重!U$50+(数据!AE84-10)*权重!U$52              )  )</f>
        <v>-1.7999999999999994</v>
      </c>
      <c r="AF84" s="16">
        <f>IF( 数据!AF84&lt;=6,(数据!AF84-1)*权重!V$48,              IF(数据!AF84&lt;=10, 5*权重!V$48+(数据!AF84-4)*权重!V$50,                              5*权重!V$48+4*权重!V$50+(数据!AF84-10)*权重!V$52              )  )</f>
        <v>7.0875000000000004</v>
      </c>
      <c r="AG84" s="16">
        <f>IF( 数据!AG84&lt;=6,(数据!AG84-1)*权重!W$48,              IF(数据!AG84&lt;=12, 5*权重!W$48+(数据!AG84-6)*权重!W$49,                              5*权重!W$48+6*权重!W$49+(数据!AG84-12)*权重!W$51              )
 )</f>
        <v>3.0999999999999996</v>
      </c>
      <c r="AH84" s="16">
        <f>IF( 数据!AH84&lt;=6,(数据!AH84-1)*权重!X$48,              IF(数据!AH84&lt;=10, 5*权重!X$48+(数据!AH84-4)*权重!X$50,                              5*权重!X$48+4*权重!X$50+(数据!AH84-10)*权重!X$52              )  )</f>
        <v>-0.16249999999999998</v>
      </c>
      <c r="AI84" s="16">
        <f>IF( 数据!AI84&lt;=6,(数据!AI84-1)*权重!Y$48,              IF(数据!AI84&lt;=12, 5*权重!Y$48+(数据!AI84-6)*权重!Y$49,                              5*权重!Y$48+6*权重!Y$49+(数据!AI84-12)*权重!Y$51              )
 )</f>
        <v>0.08</v>
      </c>
      <c r="AJ84" s="16">
        <f>IF( 数据!AJ84&lt;=6,(数据!AJ84-1)*权重!Z$48,              IF(数据!AJ84&lt;=10, 5*权重!Z$48+(数据!AJ84-4)*权重!Z$50,                              5*权重!Z$48+4*权重!Z$50+(数据!AJ84-10)*权重!Z$52              )  )</f>
        <v>8.6625000000000014</v>
      </c>
      <c r="AK84" s="16">
        <f>IF( 数据!AK84&lt;=6,(数据!AK84-1)*权重!AA$48,              IF(数据!AK84&lt;=10, 5*权重!AA$48+(数据!AK84-4)*权重!AA$50,                              5*权重!AA$48+4*权重!AA$50+(数据!AK84-10)*权重!AA$52              )  )</f>
        <v>-1.2750000000000001</v>
      </c>
      <c r="AL84" s="16">
        <f>IF( 数据!AL84&lt;=6,(数据!AL84-1)*权重!AB$48,              IF(数据!AL84&lt;=12, 5*权重!AB$48+(数据!AL84-6)*权重!AB$49,                              5*权重!AB$48+6*权重!AB$49+(数据!AL84-12)*权重!AB$51              )
 )</f>
        <v>13.5</v>
      </c>
      <c r="AM84" s="16">
        <f>IF( 数据!AM84&lt;=6,(数据!AM84-1)*权重!AC$48,              IF(数据!AM84&lt;=12, 5*权重!AC$48+(数据!AM84-6)*权重!AC$49,                              5*权重!AC$48+6*权重!AC$49+(数据!AM84-12)*权重!AC$51              )
 )</f>
        <v>9.9666666666666668</v>
      </c>
      <c r="AN84" s="16">
        <f>IF( 数据!AN84&lt;=6,(数据!AN84-1)*权重!AD$48,              IF(数据!AN84&lt;=12, 5*权重!AD$48+(数据!AN84-6)*权重!AD$49,                              5*权重!AD$48+6*权重!AD$49+(数据!AN84-12)*权重!AD$51              )
 )</f>
        <v>60.666666666666664</v>
      </c>
      <c r="AO84" s="16">
        <f>IF( 数据!AO84&lt;=6,(数据!AO84-1)*权重!AE$48,              IF(数据!AO84&lt;=12, 5*权重!AE$48+(数据!AO84-6)*权重!AE$49,                              5*权重!AE$48+6*权重!AE$49+(数据!AO84-12)*权重!AE$51              )
 )</f>
        <v>22.9</v>
      </c>
      <c r="AP84" s="16">
        <f>IF( 数据!AP84&lt;=6,(数据!AP84-1)*权重!AF$48,              IF(数据!AP84&lt;=12, 5*权重!AF$48+(数据!AP84-6)*权重!AF$49,                              5*权重!AF$48+6*权重!AF$49+(数据!AP84-12)*权重!AF$51              )
 )</f>
        <v>14.466666666666667</v>
      </c>
      <c r="AQ84" s="16">
        <f>IF( 数据!AQ84&lt;=6,(数据!AQ84-1)*权重!AG$48,              IF(数据!AQ84&lt;=12, 5*权重!AG$48+(数据!AQ84-6)*权重!AG$49,                              5*权重!AG$48+6*权重!AG$49+(数据!AQ84-12)*权重!AG$51              )
 )</f>
        <v>17.8</v>
      </c>
      <c r="AR84" s="16">
        <f>IF( 数据!AR84&lt;=6,(数据!AR84-1)*权重!AH$48,              IF(数据!AR84&lt;=12, 5*权重!AH$48+(数据!AR84-6)*权重!AH$49,                              5*权重!AH$48+6*权重!AH$49+(数据!AR84-12)*权重!AH$51              )
 )</f>
        <v>13.399999999999999</v>
      </c>
      <c r="AS84" s="16">
        <f>IF( 数据!AS84&lt;=6,(数据!AS84-1)*权重!AI$48,              IF(数据!AS84&lt;=12, 5*权重!AI$48+(数据!AS84-6)*权重!AI$49,                              5*权重!AI$48+6*权重!AI$49+(数据!AS84-12)*权重!AI$51              )
 )</f>
        <v>8.5500000000000007</v>
      </c>
      <c r="AT84" s="16">
        <f>IF( 数据!AT84&lt;=6,(数据!AT84-1)*权重!AJ$48,              IF(数据!AT84&lt;=12, 5*权重!AJ$48+(数据!AT84-6)*权重!AJ$49,                              5*权重!AJ$48+6*权重!AJ$49+(数据!AT84-12)*权重!AJ$51              )
 )</f>
        <v>67</v>
      </c>
      <c r="AU84" s="16">
        <f>IF( 数据!AU84&lt;=6,(数据!AU84-1)*权重!AK$48,              IF(数据!AU84&lt;=12, 5*权重!AK$48+(数据!AU84-6)*权重!AK$49,                              5*权重!AK$48+6*权重!AK$49+(数据!AU84-12)*权重!AK$51              )
 )</f>
        <v>13.899999999999999</v>
      </c>
      <c r="AV84" s="16">
        <f>IF( 数据!AV84&lt;=6,(数据!AV84-1)*权重!AL$48,              IF(数据!AV84&lt;=10, 5*权重!AL$48+(数据!AV84-4)*权重!AL$50,                              5*权重!AL$48+4*权重!AL$50+(数据!AV84-10)*权重!AL$52              )  )</f>
        <v>3.4</v>
      </c>
      <c r="AW84" s="16">
        <f>IF( 数据!AW84&lt;=6,(数据!AW84-1)*权重!AM$48,              IF(数据!AW84&lt;=10, 5*权重!AM$48+(数据!AW84-4)*权重!AM$50,                              5*权重!AM$48+4*权重!AM$50+(数据!AW84-10)*权重!AM$52              )  )</f>
        <v>4.2</v>
      </c>
      <c r="AX84" s="16">
        <f>IF( 数据!AX84&lt;=6,(数据!AX84-1)*权重!AN$48,              IF(数据!AX84&lt;=10, 5*权重!AN$48+(数据!AX84-4)*权重!AN$50,                              5*权重!AN$48+4*权重!AN$50+(数据!AX84-10)*权重!AN$52              )  )</f>
        <v>21.237499999999997</v>
      </c>
      <c r="AY84" s="8">
        <v>13</v>
      </c>
      <c r="AZ84" s="8">
        <v>13</v>
      </c>
      <c r="BA84" s="8">
        <v>17</v>
      </c>
      <c r="BB84" s="8">
        <v>14</v>
      </c>
      <c r="BC84" s="8">
        <v>11</v>
      </c>
      <c r="BD84" s="8">
        <v>11</v>
      </c>
      <c r="BE84" s="8">
        <v>16</v>
      </c>
      <c r="BF84" s="8">
        <v>14</v>
      </c>
      <c r="BG84" s="8">
        <v>12</v>
      </c>
      <c r="BH84" s="8">
        <v>12</v>
      </c>
      <c r="BI84" s="8">
        <v>13</v>
      </c>
      <c r="BJ84" s="8" t="s">
        <v>26</v>
      </c>
      <c r="BK84" s="8" t="s">
        <v>20</v>
      </c>
      <c r="BL84" s="8">
        <v>12</v>
      </c>
      <c r="BM84" s="8" t="s">
        <v>26</v>
      </c>
      <c r="BN84" s="8"/>
      <c r="BO84" s="8" t="s">
        <v>26</v>
      </c>
      <c r="BP84" s="34">
        <v>47299</v>
      </c>
      <c r="BQ84" s="8" t="s">
        <v>21</v>
      </c>
      <c r="BR84" s="8" t="s">
        <v>156</v>
      </c>
    </row>
    <row r="85" spans="1:70" ht="15.5" thickBot="1" x14ac:dyDescent="0.35">
      <c r="A85" s="8" t="s">
        <v>26</v>
      </c>
      <c r="B85" s="16">
        <f t="shared" si="3"/>
        <v>436.52833333333336</v>
      </c>
      <c r="C85" s="8" t="s">
        <v>392</v>
      </c>
      <c r="D85" s="8"/>
      <c r="E85" s="33">
        <v>0.91</v>
      </c>
      <c r="F85" s="8">
        <v>0</v>
      </c>
      <c r="G85" s="8" t="s">
        <v>19</v>
      </c>
      <c r="H85" s="8" t="s">
        <v>393</v>
      </c>
      <c r="I85" s="8">
        <v>24</v>
      </c>
      <c r="J85" s="8">
        <v>166</v>
      </c>
      <c r="K85" s="8">
        <v>174</v>
      </c>
      <c r="L85" s="16">
        <f>IF( 数据!L85&lt;=6,(数据!L85-1)*权重!B$48,              IF(数据!L85&lt;=12, 5*权重!B$48+(数据!L85-6)*权重!B$49,                              5*权重!B$48+6*权重!B$49+(数据!L85-12)*权重!B$51              )
 )</f>
        <v>4.8666666666666663</v>
      </c>
      <c r="M85" s="16">
        <f>IF( 数据!M85&lt;=6,(数据!M85-1)*权重!C$48,              IF(数据!M85&lt;=12, 5*权重!C$48+(数据!M85-6)*权重!C$49,                              5*权重!C$48+6*权重!C$49+(数据!M85-12)*权重!C$51              )
 )</f>
        <v>1.3333333333333335</v>
      </c>
      <c r="N85" s="16">
        <f>IF( 数据!N85&lt;=6,(数据!N85-1)*权重!D$48,              IF(数据!N85&lt;=12, 5*权重!D$48+(数据!N85-6)*权重!D$49,                              5*权重!D$48+6*权重!D$49+(数据!N85-12)*权重!D$51              )
 )</f>
        <v>0.25666666666666671</v>
      </c>
      <c r="O85" s="16">
        <f>IF( 数据!O85&lt;=6,(数据!O85-1)*权重!E$48,              IF(数据!O85&lt;=12, 5*权重!E$48+(数据!O85-6)*权重!E$49,                              5*权重!E$48+6*权重!E$49+(数据!O85-12)*权重!E$51              )
 )</f>
        <v>0</v>
      </c>
      <c r="P85" s="16">
        <f>IF( 数据!P85&lt;=6,(数据!P85-1)*权重!F$48,              IF(数据!P85&lt;=12, 5*权重!F$48+(数据!P85-6)*权重!F$49,                              5*权重!F$48+6*权重!F$49+(数据!P85-12)*权重!F$51              )
 )</f>
        <v>-1.1999999999999997</v>
      </c>
      <c r="Q85" s="16">
        <f>IF( 数据!Q85&lt;=6,(数据!Q85-1)*权重!G$48,              IF(数据!Q85&lt;=12, 5*权重!G$48+(数据!Q85-6)*权重!G$49,                              5*权重!G$48+6*权重!G$49+(数据!Q85-12)*权重!G$51              )
 )</f>
        <v>0</v>
      </c>
      <c r="R85" s="16">
        <f>IF( 数据!R85&lt;=6,(数据!R85-1)*权重!H$48,              IF(数据!R85&lt;=12, 5*权重!H$48+(数据!R85-6)*权重!H$49,                              5*权重!H$48+6*权重!H$49+(数据!R85-12)*权重!H$51              )
 )</f>
        <v>0</v>
      </c>
      <c r="S85" s="16">
        <f>IF( 数据!S85&lt;=6,(数据!S85-1)*权重!I$48,              IF(数据!S85&lt;=12, 5*权重!I$48+(数据!S85-6)*权重!I$49,                              5*权重!I$48+6*权重!I$49+(数据!S85-12)*权重!I$51              )
 )</f>
        <v>23.4</v>
      </c>
      <c r="T85" s="16">
        <f>IF( 数据!T85&lt;=6,(数据!T85-1)*权重!J$48,              IF(数据!T85&lt;=12, 5*权重!J$48+(数据!T85-6)*权重!J$49,                              5*权重!J$48+6*权重!J$49+(数据!T85-12)*权重!J$51              )
 )</f>
        <v>1.0333333333333332</v>
      </c>
      <c r="U85" s="16">
        <f>IF( 数据!U85&lt;=6,(数据!U85-1)*权重!K$48,              IF(数据!U85&lt;=12, 5*权重!K$48+(数据!U85-6)*权重!K$49,                              5*权重!K$48+6*权重!K$49+(数据!U85-12)*权重!K$51              )
 )</f>
        <v>0</v>
      </c>
      <c r="V85" s="16">
        <f>IF( 数据!V85&lt;=6,(数据!V85-1)*权重!L$48,              IF(数据!V85&lt;=12, 5*权重!L$48+(数据!V85-6)*权重!L$49,                              5*权重!L$48+6*权重!L$49+(数据!V85-12)*权重!L$51              )
 )</f>
        <v>9.5</v>
      </c>
      <c r="W85" s="16">
        <f>IF( 数据!W85&lt;=6,(数据!W85-1)*权重!M$48,              IF(数据!W85&lt;=12, 5*权重!M$48+(数据!W85-6)*权重!M$49,                              5*权重!M$48+6*权重!M$49+(数据!W85-12)*权重!M$51              )
 )</f>
        <v>3.3</v>
      </c>
      <c r="X85" s="16">
        <f>IF( 数据!X85&lt;=6,(数据!X85-1)*权重!N$48,              IF(数据!X85&lt;=12, 5*权重!N$48+(数据!X85-6)*权重!N$49,                              5*权重!N$48+6*权重!N$49+(数据!X85-12)*权重!N$51              )
 )</f>
        <v>1.8833333333333333</v>
      </c>
      <c r="Y85" s="16">
        <f>IF( 数据!Y85&lt;=6,(数据!Y85-1)*权重!O$48,              IF(数据!Y85&lt;=12, 5*权重!O$48+(数据!Y85-6)*权重!O$49,                              5*权重!O$48+6*权重!O$49+(数据!Y85-12)*权重!O$51              )
 )</f>
        <v>3.3666666666666667</v>
      </c>
      <c r="Z85" s="16">
        <f>IF( 数据!Z85&lt;=6,(数据!Z85-1)*权重!P$48,              IF(数据!Z85&lt;=10, 5*权重!P$48+(数据!Z85-4)*权重!P$50,                              5*权重!P$48+4*权重!P$50+(数据!Z85-10)*权重!P$52              )  )</f>
        <v>-2.5000000000000133E-2</v>
      </c>
      <c r="AA85" s="16">
        <f>IF( 数据!AA85&lt;=6,(数据!AA85-1)*权重!Q$48,              IF(数据!AA85&lt;=12, 5*权重!Q$48+(数据!AA85-6)*权重!Q$49,                              5*权重!Q$48+6*权重!Q$49+(数据!AA85-12)*权重!Q$51              )
 )</f>
        <v>5.68</v>
      </c>
      <c r="AB85" s="16">
        <f>IF( 数据!AB85&lt;=6,(数据!AB85-1)*权重!R$48,              IF(数据!AB85&lt;=10, 5*权重!R$48+(数据!AB85-4)*权重!R$50,                              5*权重!R$48+4*权重!R$50+(数据!AB85-10)*权重!R$52              )  )</f>
        <v>54.5</v>
      </c>
      <c r="AC85" s="16">
        <f>IF( 数据!AC85&lt;=6,(数据!AC85-1)*权重!S$48,              IF(数据!AC85&lt;=12, 5*权重!S$48+(数据!AC85-6)*权重!S$49,                              5*权重!S$48+6*权重!S$49+(数据!AC85-12)*权重!S$51              )
 )</f>
        <v>18.75</v>
      </c>
      <c r="AD85" s="16">
        <f>IF( 数据!AD85&lt;=6,(数据!AD85-1)*权重!T$48,              IF(数据!AD85&lt;=12, 5*权重!T$48+(数据!AD85-6)*权重!T$49,                              5*权重!T$48+6*权重!T$49+(数据!AD85-12)*权重!T$51              )
 )</f>
        <v>-0.49999999999999956</v>
      </c>
      <c r="AE85" s="16">
        <f>IF( 数据!AE85&lt;=6,(数据!AE85-1)*权重!U$48,              IF(数据!AE85&lt;=10, 5*权重!U$48+(数据!AE85-4)*权重!U$50,                              5*权重!U$48+4*权重!U$50+(数据!AE85-10)*权重!U$52              )  )</f>
        <v>-2.4499999999999993</v>
      </c>
      <c r="AF85" s="16">
        <f>IF( 数据!AF85&lt;=6,(数据!AF85-1)*权重!V$48,              IF(数据!AF85&lt;=10, 5*权重!V$48+(数据!AF85-4)*权重!V$50,                              5*权重!V$48+4*权重!V$50+(数据!AF85-10)*权重!V$52              )  )</f>
        <v>6.5625000000000009</v>
      </c>
      <c r="AG85" s="16">
        <f>IF( 数据!AG85&lt;=6,(数据!AG85-1)*权重!W$48,              IF(数据!AG85&lt;=12, 5*权重!W$48+(数据!AG85-6)*权重!W$49,                              5*权重!W$48+6*权重!W$49+(数据!AG85-12)*权重!W$51              )
 )</f>
        <v>3.6999999999999997</v>
      </c>
      <c r="AH85" s="16">
        <f>IF( 数据!AH85&lt;=6,(数据!AH85-1)*权重!X$48,              IF(数据!AH85&lt;=10, 5*权重!X$48+(数据!AH85-4)*权重!X$50,                              5*权重!X$48+4*权重!X$50+(数据!AH85-10)*权重!X$52              )  )</f>
        <v>-0.38750000000000001</v>
      </c>
      <c r="AI85" s="16">
        <f>IF( 数据!AI85&lt;=6,(数据!AI85-1)*权重!Y$48,              IF(数据!AI85&lt;=12, 5*权重!Y$48+(数据!AI85-6)*权重!Y$49,                              5*权重!Y$48+6*权重!Y$49+(数据!AI85-12)*权重!Y$51              )
 )</f>
        <v>1.3333333333333333</v>
      </c>
      <c r="AJ85" s="16">
        <f>IF( 数据!AJ85&lt;=6,(数据!AJ85-1)*权重!Z$48,              IF(数据!AJ85&lt;=10, 5*权重!Z$48+(数据!AJ85-4)*权重!Z$50,                              5*权重!Z$48+4*权重!Z$50+(数据!AJ85-10)*权重!Z$52              )  )</f>
        <v>11.012499999999999</v>
      </c>
      <c r="AK85" s="16">
        <f>IF( 数据!AK85&lt;=6,(数据!AK85-1)*权重!AA$48,              IF(数据!AK85&lt;=10, 5*权重!AA$48+(数据!AK85-4)*权重!AA$50,                              5*权重!AA$48+4*权重!AA$50+(数据!AK85-10)*权重!AA$52              )  )</f>
        <v>-1.4500000000000002</v>
      </c>
      <c r="AL85" s="16">
        <f>IF( 数据!AL85&lt;=6,(数据!AL85-1)*权重!AB$48,              IF(数据!AL85&lt;=12, 5*权重!AB$48+(数据!AL85-6)*权重!AB$49,                              5*权重!AB$48+6*权重!AB$49+(数据!AL85-12)*权重!AB$51              )
 )</f>
        <v>12.6</v>
      </c>
      <c r="AM85" s="16">
        <f>IF( 数据!AM85&lt;=6,(数据!AM85-1)*权重!AC$48,              IF(数据!AM85&lt;=12, 5*权重!AC$48+(数据!AM85-6)*权重!AC$49,                              5*权重!AC$48+6*权重!AC$49+(数据!AM85-12)*权重!AC$51              )
 )</f>
        <v>9.2333333333333343</v>
      </c>
      <c r="AN85" s="16">
        <f>IF( 数据!AN85&lt;=6,(数据!AN85-1)*权重!AD$48,              IF(数据!AN85&lt;=12, 5*权重!AD$48+(数据!AN85-6)*权重!AD$49,                              5*权重!AD$48+6*权重!AD$49+(数据!AN85-12)*权重!AD$51              )
 )</f>
        <v>82.0625</v>
      </c>
      <c r="AO85" s="16">
        <f>IF( 数据!AO85&lt;=6,(数据!AO85-1)*权重!AE$48,              IF(数据!AO85&lt;=12, 5*权重!AE$48+(数据!AO85-6)*权重!AE$49,                              5*权重!AE$48+6*权重!AE$49+(数据!AO85-12)*权重!AE$51              )
 )</f>
        <v>8.3500000000000014</v>
      </c>
      <c r="AP85" s="16">
        <f>IF( 数据!AP85&lt;=6,(数据!AP85-1)*权重!AF$48,              IF(数据!AP85&lt;=12, 5*权重!AF$48+(数据!AP85-6)*权重!AF$49,                              5*权重!AF$48+6*权重!AF$49+(数据!AP85-12)*权重!AF$51              )
 )</f>
        <v>14.466666666666667</v>
      </c>
      <c r="AQ85" s="16">
        <f>IF( 数据!AQ85&lt;=6,(数据!AQ85-1)*权重!AG$48,              IF(数据!AQ85&lt;=12, 5*权重!AG$48+(数据!AQ85-6)*权重!AG$49,                              5*权重!AG$48+6*权重!AG$49+(数据!AQ85-12)*权重!AG$51              )
 )</f>
        <v>17.8</v>
      </c>
      <c r="AR85" s="16">
        <f>IF( 数据!AR85&lt;=6,(数据!AR85-1)*权重!AH$48,              IF(数据!AR85&lt;=12, 5*权重!AH$48+(数据!AR85-6)*权重!AH$49,                              5*权重!AH$48+6*权重!AH$49+(数据!AR85-12)*权重!AH$51              )
 )</f>
        <v>14.566666666666665</v>
      </c>
      <c r="AS85" s="16">
        <f>IF( 数据!AS85&lt;=6,(数据!AS85-1)*权重!AI$48,              IF(数据!AS85&lt;=12, 5*权重!AI$48+(数据!AS85-6)*权重!AI$49,                              5*权重!AI$48+6*权重!AI$49+(数据!AS85-12)*权重!AI$51              )
 )</f>
        <v>3.1333333333333337</v>
      </c>
      <c r="AT85" s="16">
        <f>IF( 数据!AT85&lt;=6,(数据!AT85-1)*权重!AJ$48,              IF(数据!AT85&lt;=12, 5*权重!AJ$48+(数据!AT85-6)*权重!AJ$49,                              5*权重!AJ$48+6*权重!AJ$49+(数据!AT85-12)*权重!AJ$51              )
 )</f>
        <v>81.625</v>
      </c>
      <c r="AU85" s="16">
        <f>IF( 数据!AU85&lt;=6,(数据!AU85-1)*权重!AK$48,              IF(数据!AU85&lt;=12, 5*权重!AK$48+(数据!AU85-6)*权重!AK$49,                              5*权重!AK$48+6*权重!AK$49+(数据!AU85-12)*权重!AK$51              )
 )</f>
        <v>15.099999999999998</v>
      </c>
      <c r="AV85" s="16">
        <f>IF( 数据!AV85&lt;=6,(数据!AV85-1)*权重!AL$48,              IF(数据!AV85&lt;=10, 5*权重!AL$48+(数据!AV85-4)*权重!AL$50,                              5*权重!AL$48+4*权重!AL$50+(数据!AV85-10)*权重!AL$52              )  )</f>
        <v>4.25</v>
      </c>
      <c r="AW85" s="16">
        <f>IF( 数据!AW85&lt;=6,(数据!AW85-1)*权重!AM$48,              IF(数据!AW85&lt;=10, 5*权重!AM$48+(数据!AW85-4)*权重!AM$50,                              5*权重!AM$48+4*权重!AM$50+(数据!AW85-10)*权重!AM$52              )  )</f>
        <v>3.45</v>
      </c>
      <c r="AX85" s="16">
        <f>IF( 数据!AX85&lt;=6,(数据!AX85-1)*权重!AN$48,              IF(数据!AX85&lt;=10, 5*权重!AN$48+(数据!AX85-4)*权重!AN$50,                              5*权重!AN$48+4*权重!AN$50+(数据!AX85-10)*权重!AN$52              )  )</f>
        <v>25.424999999999997</v>
      </c>
      <c r="AY85" s="8">
        <v>2</v>
      </c>
      <c r="AZ85" s="8">
        <v>3</v>
      </c>
      <c r="BA85" s="8">
        <v>3</v>
      </c>
      <c r="BB85" s="8">
        <v>3</v>
      </c>
      <c r="BC85" s="8">
        <v>3</v>
      </c>
      <c r="BD85" s="8">
        <v>4</v>
      </c>
      <c r="BE85" s="8">
        <v>3</v>
      </c>
      <c r="BF85" s="8">
        <v>1</v>
      </c>
      <c r="BG85" s="8">
        <v>2</v>
      </c>
      <c r="BH85" s="8">
        <v>3</v>
      </c>
      <c r="BI85" s="8">
        <v>1</v>
      </c>
      <c r="BJ85" s="8">
        <v>7.4</v>
      </c>
      <c r="BK85" s="8" t="s">
        <v>22</v>
      </c>
      <c r="BL85" s="8">
        <v>15</v>
      </c>
      <c r="BM85" s="8" t="s">
        <v>351</v>
      </c>
      <c r="BN85" s="8"/>
      <c r="BO85" s="8">
        <v>34</v>
      </c>
      <c r="BP85" s="34">
        <v>47299</v>
      </c>
      <c r="BQ85" s="8" t="s">
        <v>21</v>
      </c>
      <c r="BR85" s="8" t="s">
        <v>156</v>
      </c>
    </row>
    <row r="86" spans="1:70" ht="23" thickBot="1" x14ac:dyDescent="0.35">
      <c r="A86" s="8" t="s">
        <v>26</v>
      </c>
      <c r="B86" s="16">
        <f t="shared" si="3"/>
        <v>423.97833333333335</v>
      </c>
      <c r="C86" s="8" t="s">
        <v>394</v>
      </c>
      <c r="D86" s="8" t="s">
        <v>363</v>
      </c>
      <c r="E86" s="33">
        <v>1</v>
      </c>
      <c r="F86" s="8">
        <v>0</v>
      </c>
      <c r="G86" s="8" t="s">
        <v>20</v>
      </c>
      <c r="H86" s="8" t="s">
        <v>158</v>
      </c>
      <c r="I86" s="8">
        <v>29</v>
      </c>
      <c r="J86" s="8">
        <v>153</v>
      </c>
      <c r="K86" s="8">
        <v>165</v>
      </c>
      <c r="L86" s="16">
        <f>IF( 数据!L86&lt;=6,(数据!L86-1)*权重!B$48,              IF(数据!L86&lt;=12, 5*权重!B$48+(数据!L86-6)*权重!B$49,                              5*权重!B$48+6*权重!B$49+(数据!L86-12)*权重!B$51              )
 )</f>
        <v>3.9333333333333331</v>
      </c>
      <c r="M86" s="16">
        <f>IF( 数据!M86&lt;=6,(数据!M86-1)*权重!C$48,              IF(数据!M86&lt;=12, 5*权重!C$48+(数据!M86-6)*权重!C$49,                              5*权重!C$48+6*权重!C$49+(数据!M86-12)*权重!C$51              )
 )</f>
        <v>0.91666666666666674</v>
      </c>
      <c r="N86" s="16">
        <f>IF( 数据!N86&lt;=6,(数据!N86-1)*权重!D$48,              IF(数据!N86&lt;=12, 5*权重!D$48+(数据!N86-6)*权重!D$49,                              5*权重!D$48+6*权重!D$49+(数据!N86-12)*权重!D$51              )
 )</f>
        <v>1.3699999999999999</v>
      </c>
      <c r="O86" s="16">
        <f>IF( 数据!O86&lt;=6,(数据!O86-1)*权重!E$48,              IF(数据!O86&lt;=12, 5*权重!E$48+(数据!O86-6)*权重!E$49,                              5*权重!E$48+6*权重!E$49+(数据!O86-12)*权重!E$51              )
 )</f>
        <v>0</v>
      </c>
      <c r="P86" s="16">
        <f>IF( 数据!P86&lt;=6,(数据!P86-1)*权重!F$48,              IF(数据!P86&lt;=12, 5*权重!F$48+(数据!P86-6)*权重!F$49,                              5*权重!F$48+6*权重!F$49+(数据!P86-12)*权重!F$51              )
 )</f>
        <v>-3.1166666666666663</v>
      </c>
      <c r="Q86" s="16">
        <f>IF( 数据!Q86&lt;=6,(数据!Q86-1)*权重!G$48,              IF(数据!Q86&lt;=12, 5*权重!G$48+(数据!Q86-6)*权重!G$49,                              5*权重!G$48+6*权重!G$49+(数据!Q86-12)*权重!G$51              )
 )</f>
        <v>0</v>
      </c>
      <c r="R86" s="16">
        <f>IF( 数据!R86&lt;=6,(数据!R86-1)*权重!H$48,              IF(数据!R86&lt;=12, 5*权重!H$48+(数据!R86-6)*权重!H$49,                              5*权重!H$48+6*权重!H$49+(数据!R86-12)*权重!H$51              )
 )</f>
        <v>0</v>
      </c>
      <c r="S86" s="16">
        <f>IF( 数据!S86&lt;=6,(数据!S86-1)*权重!I$48,              IF(数据!S86&lt;=12, 5*权重!I$48+(数据!S86-6)*权重!I$49,                              5*权重!I$48+6*权重!I$49+(数据!S86-12)*权重!I$51              )
 )</f>
        <v>15.2</v>
      </c>
      <c r="T86" s="16">
        <f>IF( 数据!T86&lt;=6,(数据!T86-1)*权重!J$48,              IF(数据!T86&lt;=12, 5*权重!J$48+(数据!T86-6)*权重!J$49,                              5*权重!J$48+6*权重!J$49+(数据!T86-12)*权重!J$51              )
 )</f>
        <v>1.7999999999999998</v>
      </c>
      <c r="U86" s="16">
        <f>IF( 数据!U86&lt;=6,(数据!U86-1)*权重!K$48,              IF(数据!U86&lt;=12, 5*权重!K$48+(数据!U86-6)*权重!K$49,                              5*权重!K$48+6*权重!K$49+(数据!U86-12)*权重!K$51              )
 )</f>
        <v>0</v>
      </c>
      <c r="V86" s="16">
        <f>IF( 数据!V86&lt;=6,(数据!V86-1)*权重!L$48,              IF(数据!V86&lt;=12, 5*权重!L$48+(数据!V86-6)*权重!L$49,                              5*权重!L$48+6*权重!L$49+(数据!V86-12)*权重!L$51              )
 )</f>
        <v>5.3000000000000007</v>
      </c>
      <c r="W86" s="16">
        <f>IF( 数据!W86&lt;=6,(数据!W86-1)*权重!M$48,              IF(数据!W86&lt;=12, 5*权重!M$48+(数据!W86-6)*权重!M$49,                              5*权重!M$48+6*权重!M$49+(数据!W86-12)*权重!M$51              )
 )</f>
        <v>0.76666666666666661</v>
      </c>
      <c r="X86" s="16">
        <f>IF( 数据!X86&lt;=6,(数据!X86-1)*权重!N$48,              IF(数据!X86&lt;=12, 5*权重!N$48+(数据!X86-6)*权重!N$49,                              5*权重!N$48+6*权重!N$49+(数据!X86-12)*权重!N$51              )
 )</f>
        <v>2.7333333333333329</v>
      </c>
      <c r="Y86" s="16">
        <f>IF( 数据!Y86&lt;=6,(数据!Y86-1)*权重!O$48,              IF(数据!Y86&lt;=12, 5*权重!O$48+(数据!Y86-6)*权重!O$49,                              5*权重!O$48+6*权重!O$49+(数据!Y86-12)*权重!O$51              )
 )</f>
        <v>1.2833333333333332</v>
      </c>
      <c r="Z86" s="16">
        <f>IF( 数据!Z86&lt;=6,(数据!Z86-1)*权重!P$48,              IF(数据!Z86&lt;=10, 5*权重!P$48+(数据!Z86-4)*权重!P$50,                              5*权重!P$48+4*权重!P$50+(数据!Z86-10)*权重!P$52              )  )</f>
        <v>-1.425</v>
      </c>
      <c r="AA86" s="16">
        <f>IF( 数据!AA86&lt;=6,(数据!AA86-1)*权重!Q$48,              IF(数据!AA86&lt;=12, 5*权重!Q$48+(数据!AA86-6)*权重!Q$49,                              5*权重!Q$48+6*权重!Q$49+(数据!AA86-12)*权重!Q$51              )
 )</f>
        <v>7.1666666666666661</v>
      </c>
      <c r="AB86" s="16">
        <f>IF( 数据!AB86&lt;=6,(数据!AB86-1)*权重!R$48,              IF(数据!AB86&lt;=10, 5*权重!R$48+(数据!AB86-4)*权重!R$50,                              5*权重!R$48+4*权重!R$50+(数据!AB86-10)*权重!R$52              )  )</f>
        <v>56.75</v>
      </c>
      <c r="AC86" s="16">
        <f>IF( 数据!AC86&lt;=6,(数据!AC86-1)*权重!S$48,              IF(数据!AC86&lt;=12, 5*权重!S$48+(数据!AC86-6)*权重!S$49,                              5*权重!S$48+6*权重!S$49+(数据!AC86-12)*权重!S$51              )
 )</f>
        <v>20.183333333333334</v>
      </c>
      <c r="AD86" s="16">
        <f>IF( 数据!AD86&lt;=6,(数据!AD86-1)*权重!T$48,              IF(数据!AD86&lt;=12, 5*权重!T$48+(数据!AD86-6)*权重!T$49,                              5*权重!T$48+6*权重!T$49+(数据!AD86-12)*权重!T$51              )
 )</f>
        <v>-0.86666666666666625</v>
      </c>
      <c r="AE86" s="16">
        <f>IF( 数据!AE86&lt;=6,(数据!AE86-1)*权重!U$48,              IF(数据!AE86&lt;=10, 5*权重!U$48+(数据!AE86-4)*权重!U$50,                              5*权重!U$48+4*权重!U$50+(数据!AE86-10)*权重!U$52              )  )</f>
        <v>-1.7999999999999994</v>
      </c>
      <c r="AF86" s="16">
        <f>IF( 数据!AF86&lt;=6,(数据!AF86-1)*权重!V$48,              IF(数据!AF86&lt;=10, 5*权重!V$48+(数据!AF86-4)*权重!V$50,                              5*权重!V$48+4*权重!V$50+(数据!AF86-10)*权重!V$52              )  )</f>
        <v>8.4</v>
      </c>
      <c r="AG86" s="16">
        <f>IF( 数据!AG86&lt;=6,(数据!AG86-1)*权重!W$48,              IF(数据!AG86&lt;=12, 5*权重!W$48+(数据!AG86-6)*权重!W$49,                              5*权重!W$48+6*权重!W$49+(数据!AG86-12)*权重!W$51              )
 )</f>
        <v>3.0999999999999996</v>
      </c>
      <c r="AH86" s="16">
        <f>IF( 数据!AH86&lt;=6,(数据!AH86-1)*权重!X$48,              IF(数据!AH86&lt;=10, 5*权重!X$48+(数据!AH86-4)*权重!X$50,                              5*权重!X$48+4*权重!X$50+(数据!AH86-10)*权重!X$52              )  )</f>
        <v>6.25E-2</v>
      </c>
      <c r="AI86" s="16">
        <f>IF( 数据!AI86&lt;=6,(数据!AI86-1)*权重!Y$48,              IF(数据!AI86&lt;=12, 5*权重!Y$48+(数据!AI86-6)*权重!Y$49,                              5*权重!Y$48+6*权重!Y$49+(数据!AI86-12)*权重!Y$51              )
 )</f>
        <v>0.26666666666666666</v>
      </c>
      <c r="AJ86" s="16">
        <f>IF( 数据!AJ86&lt;=6,(数据!AJ86-1)*权重!Z$48,              IF(数据!AJ86&lt;=10, 5*权重!Z$48+(数据!AJ86-4)*权重!Z$50,                              5*权重!Z$48+4*权重!Z$50+(数据!AJ86-10)*权重!Z$52              )  )</f>
        <v>11.012499999999999</v>
      </c>
      <c r="AK86" s="16">
        <f>IF( 数据!AK86&lt;=6,(数据!AK86-1)*权重!AA$48,              IF(数据!AK86&lt;=10, 5*权重!AA$48+(数据!AK86-4)*权重!AA$50,                              5*权重!AA$48+4*权重!AA$50+(数据!AK86-10)*权重!AA$52              )  )</f>
        <v>-0.57500000000000018</v>
      </c>
      <c r="AL86" s="16">
        <f>IF( 数据!AL86&lt;=6,(数据!AL86-1)*权重!AB$48,              IF(数据!AL86&lt;=12, 5*权重!AB$48+(数据!AL86-6)*权重!AB$49,                              5*权重!AB$48+6*权重!AB$49+(数据!AL86-12)*权重!AB$51              )
 )</f>
        <v>15.3</v>
      </c>
      <c r="AM86" s="16">
        <f>IF( 数据!AM86&lt;=6,(数据!AM86-1)*权重!AC$48,              IF(数据!AM86&lt;=12, 5*权重!AC$48+(数据!AM86-6)*权重!AC$49,                              5*权重!AC$48+6*权重!AC$49+(数据!AM86-12)*权重!AC$51              )
 )</f>
        <v>9.2333333333333343</v>
      </c>
      <c r="AN86" s="16">
        <f>IF( 数据!AN86&lt;=6,(数据!AN86-1)*权重!AD$48,              IF(数据!AN86&lt;=12, 5*权重!AD$48+(数据!AN86-6)*权重!AD$49,                              5*权重!AD$48+6*权重!AD$49+(数据!AN86-12)*权重!AD$51              )
 )</f>
        <v>72.604166666666671</v>
      </c>
      <c r="AO86" s="16">
        <f>IF( 数据!AO86&lt;=6,(数据!AO86-1)*权重!AE$48,              IF(数据!AO86&lt;=12, 5*权重!AE$48+(数据!AO86-6)*权重!AE$49,                              5*权重!AE$48+6*权重!AE$49+(数据!AO86-12)*权重!AE$51              )
 )</f>
        <v>17.7</v>
      </c>
      <c r="AP86" s="16">
        <f>IF( 数据!AP86&lt;=6,(数据!AP86-1)*权重!AF$48,              IF(数据!AP86&lt;=12, 5*权重!AF$48+(数据!AP86-6)*权重!AF$49,                              5*权重!AF$48+6*权重!AF$49+(数据!AP86-12)*权重!AF$51              )
 )</f>
        <v>15.433333333333334</v>
      </c>
      <c r="AQ86" s="16">
        <f>IF( 数据!AQ86&lt;=6,(数据!AQ86-1)*权重!AG$48,              IF(数据!AQ86&lt;=12, 5*权重!AG$48+(数据!AQ86-6)*权重!AG$49,                              5*权重!AG$48+6*权重!AG$49+(数据!AQ86-12)*权重!AG$51              )
 )</f>
        <v>18.833333333333336</v>
      </c>
      <c r="AR86" s="16">
        <f>IF( 数据!AR86&lt;=6,(数据!AR86-1)*权重!AH$48,              IF(数据!AR86&lt;=12, 5*权重!AH$48+(数据!AR86-6)*权重!AH$49,                              5*权重!AH$48+6*权重!AH$49+(数据!AR86-12)*权重!AH$51              )
 )</f>
        <v>16.899999999999999</v>
      </c>
      <c r="AS86" s="16">
        <f>IF( 数据!AS86&lt;=6,(数据!AS86-1)*权重!AI$48,              IF(数据!AS86&lt;=12, 5*权重!AI$48+(数据!AS86-6)*权重!AI$49,                              5*权重!AI$48+6*权重!AI$49+(数据!AS86-12)*权重!AI$51              )
 )</f>
        <v>8.5500000000000007</v>
      </c>
      <c r="AT86" s="16">
        <f>IF( 数据!AT86&lt;=6,(数据!AT86-1)*权重!AJ$48,              IF(数据!AT86&lt;=12, 5*权重!AJ$48+(数据!AT86-6)*权重!AJ$49,                              5*权重!AJ$48+6*权重!AJ$49+(数据!AT86-12)*权重!AJ$51              )
 )</f>
        <v>71.875</v>
      </c>
      <c r="AU86" s="16">
        <f>IF( 数据!AU86&lt;=6,(数据!AU86-1)*权重!AK$48,              IF(数据!AU86&lt;=12, 5*权重!AK$48+(数据!AU86-6)*权重!AK$49,                              5*权重!AK$48+6*权重!AK$49+(数据!AU86-12)*权重!AK$51              )
 )</f>
        <v>14.2</v>
      </c>
      <c r="AV86" s="16">
        <f>IF( 数据!AV86&lt;=6,(数据!AV86-1)*权重!AL$48,              IF(数据!AV86&lt;=10, 5*权重!AL$48+(数据!AV86-4)*权重!AL$50,                              5*权重!AL$48+4*权重!AL$50+(数据!AV86-10)*权重!AL$52              )  )</f>
        <v>3.4</v>
      </c>
      <c r="AW86" s="16">
        <f>IF( 数据!AW86&lt;=6,(数据!AW86-1)*权重!AM$48,              IF(数据!AW86&lt;=10, 5*权重!AM$48+(数据!AW86-4)*权重!AM$50,                              5*权重!AM$48+4*权重!AM$50+(数据!AW86-10)*权重!AM$52              )  )</f>
        <v>4.5750000000000002</v>
      </c>
      <c r="AX86" s="16">
        <f>IF( 数据!AX86&lt;=6,(数据!AX86-1)*权重!AN$48,              IF(数据!AX86&lt;=10, 5*权重!AN$48+(数据!AX86-4)*权重!AN$50,                              5*权重!AN$48+4*权重!AN$50+(数据!AX86-10)*权重!AN$52              )  )</f>
        <v>22.912499999999998</v>
      </c>
      <c r="AY86" s="8">
        <v>3</v>
      </c>
      <c r="AZ86" s="8">
        <v>3</v>
      </c>
      <c r="BA86" s="8">
        <v>3</v>
      </c>
      <c r="BB86" s="8">
        <v>2</v>
      </c>
      <c r="BC86" s="8">
        <v>3</v>
      </c>
      <c r="BD86" s="8">
        <v>3</v>
      </c>
      <c r="BE86" s="8">
        <v>2</v>
      </c>
      <c r="BF86" s="8">
        <v>1</v>
      </c>
      <c r="BG86" s="8">
        <v>2</v>
      </c>
      <c r="BH86" s="8">
        <v>1</v>
      </c>
      <c r="BI86" s="8">
        <v>3</v>
      </c>
      <c r="BJ86" s="8" t="s">
        <v>26</v>
      </c>
      <c r="BK86" s="8" t="s">
        <v>20</v>
      </c>
      <c r="BL86" s="8">
        <v>12</v>
      </c>
      <c r="BM86" s="8" t="s">
        <v>26</v>
      </c>
      <c r="BN86" s="8"/>
      <c r="BO86" s="8">
        <v>2</v>
      </c>
      <c r="BP86" s="34">
        <v>46934</v>
      </c>
      <c r="BQ86" s="8" t="s">
        <v>21</v>
      </c>
      <c r="BR86" s="8" t="s">
        <v>156</v>
      </c>
    </row>
    <row r="87" spans="1:70" ht="15.5" thickBot="1" x14ac:dyDescent="0.35">
      <c r="A87" s="8" t="s">
        <v>26</v>
      </c>
      <c r="B87" s="16">
        <f t="shared" si="3"/>
        <v>421.96166666666664</v>
      </c>
      <c r="C87" s="8" t="s">
        <v>395</v>
      </c>
      <c r="D87" s="8"/>
      <c r="E87" s="33">
        <v>0.93</v>
      </c>
      <c r="F87" s="8">
        <v>0</v>
      </c>
      <c r="G87" s="8" t="s">
        <v>20</v>
      </c>
      <c r="H87" s="8" t="s">
        <v>315</v>
      </c>
      <c r="I87" s="8">
        <v>29</v>
      </c>
      <c r="J87" s="8">
        <v>160</v>
      </c>
      <c r="K87" s="8">
        <v>163</v>
      </c>
      <c r="L87" s="16">
        <f>IF( 数据!L87&lt;=6,(数据!L87-1)*权重!B$48,              IF(数据!L87&lt;=12, 5*权重!B$48+(数据!L87-6)*权重!B$49,                              5*权重!B$48+6*权重!B$49+(数据!L87-12)*权重!B$51              )
 )</f>
        <v>4.8666666666666663</v>
      </c>
      <c r="M87" s="16">
        <f>IF( 数据!M87&lt;=6,(数据!M87-1)*权重!C$48,              IF(数据!M87&lt;=12, 5*权重!C$48+(数据!M87-6)*权重!C$49,                              5*权重!C$48+6*权重!C$49+(数据!M87-12)*权重!C$51              )
 )</f>
        <v>1.3333333333333335</v>
      </c>
      <c r="N87" s="16">
        <f>IF( 数据!N87&lt;=6,(数据!N87-1)*权重!D$48,              IF(数据!N87&lt;=12, 5*权重!D$48+(数据!N87-6)*权重!D$49,                              5*权重!D$48+6*权重!D$49+(数据!N87-12)*权重!D$51              )
 )</f>
        <v>-0.27999999999999992</v>
      </c>
      <c r="O87" s="16">
        <f>IF( 数据!O87&lt;=6,(数据!O87-1)*权重!E$48,              IF(数据!O87&lt;=12, 5*权重!E$48+(数据!O87-6)*权重!E$49,                              5*权重!E$48+6*权重!E$49+(数据!O87-12)*权重!E$51              )
 )</f>
        <v>0</v>
      </c>
      <c r="P87" s="16">
        <f>IF( 数据!P87&lt;=6,(数据!P87-1)*权重!F$48,              IF(数据!P87&lt;=12, 5*权重!F$48+(数据!P87-6)*权重!F$49,                              5*权重!F$48+6*权重!F$49+(数据!P87-12)*权重!F$51              )
 )</f>
        <v>-1.9666666666666663</v>
      </c>
      <c r="Q87" s="16">
        <f>IF( 数据!Q87&lt;=6,(数据!Q87-1)*权重!G$48,              IF(数据!Q87&lt;=12, 5*权重!G$48+(数据!Q87-6)*权重!G$49,                              5*权重!G$48+6*权重!G$49+(数据!Q87-12)*权重!G$51              )
 )</f>
        <v>0</v>
      </c>
      <c r="R87" s="16">
        <f>IF( 数据!R87&lt;=6,(数据!R87-1)*权重!H$48,              IF(数据!R87&lt;=12, 5*权重!H$48+(数据!R87-6)*权重!H$49,                              5*权重!H$48+6*权重!H$49+(数据!R87-12)*权重!H$51              )
 )</f>
        <v>0</v>
      </c>
      <c r="S87" s="16">
        <f>IF( 数据!S87&lt;=6,(数据!S87-1)*权重!I$48,              IF(数据!S87&lt;=12, 5*权重!I$48+(数据!S87-6)*权重!I$49,                              5*权重!I$48+6*权重!I$49+(数据!S87-12)*权重!I$51              )
 )</f>
        <v>19.299999999999997</v>
      </c>
      <c r="T87" s="16">
        <f>IF( 数据!T87&lt;=6,(数据!T87-1)*权重!J$48,              IF(数据!T87&lt;=12, 5*权重!J$48+(数据!T87-6)*权重!J$49,                              5*权重!J$48+6*权重!J$49+(数据!T87-12)*权重!J$51              )
 )</f>
        <v>0.79999999999999982</v>
      </c>
      <c r="U87" s="16">
        <f>IF( 数据!U87&lt;=6,(数据!U87-1)*权重!K$48,              IF(数据!U87&lt;=12, 5*权重!K$48+(数据!U87-6)*权重!K$49,                              5*权重!K$48+6*权重!K$49+(数据!U87-12)*权重!K$51              )
 )</f>
        <v>0</v>
      </c>
      <c r="V87" s="16">
        <f>IF( 数据!V87&lt;=6,(数据!V87-1)*权重!L$48,              IF(数据!V87&lt;=12, 5*权重!L$48+(数据!V87-6)*权重!L$49,                              5*权重!L$48+6*权重!L$49+(数据!V87-12)*权重!L$51              )
 )</f>
        <v>8.8333333333333339</v>
      </c>
      <c r="W87" s="16">
        <f>IF( 数据!W87&lt;=6,(数据!W87-1)*权重!M$48,              IF(数据!W87&lt;=12, 5*权重!M$48+(数据!W87-6)*权重!M$49,                              5*权重!M$48+6*权重!M$49+(数据!W87-12)*权重!M$51              )
 )</f>
        <v>2.6666666666666665</v>
      </c>
      <c r="X87" s="16">
        <f>IF( 数据!X87&lt;=6,(数据!X87-1)*权重!N$48,              IF(数据!X87&lt;=12, 5*权重!N$48+(数据!X87-6)*权重!N$49,                              5*权重!N$48+6*权重!N$49+(数据!X87-12)*权重!N$51              )
 )</f>
        <v>2.2666666666666666</v>
      </c>
      <c r="Y87" s="16">
        <f>IF( 数据!Y87&lt;=6,(数据!Y87-1)*权重!O$48,              IF(数据!Y87&lt;=12, 5*权重!O$48+(数据!Y87-6)*权重!O$49,                              5*权重!O$48+6*权重!O$49+(数据!Y87-12)*权重!O$51              )
 )</f>
        <v>5.0333333333333332</v>
      </c>
      <c r="Z87" s="16">
        <f>IF( 数据!Z87&lt;=6,(数据!Z87-1)*权重!P$48,              IF(数据!Z87&lt;=10, 5*权重!P$48+(数据!Z87-4)*权重!P$50,                              5*权重!P$48+4*权重!P$50+(数据!Z87-10)*权重!P$52              )  )</f>
        <v>-0.55000000000000027</v>
      </c>
      <c r="AA87" s="16">
        <f>IF( 数据!AA87&lt;=6,(数据!AA87-1)*权重!Q$48,              IF(数据!AA87&lt;=12, 5*权重!Q$48+(数据!AA87-6)*权重!Q$49,                              5*权重!Q$48+6*权重!Q$49+(数据!AA87-12)*权重!Q$51              )
 )</f>
        <v>5.833333333333333</v>
      </c>
      <c r="AB87" s="16">
        <f>IF( 数据!AB87&lt;=6,(数据!AB87-1)*权重!R$48,              IF(数据!AB87&lt;=10, 5*权重!R$48+(数据!AB87-4)*权重!R$50,                              5*权重!R$48+4*权重!R$50+(数据!AB87-10)*权重!R$52              )  )</f>
        <v>56</v>
      </c>
      <c r="AC87" s="16">
        <f>IF( 数据!AC87&lt;=6,(数据!AC87-1)*权重!S$48,              IF(数据!AC87&lt;=12, 5*权重!S$48+(数据!AC87-6)*权重!S$49,                              5*权重!S$48+6*权重!S$49+(数据!AC87-12)*权重!S$51              )
 )</f>
        <v>20.866666666666667</v>
      </c>
      <c r="AD87" s="16">
        <f>IF( 数据!AD87&lt;=6,(数据!AD87-1)*权重!T$48,              IF(数据!AD87&lt;=12, 5*权重!T$48+(数据!AD87-6)*权重!T$49,                              5*权重!T$48+6*权重!T$49+(数据!AD87-12)*权重!T$51              )
 )</f>
        <v>-0.86666666666666625</v>
      </c>
      <c r="AE87" s="16">
        <f>IF( 数据!AE87&lt;=6,(数据!AE87-1)*权重!U$48,              IF(数据!AE87&lt;=10, 5*权重!U$48+(数据!AE87-4)*权重!U$50,                              5*权重!U$48+4*权重!U$50+(数据!AE87-10)*权重!U$52              )  )</f>
        <v>-2.5999999999999996</v>
      </c>
      <c r="AF87" s="16">
        <f>IF( 数据!AF87&lt;=6,(数据!AF87-1)*权重!V$48,              IF(数据!AF87&lt;=10, 5*权重!V$48+(数据!AF87-4)*权重!V$50,                              5*权重!V$48+4*权重!V$50+(数据!AF87-10)*权重!V$52              )  )</f>
        <v>7.0875000000000004</v>
      </c>
      <c r="AG87" s="16">
        <f>IF( 数据!AG87&lt;=6,(数据!AG87-1)*权重!W$48,              IF(数据!AG87&lt;=12, 5*权重!W$48+(数据!AG87-6)*权重!W$49,                              5*权重!W$48+6*权重!W$49+(数据!AG87-12)*权重!W$51              )
 )</f>
        <v>3.6999999999999997</v>
      </c>
      <c r="AH87" s="16">
        <f>IF( 数据!AH87&lt;=6,(数据!AH87-1)*权重!X$48,              IF(数据!AH87&lt;=10, 5*权重!X$48+(数据!AH87-4)*权重!X$50,                              5*权重!X$48+4*权重!X$50+(数据!AH87-10)*权重!X$52              )  )</f>
        <v>6.25E-2</v>
      </c>
      <c r="AI87" s="16">
        <f>IF( 数据!AI87&lt;=6,(数据!AI87-1)*权重!Y$48,              IF(数据!AI87&lt;=12, 5*权重!Y$48+(数据!AI87-6)*权重!Y$49,                              5*权重!Y$48+6*权重!Y$49+(数据!AI87-12)*权重!Y$51              )
 )</f>
        <v>0.8</v>
      </c>
      <c r="AJ87" s="16">
        <f>IF( 数据!AJ87&lt;=6,(数据!AJ87-1)*权重!Z$48,              IF(数据!AJ87&lt;=10, 5*权重!Z$48+(数据!AJ87-4)*权重!Z$50,                              5*权重!Z$48+4*权重!Z$50+(数据!AJ87-10)*权重!Z$52              )  )</f>
        <v>8.6625000000000014</v>
      </c>
      <c r="AK87" s="16">
        <f>IF( 数据!AK87&lt;=6,(数据!AK87-1)*权重!AA$48,              IF(数据!AK87&lt;=10, 5*权重!AA$48+(数据!AK87-4)*权重!AA$50,                              5*权重!AA$48+4*权重!AA$50+(数据!AK87-10)*权重!AA$52              )  )</f>
        <v>-1.1000000000000001</v>
      </c>
      <c r="AL87" s="16">
        <f>IF( 数据!AL87&lt;=6,(数据!AL87-1)*权重!AB$48,              IF(数据!AL87&lt;=12, 5*权重!AB$48+(数据!AL87-6)*权重!AB$49,                              5*权重!AB$48+6*权重!AB$49+(数据!AL87-12)*权重!AB$51              )
 )</f>
        <v>15.3</v>
      </c>
      <c r="AM87" s="16">
        <f>IF( 数据!AM87&lt;=6,(数据!AM87-1)*权重!AC$48,              IF(数据!AM87&lt;=12, 5*权重!AC$48+(数据!AM87-6)*权重!AC$49,                              5*权重!AC$48+6*权重!AC$49+(数据!AM87-12)*权重!AC$51              )
 )</f>
        <v>9.6</v>
      </c>
      <c r="AN87" s="16">
        <f>IF( 数据!AN87&lt;=6,(数据!AN87-1)*权重!AD$48,              IF(数据!AN87&lt;=12, 5*权重!AD$48+(数据!AN87-6)*权重!AD$49,                              5*权重!AD$48+6*权重!AD$49+(数据!AN87-12)*权重!AD$51              )
 )</f>
        <v>67.875</v>
      </c>
      <c r="AO87" s="16">
        <f>IF( 数据!AO87&lt;=6,(数据!AO87-1)*权重!AE$48,              IF(数据!AO87&lt;=12, 5*权重!AE$48+(数据!AO87-6)*权重!AE$49,                              5*权重!AE$48+6*权重!AE$49+(数据!AO87-12)*权重!AE$51              )
 )</f>
        <v>17.7</v>
      </c>
      <c r="AP87" s="16">
        <f>IF( 数据!AP87&lt;=6,(数据!AP87-1)*权重!AF$48,              IF(数据!AP87&lt;=12, 5*权重!AF$48+(数据!AP87-6)*权重!AF$49,                              5*权重!AF$48+6*权重!AF$49+(数据!AP87-12)*权重!AF$51              )
 )</f>
        <v>14.466666666666667</v>
      </c>
      <c r="AQ87" s="16">
        <f>IF( 数据!AQ87&lt;=6,(数据!AQ87-1)*权重!AG$48,              IF(数据!AQ87&lt;=12, 5*权重!AG$48+(数据!AQ87-6)*权重!AG$49,                              5*权重!AG$48+6*权重!AG$49+(数据!AQ87-12)*权重!AG$51              )
 )</f>
        <v>19.866666666666667</v>
      </c>
      <c r="AR87" s="16">
        <f>IF( 数据!AR87&lt;=6,(数据!AR87-1)*权重!AH$48,              IF(数据!AR87&lt;=12, 5*权重!AH$48+(数据!AR87-6)*权重!AH$49,                              5*权重!AH$48+6*权重!AH$49+(数据!AR87-12)*权重!AH$51              )
 )</f>
        <v>18.066666666666666</v>
      </c>
      <c r="AS87" s="16">
        <f>IF( 数据!AS87&lt;=6,(数据!AS87-1)*权重!AI$48,              IF(数据!AS87&lt;=12, 5*权重!AI$48+(数据!AS87-6)*权重!AI$49,                              5*权重!AI$48+6*权重!AI$49+(数据!AS87-12)*权重!AI$51              )
 )</f>
        <v>6.6500000000000012</v>
      </c>
      <c r="AT87" s="16">
        <f>IF( 数据!AT87&lt;=6,(数据!AT87-1)*权重!AJ$48,              IF(数据!AT87&lt;=12, 5*权重!AJ$48+(数据!AT87-6)*权重!AJ$49,                              5*权重!AJ$48+6*权重!AJ$49+(数据!AT87-12)*权重!AJ$51              )
 )</f>
        <v>67</v>
      </c>
      <c r="AU87" s="16">
        <f>IF( 数据!AU87&lt;=6,(数据!AU87-1)*权重!AK$48,              IF(数据!AU87&lt;=12, 5*权重!AK$48+(数据!AU87-6)*权重!AK$49,                              5*权重!AK$48+6*权重!AK$49+(数据!AU87-12)*权重!AK$51              )
 )</f>
        <v>14.499999999999998</v>
      </c>
      <c r="AV87" s="16">
        <f>IF( 数据!AV87&lt;=6,(数据!AV87-1)*权重!AL$48,              IF(数据!AV87&lt;=10, 5*权重!AL$48+(数据!AV87-4)*权重!AL$50,                              5*权重!AL$48+4*权重!AL$50+(数据!AV87-10)*权重!AL$52              )  )</f>
        <v>3.8250000000000002</v>
      </c>
      <c r="AW87" s="16">
        <f>IF( 数据!AW87&lt;=6,(数据!AW87-1)*权重!AM$48,              IF(数据!AW87&lt;=10, 5*权重!AM$48+(数据!AW87-4)*权重!AM$50,                              5*权重!AM$48+4*权重!AM$50+(数据!AW87-10)*权重!AM$52              )  )</f>
        <v>3.45</v>
      </c>
      <c r="AX87" s="16">
        <f>IF( 数据!AX87&lt;=6,(数据!AX87-1)*权重!AN$48,              IF(数据!AX87&lt;=10, 5*权重!AN$48+(数据!AX87-4)*权重!AN$50,                              5*权重!AN$48+4*权重!AN$50+(数据!AX87-10)*权重!AN$52              )  )</f>
        <v>22.912499999999998</v>
      </c>
      <c r="AY87" s="8">
        <v>2</v>
      </c>
      <c r="AZ87" s="8">
        <v>3</v>
      </c>
      <c r="BA87" s="8">
        <v>1</v>
      </c>
      <c r="BB87" s="8">
        <v>2</v>
      </c>
      <c r="BC87" s="8">
        <v>1</v>
      </c>
      <c r="BD87" s="8">
        <v>3</v>
      </c>
      <c r="BE87" s="8">
        <v>3</v>
      </c>
      <c r="BF87" s="8">
        <v>1</v>
      </c>
      <c r="BG87" s="8">
        <v>1</v>
      </c>
      <c r="BH87" s="8">
        <v>2</v>
      </c>
      <c r="BI87" s="8">
        <v>2</v>
      </c>
      <c r="BJ87" s="8">
        <v>7.05</v>
      </c>
      <c r="BK87" s="8" t="s">
        <v>22</v>
      </c>
      <c r="BL87" s="8">
        <v>15</v>
      </c>
      <c r="BM87" s="8" t="s">
        <v>361</v>
      </c>
      <c r="BN87" s="8"/>
      <c r="BO87" s="8">
        <v>28</v>
      </c>
      <c r="BP87" s="34">
        <v>46568</v>
      </c>
      <c r="BQ87" s="8" t="s">
        <v>21</v>
      </c>
      <c r="BR87" s="8" t="s">
        <v>156</v>
      </c>
    </row>
    <row r="88" spans="1:70" ht="15.5" thickBot="1" x14ac:dyDescent="0.35">
      <c r="A88" s="8" t="s">
        <v>26</v>
      </c>
      <c r="B88" s="16">
        <f t="shared" si="3"/>
        <v>472.22416666666669</v>
      </c>
      <c r="C88" s="8" t="s">
        <v>396</v>
      </c>
      <c r="D88" s="8"/>
      <c r="E88" s="33">
        <v>0.91</v>
      </c>
      <c r="F88" s="8">
        <v>0</v>
      </c>
      <c r="G88" s="8" t="s">
        <v>20</v>
      </c>
      <c r="H88" s="8" t="s">
        <v>397</v>
      </c>
      <c r="I88" s="8">
        <v>26</v>
      </c>
      <c r="J88" s="8">
        <v>176</v>
      </c>
      <c r="K88" s="8">
        <v>179</v>
      </c>
      <c r="L88" s="16">
        <f>IF( 数据!L88&lt;=6,(数据!L88-1)*权重!B$48,              IF(数据!L88&lt;=12, 5*权重!B$48+(数据!L88-6)*权重!B$49,                              5*权重!B$48+6*权重!B$49+(数据!L88-12)*权重!B$51              )
 )</f>
        <v>4.4000000000000004</v>
      </c>
      <c r="M88" s="16">
        <f>IF( 数据!M88&lt;=6,(数据!M88-1)*权重!C$48,              IF(数据!M88&lt;=12, 5*权重!C$48+(数据!M88-6)*权重!C$49,                              5*权重!C$48+6*权重!C$49+(数据!M88-12)*权重!C$51              )
 )</f>
        <v>1.75</v>
      </c>
      <c r="N88" s="16">
        <f>IF( 数据!N88&lt;=6,(数据!N88-1)*权重!D$48,              IF(数据!N88&lt;=12, 5*权重!D$48+(数据!N88-6)*权重!D$49,                              5*权重!D$48+6*权重!D$49+(数据!N88-12)*权重!D$51              )
 )</f>
        <v>-0.27999999999999992</v>
      </c>
      <c r="O88" s="16">
        <f>IF( 数据!O88&lt;=6,(数据!O88-1)*权重!E$48,              IF(数据!O88&lt;=12, 5*权重!E$48+(数据!O88-6)*权重!E$49,                              5*权重!E$48+6*权重!E$49+(数据!O88-12)*权重!E$51              )
 )</f>
        <v>0</v>
      </c>
      <c r="P88" s="16">
        <f>IF( 数据!P88&lt;=6,(数据!P88-1)*权重!F$48,              IF(数据!P88&lt;=12, 5*权重!F$48+(数据!P88-6)*权重!F$49,                              5*权重!F$48+6*权重!F$49+(数据!P88-12)*权重!F$51              )
 )</f>
        <v>-2.7333333333333329</v>
      </c>
      <c r="Q88" s="16">
        <f>IF( 数据!Q88&lt;=6,(数据!Q88-1)*权重!G$48,              IF(数据!Q88&lt;=12, 5*权重!G$48+(数据!Q88-6)*权重!G$49,                              5*权重!G$48+6*权重!G$49+(数据!Q88-12)*权重!G$51              )
 )</f>
        <v>0</v>
      </c>
      <c r="R88" s="16">
        <f>IF( 数据!R88&lt;=6,(数据!R88-1)*权重!H$48,              IF(数据!R88&lt;=12, 5*权重!H$48+(数据!R88-6)*权重!H$49,                              5*权重!H$48+6*权重!H$49+(数据!R88-12)*权重!H$51              )
 )</f>
        <v>0</v>
      </c>
      <c r="S88" s="16">
        <f>IF( 数据!S88&lt;=6,(数据!S88-1)*权重!I$48,              IF(数据!S88&lt;=12, 5*权重!I$48+(数据!S88-6)*权重!I$49,                              5*权重!I$48+6*权重!I$49+(数据!S88-12)*权重!I$51              )
 )</f>
        <v>19.299999999999997</v>
      </c>
      <c r="T88" s="16">
        <f>IF( 数据!T88&lt;=6,(数据!T88-1)*权重!J$48,              IF(数据!T88&lt;=12, 5*权重!J$48+(数据!T88-6)*权重!J$49,                              5*权重!J$48+6*权重!J$49+(数据!T88-12)*权重!J$51              )
 )</f>
        <v>0.29999999999999982</v>
      </c>
      <c r="U88" s="16">
        <f>IF( 数据!U88&lt;=6,(数据!U88-1)*权重!K$48,              IF(数据!U88&lt;=12, 5*权重!K$48+(数据!U88-6)*权重!K$49,                              5*权重!K$48+6*权重!K$49+(数据!U88-12)*权重!K$51              )
 )</f>
        <v>0</v>
      </c>
      <c r="V88" s="16">
        <f>IF( 数据!V88&lt;=6,(数据!V88-1)*权重!L$48,              IF(数据!V88&lt;=12, 5*权重!L$48+(数据!V88-6)*权重!L$49,                              5*权重!L$48+6*权重!L$49+(数据!V88-12)*权重!L$51              )
 )</f>
        <v>8.1666666666666679</v>
      </c>
      <c r="W88" s="16">
        <f>IF( 数据!W88&lt;=6,(数据!W88-1)*权重!M$48,              IF(数据!W88&lt;=12, 5*权重!M$48+(数据!W88-6)*权重!M$49,                              5*权重!M$48+6*权重!M$49+(数据!W88-12)*权重!M$51              )
 )</f>
        <v>1.4</v>
      </c>
      <c r="X88" s="16">
        <f>IF( 数据!X88&lt;=6,(数据!X88-1)*权重!N$48,              IF(数据!X88&lt;=12, 5*权重!N$48+(数据!X88-6)*权重!N$49,                              5*权重!N$48+6*权重!N$49+(数据!X88-12)*权重!N$51              )
 )</f>
        <v>1.8833333333333333</v>
      </c>
      <c r="Y88" s="16">
        <f>IF( 数据!Y88&lt;=6,(数据!Y88-1)*权重!O$48,              IF(数据!Y88&lt;=12, 5*权重!O$48+(数据!Y88-6)*权重!O$49,                              5*权重!O$48+6*权重!O$49+(数据!Y88-12)*权重!O$51              )
 )</f>
        <v>2.5333333333333332</v>
      </c>
      <c r="Z88" s="16">
        <f>IF( 数据!Z88&lt;=6,(数据!Z88-1)*权重!P$48,              IF(数据!Z88&lt;=10, 5*权重!P$48+(数据!Z88-4)*权重!P$50,                              5*权重!P$48+4*权重!P$50+(数据!Z88-10)*权重!P$52              )  )</f>
        <v>-0.90000000000000013</v>
      </c>
      <c r="AA88" s="16">
        <f>IF( 数据!AA88&lt;=6,(数据!AA88-1)*权重!Q$48,              IF(数据!AA88&lt;=12, 5*权重!Q$48+(数据!AA88-6)*权重!Q$49,                              5*权重!Q$48+6*权重!Q$49+(数据!AA88-12)*权重!Q$51              )
 )</f>
        <v>5.166666666666667</v>
      </c>
      <c r="AB88" s="16">
        <f>IF( 数据!AB88&lt;=6,(数据!AB88-1)*权重!R$48,              IF(数据!AB88&lt;=10, 5*权重!R$48+(数据!AB88-4)*权重!R$50,                              5*权重!R$48+4*权重!R$50+(数据!AB88-10)*权重!R$52              )  )</f>
        <v>58.25</v>
      </c>
      <c r="AC88" s="16">
        <f>IF( 数据!AC88&lt;=6,(数据!AC88-1)*权重!S$48,              IF(数据!AC88&lt;=12, 5*权重!S$48+(数据!AC88-6)*权重!S$49,                              5*权重!S$48+6*权重!S$49+(数据!AC88-12)*权重!S$51              )
 )</f>
        <v>20.183333333333334</v>
      </c>
      <c r="AD88" s="16">
        <f>IF( 数据!AD88&lt;=6,(数据!AD88-1)*权重!T$48,              IF(数据!AD88&lt;=12, 5*权重!T$48+(数据!AD88-6)*权重!T$49,                              5*权重!T$48+6*权重!T$49+(数据!AD88-12)*权重!T$51              )
 )</f>
        <v>-1.2333333333333329</v>
      </c>
      <c r="AE88" s="16">
        <f>IF( 数据!AE88&lt;=6,(数据!AE88-1)*权重!U$48,              IF(数据!AE88&lt;=10, 5*权重!U$48+(数据!AE88-4)*权重!U$50,                              5*权重!U$48+4*权重!U$50+(数据!AE88-10)*权重!U$52              )  )</f>
        <v>-0.99999999999999956</v>
      </c>
      <c r="AF88" s="16">
        <f>IF( 数据!AF88&lt;=6,(数据!AF88-1)*权重!V$48,              IF(数据!AF88&lt;=10, 5*权重!V$48+(数据!AF88-4)*权重!V$50,                              5*权重!V$48+4*权重!V$50+(数据!AF88-10)*权重!V$52              )  )</f>
        <v>7.8750000000000009</v>
      </c>
      <c r="AG88" s="16">
        <f>IF( 数据!AG88&lt;=6,(数据!AG88-1)*权重!W$48,              IF(数据!AG88&lt;=12, 5*权重!W$48+(数据!AG88-6)*权重!W$49,                              5*权重!W$48+6*权重!W$49+(数据!AG88-12)*权重!W$51              )
 )</f>
        <v>3.3</v>
      </c>
      <c r="AH88" s="16">
        <f>IF( 数据!AH88&lt;=6,(数据!AH88-1)*权重!X$48,              IF(数据!AH88&lt;=10, 5*权重!X$48+(数据!AH88-4)*权重!X$50,                              5*权重!X$48+4*权重!X$50+(数据!AH88-10)*权重!X$52              )  )</f>
        <v>-0.16249999999999998</v>
      </c>
      <c r="AI88" s="16">
        <f>IF( 数据!AI88&lt;=6,(数据!AI88-1)*权重!Y$48,              IF(数据!AI88&lt;=12, 5*权重!Y$48+(数据!AI88-6)*权重!Y$49,                              5*权重!Y$48+6*权重!Y$49+(数据!AI88-12)*权重!Y$51              )
 )</f>
        <v>1.3333333333333333</v>
      </c>
      <c r="AJ88" s="16">
        <f>IF( 数据!AJ88&lt;=6,(数据!AJ88-1)*权重!Z$48,              IF(数据!AJ88&lt;=10, 5*权重!Z$48+(数据!AJ88-4)*权重!Z$50,                              5*权重!Z$48+4*权重!Z$50+(数据!AJ88-10)*权重!Z$52              )  )</f>
        <v>10.425000000000001</v>
      </c>
      <c r="AK88" s="16">
        <f>IF( 数据!AK88&lt;=6,(数据!AK88-1)*权重!AA$48,              IF(数据!AK88&lt;=10, 5*权重!AA$48+(数据!AK88-4)*权重!AA$50,                              5*权重!AA$48+4*权重!AA$50+(数据!AK88-10)*权重!AA$52              )  )</f>
        <v>-1.4500000000000002</v>
      </c>
      <c r="AL88" s="16">
        <f>IF( 数据!AL88&lt;=6,(数据!AL88-1)*权重!AB$48,              IF(数据!AL88&lt;=12, 5*权重!AB$48+(数据!AL88-6)*权重!AB$49,                              5*权重!AB$48+6*权重!AB$49+(数据!AL88-12)*权重!AB$51              )
 )</f>
        <v>13.5</v>
      </c>
      <c r="AM88" s="16">
        <f>IF( 数据!AM88&lt;=6,(数据!AM88-1)*权重!AC$48,              IF(数据!AM88&lt;=12, 5*权重!AC$48+(数据!AM88-6)*权重!AC$49,                              5*权重!AC$48+6*权重!AC$49+(数据!AM88-12)*权重!AC$51              )
 )</f>
        <v>8.8666666666666671</v>
      </c>
      <c r="AN88" s="16">
        <f>IF( 数据!AN88&lt;=6,(数据!AN88-1)*权重!AD$48,              IF(数据!AN88&lt;=12, 5*权重!AD$48+(数据!AN88-6)*权重!AD$49,                              5*权重!AD$48+6*权重!AD$49+(数据!AN88-12)*权重!AD$51              )
 )</f>
        <v>96.25</v>
      </c>
      <c r="AO88" s="16">
        <f>IF( 数据!AO88&lt;=6,(数据!AO88-1)*权重!AE$48,              IF(数据!AO88&lt;=12, 5*权重!AE$48+(数据!AO88-6)*权重!AE$49,                              5*权重!AE$48+6*权重!AE$49+(数据!AO88-12)*权重!AE$51              )
 )</f>
        <v>11.116666666666667</v>
      </c>
      <c r="AP88" s="16">
        <f>IF( 数据!AP88&lt;=6,(数据!AP88-1)*权重!AF$48,              IF(数据!AP88&lt;=12, 5*权重!AF$48+(数据!AP88-6)*权重!AF$49,                              5*权重!AF$48+6*权重!AF$49+(数据!AP88-12)*权重!AF$51              )
 )</f>
        <v>16.399999999999999</v>
      </c>
      <c r="AQ88" s="16">
        <f>IF( 数据!AQ88&lt;=6,(数据!AQ88-1)*权重!AG$48,              IF(数据!AQ88&lt;=12, 5*权重!AG$48+(数据!AQ88-6)*权重!AG$49,                              5*权重!AG$48+6*权重!AG$49+(数据!AQ88-12)*权重!AG$51              )
 )</f>
        <v>20.900000000000002</v>
      </c>
      <c r="AR88" s="16">
        <f>IF( 数据!AR88&lt;=6,(数据!AR88-1)*权重!AH$48,              IF(数据!AR88&lt;=12, 5*权重!AH$48+(数据!AR88-6)*权重!AH$49,                              5*权重!AH$48+6*权重!AH$49+(数据!AR88-12)*权重!AH$51              )
 )</f>
        <v>15.733333333333333</v>
      </c>
      <c r="AS88" s="16">
        <f>IF( 数据!AS88&lt;=6,(数据!AS88-1)*权重!AI$48,              IF(数据!AS88&lt;=12, 5*权重!AI$48+(数据!AS88-6)*权重!AI$49,                              5*权重!AI$48+6*权重!AI$49+(数据!AS88-12)*权重!AI$51              )
 )</f>
        <v>5.7000000000000011</v>
      </c>
      <c r="AT88" s="16">
        <f>IF( 数据!AT88&lt;=6,(数据!AT88-1)*权重!AJ$48,              IF(数据!AT88&lt;=12, 5*权重!AJ$48+(数据!AT88-6)*权重!AJ$49,                              5*权重!AJ$48+6*权重!AJ$49+(数据!AT88-12)*权重!AJ$51              )
 )</f>
        <v>96.25</v>
      </c>
      <c r="AU88" s="16">
        <f>IF( 数据!AU88&lt;=6,(数据!AU88-1)*权重!AK$48,              IF(数据!AU88&lt;=12, 5*权重!AK$48+(数据!AU88-6)*权重!AK$49,                              5*权重!AK$48+6*权重!AK$49+(数据!AU88-12)*权重!AK$51              )
 )</f>
        <v>15.999999999999998</v>
      </c>
      <c r="AV88" s="16">
        <f>IF( 数据!AV88&lt;=6,(数据!AV88-1)*权重!AL$48,              IF(数据!AV88&lt;=10, 5*权重!AL$48+(数据!AV88-4)*权重!AL$50,                              5*权重!AL$48+4*权重!AL$50+(数据!AV88-10)*权重!AL$52              )  )</f>
        <v>4.6749999999999998</v>
      </c>
      <c r="AW88" s="16">
        <f>IF( 数据!AW88&lt;=6,(数据!AW88-1)*权重!AM$48,              IF(数据!AW88&lt;=10, 5*权重!AM$48+(数据!AW88-4)*权重!AM$50,                              5*权重!AM$48+4*权重!AM$50+(数据!AW88-10)*权重!AM$52              )  )</f>
        <v>4.5750000000000002</v>
      </c>
      <c r="AX88" s="16">
        <f>IF( 数据!AX88&lt;=6,(数据!AX88-1)*权重!AN$48,              IF(数据!AX88&lt;=10, 5*权重!AN$48+(数据!AX88-4)*权重!AN$50,                              5*权重!AN$48+4*权重!AN$50+(数据!AX88-10)*权重!AN$52              )  )</f>
        <v>23.75</v>
      </c>
      <c r="AY88" s="8">
        <v>2</v>
      </c>
      <c r="AZ88" s="8">
        <v>3</v>
      </c>
      <c r="BA88" s="8">
        <v>3</v>
      </c>
      <c r="BB88" s="8">
        <v>1</v>
      </c>
      <c r="BC88" s="8">
        <v>3</v>
      </c>
      <c r="BD88" s="8">
        <v>3</v>
      </c>
      <c r="BE88" s="8">
        <v>3</v>
      </c>
      <c r="BF88" s="8">
        <v>2</v>
      </c>
      <c r="BG88" s="8">
        <v>3</v>
      </c>
      <c r="BH88" s="8">
        <v>2</v>
      </c>
      <c r="BI88" s="8">
        <v>1</v>
      </c>
      <c r="BJ88" s="8">
        <v>6.95</v>
      </c>
      <c r="BK88" s="8" t="s">
        <v>22</v>
      </c>
      <c r="BL88" s="8">
        <v>15</v>
      </c>
      <c r="BM88" s="8">
        <v>2</v>
      </c>
      <c r="BN88" s="8"/>
      <c r="BO88" s="8">
        <v>26</v>
      </c>
      <c r="BP88" s="34">
        <v>47299</v>
      </c>
      <c r="BQ88" s="8" t="s">
        <v>21</v>
      </c>
      <c r="BR88" s="8" t="s">
        <v>156</v>
      </c>
    </row>
    <row r="89" spans="1:70" ht="15.5" thickBot="1" x14ac:dyDescent="0.35">
      <c r="A89" s="8" t="s">
        <v>26</v>
      </c>
      <c r="B89" s="16">
        <f>SUM(L89:AX89)</f>
        <v>418.11249999999995</v>
      </c>
      <c r="C89" s="8" t="s">
        <v>398</v>
      </c>
      <c r="D89" s="8"/>
      <c r="E89" s="33">
        <v>0.92</v>
      </c>
      <c r="F89" s="8">
        <v>0</v>
      </c>
      <c r="G89" s="8" t="s">
        <v>33</v>
      </c>
      <c r="H89" s="8" t="s">
        <v>399</v>
      </c>
      <c r="I89" s="8">
        <v>24</v>
      </c>
      <c r="J89" s="8">
        <v>155</v>
      </c>
      <c r="K89" s="8">
        <v>161</v>
      </c>
      <c r="L89" s="16">
        <f>IF( 数据!L89&lt;=6,(数据!L89-1)*权重!B$48,              IF(数据!L89&lt;=12, 5*权重!B$48+(数据!L89-6)*权重!B$49,                              5*权重!B$48+6*权重!B$49+(数据!L89-12)*权重!B$51              )
 )</f>
        <v>4.4000000000000004</v>
      </c>
      <c r="M89" s="16">
        <f>IF( 数据!M89&lt;=6,(数据!M89-1)*权重!C$48,              IF(数据!M89&lt;=12, 5*权重!C$48+(数据!M89-6)*权重!C$49,                              5*权重!C$48+6*权重!C$49+(数据!M89-12)*权重!C$51              )
 )</f>
        <v>1.75</v>
      </c>
      <c r="N89" s="16">
        <f>IF( 数据!N89&lt;=6,(数据!N89-1)*权重!D$48,              IF(数据!N89&lt;=12, 5*权重!D$48+(数据!N89-6)*权重!D$49,                              5*权重!D$48+6*权重!D$49+(数据!N89-12)*权重!D$51              )
 )</f>
        <v>0.8</v>
      </c>
      <c r="O89" s="16">
        <f>IF( 数据!O89&lt;=6,(数据!O89-1)*权重!E$48,              IF(数据!O89&lt;=12, 5*权重!E$48+(数据!O89-6)*权重!E$49,                              5*权重!E$48+6*权重!E$49+(数据!O89-12)*权重!E$51              )
 )</f>
        <v>0</v>
      </c>
      <c r="P89" s="16">
        <f>IF( 数据!P89&lt;=6,(数据!P89-1)*权重!F$48,              IF(数据!P89&lt;=12, 5*权重!F$48+(数据!P89-6)*权重!F$49,                              5*权重!F$48+6*权重!F$49+(数据!P89-12)*权重!F$51              )
 )</f>
        <v>-1.9666666666666663</v>
      </c>
      <c r="Q89" s="16">
        <f>IF( 数据!Q89&lt;=6,(数据!Q89-1)*权重!G$48,              IF(数据!Q89&lt;=12, 5*权重!G$48+(数据!Q89-6)*权重!G$49,                              5*权重!G$48+6*权重!G$49+(数据!Q89-12)*权重!G$51              )
 )</f>
        <v>0</v>
      </c>
      <c r="R89" s="16">
        <f>IF( 数据!R89&lt;=6,(数据!R89-1)*权重!H$48,              IF(数据!R89&lt;=12, 5*权重!H$48+(数据!R89-6)*权重!H$49,                              5*权重!H$48+6*权重!H$49+(数据!R89-12)*权重!H$51              )
 )</f>
        <v>0</v>
      </c>
      <c r="S89" s="16">
        <f>IF( 数据!S89&lt;=6,(数据!S89-1)*权重!I$48,              IF(数据!S89&lt;=12, 5*权重!I$48+(数据!S89-6)*权重!I$49,                              5*权重!I$48+6*权重!I$49+(数据!S89-12)*权重!I$51              )
 )</f>
        <v>20.666666666666664</v>
      </c>
      <c r="T89" s="16">
        <f>IF( 数据!T89&lt;=6,(数据!T89-1)*权重!J$48,              IF(数据!T89&lt;=12, 5*权重!J$48+(数据!T89-6)*权重!J$49,                              5*权重!J$48+6*权重!J$49+(数据!T89-12)*权重!J$51              )
 )</f>
        <v>3.5</v>
      </c>
      <c r="U89" s="16">
        <f>IF( 数据!U89&lt;=6,(数据!U89-1)*权重!K$48,              IF(数据!U89&lt;=12, 5*权重!K$48+(数据!U89-6)*权重!K$49,                              5*权重!K$48+6*权重!K$49+(数据!U89-12)*权重!K$51              )
 )</f>
        <v>0</v>
      </c>
      <c r="V89" s="16">
        <f>IF( 数据!V89&lt;=6,(数据!V89-1)*权重!L$48,              IF(数据!V89&lt;=12, 5*权重!L$48+(数据!V89-6)*权重!L$49,                              5*权重!L$48+6*权重!L$49+(数据!V89-12)*权重!L$51              )
 )</f>
        <v>8.1666666666666679</v>
      </c>
      <c r="W89" s="16">
        <f>IF( 数据!W89&lt;=6,(数据!W89-1)*权重!M$48,              IF(数据!W89&lt;=12, 5*权重!M$48+(数据!W89-6)*权重!M$49,                              5*权重!M$48+6*权重!M$49+(数据!W89-12)*权重!M$51              )
 )</f>
        <v>2.6666666666666665</v>
      </c>
      <c r="X89" s="16">
        <f>IF( 数据!X89&lt;=6,(数据!X89-1)*权重!N$48,              IF(数据!X89&lt;=12, 5*权重!N$48+(数据!X89-6)*权重!N$49,                              5*权重!N$48+6*权重!N$49+(数据!X89-12)*权重!N$51              )
 )</f>
        <v>2.1333333333333333</v>
      </c>
      <c r="Y89" s="16">
        <f>IF( 数据!Y89&lt;=6,(数据!Y89-1)*权重!O$48,              IF(数据!Y89&lt;=12, 5*权重!O$48+(数据!Y89-6)*权重!O$49,                              5*权重!O$48+6*权重!O$49+(数据!Y89-12)*权重!O$51              )
 )</f>
        <v>4.2</v>
      </c>
      <c r="Z89" s="16">
        <f>IF( 数据!Z89&lt;=6,(数据!Z89-1)*权重!P$48,              IF(数据!Z89&lt;=10, 5*权重!P$48+(数据!Z89-4)*权重!P$50,                              5*权重!P$48+4*权重!P$50+(数据!Z89-10)*权重!P$52              )  )</f>
        <v>-0.37500000000000022</v>
      </c>
      <c r="AA89" s="16">
        <f>IF( 数据!AA89&lt;=6,(数据!AA89-1)*权重!Q$48,              IF(数据!AA89&lt;=12, 5*权重!Q$48+(数据!AA89-6)*权重!Q$49,                              5*权重!Q$48+6*权重!Q$49+(数据!AA89-12)*权重!Q$51              )
 )</f>
        <v>6.2333333333333325</v>
      </c>
      <c r="AB89" s="16">
        <f>IF( 数据!AB89&lt;=6,(数据!AB89-1)*权重!R$48,              IF(数据!AB89&lt;=10, 5*权重!R$48+(数据!AB89-4)*权重!R$50,                              5*权重!R$48+4*权重!R$50+(数据!AB89-10)*权重!R$52              )  )</f>
        <v>55.25</v>
      </c>
      <c r="AC89" s="16">
        <f>IF( 数据!AC89&lt;=6,(数据!AC89-1)*权重!S$48,              IF(数据!AC89&lt;=12, 5*权重!S$48+(数据!AC89-6)*权重!S$49,                              5*权重!S$48+6*权重!S$49+(数据!AC89-12)*权重!S$51              )
 )</f>
        <v>20.183333333333334</v>
      </c>
      <c r="AD89" s="16">
        <f>IF( 数据!AD89&lt;=6,(数据!AD89-1)*权重!T$48,              IF(数据!AD89&lt;=12, 5*权重!T$48+(数据!AD89-6)*权重!T$49,                              5*权重!T$48+6*权重!T$49+(数据!AD89-12)*权重!T$51              )
 )</f>
        <v>-1.5999999999999996</v>
      </c>
      <c r="AE89" s="16">
        <f>IF( 数据!AE89&lt;=6,(数据!AE89-1)*权重!U$48,              IF(数据!AE89&lt;=10, 5*权重!U$48+(数据!AE89-4)*权重!U$50,                              5*权重!U$48+4*权重!U$50+(数据!AE89-10)*权重!U$52              )  )</f>
        <v>-2.4499999999999993</v>
      </c>
      <c r="AF89" s="16">
        <f>IF( 数据!AF89&lt;=6,(数据!AF89-1)*权重!V$48,              IF(数据!AF89&lt;=10, 5*权重!V$48+(数据!AF89-4)*权重!V$50,                              5*权重!V$48+4*权重!V$50+(数据!AF89-10)*权重!V$52              )  )</f>
        <v>7.0875000000000004</v>
      </c>
      <c r="AG89" s="16">
        <f>IF( 数据!AG89&lt;=6,(数据!AG89-1)*权重!W$48,              IF(数据!AG89&lt;=12, 5*权重!W$48+(数据!AG89-6)*权重!W$49,                              5*权重!W$48+6*权重!W$49+(数据!AG89-12)*权重!W$51              )
 )</f>
        <v>3.6999999999999997</v>
      </c>
      <c r="AH89" s="16">
        <f>IF( 数据!AH89&lt;=6,(数据!AH89-1)*权重!X$48,              IF(数据!AH89&lt;=10, 5*权重!X$48+(数据!AH89-4)*权重!X$50,                              5*权重!X$48+4*权重!X$50+(数据!AH89-10)*权重!X$52              )  )</f>
        <v>-0.16249999999999998</v>
      </c>
      <c r="AI89" s="16">
        <f>IF( 数据!AI89&lt;=6,(数据!AI89-1)*权重!Y$48,              IF(数据!AI89&lt;=12, 5*权重!Y$48+(数据!AI89-6)*权重!Y$49,                              5*权重!Y$48+6*权重!Y$49+(数据!AI89-12)*权重!Y$51              )
 )</f>
        <v>0.53333333333333333</v>
      </c>
      <c r="AJ89" s="16">
        <f>IF( 数据!AJ89&lt;=6,(数据!AJ89-1)*权重!Z$48,              IF(数据!AJ89&lt;=10, 5*权重!Z$48+(数据!AJ89-4)*权重!Z$50,                              5*权重!Z$48+4*权重!Z$50+(数据!AJ89-10)*权重!Z$52              )  )</f>
        <v>10.425000000000001</v>
      </c>
      <c r="AK89" s="16">
        <f>IF( 数据!AK89&lt;=6,(数据!AK89-1)*权重!AA$48,              IF(数据!AK89&lt;=10, 5*权重!AA$48+(数据!AK89-4)*权重!AA$50,                              5*权重!AA$48+4*权重!AA$50+(数据!AK89-10)*权重!AA$52              )  )</f>
        <v>-1.4500000000000002</v>
      </c>
      <c r="AL89" s="16">
        <f>IF( 数据!AL89&lt;=6,(数据!AL89-1)*权重!AB$48,              IF(数据!AL89&lt;=12, 5*权重!AB$48+(数据!AL89-6)*权重!AB$49,                              5*权重!AB$48+6*权重!AB$49+(数据!AL89-12)*权重!AB$51              )
 )</f>
        <v>14.4</v>
      </c>
      <c r="AM89" s="16">
        <f>IF( 数据!AM89&lt;=6,(数据!AM89-1)*权重!AC$48,              IF(数据!AM89&lt;=12, 5*权重!AC$48+(数据!AM89-6)*权重!AC$49,                              5*权重!AC$48+6*权重!AC$49+(数据!AM89-12)*权重!AC$51              )
 )</f>
        <v>8.5</v>
      </c>
      <c r="AN89" s="16">
        <f>IF( 数据!AN89&lt;=6,(数据!AN89-1)*权重!AD$48,              IF(数据!AN89&lt;=12, 5*权重!AD$48+(数据!AN89-6)*权重!AD$49,                              5*权重!AD$48+6*权重!AD$49+(数据!AN89-12)*权重!AD$51              )
 )</f>
        <v>77.333333333333329</v>
      </c>
      <c r="AO89" s="16">
        <f>IF( 数据!AO89&lt;=6,(数据!AO89-1)*权重!AE$48,              IF(数据!AO89&lt;=12, 5*权重!AE$48+(数据!AO89-6)*权重!AE$49,                              5*权重!AE$48+6*权重!AE$49+(数据!AO89-12)*权重!AE$51              )
 )</f>
        <v>6.9666666666666668</v>
      </c>
      <c r="AP89" s="16">
        <f>IF( 数据!AP89&lt;=6,(数据!AP89-1)*权重!AF$48,              IF(数据!AP89&lt;=12, 5*权重!AF$48+(数据!AP89-6)*权重!AF$49,                              5*权重!AF$48+6*权重!AF$49+(数据!AP89-12)*权重!AF$51              )
 )</f>
        <v>14.466666666666667</v>
      </c>
      <c r="AQ89" s="16">
        <f>IF( 数据!AQ89&lt;=6,(数据!AQ89-1)*权重!AG$48,              IF(数据!AQ89&lt;=12, 5*权重!AG$48+(数据!AQ89-6)*权重!AG$49,                              5*权重!AG$48+6*权重!AG$49+(数据!AQ89-12)*权重!AG$51              )
 )</f>
        <v>18.316666666666666</v>
      </c>
      <c r="AR89" s="16">
        <f>IF( 数据!AR89&lt;=6,(数据!AR89-1)*权重!AH$48,              IF(数据!AR89&lt;=12, 5*权重!AH$48+(数据!AR89-6)*权重!AH$49,                              5*权重!AH$48+6*权重!AH$49+(数据!AR89-12)*权重!AH$51              )
 )</f>
        <v>14.566666666666665</v>
      </c>
      <c r="AS89" s="16">
        <f>IF( 数据!AS89&lt;=6,(数据!AS89-1)*权重!AI$48,              IF(数据!AS89&lt;=12, 5*权重!AI$48+(数据!AS89-6)*权重!AI$49,                              5*权重!AI$48+6*权重!AI$49+(数据!AS89-12)*权重!AI$51              )
 )</f>
        <v>3.1333333333333337</v>
      </c>
      <c r="AT89" s="16">
        <f>IF( 数据!AT89&lt;=6,(数据!AT89-1)*权重!AJ$48,              IF(数据!AT89&lt;=12, 5*权重!AJ$48+(数据!AT89-6)*权重!AJ$49,                              5*权重!AJ$48+6*权重!AJ$49+(数据!AT89-12)*权重!AJ$51              )
 )</f>
        <v>71.875</v>
      </c>
      <c r="AU89" s="16">
        <f>IF( 数据!AU89&lt;=6,(数据!AU89-1)*权重!AK$48,              IF(数据!AU89&lt;=12, 5*权重!AK$48+(数据!AU89-6)*权重!AK$49,                              5*权重!AK$48+6*权重!AK$49+(数据!AU89-12)*权重!AK$51              )
 )</f>
        <v>13.899999999999999</v>
      </c>
      <c r="AV89" s="16">
        <f>IF( 数据!AV89&lt;=6,(数据!AV89-1)*权重!AL$48,              IF(数据!AV89&lt;=10, 5*权重!AL$48+(数据!AV89-4)*权重!AL$50,                              5*权重!AL$48+4*权重!AL$50+(数据!AV89-10)*权重!AL$52              )  )</f>
        <v>2.5499999999999998</v>
      </c>
      <c r="AW89" s="16">
        <f>IF( 数据!AW89&lt;=6,(数据!AW89-1)*权重!AM$48,              IF(数据!AW89&lt;=10, 5*权重!AM$48+(数据!AW89-4)*权重!AM$50,                              5*权重!AM$48+4*权重!AM$50+(数据!AW89-10)*权重!AM$52              )  )</f>
        <v>3.8250000000000002</v>
      </c>
      <c r="AX89" s="16">
        <f>IF( 数据!AX89&lt;=6,(数据!AX89-1)*权重!AN$48,              IF(数据!AX89&lt;=10, 5*权重!AN$48+(数据!AX89-4)*权重!AN$50,                              5*权重!AN$48+4*权重!AN$50+(数据!AX89-10)*权重!AN$52              )  )</f>
        <v>24.587499999999999</v>
      </c>
      <c r="AY89" s="8">
        <v>3</v>
      </c>
      <c r="AZ89" s="8">
        <v>2</v>
      </c>
      <c r="BA89" s="8">
        <v>1</v>
      </c>
      <c r="BB89" s="8">
        <v>2</v>
      </c>
      <c r="BC89" s="8">
        <v>4</v>
      </c>
      <c r="BD89" s="8">
        <v>2</v>
      </c>
      <c r="BE89" s="8">
        <v>4</v>
      </c>
      <c r="BF89" s="8">
        <v>2</v>
      </c>
      <c r="BG89" s="8">
        <v>4</v>
      </c>
      <c r="BH89" s="8">
        <v>1</v>
      </c>
      <c r="BI89" s="8">
        <v>3</v>
      </c>
      <c r="BJ89" s="8">
        <v>6.1</v>
      </c>
      <c r="BK89" s="8" t="s">
        <v>22</v>
      </c>
      <c r="BL89" s="8">
        <v>15</v>
      </c>
      <c r="BM89" s="8">
        <v>1</v>
      </c>
      <c r="BN89" s="8"/>
      <c r="BO89" s="8">
        <v>13</v>
      </c>
      <c r="BP89" s="34">
        <v>46934</v>
      </c>
      <c r="BQ89" s="8" t="s">
        <v>21</v>
      </c>
      <c r="BR89" s="8" t="s">
        <v>156</v>
      </c>
    </row>
    <row r="90" spans="1:70" ht="15.5" thickBot="1" x14ac:dyDescent="0.35">
      <c r="A90" s="8" t="s">
        <v>26</v>
      </c>
      <c r="B90" s="16">
        <f t="shared" si="3"/>
        <v>435.73416666666668</v>
      </c>
      <c r="C90" s="8" t="s">
        <v>400</v>
      </c>
      <c r="D90" s="8"/>
      <c r="E90" s="33">
        <v>0.96</v>
      </c>
      <c r="F90" s="8">
        <v>0</v>
      </c>
      <c r="G90" s="8" t="s">
        <v>33</v>
      </c>
      <c r="H90" s="8" t="s">
        <v>31</v>
      </c>
      <c r="I90" s="8">
        <v>22</v>
      </c>
      <c r="J90" s="8">
        <v>148</v>
      </c>
      <c r="K90" s="8">
        <v>164</v>
      </c>
      <c r="L90" s="16">
        <f>IF( 数据!L90&lt;=6,(数据!L90-1)*权重!B$48,              IF(数据!L90&lt;=12, 5*权重!B$48+(数据!L90-6)*权重!B$49,                              5*权重!B$48+6*权重!B$49+(数据!L90-12)*权重!B$51              )
 )</f>
        <v>3.4666666666666668</v>
      </c>
      <c r="M90" s="16">
        <f>IF( 数据!M90&lt;=6,(数据!M90-1)*权重!C$48,              IF(数据!M90&lt;=12, 5*权重!C$48+(数据!M90-6)*权重!C$49,                              5*权重!C$48+6*权重!C$49+(数据!M90-12)*权重!C$51              )
 )</f>
        <v>1.1599999999999999</v>
      </c>
      <c r="N90" s="16">
        <f>IF( 数据!N90&lt;=6,(数据!N90-1)*权重!D$48,              IF(数据!N90&lt;=12, 5*权重!D$48+(数据!N90-6)*权重!D$49,                              5*权重!D$48+6*权重!D$49+(数据!N90-12)*权重!D$51              )
 )</f>
        <v>0.82000000000000006</v>
      </c>
      <c r="O90" s="16">
        <f>IF( 数据!O90&lt;=6,(数据!O90-1)*权重!E$48,              IF(数据!O90&lt;=12, 5*权重!E$48+(数据!O90-6)*权重!E$49,                              5*权重!E$48+6*权重!E$49+(数据!O90-12)*权重!E$51              )
 )</f>
        <v>0</v>
      </c>
      <c r="P90" s="16">
        <f>IF( 数据!P90&lt;=6,(数据!P90-1)*权重!F$48,              IF(数据!P90&lt;=12, 5*权重!F$48+(数据!P90-6)*权重!F$49,                              5*权重!F$48+6*权重!F$49+(数据!P90-12)*权重!F$51              )
 )</f>
        <v>-3.4999999999999996</v>
      </c>
      <c r="Q90" s="16">
        <f>IF( 数据!Q90&lt;=6,(数据!Q90-1)*权重!G$48,              IF(数据!Q90&lt;=12, 5*权重!G$48+(数据!Q90-6)*权重!G$49,                              5*权重!G$48+6*权重!G$49+(数据!Q90-12)*权重!G$51              )
 )</f>
        <v>0</v>
      </c>
      <c r="R90" s="16">
        <f>IF( 数据!R90&lt;=6,(数据!R90-1)*权重!H$48,              IF(数据!R90&lt;=12, 5*权重!H$48+(数据!R90-6)*权重!H$49,                              5*权重!H$48+6*权重!H$49+(数据!R90-12)*权重!H$51              )
 )</f>
        <v>0</v>
      </c>
      <c r="S90" s="16">
        <f>IF( 数据!S90&lt;=6,(数据!S90-1)*权重!I$48,              IF(数据!S90&lt;=12, 5*权重!I$48+(数据!S90-6)*权重!I$49,                              5*权重!I$48+6*权重!I$49+(数据!S90-12)*权重!I$51              )
 )</f>
        <v>10.6</v>
      </c>
      <c r="T90" s="16">
        <f>IF( 数据!T90&lt;=6,(数据!T90-1)*权重!J$48,              IF(数据!T90&lt;=12, 5*权重!J$48+(数据!T90-6)*权重!J$49,                              5*权重!J$48+6*权重!J$49+(数据!T90-12)*权重!J$51              )
 )</f>
        <v>1.7999999999999998</v>
      </c>
      <c r="U90" s="16">
        <f>IF( 数据!U90&lt;=6,(数据!U90-1)*权重!K$48,              IF(数据!U90&lt;=12, 5*权重!K$48+(数据!U90-6)*权重!K$49,                              5*权重!K$48+6*权重!K$49+(数据!U90-12)*权重!K$51              )
 )</f>
        <v>0</v>
      </c>
      <c r="V90" s="16">
        <f>IF( 数据!V90&lt;=6,(数据!V90-1)*权重!L$48,              IF(数据!V90&lt;=12, 5*权重!L$48+(数据!V90-6)*权重!L$49,                              5*权重!L$48+6*权重!L$49+(数据!V90-12)*权重!L$51              )
 )</f>
        <v>4.24</v>
      </c>
      <c r="W90" s="16">
        <f>IF( 数据!W90&lt;=6,(数据!W90-1)*权重!M$48,              IF(数据!W90&lt;=12, 5*权重!M$48+(数据!W90-6)*权重!M$49,                              5*权重!M$48+6*权重!M$49+(数据!W90-12)*权重!M$51              )
 )</f>
        <v>-0.51666666666666661</v>
      </c>
      <c r="X90" s="16">
        <f>IF( 数据!X90&lt;=6,(数据!X90-1)*权重!N$48,              IF(数据!X90&lt;=12, 5*权重!N$48+(数据!X90-6)*权重!N$49,                              5*权重!N$48+6*权重!N$49+(数据!X90-12)*权重!N$51              )
 )</f>
        <v>2.7333333333333329</v>
      </c>
      <c r="Y90" s="16">
        <f>IF( 数据!Y90&lt;=6,(数据!Y90-1)*权重!O$48,              IF(数据!Y90&lt;=12, 5*权重!O$48+(数据!Y90-6)*权重!O$49,                              5*权重!O$48+6*权重!O$49+(数据!Y90-12)*权重!O$51              )
 )</f>
        <v>0.96</v>
      </c>
      <c r="Z90" s="16">
        <f>IF( 数据!Z90&lt;=6,(数据!Z90-1)*权重!P$48,              IF(数据!Z90&lt;=10, 5*权重!P$48+(数据!Z90-4)*权重!P$50,                              5*权重!P$48+4*权重!P$50+(数据!Z90-10)*权重!P$52              )  )</f>
        <v>-1.1000000000000001</v>
      </c>
      <c r="AA90" s="16">
        <f>IF( 数据!AA90&lt;=6,(数据!AA90-1)*权重!Q$48,              IF(数据!AA90&lt;=12, 5*权重!Q$48+(数据!AA90-6)*权重!Q$49,                              5*权重!Q$48+6*权重!Q$49+(数据!AA90-12)*权重!Q$51              )
 )</f>
        <v>6.5</v>
      </c>
      <c r="AB90" s="16">
        <f>IF( 数据!AB90&lt;=6,(数据!AB90-1)*权重!R$48,              IF(数据!AB90&lt;=10, 5*权重!R$48+(数据!AB90-4)*权重!R$50,                              5*权重!R$48+4*权重!R$50+(数据!AB90-10)*权重!R$52              )  )</f>
        <v>56</v>
      </c>
      <c r="AC90" s="16">
        <f>IF( 数据!AC90&lt;=6,(数据!AC90-1)*权重!S$48,              IF(数据!AC90&lt;=12, 5*权重!S$48+(数据!AC90-6)*权重!S$49,                              5*权重!S$48+6*权重!S$49+(数据!AC90-12)*权重!S$51              )
 )</f>
        <v>21.55</v>
      </c>
      <c r="AD90" s="16">
        <f>IF( 数据!AD90&lt;=6,(数据!AD90-1)*权重!T$48,              IF(数据!AD90&lt;=12, 5*权重!T$48+(数据!AD90-6)*权重!T$49,                              5*权重!T$48+6*权重!T$49+(数据!AD90-12)*权重!T$51              )
 )</f>
        <v>-0.49999999999999956</v>
      </c>
      <c r="AE90" s="16">
        <f>IF( 数据!AE90&lt;=6,(数据!AE90-1)*权重!U$48,              IF(数据!AE90&lt;=10, 5*权重!U$48+(数据!AE90-4)*权重!U$50,                              5*权重!U$48+4*权重!U$50+(数据!AE90-10)*权重!U$52              )  )</f>
        <v>-2.7249999999999996</v>
      </c>
      <c r="AF90" s="16">
        <f>IF( 数据!AF90&lt;=6,(数据!AF90-1)*权重!V$48,              IF(数据!AF90&lt;=10, 5*权重!V$48+(数据!AF90-4)*权重!V$50,                              5*权重!V$48+4*权重!V$50+(数据!AF90-10)*权重!V$52              )  )</f>
        <v>6.8250000000000011</v>
      </c>
      <c r="AG90" s="16">
        <f>IF( 数据!AG90&lt;=6,(数据!AG90-1)*权重!W$48,              IF(数据!AG90&lt;=12, 5*权重!W$48+(数据!AG90-6)*权重!W$49,                              5*权重!W$48+6*权重!W$49+(数据!AG90-12)*权重!W$51              )
 )</f>
        <v>4.4000000000000004</v>
      </c>
      <c r="AH90" s="16">
        <f>IF( 数据!AH90&lt;=6,(数据!AH90-1)*权重!X$48,              IF(数据!AH90&lt;=10, 5*权重!X$48+(数据!AH90-4)*权重!X$50,                              5*权重!X$48+4*权重!X$50+(数据!AH90-10)*权重!X$52              )  )</f>
        <v>0.17500000000000004</v>
      </c>
      <c r="AI90" s="16">
        <f>IF( 数据!AI90&lt;=6,(数据!AI90-1)*权重!Y$48,              IF(数据!AI90&lt;=12, 5*权重!Y$48+(数据!AI90-6)*权重!Y$49,                              5*权重!Y$48+6*权重!Y$49+(数据!AI90-12)*权重!Y$51              )
 )</f>
        <v>0.13333333333333336</v>
      </c>
      <c r="AJ90" s="16">
        <f>IF( 数据!AJ90&lt;=6,(数据!AJ90-1)*权重!Z$48,              IF(数据!AJ90&lt;=10, 5*权重!Z$48+(数据!AJ90-4)*权重!Z$50,                              5*权重!Z$48+4*权重!Z$50+(数据!AJ90-10)*权重!Z$52              )  )</f>
        <v>9.25</v>
      </c>
      <c r="AK90" s="16">
        <f>IF( 数据!AK90&lt;=6,(数据!AK90-1)*权重!AA$48,              IF(数据!AK90&lt;=10, 5*权重!AA$48+(数据!AK90-4)*权重!AA$50,                              5*权重!AA$48+4*权重!AA$50+(数据!AK90-10)*权重!AA$52              )  )</f>
        <v>-1.1000000000000001</v>
      </c>
      <c r="AL90" s="16">
        <f>IF( 数据!AL90&lt;=6,(数据!AL90-1)*权重!AB$48,              IF(数据!AL90&lt;=12, 5*权重!AB$48+(数据!AL90-6)*权重!AB$49,                              5*权重!AB$48+6*权重!AB$49+(数据!AL90-12)*权重!AB$51              )
 )</f>
        <v>15.3</v>
      </c>
      <c r="AM90" s="16">
        <f>IF( 数据!AM90&lt;=6,(数据!AM90-1)*权重!AC$48,              IF(数据!AM90&lt;=12, 5*权重!AC$48+(数据!AM90-6)*权重!AC$49,                              5*权重!AC$48+6*权重!AC$49+(数据!AM90-12)*权重!AC$51              )
 )</f>
        <v>10.333333333333334</v>
      </c>
      <c r="AN90" s="16">
        <f>IF( 数据!AN90&lt;=6,(数据!AN90-1)*权重!AD$48,              IF(数据!AN90&lt;=12, 5*权重!AD$48+(数据!AN90-6)*权重!AD$49,                              5*权重!AD$48+6*权重!AD$49+(数据!AN90-12)*权重!AD$51              )
 )</f>
        <v>77.333333333333329</v>
      </c>
      <c r="AO90" s="16">
        <f>IF( 数据!AO90&lt;=6,(数据!AO90-1)*权重!AE$48,              IF(数据!AO90&lt;=12, 5*权重!AE$48+(数据!AO90-6)*权重!AE$49,                              5*权重!AE$48+6*权重!AE$49+(数据!AO90-12)*权重!AE$51              )
 )</f>
        <v>20.3</v>
      </c>
      <c r="AP90" s="16">
        <f>IF( 数据!AP90&lt;=6,(数据!AP90-1)*权重!AF$48,              IF(数据!AP90&lt;=12, 5*权重!AF$48+(数据!AP90-6)*权重!AF$49,                              5*权重!AF$48+6*权重!AF$49+(数据!AP90-12)*权重!AF$51              )
 )</f>
        <v>15.433333333333334</v>
      </c>
      <c r="AQ90" s="16">
        <f>IF( 数据!AQ90&lt;=6,(数据!AQ90-1)*权重!AG$48,              IF(数据!AQ90&lt;=12, 5*权重!AG$48+(数据!AQ90-6)*权重!AG$49,                              5*权重!AG$48+6*权重!AG$49+(数据!AQ90-12)*权重!AG$51              )
 )</f>
        <v>19.350000000000001</v>
      </c>
      <c r="AR90" s="16">
        <f>IF( 数据!AR90&lt;=6,(数据!AR90-1)*权重!AH$48,              IF(数据!AR90&lt;=12, 5*权重!AH$48+(数据!AR90-6)*权重!AH$49,                              5*权重!AH$48+6*权重!AH$49+(数据!AR90-12)*权重!AH$51              )
 )</f>
        <v>16.899999999999999</v>
      </c>
      <c r="AS90" s="16">
        <f>IF( 数据!AS90&lt;=6,(数据!AS90-1)*权重!AI$48,              IF(数据!AS90&lt;=12, 5*权重!AI$48+(数据!AS90-6)*权重!AI$49,                              5*权重!AI$48+6*权重!AI$49+(数据!AS90-12)*权重!AI$51              )
 )</f>
        <v>9.5000000000000018</v>
      </c>
      <c r="AT90" s="16">
        <f>IF( 数据!AT90&lt;=6,(数据!AT90-1)*权重!AJ$48,              IF(数据!AT90&lt;=12, 5*权重!AJ$48+(数据!AT90-6)*权重!AJ$49,                              5*权重!AJ$48+6*权重!AJ$49+(数据!AT90-12)*权重!AJ$51              )
 )</f>
        <v>81.625</v>
      </c>
      <c r="AU90" s="16">
        <f>IF( 数据!AU90&lt;=6,(数据!AU90-1)*权重!AK$48,              IF(数据!AU90&lt;=12, 5*权重!AK$48+(数据!AU90-6)*权重!AK$49,                              5*权重!AK$48+6*权重!AK$49+(数据!AU90-12)*权重!AK$51              )
 )</f>
        <v>14.799999999999999</v>
      </c>
      <c r="AV90" s="16">
        <f>IF( 数据!AV90&lt;=6,(数据!AV90-1)*权重!AL$48,              IF(数据!AV90&lt;=10, 5*权重!AL$48+(数据!AV90-4)*权重!AL$50,                              5*权重!AL$48+4*权重!AL$50+(数据!AV90-10)*权重!AL$52              )  )</f>
        <v>3.4</v>
      </c>
      <c r="AW90" s="16">
        <f>IF( 数据!AW90&lt;=6,(数据!AW90-1)*权重!AM$48,              IF(数据!AW90&lt;=10, 5*权重!AM$48+(数据!AW90-4)*权重!AM$50,                              5*权重!AM$48+4*权重!AM$50+(数据!AW90-10)*权重!AM$52              )  )</f>
        <v>5.7</v>
      </c>
      <c r="AX90" s="16">
        <f>IF( 数据!AX90&lt;=6,(数据!AX90-1)*权重!AN$48,              IF(数据!AX90&lt;=10, 5*权重!AN$48+(数据!AX90-4)*权重!AN$50,                              5*权重!AN$48+4*权重!AN$50+(数据!AX90-10)*权重!AN$52              )  )</f>
        <v>24.587499999999999</v>
      </c>
      <c r="AY90" s="8">
        <v>2</v>
      </c>
      <c r="AZ90" s="8">
        <v>2</v>
      </c>
      <c r="BA90" s="8">
        <v>3</v>
      </c>
      <c r="BB90" s="8">
        <v>3</v>
      </c>
      <c r="BC90" s="8">
        <v>2</v>
      </c>
      <c r="BD90" s="8">
        <v>2</v>
      </c>
      <c r="BE90" s="8">
        <v>3</v>
      </c>
      <c r="BF90" s="8">
        <v>2</v>
      </c>
      <c r="BG90" s="8">
        <v>1</v>
      </c>
      <c r="BH90" s="8">
        <v>1</v>
      </c>
      <c r="BI90" s="8">
        <v>2</v>
      </c>
      <c r="BJ90" s="8">
        <v>7.1</v>
      </c>
      <c r="BK90" s="8" t="s">
        <v>20</v>
      </c>
      <c r="BL90" s="8">
        <v>14</v>
      </c>
      <c r="BM90" s="8">
        <v>1</v>
      </c>
      <c r="BN90" s="8"/>
      <c r="BO90" s="8">
        <v>1</v>
      </c>
      <c r="BP90" s="34">
        <v>47664</v>
      </c>
      <c r="BQ90" s="8" t="s">
        <v>21</v>
      </c>
      <c r="BR90" s="8" t="s">
        <v>156</v>
      </c>
    </row>
    <row r="91" spans="1:70" ht="14.5" thickBot="1" x14ac:dyDescent="0.35">
      <c r="A91" s="8" t="s">
        <v>26</v>
      </c>
      <c r="B91" s="16">
        <f t="shared" si="3"/>
        <v>435.98666666666668</v>
      </c>
      <c r="C91" s="8" t="s">
        <v>401</v>
      </c>
      <c r="D91" s="8"/>
      <c r="E91" s="33">
        <v>0.91</v>
      </c>
      <c r="F91" s="8">
        <v>0</v>
      </c>
      <c r="G91" s="8" t="s">
        <v>20</v>
      </c>
      <c r="H91" s="8" t="s">
        <v>221</v>
      </c>
      <c r="I91" s="8">
        <v>25</v>
      </c>
      <c r="J91" s="8">
        <v>177</v>
      </c>
      <c r="K91" s="8">
        <v>180</v>
      </c>
      <c r="L91" s="16">
        <f>IF( 数据!L91&lt;=6,(数据!L91-1)*权重!B$48,              IF(数据!L91&lt;=12, 5*权重!B$48+(数据!L91-6)*权重!B$49,                              5*权重!B$48+6*权重!B$49+(数据!L91-12)*权重!B$51              )
 )</f>
        <v>5.333333333333333</v>
      </c>
      <c r="M91" s="16">
        <f>IF( 数据!M91&lt;=6,(数据!M91-1)*权重!C$48,              IF(数据!M91&lt;=12, 5*权重!C$48+(数据!M91-6)*权重!C$49,                              5*权重!C$48+6*权重!C$49+(数据!M91-12)*权重!C$51              )
 )</f>
        <v>0.91666666666666674</v>
      </c>
      <c r="N91" s="16">
        <f>IF( 数据!N91&lt;=6,(数据!N91-1)*权重!D$48,              IF(数据!N91&lt;=12, 5*权重!D$48+(数据!N91-6)*权重!D$49,                              5*权重!D$48+6*权重!D$49+(数据!N91-12)*权重!D$51              )
 )</f>
        <v>0.82000000000000006</v>
      </c>
      <c r="O91" s="16">
        <f>IF( 数据!O91&lt;=6,(数据!O91-1)*权重!E$48,              IF(数据!O91&lt;=12, 5*权重!E$48+(数据!O91-6)*权重!E$49,                              5*权重!E$48+6*权重!E$49+(数据!O91-12)*权重!E$51              )
 )</f>
        <v>0</v>
      </c>
      <c r="P91" s="16">
        <f>IF( 数据!P91&lt;=6,(数据!P91-1)*权重!F$48,              IF(数据!P91&lt;=12, 5*权重!F$48+(数据!P91-6)*权重!F$49,                              5*权重!F$48+6*权重!F$49+(数据!P91-12)*权重!F$51              )
 )</f>
        <v>-1.9666666666666663</v>
      </c>
      <c r="Q91" s="16">
        <f>IF( 数据!Q91&lt;=6,(数据!Q91-1)*权重!G$48,              IF(数据!Q91&lt;=12, 5*权重!G$48+(数据!Q91-6)*权重!G$49,                              5*权重!G$48+6*权重!G$49+(数据!Q91-12)*权重!G$51              )
 )</f>
        <v>0</v>
      </c>
      <c r="R91" s="16">
        <f>IF( 数据!R91&lt;=6,(数据!R91-1)*权重!H$48,              IF(数据!R91&lt;=12, 5*权重!H$48+(数据!R91-6)*权重!H$49,                              5*权重!H$48+6*权重!H$49+(数据!R91-12)*权重!H$51              )
 )</f>
        <v>0</v>
      </c>
      <c r="S91" s="16">
        <f>IF( 数据!S91&lt;=6,(数据!S91-1)*权重!I$48,              IF(数据!S91&lt;=12, 5*权重!I$48+(数据!S91-6)*权重!I$49,                              5*权重!I$48+6*权重!I$49+(数据!S91-12)*权重!I$51              )
 )</f>
        <v>22.033333333333331</v>
      </c>
      <c r="T91" s="16">
        <f>IF( 数据!T91&lt;=6,(数据!T91-1)*权重!J$48,              IF(数据!T91&lt;=12, 5*权重!J$48+(数据!T91-6)*权重!J$49,                              5*权重!J$48+6*权重!J$49+(数据!T91-12)*权重!J$51              )
 )</f>
        <v>0.79999999999999982</v>
      </c>
      <c r="U91" s="16">
        <f>IF( 数据!U91&lt;=6,(数据!U91-1)*权重!K$48,              IF(数据!U91&lt;=12, 5*权重!K$48+(数据!U91-6)*权重!K$49,                              5*权重!K$48+6*权重!K$49+(数据!U91-12)*权重!K$51              )
 )</f>
        <v>0</v>
      </c>
      <c r="V91" s="16">
        <f>IF( 数据!V91&lt;=6,(数据!V91-1)*权重!L$48,              IF(数据!V91&lt;=12, 5*权重!L$48+(数据!V91-6)*权重!L$49,                              5*权重!L$48+6*权重!L$49+(数据!V91-12)*权重!L$51              )
 )</f>
        <v>7.5000000000000009</v>
      </c>
      <c r="W91" s="16">
        <f>IF( 数据!W91&lt;=6,(数据!W91-1)*权重!M$48,              IF(数据!W91&lt;=12, 5*权重!M$48+(数据!W91-6)*权重!M$49,                              5*权重!M$48+6*权重!M$49+(数据!W91-12)*权重!M$51              )
 )</f>
        <v>2.6666666666666665</v>
      </c>
      <c r="X91" s="16">
        <f>IF( 数据!X91&lt;=6,(数据!X91-1)*权重!N$48,              IF(数据!X91&lt;=12, 5*权重!N$48+(数据!X91-6)*权重!N$49,                              5*权重!N$48+6*权重!N$49+(数据!X91-12)*权重!N$51              )
 )</f>
        <v>2.2166666666666663</v>
      </c>
      <c r="Y91" s="16">
        <f>IF( 数据!Y91&lt;=6,(数据!Y91-1)*权重!O$48,              IF(数据!Y91&lt;=12, 5*权重!O$48+(数据!Y91-6)*权重!O$49,                              5*权重!O$48+6*权重!O$49+(数据!Y91-12)*权重!O$51              )
 )</f>
        <v>3.3666666666666667</v>
      </c>
      <c r="Z91" s="16">
        <f>IF( 数据!Z91&lt;=6,(数据!Z91-1)*权重!P$48,              IF(数据!Z91&lt;=10, 5*权重!P$48+(数据!Z91-4)*权重!P$50,                              5*权重!P$48+4*权重!P$50+(数据!Z91-10)*权重!P$52              )  )</f>
        <v>-0.37500000000000022</v>
      </c>
      <c r="AA91" s="16">
        <f>IF( 数据!AA91&lt;=6,(数据!AA91-1)*权重!Q$48,              IF(数据!AA91&lt;=12, 5*权重!Q$48+(数据!AA91-6)*权重!Q$49,                              5*权重!Q$48+6*权重!Q$49+(数据!AA91-12)*权重!Q$51              )
 )</f>
        <v>6.5</v>
      </c>
      <c r="AB91" s="16">
        <f>IF( 数据!AB91&lt;=6,(数据!AB91-1)*权重!R$48,              IF(数据!AB91&lt;=10, 5*权重!R$48+(数据!AB91-4)*权重!R$50,                              5*权重!R$48+4*权重!R$50+(数据!AB91-10)*权重!R$52              )  )</f>
        <v>58.25</v>
      </c>
      <c r="AC91" s="16">
        <f>IF( 数据!AC91&lt;=6,(数据!AC91-1)*权重!S$48,              IF(数据!AC91&lt;=12, 5*权重!S$48+(数据!AC91-6)*权重!S$49,                              5*权重!S$48+6*权重!S$49+(数据!AC91-12)*权重!S$51              )
 )</f>
        <v>22.233333333333334</v>
      </c>
      <c r="AD91" s="16">
        <f>IF( 数据!AD91&lt;=6,(数据!AD91-1)*权重!T$48,              IF(数据!AD91&lt;=12, 5*权重!T$48+(数据!AD91-6)*权重!T$49,                              5*权重!T$48+6*权重!T$49+(数据!AD91-12)*权重!T$51              )
 )</f>
        <v>-0.49999999999999956</v>
      </c>
      <c r="AE91" s="16">
        <f>IF( 数据!AE91&lt;=6,(数据!AE91-1)*权重!U$48,              IF(数据!AE91&lt;=10, 5*权重!U$48+(数据!AE91-4)*权重!U$50,                              5*权重!U$48+4*权重!U$50+(数据!AE91-10)*权重!U$52              )  )</f>
        <v>-1.3999999999999995</v>
      </c>
      <c r="AF91" s="16">
        <f>IF( 数据!AF91&lt;=6,(数据!AF91-1)*权重!V$48,              IF(数据!AF91&lt;=10, 5*权重!V$48+(数据!AF91-4)*权重!V$50,                              5*权重!V$48+4*权重!V$50+(数据!AF91-10)*权重!V$52              )  )</f>
        <v>7.3500000000000005</v>
      </c>
      <c r="AG91" s="16">
        <f>IF( 数据!AG91&lt;=6,(数据!AG91-1)*权重!W$48,              IF(数据!AG91&lt;=12, 5*权重!W$48+(数据!AG91-6)*权重!W$49,                              5*权重!W$48+6*权重!W$49+(数据!AG91-12)*权重!W$51              )
 )</f>
        <v>4.0999999999999996</v>
      </c>
      <c r="AH91" s="16">
        <f>IF( 数据!AH91&lt;=6,(数据!AH91-1)*权重!X$48,              IF(数据!AH91&lt;=10, 5*权重!X$48+(数据!AH91-4)*权重!X$50,                              5*权重!X$48+4*权重!X$50+(数据!AH91-10)*权重!X$52              )  )</f>
        <v>0.17500000000000004</v>
      </c>
      <c r="AI91" s="16">
        <f>IF( 数据!AI91&lt;=6,(数据!AI91-1)*权重!Y$48,              IF(数据!AI91&lt;=12, 5*权重!Y$48+(数据!AI91-6)*权重!Y$49,                              5*权重!Y$48+6*权重!Y$49+(数据!AI91-12)*权重!Y$51              )
 )</f>
        <v>0.8</v>
      </c>
      <c r="AJ91" s="16">
        <f>IF( 数据!AJ91&lt;=6,(数据!AJ91-1)*权重!Z$48,              IF(数据!AJ91&lt;=10, 5*权重!Z$48+(数据!AJ91-4)*权重!Z$50,                              5*权重!Z$48+4*权重!Z$50+(数据!AJ91-10)*权重!Z$52              )  )</f>
        <v>9.8375000000000004</v>
      </c>
      <c r="AK91" s="16">
        <f>IF( 数据!AK91&lt;=6,(数据!AK91-1)*权重!AA$48,              IF(数据!AK91&lt;=10, 5*权重!AA$48+(数据!AK91-4)*权重!AA$50,                              5*权重!AA$48+4*权重!AA$50+(数据!AK91-10)*权重!AA$52              )  )</f>
        <v>-0.92500000000000004</v>
      </c>
      <c r="AL91" s="16">
        <f>IF( 数据!AL91&lt;=6,(数据!AL91-1)*权重!AB$48,              IF(数据!AL91&lt;=12, 5*权重!AB$48+(数据!AL91-6)*权重!AB$49,                              5*权重!AB$48+6*权重!AB$49+(数据!AL91-12)*权重!AB$51              )
 )</f>
        <v>16.2</v>
      </c>
      <c r="AM91" s="16">
        <f>IF( 数据!AM91&lt;=6,(数据!AM91-1)*权重!AC$48,              IF(数据!AM91&lt;=12, 5*权重!AC$48+(数据!AM91-6)*权重!AC$49,                              5*权重!AC$48+6*权重!AC$49+(数据!AM91-12)*权重!AC$51              )
 )</f>
        <v>9.9666666666666668</v>
      </c>
      <c r="AN91" s="16">
        <f>IF( 数据!AN91&lt;=6,(数据!AN91-1)*权重!AD$48,              IF(数据!AN91&lt;=12, 5*权重!AD$48+(数据!AN91-6)*权重!AD$49,                              5*权重!AD$48+6*权重!AD$49+(数据!AN91-12)*权重!AD$51              )
 )</f>
        <v>72.604166666666671</v>
      </c>
      <c r="AO91" s="16">
        <f>IF( 数据!AO91&lt;=6,(数据!AO91-1)*权重!AE$48,              IF(数据!AO91&lt;=12, 5*权重!AE$48+(数据!AO91-6)*权重!AE$49,                              5*权重!AE$48+6*权重!AE$49+(数据!AO91-12)*权重!AE$51              )
 )</f>
        <v>6.9666666666666668</v>
      </c>
      <c r="AP91" s="16">
        <f>IF( 数据!AP91&lt;=6,(数据!AP91-1)*权重!AF$48,              IF(数据!AP91&lt;=12, 5*权重!AF$48+(数据!AP91-6)*权重!AF$49,                              5*权重!AF$48+6*权重!AF$49+(数据!AP91-12)*权重!AF$51              )
 )</f>
        <v>15.433333333333334</v>
      </c>
      <c r="AQ91" s="16">
        <f>IF( 数据!AQ91&lt;=6,(数据!AQ91-1)*权重!AG$48,              IF(数据!AQ91&lt;=12, 5*权重!AG$48+(数据!AQ91-6)*权重!AG$49,                              5*权重!AG$48+6*权重!AG$49+(数据!AQ91-12)*权重!AG$51              )
 )</f>
        <v>20.900000000000002</v>
      </c>
      <c r="AR91" s="16">
        <f>IF( 数据!AR91&lt;=6,(数据!AR91-1)*权重!AH$48,              IF(数据!AR91&lt;=12, 5*权重!AH$48+(数据!AR91-6)*权重!AH$49,                              5*权重!AH$48+6*权重!AH$49+(数据!AR91-12)*权重!AH$51              )
 )</f>
        <v>18.066666666666666</v>
      </c>
      <c r="AS91" s="16">
        <f>IF( 数据!AS91&lt;=6,(数据!AS91-1)*权重!AI$48,              IF(数据!AS91&lt;=12, 5*权重!AI$48+(数据!AS91-6)*权重!AI$49,                              5*权重!AI$48+6*权重!AI$49+(数据!AS91-12)*权重!AI$51              )
 )</f>
        <v>4.416666666666667</v>
      </c>
      <c r="AT91" s="16">
        <f>IF( 数据!AT91&lt;=6,(数据!AT91-1)*权重!AJ$48,              IF(数据!AT91&lt;=12, 5*权重!AJ$48+(数据!AT91-6)*权重!AJ$49,                              5*权重!AJ$48+6*权重!AJ$49+(数据!AT91-12)*权重!AJ$51              )
 )</f>
        <v>71.875</v>
      </c>
      <c r="AU91" s="16">
        <f>IF( 数据!AU91&lt;=6,(数据!AU91-1)*权重!AK$48,              IF(数据!AU91&lt;=12, 5*权重!AK$48+(数据!AU91-6)*权重!AK$49,                              5*权重!AK$48+6*权重!AK$49+(数据!AU91-12)*权重!AK$51              )
 )</f>
        <v>15.099999999999998</v>
      </c>
      <c r="AV91" s="16">
        <f>IF( 数据!AV91&lt;=6,(数据!AV91-1)*权重!AL$48,              IF(数据!AV91&lt;=10, 5*权重!AL$48+(数据!AV91-4)*权重!AL$50,                              5*权重!AL$48+4*权重!AL$50+(数据!AV91-10)*权重!AL$52              )  )</f>
        <v>5.0999999999999996</v>
      </c>
      <c r="AW91" s="16">
        <f>IF( 数据!AW91&lt;=6,(数据!AW91-1)*权重!AM$48,              IF(数据!AW91&lt;=10, 5*权重!AM$48+(数据!AW91-4)*权重!AM$50,                              5*权重!AM$48+4*权重!AM$50+(数据!AW91-10)*权重!AM$52              )  )</f>
        <v>4.2</v>
      </c>
      <c r="AX91" s="16">
        <f>IF( 数据!AX91&lt;=6,(数据!AX91-1)*权重!AN$48,              IF(数据!AX91&lt;=10, 5*权重!AN$48+(数据!AX91-4)*权重!AN$50,                              5*权重!AN$48+4*权重!AN$50+(数据!AX91-10)*权重!AN$52              )  )</f>
        <v>25.424999999999997</v>
      </c>
      <c r="AY91" s="8">
        <v>3</v>
      </c>
      <c r="AZ91" s="8">
        <v>3</v>
      </c>
      <c r="BA91" s="8">
        <v>1</v>
      </c>
      <c r="BB91" s="8">
        <v>2</v>
      </c>
      <c r="BC91" s="8">
        <v>3</v>
      </c>
      <c r="BD91" s="8">
        <v>4</v>
      </c>
      <c r="BE91" s="8">
        <v>4</v>
      </c>
      <c r="BF91" s="8">
        <v>3</v>
      </c>
      <c r="BG91" s="8">
        <v>4</v>
      </c>
      <c r="BH91" s="8">
        <v>3</v>
      </c>
      <c r="BI91" s="8">
        <v>1</v>
      </c>
      <c r="BJ91" s="8">
        <v>7.5</v>
      </c>
      <c r="BK91" s="8" t="s">
        <v>22</v>
      </c>
      <c r="BL91" s="8">
        <v>16</v>
      </c>
      <c r="BM91" s="8">
        <v>2</v>
      </c>
      <c r="BN91" s="8"/>
      <c r="BO91" s="8">
        <v>12</v>
      </c>
      <c r="BP91" s="34">
        <v>47299</v>
      </c>
      <c r="BQ91" s="8" t="s">
        <v>21</v>
      </c>
      <c r="BR91" s="8" t="s">
        <v>156</v>
      </c>
    </row>
    <row r="92" spans="1:70" ht="15.5" thickBot="1" x14ac:dyDescent="0.35">
      <c r="A92" s="8" t="s">
        <v>26</v>
      </c>
      <c r="B92" s="16">
        <f t="shared" si="3"/>
        <v>432.99916666666667</v>
      </c>
      <c r="C92" s="8" t="s">
        <v>402</v>
      </c>
      <c r="D92" s="8"/>
      <c r="E92" s="33">
        <v>0.9</v>
      </c>
      <c r="F92" s="8">
        <v>0</v>
      </c>
      <c r="G92" s="8" t="s">
        <v>22</v>
      </c>
      <c r="H92" s="8" t="s">
        <v>24</v>
      </c>
      <c r="I92" s="8">
        <v>24</v>
      </c>
      <c r="J92" s="8">
        <v>152</v>
      </c>
      <c r="K92" s="8">
        <v>156</v>
      </c>
      <c r="L92" s="16">
        <f>IF( 数据!L92&lt;=6,(数据!L92-1)*权重!B$48,              IF(数据!L92&lt;=12, 5*权重!B$48+(数据!L92-6)*权重!B$49,                              5*权重!B$48+6*权重!B$49+(数据!L92-12)*权重!B$51              )
 )</f>
        <v>3.4666666666666668</v>
      </c>
      <c r="M92" s="16">
        <f>IF( 数据!M92&lt;=6,(数据!M92-1)*权重!C$48,              IF(数据!M92&lt;=12, 5*权重!C$48+(数据!M92-6)*权重!C$49,                              5*权重!C$48+6*权重!C$49+(数据!M92-12)*权重!C$51              )
 )</f>
        <v>1.3</v>
      </c>
      <c r="N92" s="16">
        <f>IF( 数据!N92&lt;=6,(数据!N92-1)*权重!D$48,              IF(数据!N92&lt;=12, 5*权重!D$48+(数据!N92-6)*权重!D$49,                              5*权重!D$48+6*权重!D$49+(数据!N92-12)*权重!D$51              )
 )</f>
        <v>0.52833333333333332</v>
      </c>
      <c r="O92" s="16">
        <f>IF( 数据!O92&lt;=6,(数据!O92-1)*权重!E$48,              IF(数据!O92&lt;=12, 5*权重!E$48+(数据!O92-6)*权重!E$49,                              5*权重!E$48+6*权重!E$49+(数据!O92-12)*权重!E$51              )
 )</f>
        <v>0</v>
      </c>
      <c r="P92" s="16">
        <f>IF( 数据!P92&lt;=6,(数据!P92-1)*权重!F$48,              IF(数据!P92&lt;=12, 5*权重!F$48+(数据!P92-6)*权重!F$49,                              5*权重!F$48+6*权重!F$49+(数据!P92-12)*权重!F$51              )
 )</f>
        <v>-2.7333333333333329</v>
      </c>
      <c r="Q92" s="16">
        <f>IF( 数据!Q92&lt;=6,(数据!Q92-1)*权重!G$48,              IF(数据!Q92&lt;=12, 5*权重!G$48+(数据!Q92-6)*权重!G$49,                              5*权重!G$48+6*权重!G$49+(数据!Q92-12)*权重!G$51              )
 )</f>
        <v>0</v>
      </c>
      <c r="R92" s="16">
        <f>IF( 数据!R92&lt;=6,(数据!R92-1)*权重!H$48,              IF(数据!R92&lt;=12, 5*权重!H$48+(数据!R92-6)*权重!H$49,                              5*权重!H$48+6*权重!H$49+(数据!R92-12)*权重!H$51              )
 )</f>
        <v>0</v>
      </c>
      <c r="S92" s="16">
        <f>IF( 数据!S92&lt;=6,(数据!S92-1)*权重!I$48,              IF(数据!S92&lt;=12, 5*权重!I$48+(数据!S92-6)*权重!I$49,                              5*权重!I$48+6*权重!I$49+(数据!S92-12)*权重!I$51              )
 )</f>
        <v>16.566666666666666</v>
      </c>
      <c r="T92" s="16">
        <f>IF( 数据!T92&lt;=6,(数据!T92-1)*权重!J$48,              IF(数据!T92&lt;=12, 5*权重!J$48+(数据!T92-6)*权重!J$49,                              5*权重!J$48+6*权重!J$49+(数据!T92-12)*权重!J$51              )
 )</f>
        <v>2.2666666666666666</v>
      </c>
      <c r="U92" s="16">
        <f>IF( 数据!U92&lt;=6,(数据!U92-1)*权重!K$48,              IF(数据!U92&lt;=12, 5*权重!K$48+(数据!U92-6)*权重!K$49,                              5*权重!K$48+6*权重!K$49+(数据!U92-12)*权重!K$51              )
 )</f>
        <v>0</v>
      </c>
      <c r="V92" s="16">
        <f>IF( 数据!V92&lt;=6,(数据!V92-1)*权重!L$48,              IF(数据!V92&lt;=12, 5*权重!L$48+(数据!V92-6)*权重!L$49,                              5*权重!L$48+6*权重!L$49+(数据!V92-12)*权重!L$51              )
 )</f>
        <v>9.5</v>
      </c>
      <c r="W92" s="16">
        <f>IF( 数据!W92&lt;=6,(数据!W92-1)*权重!M$48,              IF(数据!W92&lt;=12, 5*权重!M$48+(数据!W92-6)*权重!M$49,                              5*权重!M$48+6*权重!M$49+(数据!W92-12)*权重!M$51              )
 )</f>
        <v>0.76666666666666661</v>
      </c>
      <c r="X92" s="16">
        <f>IF( 数据!X92&lt;=6,(数据!X92-1)*权重!N$48,              IF(数据!X92&lt;=12, 5*权重!N$48+(数据!X92-6)*权重!N$49,                              5*权重!N$48+6*权重!N$49+(数据!X92-12)*权重!N$51              )
 )</f>
        <v>3.1999999999999997</v>
      </c>
      <c r="Y92" s="16">
        <f>IF( 数据!Y92&lt;=6,(数据!Y92-1)*权重!O$48,              IF(数据!Y92&lt;=12, 5*权重!O$48+(数据!Y92-6)*权重!O$49,                              5*权重!O$48+6*权重!O$49+(数据!Y92-12)*权重!O$51              )
 )</f>
        <v>1.7</v>
      </c>
      <c r="Z92" s="16">
        <f>IF( 数据!Z92&lt;=6,(数据!Z92-1)*权重!P$48,              IF(数据!Z92&lt;=10, 5*权重!P$48+(数据!Z92-4)*权重!P$50,                              5*权重!P$48+4*权重!P$50+(数据!Z92-10)*权重!P$52              )  )</f>
        <v>-1.0750000000000002</v>
      </c>
      <c r="AA92" s="16">
        <f>IF( 数据!AA92&lt;=6,(数据!AA92-1)*权重!Q$48,              IF(数据!AA92&lt;=12, 5*权重!Q$48+(数据!AA92-6)*权重!Q$49,                              5*权重!Q$48+6*权重!Q$49+(数据!AA92-12)*权重!Q$51              )
 )</f>
        <v>6.2333333333333325</v>
      </c>
      <c r="AB92" s="16">
        <f>IF( 数据!AB92&lt;=6,(数据!AB92-1)*权重!R$48,              IF(数据!AB92&lt;=10, 5*权重!R$48+(数据!AB92-4)*权重!R$50,                              5*权重!R$48+4*权重!R$50+(数据!AB92-10)*权重!R$52              )  )</f>
        <v>56.75</v>
      </c>
      <c r="AC92" s="16">
        <f>IF( 数据!AC92&lt;=6,(数据!AC92-1)*权重!S$48,              IF(数据!AC92&lt;=12, 5*权重!S$48+(数据!AC92-6)*权重!S$49,                              5*权重!S$48+6*权重!S$49+(数据!AC92-12)*权重!S$51              )
 )</f>
        <v>21.55</v>
      </c>
      <c r="AD92" s="16">
        <f>IF( 数据!AD92&lt;=6,(数据!AD92-1)*权重!T$48,              IF(数据!AD92&lt;=12, 5*权重!T$48+(数据!AD92-6)*权重!T$49,                              5*权重!T$48+6*权重!T$49+(数据!AD92-12)*权重!T$51              )
 )</f>
        <v>-0.49999999999999956</v>
      </c>
      <c r="AE92" s="16">
        <f>IF( 数据!AE92&lt;=6,(数据!AE92-1)*权重!U$48,              IF(数据!AE92&lt;=10, 5*权重!U$48+(数据!AE92-4)*权重!U$50,                              5*权重!U$48+4*权重!U$50+(数据!AE92-10)*权重!U$52              )  )</f>
        <v>-2.4499999999999993</v>
      </c>
      <c r="AF92" s="16">
        <f>IF( 数据!AF92&lt;=6,(数据!AF92-1)*权重!V$48,              IF(数据!AF92&lt;=10, 5*权重!V$48+(数据!AF92-4)*权重!V$50,                              5*权重!V$48+4*权重!V$50+(数据!AF92-10)*权重!V$52              )  )</f>
        <v>7.3500000000000005</v>
      </c>
      <c r="AG92" s="16">
        <f>IF( 数据!AG92&lt;=6,(数据!AG92-1)*权重!W$48,              IF(数据!AG92&lt;=12, 5*权重!W$48+(数据!AG92-6)*权重!W$49,                              5*权重!W$48+6*权重!W$49+(数据!AG92-12)*权重!W$51              )
 )</f>
        <v>3.3</v>
      </c>
      <c r="AH92" s="16">
        <f>IF( 数据!AH92&lt;=6,(数据!AH92-1)*权重!X$48,              IF(数据!AH92&lt;=10, 5*权重!X$48+(数据!AH92-4)*权重!X$50,                              5*权重!X$48+4*权重!X$50+(数据!AH92-10)*权重!X$52              )  )</f>
        <v>0.17500000000000004</v>
      </c>
      <c r="AI92" s="16">
        <f>IF( 数据!AI92&lt;=6,(数据!AI92-1)*权重!Y$48,              IF(数据!AI92&lt;=12, 5*权重!Y$48+(数据!AI92-6)*权重!Y$49,                              5*权重!Y$48+6*权重!Y$49+(数据!AI92-12)*权重!Y$51              )
 )</f>
        <v>0.8</v>
      </c>
      <c r="AJ92" s="16">
        <f>IF( 数据!AJ92&lt;=6,(数据!AJ92-1)*权重!Z$48,              IF(数据!AJ92&lt;=10, 5*权重!Z$48+(数据!AJ92-4)*权重!Z$50,                              5*权重!Z$48+4*权重!Z$50+(数据!AJ92-10)*权重!Z$52              )  )</f>
        <v>10.425000000000001</v>
      </c>
      <c r="AK92" s="16">
        <f>IF( 数据!AK92&lt;=6,(数据!AK92-1)*权重!AA$48,              IF(数据!AK92&lt;=10, 5*权重!AA$48+(数据!AK92-4)*权重!AA$50,                              5*权重!AA$48+4*权重!AA$50+(数据!AK92-10)*权重!AA$52              )  )</f>
        <v>-0.92500000000000004</v>
      </c>
      <c r="AL92" s="16">
        <f>IF( 数据!AL92&lt;=6,(数据!AL92-1)*权重!AB$48,              IF(数据!AL92&lt;=12, 5*权重!AB$48+(数据!AL92-6)*权重!AB$49,                              5*权重!AB$48+6*权重!AB$49+(数据!AL92-12)*权重!AB$51              )
 )</f>
        <v>14.4</v>
      </c>
      <c r="AM92" s="16">
        <f>IF( 数据!AM92&lt;=6,(数据!AM92-1)*权重!AC$48,              IF(数据!AM92&lt;=12, 5*权重!AC$48+(数据!AM92-6)*权重!AC$49,                              5*权重!AC$48+6*权重!AC$49+(数据!AM92-12)*权重!AC$51              )
 )</f>
        <v>8.8666666666666671</v>
      </c>
      <c r="AN92" s="16">
        <f>IF( 数据!AN92&lt;=6,(数据!AN92-1)*权重!AD$48,              IF(数据!AN92&lt;=12, 5*权重!AD$48+(数据!AN92-6)*权重!AD$49,                              5*权重!AD$48+6*权重!AD$49+(数据!AN92-12)*权重!AD$51              )
 )</f>
        <v>72.604166666666671</v>
      </c>
      <c r="AO92" s="16">
        <f>IF( 数据!AO92&lt;=6,(数据!AO92-1)*权重!AE$48,              IF(数据!AO92&lt;=12, 5*权重!AE$48+(数据!AO92-6)*权重!AE$49,                              5*权重!AE$48+6*权重!AE$49+(数据!AO92-12)*权重!AE$51              )
 )</f>
        <v>15.1</v>
      </c>
      <c r="AP92" s="16">
        <f>IF( 数据!AP92&lt;=6,(数据!AP92-1)*权重!AF$48,              IF(数据!AP92&lt;=12, 5*权重!AF$48+(数据!AP92-6)*权重!AF$49,                              5*权重!AF$48+6*权重!AF$49+(数据!AP92-12)*权重!AF$51              )
 )</f>
        <v>17.366666666666667</v>
      </c>
      <c r="AQ92" s="16">
        <f>IF( 数据!AQ92&lt;=6,(数据!AQ92-1)*权重!AG$48,              IF(数据!AQ92&lt;=12, 5*权重!AG$48+(数据!AQ92-6)*权重!AG$49,                              5*权重!AG$48+6*权重!AG$49+(数据!AQ92-12)*权重!AG$51              )
 )</f>
        <v>19.866666666666667</v>
      </c>
      <c r="AR92" s="16">
        <f>IF( 数据!AR92&lt;=6,(数据!AR92-1)*权重!AH$48,              IF(数据!AR92&lt;=12, 5*权重!AH$48+(数据!AR92-6)*权重!AH$49,                              5*权重!AH$48+6*权重!AH$49+(数据!AR92-12)*权重!AH$51              )
 )</f>
        <v>16.899999999999999</v>
      </c>
      <c r="AS92" s="16">
        <f>IF( 数据!AS92&lt;=6,(数据!AS92-1)*权重!AI$48,              IF(数据!AS92&lt;=12, 5*权重!AI$48+(数据!AS92-6)*权重!AI$49,                              5*权重!AI$48+6*权重!AI$49+(数据!AS92-12)*权重!AI$51              )
 )</f>
        <v>7.6000000000000014</v>
      </c>
      <c r="AT92" s="16">
        <f>IF( 数据!AT92&lt;=6,(数据!AT92-1)*权重!AJ$48,              IF(数据!AT92&lt;=12, 5*权重!AJ$48+(数据!AT92-6)*权重!AJ$49,                              5*权重!AJ$48+6*权重!AJ$49+(数据!AT92-12)*权重!AJ$51              )
 )</f>
        <v>76.75</v>
      </c>
      <c r="AU92" s="16">
        <f>IF( 数据!AU92&lt;=6,(数据!AU92-1)*权重!AK$48,              IF(数据!AU92&lt;=12, 5*权重!AK$48+(数据!AU92-6)*权重!AK$49,                              5*权重!AK$48+6*权重!AK$49+(数据!AU92-12)*权重!AK$51              )
 )</f>
        <v>14.799999999999999</v>
      </c>
      <c r="AV92" s="16">
        <f>IF( 数据!AV92&lt;=6,(数据!AV92-1)*权重!AL$48,              IF(数据!AV92&lt;=10, 5*权重!AL$48+(数据!AV92-4)*权重!AL$50,                              5*权重!AL$48+4*权重!AL$50+(数据!AV92-10)*权重!AL$52              )  )</f>
        <v>2.9749999999999996</v>
      </c>
      <c r="AW92" s="16">
        <f>IF( 数据!AW92&lt;=6,(数据!AW92-1)*权重!AM$48,              IF(数据!AW92&lt;=10, 5*权重!AM$48+(数据!AW92-4)*权重!AM$50,                              5*权重!AM$48+4*权重!AM$50+(数据!AW92-10)*权重!AM$52              )  )</f>
        <v>3.8250000000000002</v>
      </c>
      <c r="AX92" s="16">
        <f>IF( 数据!AX92&lt;=6,(数据!AX92-1)*权重!AN$48,              IF(数据!AX92&lt;=10, 5*权重!AN$48+(数据!AX92-4)*权重!AN$50,                              5*权重!AN$48+4*权重!AN$50+(数据!AX92-10)*权重!AN$52              )  )</f>
        <v>23.75</v>
      </c>
      <c r="AY92" s="8">
        <v>1</v>
      </c>
      <c r="AZ92" s="8">
        <v>1</v>
      </c>
      <c r="BA92" s="8">
        <v>1</v>
      </c>
      <c r="BB92" s="8">
        <v>1</v>
      </c>
      <c r="BC92" s="8">
        <v>1</v>
      </c>
      <c r="BD92" s="8">
        <v>1</v>
      </c>
      <c r="BE92" s="8">
        <v>1</v>
      </c>
      <c r="BF92" s="8">
        <v>2</v>
      </c>
      <c r="BG92" s="8">
        <v>3</v>
      </c>
      <c r="BH92" s="8">
        <v>4</v>
      </c>
      <c r="BI92" s="8">
        <v>2</v>
      </c>
      <c r="BJ92" s="8">
        <v>7.1</v>
      </c>
      <c r="BK92" s="8" t="s">
        <v>22</v>
      </c>
      <c r="BL92" s="8">
        <v>16</v>
      </c>
      <c r="BM92" s="8">
        <v>2</v>
      </c>
      <c r="BN92" s="8"/>
      <c r="BO92" s="8">
        <v>46</v>
      </c>
      <c r="BP92" s="34">
        <v>46934</v>
      </c>
      <c r="BQ92" s="8" t="s">
        <v>21</v>
      </c>
      <c r="BR92" s="8" t="s">
        <v>156</v>
      </c>
    </row>
    <row r="93" spans="1:70" ht="15.5" thickBot="1" x14ac:dyDescent="0.35">
      <c r="A93" s="8" t="s">
        <v>26</v>
      </c>
      <c r="B93" s="16">
        <f t="shared" si="3"/>
        <v>463.22833333333335</v>
      </c>
      <c r="C93" s="8" t="s">
        <v>403</v>
      </c>
      <c r="D93" s="8"/>
      <c r="E93" s="33">
        <v>0.9</v>
      </c>
      <c r="F93" s="8">
        <v>0</v>
      </c>
      <c r="G93" s="8" t="s">
        <v>20</v>
      </c>
      <c r="H93" s="8" t="s">
        <v>369</v>
      </c>
      <c r="I93" s="8">
        <v>23</v>
      </c>
      <c r="J93" s="8">
        <v>168</v>
      </c>
      <c r="K93" s="8">
        <v>180</v>
      </c>
      <c r="L93" s="16">
        <f>IF( 数据!L93&lt;=6,(数据!L93-1)*权重!B$48,              IF(数据!L93&lt;=12, 5*权重!B$48+(数据!L93-6)*权重!B$49,                              5*权重!B$48+6*权重!B$49+(数据!L93-12)*权重!B$51              )
 )</f>
        <v>3.9333333333333331</v>
      </c>
      <c r="M93" s="16">
        <f>IF( 数据!M93&lt;=6,(数据!M93-1)*权重!C$48,              IF(数据!M93&lt;=12, 5*权重!C$48+(数据!M93-6)*权重!C$49,                              5*权重!C$48+6*权重!C$49+(数据!M93-12)*权重!C$51              )
 )</f>
        <v>1.75</v>
      </c>
      <c r="N93" s="16">
        <f>IF( 数据!N93&lt;=6,(数据!N93-1)*权重!D$48,              IF(数据!N93&lt;=12, 5*权重!D$48+(数据!N93-6)*权重!D$49,                              5*权重!D$48+6*权重!D$49+(数据!N93-12)*权重!D$51              )
 )</f>
        <v>-0.82999999999999985</v>
      </c>
      <c r="O93" s="16">
        <f>IF( 数据!O93&lt;=6,(数据!O93-1)*权重!E$48,              IF(数据!O93&lt;=12, 5*权重!E$48+(数据!O93-6)*权重!E$49,                              5*权重!E$48+6*权重!E$49+(数据!O93-12)*权重!E$51              )
 )</f>
        <v>0</v>
      </c>
      <c r="P93" s="16">
        <f>IF( 数据!P93&lt;=6,(数据!P93-1)*权重!F$48,              IF(数据!P93&lt;=12, 5*权重!F$48+(数据!P93-6)*权重!F$49,                              5*权重!F$48+6*权重!F$49+(数据!P93-12)*权重!F$51              )
 )</f>
        <v>-2.7333333333333329</v>
      </c>
      <c r="Q93" s="16">
        <f>IF( 数据!Q93&lt;=6,(数据!Q93-1)*权重!G$48,              IF(数据!Q93&lt;=12, 5*权重!G$48+(数据!Q93-6)*权重!G$49,                              5*权重!G$48+6*权重!G$49+(数据!Q93-12)*权重!G$51              )
 )</f>
        <v>0</v>
      </c>
      <c r="R93" s="16">
        <f>IF( 数据!R93&lt;=6,(数据!R93-1)*权重!H$48,              IF(数据!R93&lt;=12, 5*权重!H$48+(数据!R93-6)*权重!H$49,                              5*权重!H$48+6*权重!H$49+(数据!R93-12)*权重!H$51              )
 )</f>
        <v>0</v>
      </c>
      <c r="S93" s="16">
        <f>IF( 数据!S93&lt;=6,(数据!S93-1)*权重!I$48,              IF(数据!S93&lt;=12, 5*权重!I$48+(数据!S93-6)*权重!I$49,                              5*权重!I$48+6*权重!I$49+(数据!S93-12)*权重!I$51              )
 )</f>
        <v>19.299999999999997</v>
      </c>
      <c r="T93" s="16">
        <f>IF( 数据!T93&lt;=6,(数据!T93-1)*权重!J$48,              IF(数据!T93&lt;=12, 5*权重!J$48+(数据!T93-6)*权重!J$49,                              5*权重!J$48+6*权重!J$49+(数据!T93-12)*权重!J$51              )
 )</f>
        <v>0.79999999999999982</v>
      </c>
      <c r="U93" s="16">
        <f>IF( 数据!U93&lt;=6,(数据!U93-1)*权重!K$48,              IF(数据!U93&lt;=12, 5*权重!K$48+(数据!U93-6)*权重!K$49,                              5*权重!K$48+6*权重!K$49+(数据!U93-12)*权重!K$51              )
 )</f>
        <v>0</v>
      </c>
      <c r="V93" s="16">
        <f>IF( 数据!V93&lt;=6,(数据!V93-1)*权重!L$48,              IF(数据!V93&lt;=12, 5*权重!L$48+(数据!V93-6)*权重!L$49,                              5*权重!L$48+6*权重!L$49+(数据!V93-12)*权重!L$51              )
 )</f>
        <v>6.7666666666666675</v>
      </c>
      <c r="W93" s="16">
        <f>IF( 数据!W93&lt;=6,(数据!W93-1)*权重!M$48,              IF(数据!W93&lt;=12, 5*权重!M$48+(数据!W93-6)*权重!M$49,                              5*权重!M$48+6*权重!M$49+(数据!W93-12)*权重!M$51              )
 )</f>
        <v>1.4</v>
      </c>
      <c r="X93" s="16">
        <f>IF( 数据!X93&lt;=6,(数据!X93-1)*权重!N$48,              IF(数据!X93&lt;=12, 5*权重!N$48+(数据!X93-6)*权重!N$49,                              5*权重!N$48+6*权重!N$49+(数据!X93-12)*权重!N$51              )
 )</f>
        <v>2.0499999999999998</v>
      </c>
      <c r="Y93" s="16">
        <f>IF( 数据!Y93&lt;=6,(数据!Y93-1)*权重!O$48,              IF(数据!Y93&lt;=12, 5*权重!O$48+(数据!Y93-6)*权重!O$49,                              5*权重!O$48+6*权重!O$49+(数据!Y93-12)*权重!O$51              )
 )</f>
        <v>1.5333333333333332</v>
      </c>
      <c r="Z93" s="16">
        <f>IF( 数据!Z93&lt;=6,(数据!Z93-1)*权重!P$48,              IF(数据!Z93&lt;=10, 5*权重!P$48+(数据!Z93-4)*权重!P$50,                              5*权重!P$48+4*权重!P$50+(数据!Z93-10)*权重!P$52              )  )</f>
        <v>-1.25</v>
      </c>
      <c r="AA93" s="16">
        <f>IF( 数据!AA93&lt;=6,(数据!AA93-1)*权重!Q$48,              IF(数据!AA93&lt;=12, 5*权重!Q$48+(数据!AA93-6)*权重!Q$49,                              5*权重!Q$48+6*权重!Q$49+(数据!AA93-12)*权重!Q$51              )
 )</f>
        <v>5.166666666666667</v>
      </c>
      <c r="AB93" s="16">
        <f>IF( 数据!AB93&lt;=6,(数据!AB93-1)*权重!R$48,              IF(数据!AB93&lt;=10, 5*权重!R$48+(数据!AB93-4)*权重!R$50,                              5*权重!R$48+4*权重!R$50+(数据!AB93-10)*权重!R$52              )  )</f>
        <v>56.75</v>
      </c>
      <c r="AC93" s="16">
        <f>IF( 数据!AC93&lt;=6,(数据!AC93-1)*权重!S$48,              IF(数据!AC93&lt;=12, 5*权重!S$48+(数据!AC93-6)*权重!S$49,                              5*权重!S$48+6*权重!S$49+(数据!AC93-12)*权重!S$51              )
 )</f>
        <v>19.5</v>
      </c>
      <c r="AD93" s="16">
        <f>IF( 数据!AD93&lt;=6,(数据!AD93-1)*权重!T$48,              IF(数据!AD93&lt;=12, 5*权重!T$48+(数据!AD93-6)*权重!T$49,                              5*权重!T$48+6*权重!T$49+(数据!AD93-12)*权重!T$51              )
 )</f>
        <v>-1.2333333333333329</v>
      </c>
      <c r="AE93" s="16">
        <f>IF( 数据!AE93&lt;=6,(数据!AE93-1)*权重!U$48,              IF(数据!AE93&lt;=10, 5*权重!U$48+(数据!AE93-4)*权重!U$50,                              5*权重!U$48+4*权重!U$50+(数据!AE93-10)*权重!U$52              )  )</f>
        <v>-2.9999999999999996</v>
      </c>
      <c r="AF93" s="16">
        <f>IF( 数据!AF93&lt;=6,(数据!AF93-1)*权重!V$48,              IF(数据!AF93&lt;=10, 5*权重!V$48+(数据!AF93-4)*权重!V$50,                              5*权重!V$48+4*权重!V$50+(数据!AF93-10)*权重!V$52              )  )</f>
        <v>7.6125000000000007</v>
      </c>
      <c r="AG93" s="16">
        <f>IF( 数据!AG93&lt;=6,(数据!AG93-1)*权重!W$48,              IF(数据!AG93&lt;=12, 5*权重!W$48+(数据!AG93-6)*权重!W$49,                              5*权重!W$48+6*权重!W$49+(数据!AG93-12)*权重!W$51              )
 )</f>
        <v>3.3</v>
      </c>
      <c r="AH93" s="16">
        <f>IF( 数据!AH93&lt;=6,(数据!AH93-1)*权重!X$48,              IF(数据!AH93&lt;=10, 5*权重!X$48+(数据!AH93-4)*权重!X$50,                              5*权重!X$48+4*权重!X$50+(数据!AH93-10)*权重!X$52              )  )</f>
        <v>-0.27500000000000002</v>
      </c>
      <c r="AI93" s="16">
        <f>IF( 数据!AI93&lt;=6,(数据!AI93-1)*权重!Y$48,              IF(数据!AI93&lt;=12, 5*权重!Y$48+(数据!AI93-6)*权重!Y$49,                              5*权重!Y$48+6*权重!Y$49+(数据!AI93-12)*权重!Y$51              )
 )</f>
        <v>0.53333333333333333</v>
      </c>
      <c r="AJ93" s="16">
        <f>IF( 数据!AJ93&lt;=6,(数据!AJ93-1)*权重!Z$48,              IF(数据!AJ93&lt;=10, 5*权重!Z$48+(数据!AJ93-4)*权重!Z$50,                              5*权重!Z$48+4*权重!Z$50+(数据!AJ93-10)*权重!Z$52              )  )</f>
        <v>9.25</v>
      </c>
      <c r="AK93" s="16">
        <f>IF( 数据!AK93&lt;=6,(数据!AK93-1)*权重!AA$48,              IF(数据!AK93&lt;=10, 5*权重!AA$48+(数据!AK93-4)*权重!AA$50,                              5*权重!AA$48+4*权重!AA$50+(数据!AK93-10)*权重!AA$52              )  )</f>
        <v>-1.4500000000000002</v>
      </c>
      <c r="AL93" s="16">
        <f>IF( 数据!AL93&lt;=6,(数据!AL93-1)*权重!AB$48,              IF(数据!AL93&lt;=12, 5*权重!AB$48+(数据!AL93-6)*权重!AB$49,                              5*权重!AB$48+6*权重!AB$49+(数据!AL93-12)*权重!AB$51              )
 )</f>
        <v>14.4</v>
      </c>
      <c r="AM93" s="16">
        <f>IF( 数据!AM93&lt;=6,(数据!AM93-1)*权重!AC$48,              IF(数据!AM93&lt;=12, 5*权重!AC$48+(数据!AM93-6)*权重!AC$49,                              5*权重!AC$48+6*权重!AC$49+(数据!AM93-12)*权重!AC$51              )
 )</f>
        <v>9.2333333333333343</v>
      </c>
      <c r="AN93" s="16">
        <f>IF( 数据!AN93&lt;=6,(数据!AN93-1)*权重!AD$48,              IF(数据!AN93&lt;=12, 5*权重!AD$48+(数据!AN93-6)*权重!AD$49,                              5*权重!AD$48+6*权重!AD$49+(数据!AN93-12)*权重!AD$51              )
 )</f>
        <v>96.25</v>
      </c>
      <c r="AO93" s="16">
        <f>IF( 数据!AO93&lt;=6,(数据!AO93-1)*权重!AE$48,              IF(数据!AO93&lt;=12, 5*权重!AE$48+(数据!AO93-6)*权重!AE$49,                              5*权重!AE$48+6*权重!AE$49+(数据!AO93-12)*权重!AE$51              )
 )</f>
        <v>9.7333333333333343</v>
      </c>
      <c r="AP93" s="16">
        <f>IF( 数据!AP93&lt;=6,(数据!AP93-1)*权重!AF$48,              IF(数据!AP93&lt;=12, 5*权重!AF$48+(数据!AP93-6)*权重!AF$49,                              5*权重!AF$48+6*权重!AF$49+(数据!AP93-12)*权重!AF$51              )
 )</f>
        <v>17.366666666666667</v>
      </c>
      <c r="AQ93" s="16">
        <f>IF( 数据!AQ93&lt;=6,(数据!AQ93-1)*权重!AG$48,              IF(数据!AQ93&lt;=12, 5*权重!AG$48+(数据!AQ93-6)*权重!AG$49,                              5*权重!AG$48+6*权重!AG$49+(数据!AQ93-12)*权重!AG$51              )
 )</f>
        <v>19.350000000000001</v>
      </c>
      <c r="AR93" s="16">
        <f>IF( 数据!AR93&lt;=6,(数据!AR93-1)*权重!AH$48,              IF(数据!AR93&lt;=12, 5*权重!AH$48+(数据!AR93-6)*权重!AH$49,                              5*权重!AH$48+6*权重!AH$49+(数据!AR93-12)*权重!AH$51              )
 )</f>
        <v>15.733333333333333</v>
      </c>
      <c r="AS93" s="16">
        <f>IF( 数据!AS93&lt;=6,(数据!AS93-1)*权重!AI$48,              IF(数据!AS93&lt;=12, 5*权重!AI$48+(数据!AS93-6)*权重!AI$49,                              5*权重!AI$48+6*权重!AI$49+(数据!AS93-12)*权重!AI$51              )
 )</f>
        <v>6.6500000000000012</v>
      </c>
      <c r="AT93" s="16">
        <f>IF( 数据!AT93&lt;=6,(数据!AT93-1)*权重!AJ$48,              IF(数据!AT93&lt;=12, 5*权重!AJ$48+(数据!AT93-6)*权重!AJ$49,                              5*权重!AJ$48+6*权重!AJ$49+(数据!AT93-12)*权重!AJ$51              )
 )</f>
        <v>96.25</v>
      </c>
      <c r="AU93" s="16">
        <f>IF( 数据!AU93&lt;=6,(数据!AU93-1)*权重!AK$48,              IF(数据!AU93&lt;=12, 5*权重!AK$48+(数据!AU93-6)*权重!AK$49,                              5*权重!AK$48+6*权重!AK$49+(数据!AU93-12)*权重!AK$51              )
 )</f>
        <v>15.099999999999998</v>
      </c>
      <c r="AV93" s="16">
        <f>IF( 数据!AV93&lt;=6,(数据!AV93-1)*权重!AL$48,              IF(数据!AV93&lt;=10, 5*权重!AL$48+(数据!AV93-4)*权重!AL$50,                              5*权重!AL$48+4*权重!AL$50+(数据!AV93-10)*权重!AL$52              )  )</f>
        <v>3.8250000000000002</v>
      </c>
      <c r="AW93" s="16">
        <f>IF( 数据!AW93&lt;=6,(数据!AW93-1)*权重!AM$48,              IF(数据!AW93&lt;=10, 5*权重!AM$48+(数据!AW93-4)*权重!AM$50,                              5*权重!AM$48+4*权重!AM$50+(数据!AW93-10)*权重!AM$52              )  )</f>
        <v>4.2</v>
      </c>
      <c r="AX93" s="16">
        <f>IF( 数据!AX93&lt;=6,(数据!AX93-1)*权重!AN$48,              IF(数据!AX93&lt;=10, 5*权重!AN$48+(数据!AX93-4)*权重!AN$50,                              5*权重!AN$48+4*权重!AN$50+(数据!AX93-10)*权重!AN$52              )  )</f>
        <v>26.262499999999999</v>
      </c>
      <c r="AY93" s="8">
        <v>3</v>
      </c>
      <c r="AZ93" s="8">
        <v>3</v>
      </c>
      <c r="BA93" s="8">
        <v>3</v>
      </c>
      <c r="BB93" s="8">
        <v>3</v>
      </c>
      <c r="BC93" s="8">
        <v>1</v>
      </c>
      <c r="BD93" s="8">
        <v>2</v>
      </c>
      <c r="BE93" s="8">
        <v>1</v>
      </c>
      <c r="BF93" s="8">
        <v>1</v>
      </c>
      <c r="BG93" s="8">
        <v>1</v>
      </c>
      <c r="BH93" s="8">
        <v>1</v>
      </c>
      <c r="BI93" s="8">
        <v>2</v>
      </c>
      <c r="BJ93" s="8">
        <v>7.75</v>
      </c>
      <c r="BK93" s="8" t="s">
        <v>22</v>
      </c>
      <c r="BL93" s="8">
        <v>14</v>
      </c>
      <c r="BM93" s="8">
        <v>2</v>
      </c>
      <c r="BN93" s="8"/>
      <c r="BO93" s="8">
        <v>2</v>
      </c>
      <c r="BP93" s="34">
        <v>47299</v>
      </c>
      <c r="BQ93" s="8" t="s">
        <v>21</v>
      </c>
      <c r="BR93" s="8" t="s">
        <v>156</v>
      </c>
    </row>
    <row r="94" spans="1:70" ht="15.5" thickBot="1" x14ac:dyDescent="0.35">
      <c r="A94" s="8" t="s">
        <v>26</v>
      </c>
      <c r="B94" s="16">
        <f t="shared" si="3"/>
        <v>465.1275</v>
      </c>
      <c r="C94" s="8" t="s">
        <v>404</v>
      </c>
      <c r="D94" s="8" t="s">
        <v>372</v>
      </c>
      <c r="E94" s="33">
        <v>0.92</v>
      </c>
      <c r="F94" s="8">
        <v>0</v>
      </c>
      <c r="G94" s="8" t="s">
        <v>20</v>
      </c>
      <c r="H94" s="8" t="s">
        <v>25</v>
      </c>
      <c r="I94" s="8">
        <v>28</v>
      </c>
      <c r="J94" s="8">
        <v>186</v>
      </c>
      <c r="K94" s="8">
        <v>188</v>
      </c>
      <c r="L94" s="16">
        <f>IF( 数据!L94&lt;=6,(数据!L94-1)*权重!B$48,              IF(数据!L94&lt;=12, 5*权重!B$48+(数据!L94-6)*权重!B$49,                              5*权重!B$48+6*权重!B$49+(数据!L94-12)*权重!B$51              )
 )</f>
        <v>4.4000000000000004</v>
      </c>
      <c r="M94" s="16">
        <f>IF( 数据!M94&lt;=6,(数据!M94-1)*权重!C$48,              IF(数据!M94&lt;=12, 5*权重!C$48+(数据!M94-6)*权重!C$49,                              5*权重!C$48+6*权重!C$49+(数据!M94-12)*权重!C$51              )
 )</f>
        <v>1.3333333333333335</v>
      </c>
      <c r="N94" s="16">
        <f>IF( 数据!N94&lt;=6,(数据!N94-1)*权重!D$48,              IF(数据!N94&lt;=12, 5*权重!D$48+(数据!N94-6)*权重!D$49,                              5*权重!D$48+6*权重!D$49+(数据!N94-12)*权重!D$51              )
 )</f>
        <v>0.25666666666666671</v>
      </c>
      <c r="O94" s="16">
        <f>IF( 数据!O94&lt;=6,(数据!O94-1)*权重!E$48,              IF(数据!O94&lt;=12, 5*权重!E$48+(数据!O94-6)*权重!E$49,                              5*权重!E$48+6*权重!E$49+(数据!O94-12)*权重!E$51              )
 )</f>
        <v>0</v>
      </c>
      <c r="P94" s="16">
        <f>IF( 数据!P94&lt;=6,(数据!P94-1)*权重!F$48,              IF(数据!P94&lt;=12, 5*权重!F$48+(数据!P94-6)*权重!F$49,                              5*权重!F$48+6*权重!F$49+(数据!P94-12)*权重!F$51              )
 )</f>
        <v>-1.1999999999999997</v>
      </c>
      <c r="Q94" s="16">
        <f>IF( 数据!Q94&lt;=6,(数据!Q94-1)*权重!G$48,              IF(数据!Q94&lt;=12, 5*权重!G$48+(数据!Q94-6)*权重!G$49,                              5*权重!G$48+6*权重!G$49+(数据!Q94-12)*权重!G$51              )
 )</f>
        <v>0</v>
      </c>
      <c r="R94" s="16">
        <f>IF( 数据!R94&lt;=6,(数据!R94-1)*权重!H$48,              IF(数据!R94&lt;=12, 5*权重!H$48+(数据!R94-6)*权重!H$49,                              5*权重!H$48+6*权重!H$49+(数据!R94-12)*权重!H$51              )
 )</f>
        <v>0</v>
      </c>
      <c r="S94" s="16">
        <f>IF( 数据!S94&lt;=6,(数据!S94-1)*权重!I$48,              IF(数据!S94&lt;=12, 5*权重!I$48+(数据!S94-6)*权重!I$49,                              5*权重!I$48+6*权重!I$49+(数据!S94-12)*权重!I$51              )
 )</f>
        <v>23.4</v>
      </c>
      <c r="T94" s="16">
        <f>IF( 数据!T94&lt;=6,(数据!T94-1)*权重!J$48,              IF(数据!T94&lt;=12, 5*权重!J$48+(数据!T94-6)*权重!J$49,                              5*权重!J$48+6*权重!J$49+(数据!T94-12)*权重!J$51              )
 )</f>
        <v>3.5</v>
      </c>
      <c r="U94" s="16">
        <f>IF( 数据!U94&lt;=6,(数据!U94-1)*权重!K$48,              IF(数据!U94&lt;=12, 5*权重!K$48+(数据!U94-6)*权重!K$49,                              5*权重!K$48+6*权重!K$49+(数据!U94-12)*权重!K$51              )
 )</f>
        <v>0</v>
      </c>
      <c r="V94" s="16">
        <f>IF( 数据!V94&lt;=6,(数据!V94-1)*权重!L$48,              IF(数据!V94&lt;=12, 5*权重!L$48+(数据!V94-6)*权重!L$49,                              5*权重!L$48+6*权重!L$49+(数据!V94-12)*权重!L$51              )
 )</f>
        <v>10.166666666666668</v>
      </c>
      <c r="W94" s="16">
        <f>IF( 数据!W94&lt;=6,(数据!W94-1)*权重!M$48,              IF(数据!W94&lt;=12, 5*权重!M$48+(数据!W94-6)*权重!M$49,                              5*权重!M$48+6*权重!M$49+(数据!W94-12)*权重!M$51              )
 )</f>
        <v>3.3</v>
      </c>
      <c r="X94" s="16">
        <f>IF( 数据!X94&lt;=6,(数据!X94-1)*权重!N$48,              IF(数据!X94&lt;=12, 5*权重!N$48+(数据!X94-6)*权重!N$49,                              5*权重!N$48+6*权重!N$49+(数据!X94-12)*权重!N$51              )
 )</f>
        <v>2.2166666666666663</v>
      </c>
      <c r="Y94" s="16">
        <f>IF( 数据!Y94&lt;=6,(数据!Y94-1)*权重!O$48,              IF(数据!Y94&lt;=12, 5*权重!O$48+(数据!Y94-6)*权重!O$49,                              5*权重!O$48+6*权重!O$49+(数据!Y94-12)*权重!O$51              )
 )</f>
        <v>2.5333333333333332</v>
      </c>
      <c r="Z94" s="16">
        <f>IF( 数据!Z94&lt;=6,(数据!Z94-1)*权重!P$48,              IF(数据!Z94&lt;=10, 5*权重!P$48+(数据!Z94-4)*权重!P$50,                              5*权重!P$48+4*权重!P$50+(数据!Z94-10)*权重!P$52              )  )</f>
        <v>-0.20000000000000018</v>
      </c>
      <c r="AA94" s="16">
        <f>IF( 数据!AA94&lt;=6,(数据!AA94-1)*权重!Q$48,              IF(数据!AA94&lt;=12, 5*权重!Q$48+(数据!AA94-6)*权重!Q$49,                              5*权重!Q$48+6*权重!Q$49+(数据!AA94-12)*权重!Q$51              )
 )</f>
        <v>5.3666666666666663</v>
      </c>
      <c r="AB94" s="16">
        <f>IF( 数据!AB94&lt;=6,(数据!AB94-1)*权重!R$48,              IF(数据!AB94&lt;=10, 5*权重!R$48+(数据!AB94-4)*权重!R$50,                              5*权重!R$48+4*权重!R$50+(数据!AB94-10)*权重!R$52              )  )</f>
        <v>56.75</v>
      </c>
      <c r="AC94" s="16">
        <f>IF( 数据!AC94&lt;=6,(数据!AC94-1)*权重!S$48,              IF(数据!AC94&lt;=12, 5*权重!S$48+(数据!AC94-6)*权重!S$49,                              5*权重!S$48+6*权重!S$49+(数据!AC94-12)*权重!S$51              )
 )</f>
        <v>20.183333333333334</v>
      </c>
      <c r="AD94" s="16">
        <f>IF( 数据!AD94&lt;=6,(数据!AD94-1)*权重!T$48,              IF(数据!AD94&lt;=12, 5*权重!T$48+(数据!AD94-6)*权重!T$49,                              5*权重!T$48+6*权重!T$49+(数据!AD94-12)*权重!T$51              )
 )</f>
        <v>-1.2333333333333329</v>
      </c>
      <c r="AE94" s="16">
        <f>IF( 数据!AE94&lt;=6,(数据!AE94-1)*权重!U$48,              IF(数据!AE94&lt;=10, 5*权重!U$48+(数据!AE94-4)*权重!U$50,                              5*权重!U$48+4*权重!U$50+(数据!AE94-10)*权重!U$52              )  )</f>
        <v>-1.7999999999999994</v>
      </c>
      <c r="AF94" s="16">
        <f>IF( 数据!AF94&lt;=6,(数据!AF94-1)*权重!V$48,              IF(数据!AF94&lt;=10, 5*权重!V$48+(数据!AF94-4)*权重!V$50,                              5*权重!V$48+4*权重!V$50+(数据!AF94-10)*权重!V$52              )  )</f>
        <v>7.0875000000000004</v>
      </c>
      <c r="AG94" s="16">
        <f>IF( 数据!AG94&lt;=6,(数据!AG94-1)*权重!W$48,              IF(数据!AG94&lt;=12, 5*权重!W$48+(数据!AG94-6)*权重!W$49,                              5*权重!W$48+6*权重!W$49+(数据!AG94-12)*权重!W$51              )
 )</f>
        <v>3.4999999999999996</v>
      </c>
      <c r="AH94" s="16">
        <f>IF( 数据!AH94&lt;=6,(数据!AH94-1)*权重!X$48,              IF(数据!AH94&lt;=10, 5*权重!X$48+(数据!AH94-4)*权重!X$50,                              5*权重!X$48+4*权重!X$50+(数据!AH94-10)*权重!X$52              )  )</f>
        <v>-4.9999999999999989E-2</v>
      </c>
      <c r="AI94" s="16">
        <f>IF( 数据!AI94&lt;=6,(数据!AI94-1)*权重!Y$48,              IF(数据!AI94&lt;=12, 5*权重!Y$48+(数据!AI94-6)*权重!Y$49,                              5*权重!Y$48+6*权重!Y$49+(数据!AI94-12)*权重!Y$51              )
 )</f>
        <v>0.8</v>
      </c>
      <c r="AJ94" s="16">
        <f>IF( 数据!AJ94&lt;=6,(数据!AJ94-1)*权重!Z$48,              IF(数据!AJ94&lt;=10, 5*权重!Z$48+(数据!AJ94-4)*权重!Z$50,                              5*权重!Z$48+4*权重!Z$50+(数据!AJ94-10)*权重!Z$52              )  )</f>
        <v>9.8375000000000004</v>
      </c>
      <c r="AK94" s="16">
        <f>IF( 数据!AK94&lt;=6,(数据!AK94-1)*权重!AA$48,              IF(数据!AK94&lt;=10, 5*权重!AA$48+(数据!AK94-4)*权重!AA$50,                              5*权重!AA$48+4*权重!AA$50+(数据!AK94-10)*权重!AA$52              )  )</f>
        <v>-1.4500000000000002</v>
      </c>
      <c r="AL94" s="16">
        <f>IF( 数据!AL94&lt;=6,(数据!AL94-1)*权重!AB$48,              IF(数据!AL94&lt;=12, 5*权重!AB$48+(数据!AL94-6)*权重!AB$49,                              5*权重!AB$48+6*权重!AB$49+(数据!AL94-12)*权重!AB$51              )
 )</f>
        <v>13.5</v>
      </c>
      <c r="AM94" s="16">
        <f>IF( 数据!AM94&lt;=6,(数据!AM94-1)*权重!AC$48,              IF(数据!AM94&lt;=12, 5*权重!AC$48+(数据!AM94-6)*权重!AC$49,                              5*权重!AC$48+6*权重!AC$49+(数据!AM94-12)*权重!AC$51              )
 )</f>
        <v>8.8666666666666671</v>
      </c>
      <c r="AN94" s="16">
        <f>IF( 数据!AN94&lt;=6,(数据!AN94-1)*权重!AD$48,              IF(数据!AN94&lt;=12, 5*权重!AD$48+(数据!AN94-6)*权重!AD$49,                              5*权重!AD$48+6*权重!AD$49+(数据!AN94-12)*权重!AD$51              )
 )</f>
        <v>96.25</v>
      </c>
      <c r="AO94" s="16">
        <f>IF( 数据!AO94&lt;=6,(数据!AO94-1)*权重!AE$48,              IF(数据!AO94&lt;=12, 5*权重!AE$48+(数据!AO94-6)*权重!AE$49,                              5*权重!AE$48+6*权重!AE$49+(数据!AO94-12)*权重!AE$51              )
 )</f>
        <v>6.9666666666666668</v>
      </c>
      <c r="AP94" s="16">
        <f>IF( 数据!AP94&lt;=6,(数据!AP94-1)*权重!AF$48,              IF(数据!AP94&lt;=12, 5*权重!AF$48+(数据!AP94-6)*权重!AF$49,                              5*权重!AF$48+6*权重!AF$49+(数据!AP94-12)*权重!AF$51              )
 )</f>
        <v>16.399999999999999</v>
      </c>
      <c r="AQ94" s="16">
        <f>IF( 数据!AQ94&lt;=6,(数据!AQ94-1)*权重!AG$48,              IF(数据!AQ94&lt;=12, 5*权重!AG$48+(数据!AQ94-6)*权重!AG$49,                              5*权重!AG$48+6*权重!AG$49+(数据!AQ94-12)*权重!AG$51              )
 )</f>
        <v>18.833333333333336</v>
      </c>
      <c r="AR94" s="16">
        <f>IF( 数据!AR94&lt;=6,(数据!AR94-1)*权重!AH$48,              IF(数据!AR94&lt;=12, 5*权重!AH$48+(数据!AR94-6)*权重!AH$49,                              5*权重!AH$48+6*权重!AH$49+(数据!AR94-12)*权重!AH$51              )
 )</f>
        <v>14.566666666666665</v>
      </c>
      <c r="AS94" s="16">
        <f>IF( 数据!AS94&lt;=6,(数据!AS94-1)*权重!AI$48,              IF(数据!AS94&lt;=12, 5*权重!AI$48+(数据!AS94-6)*权重!AI$49,                              5*权重!AI$48+6*权重!AI$49+(数据!AS94-12)*权重!AI$51              )
 )</f>
        <v>3.1333333333333337</v>
      </c>
      <c r="AT94" s="16">
        <f>IF( 数据!AT94&lt;=6,(数据!AT94-1)*权重!AJ$48,              IF(数据!AT94&lt;=12, 5*权重!AJ$48+(数据!AT94-6)*权重!AJ$49,                              5*权重!AJ$48+6*权重!AJ$49+(数据!AT94-12)*权重!AJ$51              )
 )</f>
        <v>91.375</v>
      </c>
      <c r="AU94" s="16">
        <f>IF( 数据!AU94&lt;=6,(数据!AU94-1)*权重!AK$48,              IF(数据!AU94&lt;=12, 5*权重!AK$48+(数据!AU94-6)*权重!AK$49,                              5*权重!AK$48+6*权重!AK$49+(数据!AU94-12)*权重!AK$51              )
 )</f>
        <v>14.799999999999999</v>
      </c>
      <c r="AV94" s="16">
        <f>IF( 数据!AV94&lt;=6,(数据!AV94-1)*权重!AL$48,              IF(数据!AV94&lt;=10, 5*权重!AL$48+(数据!AV94-4)*权重!AL$50,                              5*权重!AL$48+4*权重!AL$50+(数据!AV94-10)*权重!AL$52              )  )</f>
        <v>4.25</v>
      </c>
      <c r="AW94" s="16">
        <f>IF( 数据!AW94&lt;=6,(数据!AW94-1)*权重!AM$48,              IF(数据!AW94&lt;=10, 5*权重!AM$48+(数据!AW94-4)*权重!AM$50,                              5*权重!AM$48+4*权重!AM$50+(数据!AW94-10)*权重!AM$52              )  )</f>
        <v>4.5750000000000002</v>
      </c>
      <c r="AX94" s="16">
        <f>IF( 数据!AX94&lt;=6,(数据!AX94-1)*权重!AN$48,              IF(数据!AX94&lt;=10, 5*权重!AN$48+(数据!AX94-4)*权重!AN$50,                              5*权重!AN$48+4*权重!AN$50+(数据!AX94-10)*权重!AN$52              )  )</f>
        <v>22.912499999999998</v>
      </c>
      <c r="AY94" s="8">
        <v>1</v>
      </c>
      <c r="AZ94" s="8">
        <v>1</v>
      </c>
      <c r="BA94" s="8">
        <v>4</v>
      </c>
      <c r="BB94" s="8">
        <v>3</v>
      </c>
      <c r="BC94" s="8">
        <v>3</v>
      </c>
      <c r="BD94" s="8">
        <v>2</v>
      </c>
      <c r="BE94" s="8">
        <v>3</v>
      </c>
      <c r="BF94" s="8">
        <v>2</v>
      </c>
      <c r="BG94" s="8">
        <v>3</v>
      </c>
      <c r="BH94" s="8">
        <v>1</v>
      </c>
      <c r="BI94" s="8">
        <v>1</v>
      </c>
      <c r="BJ94" s="8">
        <v>7.2</v>
      </c>
      <c r="BK94" s="8" t="s">
        <v>22</v>
      </c>
      <c r="BL94" s="8">
        <v>14</v>
      </c>
      <c r="BM94" s="8" t="s">
        <v>361</v>
      </c>
      <c r="BN94" s="8"/>
      <c r="BO94" s="8">
        <v>42</v>
      </c>
      <c r="BP94" s="34">
        <v>46934</v>
      </c>
      <c r="BQ94" s="8" t="s">
        <v>21</v>
      </c>
      <c r="BR94" s="8" t="s">
        <v>156</v>
      </c>
    </row>
    <row r="95" spans="1:70" ht="15.5" thickBot="1" x14ac:dyDescent="0.35">
      <c r="A95" s="8" t="s">
        <v>26</v>
      </c>
      <c r="B95" s="16">
        <f t="shared" si="3"/>
        <v>451.2949999999999</v>
      </c>
      <c r="C95" s="8" t="s">
        <v>405</v>
      </c>
      <c r="D95" s="8" t="s">
        <v>406</v>
      </c>
      <c r="E95" s="33">
        <v>0.91</v>
      </c>
      <c r="F95" s="8">
        <v>0</v>
      </c>
      <c r="G95" s="8" t="s">
        <v>20</v>
      </c>
      <c r="H95" s="8" t="s">
        <v>158</v>
      </c>
      <c r="I95" s="8">
        <v>23</v>
      </c>
      <c r="J95" s="8">
        <v>162</v>
      </c>
      <c r="K95" s="8">
        <v>171</v>
      </c>
      <c r="L95" s="16">
        <f>IF( 数据!L95&lt;=6,(数据!L95-1)*权重!B$48,              IF(数据!L95&lt;=12, 5*权重!B$48+(数据!L95-6)*权重!B$49,                              5*权重!B$48+6*权重!B$49+(数据!L95-12)*权重!B$51              )
 )</f>
        <v>3.9333333333333331</v>
      </c>
      <c r="M95" s="16">
        <f>IF( 数据!M95&lt;=6,(数据!M95-1)*权重!C$48,              IF(数据!M95&lt;=12, 5*权重!C$48+(数据!M95-6)*权重!C$49,                              5*权重!C$48+6*权重!C$49+(数据!M95-12)*权重!C$51              )
 )</f>
        <v>2.1</v>
      </c>
      <c r="N95" s="16">
        <f>IF( 数据!N95&lt;=6,(数据!N95-1)*权重!D$48,              IF(数据!N95&lt;=12, 5*权重!D$48+(数据!N95-6)*权重!D$49,                              5*权重!D$48+6*权重!D$49+(数据!N95-12)*权重!D$51              )
 )</f>
        <v>1.3699999999999999</v>
      </c>
      <c r="O95" s="16">
        <f>IF( 数据!O95&lt;=6,(数据!O95-1)*权重!E$48,              IF(数据!O95&lt;=12, 5*权重!E$48+(数据!O95-6)*权重!E$49,                              5*权重!E$48+6*权重!E$49+(数据!O95-12)*权重!E$51              )
 )</f>
        <v>0</v>
      </c>
      <c r="P95" s="16">
        <f>IF( 数据!P95&lt;=6,(数据!P95-1)*权重!F$48,              IF(数据!P95&lt;=12, 5*权重!F$48+(数据!P95-6)*权重!F$49,                              5*权重!F$48+6*权重!F$49+(数据!P95-12)*权重!F$51              )
 )</f>
        <v>-3.4999999999999996</v>
      </c>
      <c r="Q95" s="16">
        <f>IF( 数据!Q95&lt;=6,(数据!Q95-1)*权重!G$48,              IF(数据!Q95&lt;=12, 5*权重!G$48+(数据!Q95-6)*权重!G$49,                              5*权重!G$48+6*权重!G$49+(数据!Q95-12)*权重!G$51              )
 )</f>
        <v>0</v>
      </c>
      <c r="R95" s="16">
        <f>IF( 数据!R95&lt;=6,(数据!R95-1)*权重!H$48,              IF(数据!R95&lt;=12, 5*权重!H$48+(数据!R95-6)*权重!H$49,                              5*权重!H$48+6*权重!H$49+(数据!R95-12)*权重!H$51              )
 )</f>
        <v>0</v>
      </c>
      <c r="S95" s="16">
        <f>IF( 数据!S95&lt;=6,(数据!S95-1)*权重!I$48,              IF(数据!S95&lt;=12, 5*权重!I$48+(数据!S95-6)*权重!I$49,                              5*权重!I$48+6*权重!I$49+(数据!S95-12)*权重!I$51              )
 )</f>
        <v>13.666666666666666</v>
      </c>
      <c r="T95" s="16">
        <f>IF( 数据!T95&lt;=6,(数据!T95-1)*权重!J$48,              IF(数据!T95&lt;=12, 5*权重!J$48+(数据!T95-6)*权重!J$49,                              5*权重!J$48+6*权重!J$49+(数据!T95-12)*权重!J$51              )
 )</f>
        <v>1.7999999999999998</v>
      </c>
      <c r="U95" s="16">
        <f>IF( 数据!U95&lt;=6,(数据!U95-1)*权重!K$48,              IF(数据!U95&lt;=12, 5*权重!K$48+(数据!U95-6)*权重!K$49,                              5*权重!K$48+6*权重!K$49+(数据!U95-12)*权重!K$51              )
 )</f>
        <v>0</v>
      </c>
      <c r="V95" s="16">
        <f>IF( 数据!V95&lt;=6,(数据!V95-1)*权重!L$48,              IF(数据!V95&lt;=12, 5*权重!L$48+(数据!V95-6)*权重!L$49,                              5*权重!L$48+6*权重!L$49+(数据!V95-12)*权重!L$51              )
 )</f>
        <v>5.3000000000000007</v>
      </c>
      <c r="W95" s="16">
        <f>IF( 数据!W95&lt;=6,(数据!W95-1)*权重!M$48,              IF(数据!W95&lt;=12, 5*权重!M$48+(数据!W95-6)*权重!M$49,                              5*权重!M$48+6*权重!M$49+(数据!W95-12)*权重!M$51              )
 )</f>
        <v>0.1333333333333333</v>
      </c>
      <c r="X95" s="16">
        <f>IF( 数据!X95&lt;=6,(数据!X95-1)*权重!N$48,              IF(数据!X95&lt;=12, 5*权重!N$48+(数据!X95-6)*权重!N$49,                              5*权重!N$48+6*权重!N$49+(数据!X95-12)*权重!N$51              )
 )</f>
        <v>3.1999999999999997</v>
      </c>
      <c r="Y95" s="16">
        <f>IF( 数据!Y95&lt;=6,(数据!Y95-1)*权重!O$48,              IF(数据!Y95&lt;=12, 5*权重!O$48+(数据!Y95-6)*权重!O$49,                              5*权重!O$48+6*权重!O$49+(数据!Y95-12)*权重!O$51              )
 )</f>
        <v>1.2</v>
      </c>
      <c r="Z95" s="16">
        <f>IF( 数据!Z95&lt;=6,(数据!Z95-1)*权重!P$48,              IF(数据!Z95&lt;=10, 5*权重!P$48+(数据!Z95-4)*权重!P$50,                              5*权重!P$48+4*权重!P$50+(数据!Z95-10)*权重!P$52              )  )</f>
        <v>-1.425</v>
      </c>
      <c r="AA95" s="16">
        <f>IF( 数据!AA95&lt;=6,(数据!AA95-1)*权重!Q$48,              IF(数据!AA95&lt;=12, 5*权重!Q$48+(数据!AA95-6)*权重!Q$49,                              5*权重!Q$48+6*权重!Q$49+(数据!AA95-12)*权重!Q$51              )
 )</f>
        <v>6.5</v>
      </c>
      <c r="AB95" s="16">
        <f>IF( 数据!AB95&lt;=6,(数据!AB95-1)*权重!R$48,              IF(数据!AB95&lt;=10, 5*权重!R$48+(数据!AB95-4)*权重!R$50,                              5*权重!R$48+4*权重!R$50+(数据!AB95-10)*权重!R$52              )  )</f>
        <v>56.75</v>
      </c>
      <c r="AC95" s="16">
        <f>IF( 数据!AC95&lt;=6,(数据!AC95-1)*权重!S$48,              IF(数据!AC95&lt;=12, 5*权重!S$48+(数据!AC95-6)*权重!S$49,                              5*权重!S$48+6*权重!S$49+(数据!AC95-12)*权重!S$51              )
 )</f>
        <v>21.55</v>
      </c>
      <c r="AD95" s="16">
        <f>IF( 数据!AD95&lt;=6,(数据!AD95-1)*权重!T$48,              IF(数据!AD95&lt;=12, 5*权重!T$48+(数据!AD95-6)*权重!T$49,                              5*权重!T$48+6*权重!T$49+(数据!AD95-12)*权重!T$51              )
 )</f>
        <v>-0.49999999999999956</v>
      </c>
      <c r="AE95" s="16">
        <f>IF( 数据!AE95&lt;=6,(数据!AE95-1)*权重!U$48,              IF(数据!AE95&lt;=10, 5*权重!U$48+(数据!AE95-4)*权重!U$50,                              5*权重!U$48+4*权重!U$50+(数据!AE95-10)*权重!U$52              )  )</f>
        <v>-2.4499999999999993</v>
      </c>
      <c r="AF95" s="16">
        <f>IF( 数据!AF95&lt;=6,(数据!AF95-1)*权重!V$48,              IF(数据!AF95&lt;=10, 5*权重!V$48+(数据!AF95-4)*权重!V$50,                              5*权重!V$48+4*权重!V$50+(数据!AF95-10)*权重!V$52              )  )</f>
        <v>7.8750000000000009</v>
      </c>
      <c r="AG95" s="16">
        <f>IF( 数据!AG95&lt;=6,(数据!AG95-1)*权重!W$48,              IF(数据!AG95&lt;=12, 5*权重!W$48+(数据!AG95-6)*权重!W$49,                              5*权重!W$48+6*权重!W$49+(数据!AG95-12)*权重!W$51              )
 )</f>
        <v>3.3</v>
      </c>
      <c r="AH95" s="16">
        <f>IF( 数据!AH95&lt;=6,(数据!AH95-1)*权重!X$48,              IF(数据!AH95&lt;=10, 5*权重!X$48+(数据!AH95-4)*权重!X$50,                              5*权重!X$48+4*权重!X$50+(数据!AH95-10)*权重!X$52              )  )</f>
        <v>6.25E-2</v>
      </c>
      <c r="AI95" s="16">
        <f>IF( 数据!AI95&lt;=6,(数据!AI95-1)*权重!Y$48,              IF(数据!AI95&lt;=12, 5*权重!Y$48+(数据!AI95-6)*权重!Y$49,                              5*权重!Y$48+6*权重!Y$49+(数据!AI95-12)*权重!Y$51              )
 )</f>
        <v>6.666666666666668E-2</v>
      </c>
      <c r="AJ95" s="16">
        <f>IF( 数据!AJ95&lt;=6,(数据!AJ95-1)*权重!Z$48,              IF(数据!AJ95&lt;=10, 5*权重!Z$48+(数据!AJ95-4)*权重!Z$50,                              5*权重!Z$48+4*权重!Z$50+(数据!AJ95-10)*权重!Z$52              )  )</f>
        <v>10.425000000000001</v>
      </c>
      <c r="AK95" s="16">
        <f>IF( 数据!AK95&lt;=6,(数据!AK95-1)*权重!AA$48,              IF(数据!AK95&lt;=10, 5*权重!AA$48+(数据!AK95-4)*权重!AA$50,                              5*权重!AA$48+4*权重!AA$50+(数据!AK95-10)*权重!AA$52              )  )</f>
        <v>-0.57500000000000018</v>
      </c>
      <c r="AL95" s="16">
        <f>IF( 数据!AL95&lt;=6,(数据!AL95-1)*权重!AB$48,              IF(数据!AL95&lt;=12, 5*权重!AB$48+(数据!AL95-6)*权重!AB$49,                              5*权重!AB$48+6*权重!AB$49+(数据!AL95-12)*权重!AB$51              )
 )</f>
        <v>16.2</v>
      </c>
      <c r="AM95" s="16">
        <f>IF( 数据!AM95&lt;=6,(数据!AM95-1)*权重!AC$48,              IF(数据!AM95&lt;=12, 5*权重!AC$48+(数据!AM95-6)*权重!AC$49,                              5*权重!AC$48+6*权重!AC$49+(数据!AM95-12)*权重!AC$51              )
 )</f>
        <v>9.6</v>
      </c>
      <c r="AN95" s="16">
        <f>IF( 数据!AN95&lt;=6,(数据!AN95-1)*权重!AD$48,              IF(数据!AN95&lt;=12, 5*权重!AD$48+(数据!AN95-6)*权重!AD$49,                              5*权重!AD$48+6*权重!AD$49+(数据!AN95-12)*权重!AD$51              )
 )</f>
        <v>77.333333333333329</v>
      </c>
      <c r="AO95" s="16">
        <f>IF( 数据!AO95&lt;=6,(数据!AO95-1)*权重!AE$48,              IF(数据!AO95&lt;=12, 5*权重!AE$48+(数据!AO95-6)*权重!AE$49,                              5*权重!AE$48+6*权重!AE$49+(数据!AO95-12)*权重!AE$51              )
 )</f>
        <v>22.9</v>
      </c>
      <c r="AP95" s="16">
        <f>IF( 数据!AP95&lt;=6,(数据!AP95-1)*权重!AF$48,              IF(数据!AP95&lt;=12, 5*权重!AF$48+(数据!AP95-6)*权重!AF$49,                              5*权重!AF$48+6*权重!AF$49+(数据!AP95-12)*权重!AF$51              )
 )</f>
        <v>17.366666666666667</v>
      </c>
      <c r="AQ95" s="16">
        <f>IF( 数据!AQ95&lt;=6,(数据!AQ95-1)*权重!AG$48,              IF(数据!AQ95&lt;=12, 5*权重!AG$48+(数据!AQ95-6)*权重!AG$49,                              5*权重!AG$48+6*权重!AG$49+(数据!AQ95-12)*权重!AG$51              )
 )</f>
        <v>19.350000000000001</v>
      </c>
      <c r="AR95" s="16">
        <f>IF( 数据!AR95&lt;=6,(数据!AR95-1)*权重!AH$48,              IF(数据!AR95&lt;=12, 5*权重!AH$48+(数据!AR95-6)*权重!AH$49,                              5*权重!AH$48+6*权重!AH$49+(数据!AR95-12)*权重!AH$51              )
 )</f>
        <v>16.899999999999999</v>
      </c>
      <c r="AS95" s="16">
        <f>IF( 数据!AS95&lt;=6,(数据!AS95-1)*权重!AI$48,              IF(数据!AS95&lt;=12, 5*权重!AI$48+(数据!AS95-6)*权重!AI$49,                              5*权重!AI$48+6*权重!AI$49+(数据!AS95-12)*权重!AI$51              )
 )</f>
        <v>11.400000000000002</v>
      </c>
      <c r="AT95" s="16">
        <f>IF( 数据!AT95&lt;=6,(数据!AT95-1)*权重!AJ$48,              IF(数据!AT95&lt;=12, 5*权重!AJ$48+(数据!AT95-6)*权重!AJ$49,                              5*权重!AJ$48+6*权重!AJ$49+(数据!AT95-12)*权重!AJ$51              )
 )</f>
        <v>81.625</v>
      </c>
      <c r="AU95" s="16">
        <f>IF( 数据!AU95&lt;=6,(数据!AU95-1)*权重!AK$48,              IF(数据!AU95&lt;=12, 5*权重!AK$48+(数据!AU95-6)*权重!AK$49,                              5*权重!AK$48+6*权重!AK$49+(数据!AU95-12)*权重!AK$51              )
 )</f>
        <v>14.799999999999999</v>
      </c>
      <c r="AV95" s="16">
        <f>IF( 数据!AV95&lt;=6,(数据!AV95-1)*权重!AL$48,              IF(数据!AV95&lt;=10, 5*权重!AL$48+(数据!AV95-4)*权重!AL$50,                              5*权重!AL$48+4*权重!AL$50+(数据!AV95-10)*权重!AL$52              )  )</f>
        <v>4.25</v>
      </c>
      <c r="AW95" s="16">
        <f>IF( 数据!AW95&lt;=6,(数据!AW95-1)*权重!AM$48,              IF(数据!AW95&lt;=10, 5*权重!AM$48+(数据!AW95-4)*权重!AM$50,                              5*权重!AM$48+4*权重!AM$50+(数据!AW95-10)*权重!AM$52              )  )</f>
        <v>4.2</v>
      </c>
      <c r="AX95" s="16">
        <f>IF( 数据!AX95&lt;=6,(数据!AX95-1)*权重!AN$48,              IF(数据!AX95&lt;=10, 5*权重!AN$48+(数据!AX95-4)*权重!AN$50,                              5*权重!AN$48+4*权重!AN$50+(数据!AX95-10)*权重!AN$52              )  )</f>
        <v>24.587499999999999</v>
      </c>
      <c r="AY95" s="8">
        <v>3</v>
      </c>
      <c r="AZ95" s="8">
        <v>2</v>
      </c>
      <c r="BA95" s="8">
        <v>2</v>
      </c>
      <c r="BB95" s="8">
        <v>2</v>
      </c>
      <c r="BC95" s="8">
        <v>1</v>
      </c>
      <c r="BD95" s="8">
        <v>3</v>
      </c>
      <c r="BE95" s="8">
        <v>1</v>
      </c>
      <c r="BF95" s="8">
        <v>3</v>
      </c>
      <c r="BG95" s="8">
        <v>3</v>
      </c>
      <c r="BH95" s="8">
        <v>1</v>
      </c>
      <c r="BI95" s="8">
        <v>1</v>
      </c>
      <c r="BJ95" s="8">
        <v>6.95</v>
      </c>
      <c r="BK95" s="8" t="s">
        <v>22</v>
      </c>
      <c r="BL95" s="8">
        <v>14</v>
      </c>
      <c r="BM95" s="8">
        <v>2</v>
      </c>
      <c r="BN95" s="8"/>
      <c r="BO95" s="8" t="s">
        <v>26</v>
      </c>
      <c r="BP95" s="34">
        <v>47299</v>
      </c>
      <c r="BQ95" s="8" t="s">
        <v>21</v>
      </c>
      <c r="BR95" s="8" t="s">
        <v>156</v>
      </c>
    </row>
    <row r="96" spans="1:70" ht="15.5" thickBot="1" x14ac:dyDescent="0.35">
      <c r="A96" s="8" t="s">
        <v>26</v>
      </c>
      <c r="B96" s="16">
        <f t="shared" si="3"/>
        <v>436.03249999999997</v>
      </c>
      <c r="C96" s="8" t="s">
        <v>407</v>
      </c>
      <c r="D96" s="8"/>
      <c r="E96" s="33">
        <v>0.92</v>
      </c>
      <c r="F96" s="8">
        <v>0</v>
      </c>
      <c r="G96" s="8" t="s">
        <v>20</v>
      </c>
      <c r="H96" s="8" t="s">
        <v>221</v>
      </c>
      <c r="I96" s="8">
        <v>20</v>
      </c>
      <c r="J96" s="8">
        <v>163</v>
      </c>
      <c r="K96" s="8">
        <v>174</v>
      </c>
      <c r="L96" s="16">
        <f>IF( 数据!L96&lt;=6,(数据!L96-1)*权重!B$48,              IF(数据!L96&lt;=12, 5*权重!B$48+(数据!L96-6)*权重!B$49,                              5*权重!B$48+6*权重!B$49+(数据!L96-12)*权重!B$51              )
 )</f>
        <v>4.4000000000000004</v>
      </c>
      <c r="M96" s="16">
        <f>IF( 数据!M96&lt;=6,(数据!M96-1)*权重!C$48,              IF(数据!M96&lt;=12, 5*权重!C$48+(数据!M96-6)*权重!C$49,                              5*权重!C$48+6*权重!C$49+(数据!M96-12)*权重!C$51              )
 )</f>
        <v>0.5</v>
      </c>
      <c r="N96" s="16">
        <f>IF( 数据!N96&lt;=6,(数据!N96-1)*权重!D$48,              IF(数据!N96&lt;=12, 5*权重!D$48+(数据!N96-6)*权重!D$49,                              5*权重!D$48+6*权重!D$49+(数据!N96-12)*权重!D$51              )
 )</f>
        <v>0.27</v>
      </c>
      <c r="O96" s="16">
        <f>IF( 数据!O96&lt;=6,(数据!O96-1)*权重!E$48,              IF(数据!O96&lt;=12, 5*权重!E$48+(数据!O96-6)*权重!E$49,                              5*权重!E$48+6*权重!E$49+(数据!O96-12)*权重!E$51              )
 )</f>
        <v>0</v>
      </c>
      <c r="P96" s="16">
        <f>IF( 数据!P96&lt;=6,(数据!P96-1)*权重!F$48,              IF(数据!P96&lt;=12, 5*权重!F$48+(数据!P96-6)*权重!F$49,                              5*权重!F$48+6*权重!F$49+(数据!P96-12)*权重!F$51              )
 )</f>
        <v>-2.7333333333333329</v>
      </c>
      <c r="Q96" s="16">
        <f>IF( 数据!Q96&lt;=6,(数据!Q96-1)*权重!G$48,              IF(数据!Q96&lt;=12, 5*权重!G$48+(数据!Q96-6)*权重!G$49,                              5*权重!G$48+6*权重!G$49+(数据!Q96-12)*权重!G$51              )
 )</f>
        <v>0</v>
      </c>
      <c r="R96" s="16">
        <f>IF( 数据!R96&lt;=6,(数据!R96-1)*权重!H$48,              IF(数据!R96&lt;=12, 5*权重!H$48+(数据!R96-6)*权重!H$49,                              5*权重!H$48+6*权重!H$49+(数据!R96-12)*权重!H$51              )
 )</f>
        <v>0</v>
      </c>
      <c r="S96" s="16">
        <f>IF( 数据!S96&lt;=6,(数据!S96-1)*权重!I$48,              IF(数据!S96&lt;=12, 5*权重!I$48+(数据!S96-6)*权重!I$49,                              5*权重!I$48+6*权重!I$49+(数据!S96-12)*权重!I$51              )
 )</f>
        <v>20.666666666666664</v>
      </c>
      <c r="T96" s="16">
        <f>IF( 数据!T96&lt;=6,(数据!T96-1)*权重!J$48,              IF(数据!T96&lt;=12, 5*权重!J$48+(数据!T96-6)*权重!J$49,                              5*权重!J$48+6*权重!J$49+(数据!T96-12)*权重!J$51              )
 )</f>
        <v>1.7999999999999998</v>
      </c>
      <c r="U96" s="16">
        <f>IF( 数据!U96&lt;=6,(数据!U96-1)*权重!K$48,              IF(数据!U96&lt;=12, 5*权重!K$48+(数据!U96-6)*权重!K$49,                              5*权重!K$48+6*权重!K$49+(数据!U96-12)*权重!K$51              )
 )</f>
        <v>0</v>
      </c>
      <c r="V96" s="16">
        <f>IF( 数据!V96&lt;=6,(数据!V96-1)*权重!L$48,              IF(数据!V96&lt;=12, 5*权重!L$48+(数据!V96-6)*权重!L$49,                              5*权重!L$48+6*权重!L$49+(数据!V96-12)*权重!L$51              )
 )</f>
        <v>7.1333333333333346</v>
      </c>
      <c r="W96" s="16">
        <f>IF( 数据!W96&lt;=6,(数据!W96-1)*权重!M$48,              IF(数据!W96&lt;=12, 5*权重!M$48+(数据!W96-6)*权重!M$49,                              5*权重!M$48+6*权重!M$49+(数据!W96-12)*权重!M$51              )
 )</f>
        <v>1.4</v>
      </c>
      <c r="X96" s="16">
        <f>IF( 数据!X96&lt;=6,(数据!X96-1)*权重!N$48,              IF(数据!X96&lt;=12, 5*权重!N$48+(数据!X96-6)*权重!N$49,                              5*权重!N$48+6*权重!N$49+(数据!X96-12)*权重!N$51              )
 )</f>
        <v>3.1999999999999997</v>
      </c>
      <c r="Y96" s="16">
        <f>IF( 数据!Y96&lt;=6,(数据!Y96-1)*权重!O$48,              IF(数据!Y96&lt;=12, 5*权重!O$48+(数据!Y96-6)*权重!O$49,                              5*权重!O$48+6*权重!O$49+(数据!Y96-12)*权重!O$51              )
 )</f>
        <v>1.6166666666666667</v>
      </c>
      <c r="Z96" s="16">
        <f>IF( 数据!Z96&lt;=6,(数据!Z96-1)*权重!P$48,              IF(数据!Z96&lt;=10, 5*权重!P$48+(数据!Z96-4)*权重!P$50,                              5*权重!P$48+4*权重!P$50+(数据!Z96-10)*权重!P$52              )  )</f>
        <v>-0.72500000000000009</v>
      </c>
      <c r="AA96" s="16">
        <f>IF( 数据!AA96&lt;=6,(数据!AA96-1)*权重!Q$48,              IF(数据!AA96&lt;=12, 5*权重!Q$48+(数据!AA96-6)*权重!Q$49,                              5*权重!Q$48+6*权重!Q$49+(数据!AA96-12)*权重!Q$51              )
 )</f>
        <v>5.833333333333333</v>
      </c>
      <c r="AB96" s="16">
        <f>IF( 数据!AB96&lt;=6,(数据!AB96-1)*权重!R$48,              IF(数据!AB96&lt;=10, 5*权重!R$48+(数据!AB96-4)*权重!R$50,                              5*权重!R$48+4*权重!R$50+(数据!AB96-10)*权重!R$52              )  )</f>
        <v>57.5</v>
      </c>
      <c r="AC96" s="16">
        <f>IF( 数据!AC96&lt;=6,(数据!AC96-1)*权重!S$48,              IF(数据!AC96&lt;=12, 5*权重!S$48+(数据!AC96-6)*权重!S$49,                              5*权重!S$48+6*权重!S$49+(数据!AC96-12)*权重!S$51              )
 )</f>
        <v>22.233333333333334</v>
      </c>
      <c r="AD96" s="16">
        <f>IF( 数据!AD96&lt;=6,(数据!AD96-1)*权重!T$48,              IF(数据!AD96&lt;=12, 5*权重!T$48+(数据!AD96-6)*权重!T$49,                              5*权重!T$48+6*权重!T$49+(数据!AD96-12)*权重!T$51              )
 )</f>
        <v>-0.86666666666666625</v>
      </c>
      <c r="AE96" s="16">
        <f>IF( 数据!AE96&lt;=6,(数据!AE96-1)*权重!U$48,              IF(数据!AE96&lt;=10, 5*权重!U$48+(数据!AE96-4)*权重!U$50,                              5*权重!U$48+4*权重!U$50+(数据!AE96-10)*权重!U$52              )  )</f>
        <v>-2.1999999999999993</v>
      </c>
      <c r="AF96" s="16">
        <f>IF( 数据!AF96&lt;=6,(数据!AF96-1)*权重!V$48,              IF(数据!AF96&lt;=10, 5*权重!V$48+(数据!AF96-4)*权重!V$50,                              5*权重!V$48+4*权重!V$50+(数据!AF96-10)*权重!V$52              )  )</f>
        <v>8.1375000000000011</v>
      </c>
      <c r="AG96" s="16">
        <f>IF( 数据!AG96&lt;=6,(数据!AG96-1)*权重!W$48,              IF(数据!AG96&lt;=12, 5*权重!W$48+(数据!AG96-6)*权重!W$49,                              5*权重!W$48+6*权重!W$49+(数据!AG96-12)*权重!W$51              )
 )</f>
        <v>3.4999999999999996</v>
      </c>
      <c r="AH96" s="16">
        <f>IF( 数据!AH96&lt;=6,(数据!AH96-1)*权重!X$48,              IF(数据!AH96&lt;=10, 5*权重!X$48+(数据!AH96-4)*权重!X$50,                              5*权重!X$48+4*权重!X$50+(数据!AH96-10)*权重!X$52              )  )</f>
        <v>-4.9999999999999989E-2</v>
      </c>
      <c r="AI96" s="16">
        <f>IF( 数据!AI96&lt;=6,(数据!AI96-1)*权重!Y$48,              IF(数据!AI96&lt;=12, 5*权重!Y$48+(数据!AI96-6)*权重!Y$49,                              5*权重!Y$48+6*权重!Y$49+(数据!AI96-12)*权重!Y$51              )
 )</f>
        <v>0.53333333333333333</v>
      </c>
      <c r="AJ96" s="16">
        <f>IF( 数据!AJ96&lt;=6,(数据!AJ96-1)*权重!Z$48,              IF(数据!AJ96&lt;=10, 5*权重!Z$48+(数据!AJ96-4)*权重!Z$50,                              5*权重!Z$48+4*权重!Z$50+(数据!AJ96-10)*权重!Z$52              )  )</f>
        <v>10.425000000000001</v>
      </c>
      <c r="AK96" s="16">
        <f>IF( 数据!AK96&lt;=6,(数据!AK96-1)*权重!AA$48,              IF(数据!AK96&lt;=10, 5*权重!AA$48+(数据!AK96-4)*权重!AA$50,                              5*权重!AA$48+4*权重!AA$50+(数据!AK96-10)*权重!AA$52              )  )</f>
        <v>-0.75000000000000022</v>
      </c>
      <c r="AL96" s="16">
        <f>IF( 数据!AL96&lt;=6,(数据!AL96-1)*权重!AB$48,              IF(数据!AL96&lt;=12, 5*权重!AB$48+(数据!AL96-6)*权重!AB$49,                              5*权重!AB$48+6*权重!AB$49+(数据!AL96-12)*权重!AB$51              )
 )</f>
        <v>14.4</v>
      </c>
      <c r="AM96" s="16">
        <f>IF( 数据!AM96&lt;=6,(数据!AM96-1)*权重!AC$48,              IF(数据!AM96&lt;=12, 5*权重!AC$48+(数据!AM96-6)*权重!AC$49,                              5*权重!AC$48+6*权重!AC$49+(数据!AM96-12)*权重!AC$51              )
 )</f>
        <v>9.6</v>
      </c>
      <c r="AN96" s="16">
        <f>IF( 数据!AN96&lt;=6,(数据!AN96-1)*权重!AD$48,              IF(数据!AN96&lt;=12, 5*权重!AD$48+(数据!AN96-6)*权重!AD$49,                              5*权重!AD$48+6*权重!AD$49+(数据!AN96-12)*权重!AD$51              )
 )</f>
        <v>77.333333333333329</v>
      </c>
      <c r="AO96" s="16">
        <f>IF( 数据!AO96&lt;=6,(数据!AO96-1)*权重!AE$48,              IF(数据!AO96&lt;=12, 5*权重!AE$48+(数据!AO96-6)*权重!AE$49,                              5*权重!AE$48+6*权重!AE$49+(数据!AO96-12)*权重!AE$51              )
 )</f>
        <v>12.5</v>
      </c>
      <c r="AP96" s="16">
        <f>IF( 数据!AP96&lt;=6,(数据!AP96-1)*权重!AF$48,              IF(数据!AP96&lt;=12, 5*权重!AF$48+(数据!AP96-6)*权重!AF$49,                              5*权重!AF$48+6*权重!AF$49+(数据!AP96-12)*权重!AF$51              )
 )</f>
        <v>15.433333333333334</v>
      </c>
      <c r="AQ96" s="16">
        <f>IF( 数据!AQ96&lt;=6,(数据!AQ96-1)*权重!AG$48,              IF(数据!AQ96&lt;=12, 5*权重!AG$48+(数据!AQ96-6)*权重!AG$49,                              5*权重!AG$48+6*权重!AG$49+(数据!AQ96-12)*权重!AG$51              )
 )</f>
        <v>20.383333333333333</v>
      </c>
      <c r="AR96" s="16">
        <f>IF( 数据!AR96&lt;=6,(数据!AR96-1)*权重!AH$48,              IF(数据!AR96&lt;=12, 5*权重!AH$48+(数据!AR96-6)*权重!AH$49,                              5*权重!AH$48+6*权重!AH$49+(数据!AR96-12)*权重!AH$51              )
 )</f>
        <v>19.233333333333334</v>
      </c>
      <c r="AS96" s="16">
        <f>IF( 数据!AS96&lt;=6,(数据!AS96-1)*权重!AI$48,              IF(数据!AS96&lt;=12, 5*权重!AI$48+(数据!AS96-6)*权重!AI$49,                              5*权重!AI$48+6*权重!AI$49+(数据!AS96-12)*权重!AI$51              )
 )</f>
        <v>6.6500000000000012</v>
      </c>
      <c r="AT96" s="16">
        <f>IF( 数据!AT96&lt;=6,(数据!AT96-1)*权重!AJ$48,              IF(数据!AT96&lt;=12, 5*权重!AJ$48+(数据!AT96-6)*权重!AJ$49,                              5*权重!AJ$48+6*权重!AJ$49+(数据!AT96-12)*权重!AJ$51              )
 )</f>
        <v>71.875</v>
      </c>
      <c r="AU96" s="16">
        <f>IF( 数据!AU96&lt;=6,(数据!AU96-1)*权重!AK$48,              IF(数据!AU96&lt;=12, 5*权重!AK$48+(数据!AU96-6)*权重!AK$49,                              5*权重!AK$48+6*权重!AK$49+(数据!AU96-12)*权重!AK$51              )
 )</f>
        <v>15.399999999999999</v>
      </c>
      <c r="AV96" s="16">
        <f>IF( 数据!AV96&lt;=6,(数据!AV96-1)*权重!AL$48,              IF(数据!AV96&lt;=10, 5*权重!AL$48+(数据!AV96-4)*权重!AL$50,                              5*权重!AL$48+4*权重!AL$50+(数据!AV96-10)*权重!AL$52              )  )</f>
        <v>3.8250000000000002</v>
      </c>
      <c r="AW96" s="16">
        <f>IF( 数据!AW96&lt;=6,(数据!AW96-1)*权重!AM$48,              IF(数据!AW96&lt;=10, 5*权重!AM$48+(数据!AW96-4)*权重!AM$50,                              5*权重!AM$48+4*权重!AM$50+(数据!AW96-10)*权重!AM$52              )  )</f>
        <v>3.8250000000000002</v>
      </c>
      <c r="AX96" s="16">
        <f>IF( 数据!AX96&lt;=6,(数据!AX96-1)*权重!AN$48,              IF(数据!AX96&lt;=10, 5*权重!AN$48+(数据!AX96-4)*权重!AN$50,                              5*权重!AN$48+4*权重!AN$50+(数据!AX96-10)*权重!AN$52              )  )</f>
        <v>23.75</v>
      </c>
      <c r="AY96" s="8">
        <v>1</v>
      </c>
      <c r="AZ96" s="8">
        <v>2</v>
      </c>
      <c r="BA96" s="8">
        <v>1</v>
      </c>
      <c r="BB96" s="8">
        <v>2</v>
      </c>
      <c r="BC96" s="8">
        <v>3</v>
      </c>
      <c r="BD96" s="8">
        <v>2</v>
      </c>
      <c r="BE96" s="8">
        <v>2</v>
      </c>
      <c r="BF96" s="8">
        <v>1</v>
      </c>
      <c r="BG96" s="8">
        <v>2</v>
      </c>
      <c r="BH96" s="8">
        <v>1</v>
      </c>
      <c r="BI96" s="8">
        <v>3</v>
      </c>
      <c r="BJ96" s="8">
        <v>6.7</v>
      </c>
      <c r="BK96" s="8" t="s">
        <v>22</v>
      </c>
      <c r="BL96" s="8">
        <v>16</v>
      </c>
      <c r="BM96" s="8">
        <v>2</v>
      </c>
      <c r="BN96" s="8"/>
      <c r="BO96" s="8">
        <v>1</v>
      </c>
      <c r="BP96" s="34">
        <v>47299</v>
      </c>
      <c r="BQ96" s="8" t="s">
        <v>21</v>
      </c>
      <c r="BR96" s="8" t="s">
        <v>156</v>
      </c>
    </row>
    <row r="97" spans="1:70" ht="15.5" thickBot="1" x14ac:dyDescent="0.35">
      <c r="A97" s="8" t="s">
        <v>26</v>
      </c>
      <c r="B97" s="16">
        <f t="shared" si="3"/>
        <v>409.70083333333338</v>
      </c>
      <c r="C97" s="8" t="s">
        <v>408</v>
      </c>
      <c r="D97" s="8" t="s">
        <v>363</v>
      </c>
      <c r="E97" s="33">
        <v>1</v>
      </c>
      <c r="F97" s="8">
        <v>0</v>
      </c>
      <c r="G97" s="8" t="s">
        <v>228</v>
      </c>
      <c r="H97" s="8" t="s">
        <v>31</v>
      </c>
      <c r="I97" s="8">
        <v>21</v>
      </c>
      <c r="J97" s="8">
        <v>142</v>
      </c>
      <c r="K97" s="8">
        <v>165</v>
      </c>
      <c r="L97" s="16">
        <f>IF( 数据!L97&lt;=6,(数据!L97-1)*权重!B$48,              IF(数据!L97&lt;=12, 5*权重!B$48+(数据!L97-6)*权重!B$49,                              5*权重!B$48+6*权重!B$49+(数据!L97-12)*权重!B$51              )
 )</f>
        <v>3.9333333333333331</v>
      </c>
      <c r="M97" s="16">
        <f>IF( 数据!M97&lt;=6,(数据!M97-1)*权重!C$48,              IF(数据!M97&lt;=12, 5*权重!C$48+(数据!M97-6)*权重!C$49,                              5*权重!C$48+6*权重!C$49+(数据!M97-12)*权重!C$51              )
 )</f>
        <v>1.7</v>
      </c>
      <c r="N97" s="16">
        <f>IF( 数据!N97&lt;=6,(数据!N97-1)*权重!D$48,              IF(数据!N97&lt;=12, 5*权重!D$48+(数据!N97-6)*权重!D$49,                              5*权重!D$48+6*权重!D$49+(数据!N97-12)*权重!D$51              )
 )</f>
        <v>0.27</v>
      </c>
      <c r="O97" s="16">
        <f>IF( 数据!O97&lt;=6,(数据!O97-1)*权重!E$48,              IF(数据!O97&lt;=12, 5*权重!E$48+(数据!O97-6)*权重!E$49,                              5*权重!E$48+6*权重!E$49+(数据!O97-12)*权重!E$51              )
 )</f>
        <v>0</v>
      </c>
      <c r="P97" s="16">
        <f>IF( 数据!P97&lt;=6,(数据!P97-1)*权重!F$48,              IF(数据!P97&lt;=12, 5*权重!F$48+(数据!P97-6)*权重!F$49,                              5*权重!F$48+6*权重!F$49+(数据!P97-12)*权重!F$51              )
 )</f>
        <v>-3.4999999999999996</v>
      </c>
      <c r="Q97" s="16">
        <f>IF( 数据!Q97&lt;=6,(数据!Q97-1)*权重!G$48,              IF(数据!Q97&lt;=12, 5*权重!G$48+(数据!Q97-6)*权重!G$49,                              5*权重!G$48+6*权重!G$49+(数据!Q97-12)*权重!G$51              )
 )</f>
        <v>0</v>
      </c>
      <c r="R97" s="16">
        <f>IF( 数据!R97&lt;=6,(数据!R97-1)*权重!H$48,              IF(数据!R97&lt;=12, 5*权重!H$48+(数据!R97-6)*权重!H$49,                              5*权重!H$48+6*权重!H$49+(数据!R97-12)*权重!H$51              )
 )</f>
        <v>0</v>
      </c>
      <c r="S97" s="16">
        <f>IF( 数据!S97&lt;=6,(数据!S97-1)*权重!I$48,              IF(数据!S97&lt;=12, 5*权重!I$48+(数据!S97-6)*权重!I$49,                              5*权重!I$48+6*权重!I$49+(数据!S97-12)*权重!I$51              )
 )</f>
        <v>13.666666666666666</v>
      </c>
      <c r="T97" s="16">
        <f>IF( 数据!T97&lt;=6,(数据!T97-1)*权重!J$48,              IF(数据!T97&lt;=12, 5*权重!J$48+(数据!T97-6)*权重!J$49,                              5*权重!J$48+6*权重!J$49+(数据!T97-12)*权重!J$51              )
 )</f>
        <v>1.2999999999999998</v>
      </c>
      <c r="U97" s="16">
        <f>IF( 数据!U97&lt;=6,(数据!U97-1)*权重!K$48,              IF(数据!U97&lt;=12, 5*权重!K$48+(数据!U97-6)*权重!K$49,                              5*权重!K$48+6*权重!K$49+(数据!U97-12)*权重!K$51              )
 )</f>
        <v>0</v>
      </c>
      <c r="V97" s="16">
        <f>IF( 数据!V97&lt;=6,(数据!V97-1)*权重!L$48,              IF(数据!V97&lt;=12, 5*权重!L$48+(数据!V97-6)*权重!L$49,                              5*权重!L$48+6*权重!L$49+(数据!V97-12)*权重!L$51              )
 )</f>
        <v>6.4</v>
      </c>
      <c r="W97" s="16">
        <f>IF( 数据!W97&lt;=6,(数据!W97-1)*权重!M$48,              IF(数据!W97&lt;=12, 5*权重!M$48+(数据!W97-6)*权重!M$49,                              5*权重!M$48+6*权重!M$49+(数据!W97-12)*权重!M$51              )
 )</f>
        <v>0.1333333333333333</v>
      </c>
      <c r="X97" s="16">
        <f>IF( 数据!X97&lt;=6,(数据!X97-1)*权重!N$48,              IF(数据!X97&lt;=12, 5*权重!N$48+(数据!X97-6)*权重!N$49,                              5*权重!N$48+6*权重!N$49+(数据!X97-12)*权重!N$51              )
 )</f>
        <v>2.7333333333333329</v>
      </c>
      <c r="Y97" s="16">
        <f>IF( 数据!Y97&lt;=6,(数据!Y97-1)*权重!O$48,              IF(数据!Y97&lt;=12, 5*权重!O$48+(数据!Y97-6)*权重!O$49,                              5*权重!O$48+6*权重!O$49+(数据!Y97-12)*权重!O$51              )
 )</f>
        <v>0.96</v>
      </c>
      <c r="Z97" s="16">
        <f>IF( 数据!Z97&lt;=6,(数据!Z97-1)*权重!P$48,              IF(数据!Z97&lt;=10, 5*权重!P$48+(数据!Z97-4)*权重!P$50,                              5*权重!P$48+4*权重!P$50+(数据!Z97-10)*权重!P$52              )  )</f>
        <v>-1.85</v>
      </c>
      <c r="AA97" s="16">
        <f>IF( 数据!AA97&lt;=6,(数据!AA97-1)*权重!Q$48,              IF(数据!AA97&lt;=12, 5*权重!Q$48+(数据!AA97-6)*权重!Q$49,                              5*权重!Q$48+6*权重!Q$49+(数据!AA97-12)*权重!Q$51              )
 )</f>
        <v>6.5</v>
      </c>
      <c r="AB97" s="16">
        <f>IF( 数据!AB97&lt;=6,(数据!AB97-1)*权重!R$48,              IF(数据!AB97&lt;=10, 5*权重!R$48+(数据!AB97-4)*权重!R$50,                              5*权重!R$48+4*权重!R$50+(数据!AB97-10)*权重!R$52              )  )</f>
        <v>56</v>
      </c>
      <c r="AC97" s="16">
        <f>IF( 数据!AC97&lt;=6,(数据!AC97-1)*权重!S$48,              IF(数据!AC97&lt;=12, 5*权重!S$48+(数据!AC97-6)*权重!S$49,                              5*权重!S$48+6*权重!S$49+(数据!AC97-12)*权重!S$51              )
 )</f>
        <v>20.183333333333334</v>
      </c>
      <c r="AD97" s="16">
        <f>IF( 数据!AD97&lt;=6,(数据!AD97-1)*权重!T$48,              IF(数据!AD97&lt;=12, 5*权重!T$48+(数据!AD97-6)*权重!T$49,                              5*权重!T$48+6*权重!T$49+(数据!AD97-12)*权重!T$51              )
 )</f>
        <v>-1.2333333333333329</v>
      </c>
      <c r="AE97" s="16">
        <f>IF( 数据!AE97&lt;=6,(数据!AE97-1)*权重!U$48,              IF(数据!AE97&lt;=10, 5*权重!U$48+(数据!AE97-4)*权重!U$50,                              5*权重!U$48+4*权重!U$50+(数据!AE97-10)*权重!U$52              )  )</f>
        <v>-2.1999999999999993</v>
      </c>
      <c r="AF97" s="16">
        <f>IF( 数据!AF97&lt;=6,(数据!AF97-1)*权重!V$48,              IF(数据!AF97&lt;=10, 5*权重!V$48+(数据!AF97-4)*权重!V$50,                              5*权重!V$48+4*权重!V$50+(数据!AF97-10)*权重!V$52              )  )</f>
        <v>7.6125000000000007</v>
      </c>
      <c r="AG97" s="16">
        <f>IF( 数据!AG97&lt;=6,(数据!AG97-1)*权重!W$48,              IF(数据!AG97&lt;=12, 5*权重!W$48+(数据!AG97-6)*权重!W$49,                              5*权重!W$48+6*权重!W$49+(数据!AG97-12)*权重!W$51              )
 )</f>
        <v>3.4999999999999996</v>
      </c>
      <c r="AH97" s="16">
        <f>IF( 数据!AH97&lt;=6,(数据!AH97-1)*权重!X$48,              IF(数据!AH97&lt;=10, 5*权重!X$48+(数据!AH97-4)*权重!X$50,                              5*权重!X$48+4*权重!X$50+(数据!AH97-10)*权重!X$52              )  )</f>
        <v>-0.16249999999999998</v>
      </c>
      <c r="AI97" s="16">
        <f>IF( 数据!AI97&lt;=6,(数据!AI97-1)*权重!Y$48,              IF(数据!AI97&lt;=12, 5*权重!Y$48+(数据!AI97-6)*权重!Y$49,                              5*权重!Y$48+6*权重!Y$49+(数据!AI97-12)*权重!Y$51              )
 )</f>
        <v>3.3333333333333354E-2</v>
      </c>
      <c r="AJ97" s="16">
        <f>IF( 数据!AJ97&lt;=6,(数据!AJ97-1)*权重!Z$48,              IF(数据!AJ97&lt;=10, 5*权重!Z$48+(数据!AJ97-4)*权重!Z$50,                              5*权重!Z$48+4*权重!Z$50+(数据!AJ97-10)*权重!Z$52              )  )</f>
        <v>8.6625000000000014</v>
      </c>
      <c r="AK97" s="16">
        <f>IF( 数据!AK97&lt;=6,(数据!AK97-1)*权重!AA$48,              IF(数据!AK97&lt;=10, 5*权重!AA$48+(数据!AK97-4)*权重!AA$50,                              5*权重!AA$48+4*权重!AA$50+(数据!AK97-10)*权重!AA$52              )  )</f>
        <v>-0.92500000000000004</v>
      </c>
      <c r="AL97" s="16">
        <f>IF( 数据!AL97&lt;=6,(数据!AL97-1)*权重!AB$48,              IF(数据!AL97&lt;=12, 5*权重!AB$48+(数据!AL97-6)*权重!AB$49,                              5*权重!AB$48+6*权重!AB$49+(数据!AL97-12)*权重!AB$51              )
 )</f>
        <v>15.3</v>
      </c>
      <c r="AM97" s="16">
        <f>IF( 数据!AM97&lt;=6,(数据!AM97-1)*权重!AC$48,              IF(数据!AM97&lt;=12, 5*权重!AC$48+(数据!AM97-6)*权重!AC$49,                              5*权重!AC$48+6*权重!AC$49+(数据!AM97-12)*权重!AC$51              )
 )</f>
        <v>9.2333333333333343</v>
      </c>
      <c r="AN97" s="16">
        <f>IF( 数据!AN97&lt;=6,(数据!AN97-1)*权重!AD$48,              IF(数据!AN97&lt;=12, 5*权重!AD$48+(数据!AN97-6)*权重!AD$49,                              5*权重!AD$48+6*权重!AD$49+(数据!AN97-12)*权重!AD$51              )
 )</f>
        <v>72.604166666666671</v>
      </c>
      <c r="AO97" s="16">
        <f>IF( 数据!AO97&lt;=6,(数据!AO97-1)*权重!AE$48,              IF(数据!AO97&lt;=12, 5*权重!AE$48+(数据!AO97-6)*权重!AE$49,                              5*权重!AE$48+6*权重!AE$49+(数据!AO97-12)*权重!AE$51              )
 )</f>
        <v>15.1</v>
      </c>
      <c r="AP97" s="16">
        <f>IF( 数据!AP97&lt;=6,(数据!AP97-1)*权重!AF$48,              IF(数据!AP97&lt;=12, 5*权重!AF$48+(数据!AP97-6)*权重!AF$49,                              5*权重!AF$48+6*权重!AF$49+(数据!AP97-12)*权重!AF$51              )
 )</f>
        <v>14.466666666666667</v>
      </c>
      <c r="AQ97" s="16">
        <f>IF( 数据!AQ97&lt;=6,(数据!AQ97-1)*权重!AG$48,              IF(数据!AQ97&lt;=12, 5*权重!AG$48+(数据!AQ97-6)*权重!AG$49,                              5*权重!AG$48+6*权重!AG$49+(数据!AQ97-12)*权重!AG$51              )
 )</f>
        <v>18.833333333333336</v>
      </c>
      <c r="AR97" s="16">
        <f>IF( 数据!AR97&lt;=6,(数据!AR97-1)*权重!AH$48,              IF(数据!AR97&lt;=12, 5*权重!AH$48+(数据!AR97-6)*权重!AH$49,                              5*权重!AH$48+6*权重!AH$49+(数据!AR97-12)*权重!AH$51              )
 )</f>
        <v>15.733333333333333</v>
      </c>
      <c r="AS97" s="16">
        <f>IF( 数据!AS97&lt;=6,(数据!AS97-1)*权重!AI$48,              IF(数据!AS97&lt;=12, 5*权重!AI$48+(数据!AS97-6)*权重!AI$49,                              5*权重!AI$48+6*权重!AI$49+(数据!AS97-12)*权重!AI$51              )
 )</f>
        <v>8.5500000000000007</v>
      </c>
      <c r="AT97" s="16">
        <f>IF( 数据!AT97&lt;=6,(数据!AT97-1)*权重!AJ$48,              IF(数据!AT97&lt;=12, 5*权重!AJ$48+(数据!AT97-6)*权重!AJ$49,                              5*权重!AJ$48+6*权重!AJ$49+(数据!AT97-12)*权重!AJ$51              )
 )</f>
        <v>71.875</v>
      </c>
      <c r="AU97" s="16">
        <f>IF( 数据!AU97&lt;=6,(数据!AU97-1)*权重!AK$48,              IF(数据!AU97&lt;=12, 5*权重!AK$48+(数据!AU97-6)*权重!AK$49,                              5*权重!AK$48+6*权重!AK$49+(数据!AU97-12)*权重!AK$51              )
 )</f>
        <v>14.2</v>
      </c>
      <c r="AV97" s="16">
        <f>IF( 数据!AV97&lt;=6,(数据!AV97-1)*权重!AL$48,              IF(数据!AV97&lt;=10, 5*权重!AL$48+(数据!AV97-4)*权重!AL$50,                              5*权重!AL$48+4*权重!AL$50+(数据!AV97-10)*权重!AL$52              )  )</f>
        <v>2.9749999999999996</v>
      </c>
      <c r="AW97" s="16">
        <f>IF( 数据!AW97&lt;=6,(数据!AW97-1)*权重!AM$48,              IF(数据!AW97&lt;=10, 5*权重!AM$48+(数据!AW97-4)*权重!AM$50,                              5*权重!AM$48+4*权重!AM$50+(数据!AW97-10)*权重!AM$52              )  )</f>
        <v>4.2</v>
      </c>
      <c r="AX97" s="16">
        <f>IF( 数据!AX97&lt;=6,(数据!AX97-1)*权重!AN$48,              IF(数据!AX97&lt;=10, 5*权重!AN$48+(数据!AX97-4)*权重!AN$50,                              5*权重!AN$48+4*权重!AN$50+(数据!AX97-10)*权重!AN$52              )  )</f>
        <v>22.912499999999998</v>
      </c>
      <c r="AY97" s="8">
        <v>1</v>
      </c>
      <c r="AZ97" s="8">
        <v>1</v>
      </c>
      <c r="BA97" s="8">
        <v>4</v>
      </c>
      <c r="BB97" s="8">
        <v>3</v>
      </c>
      <c r="BC97" s="8">
        <v>3</v>
      </c>
      <c r="BD97" s="8">
        <v>2</v>
      </c>
      <c r="BE97" s="8">
        <v>2</v>
      </c>
      <c r="BF97" s="8">
        <v>1</v>
      </c>
      <c r="BG97" s="8">
        <v>3</v>
      </c>
      <c r="BH97" s="8">
        <v>2</v>
      </c>
      <c r="BI97" s="8">
        <v>1</v>
      </c>
      <c r="BJ97" s="8" t="s">
        <v>26</v>
      </c>
      <c r="BK97" s="8" t="s">
        <v>20</v>
      </c>
      <c r="BL97" s="8">
        <v>13</v>
      </c>
      <c r="BM97" s="8" t="s">
        <v>26</v>
      </c>
      <c r="BN97" s="8"/>
      <c r="BO97" s="8">
        <v>1</v>
      </c>
      <c r="BP97" s="34">
        <v>46934</v>
      </c>
      <c r="BQ97" s="8" t="s">
        <v>21</v>
      </c>
      <c r="BR97" s="8" t="s">
        <v>156</v>
      </c>
    </row>
    <row r="98" spans="1:70" ht="15.5" thickBot="1" x14ac:dyDescent="0.35">
      <c r="A98" s="8" t="s">
        <v>26</v>
      </c>
      <c r="B98" s="16">
        <f t="shared" si="3"/>
        <v>425.17916666666667</v>
      </c>
      <c r="C98" s="8" t="s">
        <v>409</v>
      </c>
      <c r="D98" s="8"/>
      <c r="E98" s="33">
        <v>0.95</v>
      </c>
      <c r="F98" s="8">
        <v>0</v>
      </c>
      <c r="G98" s="8" t="s">
        <v>28</v>
      </c>
      <c r="H98" s="8" t="s">
        <v>410</v>
      </c>
      <c r="I98" s="8">
        <v>20</v>
      </c>
      <c r="J98" s="8">
        <v>159</v>
      </c>
      <c r="K98" s="8">
        <v>181</v>
      </c>
      <c r="L98" s="16">
        <f>IF( 数据!L98&lt;=6,(数据!L98-1)*权重!B$48,              IF(数据!L98&lt;=12, 5*权重!B$48+(数据!L98-6)*权重!B$49,                              5*权重!B$48+6*权重!B$49+(数据!L98-12)*权重!B$51              )
 )</f>
        <v>4.4000000000000004</v>
      </c>
      <c r="M98" s="16">
        <f>IF( 数据!M98&lt;=6,(数据!M98-1)*权重!C$48,              IF(数据!M98&lt;=12, 5*权重!C$48+(数据!M98-6)*权重!C$49,                              5*权重!C$48+6*权重!C$49+(数据!M98-12)*权重!C$51              )
 )</f>
        <v>1.3333333333333335</v>
      </c>
      <c r="N98" s="16">
        <f>IF( 数据!N98&lt;=6,(数据!N98-1)*权重!D$48,              IF(数据!N98&lt;=12, 5*权重!D$48+(数据!N98-6)*权重!D$49,                              5*权重!D$48+6*权重!D$49+(数据!N98-12)*权重!D$51              )
 )</f>
        <v>-0.55833333333333335</v>
      </c>
      <c r="O98" s="16">
        <f>IF( 数据!O98&lt;=6,(数据!O98-1)*权重!E$48,              IF(数据!O98&lt;=12, 5*权重!E$48+(数据!O98-6)*权重!E$49,                              5*权重!E$48+6*权重!E$49+(数据!O98-12)*权重!E$51              )
 )</f>
        <v>0</v>
      </c>
      <c r="P98" s="16">
        <f>IF( 数据!P98&lt;=6,(数据!P98-1)*权重!F$48,              IF(数据!P98&lt;=12, 5*权重!F$48+(数据!P98-6)*权重!F$49,                              5*权重!F$48+6*权重!F$49+(数据!P98-12)*权重!F$51              )
 )</f>
        <v>-1.583333333333333</v>
      </c>
      <c r="Q98" s="16">
        <f>IF( 数据!Q98&lt;=6,(数据!Q98-1)*权重!G$48,              IF(数据!Q98&lt;=12, 5*权重!G$48+(数据!Q98-6)*权重!G$49,                              5*权重!G$48+6*权重!G$49+(数据!Q98-12)*权重!G$51              )
 )</f>
        <v>0</v>
      </c>
      <c r="R98" s="16">
        <f>IF( 数据!R98&lt;=6,(数据!R98-1)*权重!H$48,              IF(数据!R98&lt;=12, 5*权重!H$48+(数据!R98-6)*权重!H$49,                              5*权重!H$48+6*权重!H$49+(数据!R98-12)*权重!H$51              )
 )</f>
        <v>0</v>
      </c>
      <c r="S98" s="16">
        <f>IF( 数据!S98&lt;=6,(数据!S98-1)*权重!I$48,              IF(数据!S98&lt;=12, 5*权重!I$48+(数据!S98-6)*权重!I$49,                              5*权重!I$48+6*权重!I$49+(数据!S98-12)*权重!I$51              )
 )</f>
        <v>22.033333333333331</v>
      </c>
      <c r="T98" s="16">
        <f>IF( 数据!T98&lt;=6,(数据!T98-1)*权重!J$48,              IF(数据!T98&lt;=12, 5*权重!J$48+(数据!T98-6)*权重!J$49,                              5*权重!J$48+6*权重!J$49+(数据!T98-12)*权重!J$51              )
 )</f>
        <v>1.0333333333333332</v>
      </c>
      <c r="U98" s="16">
        <f>IF( 数据!U98&lt;=6,(数据!U98-1)*权重!K$48,              IF(数据!U98&lt;=12, 5*权重!K$48+(数据!U98-6)*权重!K$49,                              5*权重!K$48+6*权重!K$49+(数据!U98-12)*权重!K$51              )
 )</f>
        <v>0</v>
      </c>
      <c r="V98" s="16">
        <f>IF( 数据!V98&lt;=6,(数据!V98-1)*权重!L$48,              IF(数据!V98&lt;=12, 5*权重!L$48+(数据!V98-6)*权重!L$49,                              5*权重!L$48+6*权重!L$49+(数据!V98-12)*权重!L$51              )
 )</f>
        <v>7.5000000000000009</v>
      </c>
      <c r="W98" s="16">
        <f>IF( 数据!W98&lt;=6,(数据!W98-1)*权重!M$48,              IF(数据!W98&lt;=12, 5*权重!M$48+(数据!W98-6)*权重!M$49,                              5*权重!M$48+6*权重!M$49+(数据!W98-12)*权重!M$51              )
 )</f>
        <v>2.6666666666666665</v>
      </c>
      <c r="X98" s="16">
        <f>IF( 数据!X98&lt;=6,(数据!X98-1)*权重!N$48,              IF(数据!X98&lt;=12, 5*权重!N$48+(数据!X98-6)*权重!N$49,                              5*权重!N$48+6*权重!N$49+(数据!X98-12)*权重!N$51              )
 )</f>
        <v>2.0499999999999998</v>
      </c>
      <c r="Y98" s="16">
        <f>IF( 数据!Y98&lt;=6,(数据!Y98-1)*权重!O$48,              IF(数据!Y98&lt;=12, 5*权重!O$48+(数据!Y98-6)*权重!O$49,                              5*权重!O$48+6*权重!O$49+(数据!Y98-12)*权重!O$51              )
 )</f>
        <v>2.5333333333333332</v>
      </c>
      <c r="Z98" s="16">
        <f>IF( 数据!Z98&lt;=6,(数据!Z98-1)*权重!P$48,              IF(数据!Z98&lt;=10, 5*权重!P$48+(数据!Z98-4)*权重!P$50,                              5*权重!P$48+4*权重!P$50+(数据!Z98-10)*权重!P$52              )  )</f>
        <v>-0.55000000000000027</v>
      </c>
      <c r="AA98" s="16">
        <f>IF( 数据!AA98&lt;=6,(数据!AA98-1)*权重!Q$48,              IF(数据!AA98&lt;=12, 5*权重!Q$48+(数据!AA98-6)*权重!Q$49,                              5*权重!Q$48+6*权重!Q$49+(数据!AA98-12)*权重!Q$51              )
 )</f>
        <v>5.3666666666666663</v>
      </c>
      <c r="AB98" s="16">
        <f>IF( 数据!AB98&lt;=6,(数据!AB98-1)*权重!R$48,              IF(数据!AB98&lt;=10, 5*权重!R$48+(数据!AB98-4)*权重!R$50,                              5*权重!R$48+4*权重!R$50+(数据!AB98-10)*权重!R$52              )  )</f>
        <v>56</v>
      </c>
      <c r="AC98" s="16">
        <f>IF( 数据!AC98&lt;=6,(数据!AC98-1)*权重!S$48,              IF(数据!AC98&lt;=12, 5*权重!S$48+(数据!AC98-6)*权重!S$49,                              5*权重!S$48+6*权重!S$49+(数据!AC98-12)*权重!S$51              )
 )</f>
        <v>19.5</v>
      </c>
      <c r="AD98" s="16">
        <f>IF( 数据!AD98&lt;=6,(数据!AD98-1)*权重!T$48,              IF(数据!AD98&lt;=12, 5*权重!T$48+(数据!AD98-6)*权重!T$49,                              5*权重!T$48+6*权重!T$49+(数据!AD98-12)*权重!T$51              )
 )</f>
        <v>-1.5999999999999996</v>
      </c>
      <c r="AE98" s="16">
        <f>IF( 数据!AE98&lt;=6,(数据!AE98-1)*权重!U$48,              IF(数据!AE98&lt;=10, 5*权重!U$48+(数据!AE98-4)*权重!U$50,                              5*权重!U$48+4*权重!U$50+(数据!AE98-10)*权重!U$52              )  )</f>
        <v>-2.9999999999999996</v>
      </c>
      <c r="AF98" s="16">
        <f>IF( 数据!AF98&lt;=6,(数据!AF98-1)*权重!V$48,              IF(数据!AF98&lt;=10, 5*权重!V$48+(数据!AF98-4)*权重!V$50,                              5*权重!V$48+4*权重!V$50+(数据!AF98-10)*权重!V$52              )  )</f>
        <v>6.75</v>
      </c>
      <c r="AG98" s="16">
        <f>IF( 数据!AG98&lt;=6,(数据!AG98-1)*权重!W$48,              IF(数据!AG98&lt;=12, 5*权重!W$48+(数据!AG98-6)*权重!W$49,                              5*权重!W$48+6*权重!W$49+(数据!AG98-12)*权重!W$51              )
 )</f>
        <v>3.6999999999999997</v>
      </c>
      <c r="AH98" s="16">
        <f>IF( 数据!AH98&lt;=6,(数据!AH98-1)*权重!X$48,              IF(数据!AH98&lt;=10, 5*权重!X$48+(数据!AH98-4)*权重!X$50,                              5*权重!X$48+4*权重!X$50+(数据!AH98-10)*权重!X$52              )  )</f>
        <v>-4.9999999999999989E-2</v>
      </c>
      <c r="AI98" s="16">
        <f>IF( 数据!AI98&lt;=6,(数据!AI98-1)*权重!Y$48,              IF(数据!AI98&lt;=12, 5*权重!Y$48+(数据!AI98-6)*权重!Y$49,                              5*权重!Y$48+6*权重!Y$49+(数据!AI98-12)*权重!Y$51              )
 )</f>
        <v>0</v>
      </c>
      <c r="AJ98" s="16">
        <f>IF( 数据!AJ98&lt;=6,(数据!AJ98-1)*权重!Z$48,              IF(数据!AJ98&lt;=10, 5*权重!Z$48+(数据!AJ98-4)*权重!Z$50,                              5*权重!Z$48+4*权重!Z$50+(数据!AJ98-10)*权重!Z$52              )  )</f>
        <v>9.8375000000000004</v>
      </c>
      <c r="AK98" s="16">
        <f>IF( 数据!AK98&lt;=6,(数据!AK98-1)*权重!AA$48,              IF(数据!AK98&lt;=10, 5*权重!AA$48+(数据!AK98-4)*权重!AA$50,                              5*权重!AA$48+4*权重!AA$50+(数据!AK98-10)*权重!AA$52              )  )</f>
        <v>-1.2750000000000001</v>
      </c>
      <c r="AL98" s="16">
        <f>IF( 数据!AL98&lt;=6,(数据!AL98-1)*权重!AB$48,              IF(数据!AL98&lt;=12, 5*权重!AB$48+(数据!AL98-6)*权重!AB$49,                              5*权重!AB$48+6*权重!AB$49+(数据!AL98-12)*权重!AB$51              )
 )</f>
        <v>12.6</v>
      </c>
      <c r="AM98" s="16">
        <f>IF( 数据!AM98&lt;=6,(数据!AM98-1)*权重!AC$48,              IF(数据!AM98&lt;=12, 5*权重!AC$48+(数据!AM98-6)*权重!AC$49,                              5*权重!AC$48+6*权重!AC$49+(数据!AM98-12)*权重!AC$51              )
 )</f>
        <v>8.8666666666666671</v>
      </c>
      <c r="AN98" s="16">
        <f>IF( 数据!AN98&lt;=6,(数据!AN98-1)*权重!AD$48,              IF(数据!AN98&lt;=12, 5*权重!AD$48+(数据!AN98-6)*权重!AD$49,                              5*权重!AD$48+6*权重!AD$49+(数据!AN98-12)*权重!AD$51              )
 )</f>
        <v>86.791666666666657</v>
      </c>
      <c r="AO98" s="16">
        <f>IF( 数据!AO98&lt;=6,(数据!AO98-1)*权重!AE$48,              IF(数据!AO98&lt;=12, 5*权重!AE$48+(数据!AO98-6)*权重!AE$49,                              5*权重!AE$48+6*权重!AE$49+(数据!AO98-12)*权重!AE$51              )
 )</f>
        <v>8.3500000000000014</v>
      </c>
      <c r="AP98" s="16">
        <f>IF( 数据!AP98&lt;=6,(数据!AP98-1)*权重!AF$48,              IF(数据!AP98&lt;=12, 5*权重!AF$48+(数据!AP98-6)*权重!AF$49,                              5*权重!AF$48+6*权重!AF$49+(数据!AP98-12)*权重!AF$51              )
 )</f>
        <v>15.433333333333334</v>
      </c>
      <c r="AQ98" s="16">
        <f>IF( 数据!AQ98&lt;=6,(数据!AQ98-1)*权重!AG$48,              IF(数据!AQ98&lt;=12, 5*权重!AG$48+(数据!AQ98-6)*权重!AG$49,                              5*权重!AG$48+6*权重!AG$49+(数据!AQ98-12)*权重!AG$51              )
 )</f>
        <v>18.316666666666666</v>
      </c>
      <c r="AR98" s="16">
        <f>IF( 数据!AR98&lt;=6,(数据!AR98-1)*权重!AH$48,              IF(数据!AR98&lt;=12, 5*权重!AH$48+(数据!AR98-6)*权重!AH$49,                              5*权重!AH$48+6*权重!AH$49+(数据!AR98-12)*权重!AH$51              )
 )</f>
        <v>14.566666666666665</v>
      </c>
      <c r="AS98" s="16">
        <f>IF( 数据!AS98&lt;=6,(数据!AS98-1)*权重!AI$48,              IF(数据!AS98&lt;=12, 5*权重!AI$48+(数据!AS98-6)*权重!AI$49,                              5*权重!AI$48+6*权重!AI$49+(数据!AS98-12)*权重!AI$51              )
 )</f>
        <v>4.416666666666667</v>
      </c>
      <c r="AT98" s="16">
        <f>IF( 数据!AT98&lt;=6,(数据!AT98-1)*权重!AJ$48,              IF(数据!AT98&lt;=12, 5*权重!AJ$48+(数据!AT98-6)*权重!AJ$49,                              5*权重!AJ$48+6*权重!AJ$49+(数据!AT98-12)*权重!AJ$51              )
 )</f>
        <v>76.75</v>
      </c>
      <c r="AU98" s="16">
        <f>IF( 数据!AU98&lt;=6,(数据!AU98-1)*权重!AK$48,              IF(数据!AU98&lt;=12, 5*权重!AK$48+(数据!AU98-6)*权重!AK$49,                              5*权重!AK$48+6*权重!AK$49+(数据!AU98-12)*权重!AK$51              )
 )</f>
        <v>14.499999999999998</v>
      </c>
      <c r="AV98" s="16">
        <f>IF( 数据!AV98&lt;=6,(数据!AV98-1)*权重!AL$48,              IF(数据!AV98&lt;=10, 5*权重!AL$48+(数据!AV98-4)*权重!AL$50,                              5*权重!AL$48+4*权重!AL$50+(数据!AV98-10)*权重!AL$52              )  )</f>
        <v>2.9749999999999996</v>
      </c>
      <c r="AW98" s="16">
        <f>IF( 数据!AW98&lt;=6,(数据!AW98-1)*权重!AM$48,              IF(数据!AW98&lt;=10, 5*权重!AM$48+(数据!AW98-4)*权重!AM$50,                              5*权重!AM$48+4*权重!AM$50+(数据!AW98-10)*权重!AM$52              )  )</f>
        <v>3.45</v>
      </c>
      <c r="AX98" s="16">
        <f>IF( 数据!AX98&lt;=6,(数据!AX98-1)*权重!AN$48,              IF(数据!AX98&lt;=10, 5*权重!AN$48+(数据!AX98-4)*权重!AN$50,                              5*权重!AN$48+4*权重!AN$50+(数据!AX98-10)*权重!AN$52              )  )</f>
        <v>22.074999999999999</v>
      </c>
      <c r="AY98" s="8">
        <v>2</v>
      </c>
      <c r="AZ98" s="8">
        <v>1</v>
      </c>
      <c r="BA98" s="8">
        <v>3</v>
      </c>
      <c r="BB98" s="8">
        <v>1</v>
      </c>
      <c r="BC98" s="8">
        <v>2</v>
      </c>
      <c r="BD98" s="8">
        <v>1</v>
      </c>
      <c r="BE98" s="8">
        <v>3</v>
      </c>
      <c r="BF98" s="8">
        <v>2</v>
      </c>
      <c r="BG98" s="8">
        <v>1</v>
      </c>
      <c r="BH98" s="8">
        <v>1</v>
      </c>
      <c r="BI98" s="8">
        <v>1</v>
      </c>
      <c r="BJ98" s="8">
        <v>6.4</v>
      </c>
      <c r="BK98" s="8" t="s">
        <v>22</v>
      </c>
      <c r="BL98" s="8">
        <v>15</v>
      </c>
      <c r="BM98" s="8">
        <v>1</v>
      </c>
      <c r="BN98" s="8"/>
      <c r="BO98" s="8">
        <v>3</v>
      </c>
      <c r="BP98" s="34">
        <v>47299</v>
      </c>
      <c r="BQ98" s="8" t="s">
        <v>21</v>
      </c>
      <c r="BR98" s="8" t="s">
        <v>156</v>
      </c>
    </row>
    <row r="99" spans="1:70" ht="15.5" thickBot="1" x14ac:dyDescent="0.35">
      <c r="A99" s="8" t="s">
        <v>26</v>
      </c>
      <c r="B99" s="16">
        <f t="shared" si="3"/>
        <v>416.72416666666663</v>
      </c>
      <c r="C99" s="8" t="s">
        <v>411</v>
      </c>
      <c r="D99" s="8" t="s">
        <v>372</v>
      </c>
      <c r="E99" s="33">
        <v>0.92</v>
      </c>
      <c r="F99" s="8">
        <v>0</v>
      </c>
      <c r="G99" s="8" t="s">
        <v>22</v>
      </c>
      <c r="H99" s="8" t="s">
        <v>221</v>
      </c>
      <c r="I99" s="8">
        <v>19</v>
      </c>
      <c r="J99" s="8">
        <v>154</v>
      </c>
      <c r="K99" s="8">
        <v>165</v>
      </c>
      <c r="L99" s="16">
        <f>IF( 数据!L99&lt;=6,(数据!L99-1)*权重!B$48,              IF(数据!L99&lt;=12, 5*权重!B$48+(数据!L99-6)*权重!B$49,                              5*权重!B$48+6*权重!B$49+(数据!L99-12)*权重!B$51              )
 )</f>
        <v>4.4000000000000004</v>
      </c>
      <c r="M99" s="16">
        <f>IF( 数据!M99&lt;=6,(数据!M99-1)*权重!C$48,              IF(数据!M99&lt;=12, 5*权重!C$48+(数据!M99-6)*权重!C$49,                              5*权重!C$48+6*权重!C$49+(数据!M99-12)*权重!C$51              )
 )</f>
        <v>0.90000000000000013</v>
      </c>
      <c r="N99" s="16">
        <f>IF( 数据!N99&lt;=6,(数据!N99-1)*权重!D$48,              IF(数据!N99&lt;=12, 5*权重!D$48+(数据!N99-6)*权重!D$49,                              5*权重!D$48+6*权重!D$49+(数据!N99-12)*权重!D$51              )
 )</f>
        <v>-0.27999999999999992</v>
      </c>
      <c r="O99" s="16">
        <f>IF( 数据!O99&lt;=6,(数据!O99-1)*权重!E$48,              IF(数据!O99&lt;=12, 5*权重!E$48+(数据!O99-6)*权重!E$49,                              5*权重!E$48+6*权重!E$49+(数据!O99-12)*权重!E$51              )
 )</f>
        <v>0</v>
      </c>
      <c r="P99" s="16">
        <f>IF( 数据!P99&lt;=6,(数据!P99-1)*权重!F$48,              IF(数据!P99&lt;=12, 5*权重!F$48+(数据!P99-6)*权重!F$49,                              5*权重!F$48+6*权重!F$49+(数据!P99-12)*权重!F$51              )
 )</f>
        <v>-2.7333333333333329</v>
      </c>
      <c r="Q99" s="16">
        <f>IF( 数据!Q99&lt;=6,(数据!Q99-1)*权重!G$48,              IF(数据!Q99&lt;=12, 5*权重!G$48+(数据!Q99-6)*权重!G$49,                              5*权重!G$48+6*权重!G$49+(数据!Q99-12)*权重!G$51              )
 )</f>
        <v>0</v>
      </c>
      <c r="R99" s="16">
        <f>IF( 数据!R99&lt;=6,(数据!R99-1)*权重!H$48,              IF(数据!R99&lt;=12, 5*权重!H$48+(数据!R99-6)*权重!H$49,                              5*权重!H$48+6*权重!H$49+(数据!R99-12)*权重!H$51              )
 )</f>
        <v>0</v>
      </c>
      <c r="S99" s="16">
        <f>IF( 数据!S99&lt;=6,(数据!S99-1)*权重!I$48,              IF(数据!S99&lt;=12, 5*权重!I$48+(数据!S99-6)*权重!I$49,                              5*权重!I$48+6*权重!I$49+(数据!S99-12)*权重!I$51              )
 )</f>
        <v>16.566666666666666</v>
      </c>
      <c r="T99" s="16">
        <f>IF( 数据!T99&lt;=6,(数据!T99-1)*权重!J$48,              IF(数据!T99&lt;=12, 5*权重!J$48+(数据!T99-6)*权重!J$49,                              5*权重!J$48+6*权重!J$49+(数据!T99-12)*权重!J$51              )
 )</f>
        <v>0.79999999999999982</v>
      </c>
      <c r="U99" s="16">
        <f>IF( 数据!U99&lt;=6,(数据!U99-1)*权重!K$48,              IF(数据!U99&lt;=12, 5*权重!K$48+(数据!U99-6)*权重!K$49,                              5*权重!K$48+6*权重!K$49+(数据!U99-12)*权重!K$51              )
 )</f>
        <v>0</v>
      </c>
      <c r="V99" s="16">
        <f>IF( 数据!V99&lt;=6,(数据!V99-1)*权重!L$48,              IF(数据!V99&lt;=12, 5*权重!L$48+(数据!V99-6)*权重!L$49,                              5*权重!L$48+6*权重!L$49+(数据!V99-12)*权重!L$51              )
 )</f>
        <v>6.0333333333333341</v>
      </c>
      <c r="W99" s="16">
        <f>IF( 数据!W99&lt;=6,(数据!W99-1)*权重!M$48,              IF(数据!W99&lt;=12, 5*权重!M$48+(数据!W99-6)*权重!M$49,                              5*权重!M$48+6*权重!M$49+(数据!W99-12)*权重!M$51              )
 )</f>
        <v>1.4</v>
      </c>
      <c r="X99" s="16">
        <f>IF( 数据!X99&lt;=6,(数据!X99-1)*权重!N$48,              IF(数据!X99&lt;=12, 5*权重!N$48+(数据!X99-6)*权重!N$49,                              5*权重!N$48+6*权重!N$49+(数据!X99-12)*权重!N$51              )
 )</f>
        <v>2.0499999999999998</v>
      </c>
      <c r="Y99" s="16">
        <f>IF( 数据!Y99&lt;=6,(数据!Y99-1)*权重!O$48,              IF(数据!Y99&lt;=12, 5*权重!O$48+(数据!Y99-6)*权重!O$49,                              5*权重!O$48+6*权重!O$49+(数据!Y99-12)*权重!O$51              )
 )</f>
        <v>1.7</v>
      </c>
      <c r="Z99" s="16">
        <f>IF( 数据!Z99&lt;=6,(数据!Z99-1)*权重!P$48,              IF(数据!Z99&lt;=10, 5*权重!P$48+(数据!Z99-4)*权重!P$50,                              5*权重!P$48+4*权重!P$50+(数据!Z99-10)*权重!P$52              )  )</f>
        <v>-1.0750000000000002</v>
      </c>
      <c r="AA99" s="16">
        <f>IF( 数据!AA99&lt;=6,(数据!AA99-1)*权重!Q$48,              IF(数据!AA99&lt;=12, 5*权重!Q$48+(数据!AA99-6)*权重!Q$49,                              5*权重!Q$48+6*权重!Q$49+(数据!AA99-12)*权重!Q$51              )
 )</f>
        <v>6.5</v>
      </c>
      <c r="AB99" s="16">
        <f>IF( 数据!AB99&lt;=6,(数据!AB99-1)*权重!R$48,              IF(数据!AB99&lt;=10, 5*权重!R$48+(数据!AB99-4)*权重!R$50,                              5*权重!R$48+4*权重!R$50+(数据!AB99-10)*权重!R$52              )  )</f>
        <v>56.75</v>
      </c>
      <c r="AC99" s="16">
        <f>IF( 数据!AC99&lt;=6,(数据!AC99-1)*权重!S$48,              IF(数据!AC99&lt;=12, 5*权重!S$48+(数据!AC99-6)*权重!S$49,                              5*权重!S$48+6*权重!S$49+(数据!AC99-12)*权重!S$51              )
 )</f>
        <v>20.183333333333334</v>
      </c>
      <c r="AD99" s="16">
        <f>IF( 数据!AD99&lt;=6,(数据!AD99-1)*权重!T$48,              IF(数据!AD99&lt;=12, 5*权重!T$48+(数据!AD99-6)*权重!T$49,                              5*权重!T$48+6*权重!T$49+(数据!AD99-12)*权重!T$51              )
 )</f>
        <v>-1.2333333333333329</v>
      </c>
      <c r="AE99" s="16">
        <f>IF( 数据!AE99&lt;=6,(数据!AE99-1)*权重!U$48,              IF(数据!AE99&lt;=10, 5*权重!U$48+(数据!AE99-4)*权重!U$50,                              5*权重!U$48+4*权重!U$50+(数据!AE99-10)*权重!U$52              )  )</f>
        <v>-2.9999999999999996</v>
      </c>
      <c r="AF99" s="16">
        <f>IF( 数据!AF99&lt;=6,(数据!AF99-1)*权重!V$48,              IF(数据!AF99&lt;=10, 5*权重!V$48+(数据!AF99-4)*权重!V$50,                              5*权重!V$48+4*权重!V$50+(数据!AF99-10)*权重!V$52              )  )</f>
        <v>7.3500000000000005</v>
      </c>
      <c r="AG99" s="16">
        <f>IF( 数据!AG99&lt;=6,(数据!AG99-1)*权重!W$48,              IF(数据!AG99&lt;=12, 5*权重!W$48+(数据!AG99-6)*权重!W$49,                              5*权重!W$48+6*权重!W$49+(数据!AG99-12)*权重!W$51              )
 )</f>
        <v>3.4999999999999996</v>
      </c>
      <c r="AH99" s="16">
        <f>IF( 数据!AH99&lt;=6,(数据!AH99-1)*权重!X$48,              IF(数据!AH99&lt;=10, 5*权重!X$48+(数据!AH99-4)*权重!X$50,                              5*权重!X$48+4*权重!X$50+(数据!AH99-10)*权重!X$52              )  )</f>
        <v>6.25E-2</v>
      </c>
      <c r="AI99" s="16">
        <f>IF( 数据!AI99&lt;=6,(数据!AI99-1)*权重!Y$48,              IF(数据!AI99&lt;=12, 5*权重!Y$48+(数据!AI99-6)*权重!Y$49,                              5*权重!Y$48+6*权重!Y$49+(数据!AI99-12)*权重!Y$51              )
 )</f>
        <v>0.8</v>
      </c>
      <c r="AJ99" s="16">
        <f>IF( 数据!AJ99&lt;=6,(数据!AJ99-1)*权重!Z$48,              IF(数据!AJ99&lt;=10, 5*权重!Z$48+(数据!AJ99-4)*权重!Z$50,                              5*权重!Z$48+4*权重!Z$50+(数据!AJ99-10)*权重!Z$52              )  )</f>
        <v>10.425000000000001</v>
      </c>
      <c r="AK99" s="16">
        <f>IF( 数据!AK99&lt;=6,(数据!AK99-1)*权重!AA$48,              IF(数据!AK99&lt;=10, 5*权重!AA$48+(数据!AK99-4)*权重!AA$50,                              5*权重!AA$48+4*权重!AA$50+(数据!AK99-10)*权重!AA$52              )  )</f>
        <v>-0.92500000000000004</v>
      </c>
      <c r="AL99" s="16">
        <f>IF( 数据!AL99&lt;=6,(数据!AL99-1)*权重!AB$48,              IF(数据!AL99&lt;=12, 5*权重!AB$48+(数据!AL99-6)*权重!AB$49,                              5*权重!AB$48+6*权重!AB$49+(数据!AL99-12)*权重!AB$51              )
 )</f>
        <v>14.4</v>
      </c>
      <c r="AM99" s="16">
        <f>IF( 数据!AM99&lt;=6,(数据!AM99-1)*权重!AC$48,              IF(数据!AM99&lt;=12, 5*权重!AC$48+(数据!AM99-6)*权重!AC$49,                              5*权重!AC$48+6*权重!AC$49+(数据!AM99-12)*权重!AC$51              )
 )</f>
        <v>9.2333333333333343</v>
      </c>
      <c r="AN99" s="16">
        <f>IF( 数据!AN99&lt;=6,(数据!AN99-1)*权重!AD$48,              IF(数据!AN99&lt;=12, 5*权重!AD$48+(数据!AN99-6)*权重!AD$49,                              5*权重!AD$48+6*权重!AD$49+(数据!AN99-12)*权重!AD$51              )
 )</f>
        <v>77.333333333333329</v>
      </c>
      <c r="AO99" s="16">
        <f>IF( 数据!AO99&lt;=6,(数据!AO99-1)*权重!AE$48,              IF(数据!AO99&lt;=12, 5*权重!AE$48+(数据!AO99-6)*权重!AE$49,                              5*权重!AE$48+6*权重!AE$49+(数据!AO99-12)*权重!AE$51              )
 )</f>
        <v>9.7333333333333343</v>
      </c>
      <c r="AP99" s="16">
        <f>IF( 数据!AP99&lt;=6,(数据!AP99-1)*权重!AF$48,              IF(数据!AP99&lt;=12, 5*权重!AF$48+(数据!AP99-6)*权重!AF$49,                              5*权重!AF$48+6*权重!AF$49+(数据!AP99-12)*权重!AF$51              )
 )</f>
        <v>13.833333333333334</v>
      </c>
      <c r="AQ99" s="16">
        <f>IF( 数据!AQ99&lt;=6,(数据!AQ99-1)*权重!AG$48,              IF(数据!AQ99&lt;=12, 5*权重!AG$48+(数据!AQ99-6)*权重!AG$49,                              5*权重!AG$48+6*权重!AG$49+(数据!AQ99-12)*权重!AG$51              )
 )</f>
        <v>19.866666666666667</v>
      </c>
      <c r="AR99" s="16">
        <f>IF( 数据!AR99&lt;=6,(数据!AR99-1)*权重!AH$48,              IF(数据!AR99&lt;=12, 5*权重!AH$48+(数据!AR99-6)*权重!AH$49,                              5*权重!AH$48+6*权重!AH$49+(数据!AR99-12)*权重!AH$51              )
 )</f>
        <v>16.899999999999999</v>
      </c>
      <c r="AS99" s="16">
        <f>IF( 数据!AS99&lt;=6,(数据!AS99-1)*权重!AI$48,              IF(数据!AS99&lt;=12, 5*权重!AI$48+(数据!AS99-6)*权重!AI$49,                              5*权重!AI$48+6*权重!AI$49+(数据!AS99-12)*权重!AI$51              )
 )</f>
        <v>7.6000000000000014</v>
      </c>
      <c r="AT99" s="16">
        <f>IF( 数据!AT99&lt;=6,(数据!AT99-1)*权重!AJ$48,              IF(数据!AT99&lt;=12, 5*权重!AJ$48+(数据!AT99-6)*权重!AJ$49,                              5*权重!AJ$48+6*权重!AJ$49+(数据!AT99-12)*权重!AJ$51              )
 )</f>
        <v>71.875</v>
      </c>
      <c r="AU99" s="16">
        <f>IF( 数据!AU99&lt;=6,(数据!AU99-1)*权重!AK$48,              IF(数据!AU99&lt;=12, 5*权重!AK$48+(数据!AU99-6)*权重!AK$49,                              5*权重!AK$48+6*权重!AK$49+(数据!AU99-12)*权重!AK$51              )
 )</f>
        <v>14.799999999999999</v>
      </c>
      <c r="AV99" s="16">
        <f>IF( 数据!AV99&lt;=6,(数据!AV99-1)*权重!AL$48,              IF(数据!AV99&lt;=10, 5*权重!AL$48+(数据!AV99-4)*权重!AL$50,                              5*权重!AL$48+4*权重!AL$50+(数据!AV99-10)*权重!AL$52              )  )</f>
        <v>3.4</v>
      </c>
      <c r="AW99" s="16">
        <f>IF( 数据!AW99&lt;=6,(数据!AW99-1)*权重!AM$48,              IF(数据!AW99&lt;=10, 5*权重!AM$48+(数据!AW99-4)*权重!AM$50,                              5*权重!AM$48+4*权重!AM$50+(数据!AW99-10)*权重!AM$52              )  )</f>
        <v>3.8250000000000002</v>
      </c>
      <c r="AX99" s="16">
        <f>IF( 数据!AX99&lt;=6,(数据!AX99-1)*权重!AN$48,              IF(数据!AX99&lt;=10, 5*权重!AN$48+(数据!AX99-4)*权重!AN$50,                              5*权重!AN$48+4*权重!AN$50+(数据!AX99-10)*权重!AN$52              )  )</f>
        <v>23.75</v>
      </c>
      <c r="AY99" s="8">
        <v>2</v>
      </c>
      <c r="AZ99" s="8">
        <v>1</v>
      </c>
      <c r="BA99" s="8">
        <v>2</v>
      </c>
      <c r="BB99" s="8">
        <v>2</v>
      </c>
      <c r="BC99" s="8">
        <v>2</v>
      </c>
      <c r="BD99" s="8">
        <v>1</v>
      </c>
      <c r="BE99" s="8">
        <v>3</v>
      </c>
      <c r="BF99" s="8">
        <v>2</v>
      </c>
      <c r="BG99" s="8">
        <v>1</v>
      </c>
      <c r="BH99" s="8">
        <v>3</v>
      </c>
      <c r="BI99" s="8">
        <v>1</v>
      </c>
      <c r="BJ99" s="8">
        <v>6.7</v>
      </c>
      <c r="BK99" s="8" t="s">
        <v>22</v>
      </c>
      <c r="BL99" s="8">
        <v>16</v>
      </c>
      <c r="BM99" s="8" t="s">
        <v>361</v>
      </c>
      <c r="BN99" s="8"/>
      <c r="BO99" s="8">
        <v>2</v>
      </c>
      <c r="BP99" s="34">
        <v>47299</v>
      </c>
      <c r="BQ99" s="8" t="s">
        <v>21</v>
      </c>
      <c r="BR99" s="8" t="s">
        <v>156</v>
      </c>
    </row>
    <row r="100" spans="1:70" ht="15.5" thickBot="1" x14ac:dyDescent="0.35">
      <c r="A100" s="8" t="s">
        <v>26</v>
      </c>
      <c r="B100" s="16">
        <f t="shared" si="3"/>
        <v>404.55</v>
      </c>
      <c r="C100" s="8" t="s">
        <v>412</v>
      </c>
      <c r="D100" s="8" t="s">
        <v>372</v>
      </c>
      <c r="E100" s="33">
        <v>0.93</v>
      </c>
      <c r="F100" s="8">
        <v>0</v>
      </c>
      <c r="G100" s="8" t="s">
        <v>20</v>
      </c>
      <c r="H100" s="8" t="s">
        <v>413</v>
      </c>
      <c r="I100" s="8">
        <v>19</v>
      </c>
      <c r="J100" s="8">
        <v>136</v>
      </c>
      <c r="K100" s="8">
        <v>164</v>
      </c>
      <c r="L100" s="16">
        <f>IF( 数据!L100&lt;=6,(数据!L100-1)*权重!B$48,              IF(数据!L100&lt;=12, 5*权重!B$48+(数据!L100-6)*权重!B$49,                              5*权重!B$48+6*权重!B$49+(数据!L100-12)*权重!B$51              )
 )</f>
        <v>3.9333333333333331</v>
      </c>
      <c r="M100" s="16">
        <f>IF( 数据!M100&lt;=6,(数据!M100-1)*权重!C$48,              IF(数据!M100&lt;=12, 5*权重!C$48+(数据!M100-6)*权重!C$49,                              5*权重!C$48+6*权重!C$49+(数据!M100-12)*权重!C$51              )
 )</f>
        <v>1.3</v>
      </c>
      <c r="N100" s="16">
        <f>IF( 数据!N100&lt;=6,(数据!N100-1)*权重!D$48,              IF(数据!N100&lt;=12, 5*权重!D$48+(数据!N100-6)*权重!D$49,                              5*权重!D$48+6*权重!D$49+(数据!N100-12)*权重!D$51              )
 )</f>
        <v>-0.55833333333333335</v>
      </c>
      <c r="O100" s="16">
        <f>IF( 数据!O100&lt;=6,(数据!O100-1)*权重!E$48,              IF(数据!O100&lt;=12, 5*权重!E$48+(数据!O100-6)*权重!E$49,                              5*权重!E$48+6*权重!E$49+(数据!O100-12)*权重!E$51              )
 )</f>
        <v>0</v>
      </c>
      <c r="P100" s="16">
        <f>IF( 数据!P100&lt;=6,(数据!P100-1)*权重!F$48,              IF(数据!P100&lt;=12, 5*权重!F$48+(数据!P100-6)*权重!F$49,                              5*权重!F$48+6*权重!F$49+(数据!P100-12)*权重!F$51              )
 )</f>
        <v>-3.1166666666666663</v>
      </c>
      <c r="Q100" s="16">
        <f>IF( 数据!Q100&lt;=6,(数据!Q100-1)*权重!G$48,              IF(数据!Q100&lt;=12, 5*权重!G$48+(数据!Q100-6)*权重!G$49,                              5*权重!G$48+6*权重!G$49+(数据!Q100-12)*权重!G$51              )
 )</f>
        <v>0</v>
      </c>
      <c r="R100" s="16">
        <f>IF( 数据!R100&lt;=6,(数据!R100-1)*权重!H$48,              IF(数据!R100&lt;=12, 5*权重!H$48+(数据!R100-6)*权重!H$49,                              5*权重!H$48+6*权重!H$49+(数据!R100-12)*权重!H$51              )
 )</f>
        <v>0</v>
      </c>
      <c r="S100" s="16">
        <f>IF( 数据!S100&lt;=6,(数据!S100-1)*权重!I$48,              IF(数据!S100&lt;=12, 5*权重!I$48+(数据!S100-6)*权重!I$49,                              5*权重!I$48+6*权重!I$49+(数据!S100-12)*权重!I$51              )
 )</f>
        <v>17.933333333333334</v>
      </c>
      <c r="T100" s="16">
        <f>IF( 数据!T100&lt;=6,(数据!T100-1)*权重!J$48,              IF(数据!T100&lt;=12, 5*权重!J$48+(数据!T100-6)*权重!J$49,                              5*权重!J$48+6*权重!J$49+(数据!T100-12)*权重!J$51              )
 )</f>
        <v>0.41666666666666652</v>
      </c>
      <c r="U100" s="16">
        <f>IF( 数据!U100&lt;=6,(数据!U100-1)*权重!K$48,              IF(数据!U100&lt;=12, 5*权重!K$48+(数据!U100-6)*权重!K$49,                              5*权重!K$48+6*权重!K$49+(数据!U100-12)*权重!K$51              )
 )</f>
        <v>0</v>
      </c>
      <c r="V100" s="16">
        <f>IF( 数据!V100&lt;=6,(数据!V100-1)*权重!L$48,              IF(数据!V100&lt;=12, 5*权重!L$48+(数据!V100-6)*权重!L$49,                              5*权重!L$48+6*权重!L$49+(数据!V100-12)*权重!L$51              )
 )</f>
        <v>7.1333333333333346</v>
      </c>
      <c r="W100" s="16">
        <f>IF( 数据!W100&lt;=6,(数据!W100-1)*权重!M$48,              IF(数据!W100&lt;=12, 5*权重!M$48+(数据!W100-6)*权重!M$49,                              5*权重!M$48+6*权重!M$49+(数据!W100-12)*权重!M$51              )
 )</f>
        <v>1.4</v>
      </c>
      <c r="X100" s="16">
        <f>IF( 数据!X100&lt;=6,(数据!X100-1)*权重!N$48,              IF(数据!X100&lt;=12, 5*权重!N$48+(数据!X100-6)*权重!N$49,                              5*权重!N$48+6*权重!N$49+(数据!X100-12)*权重!N$51              )
 )</f>
        <v>1.9666666666666666</v>
      </c>
      <c r="Y100" s="16">
        <f>IF( 数据!Y100&lt;=6,(数据!Y100-1)*权重!O$48,              IF(数据!Y100&lt;=12, 5*权重!O$48+(数据!Y100-6)*权重!O$49,                              5*权重!O$48+6*权重!O$49+(数据!Y100-12)*权重!O$51              )
 )</f>
        <v>1.6166666666666667</v>
      </c>
      <c r="Z100" s="16">
        <f>IF( 数据!Z100&lt;=6,(数据!Z100-1)*权重!P$48,              IF(数据!Z100&lt;=10, 5*权重!P$48+(数据!Z100-4)*权重!P$50,                              5*权重!P$48+4*权重!P$50+(数据!Z100-10)*权重!P$52              )  )</f>
        <v>-1.0750000000000002</v>
      </c>
      <c r="AA100" s="16">
        <f>IF( 数据!AA100&lt;=6,(数据!AA100-1)*权重!Q$48,              IF(数据!AA100&lt;=12, 5*权重!Q$48+(数据!AA100-6)*权重!Q$49,                              5*权重!Q$48+6*权重!Q$49+(数据!AA100-12)*权重!Q$51              )
 )</f>
        <v>5.3666666666666663</v>
      </c>
      <c r="AB100" s="16">
        <f>IF( 数据!AB100&lt;=6,(数据!AB100-1)*权重!R$48,              IF(数据!AB100&lt;=10, 5*权重!R$48+(数据!AB100-4)*权重!R$50,                              5*权重!R$48+4*权重!R$50+(数据!AB100-10)*权重!R$52              )  )</f>
        <v>56.75</v>
      </c>
      <c r="AC100" s="16">
        <f>IF( 数据!AC100&lt;=6,(数据!AC100-1)*权重!S$48,              IF(数据!AC100&lt;=12, 5*权重!S$48+(数据!AC100-6)*权重!S$49,                              5*权重!S$48+6*权重!S$49+(数据!AC100-12)*权重!S$51              )
 )</f>
        <v>19.5</v>
      </c>
      <c r="AD100" s="16">
        <f>IF( 数据!AD100&lt;=6,(数据!AD100-1)*权重!T$48,              IF(数据!AD100&lt;=12, 5*权重!T$48+(数据!AD100-6)*权重!T$49,                              5*权重!T$48+6*权重!T$49+(数据!AD100-12)*权重!T$51              )
 )</f>
        <v>-1.5999999999999996</v>
      </c>
      <c r="AE100" s="16">
        <f>IF( 数据!AE100&lt;=6,(数据!AE100-1)*权重!U$48,              IF(数据!AE100&lt;=10, 5*权重!U$48+(数据!AE100-4)*权重!U$50,                              5*权重!U$48+4*权重!U$50+(数据!AE100-10)*权重!U$52              )  )</f>
        <v>-3.2749999999999995</v>
      </c>
      <c r="AF100" s="16">
        <f>IF( 数据!AF100&lt;=6,(数据!AF100-1)*权重!V$48,              IF(数据!AF100&lt;=10, 5*权重!V$48+(数据!AF100-4)*权重!V$50,                              5*权重!V$48+4*权重!V$50+(数据!AF100-10)*权重!V$52              )  )</f>
        <v>6.5625000000000009</v>
      </c>
      <c r="AG100" s="16">
        <f>IF( 数据!AG100&lt;=6,(数据!AG100-1)*权重!W$48,              IF(数据!AG100&lt;=12, 5*权重!W$48+(数据!AG100-6)*权重!W$49,                              5*权重!W$48+6*权重!W$49+(数据!AG100-12)*权重!W$51              )
 )</f>
        <v>3.0999999999999996</v>
      </c>
      <c r="AH100" s="16">
        <f>IF( 数据!AH100&lt;=6,(数据!AH100-1)*权重!X$48,              IF(数据!AH100&lt;=10, 5*权重!X$48+(数据!AH100-4)*权重!X$50,                              5*权重!X$48+4*权重!X$50+(数据!AH100-10)*权重!X$52              )  )</f>
        <v>-0.16249999999999998</v>
      </c>
      <c r="AI100" s="16">
        <f>IF( 数据!AI100&lt;=6,(数据!AI100-1)*权重!Y$48,              IF(数据!AI100&lt;=12, 5*权重!Y$48+(数据!AI100-6)*权重!Y$49,                              5*权重!Y$48+6*权重!Y$49+(数据!AI100-12)*权重!Y$51              )
 )</f>
        <v>0.53333333333333333</v>
      </c>
      <c r="AJ100" s="16">
        <f>IF( 数据!AJ100&lt;=6,(数据!AJ100-1)*权重!Z$48,              IF(数据!AJ100&lt;=10, 5*权重!Z$48+(数据!AJ100-4)*权重!Z$50,                              5*权重!Z$48+4*权重!Z$50+(数据!AJ100-10)*权重!Z$52              )  )</f>
        <v>8.6625000000000014</v>
      </c>
      <c r="AK100" s="16">
        <f>IF( 数据!AK100&lt;=6,(数据!AK100-1)*权重!AA$48,              IF(数据!AK100&lt;=10, 5*权重!AA$48+(数据!AK100-4)*权重!AA$50,                              5*权重!AA$48+4*权重!AA$50+(数据!AK100-10)*权重!AA$52              )  )</f>
        <v>-1.2750000000000001</v>
      </c>
      <c r="AL100" s="16">
        <f>IF( 数据!AL100&lt;=6,(数据!AL100-1)*权重!AB$48,              IF(数据!AL100&lt;=12, 5*权重!AB$48+(数据!AL100-6)*权重!AB$49,                              5*权重!AB$48+6*权重!AB$49+(数据!AL100-12)*权重!AB$51              )
 )</f>
        <v>12.6</v>
      </c>
      <c r="AM100" s="16">
        <f>IF( 数据!AM100&lt;=6,(数据!AM100-1)*权重!AC$48,              IF(数据!AM100&lt;=12, 5*权重!AC$48+(数据!AM100-6)*权重!AC$49,                              5*权重!AC$48+6*权重!AC$49+(数据!AM100-12)*权重!AC$51              )
 )</f>
        <v>8.8666666666666671</v>
      </c>
      <c r="AN100" s="16">
        <f>IF( 数据!AN100&lt;=6,(数据!AN100-1)*权重!AD$48,              IF(数据!AN100&lt;=12, 5*权重!AD$48+(数据!AN100-6)*权重!AD$49,                              5*权重!AD$48+6*权重!AD$49+(数据!AN100-12)*权重!AD$51              )
 )</f>
        <v>77.333333333333329</v>
      </c>
      <c r="AO100" s="16">
        <f>IF( 数据!AO100&lt;=6,(数据!AO100-1)*权重!AE$48,              IF(数据!AO100&lt;=12, 5*权重!AE$48+(数据!AO100-6)*权重!AE$49,                              5*权重!AE$48+6*权重!AE$49+(数据!AO100-12)*权重!AE$51              )
 )</f>
        <v>11.116666666666667</v>
      </c>
      <c r="AP100" s="16">
        <f>IF( 数据!AP100&lt;=6,(数据!AP100-1)*权重!AF$48,              IF(数据!AP100&lt;=12, 5*权重!AF$48+(数据!AP100-6)*权重!AF$49,                              5*权重!AF$48+6*权重!AF$49+(数据!AP100-12)*权重!AF$51              )
 )</f>
        <v>14.466666666666667</v>
      </c>
      <c r="AQ100" s="16">
        <f>IF( 数据!AQ100&lt;=6,(数据!AQ100-1)*权重!AG$48,              IF(数据!AQ100&lt;=12, 5*权重!AG$48+(数据!AQ100-6)*权重!AG$49,                              5*权重!AG$48+6*权重!AG$49+(数据!AQ100-12)*权重!AG$51              )
 )</f>
        <v>18.316666666666666</v>
      </c>
      <c r="AR100" s="16">
        <f>IF( 数据!AR100&lt;=6,(数据!AR100-1)*权重!AH$48,              IF(数据!AR100&lt;=12, 5*权重!AH$48+(数据!AR100-6)*权重!AH$49,                              5*权重!AH$48+6*权重!AH$49+(数据!AR100-12)*权重!AH$51              )
 )</f>
        <v>16.899999999999999</v>
      </c>
      <c r="AS100" s="16">
        <f>IF( 数据!AS100&lt;=6,(数据!AS100-1)*权重!AI$48,              IF(数据!AS100&lt;=12, 5*权重!AI$48+(数据!AS100-6)*权重!AI$49,                              5*权重!AI$48+6*权重!AI$49+(数据!AS100-12)*权重!AI$51              )
 )</f>
        <v>1.8500000000000005</v>
      </c>
      <c r="AT100" s="16">
        <f>IF( 数据!AT100&lt;=6,(数据!AT100-1)*权重!AJ$48,              IF(数据!AT100&lt;=12, 5*权重!AJ$48+(数据!AT100-6)*权重!AJ$49,                              5*权重!AJ$48+6*权重!AJ$49+(数据!AT100-12)*权重!AJ$51              )
 )</f>
        <v>76.75</v>
      </c>
      <c r="AU100" s="16">
        <f>IF( 数据!AU100&lt;=6,(数据!AU100-1)*权重!AK$48,              IF(数据!AU100&lt;=12, 5*权重!AK$48+(数据!AU100-6)*权重!AK$49,                              5*权重!AK$48+6*权重!AK$49+(数据!AU100-12)*权重!AK$51              )
 )</f>
        <v>14.499999999999998</v>
      </c>
      <c r="AV100" s="16">
        <f>IF( 数据!AV100&lt;=6,(数据!AV100-1)*权重!AL$48,              IF(数据!AV100&lt;=10, 5*权重!AL$48+(数据!AV100-4)*权重!AL$50,                              5*权重!AL$48+4*权重!AL$50+(数据!AV100-10)*权重!AL$52              )  )</f>
        <v>2.5499999999999998</v>
      </c>
      <c r="AW100" s="16">
        <f>IF( 数据!AW100&lt;=6,(数据!AW100-1)*权重!AM$48,              IF(数据!AW100&lt;=10, 5*权重!AM$48+(数据!AW100-4)*权重!AM$50,                              5*权重!AM$48+4*权重!AM$50+(数据!AW100-10)*权重!AM$52              )  )</f>
        <v>2.95</v>
      </c>
      <c r="AX100" s="16">
        <f>IF( 数据!AX100&lt;=6,(数据!AX100-1)*权重!AN$48,              IF(数据!AX100&lt;=10, 5*权重!AN$48+(数据!AX100-4)*权重!AN$50,                              5*权重!AN$48+4*权重!AN$50+(数据!AX100-10)*权重!AN$52              )  )</f>
        <v>21.237499999999997</v>
      </c>
      <c r="AY100" s="8">
        <v>1</v>
      </c>
      <c r="AZ100" s="8">
        <v>2</v>
      </c>
      <c r="BA100" s="8">
        <v>3</v>
      </c>
      <c r="BB100" s="8">
        <v>2</v>
      </c>
      <c r="BC100" s="8">
        <v>3</v>
      </c>
      <c r="BD100" s="8">
        <v>1</v>
      </c>
      <c r="BE100" s="8">
        <v>1</v>
      </c>
      <c r="BF100" s="8">
        <v>3</v>
      </c>
      <c r="BG100" s="8">
        <v>3</v>
      </c>
      <c r="BH100" s="8">
        <v>3</v>
      </c>
      <c r="BI100" s="8">
        <v>1</v>
      </c>
      <c r="BJ100" s="8">
        <v>6.4</v>
      </c>
      <c r="BK100" s="8" t="s">
        <v>22</v>
      </c>
      <c r="BL100" s="8">
        <v>12</v>
      </c>
      <c r="BM100" s="8" t="s">
        <v>351</v>
      </c>
      <c r="BN100" s="8"/>
      <c r="BO100" s="8" t="s">
        <v>26</v>
      </c>
      <c r="BP100" s="34">
        <v>46568</v>
      </c>
      <c r="BQ100" s="8" t="s">
        <v>21</v>
      </c>
      <c r="BR100" s="8" t="s">
        <v>156</v>
      </c>
    </row>
    <row r="101" spans="1:70" ht="15.5" thickBot="1" x14ac:dyDescent="0.35">
      <c r="A101" s="8" t="s">
        <v>26</v>
      </c>
      <c r="B101" s="16">
        <f t="shared" si="3"/>
        <v>406.78749999999997</v>
      </c>
      <c r="C101" s="8" t="s">
        <v>414</v>
      </c>
      <c r="D101" s="8" t="s">
        <v>363</v>
      </c>
      <c r="E101" s="33">
        <v>1</v>
      </c>
      <c r="F101" s="8">
        <v>-116</v>
      </c>
      <c r="G101" s="8" t="s">
        <v>20</v>
      </c>
      <c r="H101" s="8" t="s">
        <v>27</v>
      </c>
      <c r="I101" s="8">
        <v>17</v>
      </c>
      <c r="J101" s="8">
        <v>124</v>
      </c>
      <c r="K101" s="8">
        <v>152</v>
      </c>
      <c r="L101" s="16">
        <f>IF( 数据!L101&lt;=6,(数据!L101-1)*权重!B$48,              IF(数据!L101&lt;=12, 5*权重!B$48+(数据!L101-6)*权重!B$49,                              5*权重!B$48+6*权重!B$49+(数据!L101-12)*权重!B$51              )
 )</f>
        <v>3.4666666666666668</v>
      </c>
      <c r="M101" s="16">
        <f>IF( 数据!M101&lt;=6,(数据!M101-1)*权重!C$48,              IF(数据!M101&lt;=12, 5*权重!C$48+(数据!M101-6)*权重!C$49,                              5*权重!C$48+6*权重!C$49+(数据!M101-12)*权重!C$51              )
 )</f>
        <v>0.90000000000000013</v>
      </c>
      <c r="N101" s="16">
        <f>IF( 数据!N101&lt;=6,(数据!N101-1)*权重!D$48,              IF(数据!N101&lt;=12, 5*权重!D$48+(数据!N101-6)*权重!D$49,                              5*权重!D$48+6*权重!D$49+(数据!N101-12)*权重!D$51              )
 )</f>
        <v>0.8</v>
      </c>
      <c r="O101" s="16">
        <f>IF( 数据!O101&lt;=6,(数据!O101-1)*权重!E$48,              IF(数据!O101&lt;=12, 5*权重!E$48+(数据!O101-6)*权重!E$49,                              5*权重!E$48+6*权重!E$49+(数据!O101-12)*权重!E$51              )
 )</f>
        <v>0</v>
      </c>
      <c r="P101" s="16">
        <f>IF( 数据!P101&lt;=6,(数据!P101-1)*权重!F$48,              IF(数据!P101&lt;=12, 5*权重!F$48+(数据!P101-6)*权重!F$49,                              5*权重!F$48+6*权重!F$49+(数据!P101-12)*权重!F$51              )
 )</f>
        <v>-2.7333333333333329</v>
      </c>
      <c r="Q101" s="16">
        <f>IF( 数据!Q101&lt;=6,(数据!Q101-1)*权重!G$48,              IF(数据!Q101&lt;=12, 5*权重!G$48+(数据!Q101-6)*权重!G$49,                              5*权重!G$48+6*权重!G$49+(数据!Q101-12)*权重!G$51              )
 )</f>
        <v>0</v>
      </c>
      <c r="R101" s="16">
        <f>IF( 数据!R101&lt;=6,(数据!R101-1)*权重!H$48,              IF(数据!R101&lt;=12, 5*权重!H$48+(数据!R101-6)*权重!H$49,                              5*权重!H$48+6*权重!H$49+(数据!R101-12)*权重!H$51              )
 )</f>
        <v>0</v>
      </c>
      <c r="S101" s="16">
        <f>IF( 数据!S101&lt;=6,(数据!S101-1)*权重!I$48,              IF(数据!S101&lt;=12, 5*权重!I$48+(数据!S101-6)*权重!I$49,                              5*权重!I$48+6*权重!I$49+(数据!S101-12)*权重!I$51              )
 )</f>
        <v>17.933333333333334</v>
      </c>
      <c r="T101" s="16">
        <f>IF( 数据!T101&lt;=6,(数据!T101-1)*权重!J$48,              IF(数据!T101&lt;=12, 5*权重!J$48+(数据!T101-6)*权重!J$49,                              5*权重!J$48+6*权重!J$49+(数据!T101-12)*权重!J$51              )
 )</f>
        <v>3.5</v>
      </c>
      <c r="U101" s="16">
        <f>IF( 数据!U101&lt;=6,(数据!U101-1)*权重!K$48,              IF(数据!U101&lt;=12, 5*权重!K$48+(数据!U101-6)*权重!K$49,                              5*权重!K$48+6*权重!K$49+(数据!U101-12)*权重!K$51              )
 )</f>
        <v>0</v>
      </c>
      <c r="V101" s="16">
        <f>IF( 数据!V101&lt;=6,(数据!V101-1)*权重!L$48,              IF(数据!V101&lt;=12, 5*权重!L$48+(数据!V101-6)*权重!L$49,                              5*权重!L$48+6*权重!L$49+(数据!V101-12)*权重!L$51              )
 )</f>
        <v>7.1333333333333346</v>
      </c>
      <c r="W101" s="16">
        <f>IF( 数据!W101&lt;=6,(数据!W101-1)*权重!M$48,              IF(数据!W101&lt;=12, 5*权重!M$48+(数据!W101-6)*权重!M$49,                              5*权重!M$48+6*权重!M$49+(数据!W101-12)*权重!M$51              )
 )</f>
        <v>0.76666666666666661</v>
      </c>
      <c r="X101" s="16">
        <f>IF( 数据!X101&lt;=6,(数据!X101-1)*权重!N$48,              IF(数据!X101&lt;=12, 5*权重!N$48+(数据!X101-6)*权重!N$49,                              5*权重!N$48+6*权重!N$49+(数据!X101-12)*权重!N$51              )
 )</f>
        <v>1.7999999999999998</v>
      </c>
      <c r="Y101" s="16">
        <f>IF( 数据!Y101&lt;=6,(数据!Y101-1)*权重!O$48,              IF(数据!Y101&lt;=12, 5*权重!O$48+(数据!Y101-6)*权重!O$49,                              5*权重!O$48+6*权重!O$49+(数据!Y101-12)*权重!O$51              )
 )</f>
        <v>1.5333333333333332</v>
      </c>
      <c r="Z101" s="16">
        <f>IF( 数据!Z101&lt;=6,(数据!Z101-1)*权重!P$48,              IF(数据!Z101&lt;=10, 5*权重!P$48+(数据!Z101-4)*权重!P$50,                              5*权重!P$48+4*权重!P$50+(数据!Z101-10)*权重!P$52              )  )</f>
        <v>-0.90000000000000013</v>
      </c>
      <c r="AA101" s="16">
        <f>IF( 数据!AA101&lt;=6,(数据!AA101-1)*权重!Q$48,              IF(数据!AA101&lt;=12, 5*权重!Q$48+(数据!AA101-6)*权重!Q$49,                              5*权重!Q$48+6*权重!Q$49+(数据!AA101-12)*权重!Q$51              )
 )</f>
        <v>6.2333333333333325</v>
      </c>
      <c r="AB101" s="16">
        <f>IF( 数据!AB101&lt;=6,(数据!AB101-1)*权重!R$48,              IF(数据!AB101&lt;=10, 5*权重!R$48+(数据!AB101-4)*权重!R$50,                              5*权重!R$48+4*权重!R$50+(数据!AB101-10)*权重!R$52              )  )</f>
        <v>54.5</v>
      </c>
      <c r="AC101" s="16">
        <f>IF( 数据!AC101&lt;=6,(数据!AC101-1)*权重!S$48,              IF(数据!AC101&lt;=12, 5*权重!S$48+(数据!AC101-6)*权重!S$49,                              5*权重!S$48+6*权重!S$49+(数据!AC101-12)*权重!S$51              )
 )</f>
        <v>18</v>
      </c>
      <c r="AD101" s="16">
        <f>IF( 数据!AD101&lt;=6,(数据!AD101-1)*权重!T$48,              IF(数据!AD101&lt;=12, 5*权重!T$48+(数据!AD101-6)*权重!T$49,                              5*权重!T$48+6*权重!T$49+(数据!AD101-12)*权重!T$51              )
 )</f>
        <v>-6.666666666666643E-2</v>
      </c>
      <c r="AE101" s="16">
        <f>IF( 数据!AE101&lt;=6,(数据!AE101-1)*权重!U$48,              IF(数据!AE101&lt;=10, 5*权重!U$48+(数据!AE101-4)*权重!U$50,                              5*权重!U$48+4*权重!U$50+(数据!AE101-10)*权重!U$52              )  )</f>
        <v>-3.2749999999999995</v>
      </c>
      <c r="AF101" s="16">
        <f>IF( 数据!AF101&lt;=6,(数据!AF101-1)*权重!V$48,              IF(数据!AF101&lt;=10, 5*权重!V$48+(数据!AF101-4)*权重!V$50,                              5*权重!V$48+4*权重!V$50+(数据!AF101-10)*权重!V$52              )  )</f>
        <v>6.75</v>
      </c>
      <c r="AG101" s="16">
        <f>IF( 数据!AG101&lt;=6,(数据!AG101-1)*权重!W$48,              IF(数据!AG101&lt;=12, 5*权重!W$48+(数据!AG101-6)*权重!W$49,                              5*权重!W$48+6*权重!W$49+(数据!AG101-12)*权重!W$51              )
 )</f>
        <v>3.4999999999999996</v>
      </c>
      <c r="AH101" s="16">
        <f>IF( 数据!AH101&lt;=6,(数据!AH101-1)*权重!X$48,              IF(数据!AH101&lt;=10, 5*权重!X$48+(数据!AH101-4)*权重!X$50,                              5*权重!X$48+4*权重!X$50+(数据!AH101-10)*权重!X$52              )  )</f>
        <v>-0.16249999999999998</v>
      </c>
      <c r="AI101" s="16">
        <f>IF( 数据!AI101&lt;=6,(数据!AI101-1)*权重!Y$48,              IF(数据!AI101&lt;=12, 5*权重!Y$48+(数据!AI101-6)*权重!Y$49,                              5*权重!Y$48+6*权重!Y$49+(数据!AI101-12)*权重!Y$51              )
 )</f>
        <v>0.26666666666666666</v>
      </c>
      <c r="AJ101" s="16">
        <f>IF( 数据!AJ101&lt;=6,(数据!AJ101-1)*权重!Z$48,              IF(数据!AJ101&lt;=10, 5*权重!Z$48+(数据!AJ101-4)*权重!Z$50,                              5*权重!Z$48+4*权重!Z$50+(数据!AJ101-10)*权重!Z$52              )  )</f>
        <v>9.25</v>
      </c>
      <c r="AK101" s="16">
        <f>IF( 数据!AK101&lt;=6,(数据!AK101-1)*权重!AA$48,              IF(数据!AK101&lt;=10, 5*权重!AA$48+(数据!AK101-4)*权重!AA$50,                              5*权重!AA$48+4*权重!AA$50+(数据!AK101-10)*权重!AA$52              )  )</f>
        <v>-1.2750000000000001</v>
      </c>
      <c r="AL101" s="16">
        <f>IF( 数据!AL101&lt;=6,(数据!AL101-1)*权重!AB$48,              IF(数据!AL101&lt;=12, 5*权重!AB$48+(数据!AL101-6)*权重!AB$49,                              5*权重!AB$48+6*权重!AB$49+(数据!AL101-12)*权重!AB$51              )
 )</f>
        <v>11.716666666666665</v>
      </c>
      <c r="AM101" s="16">
        <f>IF( 数据!AM101&lt;=6,(数据!AM101-1)*权重!AC$48,              IF(数据!AM101&lt;=12, 5*权重!AC$48+(数据!AM101-6)*权重!AC$49,                              5*权重!AC$48+6*权重!AC$49+(数据!AM101-12)*权重!AC$51              )
 )</f>
        <v>8.3666666666666671</v>
      </c>
      <c r="AN101" s="16">
        <f>IF( 数据!AN101&lt;=6,(数据!AN101-1)*权重!AD$48,              IF(数据!AN101&lt;=12, 5*权重!AD$48+(数据!AN101-6)*权重!AD$49,                              5*权重!AD$48+6*权重!AD$49+(数据!AN101-12)*权重!AD$51              )
 )</f>
        <v>82.0625</v>
      </c>
      <c r="AO101" s="16">
        <f>IF( 数据!AO101&lt;=6,(数据!AO101-1)*权重!AE$48,              IF(数据!AO101&lt;=12, 5*权重!AE$48+(数据!AO101-6)*权重!AE$49,                              5*权重!AE$48+6*权重!AE$49+(数据!AO101-12)*权重!AE$51              )
 )</f>
        <v>15.1</v>
      </c>
      <c r="AP101" s="16">
        <f>IF( 数据!AP101&lt;=6,(数据!AP101-1)*权重!AF$48,              IF(数据!AP101&lt;=12, 5*权重!AF$48+(数据!AP101-6)*权重!AF$49,                              5*权重!AF$48+6*权重!AF$49+(数据!AP101-12)*权重!AF$51              )
 )</f>
        <v>13.5</v>
      </c>
      <c r="AQ101" s="16">
        <f>IF( 数据!AQ101&lt;=6,(数据!AQ101-1)*权重!AG$48,              IF(数据!AQ101&lt;=12, 5*权重!AG$48+(数据!AQ101-6)*权重!AG$49,                              5*权重!AG$48+6*权重!AG$49+(数据!AQ101-12)*权重!AG$51              )
 )</f>
        <v>16.966666666666669</v>
      </c>
      <c r="AR101" s="16">
        <f>IF( 数据!AR101&lt;=6,(数据!AR101-1)*权重!AH$48,              IF(数据!AR101&lt;=12, 5*权重!AH$48+(数据!AR101-6)*权重!AH$49,                              5*权重!AH$48+6*权重!AH$49+(数据!AR101-12)*权重!AH$51              )
 )</f>
        <v>13.399999999999999</v>
      </c>
      <c r="AS101" s="16">
        <f>IF( 数据!AS101&lt;=6,(数据!AS101-1)*权重!AI$48,              IF(数据!AS101&lt;=12, 5*权重!AI$48+(数据!AS101-6)*权重!AI$49,                              5*权重!AI$48+6*权重!AI$49+(数据!AS101-12)*权重!AI$51              )
 )</f>
        <v>0.56666666666666687</v>
      </c>
      <c r="AT101" s="16">
        <f>IF( 数据!AT101&lt;=6,(数据!AT101-1)*权重!AJ$48,              IF(数据!AT101&lt;=12, 5*权重!AJ$48+(数据!AT101-6)*权重!AJ$49,                              5*权重!AJ$48+6*权重!AJ$49+(数据!AT101-12)*权重!AJ$51              )
 )</f>
        <v>76.75</v>
      </c>
      <c r="AU101" s="16">
        <f>IF( 数据!AU101&lt;=6,(数据!AU101-1)*权重!AK$48,              IF(数据!AU101&lt;=12, 5*权重!AK$48+(数据!AU101-6)*权重!AK$49,                              5*权重!AK$48+6*权重!AK$49+(数据!AU101-12)*权重!AK$51              )
 )</f>
        <v>14.2</v>
      </c>
      <c r="AV101" s="16">
        <f>IF( 数据!AV101&lt;=6,(数据!AV101-1)*权重!AL$48,              IF(数据!AV101&lt;=10, 5*权重!AL$48+(数据!AV101-4)*权重!AL$50,                              5*权重!AL$48+4*权重!AL$50+(数据!AV101-10)*权重!AL$52              )  )</f>
        <v>2.2999999999999998</v>
      </c>
      <c r="AW101" s="16">
        <f>IF( 数据!AW101&lt;=6,(数据!AW101-1)*权重!AM$48,              IF(数据!AW101&lt;=10, 5*权重!AM$48+(数据!AW101-4)*权重!AM$50,                              5*权重!AM$48+4*权重!AM$50+(数据!AW101-10)*权重!AM$52              )  )</f>
        <v>2.7</v>
      </c>
      <c r="AX101" s="16">
        <f>IF( 数据!AX101&lt;=6,(数据!AX101-1)*权重!AN$48,              IF(数据!AX101&lt;=10, 5*权重!AN$48+(数据!AX101-4)*权重!AN$50,                              5*权重!AN$48+4*权重!AN$50+(数据!AX101-10)*权重!AN$52              )  )</f>
        <v>21.237499999999997</v>
      </c>
      <c r="AY101" s="8">
        <v>2</v>
      </c>
      <c r="AZ101" s="8">
        <v>1</v>
      </c>
      <c r="BA101" s="8">
        <v>1</v>
      </c>
      <c r="BB101" s="8">
        <v>3</v>
      </c>
      <c r="BC101" s="8">
        <v>1</v>
      </c>
      <c r="BD101" s="8">
        <v>3</v>
      </c>
      <c r="BE101" s="8">
        <v>1</v>
      </c>
      <c r="BF101" s="8">
        <v>1</v>
      </c>
      <c r="BG101" s="8">
        <v>3</v>
      </c>
      <c r="BH101" s="8">
        <v>1</v>
      </c>
      <c r="BI101" s="8">
        <v>2</v>
      </c>
      <c r="BJ101" s="8" t="s">
        <v>26</v>
      </c>
      <c r="BK101" s="8" t="s">
        <v>20</v>
      </c>
      <c r="BL101" s="8">
        <v>12</v>
      </c>
      <c r="BM101" s="8" t="s">
        <v>26</v>
      </c>
      <c r="BN101" s="8"/>
      <c r="BO101" s="8" t="s">
        <v>26</v>
      </c>
      <c r="BP101" s="34">
        <v>46568</v>
      </c>
      <c r="BQ101" s="8" t="s">
        <v>21</v>
      </c>
      <c r="BR101" s="8" t="s">
        <v>156</v>
      </c>
    </row>
    <row r="102" spans="1:70" x14ac:dyDescent="0.3">
      <c r="A102" s="48" t="s">
        <v>415</v>
      </c>
    </row>
    <row r="103" spans="1:70" ht="14.5" thickBot="1" x14ac:dyDescent="0.35">
      <c r="A103" s="7" t="s">
        <v>0</v>
      </c>
      <c r="B103" s="7"/>
      <c r="C103" s="7" t="s">
        <v>2</v>
      </c>
      <c r="D103" s="7" t="s">
        <v>3</v>
      </c>
      <c r="E103" s="7"/>
      <c r="F103" s="7" t="s">
        <v>14</v>
      </c>
      <c r="G103" s="7" t="s">
        <v>12</v>
      </c>
      <c r="H103" s="7" t="s">
        <v>1</v>
      </c>
      <c r="I103" s="7" t="s">
        <v>4</v>
      </c>
      <c r="J103" s="7" t="s">
        <v>5</v>
      </c>
      <c r="K103" s="7" t="s">
        <v>329</v>
      </c>
      <c r="L103" s="7" t="s">
        <v>34</v>
      </c>
      <c r="M103" s="7" t="s">
        <v>35</v>
      </c>
      <c r="N103" s="7" t="s">
        <v>36</v>
      </c>
      <c r="O103" s="7" t="s">
        <v>37</v>
      </c>
      <c r="P103" s="7" t="s">
        <v>38</v>
      </c>
      <c r="Q103" s="7" t="s">
        <v>39</v>
      </c>
      <c r="R103" s="7" t="s">
        <v>40</v>
      </c>
      <c r="S103" s="7" t="s">
        <v>9</v>
      </c>
      <c r="T103" s="7" t="s">
        <v>41</v>
      </c>
      <c r="U103" s="7" t="s">
        <v>42</v>
      </c>
      <c r="V103" s="7" t="s">
        <v>43</v>
      </c>
      <c r="W103" s="7" t="s">
        <v>44</v>
      </c>
      <c r="X103" s="7" t="s">
        <v>45</v>
      </c>
      <c r="Y103" s="7" t="s">
        <v>46</v>
      </c>
      <c r="Z103" s="7" t="s">
        <v>47</v>
      </c>
      <c r="AA103" s="7" t="s">
        <v>1</v>
      </c>
      <c r="AB103" s="7" t="s">
        <v>10</v>
      </c>
      <c r="AC103" s="7" t="s">
        <v>48</v>
      </c>
      <c r="AD103" s="7" t="s">
        <v>49</v>
      </c>
      <c r="AE103" s="7" t="s">
        <v>50</v>
      </c>
      <c r="AF103" s="7" t="s">
        <v>51</v>
      </c>
      <c r="AG103" s="7" t="s">
        <v>52</v>
      </c>
      <c r="AH103" s="7" t="s">
        <v>53</v>
      </c>
      <c r="AI103" s="7" t="s">
        <v>54</v>
      </c>
      <c r="AJ103" s="7" t="s">
        <v>55</v>
      </c>
      <c r="AK103" s="7" t="s">
        <v>56</v>
      </c>
      <c r="AL103" s="7" t="s">
        <v>57</v>
      </c>
      <c r="AM103" s="7" t="s">
        <v>58</v>
      </c>
      <c r="AN103" s="7" t="s">
        <v>7</v>
      </c>
      <c r="AO103" s="7" t="s">
        <v>8</v>
      </c>
      <c r="AP103" s="7" t="s">
        <v>59</v>
      </c>
      <c r="AQ103" s="7" t="s">
        <v>60</v>
      </c>
      <c r="AR103" s="7" t="s">
        <v>61</v>
      </c>
      <c r="AS103" s="7" t="s">
        <v>62</v>
      </c>
      <c r="AT103" s="7" t="s">
        <v>6</v>
      </c>
      <c r="AU103" s="7" t="s">
        <v>63</v>
      </c>
      <c r="AV103" s="7" t="s">
        <v>213</v>
      </c>
      <c r="AW103" s="7" t="s">
        <v>214</v>
      </c>
      <c r="AX103" s="7" t="s">
        <v>215</v>
      </c>
      <c r="AY103" s="7" t="s">
        <v>140</v>
      </c>
      <c r="AZ103" s="7" t="s">
        <v>141</v>
      </c>
      <c r="BA103" s="7" t="s">
        <v>142</v>
      </c>
      <c r="BB103" s="7" t="s">
        <v>143</v>
      </c>
      <c r="BC103" s="7" t="s">
        <v>144</v>
      </c>
      <c r="BD103" s="7" t="s">
        <v>145</v>
      </c>
      <c r="BE103" s="7" t="s">
        <v>146</v>
      </c>
      <c r="BF103" s="7" t="s">
        <v>147</v>
      </c>
      <c r="BG103" s="7" t="s">
        <v>148</v>
      </c>
      <c r="BH103" s="7" t="s">
        <v>149</v>
      </c>
      <c r="BI103" s="7" t="s">
        <v>150</v>
      </c>
      <c r="BJ103" s="7" t="s">
        <v>18</v>
      </c>
      <c r="BK103" s="7" t="s">
        <v>16</v>
      </c>
      <c r="BL103" s="7" t="s">
        <v>11</v>
      </c>
      <c r="BM103" s="7" t="s">
        <v>13</v>
      </c>
      <c r="BN103" s="7" t="s">
        <v>17</v>
      </c>
      <c r="BO103" s="7" t="s">
        <v>151</v>
      </c>
      <c r="BP103" s="7" t="s">
        <v>15</v>
      </c>
      <c r="BQ103" s="7" t="s">
        <v>152</v>
      </c>
      <c r="BR103" s="7" t="s">
        <v>153</v>
      </c>
    </row>
    <row r="104" spans="1:70" ht="15.5" thickBot="1" x14ac:dyDescent="0.35">
      <c r="A104" s="8" t="s">
        <v>26</v>
      </c>
      <c r="B104" s="16">
        <f>SUM(L104:AX104)</f>
        <v>412.97000000000008</v>
      </c>
      <c r="C104" s="8" t="s">
        <v>416</v>
      </c>
      <c r="D104" s="8"/>
      <c r="E104" s="33">
        <v>1</v>
      </c>
      <c r="F104" s="8">
        <v>1</v>
      </c>
      <c r="G104" s="8" t="s">
        <v>239</v>
      </c>
      <c r="H104" s="8" t="s">
        <v>23</v>
      </c>
      <c r="I104" s="8">
        <v>32</v>
      </c>
      <c r="J104" s="8">
        <v>148</v>
      </c>
      <c r="K104" s="8">
        <v>174</v>
      </c>
      <c r="L104" s="16">
        <f>IF( 数据!L104&lt;=6,(数据!L104-1)*权重!B$48,              IF(数据!L104&lt;=12, 5*权重!B$48+(数据!L104-6)*权重!B$49,                              5*权重!B$48+6*权重!B$49+(数据!L104-12)*权重!B$51              )
 )</f>
        <v>4.8666666666666663</v>
      </c>
      <c r="M104" s="16">
        <f>IF( 数据!M104&lt;=6,(数据!M104-1)*权重!C$48,              IF(数据!M104&lt;=12, 5*权重!C$48+(数据!M104-6)*权重!C$49,                              5*权重!C$48+6*权重!C$49+(数据!M104-12)*权重!C$51              )
 )</f>
        <v>0.5</v>
      </c>
      <c r="N104" s="16">
        <f>IF( 数据!N104&lt;=6,(数据!N104-1)*权重!D$48,              IF(数据!N104&lt;=12, 5*权重!D$48+(数据!N104-6)*权重!D$49,                              5*权重!D$48+6*权重!D$49+(数据!N104-12)*权重!D$51              )
 )</f>
        <v>0.27</v>
      </c>
      <c r="O104" s="16">
        <f>IF( 数据!O104&lt;=6,(数据!O104-1)*权重!E$48,              IF(数据!O104&lt;=12, 5*权重!E$48+(数据!O104-6)*权重!E$49,                              5*权重!E$48+6*权重!E$49+(数据!O104-12)*权重!E$51              )
 )</f>
        <v>0</v>
      </c>
      <c r="P104" s="16">
        <f>IF( 数据!P104&lt;=6,(数据!P104-1)*权重!F$48,              IF(数据!P104&lt;=12, 5*权重!F$48+(数据!P104-6)*权重!F$49,                              5*权重!F$48+6*权重!F$49+(数据!P104-12)*权重!F$51              )
 )</f>
        <v>-2.3499999999999996</v>
      </c>
      <c r="Q104" s="16">
        <f>IF( 数据!Q104&lt;=6,(数据!Q104-1)*权重!G$48,              IF(数据!Q104&lt;=12, 5*权重!G$48+(数据!Q104-6)*权重!G$49,                              5*权重!G$48+6*权重!G$49+(数据!Q104-12)*权重!G$51              )
 )</f>
        <v>0</v>
      </c>
      <c r="R104" s="16">
        <f>IF( 数据!R104&lt;=6,(数据!R104-1)*权重!H$48,              IF(数据!R104&lt;=12, 5*权重!H$48+(数据!R104-6)*权重!H$49,                              5*权重!H$48+6*权重!H$49+(数据!R104-12)*权重!H$51              )
 )</f>
        <v>0</v>
      </c>
      <c r="S104" s="16">
        <f>IF( 数据!S104&lt;=6,(数据!S104-1)*权重!I$48,              IF(数据!S104&lt;=12, 5*权重!I$48+(数据!S104-6)*权重!I$49,                              5*权重!I$48+6*权重!I$49+(数据!S104-12)*权重!I$51              )
 )</f>
        <v>15.2</v>
      </c>
      <c r="T104" s="16">
        <f>IF( 数据!T104&lt;=6,(数据!T104-1)*权重!J$48,              IF(数据!T104&lt;=12, 5*权重!J$48+(数据!T104-6)*权重!J$49,                              5*权重!J$48+6*权重!J$49+(数据!T104-12)*权重!J$51              )
 )</f>
        <v>0.29999999999999982</v>
      </c>
      <c r="U104" s="16">
        <f>IF( 数据!U104&lt;=6,(数据!U104-1)*权重!K$48,              IF(数据!U104&lt;=12, 5*权重!K$48+(数据!U104-6)*权重!K$49,                              5*权重!K$48+6*权重!K$49+(数据!U104-12)*权重!K$51              )
 )</f>
        <v>0</v>
      </c>
      <c r="V104" s="16">
        <f>IF( 数据!V104&lt;=6,(数据!V104-1)*权重!L$48,              IF(数据!V104&lt;=12, 5*权重!L$48+(数据!V104-6)*权重!L$49,                              5*权重!L$48+6*权重!L$49+(数据!V104-12)*权重!L$51              )
 )</f>
        <v>6.7666666666666675</v>
      </c>
      <c r="W104" s="16">
        <f>IF( 数据!W104&lt;=6,(数据!W104-1)*权重!M$48,              IF(数据!W104&lt;=12, 5*权重!M$48+(数据!W104-6)*权重!M$49,                              5*权重!M$48+6*权重!M$49+(数据!W104-12)*权重!M$51              )
 )</f>
        <v>1.4</v>
      </c>
      <c r="X104" s="16">
        <f>IF( 数据!X104&lt;=6,(数据!X104-1)*权重!N$48,              IF(数据!X104&lt;=12, 5*权重!N$48+(数据!X104-6)*权重!N$49,                              5*权重!N$48+6*权重!N$49+(数据!X104-12)*权重!N$51              )
 )</f>
        <v>2.2666666666666666</v>
      </c>
      <c r="Y104" s="16">
        <f>IF( 数据!Y104&lt;=6,(数据!Y104-1)*权重!O$48,              IF(数据!Y104&lt;=12, 5*权重!O$48+(数据!Y104-6)*权重!O$49,                              5*权重!O$48+6*权重!O$49+(数据!Y104-12)*权重!O$51              )
 )</f>
        <v>3.3666666666666667</v>
      </c>
      <c r="Z104" s="16">
        <f>IF( 数据!Z104&lt;=6,(数据!Z104-1)*权重!P$48,              IF(数据!Z104&lt;=10, 5*权重!P$48+(数据!Z104-4)*权重!P$50,                              5*权重!P$48+4*权重!P$50+(数据!Z104-10)*权重!P$52              )  )</f>
        <v>-1.25</v>
      </c>
      <c r="AA104" s="16">
        <f>IF( 数据!AA104&lt;=6,(数据!AA104-1)*权重!Q$48,              IF(数据!AA104&lt;=12, 5*权重!Q$48+(数据!AA104-6)*权重!Q$49,                              5*权重!Q$48+6*权重!Q$49+(数据!AA104-12)*权重!Q$51              )
 )</f>
        <v>6.5</v>
      </c>
      <c r="AB104" s="16">
        <f>IF( 数据!AB104&lt;=6,(数据!AB104-1)*权重!R$48,              IF(数据!AB104&lt;=10, 5*权重!R$48+(数据!AB104-4)*权重!R$50,                              5*权重!R$48+4*权重!R$50+(数据!AB104-10)*权重!R$52              )  )</f>
        <v>56</v>
      </c>
      <c r="AC104" s="16">
        <f>IF( 数据!AC104&lt;=6,(数据!AC104-1)*权重!S$48,              IF(数据!AC104&lt;=12, 5*权重!S$48+(数据!AC104-6)*权重!S$49,                              5*权重!S$48+6*权重!S$49+(数据!AC104-12)*权重!S$51              )
 )</f>
        <v>20.866666666666667</v>
      </c>
      <c r="AD104" s="16">
        <f>IF( 数据!AD104&lt;=6,(数据!AD104-1)*权重!T$48,              IF(数据!AD104&lt;=12, 5*权重!T$48+(数据!AD104-6)*权重!T$49,                              5*权重!T$48+6*权重!T$49+(数据!AD104-12)*权重!T$51              )
 )</f>
        <v>-0.86666666666666625</v>
      </c>
      <c r="AE104" s="16">
        <f>IF( 数据!AE104&lt;=6,(数据!AE104-1)*权重!U$48,              IF(数据!AE104&lt;=10, 5*权重!U$48+(数据!AE104-4)*权重!U$50,                              5*权重!U$48+4*权重!U$50+(数据!AE104-10)*权重!U$52              )  )</f>
        <v>-0.99999999999999956</v>
      </c>
      <c r="AF104" s="16">
        <f>IF( 数据!AF104&lt;=6,(数据!AF104-1)*权重!V$48,              IF(数据!AF104&lt;=10, 5*权重!V$48+(数据!AF104-4)*权重!V$50,                              5*权重!V$48+4*权重!V$50+(数据!AF104-10)*权重!V$52              )  )</f>
        <v>7.0875000000000004</v>
      </c>
      <c r="AG104" s="16">
        <f>IF( 数据!AG104&lt;=6,(数据!AG104-1)*权重!W$48,              IF(数据!AG104&lt;=12, 5*权重!W$48+(数据!AG104-6)*权重!W$49,                              5*权重!W$48+6*权重!W$49+(数据!AG104-12)*权重!W$51              )
 )</f>
        <v>3.3</v>
      </c>
      <c r="AH104" s="16">
        <f>IF( 数据!AH104&lt;=6,(数据!AH104-1)*权重!X$48,              IF(数据!AH104&lt;=10, 5*权重!X$48+(数据!AH104-4)*权重!X$50,                              5*权重!X$48+4*权重!X$50+(数据!AH104-10)*权重!X$52              )  )</f>
        <v>6.25E-2</v>
      </c>
      <c r="AI104" s="16">
        <f>IF( 数据!AI104&lt;=6,(数据!AI104-1)*权重!Y$48,              IF(数据!AI104&lt;=12, 5*权重!Y$48+(数据!AI104-6)*权重!Y$49,                              5*权重!Y$48+6*权重!Y$49+(数据!AI104-12)*权重!Y$51              )
 )</f>
        <v>0.53333333333333333</v>
      </c>
      <c r="AJ104" s="16">
        <f>IF( 数据!AJ104&lt;=6,(数据!AJ104-1)*权重!Z$48,              IF(数据!AJ104&lt;=10, 5*权重!Z$48+(数据!AJ104-4)*权重!Z$50,                              5*权重!Z$48+4*权重!Z$50+(数据!AJ104-10)*权重!Z$52              )  )</f>
        <v>10.425000000000001</v>
      </c>
      <c r="AK104" s="16">
        <f>IF( 数据!AK104&lt;=6,(数据!AK104-1)*权重!AA$48,              IF(数据!AK104&lt;=10, 5*权重!AA$48+(数据!AK104-4)*权重!AA$50,                              5*权重!AA$48+4*权重!AA$50+(数据!AK104-10)*权重!AA$52              )  )</f>
        <v>-1.4500000000000002</v>
      </c>
      <c r="AL104" s="16">
        <f>IF( 数据!AL104&lt;=6,(数据!AL104-1)*权重!AB$48,              IF(数据!AL104&lt;=12, 5*权重!AB$48+(数据!AL104-6)*权重!AB$49,                              5*权重!AB$48+6*权重!AB$49+(数据!AL104-12)*权重!AB$51              )
 )</f>
        <v>14.4</v>
      </c>
      <c r="AM104" s="16">
        <f>IF( 数据!AM104&lt;=6,(数据!AM104-1)*权重!AC$48,              IF(数据!AM104&lt;=12, 5*权重!AC$48+(数据!AM104-6)*权重!AC$49,                              5*权重!AC$48+6*权重!AC$49+(数据!AM104-12)*权重!AC$51              )
 )</f>
        <v>9.2333333333333343</v>
      </c>
      <c r="AN104" s="16">
        <f>IF( 数据!AN104&lt;=6,(数据!AN104-1)*权重!AD$48,              IF(数据!AN104&lt;=12, 5*权重!AD$48+(数据!AN104-6)*权重!AD$49,                              5*权重!AD$48+6*权重!AD$49+(数据!AN104-12)*权重!AD$51              )
 )</f>
        <v>72.604166666666671</v>
      </c>
      <c r="AO104" s="16">
        <f>IF( 数据!AO104&lt;=6,(数据!AO104-1)*权重!AE$48,              IF(数据!AO104&lt;=12, 5*权重!AE$48+(数据!AO104-6)*权重!AE$49,                              5*权重!AE$48+6*权重!AE$49+(数据!AO104-12)*权重!AE$51              )
 )</f>
        <v>11.116666666666667</v>
      </c>
      <c r="AP104" s="16">
        <f>IF( 数据!AP104&lt;=6,(数据!AP104-1)*权重!AF$48,              IF(数据!AP104&lt;=12, 5*权重!AF$48+(数据!AP104-6)*权重!AF$49,                              5*权重!AF$48+6*权重!AF$49+(数据!AP104-12)*权重!AF$51              )
 )</f>
        <v>13.833333333333334</v>
      </c>
      <c r="AQ104" s="16">
        <f>IF( 数据!AQ104&lt;=6,(数据!AQ104-1)*权重!AG$48,              IF(数据!AQ104&lt;=12, 5*权重!AG$48+(数据!AQ104-6)*权重!AG$49,                              5*权重!AG$48+6*权重!AG$49+(数据!AQ104-12)*权重!AG$51              )
 )</f>
        <v>18.316666666666666</v>
      </c>
      <c r="AR104" s="16">
        <f>IF( 数据!AR104&lt;=6,(数据!AR104-1)*权重!AH$48,              IF(数据!AR104&lt;=12, 5*权重!AH$48+(数据!AR104-6)*权重!AH$49,                              5*权重!AH$48+6*权重!AH$49+(数据!AR104-12)*权重!AH$51              )
 )</f>
        <v>15.733333333333333</v>
      </c>
      <c r="AS104" s="16">
        <f>IF( 数据!AS104&lt;=6,(数据!AS104-1)*权重!AI$48,              IF(数据!AS104&lt;=12, 5*权重!AI$48+(数据!AS104-6)*权重!AI$49,                              5*权重!AI$48+6*权重!AI$49+(数据!AS104-12)*权重!AI$51              )
 )</f>
        <v>5.7000000000000011</v>
      </c>
      <c r="AT104" s="16">
        <f>IF( 数据!AT104&lt;=6,(数据!AT104-1)*权重!AJ$48,              IF(数据!AT104&lt;=12, 5*权重!AJ$48+(数据!AT104-6)*权重!AJ$49,                              5*权重!AJ$48+6*权重!AJ$49+(数据!AT104-12)*权重!AJ$51              )
 )</f>
        <v>71.875</v>
      </c>
      <c r="AU104" s="16">
        <f>IF( 数据!AU104&lt;=6,(数据!AU104-1)*权重!AK$48,              IF(数据!AU104&lt;=12, 5*权重!AK$48+(数据!AU104-6)*权重!AK$49,                              5*权重!AK$48+6*权重!AK$49+(数据!AU104-12)*权重!AK$51              )
 )</f>
        <v>14.799999999999999</v>
      </c>
      <c r="AV104" s="16">
        <f>IF( 数据!AV104&lt;=6,(数据!AV104-1)*权重!AL$48,              IF(数据!AV104&lt;=10, 5*权重!AL$48+(数据!AV104-4)*权重!AL$50,                              5*权重!AL$48+4*权重!AL$50+(数据!AV104-10)*权重!AL$52              )  )</f>
        <v>3.4</v>
      </c>
      <c r="AW104" s="16">
        <f>IF( 数据!AW104&lt;=6,(数据!AW104-1)*权重!AM$48,              IF(数据!AW104&lt;=10, 5*权重!AM$48+(数据!AW104-4)*权重!AM$50,                              5*权重!AM$48+4*权重!AM$50+(数据!AW104-10)*权重!AM$52              )  )</f>
        <v>4.5750000000000002</v>
      </c>
      <c r="AX104" s="16">
        <f>IF( 数据!AX104&lt;=6,(数据!AX104-1)*权重!AN$48,              IF(数据!AX104&lt;=10, 5*权重!AN$48+(数据!AX104-4)*权重!AN$50,                              5*权重!AN$48+4*权重!AN$50+(数据!AX104-10)*权重!AN$52              )  )</f>
        <v>24.587499999999999</v>
      </c>
      <c r="AY104" s="8">
        <v>3</v>
      </c>
      <c r="AZ104" s="8">
        <v>1</v>
      </c>
      <c r="BA104" s="8">
        <v>2</v>
      </c>
      <c r="BB104" s="8">
        <v>1</v>
      </c>
      <c r="BC104" s="8">
        <v>2</v>
      </c>
      <c r="BD104" s="8">
        <v>1</v>
      </c>
      <c r="BE104" s="8">
        <v>2</v>
      </c>
      <c r="BF104" s="8">
        <v>3</v>
      </c>
      <c r="BG104" s="8">
        <v>2</v>
      </c>
      <c r="BH104" s="8">
        <v>3</v>
      </c>
      <c r="BI104" s="8">
        <v>4</v>
      </c>
      <c r="BJ104" s="8" t="s">
        <v>26</v>
      </c>
      <c r="BK104" s="8" t="s">
        <v>20</v>
      </c>
      <c r="BL104" s="8">
        <v>15</v>
      </c>
      <c r="BM104" s="8" t="s">
        <v>26</v>
      </c>
      <c r="BN104" s="8"/>
      <c r="BO104" s="8">
        <v>28</v>
      </c>
      <c r="BP104" s="34">
        <v>46203</v>
      </c>
      <c r="BQ104" s="8" t="s">
        <v>21</v>
      </c>
      <c r="BR104" s="8" t="s">
        <v>156</v>
      </c>
    </row>
    <row r="105" spans="1:70" ht="15.5" thickBot="1" x14ac:dyDescent="0.35">
      <c r="A105" s="8" t="s">
        <v>26</v>
      </c>
      <c r="B105" s="16">
        <f t="shared" ref="B105:B129" si="4">SUM(L105:AX105)</f>
        <v>400.58333333333337</v>
      </c>
      <c r="C105" s="8" t="s">
        <v>417</v>
      </c>
      <c r="D105" s="8"/>
      <c r="E105" s="33">
        <v>0.96</v>
      </c>
      <c r="F105" s="8">
        <v>3</v>
      </c>
      <c r="G105" s="8" t="s">
        <v>19</v>
      </c>
      <c r="H105" s="8" t="s">
        <v>32</v>
      </c>
      <c r="I105" s="8">
        <v>33</v>
      </c>
      <c r="J105" s="8">
        <v>181</v>
      </c>
      <c r="K105" s="8">
        <v>181</v>
      </c>
      <c r="L105" s="16">
        <f>IF( 数据!L105&lt;=6,(数据!L105-1)*权重!B$48,              IF(数据!L105&lt;=12, 5*权重!B$48+(数据!L105-6)*权重!B$49,                              5*权重!B$48+6*权重!B$49+(数据!L105-12)*权重!B$51              )
 )</f>
        <v>3.4666666666666668</v>
      </c>
      <c r="M105" s="16">
        <f>IF( 数据!M105&lt;=6,(数据!M105-1)*权重!C$48,              IF(数据!M105&lt;=12, 5*权重!C$48+(数据!M105-6)*权重!C$49,                              5*权重!C$48+6*权重!C$49+(数据!M105-12)*权重!C$51              )
 )</f>
        <v>0</v>
      </c>
      <c r="N105" s="16">
        <f>IF( 数据!N105&lt;=6,(数据!N105-1)*权重!D$48,              IF(数据!N105&lt;=12, 5*权重!D$48+(数据!N105-6)*权重!D$49,                              5*权重!D$48+6*权重!D$49+(数据!N105-12)*权重!D$51              )
 )</f>
        <v>0.32</v>
      </c>
      <c r="O105" s="16">
        <f>IF( 数据!O105&lt;=6,(数据!O105-1)*权重!E$48,              IF(数据!O105&lt;=12, 5*权重!E$48+(数据!O105-6)*权重!E$49,                              5*权重!E$48+6*权重!E$49+(数据!O105-12)*权重!E$51              )
 )</f>
        <v>0</v>
      </c>
      <c r="P105" s="16">
        <f>IF( 数据!P105&lt;=6,(数据!P105-1)*权重!F$48,              IF(数据!P105&lt;=12, 5*权重!F$48+(数据!P105-6)*权重!F$49,                              5*权重!F$48+6*权重!F$49+(数据!P105-12)*权重!F$51              )
 )</f>
        <v>-3.4999999999999996</v>
      </c>
      <c r="Q105" s="16">
        <f>IF( 数据!Q105&lt;=6,(数据!Q105-1)*权重!G$48,              IF(数据!Q105&lt;=12, 5*权重!G$48+(数据!Q105-6)*权重!G$49,                              5*权重!G$48+6*权重!G$49+(数据!Q105-12)*权重!G$51              )
 )</f>
        <v>0</v>
      </c>
      <c r="R105" s="16">
        <f>IF( 数据!R105&lt;=6,(数据!R105-1)*权重!H$48,              IF(数据!R105&lt;=12, 5*权重!H$48+(数据!R105-6)*权重!H$49,                              5*权重!H$48+6*权重!H$49+(数据!R105-12)*权重!H$51              )
 )</f>
        <v>0</v>
      </c>
      <c r="S105" s="16">
        <f>IF( 数据!S105&lt;=6,(数据!S105-1)*权重!I$48,              IF(数据!S105&lt;=12, 5*权重!I$48+(数据!S105-6)*权重!I$49,                              5*权重!I$48+6*权重!I$49+(数据!S105-12)*权重!I$51              )
 )</f>
        <v>12.133333333333333</v>
      </c>
      <c r="T105" s="16">
        <f>IF( 数据!T105&lt;=6,(数据!T105-1)*权重!J$48,              IF(数据!T105&lt;=12, 5*权重!J$48+(数据!T105-6)*权重!J$49,                              5*权重!J$48+6*权重!J$49+(数据!T105-12)*权重!J$51              )
 )</f>
        <v>0.7</v>
      </c>
      <c r="U105" s="16">
        <f>IF( 数据!U105&lt;=6,(数据!U105-1)*权重!K$48,              IF(数据!U105&lt;=12, 5*权重!K$48+(数据!U105-6)*权重!K$49,                              5*权重!K$48+6*权重!K$49+(数据!U105-12)*权重!K$51              )
 )</f>
        <v>0</v>
      </c>
      <c r="V105" s="16">
        <f>IF( 数据!V105&lt;=6,(数据!V105-1)*权重!L$48,              IF(数据!V105&lt;=12, 5*权重!L$48+(数据!V105-6)*权重!L$49,                              5*权重!L$48+6*权重!L$49+(数据!V105-12)*权重!L$51              )
 )</f>
        <v>1.06</v>
      </c>
      <c r="W105" s="16">
        <f>IF( 数据!W105&lt;=6,(数据!W105-1)*权重!M$48,              IF(数据!W105&lt;=12, 5*权重!M$48+(数据!W105-6)*权重!M$49,                              5*权重!M$48+6*权重!M$49+(数据!W105-12)*权重!M$51              )
 )</f>
        <v>-0.53333333333333333</v>
      </c>
      <c r="X105" s="16">
        <f>IF( 数据!X105&lt;=6,(数据!X105-1)*权重!N$48,              IF(数据!X105&lt;=12, 5*权重!N$48+(数据!X105-6)*权重!N$49,                              5*权重!N$48+6*权重!N$49+(数据!X105-12)*权重!N$51              )
 )</f>
        <v>1.9666666666666666</v>
      </c>
      <c r="Y105" s="16">
        <f>IF( 数据!Y105&lt;=6,(数据!Y105-1)*权重!O$48,              IF(数据!Y105&lt;=12, 5*权重!O$48+(数据!Y105-6)*权重!O$49,                              5*权重!O$48+6*权重!O$49+(数据!Y105-12)*权重!O$51              )
 )</f>
        <v>0.24</v>
      </c>
      <c r="Z105" s="16">
        <f>IF( 数据!Z105&lt;=6,(数据!Z105-1)*权重!P$48,              IF(数据!Z105&lt;=10, 5*权重!P$48+(数据!Z105-4)*权重!P$50,                              5*权重!P$48+4*权重!P$50+(数据!Z105-10)*权重!P$52              )  )</f>
        <v>-0.90000000000000013</v>
      </c>
      <c r="AA105" s="16">
        <f>IF( 数据!AA105&lt;=6,(数据!AA105-1)*权重!Q$48,              IF(数据!AA105&lt;=12, 5*权重!Q$48+(数据!AA105-6)*权重!Q$49,                              5*权重!Q$48+6*权重!Q$49+(数据!AA105-12)*权重!Q$51              )
 )</f>
        <v>7.1666666666666661</v>
      </c>
      <c r="AB105" s="16">
        <f>IF( 数据!AB105&lt;=6,(数据!AB105-1)*权重!R$48,              IF(数据!AB105&lt;=10, 5*权重!R$48+(数据!AB105-4)*权重!R$50,                              5*权重!R$48+4*权重!R$50+(数据!AB105-10)*权重!R$52              )  )</f>
        <v>54.5</v>
      </c>
      <c r="AC105" s="16">
        <f>IF( 数据!AC105&lt;=6,(数据!AC105-1)*权重!S$48,              IF(数据!AC105&lt;=12, 5*权重!S$48+(数据!AC105-6)*权重!S$49,                              5*权重!S$48+6*权重!S$49+(数据!AC105-12)*权重!S$51              )
 )</f>
        <v>22.233333333333334</v>
      </c>
      <c r="AD105" s="16">
        <f>IF( 数据!AD105&lt;=6,(数据!AD105-1)*权重!T$48,              IF(数据!AD105&lt;=12, 5*权重!T$48+(数据!AD105-6)*权重!T$49,                              5*权重!T$48+6*权重!T$49+(数据!AD105-12)*权重!T$51              )
 )</f>
        <v>-0.13333333333333286</v>
      </c>
      <c r="AE105" s="16">
        <f>IF( 数据!AE105&lt;=6,(数据!AE105-1)*权重!U$48,              IF(数据!AE105&lt;=10, 5*权重!U$48+(数据!AE105-4)*权重!U$50,                              5*权重!U$48+4*权重!U$50+(数据!AE105-10)*权重!U$52              )  )</f>
        <v>-1.3999999999999995</v>
      </c>
      <c r="AF105" s="16">
        <f>IF( 数据!AF105&lt;=6,(数据!AF105-1)*权重!V$48,              IF(数据!AF105&lt;=10, 5*权重!V$48+(数据!AF105-4)*权重!V$50,                              5*权重!V$48+4*权重!V$50+(数据!AF105-10)*权重!V$52              )  )</f>
        <v>6.3000000000000007</v>
      </c>
      <c r="AG105" s="16">
        <f>IF( 数据!AG105&lt;=6,(数据!AG105-1)*权重!W$48,              IF(数据!AG105&lt;=12, 5*权重!W$48+(数据!AG105-6)*权重!W$49,                              5*权重!W$48+6*权重!W$49+(数据!AG105-12)*权重!W$51              )
 )</f>
        <v>4.4000000000000004</v>
      </c>
      <c r="AH105" s="16">
        <f>IF( 数据!AH105&lt;=6,(数据!AH105-1)*权重!X$48,              IF(数据!AH105&lt;=10, 5*权重!X$48+(数据!AH105-4)*权重!X$50,                              5*权重!X$48+4*权重!X$50+(数据!AH105-10)*权重!X$52              )  )</f>
        <v>-4.9999999999999989E-2</v>
      </c>
      <c r="AI105" s="16">
        <f>IF( 数据!AI105&lt;=6,(数据!AI105-1)*权重!Y$48,              IF(数据!AI105&lt;=12, 5*权重!Y$48+(数据!AI105-6)*权重!Y$49,                              5*权重!Y$48+6*权重!Y$49+(数据!AI105-12)*权重!Y$51              )
 )</f>
        <v>0.08</v>
      </c>
      <c r="AJ105" s="16">
        <f>IF( 数据!AJ105&lt;=6,(数据!AJ105-1)*权重!Z$48,              IF(数据!AJ105&lt;=10, 5*权重!Z$48+(数据!AJ105-4)*权重!Z$50,                              5*权重!Z$48+4*权重!Z$50+(数据!AJ105-10)*权重!Z$52              )  )</f>
        <v>10.425000000000001</v>
      </c>
      <c r="AK105" s="16">
        <f>IF( 数据!AK105&lt;=6,(数据!AK105-1)*权重!AA$48,              IF(数据!AK105&lt;=10, 5*权重!AA$48+(数据!AK105-4)*权重!AA$50,                              5*权重!AA$48+4*权重!AA$50+(数据!AK105-10)*权重!AA$52              )  )</f>
        <v>-0.92500000000000004</v>
      </c>
      <c r="AL105" s="16">
        <f>IF( 数据!AL105&lt;=6,(数据!AL105-1)*权重!AB$48,              IF(数据!AL105&lt;=12, 5*权重!AB$48+(数据!AL105-6)*权重!AB$49,                              5*权重!AB$48+6*权重!AB$49+(数据!AL105-12)*权重!AB$51              )
 )</f>
        <v>15.3</v>
      </c>
      <c r="AM105" s="16">
        <f>IF( 数据!AM105&lt;=6,(数据!AM105-1)*权重!AC$48,              IF(数据!AM105&lt;=12, 5*权重!AC$48+(数据!AM105-6)*权重!AC$49,                              5*权重!AC$48+6*权重!AC$49+(数据!AM105-12)*权重!AC$51              )
 )</f>
        <v>8.8666666666666671</v>
      </c>
      <c r="AN105" s="16">
        <f>IF( 数据!AN105&lt;=6,(数据!AN105-1)*权重!AD$48,              IF(数据!AN105&lt;=12, 5*权重!AD$48+(数据!AN105-6)*权重!AD$49,                              5*权重!AD$48+6*权重!AD$49+(数据!AN105-12)*权重!AD$51              )
 )</f>
        <v>67.875</v>
      </c>
      <c r="AO105" s="16">
        <f>IF( 数据!AO105&lt;=6,(数据!AO105-1)*权重!AE$48,              IF(数据!AO105&lt;=12, 5*权重!AE$48+(数据!AO105-6)*权重!AE$49,                              5*权重!AE$48+6*权重!AE$49+(数据!AO105-12)*权重!AE$51              )
 )</f>
        <v>28.1</v>
      </c>
      <c r="AP105" s="16">
        <f>IF( 数据!AP105&lt;=6,(数据!AP105-1)*权重!AF$48,              IF(数据!AP105&lt;=12, 5*权重!AF$48+(数据!AP105-6)*权重!AF$49,                              5*权重!AF$48+6*权重!AF$49+(数据!AP105-12)*权重!AF$51              )
 )</f>
        <v>13.833333333333334</v>
      </c>
      <c r="AQ105" s="16">
        <f>IF( 数据!AQ105&lt;=6,(数据!AQ105-1)*权重!AG$48,              IF(数据!AQ105&lt;=12, 5*权重!AG$48+(数据!AQ105-6)*权重!AG$49,                              5*权重!AG$48+6*权重!AG$49+(数据!AQ105-12)*权重!AG$51              )
 )</f>
        <v>14.466666666666667</v>
      </c>
      <c r="AR105" s="16">
        <f>IF( 数据!AR105&lt;=6,(数据!AR105-1)*权重!AH$48,              IF(数据!AR105&lt;=12, 5*权重!AH$48+(数据!AR105-6)*权重!AH$49,                              5*权重!AH$48+6*权重!AH$49+(数据!AR105-12)*权重!AH$51              )
 )</f>
        <v>15.733333333333333</v>
      </c>
      <c r="AS105" s="16">
        <f>IF( 数据!AS105&lt;=6,(数据!AS105-1)*权重!AI$48,              IF(数据!AS105&lt;=12, 5*权重!AI$48+(数据!AS105-6)*权重!AI$49,                              5*权重!AI$48+6*权重!AI$49+(数据!AS105-12)*权重!AI$51              )
 )</f>
        <v>7.6000000000000014</v>
      </c>
      <c r="AT105" s="16">
        <f>IF( 数据!AT105&lt;=6,(数据!AT105-1)*权重!AJ$48,              IF(数据!AT105&lt;=12, 5*权重!AJ$48+(数据!AT105-6)*权重!AJ$49,                              5*权重!AJ$48+6*权重!AJ$49+(数据!AT105-12)*权重!AJ$51              )
 )</f>
        <v>60.770833333333343</v>
      </c>
      <c r="AU105" s="16">
        <f>IF( 数据!AU105&lt;=6,(数据!AU105-1)*权重!AK$48,              IF(数据!AU105&lt;=12, 5*权重!AK$48+(数据!AU105-6)*权重!AK$49,                              5*权重!AK$48+6*权重!AK$49+(数据!AU105-12)*权重!AK$51              )
 )</f>
        <v>13.899999999999999</v>
      </c>
      <c r="AV105" s="16">
        <f>IF( 数据!AV105&lt;=6,(数据!AV105-1)*权重!AL$48,              IF(数据!AV105&lt;=10, 5*权重!AL$48+(数据!AV105-4)*权重!AL$50,                              5*权重!AL$48+4*权重!AL$50+(数据!AV105-10)*权重!AL$52              )  )</f>
        <v>4.25</v>
      </c>
      <c r="AW105" s="16">
        <f>IF( 数据!AW105&lt;=6,(数据!AW105-1)*权重!AM$48,              IF(数据!AW105&lt;=10, 5*权重!AM$48+(数据!AW105-4)*权重!AM$50,                              5*权重!AM$48+4*权重!AM$50+(数据!AW105-10)*权重!AM$52              )  )</f>
        <v>6.0750000000000002</v>
      </c>
      <c r="AX105" s="16">
        <f>IF( 数据!AX105&lt;=6,(数据!AX105-1)*权重!AN$48,              IF(数据!AX105&lt;=10, 5*权重!AN$48+(数据!AX105-4)*权重!AN$50,                              5*权重!AN$48+4*权重!AN$50+(数据!AX105-10)*权重!AN$52              )  )</f>
        <v>26.262499999999999</v>
      </c>
      <c r="AY105" s="8">
        <v>12</v>
      </c>
      <c r="AZ105" s="8">
        <v>16</v>
      </c>
      <c r="BA105" s="8">
        <v>19</v>
      </c>
      <c r="BB105" s="8">
        <v>16</v>
      </c>
      <c r="BC105" s="8">
        <v>6</v>
      </c>
      <c r="BD105" s="8">
        <v>16</v>
      </c>
      <c r="BE105" s="8">
        <v>15</v>
      </c>
      <c r="BF105" s="8">
        <v>18</v>
      </c>
      <c r="BG105" s="8">
        <v>5</v>
      </c>
      <c r="BH105" s="8">
        <v>14</v>
      </c>
      <c r="BI105" s="8">
        <v>20</v>
      </c>
      <c r="BJ105" s="8">
        <v>7.7</v>
      </c>
      <c r="BK105" s="8" t="s">
        <v>20</v>
      </c>
      <c r="BL105" s="8">
        <v>18</v>
      </c>
      <c r="BM105" s="8">
        <v>1</v>
      </c>
      <c r="BN105" s="8"/>
      <c r="BO105" s="8" t="s">
        <v>26</v>
      </c>
      <c r="BP105" s="34">
        <v>46203</v>
      </c>
      <c r="BQ105" s="8" t="s">
        <v>21</v>
      </c>
      <c r="BR105" s="8" t="s">
        <v>156</v>
      </c>
    </row>
    <row r="106" spans="1:70" ht="14.5" thickBot="1" x14ac:dyDescent="0.35">
      <c r="A106" s="8" t="s">
        <v>26</v>
      </c>
      <c r="B106" s="16">
        <f t="shared" si="4"/>
        <v>439.36999999999995</v>
      </c>
      <c r="C106" s="8" t="s">
        <v>418</v>
      </c>
      <c r="D106" s="8" t="s">
        <v>372</v>
      </c>
      <c r="E106" s="33">
        <v>0.89</v>
      </c>
      <c r="F106" s="8">
        <v>2</v>
      </c>
      <c r="G106" s="8" t="s">
        <v>22</v>
      </c>
      <c r="H106" s="8" t="s">
        <v>31</v>
      </c>
      <c r="I106" s="8">
        <v>27</v>
      </c>
      <c r="J106" s="8">
        <v>159</v>
      </c>
      <c r="K106" s="8">
        <v>168</v>
      </c>
      <c r="L106" s="16">
        <f>IF( 数据!L106&lt;=6,(数据!L106-1)*权重!B$48,              IF(数据!L106&lt;=12, 5*权重!B$48+(数据!L106-6)*权重!B$49,                              5*权重!B$48+6*权重!B$49+(数据!L106-12)*权重!B$51              )
 )</f>
        <v>3.9333333333333331</v>
      </c>
      <c r="M106" s="16">
        <f>IF( 数据!M106&lt;=6,(数据!M106-1)*权重!C$48,              IF(数据!M106&lt;=12, 5*权重!C$48+(数据!M106-6)*权重!C$49,                              5*权重!C$48+6*权重!C$49+(数据!M106-12)*权重!C$51              )
 )</f>
        <v>1.3</v>
      </c>
      <c r="N106" s="16">
        <f>IF( 数据!N106&lt;=6,(数据!N106-1)*权重!D$48,              IF(数据!N106&lt;=12, 5*权重!D$48+(数据!N106-6)*权重!D$49,                              5*权重!D$48+6*权重!D$49+(数据!N106-12)*权重!D$51              )
 )</f>
        <v>0.82000000000000006</v>
      </c>
      <c r="O106" s="16">
        <f>IF( 数据!O106&lt;=6,(数据!O106-1)*权重!E$48,              IF(数据!O106&lt;=12, 5*权重!E$48+(数据!O106-6)*权重!E$49,                              5*权重!E$48+6*权重!E$49+(数据!O106-12)*权重!E$51              )
 )</f>
        <v>0</v>
      </c>
      <c r="P106" s="16">
        <f>IF( 数据!P106&lt;=6,(数据!P106-1)*权重!F$48,              IF(数据!P106&lt;=12, 5*权重!F$48+(数据!P106-6)*权重!F$49,                              5*权重!F$48+6*权重!F$49+(数据!P106-12)*权重!F$51              )
 )</f>
        <v>-3.4999999999999996</v>
      </c>
      <c r="Q106" s="16">
        <f>IF( 数据!Q106&lt;=6,(数据!Q106-1)*权重!G$48,              IF(数据!Q106&lt;=12, 5*权重!G$48+(数据!Q106-6)*权重!G$49,                              5*权重!G$48+6*权重!G$49+(数据!Q106-12)*权重!G$51              )
 )</f>
        <v>0</v>
      </c>
      <c r="R106" s="16">
        <f>IF( 数据!R106&lt;=6,(数据!R106-1)*权重!H$48,              IF(数据!R106&lt;=12, 5*权重!H$48+(数据!R106-6)*权重!H$49,                              5*权重!H$48+6*权重!H$49+(数据!R106-12)*权重!H$51              )
 )</f>
        <v>0</v>
      </c>
      <c r="S106" s="16">
        <f>IF( 数据!S106&lt;=6,(数据!S106-1)*权重!I$48,              IF(数据!S106&lt;=12, 5*权重!I$48+(数据!S106-6)*权重!I$49,                              5*权重!I$48+6*权重!I$49+(数据!S106-12)*权重!I$51              )
 )</f>
        <v>15.2</v>
      </c>
      <c r="T106" s="16">
        <f>IF( 数据!T106&lt;=6,(数据!T106-1)*权重!J$48,              IF(数据!T106&lt;=12, 5*权重!J$48+(数据!T106-6)*权重!J$49,                              5*权重!J$48+6*权重!J$49+(数据!T106-12)*权重!J$51              )
 )</f>
        <v>1.7999999999999998</v>
      </c>
      <c r="U106" s="16">
        <f>IF( 数据!U106&lt;=6,(数据!U106-1)*权重!K$48,              IF(数据!U106&lt;=12, 5*权重!K$48+(数据!U106-6)*权重!K$49,                              5*权重!K$48+6*权重!K$49+(数据!U106-12)*权重!K$51              )
 )</f>
        <v>0</v>
      </c>
      <c r="V106" s="16">
        <f>IF( 数据!V106&lt;=6,(数据!V106-1)*权重!L$48,              IF(数据!V106&lt;=12, 5*权重!L$48+(数据!V106-6)*权重!L$49,                              5*权重!L$48+6*权重!L$49+(数据!V106-12)*权重!L$51              )
 )</f>
        <v>6.0333333333333341</v>
      </c>
      <c r="W106" s="16">
        <f>IF( 数据!W106&lt;=6,(数据!W106-1)*权重!M$48,              IF(数据!W106&lt;=12, 5*权重!M$48+(数据!W106-6)*权重!M$49,                              5*权重!M$48+6*权重!M$49+(数据!W106-12)*权重!M$51              )
 )</f>
        <v>-0.5</v>
      </c>
      <c r="X106" s="16">
        <f>IF( 数据!X106&lt;=6,(数据!X106-1)*权重!N$48,              IF(数据!X106&lt;=12, 5*权重!N$48+(数据!X106-6)*权重!N$49,                              5*权重!N$48+6*权重!N$49+(数据!X106-12)*权重!N$51              )
 )</f>
        <v>3.6666666666666661</v>
      </c>
      <c r="Y106" s="16">
        <f>IF( 数据!Y106&lt;=6,(数据!Y106-1)*权重!O$48,              IF(数据!Y106&lt;=12, 5*权重!O$48+(数据!Y106-6)*权重!O$49,                              5*权重!O$48+6*权重!O$49+(数据!Y106-12)*权重!O$51              )
 )</f>
        <v>1.6166666666666667</v>
      </c>
      <c r="Z106" s="16">
        <f>IF( 数据!Z106&lt;=6,(数据!Z106-1)*权重!P$48,              IF(数据!Z106&lt;=10, 5*权重!P$48+(数据!Z106-4)*权重!P$50,                              5*权重!P$48+4*权重!P$50+(数据!Z106-10)*权重!P$52              )  )</f>
        <v>-1.85</v>
      </c>
      <c r="AA106" s="16">
        <f>IF( 数据!AA106&lt;=6,(数据!AA106-1)*权重!Q$48,              IF(数据!AA106&lt;=12, 5*权重!Q$48+(数据!AA106-6)*权重!Q$49,                              5*权重!Q$48+6*权重!Q$49+(数据!AA106-12)*权重!Q$51              )
 )</f>
        <v>7.1666666666666661</v>
      </c>
      <c r="AB106" s="16">
        <f>IF( 数据!AB106&lt;=6,(数据!AB106-1)*权重!R$48,              IF(数据!AB106&lt;=10, 5*权重!R$48+(数据!AB106-4)*权重!R$50,                              5*权重!R$48+4*权重!R$50+(数据!AB106-10)*权重!R$52              )  )</f>
        <v>57.5</v>
      </c>
      <c r="AC106" s="16">
        <f>IF( 数据!AC106&lt;=6,(数据!AC106-1)*权重!S$48,              IF(数据!AC106&lt;=12, 5*权重!S$48+(数据!AC106-6)*权重!S$49,                              5*权重!S$48+6*权重!S$49+(数据!AC106-12)*权重!S$51              )
 )</f>
        <v>19.5</v>
      </c>
      <c r="AD106" s="16">
        <f>IF( 数据!AD106&lt;=6,(数据!AD106-1)*权重!T$48,              IF(数据!AD106&lt;=12, 5*权重!T$48+(数据!AD106-6)*权重!T$49,                              5*权重!T$48+6*权重!T$49+(数据!AD106-12)*权重!T$51              )
 )</f>
        <v>-0.86666666666666625</v>
      </c>
      <c r="AE106" s="16">
        <f>IF( 数据!AE106&lt;=6,(数据!AE106-1)*权重!U$48,              IF(数据!AE106&lt;=10, 5*权重!U$48+(数据!AE106-4)*权重!U$50,                              5*权重!U$48+4*权重!U$50+(数据!AE106-10)*权重!U$52              )  )</f>
        <v>-0.5999999999999992</v>
      </c>
      <c r="AF106" s="16">
        <f>IF( 数据!AF106&lt;=6,(数据!AF106-1)*权重!V$48,              IF(数据!AF106&lt;=10, 5*权重!V$48+(数据!AF106-4)*权重!V$50,                              5*权重!V$48+4*权重!V$50+(数据!AF106-10)*权重!V$52              )  )</f>
        <v>7.6125000000000007</v>
      </c>
      <c r="AG106" s="16">
        <f>IF( 数据!AG106&lt;=6,(数据!AG106-1)*权重!W$48,              IF(数据!AG106&lt;=12, 5*权重!W$48+(数据!AG106-6)*权重!W$49,                              5*权重!W$48+6*权重!W$49+(数据!AG106-12)*权重!W$51              )
 )</f>
        <v>3.0999999999999996</v>
      </c>
      <c r="AH106" s="16">
        <f>IF( 数据!AH106&lt;=6,(数据!AH106-1)*权重!X$48,              IF(数据!AH106&lt;=10, 5*权重!X$48+(数据!AH106-4)*权重!X$50,                              5*权重!X$48+4*权重!X$50+(数据!AH106-10)*权重!X$52              )  )</f>
        <v>-0.16249999999999998</v>
      </c>
      <c r="AI106" s="16">
        <f>IF( 数据!AI106&lt;=6,(数据!AI106-1)*权重!Y$48,              IF(数据!AI106&lt;=12, 5*权重!Y$48+(数据!AI106-6)*权重!Y$49,                              5*权重!Y$48+6*权重!Y$49+(数据!AI106-12)*权重!Y$51              )
 )</f>
        <v>0</v>
      </c>
      <c r="AJ106" s="16">
        <f>IF( 数据!AJ106&lt;=6,(数据!AJ106-1)*权重!Z$48,              IF(数据!AJ106&lt;=10, 5*权重!Z$48+(数据!AJ106-4)*权重!Z$50,                              5*权重!Z$48+4*权重!Z$50+(数据!AJ106-10)*权重!Z$52              )  )</f>
        <v>9.8375000000000004</v>
      </c>
      <c r="AK106" s="16">
        <f>IF( 数据!AK106&lt;=6,(数据!AK106-1)*权重!AA$48,              IF(数据!AK106&lt;=10, 5*权重!AA$48+(数据!AK106-4)*权重!AA$50,                              5*权重!AA$48+4*权重!AA$50+(数据!AK106-10)*权重!AA$52              )  )</f>
        <v>-0.75000000000000022</v>
      </c>
      <c r="AL106" s="16">
        <f>IF( 数据!AL106&lt;=6,(数据!AL106-1)*权重!AB$48,              IF(数据!AL106&lt;=12, 5*权重!AB$48+(数据!AL106-6)*权重!AB$49,                              5*权重!AB$48+6*权重!AB$49+(数据!AL106-12)*权重!AB$51              )
 )</f>
        <v>15.3</v>
      </c>
      <c r="AM106" s="16">
        <f>IF( 数据!AM106&lt;=6,(数据!AM106-1)*权重!AC$48,              IF(数据!AM106&lt;=12, 5*权重!AC$48+(数据!AM106-6)*权重!AC$49,                              5*权重!AC$48+6*权重!AC$49+(数据!AM106-12)*权重!AC$51              )
 )</f>
        <v>8.5</v>
      </c>
      <c r="AN106" s="16">
        <f>IF( 数据!AN106&lt;=6,(数据!AN106-1)*权重!AD$48,              IF(数据!AN106&lt;=12, 5*权重!AD$48+(数据!AN106-6)*权重!AD$49,                              5*权重!AD$48+6*权重!AD$49+(数据!AN106-12)*权重!AD$51              )
 )</f>
        <v>77.333333333333329</v>
      </c>
      <c r="AO106" s="16">
        <f>IF( 数据!AO106&lt;=6,(数据!AO106-1)*权重!AE$48,              IF(数据!AO106&lt;=12, 5*权重!AE$48+(数据!AO106-6)*权重!AE$49,                              5*权重!AE$48+6*权重!AE$49+(数据!AO106-12)*权重!AE$51              )
 )</f>
        <v>17.7</v>
      </c>
      <c r="AP106" s="16">
        <f>IF( 数据!AP106&lt;=6,(数据!AP106-1)*权重!AF$48,              IF(数据!AP106&lt;=12, 5*权重!AF$48+(数据!AP106-6)*权重!AF$49,                              5*权重!AF$48+6*权重!AF$49+(数据!AP106-12)*权重!AF$51              )
 )</f>
        <v>14.466666666666667</v>
      </c>
      <c r="AQ106" s="16">
        <f>IF( 数据!AQ106&lt;=6,(数据!AQ106-1)*权重!AG$48,              IF(数据!AQ106&lt;=12, 5*权重!AG$48+(数据!AQ106-6)*权重!AG$49,                              5*权重!AG$48+6*权重!AG$49+(数据!AQ106-12)*权重!AG$51              )
 )</f>
        <v>19.350000000000001</v>
      </c>
      <c r="AR106" s="16">
        <f>IF( 数据!AR106&lt;=6,(数据!AR106-1)*权重!AH$48,              IF(数据!AR106&lt;=12, 5*权重!AH$48+(数据!AR106-6)*权重!AH$49,                              5*权重!AH$48+6*权重!AH$49+(数据!AR106-12)*权重!AH$51              )
 )</f>
        <v>16.899999999999999</v>
      </c>
      <c r="AS106" s="16">
        <f>IF( 数据!AS106&lt;=6,(数据!AS106-1)*权重!AI$48,              IF(数据!AS106&lt;=12, 5*权重!AI$48+(数据!AS106-6)*权重!AI$49,                              5*权重!AI$48+6*权重!AI$49+(数据!AS106-12)*权重!AI$51              )
 )</f>
        <v>9.5000000000000018</v>
      </c>
      <c r="AT106" s="16">
        <f>IF( 数据!AT106&lt;=6,(数据!AT106-1)*权重!AJ$48,              IF(数据!AT106&lt;=12, 5*权重!AJ$48+(数据!AT106-6)*权重!AJ$49,                              5*权重!AJ$48+6*权重!AJ$49+(数据!AT106-12)*权重!AJ$51              )
 )</f>
        <v>81.625</v>
      </c>
      <c r="AU106" s="16">
        <f>IF( 数据!AU106&lt;=6,(数据!AU106-1)*权重!AK$48,              IF(数据!AU106&lt;=12, 5*权重!AK$48+(数据!AU106-6)*权重!AK$49,                              5*权重!AK$48+6*权重!AK$49+(数据!AU106-12)*权重!AK$51              )
 )</f>
        <v>15.7</v>
      </c>
      <c r="AV106" s="16">
        <f>IF( 数据!AV106&lt;=6,(数据!AV106-1)*权重!AL$48,              IF(数据!AV106&lt;=10, 5*权重!AL$48+(数据!AV106-4)*权重!AL$50,                              5*权重!AL$48+4*权重!AL$50+(数据!AV106-10)*权重!AL$52              )  )</f>
        <v>2.9749999999999996</v>
      </c>
      <c r="AW106" s="16">
        <f>IF( 数据!AW106&lt;=6,(数据!AW106-1)*权重!AM$48,              IF(数据!AW106&lt;=10, 5*权重!AM$48+(数据!AW106-4)*权重!AM$50,                              5*权重!AM$48+4*权重!AM$50+(数据!AW106-10)*权重!AM$52              )  )</f>
        <v>4.5750000000000002</v>
      </c>
      <c r="AX106" s="16">
        <f>IF( 数据!AX106&lt;=6,(数据!AX106-1)*权重!AN$48,              IF(数据!AX106&lt;=10, 5*权重!AN$48+(数据!AX106-4)*权重!AN$50,                              5*权重!AN$48+4*权重!AN$50+(数据!AX106-10)*权重!AN$52              )  )</f>
        <v>24.587499999999999</v>
      </c>
      <c r="AY106" s="8">
        <v>2</v>
      </c>
      <c r="AZ106" s="8">
        <v>1</v>
      </c>
      <c r="BA106" s="8">
        <v>2</v>
      </c>
      <c r="BB106" s="8">
        <v>2</v>
      </c>
      <c r="BC106" s="8">
        <v>3</v>
      </c>
      <c r="BD106" s="8">
        <v>2</v>
      </c>
      <c r="BE106" s="8">
        <v>3</v>
      </c>
      <c r="BF106" s="8">
        <v>1</v>
      </c>
      <c r="BG106" s="8">
        <v>2</v>
      </c>
      <c r="BH106" s="8">
        <v>2</v>
      </c>
      <c r="BI106" s="8">
        <v>2</v>
      </c>
      <c r="BJ106" s="8">
        <v>6.7</v>
      </c>
      <c r="BK106" s="8" t="s">
        <v>22</v>
      </c>
      <c r="BL106" s="8">
        <v>14</v>
      </c>
      <c r="BM106" s="8">
        <v>1</v>
      </c>
      <c r="BN106" s="8"/>
      <c r="BO106" s="8">
        <v>13</v>
      </c>
      <c r="BP106" s="34">
        <v>46934</v>
      </c>
      <c r="BQ106" s="8" t="s">
        <v>21</v>
      </c>
      <c r="BR106" s="8" t="s">
        <v>156</v>
      </c>
    </row>
    <row r="107" spans="1:70" ht="15.5" thickBot="1" x14ac:dyDescent="0.35">
      <c r="A107" s="8" t="s">
        <v>26</v>
      </c>
      <c r="B107" s="16">
        <f t="shared" si="4"/>
        <v>481.90333333333336</v>
      </c>
      <c r="C107" s="8" t="s">
        <v>419</v>
      </c>
      <c r="D107" s="8"/>
      <c r="E107" s="33">
        <v>0.93</v>
      </c>
      <c r="F107" s="8">
        <v>4</v>
      </c>
      <c r="G107" s="8" t="s">
        <v>20</v>
      </c>
      <c r="H107" s="8" t="s">
        <v>420</v>
      </c>
      <c r="I107" s="8">
        <v>24</v>
      </c>
      <c r="J107" s="8">
        <v>175</v>
      </c>
      <c r="K107" s="8">
        <v>190</v>
      </c>
      <c r="L107" s="16">
        <f>IF( 数据!L107&lt;=6,(数据!L107-1)*权重!B$48,              IF(数据!L107&lt;=12, 5*权重!B$48+(数据!L107-6)*权重!B$49,                              5*权重!B$48+6*权重!B$49+(数据!L107-12)*权重!B$51              )
 )</f>
        <v>4.4000000000000004</v>
      </c>
      <c r="M107" s="16">
        <f>IF( 数据!M107&lt;=6,(数据!M107-1)*权重!C$48,              IF(数据!M107&lt;=12, 5*权重!C$48+(数据!M107-6)*权重!C$49,                              5*权重!C$48+6*权重!C$49+(数据!M107-12)*权重!C$51              )
 )</f>
        <v>0.91666666666666674</v>
      </c>
      <c r="N107" s="16">
        <f>IF( 数据!N107&lt;=6,(数据!N107-1)*权重!D$48,              IF(数据!N107&lt;=12, 5*权重!D$48+(数据!N107-6)*权重!D$49,                              5*权重!D$48+6*权重!D$49+(数据!N107-12)*权重!D$51              )
 )</f>
        <v>0.32</v>
      </c>
      <c r="O107" s="16">
        <f>IF( 数据!O107&lt;=6,(数据!O107-1)*权重!E$48,              IF(数据!O107&lt;=12, 5*权重!E$48+(数据!O107-6)*权重!E$49,                              5*权重!E$48+6*权重!E$49+(数据!O107-12)*权重!E$51              )
 )</f>
        <v>0</v>
      </c>
      <c r="P107" s="16">
        <f>IF( 数据!P107&lt;=6,(数据!P107-1)*权重!F$48,              IF(数据!P107&lt;=12, 5*权重!F$48+(数据!P107-6)*权重!F$49,                              5*权重!F$48+6*权重!F$49+(数据!P107-12)*权重!F$51              )
 )</f>
        <v>-1.9666666666666663</v>
      </c>
      <c r="Q107" s="16">
        <f>IF( 数据!Q107&lt;=6,(数据!Q107-1)*权重!G$48,              IF(数据!Q107&lt;=12, 5*权重!G$48+(数据!Q107-6)*权重!G$49,                              5*权重!G$48+6*权重!G$49+(数据!Q107-12)*权重!G$51              )
 )</f>
        <v>0</v>
      </c>
      <c r="R107" s="16">
        <f>IF( 数据!R107&lt;=6,(数据!R107-1)*权重!H$48,              IF(数据!R107&lt;=12, 5*权重!H$48+(数据!R107-6)*权重!H$49,                              5*权重!H$48+6*权重!H$49+(数据!R107-12)*权重!H$51              )
 )</f>
        <v>0</v>
      </c>
      <c r="S107" s="16">
        <f>IF( 数据!S107&lt;=6,(数据!S107-1)*权重!I$48,              IF(数据!S107&lt;=12, 5*权重!I$48+(数据!S107-6)*权重!I$49,                              5*权重!I$48+6*权重!I$49+(数据!S107-12)*权重!I$51              )
 )</f>
        <v>24.766666666666666</v>
      </c>
      <c r="T107" s="16">
        <f>IF( 数据!T107&lt;=6,(数据!T107-1)*权重!J$48,              IF(数据!T107&lt;=12, 5*权重!J$48+(数据!T107-6)*权重!J$49,                              5*权重!J$48+6*权重!J$49+(数据!T107-12)*权重!J$51              )
 )</f>
        <v>3.5</v>
      </c>
      <c r="U107" s="16">
        <f>IF( 数据!U107&lt;=6,(数据!U107-1)*权重!K$48,              IF(数据!U107&lt;=12, 5*权重!K$48+(数据!U107-6)*权重!K$49,                              5*权重!K$48+6*权重!K$49+(数据!U107-12)*权重!K$51              )
 )</f>
        <v>0</v>
      </c>
      <c r="V107" s="16">
        <f>IF( 数据!V107&lt;=6,(数据!V107-1)*权重!L$48,              IF(数据!V107&lt;=12, 5*权重!L$48+(数据!V107-6)*权重!L$49,                              5*权重!L$48+6*权重!L$49+(数据!V107-12)*权重!L$51              )
 )</f>
        <v>10.166666666666668</v>
      </c>
      <c r="W107" s="16">
        <f>IF( 数据!W107&lt;=6,(数据!W107-1)*权重!M$48,              IF(数据!W107&lt;=12, 5*权重!M$48+(数据!W107-6)*权重!M$49,                              5*权重!M$48+6*权重!M$49+(数据!W107-12)*权重!M$51              )
 )</f>
        <v>1.4</v>
      </c>
      <c r="X107" s="16">
        <f>IF( 数据!X107&lt;=6,(数据!X107-1)*权重!N$48,              IF(数据!X107&lt;=12, 5*权重!N$48+(数据!X107-6)*权重!N$49,                              5*权重!N$48+6*权重!N$49+(数据!X107-12)*权重!N$51              )
 )</f>
        <v>1.7999999999999998</v>
      </c>
      <c r="Y107" s="16">
        <f>IF( 数据!Y107&lt;=6,(数据!Y107-1)*权重!O$48,              IF(数据!Y107&lt;=12, 5*权重!O$48+(数据!Y107-6)*权重!O$49,                              5*权重!O$48+6*权重!O$49+(数据!Y107-12)*权重!O$51              )
 )</f>
        <v>1.7</v>
      </c>
      <c r="Z107" s="16">
        <f>IF( 数据!Z107&lt;=6,(数据!Z107-1)*权重!P$48,              IF(数据!Z107&lt;=10, 5*权重!P$48+(数据!Z107-4)*权重!P$50,                              5*权重!P$48+4*权重!P$50+(数据!Z107-10)*权重!P$52              )  )</f>
        <v>-0.55000000000000027</v>
      </c>
      <c r="AA107" s="16">
        <f>IF( 数据!AA107&lt;=6,(数据!AA107-1)*权重!Q$48,              IF(数据!AA107&lt;=12, 5*权重!Q$48+(数据!AA107-6)*权重!Q$49,                              5*权重!Q$48+6*权重!Q$49+(数据!AA107-12)*权重!Q$51              )
 )</f>
        <v>6.2333333333333325</v>
      </c>
      <c r="AB107" s="16">
        <f>IF( 数据!AB107&lt;=6,(数据!AB107-1)*权重!R$48,              IF(数据!AB107&lt;=10, 5*权重!R$48+(数据!AB107-4)*权重!R$50,                              5*权重!R$48+4*权重!R$50+(数据!AB107-10)*权重!R$52              )  )</f>
        <v>57.400000000000006</v>
      </c>
      <c r="AC107" s="16">
        <f>IF( 数据!AC107&lt;=6,(数据!AC107-1)*权重!S$48,              IF(数据!AC107&lt;=12, 5*权重!S$48+(数据!AC107-6)*权重!S$49,                              5*权重!S$48+6*权重!S$49+(数据!AC107-12)*权重!S$51              )
 )</f>
        <v>18</v>
      </c>
      <c r="AD107" s="16">
        <f>IF( 数据!AD107&lt;=6,(数据!AD107-1)*权重!T$48,              IF(数据!AD107&lt;=12, 5*权重!T$48+(数据!AD107-6)*权重!T$49,                              5*权重!T$48+6*权重!T$49+(数据!AD107-12)*权重!T$51              )
 )</f>
        <v>-1.5999999999999996</v>
      </c>
      <c r="AE107" s="16">
        <f>IF( 数据!AE107&lt;=6,(数据!AE107-1)*权重!U$48,              IF(数据!AE107&lt;=10, 5*权重!U$48+(数据!AE107-4)*权重!U$50,                              5*权重!U$48+4*权重!U$50+(数据!AE107-10)*权重!U$52              )  )</f>
        <v>-1.7999999999999994</v>
      </c>
      <c r="AF107" s="16">
        <f>IF( 数据!AF107&lt;=6,(数据!AF107-1)*权重!V$48,              IF(数据!AF107&lt;=10, 5*权重!V$48+(数据!AF107-4)*权重!V$50,                              5*权重!V$48+4*权重!V$50+(数据!AF107-10)*权重!V$52              )  )</f>
        <v>8.1375000000000011</v>
      </c>
      <c r="AG107" s="16">
        <f>IF( 数据!AG107&lt;=6,(数据!AG107-1)*权重!W$48,              IF(数据!AG107&lt;=12, 5*权重!W$48+(数据!AG107-6)*权重!W$49,                              5*权重!W$48+6*权重!W$49+(数据!AG107-12)*权重!W$51              )
 )</f>
        <v>3.0999999999999996</v>
      </c>
      <c r="AH107" s="16">
        <f>IF( 数据!AH107&lt;=6,(数据!AH107-1)*权重!X$48,              IF(数据!AH107&lt;=10, 5*权重!X$48+(数据!AH107-4)*权重!X$50,                              5*权重!X$48+4*权重!X$50+(数据!AH107-10)*权重!X$52              )  )</f>
        <v>-1.125</v>
      </c>
      <c r="AI107" s="16">
        <f>IF( 数据!AI107&lt;=6,(数据!AI107-1)*权重!Y$48,              IF(数据!AI107&lt;=12, 5*权重!Y$48+(数据!AI107-6)*权重!Y$49,                              5*权重!Y$48+6*权重!Y$49+(数据!AI107-12)*权重!Y$51              )
 )</f>
        <v>0.8</v>
      </c>
      <c r="AJ107" s="16">
        <f>IF( 数据!AJ107&lt;=6,(数据!AJ107-1)*权重!Z$48,              IF(数据!AJ107&lt;=10, 5*权重!Z$48+(数据!AJ107-4)*权重!Z$50,                              5*权重!Z$48+4*权重!Z$50+(数据!AJ107-10)*权重!Z$52              )  )</f>
        <v>12.775</v>
      </c>
      <c r="AK107" s="16">
        <f>IF( 数据!AK107&lt;=6,(数据!AK107-1)*权重!AA$48,              IF(数据!AK107&lt;=10, 5*权重!AA$48+(数据!AK107-4)*权重!AA$50,                              5*权重!AA$48+4*权重!AA$50+(数据!AK107-10)*权重!AA$52              )  )</f>
        <v>-0.57500000000000018</v>
      </c>
      <c r="AL107" s="16">
        <f>IF( 数据!AL107&lt;=6,(数据!AL107-1)*权重!AB$48,              IF(数据!AL107&lt;=12, 5*权重!AB$48+(数据!AL107-6)*权重!AB$49,                              5*权重!AB$48+6*权重!AB$49+(数据!AL107-12)*权重!AB$51              )
 )</f>
        <v>15.3</v>
      </c>
      <c r="AM107" s="16">
        <f>IF( 数据!AM107&lt;=6,(数据!AM107-1)*权重!AC$48,              IF(数据!AM107&lt;=12, 5*权重!AC$48+(数据!AM107-6)*权重!AC$49,                              5*权重!AC$48+6*权重!AC$49+(数据!AM107-12)*权重!AC$51              )
 )</f>
        <v>8.8666666666666671</v>
      </c>
      <c r="AN107" s="16">
        <f>IF( 数据!AN107&lt;=6,(数据!AN107-1)*权重!AD$48,              IF(数据!AN107&lt;=12, 5*权重!AD$48+(数据!AN107-6)*权重!AD$49,                              5*权重!AD$48+6*权重!AD$49+(数据!AN107-12)*权重!AD$51              )
 )</f>
        <v>100.97916666666666</v>
      </c>
      <c r="AO107" s="16">
        <f>IF( 数据!AO107&lt;=6,(数据!AO107-1)*权重!AE$48,              IF(数据!AO107&lt;=12, 5*权重!AE$48+(数据!AO107-6)*权重!AE$49,                              5*权重!AE$48+6*权重!AE$49+(数据!AO107-12)*权重!AE$51              )
 )</f>
        <v>6.9666666666666668</v>
      </c>
      <c r="AP107" s="16">
        <f>IF( 数据!AP107&lt;=6,(数据!AP107-1)*权重!AF$48,              IF(数据!AP107&lt;=12, 5*权重!AF$48+(数据!AP107-6)*权重!AF$49,                              5*权重!AF$48+6*权重!AF$49+(数据!AP107-12)*权重!AF$51              )
 )</f>
        <v>17.366666666666667</v>
      </c>
      <c r="AQ107" s="16">
        <f>IF( 数据!AQ107&lt;=6,(数据!AQ107-1)*权重!AG$48,              IF(数据!AQ107&lt;=12, 5*权重!AG$48+(数据!AQ107-6)*权重!AG$49,                              5*权重!AG$48+6*权重!AG$49+(数据!AQ107-12)*权重!AG$51              )
 )</f>
        <v>19.866666666666667</v>
      </c>
      <c r="AR107" s="16">
        <f>IF( 数据!AR107&lt;=6,(数据!AR107-1)*权重!AH$48,              IF(数据!AR107&lt;=12, 5*权重!AH$48+(数据!AR107-6)*权重!AH$49,                              5*权重!AH$48+6*权重!AH$49+(数据!AR107-12)*权重!AH$51              )
 )</f>
        <v>19.233333333333334</v>
      </c>
      <c r="AS107" s="16">
        <f>IF( 数据!AS107&lt;=6,(数据!AS107-1)*权重!AI$48,              IF(数据!AS107&lt;=12, 5*权重!AI$48+(数据!AS107-6)*权重!AI$49,                              5*权重!AI$48+6*权重!AI$49+(数据!AS107-12)*权重!AI$51              )
 )</f>
        <v>5.7000000000000011</v>
      </c>
      <c r="AT107" s="16">
        <f>IF( 数据!AT107&lt;=6,(数据!AT107-1)*权重!AJ$48,              IF(数据!AT107&lt;=12, 5*权重!AJ$48+(数据!AT107-6)*权重!AJ$49,                              5*权重!AJ$48+6*权重!AJ$49+(数据!AT107-12)*权重!AJ$51              )
 )</f>
        <v>96.25</v>
      </c>
      <c r="AU107" s="16">
        <f>IF( 数据!AU107&lt;=6,(数据!AU107-1)*权重!AK$48,              IF(数据!AU107&lt;=12, 5*权重!AK$48+(数据!AU107-6)*权重!AK$49,                              5*权重!AK$48+6*权重!AK$49+(数据!AU107-12)*权重!AK$51              )
 )</f>
        <v>14.799999999999999</v>
      </c>
      <c r="AV107" s="16">
        <f>IF( 数据!AV107&lt;=6,(数据!AV107-1)*权重!AL$48,              IF(数据!AV107&lt;=10, 5*权重!AL$48+(数据!AV107-4)*权重!AL$50,                              5*权重!AL$48+4*权重!AL$50+(数据!AV107-10)*权重!AL$52              )  )</f>
        <v>2.125</v>
      </c>
      <c r="AW107" s="16">
        <f>IF( 数据!AW107&lt;=6,(数据!AW107-1)*权重!AM$48,              IF(数据!AW107&lt;=10, 5*权重!AM$48+(数据!AW107-4)*权重!AM$50,                              5*权重!AM$48+4*权重!AM$50+(数据!AW107-10)*权重!AM$52              )  )</f>
        <v>5.7</v>
      </c>
      <c r="AX107" s="16">
        <f>IF( 数据!AX107&lt;=6,(数据!AX107-1)*权重!AN$48,              IF(数据!AX107&lt;=10, 5*权重!AN$48+(数据!AX107-4)*权重!AN$50,                              5*权重!AN$48+4*权重!AN$50+(数据!AX107-10)*权重!AN$52              )  )</f>
        <v>20.95</v>
      </c>
      <c r="AY107" s="8">
        <v>1</v>
      </c>
      <c r="AZ107" s="8">
        <v>3</v>
      </c>
      <c r="BA107" s="8">
        <v>3</v>
      </c>
      <c r="BB107" s="8">
        <v>2</v>
      </c>
      <c r="BC107" s="8">
        <v>3</v>
      </c>
      <c r="BD107" s="8">
        <v>3</v>
      </c>
      <c r="BE107" s="8">
        <v>3</v>
      </c>
      <c r="BF107" s="8">
        <v>2</v>
      </c>
      <c r="BG107" s="8">
        <v>3</v>
      </c>
      <c r="BH107" s="8">
        <v>4</v>
      </c>
      <c r="BI107" s="8">
        <v>2</v>
      </c>
      <c r="BJ107" s="8">
        <v>6.8</v>
      </c>
      <c r="BK107" s="8" t="s">
        <v>22</v>
      </c>
      <c r="BL107" s="8">
        <v>8</v>
      </c>
      <c r="BM107" s="8" t="s">
        <v>361</v>
      </c>
      <c r="BN107" s="8"/>
      <c r="BO107" s="8">
        <v>45</v>
      </c>
      <c r="BP107" s="34">
        <v>46568</v>
      </c>
      <c r="BQ107" s="8" t="s">
        <v>21</v>
      </c>
      <c r="BR107" s="8" t="s">
        <v>156</v>
      </c>
    </row>
    <row r="108" spans="1:70" ht="15.5" thickBot="1" x14ac:dyDescent="0.35">
      <c r="A108" s="8" t="s">
        <v>26</v>
      </c>
      <c r="B108" s="16">
        <f t="shared" si="4"/>
        <v>446.39000000000004</v>
      </c>
      <c r="C108" s="8" t="s">
        <v>421</v>
      </c>
      <c r="D108" s="8"/>
      <c r="E108" s="33">
        <v>0.92</v>
      </c>
      <c r="F108" s="8">
        <v>2</v>
      </c>
      <c r="G108" s="8" t="s">
        <v>20</v>
      </c>
      <c r="H108" s="8" t="s">
        <v>25</v>
      </c>
      <c r="I108" s="8">
        <v>24</v>
      </c>
      <c r="J108" s="8">
        <v>165</v>
      </c>
      <c r="K108" s="8">
        <v>178</v>
      </c>
      <c r="L108" s="16">
        <f>IF( 数据!L108&lt;=6,(数据!L108-1)*权重!B$48,              IF(数据!L108&lt;=12, 5*权重!B$48+(数据!L108-6)*权重!B$49,                              5*权重!B$48+6*权重!B$49+(数据!L108-12)*权重!B$51              )
 )</f>
        <v>4.4000000000000004</v>
      </c>
      <c r="M108" s="16">
        <f>IF( 数据!M108&lt;=6,(数据!M108-1)*权重!C$48,              IF(数据!M108&lt;=12, 5*权重!C$48+(数据!M108-6)*权重!C$49,                              5*权重!C$48+6*权重!C$49+(数据!M108-12)*权重!C$51              )
 )</f>
        <v>0.5</v>
      </c>
      <c r="N108" s="16">
        <f>IF( 数据!N108&lt;=6,(数据!N108-1)*权重!D$48,              IF(数据!N108&lt;=12, 5*权重!D$48+(数据!N108-6)*权重!D$49,                              5*权重!D$48+6*权重!D$49+(数据!N108-12)*权重!D$51              )
 )</f>
        <v>0.64</v>
      </c>
      <c r="O108" s="16">
        <f>IF( 数据!O108&lt;=6,(数据!O108-1)*权重!E$48,              IF(数据!O108&lt;=12, 5*权重!E$48+(数据!O108-6)*权重!E$49,                              5*权重!E$48+6*权重!E$49+(数据!O108-12)*权重!E$51              )
 )</f>
        <v>0</v>
      </c>
      <c r="P108" s="16">
        <f>IF( 数据!P108&lt;=6,(数据!P108-1)*权重!F$48,              IF(数据!P108&lt;=12, 5*权重!F$48+(数据!P108-6)*权重!F$49,                              5*权重!F$48+6*权重!F$49+(数据!P108-12)*权重!F$51              )
 )</f>
        <v>-2.3499999999999996</v>
      </c>
      <c r="Q108" s="16">
        <f>IF( 数据!Q108&lt;=6,(数据!Q108-1)*权重!G$48,              IF(数据!Q108&lt;=12, 5*权重!G$48+(数据!Q108-6)*权重!G$49,                              5*权重!G$48+6*权重!G$49+(数据!Q108-12)*权重!G$51              )
 )</f>
        <v>0</v>
      </c>
      <c r="R108" s="16">
        <f>IF( 数据!R108&lt;=6,(数据!R108-1)*权重!H$48,              IF(数据!R108&lt;=12, 5*权重!H$48+(数据!R108-6)*权重!H$49,                              5*权重!H$48+6*权重!H$49+(数据!R108-12)*权重!H$51              )
 )</f>
        <v>0</v>
      </c>
      <c r="S108" s="16">
        <f>IF( 数据!S108&lt;=6,(数据!S108-1)*权重!I$48,              IF(数据!S108&lt;=12, 5*权重!I$48+(数据!S108-6)*权重!I$49,                              5*权重!I$48+6*权重!I$49+(数据!S108-12)*权重!I$51              )
 )</f>
        <v>22.033333333333331</v>
      </c>
      <c r="T108" s="16">
        <f>IF( 数据!T108&lt;=6,(数据!T108-1)*权重!J$48,              IF(数据!T108&lt;=12, 5*权重!J$48+(数据!T108-6)*权重!J$49,                              5*权重!J$48+6*权重!J$49+(数据!T108-12)*权重!J$51              )
 )</f>
        <v>3.5</v>
      </c>
      <c r="U108" s="16">
        <f>IF( 数据!U108&lt;=6,(数据!U108-1)*权重!K$48,              IF(数据!U108&lt;=12, 5*权重!K$48+(数据!U108-6)*权重!K$49,                              5*权重!K$48+6*权重!K$49+(数据!U108-12)*权重!K$51              )
 )</f>
        <v>0</v>
      </c>
      <c r="V108" s="16">
        <f>IF( 数据!V108&lt;=6,(数据!V108-1)*权重!L$48,              IF(数据!V108&lt;=12, 5*权重!L$48+(数据!V108-6)*权重!L$49,                              5*权重!L$48+6*权重!L$49+(数据!V108-12)*权重!L$51              )
 )</f>
        <v>10.833333333333334</v>
      </c>
      <c r="W108" s="16">
        <f>IF( 数据!W108&lt;=6,(数据!W108-1)*权重!M$48,              IF(数据!W108&lt;=12, 5*权重!M$48+(数据!W108-6)*权重!M$49,                              5*权重!M$48+6*权重!M$49+(数据!W108-12)*权重!M$51              )
 )</f>
        <v>1.4</v>
      </c>
      <c r="X108" s="16">
        <f>IF( 数据!X108&lt;=6,(数据!X108-1)*权重!N$48,              IF(数据!X108&lt;=12, 5*权重!N$48+(数据!X108-6)*权重!N$49,                              5*权重!N$48+6*权重!N$49+(数据!X108-12)*权重!N$51              )
 )</f>
        <v>1.7999999999999998</v>
      </c>
      <c r="Y108" s="16">
        <f>IF( 数据!Y108&lt;=6,(数据!Y108-1)*权重!O$48,              IF(数据!Y108&lt;=12, 5*权重!O$48+(数据!Y108-6)*权重!O$49,                              5*权重!O$48+6*权重!O$49+(数据!Y108-12)*权重!O$51              )
 )</f>
        <v>3.3666666666666667</v>
      </c>
      <c r="Z108" s="16">
        <f>IF( 数据!Z108&lt;=6,(数据!Z108-1)*权重!P$48,              IF(数据!Z108&lt;=10, 5*权重!P$48+(数据!Z108-4)*权重!P$50,                              5*权重!P$48+4*权重!P$50+(数据!Z108-10)*权重!P$52              )  )</f>
        <v>-0.72500000000000009</v>
      </c>
      <c r="AA108" s="16">
        <f>IF( 数据!AA108&lt;=6,(数据!AA108-1)*权重!Q$48,              IF(数据!AA108&lt;=12, 5*权重!Q$48+(数据!AA108-6)*权重!Q$49,                              5*权重!Q$48+6*权重!Q$49+(数据!AA108-12)*权重!Q$51              )
 )</f>
        <v>5.3666666666666663</v>
      </c>
      <c r="AB108" s="16">
        <f>IF( 数据!AB108&lt;=6,(数据!AB108-1)*权重!R$48,              IF(数据!AB108&lt;=10, 5*权重!R$48+(数据!AB108-4)*权重!R$50,                              5*权重!R$48+4*权重!R$50+(数据!AB108-10)*权重!R$52              )  )</f>
        <v>56</v>
      </c>
      <c r="AC108" s="16">
        <f>IF( 数据!AC108&lt;=6,(数据!AC108-1)*权重!S$48,              IF(数据!AC108&lt;=12, 5*权重!S$48+(数据!AC108-6)*权重!S$49,                              5*权重!S$48+6*权重!S$49+(数据!AC108-12)*权重!S$51              )
 )</f>
        <v>20.183333333333334</v>
      </c>
      <c r="AD108" s="16">
        <f>IF( 数据!AD108&lt;=6,(数据!AD108-1)*权重!T$48,              IF(数据!AD108&lt;=12, 5*权重!T$48+(数据!AD108-6)*权重!T$49,                              5*权重!T$48+6*权重!T$49+(数据!AD108-12)*权重!T$51              )
 )</f>
        <v>-0.86666666666666625</v>
      </c>
      <c r="AE108" s="16">
        <f>IF( 数据!AE108&lt;=6,(数据!AE108-1)*权重!U$48,              IF(数据!AE108&lt;=10, 5*权重!U$48+(数据!AE108-4)*权重!U$50,                              5*权重!U$48+4*权重!U$50+(数据!AE108-10)*权重!U$52              )  )</f>
        <v>-2.5999999999999996</v>
      </c>
      <c r="AF108" s="16">
        <f>IF( 数据!AF108&lt;=6,(数据!AF108-1)*权重!V$48,              IF(数据!AF108&lt;=10, 5*权重!V$48+(数据!AF108-4)*权重!V$50,                              5*权重!V$48+4*权重!V$50+(数据!AF108-10)*权重!V$52              )  )</f>
        <v>6.5625000000000009</v>
      </c>
      <c r="AG108" s="16">
        <f>IF( 数据!AG108&lt;=6,(数据!AG108-1)*权重!W$48,              IF(数据!AG108&lt;=12, 5*权重!W$48+(数据!AG108-6)*权重!W$49,                              5*权重!W$48+6*权重!W$49+(数据!AG108-12)*权重!W$51              )
 )</f>
        <v>3.4999999999999996</v>
      </c>
      <c r="AH108" s="16">
        <f>IF( 数据!AH108&lt;=6,(数据!AH108-1)*权重!X$48,              IF(数据!AH108&lt;=10, 5*权重!X$48+(数据!AH108-4)*权重!X$50,                              5*权重!X$48+4*权重!X$50+(数据!AH108-10)*权重!X$52              )  )</f>
        <v>-0.16249999999999998</v>
      </c>
      <c r="AI108" s="16">
        <f>IF( 数据!AI108&lt;=6,(数据!AI108-1)*权重!Y$48,              IF(数据!AI108&lt;=12, 5*权重!Y$48+(数据!AI108-6)*权重!Y$49,                              5*权重!Y$48+6*权重!Y$49+(数据!AI108-12)*权重!Y$51              )
 )</f>
        <v>1.3333333333333333</v>
      </c>
      <c r="AJ108" s="16">
        <f>IF( 数据!AJ108&lt;=6,(数据!AJ108-1)*权重!Z$48,              IF(数据!AJ108&lt;=10, 5*权重!Z$48+(数据!AJ108-4)*权重!Z$50,                              5*权重!Z$48+4*权重!Z$50+(数据!AJ108-10)*权重!Z$52              )  )</f>
        <v>9.25</v>
      </c>
      <c r="AK108" s="16">
        <f>IF( 数据!AK108&lt;=6,(数据!AK108-1)*权重!AA$48,              IF(数据!AK108&lt;=10, 5*权重!AA$48+(数据!AK108-4)*权重!AA$50,                              5*权重!AA$48+4*权重!AA$50+(数据!AK108-10)*权重!AA$52              )  )</f>
        <v>-1.1000000000000001</v>
      </c>
      <c r="AL108" s="16">
        <f>IF( 数据!AL108&lt;=6,(数据!AL108-1)*权重!AB$48,              IF(数据!AL108&lt;=12, 5*权重!AB$48+(数据!AL108-6)*权重!AB$49,                              5*权重!AB$48+6*权重!AB$49+(数据!AL108-12)*权重!AB$51              )
 )</f>
        <v>14.4</v>
      </c>
      <c r="AM108" s="16">
        <f>IF( 数据!AM108&lt;=6,(数据!AM108-1)*权重!AC$48,              IF(数据!AM108&lt;=12, 5*权重!AC$48+(数据!AM108-6)*权重!AC$49,                              5*权重!AC$48+6*权重!AC$49+(数据!AM108-12)*权重!AC$51              )
 )</f>
        <v>9.2333333333333343</v>
      </c>
      <c r="AN108" s="16">
        <f>IF( 数据!AN108&lt;=6,(数据!AN108-1)*权重!AD$48,              IF(数据!AN108&lt;=12, 5*权重!AD$48+(数据!AN108-6)*权重!AD$49,                              5*权重!AD$48+6*权重!AD$49+(数据!AN108-12)*权重!AD$51              )
 )</f>
        <v>82.0625</v>
      </c>
      <c r="AO108" s="16">
        <f>IF( 数据!AO108&lt;=6,(数据!AO108-1)*权重!AE$48,              IF(数据!AO108&lt;=12, 5*权重!AE$48+(数据!AO108-6)*权重!AE$49,                              5*权重!AE$48+6*权重!AE$49+(数据!AO108-12)*权重!AE$51              )
 )</f>
        <v>5.5833333333333339</v>
      </c>
      <c r="AP108" s="16">
        <f>IF( 数据!AP108&lt;=6,(数据!AP108-1)*权重!AF$48,              IF(数据!AP108&lt;=12, 5*权重!AF$48+(数据!AP108-6)*权重!AF$49,                              5*权重!AF$48+6*权重!AF$49+(数据!AP108-12)*权重!AF$51              )
 )</f>
        <v>17.366666666666667</v>
      </c>
      <c r="AQ108" s="16">
        <f>IF( 数据!AQ108&lt;=6,(数据!AQ108-1)*权重!AG$48,              IF(数据!AQ108&lt;=12, 5*权重!AG$48+(数据!AQ108-6)*权重!AG$49,                              5*权重!AG$48+6*权重!AG$49+(数据!AQ108-12)*权重!AG$51              )
 )</f>
        <v>19.350000000000001</v>
      </c>
      <c r="AR108" s="16">
        <f>IF( 数据!AR108&lt;=6,(数据!AR108-1)*权重!AH$48,              IF(数据!AR108&lt;=12, 5*权重!AH$48+(数据!AR108-6)*权重!AH$49,                              5*权重!AH$48+6*权重!AH$49+(数据!AR108-12)*权重!AH$51              )
 )</f>
        <v>18.066666666666666</v>
      </c>
      <c r="AS108" s="16">
        <f>IF( 数据!AS108&lt;=6,(数据!AS108-1)*权重!AI$48,              IF(数据!AS108&lt;=12, 5*权重!AI$48+(数据!AS108-6)*权重!AI$49,                              5*权重!AI$48+6*权重!AI$49+(数据!AS108-12)*权重!AI$51              )
 )</f>
        <v>6.6500000000000012</v>
      </c>
      <c r="AT108" s="16">
        <f>IF( 数据!AT108&lt;=6,(数据!AT108-1)*权重!AJ$48,              IF(数据!AT108&lt;=12, 5*权重!AJ$48+(数据!AT108-6)*权重!AJ$49,                              5*权重!AJ$48+6*权重!AJ$49+(数据!AT108-12)*权重!AJ$51              )
 )</f>
        <v>86.5</v>
      </c>
      <c r="AU108" s="16">
        <f>IF( 数据!AU108&lt;=6,(数据!AU108-1)*权重!AK$48,              IF(数据!AU108&lt;=12, 5*权重!AK$48+(数据!AU108-6)*权重!AK$49,                              5*权重!AK$48+6*权重!AK$49+(数据!AU108-12)*权重!AK$51              )
 )</f>
        <v>13.899999999999999</v>
      </c>
      <c r="AV108" s="16">
        <f>IF( 数据!AV108&lt;=6,(数据!AV108-1)*权重!AL$48,              IF(数据!AV108&lt;=10, 5*权重!AL$48+(数据!AV108-4)*权重!AL$50,                              5*权重!AL$48+4*权重!AL$50+(数据!AV108-10)*权重!AL$52              )  )</f>
        <v>2.5499999999999998</v>
      </c>
      <c r="AW108" s="16">
        <f>IF( 数据!AW108&lt;=6,(数据!AW108-1)*权重!AM$48,              IF(数据!AW108&lt;=10, 5*权重!AM$48+(数据!AW108-4)*权重!AM$50,                              5*权重!AM$48+4*权重!AM$50+(数据!AW108-10)*权重!AM$52              )  )</f>
        <v>4.95</v>
      </c>
      <c r="AX108" s="16">
        <f>IF( 数据!AX108&lt;=6,(数据!AX108-1)*权重!AN$48,              IF(数据!AX108&lt;=10, 5*权重!AN$48+(数据!AX108-4)*权重!AN$50,                              5*权重!AN$48+4*权重!AN$50+(数据!AX108-10)*权重!AN$52              )  )</f>
        <v>22.912499999999998</v>
      </c>
      <c r="AY108" s="8">
        <v>1</v>
      </c>
      <c r="AZ108" s="8">
        <v>1</v>
      </c>
      <c r="BA108" s="8">
        <v>2</v>
      </c>
      <c r="BB108" s="8">
        <v>3</v>
      </c>
      <c r="BC108" s="8">
        <v>1</v>
      </c>
      <c r="BD108" s="8">
        <v>2</v>
      </c>
      <c r="BE108" s="8">
        <v>3</v>
      </c>
      <c r="BF108" s="8">
        <v>3</v>
      </c>
      <c r="BG108" s="8">
        <v>1</v>
      </c>
      <c r="BH108" s="8">
        <v>1</v>
      </c>
      <c r="BI108" s="8">
        <v>3</v>
      </c>
      <c r="BJ108" s="8">
        <v>7.3</v>
      </c>
      <c r="BK108" s="8" t="s">
        <v>22</v>
      </c>
      <c r="BL108" s="8">
        <v>15</v>
      </c>
      <c r="BM108" s="8">
        <v>1</v>
      </c>
      <c r="BN108" s="8"/>
      <c r="BO108" s="8">
        <v>27</v>
      </c>
      <c r="BP108" s="34">
        <v>46934</v>
      </c>
      <c r="BQ108" s="8" t="s">
        <v>21</v>
      </c>
      <c r="BR108" s="8" t="s">
        <v>156</v>
      </c>
    </row>
    <row r="109" spans="1:70" ht="15.5" thickBot="1" x14ac:dyDescent="0.35">
      <c r="A109" s="8" t="s">
        <v>26</v>
      </c>
      <c r="B109" s="16">
        <f t="shared" si="4"/>
        <v>421.64249999999993</v>
      </c>
      <c r="C109" s="8" t="s">
        <v>422</v>
      </c>
      <c r="D109" s="8"/>
      <c r="E109" s="33">
        <v>0.9</v>
      </c>
      <c r="F109" s="8">
        <v>3</v>
      </c>
      <c r="G109" s="8" t="s">
        <v>20</v>
      </c>
      <c r="H109" s="8" t="s">
        <v>382</v>
      </c>
      <c r="I109" s="8">
        <v>26</v>
      </c>
      <c r="J109" s="8">
        <v>160</v>
      </c>
      <c r="K109" s="8">
        <v>174</v>
      </c>
      <c r="L109" s="16">
        <f>IF( 数据!L109&lt;=6,(数据!L109-1)*权重!B$48,              IF(数据!L109&lt;=12, 5*权重!B$48+(数据!L109-6)*权重!B$49,                              5*权重!B$48+6*权重!B$49+(数据!L109-12)*权重!B$51              )
 )</f>
        <v>6.2666666666666657</v>
      </c>
      <c r="M109" s="16">
        <f>IF( 数据!M109&lt;=6,(数据!M109-1)*权重!C$48,              IF(数据!M109&lt;=12, 5*权重!C$48+(数据!M109-6)*权重!C$49,                              5*权重!C$48+6*权重!C$49+(数据!M109-12)*权重!C$51              )
 )</f>
        <v>2.5833333333333335</v>
      </c>
      <c r="N109" s="16">
        <f>IF( 数据!N109&lt;=6,(数据!N109-1)*权重!D$48,              IF(数据!N109&lt;=12, 5*权重!D$48+(数据!N109-6)*权重!D$49,                              5*权重!D$48+6*权重!D$49+(数据!N109-12)*权重!D$51              )
 )</f>
        <v>-0.28666666666666663</v>
      </c>
      <c r="O109" s="16">
        <f>IF( 数据!O109&lt;=6,(数据!O109-1)*权重!E$48,              IF(数据!O109&lt;=12, 5*权重!E$48+(数据!O109-6)*权重!E$49,                              5*权重!E$48+6*权重!E$49+(数据!O109-12)*权重!E$51              )
 )</f>
        <v>0</v>
      </c>
      <c r="P109" s="16">
        <f>IF( 数据!P109&lt;=6,(数据!P109-1)*权重!F$48,              IF(数据!P109&lt;=12, 5*权重!F$48+(数据!P109-6)*权重!F$49,                              5*权重!F$48+6*权重!F$49+(数据!P109-12)*权重!F$51              )
 )</f>
        <v>-1.583333333333333</v>
      </c>
      <c r="Q109" s="16">
        <f>IF( 数据!Q109&lt;=6,(数据!Q109-1)*权重!G$48,              IF(数据!Q109&lt;=12, 5*权重!G$48+(数据!Q109-6)*权重!G$49,                              5*权重!G$48+6*权重!G$49+(数据!Q109-12)*权重!G$51              )
 )</f>
        <v>0</v>
      </c>
      <c r="R109" s="16">
        <f>IF( 数据!R109&lt;=6,(数据!R109-1)*权重!H$48,              IF(数据!R109&lt;=12, 5*权重!H$48+(数据!R109-6)*权重!H$49,                              5*权重!H$48+6*权重!H$49+(数据!R109-12)*权重!H$51              )
 )</f>
        <v>0</v>
      </c>
      <c r="S109" s="16">
        <f>IF( 数据!S109&lt;=6,(数据!S109-1)*权重!I$48,              IF(数据!S109&lt;=12, 5*权重!I$48+(数据!S109-6)*权重!I$49,                              5*权重!I$48+6*权重!I$49+(数据!S109-12)*权重!I$51              )
 )</f>
        <v>13.666666666666666</v>
      </c>
      <c r="T109" s="16">
        <f>IF( 数据!T109&lt;=6,(数据!T109-1)*权重!J$48,              IF(数据!T109&lt;=12, 5*权重!J$48+(数据!T109-6)*权重!J$49,                              5*权重!J$48+6*权重!J$49+(数据!T109-12)*权重!J$51              )
 )</f>
        <v>-0.20000000000000018</v>
      </c>
      <c r="U109" s="16">
        <f>IF( 数据!U109&lt;=6,(数据!U109-1)*权重!K$48,              IF(数据!U109&lt;=12, 5*权重!K$48+(数据!U109-6)*权重!K$49,                              5*权重!K$48+6*权重!K$49+(数据!U109-12)*权重!K$51              )
 )</f>
        <v>0</v>
      </c>
      <c r="V109" s="16">
        <f>IF( 数据!V109&lt;=6,(数据!V109-1)*权重!L$48,              IF(数据!V109&lt;=12, 5*权重!L$48+(数据!V109-6)*权重!L$49,                              5*权重!L$48+6*权重!L$49+(数据!V109-12)*权重!L$51              )
 )</f>
        <v>6.0333333333333341</v>
      </c>
      <c r="W109" s="16">
        <f>IF( 数据!W109&lt;=6,(数据!W109-1)*权重!M$48,              IF(数据!W109&lt;=12, 5*权重!M$48+(数据!W109-6)*权重!M$49,                              5*权重!M$48+6*权重!M$49+(数据!W109-12)*权重!M$51              )
 )</f>
        <v>2.6666666666666665</v>
      </c>
      <c r="X109" s="16">
        <f>IF( 数据!X109&lt;=6,(数据!X109-1)*权重!N$48,              IF(数据!X109&lt;=12, 5*权重!N$48+(数据!X109-6)*权重!N$49,                              5*权重!N$48+6*权重!N$49+(数据!X109-12)*权重!N$51              )
 )</f>
        <v>1.8833333333333333</v>
      </c>
      <c r="Y109" s="16">
        <f>IF( 数据!Y109&lt;=6,(数据!Y109-1)*权重!O$48,              IF(数据!Y109&lt;=12, 5*权重!O$48+(数据!Y109-6)*权重!O$49,                              5*权重!O$48+6*权重!O$49+(数据!Y109-12)*权重!O$51              )
 )</f>
        <v>1.7</v>
      </c>
      <c r="Z109" s="16">
        <f>IF( 数据!Z109&lt;=6,(数据!Z109-1)*权重!P$48,              IF(数据!Z109&lt;=10, 5*权重!P$48+(数据!Z109-4)*权重!P$50,                              5*权重!P$48+4*权重!P$50+(数据!Z109-10)*权重!P$52              )  )</f>
        <v>-0.90000000000000013</v>
      </c>
      <c r="AA109" s="16">
        <f>IF( 数据!AA109&lt;=6,(数据!AA109-1)*权重!Q$48,              IF(数据!AA109&lt;=12, 5*权重!Q$48+(数据!AA109-6)*权重!Q$49,                              5*权重!Q$48+6*权重!Q$49+(数据!AA109-12)*权重!Q$51              )
 )</f>
        <v>4.9333333333333327</v>
      </c>
      <c r="AB109" s="16">
        <f>IF( 数据!AB109&lt;=6,(数据!AB109-1)*权重!R$48,              IF(数据!AB109&lt;=10, 5*权重!R$48+(数据!AB109-4)*权重!R$50,                              5*权重!R$48+4*权重!R$50+(数据!AB109-10)*权重!R$52              )  )</f>
        <v>56</v>
      </c>
      <c r="AC109" s="16">
        <f>IF( 数据!AC109&lt;=6,(数据!AC109-1)*权重!S$48,              IF(数据!AC109&lt;=12, 5*权重!S$48+(数据!AC109-6)*权重!S$49,                              5*权重!S$48+6*权重!S$49+(数据!AC109-12)*权重!S$51              )
 )</f>
        <v>19.5</v>
      </c>
      <c r="AD109" s="16">
        <f>IF( 数据!AD109&lt;=6,(数据!AD109-1)*权重!T$48,              IF(数据!AD109&lt;=12, 5*权重!T$48+(数据!AD109-6)*权重!T$49,                              5*权重!T$48+6*权重!T$49+(数据!AD109-12)*权重!T$51              )
 )</f>
        <v>-1.2333333333333329</v>
      </c>
      <c r="AE109" s="16">
        <f>IF( 数据!AE109&lt;=6,(数据!AE109-1)*权重!U$48,              IF(数据!AE109&lt;=10, 5*权重!U$48+(数据!AE109-4)*权重!U$50,                              5*权重!U$48+4*权重!U$50+(数据!AE109-10)*权重!U$52              )  )</f>
        <v>-2.1999999999999993</v>
      </c>
      <c r="AF109" s="16">
        <f>IF( 数据!AF109&lt;=6,(数据!AF109-1)*权重!V$48,              IF(数据!AF109&lt;=10, 5*权重!V$48+(数据!AF109-4)*权重!V$50,                              5*权重!V$48+4*权重!V$50+(数据!AF109-10)*权重!V$52              )  )</f>
        <v>7.0875000000000004</v>
      </c>
      <c r="AG109" s="16">
        <f>IF( 数据!AG109&lt;=6,(数据!AG109-1)*权重!W$48,              IF(数据!AG109&lt;=12, 5*权重!W$48+(数据!AG109-6)*权重!W$49,                              5*权重!W$48+6*权重!W$49+(数据!AG109-12)*权重!W$51              )
 )</f>
        <v>4.0999999999999996</v>
      </c>
      <c r="AH109" s="16">
        <f>IF( 数据!AH109&lt;=6,(数据!AH109-1)*权重!X$48,              IF(数据!AH109&lt;=10, 5*权重!X$48+(数据!AH109-4)*权重!X$50,                              5*权重!X$48+4*权重!X$50+(数据!AH109-10)*权重!X$52              )  )</f>
        <v>6.25E-2</v>
      </c>
      <c r="AI109" s="16">
        <f>IF( 数据!AI109&lt;=6,(数据!AI109-1)*权重!Y$48,              IF(数据!AI109&lt;=12, 5*权重!Y$48+(数据!AI109-6)*权重!Y$49,                              5*权重!Y$48+6*权重!Y$49+(数据!AI109-12)*权重!Y$51              )
 )</f>
        <v>0.8</v>
      </c>
      <c r="AJ109" s="16">
        <f>IF( 数据!AJ109&lt;=6,(数据!AJ109-1)*权重!Z$48,              IF(数据!AJ109&lt;=10, 5*权重!Z$48+(数据!AJ109-4)*权重!Z$50,                              5*权重!Z$48+4*权重!Z$50+(数据!AJ109-10)*权重!Z$52              )  )</f>
        <v>9.8375000000000004</v>
      </c>
      <c r="AK109" s="16">
        <f>IF( 数据!AK109&lt;=6,(数据!AK109-1)*权重!AA$48,              IF(数据!AK109&lt;=10, 5*权重!AA$48+(数据!AK109-4)*权重!AA$50,                              5*权重!AA$48+4*权重!AA$50+(数据!AK109-10)*权重!AA$52              )  )</f>
        <v>-1.625</v>
      </c>
      <c r="AL109" s="16">
        <f>IF( 数据!AL109&lt;=6,(数据!AL109-1)*权重!AB$48,              IF(数据!AL109&lt;=12, 5*权重!AB$48+(数据!AL109-6)*权重!AB$49,                              5*权重!AB$48+6*权重!AB$49+(数据!AL109-12)*权重!AB$51              )
 )</f>
        <v>13.5</v>
      </c>
      <c r="AM109" s="16">
        <f>IF( 数据!AM109&lt;=6,(数据!AM109-1)*权重!AC$48,              IF(数据!AM109&lt;=12, 5*权重!AC$48+(数据!AM109-6)*权重!AC$49,                              5*权重!AC$48+6*权重!AC$49+(数据!AM109-12)*权重!AC$51              )
 )</f>
        <v>9.6</v>
      </c>
      <c r="AN109" s="16">
        <f>IF( 数据!AN109&lt;=6,(数据!AN109-1)*权重!AD$48,              IF(数据!AN109&lt;=12, 5*权重!AD$48+(数据!AN109-6)*权重!AD$49,                              5*权重!AD$48+6*权重!AD$49+(数据!AN109-12)*权重!AD$51              )
 )</f>
        <v>77.333333333333329</v>
      </c>
      <c r="AO109" s="16">
        <f>IF( 数据!AO109&lt;=6,(数据!AO109-1)*权重!AE$48,              IF(数据!AO109&lt;=12, 5*权重!AE$48+(数据!AO109-6)*权重!AE$49,                              5*权重!AE$48+6*权重!AE$49+(数据!AO109-12)*权重!AE$51              )
 )</f>
        <v>11.116666666666667</v>
      </c>
      <c r="AP109" s="16">
        <f>IF( 数据!AP109&lt;=6,(数据!AP109-1)*权重!AF$48,              IF(数据!AP109&lt;=12, 5*权重!AF$48+(数据!AP109-6)*权重!AF$49,                              5*权重!AF$48+6*权重!AF$49+(数据!AP109-12)*权重!AF$51              )
 )</f>
        <v>15.433333333333334</v>
      </c>
      <c r="AQ109" s="16">
        <f>IF( 数据!AQ109&lt;=6,(数据!AQ109-1)*权重!AG$48,              IF(数据!AQ109&lt;=12, 5*权重!AG$48+(数据!AQ109-6)*权重!AG$49,                              5*权重!AG$48+6*权重!AG$49+(数据!AQ109-12)*权重!AG$51              )
 )</f>
        <v>18.316666666666666</v>
      </c>
      <c r="AR109" s="16">
        <f>IF( 数据!AR109&lt;=6,(数据!AR109-1)*权重!AH$48,              IF(数据!AR109&lt;=12, 5*权重!AH$48+(数据!AR109-6)*权重!AH$49,                              5*权重!AH$48+6*权重!AH$49+(数据!AR109-12)*权重!AH$51              )
 )</f>
        <v>16.899999999999999</v>
      </c>
      <c r="AS109" s="16">
        <f>IF( 数据!AS109&lt;=6,(数据!AS109-1)*权重!AI$48,              IF(数据!AS109&lt;=12, 5*权重!AI$48+(数据!AS109-6)*权重!AI$49,                              5*权重!AI$48+6*权重!AI$49+(数据!AS109-12)*权重!AI$51              )
 )</f>
        <v>6.6500000000000012</v>
      </c>
      <c r="AT109" s="16">
        <f>IF( 数据!AT109&lt;=6,(数据!AT109-1)*权重!AJ$48,              IF(数据!AT109&lt;=12, 5*权重!AJ$48+(数据!AT109-6)*权重!AJ$49,                              5*权重!AJ$48+6*权重!AJ$49+(数据!AT109-12)*权重!AJ$51              )
 )</f>
        <v>76.75</v>
      </c>
      <c r="AU109" s="16">
        <f>IF( 数据!AU109&lt;=6,(数据!AU109-1)*权重!AK$48,              IF(数据!AU109&lt;=12, 5*权重!AK$48+(数据!AU109-6)*权重!AK$49,                              5*权重!AK$48+6*权重!AK$49+(数据!AU109-12)*权重!AK$51              )
 )</f>
        <v>14.799999999999999</v>
      </c>
      <c r="AV109" s="16">
        <f>IF( 数据!AV109&lt;=6,(数据!AV109-1)*权重!AL$48,              IF(数据!AV109&lt;=10, 5*权重!AL$48+(数据!AV109-4)*权重!AL$50,                              5*权重!AL$48+4*权重!AL$50+(数据!AV109-10)*权重!AL$52              )  )</f>
        <v>3.8250000000000002</v>
      </c>
      <c r="AW109" s="16">
        <f>IF( 数据!AW109&lt;=6,(数据!AW109-1)*权重!AM$48,              IF(数据!AW109&lt;=10, 5*权重!AM$48+(数据!AW109-4)*权重!AM$50,                              5*权重!AM$48+4*权重!AM$50+(数据!AW109-10)*权重!AM$52              )  )</f>
        <v>4.5750000000000002</v>
      </c>
      <c r="AX109" s="16">
        <f>IF( 数据!AX109&lt;=6,(数据!AX109-1)*权重!AN$48,              IF(数据!AX109&lt;=10, 5*权重!AN$48+(数据!AX109-4)*权重!AN$50,                              5*权重!AN$48+4*权重!AN$50+(数据!AX109-10)*权重!AN$52              )  )</f>
        <v>23.75</v>
      </c>
      <c r="AY109" s="8">
        <v>2</v>
      </c>
      <c r="AZ109" s="8">
        <v>2</v>
      </c>
      <c r="BA109" s="8">
        <v>2</v>
      </c>
      <c r="BB109" s="8">
        <v>3</v>
      </c>
      <c r="BC109" s="8">
        <v>3</v>
      </c>
      <c r="BD109" s="8">
        <v>1</v>
      </c>
      <c r="BE109" s="8">
        <v>4</v>
      </c>
      <c r="BF109" s="8">
        <v>1</v>
      </c>
      <c r="BG109" s="8">
        <v>1</v>
      </c>
      <c r="BH109" s="8">
        <v>3</v>
      </c>
      <c r="BI109" s="8">
        <v>3</v>
      </c>
      <c r="BJ109" s="8">
        <v>7.2</v>
      </c>
      <c r="BK109" s="8" t="s">
        <v>22</v>
      </c>
      <c r="BL109" s="8">
        <v>15</v>
      </c>
      <c r="BM109" s="8">
        <v>1</v>
      </c>
      <c r="BN109" s="8"/>
      <c r="BO109" s="8">
        <v>12</v>
      </c>
      <c r="BP109" s="34">
        <v>48029</v>
      </c>
      <c r="BQ109" s="8" t="s">
        <v>21</v>
      </c>
      <c r="BR109" s="8" t="s">
        <v>156</v>
      </c>
    </row>
    <row r="110" spans="1:70" ht="15.5" thickBot="1" x14ac:dyDescent="0.35">
      <c r="A110" s="8" t="s">
        <v>26</v>
      </c>
      <c r="B110" s="16">
        <f t="shared" si="4"/>
        <v>416.62416666666672</v>
      </c>
      <c r="C110" s="8" t="s">
        <v>423</v>
      </c>
      <c r="D110" s="8" t="s">
        <v>363</v>
      </c>
      <c r="E110" s="33">
        <v>1</v>
      </c>
      <c r="F110" s="8">
        <v>2</v>
      </c>
      <c r="G110" s="8" t="s">
        <v>29</v>
      </c>
      <c r="H110" s="8" t="s">
        <v>410</v>
      </c>
      <c r="I110" s="8">
        <v>25</v>
      </c>
      <c r="J110" s="8">
        <v>148</v>
      </c>
      <c r="K110" s="8">
        <v>162</v>
      </c>
      <c r="L110" s="16">
        <f>IF( 数据!L110&lt;=6,(数据!L110-1)*权重!B$48,              IF(数据!L110&lt;=12, 5*权重!B$48+(数据!L110-6)*权重!B$49,                              5*权重!B$48+6*权重!B$49+(数据!L110-12)*权重!B$51              )
 )</f>
        <v>4.4000000000000004</v>
      </c>
      <c r="M110" s="16">
        <f>IF( 数据!M110&lt;=6,(数据!M110-1)*权重!C$48,              IF(数据!M110&lt;=12, 5*权重!C$48+(数据!M110-6)*权重!C$49,                              5*权重!C$48+6*权重!C$49+(数据!M110-12)*权重!C$51              )
 )</f>
        <v>0.91666666666666674</v>
      </c>
      <c r="N110" s="16">
        <f>IF( 数据!N110&lt;=6,(数据!N110-1)*权重!D$48,              IF(数据!N110&lt;=12, 5*权重!D$48+(数据!N110-6)*权重!D$49,                              5*权重!D$48+6*权重!D$49+(数据!N110-12)*权重!D$51              )
 )</f>
        <v>0.52833333333333332</v>
      </c>
      <c r="O110" s="16">
        <f>IF( 数据!O110&lt;=6,(数据!O110-1)*权重!E$48,              IF(数据!O110&lt;=12, 5*权重!E$48+(数据!O110-6)*权重!E$49,                              5*权重!E$48+6*权重!E$49+(数据!O110-12)*权重!E$51              )
 )</f>
        <v>0</v>
      </c>
      <c r="P110" s="16">
        <f>IF( 数据!P110&lt;=6,(数据!P110-1)*权重!F$48,              IF(数据!P110&lt;=12, 5*权重!F$48+(数据!P110-6)*权重!F$49,                              5*权重!F$48+6*权重!F$49+(数据!P110-12)*权重!F$51              )
 )</f>
        <v>-1.9666666666666663</v>
      </c>
      <c r="Q110" s="16">
        <f>IF( 数据!Q110&lt;=6,(数据!Q110-1)*权重!G$48,              IF(数据!Q110&lt;=12, 5*权重!G$48+(数据!Q110-6)*权重!G$49,                              5*权重!G$48+6*权重!G$49+(数据!Q110-12)*权重!G$51              )
 )</f>
        <v>0</v>
      </c>
      <c r="R110" s="16">
        <f>IF( 数据!R110&lt;=6,(数据!R110-1)*权重!H$48,              IF(数据!R110&lt;=12, 5*权重!H$48+(数据!R110-6)*权重!H$49,                              5*权重!H$48+6*权重!H$49+(数据!R110-12)*权重!H$51              )
 )</f>
        <v>0</v>
      </c>
      <c r="S110" s="16">
        <f>IF( 数据!S110&lt;=6,(数据!S110-1)*权重!I$48,              IF(数据!S110&lt;=12, 5*权重!I$48+(数据!S110-6)*权重!I$49,                              5*权重!I$48+6*权重!I$49+(数据!S110-12)*权重!I$51              )
 )</f>
        <v>20.666666666666664</v>
      </c>
      <c r="T110" s="16">
        <f>IF( 数据!T110&lt;=6,(数据!T110-1)*权重!J$48,              IF(数据!T110&lt;=12, 5*权重!J$48+(数据!T110-6)*权重!J$49,                              5*权重!J$48+6*权重!J$49+(数据!T110-12)*权重!J$51              )
 )</f>
        <v>2.2666666666666666</v>
      </c>
      <c r="U110" s="16">
        <f>IF( 数据!U110&lt;=6,(数据!U110-1)*权重!K$48,              IF(数据!U110&lt;=12, 5*权重!K$48+(数据!U110-6)*权重!K$49,                              5*权重!K$48+6*权重!K$49+(数据!U110-12)*权重!K$51              )
 )</f>
        <v>0</v>
      </c>
      <c r="V110" s="16">
        <f>IF( 数据!V110&lt;=6,(数据!V110-1)*权重!L$48,              IF(数据!V110&lt;=12, 5*权重!L$48+(数据!V110-6)*权重!L$49,                              5*权重!L$48+6*权重!L$49+(数据!V110-12)*权重!L$51              )
 )</f>
        <v>7.5000000000000009</v>
      </c>
      <c r="W110" s="16">
        <f>IF( 数据!W110&lt;=6,(数据!W110-1)*权重!M$48,              IF(数据!W110&lt;=12, 5*权重!M$48+(数据!W110-6)*权重!M$49,                              5*权重!M$48+6*权重!M$49+(数据!W110-12)*权重!M$51              )
 )</f>
        <v>2.0333333333333332</v>
      </c>
      <c r="X110" s="16">
        <f>IF( 数据!X110&lt;=6,(数据!X110-1)*权重!N$48,              IF(数据!X110&lt;=12, 5*权重!N$48+(数据!X110-6)*权重!N$49,                              5*权重!N$48+6*权重!N$49+(数据!X110-12)*权重!N$51              )
 )</f>
        <v>2.2999999999999998</v>
      </c>
      <c r="Y110" s="16">
        <f>IF( 数据!Y110&lt;=6,(数据!Y110-1)*权重!O$48,              IF(数据!Y110&lt;=12, 5*权重!O$48+(数据!Y110-6)*权重!O$49,                              5*权重!O$48+6*权重!O$49+(数据!Y110-12)*权重!O$51              )
 )</f>
        <v>1.7</v>
      </c>
      <c r="Z110" s="16">
        <f>IF( 数据!Z110&lt;=6,(数据!Z110-1)*权重!P$48,              IF(数据!Z110&lt;=10, 5*权重!P$48+(数据!Z110-4)*权重!P$50,                              5*权重!P$48+4*权重!P$50+(数据!Z110-10)*权重!P$52              )  )</f>
        <v>-0.72500000000000009</v>
      </c>
      <c r="AA110" s="16">
        <f>IF( 数据!AA110&lt;=6,(数据!AA110-1)*权重!Q$48,              IF(数据!AA110&lt;=12, 5*权重!Q$48+(数据!AA110-6)*权重!Q$49,                              5*权重!Q$48+6*权重!Q$49+(数据!AA110-12)*权重!Q$51              )
 )</f>
        <v>5.8</v>
      </c>
      <c r="AB110" s="16">
        <f>IF( 数据!AB110&lt;=6,(数据!AB110-1)*权重!R$48,              IF(数据!AB110&lt;=10, 5*权重!R$48+(数据!AB110-4)*权重!R$50,                              5*权重!R$48+4*权重!R$50+(数据!AB110-10)*权重!R$52              )  )</f>
        <v>54.5</v>
      </c>
      <c r="AC110" s="16">
        <f>IF( 数据!AC110&lt;=6,(数据!AC110-1)*权重!S$48,              IF(数据!AC110&lt;=12, 5*权重!S$48+(数据!AC110-6)*权重!S$49,                              5*权重!S$48+6*权重!S$49+(数据!AC110-12)*权重!S$51              )
 )</f>
        <v>19.5</v>
      </c>
      <c r="AD110" s="16">
        <f>IF( 数据!AD110&lt;=6,(数据!AD110-1)*权重!T$48,              IF(数据!AD110&lt;=12, 5*权重!T$48+(数据!AD110-6)*权重!T$49,                              5*权重!T$48+6*权重!T$49+(数据!AD110-12)*权重!T$51              )
 )</f>
        <v>-1.5999999999999996</v>
      </c>
      <c r="AE110" s="16">
        <f>IF( 数据!AE110&lt;=6,(数据!AE110-1)*权重!U$48,              IF(数据!AE110&lt;=10, 5*权重!U$48+(数据!AE110-4)*权重!U$50,                              5*权重!U$48+4*权重!U$50+(数据!AE110-10)*权重!U$52              )  )</f>
        <v>-2.9999999999999996</v>
      </c>
      <c r="AF110" s="16">
        <f>IF( 数据!AF110&lt;=6,(数据!AF110-1)*权重!V$48,              IF(数据!AF110&lt;=10, 5*权重!V$48+(数据!AF110-4)*权重!V$50,                              5*权重!V$48+4*权重!V$50+(数据!AF110-10)*权重!V$52              )  )</f>
        <v>6.5250000000000004</v>
      </c>
      <c r="AG110" s="16">
        <f>IF( 数据!AG110&lt;=6,(数据!AG110-1)*权重!W$48,              IF(数据!AG110&lt;=12, 5*权重!W$48+(数据!AG110-6)*权重!W$49,                              5*权重!W$48+6*权重!W$49+(数据!AG110-12)*权重!W$51              )
 )</f>
        <v>3.4999999999999996</v>
      </c>
      <c r="AH110" s="16">
        <f>IF( 数据!AH110&lt;=6,(数据!AH110-1)*权重!X$48,              IF(数据!AH110&lt;=10, 5*权重!X$48+(数据!AH110-4)*权重!X$50,                              5*权重!X$48+4*权重!X$50+(数据!AH110-10)*权重!X$52              )  )</f>
        <v>-0.16249999999999998</v>
      </c>
      <c r="AI110" s="16">
        <f>IF( 数据!AI110&lt;=6,(数据!AI110-1)*权重!Y$48,              IF(数据!AI110&lt;=12, 5*权重!Y$48+(数据!AI110-6)*权重!Y$49,                              5*权重!Y$48+6*权重!Y$49+(数据!AI110-12)*权重!Y$51              )
 )</f>
        <v>0.53333333333333333</v>
      </c>
      <c r="AJ110" s="16">
        <f>IF( 数据!AJ110&lt;=6,(数据!AJ110-1)*权重!Z$48,              IF(数据!AJ110&lt;=10, 5*权重!Z$48+(数据!AJ110-4)*权重!Z$50,                              5*权重!Z$48+4*权重!Z$50+(数据!AJ110-10)*权重!Z$52              )  )</f>
        <v>11.012499999999999</v>
      </c>
      <c r="AK110" s="16">
        <f>IF( 数据!AK110&lt;=6,(数据!AK110-1)*权重!AA$48,              IF(数据!AK110&lt;=10, 5*权重!AA$48+(数据!AK110-4)*权重!AA$50,                              5*权重!AA$48+4*权重!AA$50+(数据!AK110-10)*权重!AA$52              )  )</f>
        <v>-1.4500000000000002</v>
      </c>
      <c r="AL110" s="16">
        <f>IF( 数据!AL110&lt;=6,(数据!AL110-1)*权重!AB$48,              IF(数据!AL110&lt;=12, 5*权重!AB$48+(数据!AL110-6)*权重!AB$49,                              5*权重!AB$48+6*权重!AB$49+(数据!AL110-12)*权重!AB$51              )
 )</f>
        <v>13.5</v>
      </c>
      <c r="AM110" s="16">
        <f>IF( 数据!AM110&lt;=6,(数据!AM110-1)*权重!AC$48,              IF(数据!AM110&lt;=12, 5*权重!AC$48+(数据!AM110-6)*权重!AC$49,                              5*权重!AC$48+6*权重!AC$49+(数据!AM110-12)*权重!AC$51              )
 )</f>
        <v>8.8666666666666671</v>
      </c>
      <c r="AN110" s="16">
        <f>IF( 数据!AN110&lt;=6,(数据!AN110-1)*权重!AD$48,              IF(数据!AN110&lt;=12, 5*权重!AD$48+(数据!AN110-6)*权重!AD$49,                              5*权重!AD$48+6*权重!AD$49+(数据!AN110-12)*权重!AD$51              )
 )</f>
        <v>86.791666666666657</v>
      </c>
      <c r="AO110" s="16">
        <f>IF( 数据!AO110&lt;=6,(数据!AO110-1)*权重!AE$48,              IF(数据!AO110&lt;=12, 5*权重!AE$48+(数据!AO110-6)*权重!AE$49,                              5*权重!AE$48+6*权重!AE$49+(数据!AO110-12)*权重!AE$51              )
 )</f>
        <v>4.2</v>
      </c>
      <c r="AP110" s="16">
        <f>IF( 数据!AP110&lt;=6,(数据!AP110-1)*权重!AF$48,              IF(数据!AP110&lt;=12, 5*权重!AF$48+(数据!AP110-6)*权重!AF$49,                              5*权重!AF$48+6*权重!AF$49+(数据!AP110-12)*权重!AF$51              )
 )</f>
        <v>15.433333333333334</v>
      </c>
      <c r="AQ110" s="16">
        <f>IF( 数据!AQ110&lt;=6,(数据!AQ110-1)*权重!AG$48,              IF(数据!AQ110&lt;=12, 5*权重!AG$48+(数据!AQ110-6)*权重!AG$49,                              5*权重!AG$48+6*权重!AG$49+(数据!AQ110-12)*权重!AG$51              )
 )</f>
        <v>17.8</v>
      </c>
      <c r="AR110" s="16">
        <f>IF( 数据!AR110&lt;=6,(数据!AR110-1)*权重!AH$48,              IF(数据!AR110&lt;=12, 5*权重!AH$48+(数据!AR110-6)*权重!AH$49,                              5*权重!AH$48+6*权重!AH$49+(数据!AR110-12)*权重!AH$51              )
 )</f>
        <v>15.733333333333333</v>
      </c>
      <c r="AS110" s="16">
        <f>IF( 数据!AS110&lt;=6,(数据!AS110-1)*权重!AI$48,              IF(数据!AS110&lt;=12, 5*权重!AI$48+(数据!AS110-6)*权重!AI$49,                              5*权重!AI$48+6*权重!AI$49+(数据!AS110-12)*权重!AI$51              )
 )</f>
        <v>-0.71666666666666656</v>
      </c>
      <c r="AT110" s="16">
        <f>IF( 数据!AT110&lt;=6,(数据!AT110-1)*权重!AJ$48,              IF(数据!AT110&lt;=12, 5*权重!AJ$48+(数据!AT110-6)*权重!AJ$49,                              5*权重!AJ$48+6*权重!AJ$49+(数据!AT110-12)*权重!AJ$51              )
 )</f>
        <v>76.75</v>
      </c>
      <c r="AU110" s="16">
        <f>IF( 数据!AU110&lt;=6,(数据!AU110-1)*权重!AK$48,              IF(数据!AU110&lt;=12, 5*权重!AK$48+(数据!AU110-6)*权重!AK$49,                              5*权重!AK$48+6*权重!AK$49+(数据!AU110-12)*权重!AK$51              )
 )</f>
        <v>14.2</v>
      </c>
      <c r="AV110" s="16">
        <f>IF( 数据!AV110&lt;=6,(数据!AV110-1)*权重!AL$48,              IF(数据!AV110&lt;=10, 5*权重!AL$48+(数据!AV110-4)*权重!AL$50,                              5*权重!AL$48+4*权重!AL$50+(数据!AV110-10)*权重!AL$52              )  )</f>
        <v>2.5499999999999998</v>
      </c>
      <c r="AW110" s="16">
        <f>IF( 数据!AW110&lt;=6,(数据!AW110-1)*权重!AM$48,              IF(数据!AW110&lt;=10, 5*权重!AM$48+(数据!AW110-4)*权重!AM$50,                              5*权重!AM$48+4*权重!AM$50+(数据!AW110-10)*权重!AM$52              )  )</f>
        <v>3.8250000000000002</v>
      </c>
      <c r="AX110" s="16">
        <f>IF( 数据!AX110&lt;=6,(数据!AX110-1)*权重!AN$48,              IF(数据!AX110&lt;=10, 5*权重!AN$48+(数据!AX110-4)*权重!AN$50,                              5*权重!AN$48+4*权重!AN$50+(数据!AX110-10)*权重!AN$52              )  )</f>
        <v>22.912499999999998</v>
      </c>
      <c r="AY110" s="8">
        <v>2</v>
      </c>
      <c r="AZ110" s="8">
        <v>3</v>
      </c>
      <c r="BA110" s="8">
        <v>3</v>
      </c>
      <c r="BB110" s="8">
        <v>3</v>
      </c>
      <c r="BC110" s="8">
        <v>1</v>
      </c>
      <c r="BD110" s="8">
        <v>2</v>
      </c>
      <c r="BE110" s="8">
        <v>1</v>
      </c>
      <c r="BF110" s="8">
        <v>2</v>
      </c>
      <c r="BG110" s="8">
        <v>2</v>
      </c>
      <c r="BH110" s="8">
        <v>3</v>
      </c>
      <c r="BI110" s="8">
        <v>2</v>
      </c>
      <c r="BJ110" s="8" t="s">
        <v>26</v>
      </c>
      <c r="BK110" s="8" t="s">
        <v>20</v>
      </c>
      <c r="BL110" s="8">
        <v>16</v>
      </c>
      <c r="BM110" s="8" t="s">
        <v>26</v>
      </c>
      <c r="BN110" s="8"/>
      <c r="BO110" s="8">
        <v>14</v>
      </c>
      <c r="BP110" s="34">
        <v>46568</v>
      </c>
      <c r="BQ110" s="8" t="s">
        <v>21</v>
      </c>
      <c r="BR110" s="8" t="s">
        <v>156</v>
      </c>
    </row>
    <row r="111" spans="1:70" ht="15.5" thickBot="1" x14ac:dyDescent="0.35">
      <c r="A111" s="8" t="s">
        <v>26</v>
      </c>
      <c r="B111" s="16">
        <f t="shared" si="4"/>
        <v>462.30750000000006</v>
      </c>
      <c r="C111" s="8" t="s">
        <v>424</v>
      </c>
      <c r="D111" s="8" t="s">
        <v>406</v>
      </c>
      <c r="E111" s="33">
        <v>0.92</v>
      </c>
      <c r="F111" s="8">
        <v>3</v>
      </c>
      <c r="G111" s="8" t="s">
        <v>19</v>
      </c>
      <c r="H111" s="8" t="s">
        <v>425</v>
      </c>
      <c r="I111" s="8">
        <v>21</v>
      </c>
      <c r="J111" s="8">
        <v>176</v>
      </c>
      <c r="K111" s="8">
        <v>188</v>
      </c>
      <c r="L111" s="16">
        <f>IF( 数据!L111&lt;=6,(数据!L111-1)*权重!B$48,              IF(数据!L111&lt;=12, 5*权重!B$48+(数据!L111-6)*权重!B$49,                              5*权重!B$48+6*权重!B$49+(数据!L111-12)*权重!B$51              )
 )</f>
        <v>5.333333333333333</v>
      </c>
      <c r="M111" s="16">
        <f>IF( 数据!M111&lt;=6,(数据!M111-1)*权重!C$48,              IF(数据!M111&lt;=12, 5*权重!C$48+(数据!M111-6)*权重!C$49,                              5*权重!C$48+6*权重!C$49+(数据!M111-12)*权重!C$51              )
 )</f>
        <v>0.5</v>
      </c>
      <c r="N111" s="16">
        <f>IF( 数据!N111&lt;=6,(数据!N111-1)*权重!D$48,              IF(数据!N111&lt;=12, 5*权重!D$48+(数据!N111-6)*权重!D$49,                              5*权重!D$48+6*权重!D$49+(数据!N111-12)*权重!D$51              )
 )</f>
        <v>-0.82999999999999985</v>
      </c>
      <c r="O111" s="16">
        <f>IF( 数据!O111&lt;=6,(数据!O111-1)*权重!E$48,              IF(数据!O111&lt;=12, 5*权重!E$48+(数据!O111-6)*权重!E$49,                              5*权重!E$48+6*权重!E$49+(数据!O111-12)*权重!E$51              )
 )</f>
        <v>0</v>
      </c>
      <c r="P111" s="16">
        <f>IF( 数据!P111&lt;=6,(数据!P111-1)*权重!F$48,              IF(数据!P111&lt;=12, 5*权重!F$48+(数据!P111-6)*权重!F$49,                              5*权重!F$48+6*权重!F$49+(数据!P111-12)*权重!F$51              )
 )</f>
        <v>-1.583333333333333</v>
      </c>
      <c r="Q111" s="16">
        <f>IF( 数据!Q111&lt;=6,(数据!Q111-1)*权重!G$48,              IF(数据!Q111&lt;=12, 5*权重!G$48+(数据!Q111-6)*权重!G$49,                              5*权重!G$48+6*权重!G$49+(数据!Q111-12)*权重!G$51              )
 )</f>
        <v>0</v>
      </c>
      <c r="R111" s="16">
        <f>IF( 数据!R111&lt;=6,(数据!R111-1)*权重!H$48,              IF(数据!R111&lt;=12, 5*权重!H$48+(数据!R111-6)*权重!H$49,                              5*权重!H$48+6*权重!H$49+(数据!R111-12)*权重!H$51              )
 )</f>
        <v>0</v>
      </c>
      <c r="S111" s="16">
        <f>IF( 数据!S111&lt;=6,(数据!S111-1)*权重!I$48,              IF(数据!S111&lt;=12, 5*权重!I$48+(数据!S111-6)*权重!I$49,                              5*权重!I$48+6*权重!I$49+(数据!S111-12)*权重!I$51              )
 )</f>
        <v>22.033333333333331</v>
      </c>
      <c r="T111" s="16">
        <f>IF( 数据!T111&lt;=6,(数据!T111-1)*权重!J$48,              IF(数据!T111&lt;=12, 5*权重!J$48+(数据!T111-6)*权重!J$49,                              5*权重!J$48+6*权重!J$49+(数据!T111-12)*权重!J$51              )
 )</f>
        <v>1.2999999999999998</v>
      </c>
      <c r="U111" s="16">
        <f>IF( 数据!U111&lt;=6,(数据!U111-1)*权重!K$48,              IF(数据!U111&lt;=12, 5*权重!K$48+(数据!U111-6)*权重!K$49,                              5*权重!K$48+6*权重!K$49+(数据!U111-12)*权重!K$51              )
 )</f>
        <v>0</v>
      </c>
      <c r="V111" s="16">
        <f>IF( 数据!V111&lt;=6,(数据!V111-1)*权重!L$48,              IF(数据!V111&lt;=12, 5*权重!L$48+(数据!V111-6)*权重!L$49,                              5*权重!L$48+6*权重!L$49+(数据!V111-12)*权重!L$51              )
 )</f>
        <v>10.833333333333334</v>
      </c>
      <c r="W111" s="16">
        <f>IF( 数据!W111&lt;=6,(数据!W111-1)*权重!M$48,              IF(数据!W111&lt;=12, 5*权重!M$48+(数据!W111-6)*权重!M$49,                              5*权重!M$48+6*权重!M$49+(数据!W111-12)*权重!M$51              )
 )</f>
        <v>2.6666666666666665</v>
      </c>
      <c r="X111" s="16">
        <f>IF( 数据!X111&lt;=6,(数据!X111-1)*权重!N$48,              IF(数据!X111&lt;=12, 5*权重!N$48+(数据!X111-6)*权重!N$49,                              5*权重!N$48+6*权重!N$49+(数据!X111-12)*权重!N$51              )
 )</f>
        <v>2.7333333333333329</v>
      </c>
      <c r="Y111" s="16">
        <f>IF( 数据!Y111&lt;=6,(数据!Y111-1)*权重!O$48,              IF(数据!Y111&lt;=12, 5*权重!O$48+(数据!Y111-6)*权重!O$49,                              5*权重!O$48+6*权重!O$49+(数据!Y111-12)*权重!O$51              )
 )</f>
        <v>3.3666666666666667</v>
      </c>
      <c r="Z111" s="16">
        <f>IF( 数据!Z111&lt;=6,(数据!Z111-1)*权重!P$48,              IF(数据!Z111&lt;=10, 5*权重!P$48+(数据!Z111-4)*权重!P$50,                              5*权重!P$48+4*权重!P$50+(数据!Z111-10)*权重!P$52              )  )</f>
        <v>-0.20000000000000018</v>
      </c>
      <c r="AA111" s="16">
        <f>IF( 数据!AA111&lt;=6,(数据!AA111-1)*权重!Q$48,              IF(数据!AA111&lt;=12, 5*权重!Q$48+(数据!AA111-6)*权重!Q$49,                              5*权重!Q$48+6*权重!Q$49+(数据!AA111-12)*权重!Q$51              )
 )</f>
        <v>4.5</v>
      </c>
      <c r="AB111" s="16">
        <f>IF( 数据!AB111&lt;=6,(数据!AB111-1)*权重!R$48,              IF(数据!AB111&lt;=10, 5*权重!R$48+(数据!AB111-4)*权重!R$50,                              5*权重!R$48+4*权重!R$50+(数据!AB111-10)*权重!R$52              )  )</f>
        <v>58.25</v>
      </c>
      <c r="AC111" s="16">
        <f>IF( 数据!AC111&lt;=6,(数据!AC111-1)*权重!S$48,              IF(数据!AC111&lt;=12, 5*权重!S$48+(数据!AC111-6)*权重!S$49,                              5*权重!S$48+6*权重!S$49+(数据!AC111-12)*权重!S$51              )
 )</f>
        <v>20.183333333333334</v>
      </c>
      <c r="AD111" s="16">
        <f>IF( 数据!AD111&lt;=6,(数据!AD111-1)*权重!T$48,              IF(数据!AD111&lt;=12, 5*权重!T$48+(数据!AD111-6)*权重!T$49,                              5*权重!T$48+6*权重!T$49+(数据!AD111-12)*权重!T$51              )
 )</f>
        <v>-0.86666666666666625</v>
      </c>
      <c r="AE111" s="16">
        <f>IF( 数据!AE111&lt;=6,(数据!AE111-1)*权重!U$48,              IF(数据!AE111&lt;=10, 5*权重!U$48+(数据!AE111-4)*权重!U$50,                              5*权重!U$48+4*权重!U$50+(数据!AE111-10)*权重!U$52              )  )</f>
        <v>-0.19999999999999929</v>
      </c>
      <c r="AF111" s="16">
        <f>IF( 数据!AF111&lt;=6,(数据!AF111-1)*权重!V$48,              IF(数据!AF111&lt;=10, 5*权重!V$48+(数据!AF111-4)*权重!V$50,                              5*权重!V$48+4*权重!V$50+(数据!AF111-10)*权重!V$52              )  )</f>
        <v>8.1375000000000011</v>
      </c>
      <c r="AG111" s="16">
        <f>IF( 数据!AG111&lt;=6,(数据!AG111-1)*权重!W$48,              IF(数据!AG111&lt;=12, 5*权重!W$48+(数据!AG111-6)*权重!W$49,                              5*权重!W$48+6*权重!W$49+(数据!AG111-12)*权重!W$51              )
 )</f>
        <v>3.6999999999999997</v>
      </c>
      <c r="AH111" s="16">
        <f>IF( 数据!AH111&lt;=6,(数据!AH111-1)*权重!X$48,              IF(数据!AH111&lt;=10, 5*权重!X$48+(数据!AH111-4)*权重!X$50,                              5*权重!X$48+4*权重!X$50+(数据!AH111-10)*权重!X$52              )  )</f>
        <v>6.25E-2</v>
      </c>
      <c r="AI111" s="16">
        <f>IF( 数据!AI111&lt;=6,(数据!AI111-1)*权重!Y$48,              IF(数据!AI111&lt;=12, 5*权重!Y$48+(数据!AI111-6)*权重!Y$49,                              5*权重!Y$48+6*权重!Y$49+(数据!AI111-12)*权重!Y$51              )
 )</f>
        <v>1.3333333333333333</v>
      </c>
      <c r="AJ111" s="16">
        <f>IF( 数据!AJ111&lt;=6,(数据!AJ111-1)*权重!Z$48,              IF(数据!AJ111&lt;=10, 5*权重!Z$48+(数据!AJ111-4)*权重!Z$50,                              5*权重!Z$48+4*权重!Z$50+(数据!AJ111-10)*权重!Z$52              )  )</f>
        <v>12.775</v>
      </c>
      <c r="AK111" s="16">
        <f>IF( 数据!AK111&lt;=6,(数据!AK111-1)*权重!AA$48,              IF(数据!AK111&lt;=10, 5*权重!AA$48+(数据!AK111-4)*权重!AA$50,                              5*权重!AA$48+4*权重!AA$50+(数据!AK111-10)*权重!AA$52              )  )</f>
        <v>-0.57500000000000018</v>
      </c>
      <c r="AL111" s="16">
        <f>IF( 数据!AL111&lt;=6,(数据!AL111-1)*权重!AB$48,              IF(数据!AL111&lt;=12, 5*权重!AB$48+(数据!AL111-6)*权重!AB$49,                              5*权重!AB$48+6*权重!AB$49+(数据!AL111-12)*权重!AB$51              )
 )</f>
        <v>16.2</v>
      </c>
      <c r="AM111" s="16">
        <f>IF( 数据!AM111&lt;=6,(数据!AM111-1)*权重!AC$48,              IF(数据!AM111&lt;=12, 5*权重!AC$48+(数据!AM111-6)*权重!AC$49,                              5*权重!AC$48+6*权重!AC$49+(数据!AM111-12)*权重!AC$51              )
 )</f>
        <v>9.9666666666666668</v>
      </c>
      <c r="AN111" s="16">
        <f>IF( 数据!AN111&lt;=6,(数据!AN111-1)*权重!AD$48,              IF(数据!AN111&lt;=12, 5*权重!AD$48+(数据!AN111-6)*权重!AD$49,                              5*权重!AD$48+6*权重!AD$49+(数据!AN111-12)*权重!AD$51              )
 )</f>
        <v>82.0625</v>
      </c>
      <c r="AO111" s="16">
        <f>IF( 数据!AO111&lt;=6,(数据!AO111-1)*权重!AE$48,              IF(数据!AO111&lt;=12, 5*权重!AE$48+(数据!AO111-6)*权重!AE$49,                              5*权重!AE$48+6*权重!AE$49+(数据!AO111-12)*权重!AE$51              )
 )</f>
        <v>12.5</v>
      </c>
      <c r="AP111" s="16">
        <f>IF( 数据!AP111&lt;=6,(数据!AP111-1)*权重!AF$48,              IF(数据!AP111&lt;=12, 5*权重!AF$48+(数据!AP111-6)*权重!AF$49,                              5*权重!AF$48+6*权重!AF$49+(数据!AP111-12)*权重!AF$51              )
 )</f>
        <v>16.399999999999999</v>
      </c>
      <c r="AQ111" s="16">
        <f>IF( 数据!AQ111&lt;=6,(数据!AQ111-1)*权重!AG$48,              IF(数据!AQ111&lt;=12, 5*权重!AG$48+(数据!AQ111-6)*权重!AG$49,                              5*权重!AG$48+6*权重!AG$49+(数据!AQ111-12)*权重!AG$51              )
 )</f>
        <v>19.866666666666667</v>
      </c>
      <c r="AR111" s="16">
        <f>IF( 数据!AR111&lt;=6,(数据!AR111-1)*权重!AH$48,              IF(数据!AR111&lt;=12, 5*权重!AH$48+(数据!AR111-6)*权重!AH$49,                              5*权重!AH$48+6*权重!AH$49+(数据!AR111-12)*权重!AH$51              )
 )</f>
        <v>15.733333333333333</v>
      </c>
      <c r="AS111" s="16">
        <f>IF( 数据!AS111&lt;=6,(数据!AS111-1)*权重!AI$48,              IF(数据!AS111&lt;=12, 5*权重!AI$48+(数据!AS111-6)*权重!AI$49,                              5*权重!AI$48+6*权重!AI$49+(数据!AS111-12)*权重!AI$51              )
 )</f>
        <v>7.6000000000000014</v>
      </c>
      <c r="AT111" s="16">
        <f>IF( 数据!AT111&lt;=6,(数据!AT111-1)*权重!AJ$48,              IF(数据!AT111&lt;=12, 5*权重!AJ$48+(数据!AT111-6)*权重!AJ$49,                              5*权重!AJ$48+6*权重!AJ$49+(数据!AT111-12)*权重!AJ$51              )
 )</f>
        <v>76.75</v>
      </c>
      <c r="AU111" s="16">
        <f>IF( 数据!AU111&lt;=6,(数据!AU111-1)*权重!AK$48,              IF(数据!AU111&lt;=12, 5*权重!AK$48+(数据!AU111-6)*权重!AK$49,                              5*权重!AK$48+6*权重!AK$49+(数据!AU111-12)*权重!AK$51              )
 )</f>
        <v>15.099999999999998</v>
      </c>
      <c r="AV111" s="16">
        <f>IF( 数据!AV111&lt;=6,(数据!AV111-1)*权重!AL$48,              IF(数据!AV111&lt;=10, 5*权重!AL$48+(数据!AV111-4)*权重!AL$50,                              5*权重!AL$48+4*权重!AL$50+(数据!AV111-10)*权重!AL$52              )  )</f>
        <v>4.25</v>
      </c>
      <c r="AW111" s="16">
        <f>IF( 数据!AW111&lt;=6,(数据!AW111-1)*权重!AM$48,              IF(数据!AW111&lt;=10, 5*权重!AM$48+(数据!AW111-4)*权重!AM$50,                              5*权重!AM$48+4*权重!AM$50+(数据!AW111-10)*权重!AM$52              )  )</f>
        <v>5.3250000000000002</v>
      </c>
      <c r="AX111" s="16">
        <f>IF( 数据!AX111&lt;=6,(数据!AX111-1)*权重!AN$48,              IF(数据!AX111&lt;=10, 5*权重!AN$48+(数据!AX111-4)*权重!AN$50,                              5*权重!AN$48+4*权重!AN$50+(数据!AX111-10)*权重!AN$52              )  )</f>
        <v>27.099999999999998</v>
      </c>
      <c r="AY111" s="8">
        <v>3</v>
      </c>
      <c r="AZ111" s="8">
        <v>3</v>
      </c>
      <c r="BA111" s="8">
        <v>2</v>
      </c>
      <c r="BB111" s="8">
        <v>1</v>
      </c>
      <c r="BC111" s="8">
        <v>3</v>
      </c>
      <c r="BD111" s="8">
        <v>3</v>
      </c>
      <c r="BE111" s="8">
        <v>2</v>
      </c>
      <c r="BF111" s="8">
        <v>2</v>
      </c>
      <c r="BG111" s="8">
        <v>2</v>
      </c>
      <c r="BH111" s="8">
        <v>2</v>
      </c>
      <c r="BI111" s="8">
        <v>1</v>
      </c>
      <c r="BJ111" s="8">
        <v>7.95</v>
      </c>
      <c r="BK111" s="8" t="s">
        <v>22</v>
      </c>
      <c r="BL111" s="8">
        <v>10</v>
      </c>
      <c r="BM111" s="8">
        <v>2</v>
      </c>
      <c r="BN111" s="8"/>
      <c r="BO111" s="8">
        <v>16</v>
      </c>
      <c r="BP111" s="34">
        <v>47299</v>
      </c>
      <c r="BQ111" s="8" t="s">
        <v>21</v>
      </c>
      <c r="BR111" s="8" t="s">
        <v>156</v>
      </c>
    </row>
    <row r="112" spans="1:70" ht="15.5" thickBot="1" x14ac:dyDescent="0.35">
      <c r="A112" s="8" t="s">
        <v>26</v>
      </c>
      <c r="B112" s="16">
        <f>SUM(L112:AX112)</f>
        <v>457.65749999999986</v>
      </c>
      <c r="C112" s="8" t="s">
        <v>426</v>
      </c>
      <c r="D112" s="8"/>
      <c r="E112" s="33">
        <v>0.94</v>
      </c>
      <c r="F112" s="8">
        <v>3</v>
      </c>
      <c r="G112" s="8" t="s">
        <v>19</v>
      </c>
      <c r="H112" s="8" t="s">
        <v>427</v>
      </c>
      <c r="I112" s="8">
        <v>25</v>
      </c>
      <c r="J112" s="8">
        <v>166</v>
      </c>
      <c r="K112" s="8">
        <v>172</v>
      </c>
      <c r="L112" s="16">
        <f>IF( 数据!L112&lt;=6,(数据!L112-1)*权重!B$48,              IF(数据!L112&lt;=12, 5*权重!B$48+(数据!L112-6)*权重!B$49,                              5*权重!B$48+6*权重!B$49+(数据!L112-12)*权重!B$51              )
 )</f>
        <v>4.4000000000000004</v>
      </c>
      <c r="M112" s="16">
        <f>IF( 数据!M112&lt;=6,(数据!M112-1)*权重!C$48,              IF(数据!M112&lt;=12, 5*权重!C$48+(数据!M112-6)*权重!C$49,                              5*权重!C$48+6*权重!C$49+(数据!M112-12)*权重!C$51              )
 )</f>
        <v>1.3</v>
      </c>
      <c r="N112" s="16">
        <f>IF( 数据!N112&lt;=6,(数据!N112-1)*权重!D$48,              IF(数据!N112&lt;=12, 5*权重!D$48+(数据!N112-6)*权重!D$49,                              5*权重!D$48+6*权重!D$49+(数据!N112-12)*权重!D$51              )
 )</f>
        <v>1.3699999999999999</v>
      </c>
      <c r="O112" s="16">
        <f>IF( 数据!O112&lt;=6,(数据!O112-1)*权重!E$48,              IF(数据!O112&lt;=12, 5*权重!E$48+(数据!O112-6)*权重!E$49,                              5*权重!E$48+6*权重!E$49+(数据!O112-12)*权重!E$51              )
 )</f>
        <v>0</v>
      </c>
      <c r="P112" s="16">
        <f>IF( 数据!P112&lt;=6,(数据!P112-1)*权重!F$48,              IF(数据!P112&lt;=12, 5*权重!F$48+(数据!P112-6)*权重!F$49,                              5*权重!F$48+6*权重!F$49+(数据!P112-12)*权重!F$51              )
 )</f>
        <v>-2.7333333333333329</v>
      </c>
      <c r="Q112" s="16">
        <f>IF( 数据!Q112&lt;=6,(数据!Q112-1)*权重!G$48,              IF(数据!Q112&lt;=12, 5*权重!G$48+(数据!Q112-6)*权重!G$49,                              5*权重!G$48+6*权重!G$49+(数据!Q112-12)*权重!G$51              )
 )</f>
        <v>0</v>
      </c>
      <c r="R112" s="16">
        <f>IF( 数据!R112&lt;=6,(数据!R112-1)*权重!H$48,              IF(数据!R112&lt;=12, 5*权重!H$48+(数据!R112-6)*权重!H$49,                              5*权重!H$48+6*权重!H$49+(数据!R112-12)*权重!H$51              )
 )</f>
        <v>0</v>
      </c>
      <c r="S112" s="16">
        <f>IF( 数据!S112&lt;=6,(数据!S112-1)*权重!I$48,              IF(数据!S112&lt;=12, 5*权重!I$48+(数据!S112-6)*权重!I$49,                              5*权重!I$48+6*权重!I$49+(数据!S112-12)*权重!I$51              )
 )</f>
        <v>15.2</v>
      </c>
      <c r="T112" s="16">
        <f>IF( 数据!T112&lt;=6,(数据!T112-1)*权重!J$48,              IF(数据!T112&lt;=12, 5*权重!J$48+(数据!T112-6)*权重!J$49,                              5*权重!J$48+6*权重!J$49+(数据!T112-12)*权重!J$51              )
 )</f>
        <v>1.7999999999999998</v>
      </c>
      <c r="U112" s="16">
        <f>IF( 数据!U112&lt;=6,(数据!U112-1)*权重!K$48,              IF(数据!U112&lt;=12, 5*权重!K$48+(数据!U112-6)*权重!K$49,                              5*权重!K$48+6*权重!K$49+(数据!U112-12)*权重!K$51              )
 )</f>
        <v>0</v>
      </c>
      <c r="V112" s="16">
        <f>IF( 数据!V112&lt;=6,(数据!V112-1)*权重!L$48,              IF(数据!V112&lt;=12, 5*权重!L$48+(数据!V112-6)*权重!L$49,                              5*权重!L$48+6*权重!L$49+(数据!V112-12)*权重!L$51              )
 )</f>
        <v>6.4</v>
      </c>
      <c r="W112" s="16">
        <f>IF( 数据!W112&lt;=6,(数据!W112-1)*权重!M$48,              IF(数据!W112&lt;=12, 5*权重!M$48+(数据!W112-6)*权重!M$49,                              5*权重!M$48+6*权重!M$49+(数据!W112-12)*权重!M$51              )
 )</f>
        <v>0.1333333333333333</v>
      </c>
      <c r="X112" s="16">
        <f>IF( 数据!X112&lt;=6,(数据!X112-1)*权重!N$48,              IF(数据!X112&lt;=12, 5*权重!N$48+(数据!X112-6)*权重!N$49,                              5*权重!N$48+6*权重!N$49+(数据!X112-12)*权重!N$51              )
 )</f>
        <v>2.2666666666666666</v>
      </c>
      <c r="Y112" s="16">
        <f>IF( 数据!Y112&lt;=6,(数据!Y112-1)*权重!O$48,              IF(数据!Y112&lt;=12, 5*权重!O$48+(数据!Y112-6)*权重!O$49,                              5*权重!O$48+6*权重!O$49+(数据!Y112-12)*权重!O$51              )
 )</f>
        <v>2.5333333333333332</v>
      </c>
      <c r="Z112" s="16">
        <f>IF( 数据!Z112&lt;=6,(数据!Z112-1)*权重!P$48,              IF(数据!Z112&lt;=10, 5*权重!P$48+(数据!Z112-4)*权重!P$50,                              5*权重!P$48+4*权重!P$50+(数据!Z112-10)*权重!P$52              )  )</f>
        <v>-1.0750000000000002</v>
      </c>
      <c r="AA112" s="16">
        <f>IF( 数据!AA112&lt;=6,(数据!AA112-1)*权重!Q$48,              IF(数据!AA112&lt;=12, 5*权重!Q$48+(数据!AA112-6)*权重!Q$49,                              5*权重!Q$48+6*权重!Q$49+(数据!AA112-12)*权重!Q$51              )
 )</f>
        <v>6.5</v>
      </c>
      <c r="AB112" s="16">
        <f>IF( 数据!AB112&lt;=6,(数据!AB112-1)*权重!R$48,              IF(数据!AB112&lt;=10, 5*权重!R$48+(数据!AB112-4)*权重!R$50,                              5*权重!R$48+4*权重!R$50+(数据!AB112-10)*权重!R$52              )  )</f>
        <v>59</v>
      </c>
      <c r="AC112" s="16">
        <f>IF( 数据!AC112&lt;=6,(数据!AC112-1)*权重!S$48,              IF(数据!AC112&lt;=12, 5*权重!S$48+(数据!AC112-6)*权重!S$49,                              5*权重!S$48+6*权重!S$49+(数据!AC112-12)*权重!S$51              )
 )</f>
        <v>20.866666666666667</v>
      </c>
      <c r="AD112" s="16">
        <f>IF( 数据!AD112&lt;=6,(数据!AD112-1)*权重!T$48,              IF(数据!AD112&lt;=12, 5*权重!T$48+(数据!AD112-6)*权重!T$49,                              5*权重!T$48+6*权重!T$49+(数据!AD112-12)*权重!T$51              )
 )</f>
        <v>-0.86666666666666625</v>
      </c>
      <c r="AE112" s="16">
        <f>IF( 数据!AE112&lt;=6,(数据!AE112-1)*权重!U$48,              IF(数据!AE112&lt;=10, 5*权重!U$48+(数据!AE112-4)*权重!U$50,                              5*权重!U$48+4*权重!U$50+(数据!AE112-10)*权重!U$52              )  )</f>
        <v>-2.1999999999999993</v>
      </c>
      <c r="AF112" s="16">
        <f>IF( 数据!AF112&lt;=6,(数据!AF112-1)*权重!V$48,              IF(数据!AF112&lt;=10, 5*权重!V$48+(数据!AF112-4)*权重!V$50,                              5*权重!V$48+4*权重!V$50+(数据!AF112-10)*权重!V$52              )  )</f>
        <v>7.6125000000000007</v>
      </c>
      <c r="AG112" s="16">
        <f>IF( 数据!AG112&lt;=6,(数据!AG112-1)*权重!W$48,              IF(数据!AG112&lt;=12, 5*权重!W$48+(数据!AG112-6)*权重!W$49,                              5*权重!W$48+6*权重!W$49+(数据!AG112-12)*权重!W$51              )
 )</f>
        <v>3.4999999999999996</v>
      </c>
      <c r="AH112" s="16">
        <f>IF( 数据!AH112&lt;=6,(数据!AH112-1)*权重!X$48,              IF(数据!AH112&lt;=10, 5*权重!X$48+(数据!AH112-4)*权重!X$50,                              5*权重!X$48+4*权重!X$50+(数据!AH112-10)*权重!X$52              )  )</f>
        <v>6.25E-2</v>
      </c>
      <c r="AI112" s="16">
        <f>IF( 数据!AI112&lt;=6,(数据!AI112-1)*权重!Y$48,              IF(数据!AI112&lt;=12, 5*权重!Y$48+(数据!AI112-6)*权重!Y$49,                              5*权重!Y$48+6*权重!Y$49+(数据!AI112-12)*权重!Y$51              )
 )</f>
        <v>0</v>
      </c>
      <c r="AJ112" s="16">
        <f>IF( 数据!AJ112&lt;=6,(数据!AJ112-1)*权重!Z$48,              IF(数据!AJ112&lt;=10, 5*权重!Z$48+(数据!AJ112-4)*权重!Z$50,                              5*权重!Z$48+4*权重!Z$50+(数据!AJ112-10)*权重!Z$52              )  )</f>
        <v>9.8375000000000004</v>
      </c>
      <c r="AK112" s="16">
        <f>IF( 数据!AK112&lt;=6,(数据!AK112-1)*权重!AA$48,              IF(数据!AK112&lt;=10, 5*权重!AA$48+(数据!AK112-4)*权重!AA$50,                              5*权重!AA$48+4*权重!AA$50+(数据!AK112-10)*权重!AA$52              )  )</f>
        <v>-0.75000000000000022</v>
      </c>
      <c r="AL112" s="16">
        <f>IF( 数据!AL112&lt;=6,(数据!AL112-1)*权重!AB$48,              IF(数据!AL112&lt;=12, 5*权重!AB$48+(数据!AL112-6)*权重!AB$49,                              5*权重!AB$48+6*权重!AB$49+(数据!AL112-12)*权重!AB$51              )
 )</f>
        <v>16.2</v>
      </c>
      <c r="AM112" s="16">
        <f>IF( 数据!AM112&lt;=6,(数据!AM112-1)*权重!AC$48,              IF(数据!AM112&lt;=12, 5*权重!AC$48+(数据!AM112-6)*权重!AC$49,                              5*权重!AC$48+6*权重!AC$49+(数据!AM112-12)*权重!AC$51              )
 )</f>
        <v>9.6</v>
      </c>
      <c r="AN112" s="16">
        <f>IF( 数据!AN112&lt;=6,(数据!AN112-1)*权重!AD$48,              IF(数据!AN112&lt;=12, 5*权重!AD$48+(数据!AN112-6)*权重!AD$49,                              5*权重!AD$48+6*权重!AD$49+(数据!AN112-12)*权重!AD$51              )
 )</f>
        <v>82.0625</v>
      </c>
      <c r="AO112" s="16">
        <f>IF( 数据!AO112&lt;=6,(数据!AO112-1)*权重!AE$48,              IF(数据!AO112&lt;=12, 5*权重!AE$48+(数据!AO112-6)*权重!AE$49,                              5*权重!AE$48+6*权重!AE$49+(数据!AO112-12)*权重!AE$51              )
 )</f>
        <v>17.7</v>
      </c>
      <c r="AP112" s="16">
        <f>IF( 数据!AP112&lt;=6,(数据!AP112-1)*权重!AF$48,              IF(数据!AP112&lt;=12, 5*权重!AF$48+(数据!AP112-6)*权重!AF$49,                              5*权重!AF$48+6*权重!AF$49+(数据!AP112-12)*权重!AF$51              )
 )</f>
        <v>14.466666666666667</v>
      </c>
      <c r="AQ112" s="16">
        <f>IF( 数据!AQ112&lt;=6,(数据!AQ112-1)*权重!AG$48,              IF(数据!AQ112&lt;=12, 5*权重!AG$48+(数据!AQ112-6)*权重!AG$49,                              5*权重!AG$48+6*权重!AG$49+(数据!AQ112-12)*权重!AG$51              )
 )</f>
        <v>20.383333333333333</v>
      </c>
      <c r="AR112" s="16">
        <f>IF( 数据!AR112&lt;=6,(数据!AR112-1)*权重!AH$48,              IF(数据!AR112&lt;=12, 5*权重!AH$48+(数据!AR112-6)*权重!AH$49,                              5*权重!AH$48+6*权重!AH$49+(数据!AR112-12)*权重!AH$51              )
 )</f>
        <v>16.899999999999999</v>
      </c>
      <c r="AS112" s="16">
        <f>IF( 数据!AS112&lt;=6,(数据!AS112-1)*权重!AI$48,              IF(数据!AS112&lt;=12, 5*权重!AI$48+(数据!AS112-6)*权重!AI$49,                              5*权重!AI$48+6*权重!AI$49+(数据!AS112-12)*权重!AI$51              )
 )</f>
        <v>11.400000000000002</v>
      </c>
      <c r="AT112" s="16">
        <f>IF( 数据!AT112&lt;=6,(数据!AT112-1)*权重!AJ$48,              IF(数据!AT112&lt;=12, 5*权重!AJ$48+(数据!AT112-6)*权重!AJ$49,                              5*权重!AJ$48+6*权重!AJ$49+(数据!AT112-12)*权重!AJ$51              )
 )</f>
        <v>86.5</v>
      </c>
      <c r="AU112" s="16">
        <f>IF( 数据!AU112&lt;=6,(数据!AU112-1)*权重!AK$48,              IF(数据!AU112&lt;=12, 5*权重!AK$48+(数据!AU112-6)*权重!AK$49,                              5*权重!AK$48+6*权重!AK$49+(数据!AU112-12)*权重!AK$51              )
 )</f>
        <v>15.099999999999998</v>
      </c>
      <c r="AV112" s="16">
        <f>IF( 数据!AV112&lt;=6,(数据!AV112-1)*权重!AL$48,              IF(数据!AV112&lt;=10, 5*权重!AL$48+(数据!AV112-4)*权重!AL$50,                              5*权重!AL$48+4*权重!AL$50+(数据!AV112-10)*权重!AL$52              )  )</f>
        <v>3.4</v>
      </c>
      <c r="AW112" s="16">
        <f>IF( 数据!AW112&lt;=6,(数据!AW112-1)*权重!AM$48,              IF(数据!AW112&lt;=10, 5*权重!AM$48+(数据!AW112-4)*权重!AM$50,                              5*权重!AM$48+4*权重!AM$50+(数据!AW112-10)*权重!AM$52              )  )</f>
        <v>4.2</v>
      </c>
      <c r="AX112" s="16">
        <f>IF( 数据!AX112&lt;=6,(数据!AX112-1)*权重!AN$48,              IF(数据!AX112&lt;=10, 5*权重!AN$48+(数据!AX112-4)*权重!AN$50,                              5*权重!AN$48+4*权重!AN$50+(数据!AX112-10)*权重!AN$52              )  )</f>
        <v>24.587499999999999</v>
      </c>
      <c r="AY112" s="8">
        <v>1</v>
      </c>
      <c r="AZ112" s="8">
        <v>2</v>
      </c>
      <c r="BA112" s="8">
        <v>3</v>
      </c>
      <c r="BB112" s="8">
        <v>1</v>
      </c>
      <c r="BC112" s="8">
        <v>1</v>
      </c>
      <c r="BD112" s="8">
        <v>1</v>
      </c>
      <c r="BE112" s="8">
        <v>3</v>
      </c>
      <c r="BF112" s="8">
        <v>3</v>
      </c>
      <c r="BG112" s="8">
        <v>4</v>
      </c>
      <c r="BH112" s="8">
        <v>2</v>
      </c>
      <c r="BI112" s="8">
        <v>1</v>
      </c>
      <c r="BJ112" s="8">
        <v>6.7</v>
      </c>
      <c r="BK112" s="8" t="s">
        <v>22</v>
      </c>
      <c r="BL112" s="8">
        <v>15</v>
      </c>
      <c r="BM112" s="8">
        <v>1</v>
      </c>
      <c r="BN112" s="8"/>
      <c r="BO112" s="8">
        <v>5</v>
      </c>
      <c r="BP112" s="34">
        <v>46934</v>
      </c>
      <c r="BQ112" s="8" t="s">
        <v>21</v>
      </c>
      <c r="BR112" s="8" t="s">
        <v>156</v>
      </c>
    </row>
    <row r="113" spans="1:70" ht="15.5" thickBot="1" x14ac:dyDescent="0.35">
      <c r="A113" s="8" t="s">
        <v>26</v>
      </c>
      <c r="B113" s="16">
        <f t="shared" si="4"/>
        <v>463.51166666666666</v>
      </c>
      <c r="C113" s="8" t="s">
        <v>428</v>
      </c>
      <c r="D113" s="8"/>
      <c r="E113" s="33">
        <v>0.96</v>
      </c>
      <c r="F113" s="8">
        <v>4</v>
      </c>
      <c r="G113" s="8" t="s">
        <v>29</v>
      </c>
      <c r="H113" s="8" t="s">
        <v>246</v>
      </c>
      <c r="I113" s="8">
        <v>22</v>
      </c>
      <c r="J113" s="8">
        <v>164</v>
      </c>
      <c r="K113" s="8">
        <v>180</v>
      </c>
      <c r="L113" s="16">
        <f>IF( 数据!L113&lt;=6,(数据!L113-1)*权重!B$48,              IF(数据!L113&lt;=12, 5*权重!B$48+(数据!L113-6)*权重!B$49,                              5*权重!B$48+6*权重!B$49+(数据!L113-12)*权重!B$51              )
 )</f>
        <v>4.4000000000000004</v>
      </c>
      <c r="M113" s="16">
        <f>IF( 数据!M113&lt;=6,(数据!M113-1)*权重!C$48,              IF(数据!M113&lt;=12, 5*权重!C$48+(数据!M113-6)*权重!C$49,                              5*权重!C$48+6*权重!C$49+(数据!M113-12)*权重!C$51              )
 )</f>
        <v>0.91666666666666674</v>
      </c>
      <c r="N113" s="16">
        <f>IF( 数据!N113&lt;=6,(数据!N113-1)*权重!D$48,              IF(数据!N113&lt;=12, 5*权重!D$48+(数据!N113-6)*权重!D$49,                              5*权重!D$48+6*权重!D$49+(数据!N113-12)*权重!D$51              )
 )</f>
        <v>0.27</v>
      </c>
      <c r="O113" s="16">
        <f>IF( 数据!O113&lt;=6,(数据!O113-1)*权重!E$48,              IF(数据!O113&lt;=12, 5*权重!E$48+(数据!O113-6)*权重!E$49,                              5*权重!E$48+6*权重!E$49+(数据!O113-12)*权重!E$51              )
 )</f>
        <v>0</v>
      </c>
      <c r="P113" s="16">
        <f>IF( 数据!P113&lt;=6,(数据!P113-1)*权重!F$48,              IF(数据!P113&lt;=12, 5*权重!F$48+(数据!P113-6)*权重!F$49,                              5*权重!F$48+6*权重!F$49+(数据!P113-12)*权重!F$51              )
 )</f>
        <v>-2.3499999999999996</v>
      </c>
      <c r="Q113" s="16">
        <f>IF( 数据!Q113&lt;=6,(数据!Q113-1)*权重!G$48,              IF(数据!Q113&lt;=12, 5*权重!G$48+(数据!Q113-6)*权重!G$49,                              5*权重!G$48+6*权重!G$49+(数据!Q113-12)*权重!G$51              )
 )</f>
        <v>0</v>
      </c>
      <c r="R113" s="16">
        <f>IF( 数据!R113&lt;=6,(数据!R113-1)*权重!H$48,              IF(数据!R113&lt;=12, 5*权重!H$48+(数据!R113-6)*权重!H$49,                              5*权重!H$48+6*权重!H$49+(数据!R113-12)*权重!H$51              )
 )</f>
        <v>0</v>
      </c>
      <c r="S113" s="16">
        <f>IF( 数据!S113&lt;=6,(数据!S113-1)*权重!I$48,              IF(数据!S113&lt;=12, 5*权重!I$48+(数据!S113-6)*权重!I$49,                              5*权重!I$48+6*权重!I$49+(数据!S113-12)*权重!I$51              )
 )</f>
        <v>16.566666666666666</v>
      </c>
      <c r="T113" s="16">
        <f>IF( 数据!T113&lt;=6,(数据!T113-1)*权重!J$48,              IF(数据!T113&lt;=12, 5*权重!J$48+(数据!T113-6)*权重!J$49,                              5*权重!J$48+6*权重!J$49+(数据!T113-12)*权重!J$51              )
 )</f>
        <v>1.7999999999999998</v>
      </c>
      <c r="U113" s="16">
        <f>IF( 数据!U113&lt;=6,(数据!U113-1)*权重!K$48,              IF(数据!U113&lt;=12, 5*权重!K$48+(数据!U113-6)*权重!K$49,                              5*权重!K$48+6*权重!K$49+(数据!U113-12)*权重!K$51              )
 )</f>
        <v>0</v>
      </c>
      <c r="V113" s="16">
        <f>IF( 数据!V113&lt;=6,(数据!V113-1)*权重!L$48,              IF(数据!V113&lt;=12, 5*权重!L$48+(数据!V113-6)*权重!L$49,                              5*权重!L$48+6*权重!L$49+(数据!V113-12)*权重!L$51              )
 )</f>
        <v>6.7666666666666675</v>
      </c>
      <c r="W113" s="16">
        <f>IF( 数据!W113&lt;=6,(数据!W113-1)*权重!M$48,              IF(数据!W113&lt;=12, 5*权重!M$48+(数据!W113-6)*权重!M$49,                              5*权重!M$48+6*权重!M$49+(数据!W113-12)*权重!M$51              )
 )</f>
        <v>1.4</v>
      </c>
      <c r="X113" s="16">
        <f>IF( 数据!X113&lt;=6,(数据!X113-1)*权重!N$48,              IF(数据!X113&lt;=12, 5*权重!N$48+(数据!X113-6)*权重!N$49,                              5*权重!N$48+6*权重!N$49+(数据!X113-12)*权重!N$51              )
 )</f>
        <v>2.2666666666666666</v>
      </c>
      <c r="Y113" s="16">
        <f>IF( 数据!Y113&lt;=6,(数据!Y113-1)*权重!O$48,              IF(数据!Y113&lt;=12, 5*权重!O$48+(数据!Y113-6)*权重!O$49,                              5*权重!O$48+6*权重!O$49+(数据!Y113-12)*权重!O$51              )
 )</f>
        <v>1.7</v>
      </c>
      <c r="Z113" s="16">
        <f>IF( 数据!Z113&lt;=6,(数据!Z113-1)*权重!P$48,              IF(数据!Z113&lt;=10, 5*权重!P$48+(数据!Z113-4)*权重!P$50,                              5*权重!P$48+4*权重!P$50+(数据!Z113-10)*权重!P$52              )  )</f>
        <v>-1.25</v>
      </c>
      <c r="AA113" s="16">
        <f>IF( 数据!AA113&lt;=6,(数据!AA113-1)*权重!Q$48,              IF(数据!AA113&lt;=12, 5*权重!Q$48+(数据!AA113-6)*权重!Q$49,                              5*权重!Q$48+6*权重!Q$49+(数据!AA113-12)*权重!Q$51              )
 )</f>
        <v>5.833333333333333</v>
      </c>
      <c r="AB113" s="16">
        <f>IF( 数据!AB113&lt;=6,(数据!AB113-1)*权重!R$48,              IF(数据!AB113&lt;=10, 5*权重!R$48+(数据!AB113-4)*权重!R$50,                              5*权重!R$48+4*权重!R$50+(数据!AB113-10)*权重!R$52              )  )</f>
        <v>57.5</v>
      </c>
      <c r="AC113" s="16">
        <f>IF( 数据!AC113&lt;=6,(数据!AC113-1)*权重!S$48,              IF(数据!AC113&lt;=12, 5*权重!S$48+(数据!AC113-6)*权重!S$49,                              5*权重!S$48+6*权重!S$49+(数据!AC113-12)*权重!S$51              )
 )</f>
        <v>20.183333333333334</v>
      </c>
      <c r="AD113" s="16">
        <f>IF( 数据!AD113&lt;=6,(数据!AD113-1)*权重!T$48,              IF(数据!AD113&lt;=12, 5*权重!T$48+(数据!AD113-6)*权重!T$49,                              5*权重!T$48+6*权重!T$49+(数据!AD113-12)*权重!T$51              )
 )</f>
        <v>-1.2333333333333329</v>
      </c>
      <c r="AE113" s="16">
        <f>IF( 数据!AE113&lt;=6,(数据!AE113-1)*权重!U$48,              IF(数据!AE113&lt;=10, 5*权重!U$48+(数据!AE113-4)*权重!U$50,                              5*权重!U$48+4*权重!U$50+(数据!AE113-10)*权重!U$52              )  )</f>
        <v>-1.7999999999999994</v>
      </c>
      <c r="AF113" s="16">
        <f>IF( 数据!AF113&lt;=6,(数据!AF113-1)*权重!V$48,              IF(数据!AF113&lt;=10, 5*权重!V$48+(数据!AF113-4)*权重!V$50,                              5*权重!V$48+4*权重!V$50+(数据!AF113-10)*权重!V$52              )  )</f>
        <v>7.6125000000000007</v>
      </c>
      <c r="AG113" s="16">
        <f>IF( 数据!AG113&lt;=6,(数据!AG113-1)*权重!W$48,              IF(数据!AG113&lt;=12, 5*权重!W$48+(数据!AG113-6)*权重!W$49,                              5*权重!W$48+6*权重!W$49+(数据!AG113-12)*权重!W$51              )
 )</f>
        <v>3.3</v>
      </c>
      <c r="AH113" s="16">
        <f>IF( 数据!AH113&lt;=6,(数据!AH113-1)*权重!X$48,              IF(数据!AH113&lt;=10, 5*权重!X$48+(数据!AH113-4)*权重!X$50,                              5*权重!X$48+4*权重!X$50+(数据!AH113-10)*权重!X$52              )  )</f>
        <v>0.17500000000000004</v>
      </c>
      <c r="AI113" s="16">
        <f>IF( 数据!AI113&lt;=6,(数据!AI113-1)*权重!Y$48,              IF(数据!AI113&lt;=12, 5*权重!Y$48+(数据!AI113-6)*权重!Y$49,                              5*权重!Y$48+6*权重!Y$49+(数据!AI113-12)*权重!Y$51              )
 )</f>
        <v>0.53333333333333333</v>
      </c>
      <c r="AJ113" s="16">
        <f>IF( 数据!AJ113&lt;=6,(数据!AJ113-1)*权重!Z$48,              IF(数据!AJ113&lt;=10, 5*权重!Z$48+(数据!AJ113-4)*权重!Z$50,                              5*权重!Z$48+4*权重!Z$50+(数据!AJ113-10)*权重!Z$52              )  )</f>
        <v>10.425000000000001</v>
      </c>
      <c r="AK113" s="16">
        <f>IF( 数据!AK113&lt;=6,(数据!AK113-1)*权重!AA$48,              IF(数据!AK113&lt;=10, 5*权重!AA$48+(数据!AK113-4)*权重!AA$50,                              5*权重!AA$48+4*权重!AA$50+(数据!AK113-10)*权重!AA$52              )  )</f>
        <v>-0.75000000000000022</v>
      </c>
      <c r="AL113" s="16">
        <f>IF( 数据!AL113&lt;=6,(数据!AL113-1)*权重!AB$48,              IF(数据!AL113&lt;=12, 5*权重!AB$48+(数据!AL113-6)*权重!AB$49,                              5*权重!AB$48+6*权重!AB$49+(数据!AL113-12)*权重!AB$51              )
 )</f>
        <v>15.3</v>
      </c>
      <c r="AM113" s="16">
        <f>IF( 数据!AM113&lt;=6,(数据!AM113-1)*权重!AC$48,              IF(数据!AM113&lt;=12, 5*权重!AC$48+(数据!AM113-6)*权重!AC$49,                              5*权重!AC$48+6*权重!AC$49+(数据!AM113-12)*权重!AC$51              )
 )</f>
        <v>8.8666666666666671</v>
      </c>
      <c r="AN113" s="16">
        <f>IF( 数据!AN113&lt;=6,(数据!AN113-1)*权重!AD$48,              IF(数据!AN113&lt;=12, 5*权重!AD$48+(数据!AN113-6)*权重!AD$49,                              5*权重!AD$48+6*权重!AD$49+(数据!AN113-12)*权重!AD$51              )
 )</f>
        <v>86.791666666666657</v>
      </c>
      <c r="AO113" s="16">
        <f>IF( 数据!AO113&lt;=6,(数据!AO113-1)*权重!AE$48,              IF(数据!AO113&lt;=12, 5*权重!AE$48+(数据!AO113-6)*权重!AE$49,                              5*权重!AE$48+6*权重!AE$49+(数据!AO113-12)*权重!AE$51              )
 )</f>
        <v>15.1</v>
      </c>
      <c r="AP113" s="16">
        <f>IF( 数据!AP113&lt;=6,(数据!AP113-1)*权重!AF$48,              IF(数据!AP113&lt;=12, 5*权重!AF$48+(数据!AP113-6)*权重!AF$49,                              5*权重!AF$48+6*权重!AF$49+(数据!AP113-12)*权重!AF$51              )
 )</f>
        <v>17.366666666666667</v>
      </c>
      <c r="AQ113" s="16">
        <f>IF( 数据!AQ113&lt;=6,(数据!AQ113-1)*权重!AG$48,              IF(数据!AQ113&lt;=12, 5*权重!AG$48+(数据!AQ113-6)*权重!AG$49,                              5*权重!AG$48+6*权重!AG$49+(数据!AQ113-12)*权重!AG$51              )
 )</f>
        <v>20.383333333333333</v>
      </c>
      <c r="AR113" s="16">
        <f>IF( 数据!AR113&lt;=6,(数据!AR113-1)*权重!AH$48,              IF(数据!AR113&lt;=12, 5*权重!AH$48+(数据!AR113-6)*权重!AH$49,                              5*权重!AH$48+6*权重!AH$49+(数据!AR113-12)*权重!AH$51              )
 )</f>
        <v>16.899999999999999</v>
      </c>
      <c r="AS113" s="16">
        <f>IF( 数据!AS113&lt;=6,(数据!AS113-1)*权重!AI$48,              IF(数据!AS113&lt;=12, 5*权重!AI$48+(数据!AS113-6)*权重!AI$49,                              5*权重!AI$48+6*权重!AI$49+(数据!AS113-12)*权重!AI$51              )
 )</f>
        <v>9.5000000000000018</v>
      </c>
      <c r="AT113" s="16">
        <f>IF( 数据!AT113&lt;=6,(数据!AT113-1)*权重!AJ$48,              IF(数据!AT113&lt;=12, 5*权重!AJ$48+(数据!AT113-6)*权重!AJ$49,                              5*权重!AJ$48+6*权重!AJ$49+(数据!AT113-12)*权重!AJ$51              )
 )</f>
        <v>91.375</v>
      </c>
      <c r="AU113" s="16">
        <f>IF( 数据!AU113&lt;=6,(数据!AU113-1)*权重!AK$48,              IF(数据!AU113&lt;=12, 5*权重!AK$48+(数据!AU113-6)*权重!AK$49,                              5*权重!AK$48+6*权重!AK$49+(数据!AU113-12)*权重!AK$51              )
 )</f>
        <v>15.099999999999998</v>
      </c>
      <c r="AV113" s="16">
        <f>IF( 数据!AV113&lt;=6,(数据!AV113-1)*权重!AL$48,              IF(数据!AV113&lt;=10, 5*权重!AL$48+(数据!AV113-4)*权重!AL$50,                              5*权重!AL$48+4*权重!AL$50+(数据!AV113-10)*权重!AL$52              )  )</f>
        <v>3.4</v>
      </c>
      <c r="AW113" s="16">
        <f>IF( 数据!AW113&lt;=6,(数据!AW113-1)*权重!AM$48,              IF(数据!AW113&lt;=10, 5*权重!AM$48+(数据!AW113-4)*权重!AM$50,                              5*权重!AM$48+4*权重!AM$50+(数据!AW113-10)*权重!AM$52              )  )</f>
        <v>4.5750000000000002</v>
      </c>
      <c r="AX113" s="16">
        <f>IF( 数据!AX113&lt;=6,(数据!AX113-1)*权重!AN$48,              IF(数据!AX113&lt;=10, 5*权重!AN$48+(数据!AX113-4)*权重!AN$50,                              5*权重!AN$48+4*权重!AN$50+(数据!AX113-10)*权重!AN$52              )  )</f>
        <v>24.587499999999999</v>
      </c>
      <c r="AY113" s="8">
        <v>3</v>
      </c>
      <c r="AZ113" s="8">
        <v>3</v>
      </c>
      <c r="BA113" s="8">
        <v>3</v>
      </c>
      <c r="BB113" s="8">
        <v>3</v>
      </c>
      <c r="BC113" s="8">
        <v>3</v>
      </c>
      <c r="BD113" s="8">
        <v>1</v>
      </c>
      <c r="BE113" s="8">
        <v>1</v>
      </c>
      <c r="BF113" s="8">
        <v>2</v>
      </c>
      <c r="BG113" s="8">
        <v>2</v>
      </c>
      <c r="BH113" s="8">
        <v>1</v>
      </c>
      <c r="BI113" s="8">
        <v>1</v>
      </c>
      <c r="BJ113" s="8">
        <v>7.5</v>
      </c>
      <c r="BK113" s="8" t="s">
        <v>20</v>
      </c>
      <c r="BL113" s="8">
        <v>12</v>
      </c>
      <c r="BM113" s="8" t="s">
        <v>361</v>
      </c>
      <c r="BN113" s="8"/>
      <c r="BO113" s="8">
        <v>4</v>
      </c>
      <c r="BP113" s="34">
        <v>47299</v>
      </c>
      <c r="BQ113" s="8" t="s">
        <v>21</v>
      </c>
      <c r="BR113" s="8" t="s">
        <v>156</v>
      </c>
    </row>
    <row r="114" spans="1:70" ht="15.5" thickBot="1" x14ac:dyDescent="0.35">
      <c r="A114" s="8" t="s">
        <v>26</v>
      </c>
      <c r="B114" s="16">
        <f t="shared" si="4"/>
        <v>422.19499999999999</v>
      </c>
      <c r="C114" s="8" t="s">
        <v>429</v>
      </c>
      <c r="D114" s="8"/>
      <c r="E114" s="33">
        <v>0.96</v>
      </c>
      <c r="F114" s="8">
        <v>2</v>
      </c>
      <c r="G114" s="8" t="s">
        <v>22</v>
      </c>
      <c r="H114" s="8" t="s">
        <v>430</v>
      </c>
      <c r="I114" s="8">
        <v>33</v>
      </c>
      <c r="J114" s="8">
        <v>152</v>
      </c>
      <c r="K114" s="8">
        <v>162</v>
      </c>
      <c r="L114" s="16">
        <f>IF( 数据!L114&lt;=6,(数据!L114-1)*权重!B$48,              IF(数据!L114&lt;=12, 5*权重!B$48+(数据!L114-6)*权重!B$49,                              5*权重!B$48+6*权重!B$49+(数据!L114-12)*权重!B$51              )
 )</f>
        <v>3.4666666666666668</v>
      </c>
      <c r="M114" s="16">
        <f>IF( 数据!M114&lt;=6,(数据!M114-1)*权重!C$48,              IF(数据!M114&lt;=12, 5*权重!C$48+(数据!M114-6)*权重!C$49,                              5*权重!C$48+6*权重!C$49+(数据!M114-12)*权重!C$51              )
 )</f>
        <v>1.3333333333333335</v>
      </c>
      <c r="N114" s="16">
        <f>IF( 数据!N114&lt;=6,(数据!N114-1)*权重!D$48,              IF(数据!N114&lt;=12, 5*权重!D$48+(数据!N114-6)*权重!D$49,                              5*权重!D$48+6*权重!D$49+(数据!N114-12)*权重!D$51              )
 )</f>
        <v>-0.27999999999999992</v>
      </c>
      <c r="O114" s="16">
        <f>IF( 数据!O114&lt;=6,(数据!O114-1)*权重!E$48,              IF(数据!O114&lt;=12, 5*权重!E$48+(数据!O114-6)*权重!E$49,                              5*权重!E$48+6*权重!E$49+(数据!O114-12)*权重!E$51              )
 )</f>
        <v>0</v>
      </c>
      <c r="P114" s="16">
        <f>IF( 数据!P114&lt;=6,(数据!P114-1)*权重!F$48,              IF(数据!P114&lt;=12, 5*权重!F$48+(数据!P114-6)*权重!F$49,                              5*权重!F$48+6*权重!F$49+(数据!P114-12)*权重!F$51              )
 )</f>
        <v>-3.4999999999999996</v>
      </c>
      <c r="Q114" s="16">
        <f>IF( 数据!Q114&lt;=6,(数据!Q114-1)*权重!G$48,              IF(数据!Q114&lt;=12, 5*权重!G$48+(数据!Q114-6)*权重!G$49,                              5*权重!G$48+6*权重!G$49+(数据!Q114-12)*权重!G$51              )
 )</f>
        <v>0</v>
      </c>
      <c r="R114" s="16">
        <f>IF( 数据!R114&lt;=6,(数据!R114-1)*权重!H$48,              IF(数据!R114&lt;=12, 5*权重!H$48+(数据!R114-6)*权重!H$49,                              5*权重!H$48+6*权重!H$49+(数据!R114-12)*权重!H$51              )
 )</f>
        <v>0</v>
      </c>
      <c r="S114" s="16">
        <f>IF( 数据!S114&lt;=6,(数据!S114-1)*权重!I$48,              IF(数据!S114&lt;=12, 5*权重!I$48+(数据!S114-6)*权重!I$49,                              5*权重!I$48+6*权重!I$49+(数据!S114-12)*权重!I$51              )
 )</f>
        <v>16.566666666666666</v>
      </c>
      <c r="T114" s="16">
        <f>IF( 数据!T114&lt;=6,(数据!T114-1)*权重!J$48,              IF(数据!T114&lt;=12, 5*权重!J$48+(数据!T114-6)*权重!J$49,                              5*权重!J$48+6*权重!J$49+(数据!T114-12)*权重!J$51              )
 )</f>
        <v>1.2999999999999998</v>
      </c>
      <c r="U114" s="16">
        <f>IF( 数据!U114&lt;=6,(数据!U114-1)*权重!K$48,              IF(数据!U114&lt;=12, 5*权重!K$48+(数据!U114-6)*权重!K$49,                              5*权重!K$48+6*权重!K$49+(数据!U114-12)*权重!K$51              )
 )</f>
        <v>0</v>
      </c>
      <c r="V114" s="16">
        <f>IF( 数据!V114&lt;=6,(数据!V114-1)*权重!L$48,              IF(数据!V114&lt;=12, 5*权重!L$48+(数据!V114-6)*权重!L$49,                              5*权重!L$48+6*权重!L$49+(数据!V114-12)*权重!L$51              )
 )</f>
        <v>7.1333333333333346</v>
      </c>
      <c r="W114" s="16">
        <f>IF( 数据!W114&lt;=6,(数据!W114-1)*权重!M$48,              IF(数据!W114&lt;=12, 5*权重!M$48+(数据!W114-6)*权重!M$49,                              5*权重!M$48+6*权重!M$49+(数据!W114-12)*权重!M$51              )
 )</f>
        <v>0.1333333333333333</v>
      </c>
      <c r="X114" s="16">
        <f>IF( 数据!X114&lt;=6,(数据!X114-1)*权重!N$48,              IF(数据!X114&lt;=12, 5*权重!N$48+(数据!X114-6)*权重!N$49,                              5*权重!N$48+6*权重!N$49+(数据!X114-12)*权重!N$51              )
 )</f>
        <v>1.7999999999999998</v>
      </c>
      <c r="Y114" s="16">
        <f>IF( 数据!Y114&lt;=6,(数据!Y114-1)*权重!O$48,              IF(数据!Y114&lt;=12, 5*权重!O$48+(数据!Y114-6)*权重!O$49,                              5*权重!O$48+6*权重!O$49+(数据!Y114-12)*权重!O$51              )
 )</f>
        <v>1.6166666666666667</v>
      </c>
      <c r="Z114" s="16">
        <f>IF( 数据!Z114&lt;=6,(数据!Z114-1)*权重!P$48,              IF(数据!Z114&lt;=10, 5*权重!P$48+(数据!Z114-4)*权重!P$50,                              5*权重!P$48+4*权重!P$50+(数据!Z114-10)*权重!P$52              )  )</f>
        <v>-1.25</v>
      </c>
      <c r="AA114" s="16">
        <f>IF( 数据!AA114&lt;=6,(数据!AA114-1)*权重!Q$48,              IF(数据!AA114&lt;=12, 5*权重!Q$48+(数据!AA114-6)*权重!Q$49,                              5*权重!Q$48+6*权重!Q$49+(数据!AA114-12)*权重!Q$51              )
 )</f>
        <v>6.5</v>
      </c>
      <c r="AB114" s="16">
        <f>IF( 数据!AB114&lt;=6,(数据!AB114-1)*权重!R$48,              IF(数据!AB114&lt;=10, 5*权重!R$48+(数据!AB114-4)*权重!R$50,                              5*权重!R$48+4*权重!R$50+(数据!AB114-10)*权重!R$52              )  )</f>
        <v>59</v>
      </c>
      <c r="AC114" s="16">
        <f>IF( 数据!AC114&lt;=6,(数据!AC114-1)*权重!S$48,              IF(数据!AC114&lt;=12, 5*权重!S$48+(数据!AC114-6)*权重!S$49,                              5*权重!S$48+6*权重!S$49+(数据!AC114-12)*权重!S$51              )
 )</f>
        <v>20.183333333333334</v>
      </c>
      <c r="AD114" s="16">
        <f>IF( 数据!AD114&lt;=6,(数据!AD114-1)*权重!T$48,              IF(数据!AD114&lt;=12, 5*权重!T$48+(数据!AD114-6)*权重!T$49,                              5*权重!T$48+6*权重!T$49+(数据!AD114-12)*权重!T$51              )
 )</f>
        <v>-0.49999999999999956</v>
      </c>
      <c r="AE114" s="16">
        <f>IF( 数据!AE114&lt;=6,(数据!AE114-1)*权重!U$48,              IF(数据!AE114&lt;=10, 5*权重!U$48+(数据!AE114-4)*权重!U$50,                              5*权重!U$48+4*权重!U$50+(数据!AE114-10)*权重!U$52              )  )</f>
        <v>-1.3999999999999995</v>
      </c>
      <c r="AF114" s="16">
        <f>IF( 数据!AF114&lt;=6,(数据!AF114-1)*权重!V$48,              IF(数据!AF114&lt;=10, 5*权重!V$48+(数据!AF114-4)*权重!V$50,                              5*权重!V$48+4*权重!V$50+(数据!AF114-10)*权重!V$52              )  )</f>
        <v>8.1375000000000011</v>
      </c>
      <c r="AG114" s="16">
        <f>IF( 数据!AG114&lt;=6,(数据!AG114-1)*权重!W$48,              IF(数据!AG114&lt;=12, 5*权重!W$48+(数据!AG114-6)*权重!W$49,                              5*权重!W$48+6*权重!W$49+(数据!AG114-12)*权重!W$51              )
 )</f>
        <v>3.3</v>
      </c>
      <c r="AH114" s="16">
        <f>IF( 数据!AH114&lt;=6,(数据!AH114-1)*权重!X$48,              IF(数据!AH114&lt;=10, 5*权重!X$48+(数据!AH114-4)*权重!X$50,                              5*权重!X$48+4*权重!X$50+(数据!AH114-10)*权重!X$52              )  )</f>
        <v>0.17500000000000004</v>
      </c>
      <c r="AI114" s="16">
        <f>IF( 数据!AI114&lt;=6,(数据!AI114-1)*权重!Y$48,              IF(数据!AI114&lt;=12, 5*权重!Y$48+(数据!AI114-6)*权重!Y$49,                              5*权重!Y$48+6*权重!Y$49+(数据!AI114-12)*权重!Y$51              )
 )</f>
        <v>1.3333333333333333</v>
      </c>
      <c r="AJ114" s="16">
        <f>IF( 数据!AJ114&lt;=6,(数据!AJ114-1)*权重!Z$48,              IF(数据!AJ114&lt;=10, 5*权重!Z$48+(数据!AJ114-4)*权重!Z$50,                              5*权重!Z$48+4*权重!Z$50+(数据!AJ114-10)*权重!Z$52              )  )</f>
        <v>11.012499999999999</v>
      </c>
      <c r="AK114" s="16">
        <f>IF( 数据!AK114&lt;=6,(数据!AK114-1)*权重!AA$48,              IF(数据!AK114&lt;=10, 5*权重!AA$48+(数据!AK114-4)*权重!AA$50,                              5*权重!AA$48+4*权重!AA$50+(数据!AK114-10)*权重!AA$52              )  )</f>
        <v>-0.40000000000000013</v>
      </c>
      <c r="AL114" s="16">
        <f>IF( 数据!AL114&lt;=6,(数据!AL114-1)*权重!AB$48,              IF(数据!AL114&lt;=12, 5*权重!AB$48+(数据!AL114-6)*权重!AB$49,                              5*权重!AB$48+6*权重!AB$49+(数据!AL114-12)*权重!AB$51              )
 )</f>
        <v>16.2</v>
      </c>
      <c r="AM114" s="16">
        <f>IF( 数据!AM114&lt;=6,(数据!AM114-1)*权重!AC$48,              IF(数据!AM114&lt;=12, 5*权重!AC$48+(数据!AM114-6)*权重!AC$49,                              5*权重!AC$48+6*权重!AC$49+(数据!AM114-12)*权重!AC$51              )
 )</f>
        <v>8.8666666666666671</v>
      </c>
      <c r="AN114" s="16">
        <f>IF( 数据!AN114&lt;=6,(数据!AN114-1)*权重!AD$48,              IF(数据!AN114&lt;=12, 5*权重!AD$48+(数据!AN114-6)*权重!AD$49,                              5*权重!AD$48+6*权重!AD$49+(数据!AN114-12)*权重!AD$51              )
 )</f>
        <v>77.333333333333329</v>
      </c>
      <c r="AO114" s="16">
        <f>IF( 数据!AO114&lt;=6,(数据!AO114-1)*权重!AE$48,              IF(数据!AO114&lt;=12, 5*权重!AE$48+(数据!AO114-6)*权重!AE$49,                              5*权重!AE$48+6*权重!AE$49+(数据!AO114-12)*权重!AE$51              )
 )</f>
        <v>5.5833333333333339</v>
      </c>
      <c r="AP114" s="16">
        <f>IF( 数据!AP114&lt;=6,(数据!AP114-1)*权重!AF$48,              IF(数据!AP114&lt;=12, 5*权重!AF$48+(数据!AP114-6)*权重!AF$49,                              5*权重!AF$48+6*权重!AF$49+(数据!AP114-12)*权重!AF$51              )
 )</f>
        <v>14.466666666666667</v>
      </c>
      <c r="AQ114" s="16">
        <f>IF( 数据!AQ114&lt;=6,(数据!AQ114-1)*权重!AG$48,              IF(数据!AQ114&lt;=12, 5*权重!AG$48+(数据!AQ114-6)*权重!AG$49,                              5*权重!AG$48+6*权重!AG$49+(数据!AQ114-12)*权重!AG$51              )
 )</f>
        <v>19.350000000000001</v>
      </c>
      <c r="AR114" s="16">
        <f>IF( 数据!AR114&lt;=6,(数据!AR114-1)*权重!AH$48,              IF(数据!AR114&lt;=12, 5*权重!AH$48+(数据!AR114-6)*权重!AH$49,                              5*权重!AH$48+6*权重!AH$49+(数据!AR114-12)*权重!AH$51              )
 )</f>
        <v>19.233333333333334</v>
      </c>
      <c r="AS114" s="16">
        <f>IF( 数据!AS114&lt;=6,(数据!AS114-1)*权重!AI$48,              IF(数据!AS114&lt;=12, 5*权重!AI$48+(数据!AS114-6)*权重!AI$49,                              5*权重!AI$48+6*权重!AI$49+(数据!AS114-12)*权重!AI$51              )
 )</f>
        <v>6.6500000000000012</v>
      </c>
      <c r="AT114" s="16">
        <f>IF( 数据!AT114&lt;=6,(数据!AT114-1)*权重!AJ$48,              IF(数据!AT114&lt;=12, 5*权重!AJ$48+(数据!AT114-6)*权重!AJ$49,                              5*权重!AJ$48+6*权重!AJ$49+(数据!AT114-12)*权重!AJ$51              )
 )</f>
        <v>71.875</v>
      </c>
      <c r="AU114" s="16">
        <f>IF( 数据!AU114&lt;=6,(数据!AU114-1)*权重!AK$48,              IF(数据!AU114&lt;=12, 5*权重!AK$48+(数据!AU114-6)*权重!AK$49,                              5*权重!AK$48+6*权重!AK$49+(数据!AU114-12)*权重!AK$51              )
 )</f>
        <v>14.499999999999998</v>
      </c>
      <c r="AV114" s="16">
        <f>IF( 数据!AV114&lt;=6,(数据!AV114-1)*权重!AL$48,              IF(数据!AV114&lt;=10, 5*权重!AL$48+(数据!AV114-4)*权重!AL$50,                              5*权重!AL$48+4*权重!AL$50+(数据!AV114-10)*权重!AL$52              )  )</f>
        <v>3.4</v>
      </c>
      <c r="AW114" s="16">
        <f>IF( 数据!AW114&lt;=6,(数据!AW114-1)*权重!AM$48,              IF(数据!AW114&lt;=10, 5*权重!AM$48+(数据!AW114-4)*权重!AM$50,                              5*权重!AM$48+4*权重!AM$50+(数据!AW114-10)*权重!AM$52              )  )</f>
        <v>5.3250000000000002</v>
      </c>
      <c r="AX114" s="16">
        <f>IF( 数据!AX114&lt;=6,(数据!AX114-1)*权重!AN$48,              IF(数据!AX114&lt;=10, 5*权重!AN$48+(数据!AX114-4)*权重!AN$50,                              5*权重!AN$48+4*权重!AN$50+(数据!AX114-10)*权重!AN$52              )  )</f>
        <v>23.75</v>
      </c>
      <c r="AY114" s="8">
        <v>1</v>
      </c>
      <c r="AZ114" s="8">
        <v>2</v>
      </c>
      <c r="BA114" s="8">
        <v>3</v>
      </c>
      <c r="BB114" s="8">
        <v>3</v>
      </c>
      <c r="BC114" s="8">
        <v>2</v>
      </c>
      <c r="BD114" s="8">
        <v>2</v>
      </c>
      <c r="BE114" s="8">
        <v>2</v>
      </c>
      <c r="BF114" s="8">
        <v>2</v>
      </c>
      <c r="BG114" s="8">
        <v>2</v>
      </c>
      <c r="BH114" s="8">
        <v>2</v>
      </c>
      <c r="BI114" s="8">
        <v>2</v>
      </c>
      <c r="BJ114" s="8">
        <v>8.1</v>
      </c>
      <c r="BK114" s="8" t="s">
        <v>20</v>
      </c>
      <c r="BL114" s="8">
        <v>19</v>
      </c>
      <c r="BM114" s="8">
        <v>1</v>
      </c>
      <c r="BN114" s="8"/>
      <c r="BO114" s="8">
        <v>9</v>
      </c>
      <c r="BP114" s="34">
        <v>46203</v>
      </c>
      <c r="BQ114" s="8" t="s">
        <v>21</v>
      </c>
      <c r="BR114" s="8" t="s">
        <v>156</v>
      </c>
    </row>
    <row r="115" spans="1:70" ht="15.5" thickBot="1" x14ac:dyDescent="0.35">
      <c r="A115" s="8" t="s">
        <v>26</v>
      </c>
      <c r="B115" s="16">
        <f t="shared" si="4"/>
        <v>402.85666666666674</v>
      </c>
      <c r="C115" s="8" t="s">
        <v>431</v>
      </c>
      <c r="D115" s="8" t="s">
        <v>432</v>
      </c>
      <c r="E115" s="33">
        <v>0.94</v>
      </c>
      <c r="F115" s="8">
        <v>1</v>
      </c>
      <c r="G115" s="8" t="s">
        <v>22</v>
      </c>
      <c r="H115" s="8" t="s">
        <v>433</v>
      </c>
      <c r="I115" s="8">
        <v>28</v>
      </c>
      <c r="J115" s="8">
        <v>141</v>
      </c>
      <c r="K115" s="8">
        <v>163</v>
      </c>
      <c r="L115" s="16">
        <f>IF( 数据!L115&lt;=6,(数据!L115-1)*权重!B$48,              IF(数据!L115&lt;=12, 5*权重!B$48+(数据!L115-6)*权重!B$49,                              5*权重!B$48+6*权重!B$49+(数据!L115-12)*权重!B$51              )
 )</f>
        <v>4.8666666666666663</v>
      </c>
      <c r="M115" s="16">
        <f>IF( 数据!M115&lt;=6,(数据!M115-1)*权重!C$48,              IF(数据!M115&lt;=12, 5*权重!C$48+(数据!M115-6)*权重!C$49,                              5*权重!C$48+6*权重!C$49+(数据!M115-12)*权重!C$51              )
 )</f>
        <v>0.91666666666666674</v>
      </c>
      <c r="N115" s="16">
        <f>IF( 数据!N115&lt;=6,(数据!N115-1)*权重!D$48,              IF(数据!N115&lt;=12, 5*权重!D$48+(数据!N115-6)*权重!D$49,                              5*权重!D$48+6*权重!D$49+(数据!N115-12)*权重!D$51              )
 )</f>
        <v>0.25666666666666671</v>
      </c>
      <c r="O115" s="16">
        <f>IF( 数据!O115&lt;=6,(数据!O115-1)*权重!E$48,              IF(数据!O115&lt;=12, 5*权重!E$48+(数据!O115-6)*权重!E$49,                              5*权重!E$48+6*权重!E$49+(数据!O115-12)*权重!E$51              )
 )</f>
        <v>0</v>
      </c>
      <c r="P115" s="16">
        <f>IF( 数据!P115&lt;=6,(数据!P115-1)*权重!F$48,              IF(数据!P115&lt;=12, 5*权重!F$48+(数据!P115-6)*权重!F$49,                              5*权重!F$48+6*权重!F$49+(数据!P115-12)*权重!F$51              )
 )</f>
        <v>-1.9666666666666663</v>
      </c>
      <c r="Q115" s="16">
        <f>IF( 数据!Q115&lt;=6,(数据!Q115-1)*权重!G$48,              IF(数据!Q115&lt;=12, 5*权重!G$48+(数据!Q115-6)*权重!G$49,                              5*权重!G$48+6*权重!G$49+(数据!Q115-12)*权重!G$51              )
 )</f>
        <v>0</v>
      </c>
      <c r="R115" s="16">
        <f>IF( 数据!R115&lt;=6,(数据!R115-1)*权重!H$48,              IF(数据!R115&lt;=12, 5*权重!H$48+(数据!R115-6)*权重!H$49,                              5*权重!H$48+6*权重!H$49+(数据!R115-12)*权重!H$51              )
 )</f>
        <v>0</v>
      </c>
      <c r="S115" s="16">
        <f>IF( 数据!S115&lt;=6,(数据!S115-1)*权重!I$48,              IF(数据!S115&lt;=12, 5*权重!I$48+(数据!S115-6)*权重!I$49,                              5*权重!I$48+6*权重!I$49+(数据!S115-12)*权重!I$51              )
 )</f>
        <v>20.666666666666664</v>
      </c>
      <c r="T115" s="16">
        <f>IF( 数据!T115&lt;=6,(数据!T115-1)*权重!J$48,              IF(数据!T115&lt;=12, 5*权重!J$48+(数据!T115-6)*权重!J$49,                              5*权重!J$48+6*权重!J$49+(数据!T115-12)*权重!J$51              )
 )</f>
        <v>-0.20000000000000018</v>
      </c>
      <c r="U115" s="16">
        <f>IF( 数据!U115&lt;=6,(数据!U115-1)*权重!K$48,              IF(数据!U115&lt;=12, 5*权重!K$48+(数据!U115-6)*权重!K$49,                              5*权重!K$48+6*权重!K$49+(数据!U115-12)*权重!K$51              )
 )</f>
        <v>0</v>
      </c>
      <c r="V115" s="16">
        <f>IF( 数据!V115&lt;=6,(数据!V115-1)*权重!L$48,              IF(数据!V115&lt;=12, 5*权重!L$48+(数据!V115-6)*权重!L$49,                              5*权重!L$48+6*权重!L$49+(数据!V115-12)*权重!L$51              )
 )</f>
        <v>7.5000000000000009</v>
      </c>
      <c r="W115" s="16">
        <f>IF( 数据!W115&lt;=6,(数据!W115-1)*权重!M$48,              IF(数据!W115&lt;=12, 5*权重!M$48+(数据!W115-6)*权重!M$49,                              5*权重!M$48+6*权重!M$49+(数据!W115-12)*权重!M$51              )
 )</f>
        <v>2.0333333333333332</v>
      </c>
      <c r="X115" s="16">
        <f>IF( 数据!X115&lt;=6,(数据!X115-1)*权重!N$48,              IF(数据!X115&lt;=12, 5*权重!N$48+(数据!X115-6)*权重!N$49,                              5*权重!N$48+6*权重!N$49+(数据!X115-12)*权重!N$51              )
 )</f>
        <v>2.2166666666666663</v>
      </c>
      <c r="Y115" s="16">
        <f>IF( 数据!Y115&lt;=6,(数据!Y115-1)*权重!O$48,              IF(数据!Y115&lt;=12, 5*权重!O$48+(数据!Y115-6)*权重!O$49,                              5*权重!O$48+6*权重!O$49+(数据!Y115-12)*权重!O$51              )
 )</f>
        <v>2.5333333333333332</v>
      </c>
      <c r="Z115" s="16">
        <f>IF( 数据!Z115&lt;=6,(数据!Z115-1)*权重!P$48,              IF(数据!Z115&lt;=10, 5*权重!P$48+(数据!Z115-4)*权重!P$50,                              5*权重!P$48+4*权重!P$50+(数据!Z115-10)*权重!P$52              )  )</f>
        <v>-0.90000000000000013</v>
      </c>
      <c r="AA115" s="16">
        <f>IF( 数据!AA115&lt;=6,(数据!AA115-1)*权重!Q$48,              IF(数据!AA115&lt;=12, 5*权重!Q$48+(数据!AA115-6)*权重!Q$49,                              5*权重!Q$48+6*权重!Q$49+(数据!AA115-12)*权重!Q$51              )
 )</f>
        <v>4.5</v>
      </c>
      <c r="AB115" s="16">
        <f>IF( 数据!AB115&lt;=6,(数据!AB115-1)*权重!R$48,              IF(数据!AB115&lt;=10, 5*权重!R$48+(数据!AB115-4)*权重!R$50,                              5*权重!R$48+4*权重!R$50+(数据!AB115-10)*权重!R$52              )  )</f>
        <v>55.2</v>
      </c>
      <c r="AC115" s="16">
        <f>IF( 数据!AC115&lt;=6,(数据!AC115-1)*权重!S$48,              IF(数据!AC115&lt;=12, 5*权重!S$48+(数据!AC115-6)*权重!S$49,                              5*权重!S$48+6*权重!S$49+(数据!AC115-12)*权重!S$51              )
 )</f>
        <v>20.866666666666667</v>
      </c>
      <c r="AD115" s="16">
        <f>IF( 数据!AD115&lt;=6,(数据!AD115-1)*权重!T$48,              IF(数据!AD115&lt;=12, 5*权重!T$48+(数据!AD115-6)*权重!T$49,                              5*权重!T$48+6*权重!T$49+(数据!AD115-12)*权重!T$51              )
 )</f>
        <v>-1.2333333333333329</v>
      </c>
      <c r="AE115" s="16">
        <f>IF( 数据!AE115&lt;=6,(数据!AE115-1)*权重!U$48,              IF(数据!AE115&lt;=10, 5*权重!U$48+(数据!AE115-4)*权重!U$50,                              5*权重!U$48+4*权重!U$50+(数据!AE115-10)*权重!U$52              )  )</f>
        <v>-2.9999999999999996</v>
      </c>
      <c r="AF115" s="16">
        <f>IF( 数据!AF115&lt;=6,(数据!AF115-1)*权重!V$48,              IF(数据!AF115&lt;=10, 5*权重!V$48+(数据!AF115-4)*权重!V$50,                              5*权重!V$48+4*权重!V$50+(数据!AF115-10)*权重!V$52              )  )</f>
        <v>7.0875000000000004</v>
      </c>
      <c r="AG115" s="16">
        <f>IF( 数据!AG115&lt;=6,(数据!AG115-1)*权重!W$48,              IF(数据!AG115&lt;=12, 5*权重!W$48+(数据!AG115-6)*权重!W$49,                              5*权重!W$48+6*权重!W$49+(数据!AG115-12)*权重!W$51              )
 )</f>
        <v>3.8999999999999995</v>
      </c>
      <c r="AH115" s="16">
        <f>IF( 数据!AH115&lt;=6,(数据!AH115-1)*权重!X$48,              IF(数据!AH115&lt;=10, 5*权重!X$48+(数据!AH115-4)*权重!X$50,                              5*权重!X$48+4*权重!X$50+(数据!AH115-10)*权重!X$52              )  )</f>
        <v>-0.38750000000000001</v>
      </c>
      <c r="AI115" s="16">
        <f>IF( 数据!AI115&lt;=6,(数据!AI115-1)*权重!Y$48,              IF(数据!AI115&lt;=12, 5*权重!Y$48+(数据!AI115-6)*权重!Y$49,                              5*权重!Y$48+6*权重!Y$49+(数据!AI115-12)*权重!Y$51              )
 )</f>
        <v>0.53333333333333333</v>
      </c>
      <c r="AJ115" s="16">
        <f>IF( 数据!AJ115&lt;=6,(数据!AJ115-1)*权重!Z$48,              IF(数据!AJ115&lt;=10, 5*权重!Z$48+(数据!AJ115-4)*权重!Z$50,                              5*权重!Z$48+4*权重!Z$50+(数据!AJ115-10)*权重!Z$52              )  )</f>
        <v>7.4875000000000007</v>
      </c>
      <c r="AK115" s="16">
        <f>IF( 数据!AK115&lt;=6,(数据!AK115-1)*权重!AA$48,              IF(数据!AK115&lt;=10, 5*权重!AA$48+(数据!AK115-4)*权重!AA$50,                              5*权重!AA$48+4*权重!AA$50+(数据!AK115-10)*权重!AA$52              )  )</f>
        <v>-1.4500000000000002</v>
      </c>
      <c r="AL115" s="16">
        <f>IF( 数据!AL115&lt;=6,(数据!AL115-1)*权重!AB$48,              IF(数据!AL115&lt;=12, 5*权重!AB$48+(数据!AL115-6)*权重!AB$49,                              5*权重!AB$48+6*权重!AB$49+(数据!AL115-12)*权重!AB$51              )
 )</f>
        <v>12.6</v>
      </c>
      <c r="AM115" s="16">
        <f>IF( 数据!AM115&lt;=6,(数据!AM115-1)*权重!AC$48,              IF(数据!AM115&lt;=12, 5*权重!AC$48+(数据!AM115-6)*权重!AC$49,                              5*权重!AC$48+6*权重!AC$49+(数据!AM115-12)*权重!AC$51              )
 )</f>
        <v>8.8666666666666671</v>
      </c>
      <c r="AN115" s="16">
        <f>IF( 数据!AN115&lt;=6,(数据!AN115-1)*权重!AD$48,              IF(数据!AN115&lt;=12, 5*权重!AD$48+(数据!AN115-6)*权重!AD$49,                              5*权重!AD$48+6*权重!AD$49+(数据!AN115-12)*权重!AD$51              )
 )</f>
        <v>77.333333333333329</v>
      </c>
      <c r="AO115" s="16">
        <f>IF( 数据!AO115&lt;=6,(数据!AO115-1)*权重!AE$48,              IF(数据!AO115&lt;=12, 5*权重!AE$48+(数据!AO115-6)*权重!AE$49,                              5*权重!AE$48+6*权重!AE$49+(数据!AO115-12)*权重!AE$51              )
 )</f>
        <v>6.9666666666666668</v>
      </c>
      <c r="AP115" s="16">
        <f>IF( 数据!AP115&lt;=6,(数据!AP115-1)*权重!AF$48,              IF(数据!AP115&lt;=12, 5*权重!AF$48+(数据!AP115-6)*权重!AF$49,                              5*权重!AF$48+6*权重!AF$49+(数据!AP115-12)*权重!AF$51              )
 )</f>
        <v>17.366666666666667</v>
      </c>
      <c r="AQ115" s="16">
        <f>IF( 数据!AQ115&lt;=6,(数据!AQ115-1)*权重!AG$48,              IF(数据!AQ115&lt;=12, 5*权重!AG$48+(数据!AQ115-6)*权重!AG$49,                              5*权重!AG$48+6*权重!AG$49+(数据!AQ115-12)*权重!AG$51              )
 )</f>
        <v>18.316666666666666</v>
      </c>
      <c r="AR115" s="16">
        <f>IF( 数据!AR115&lt;=6,(数据!AR115-1)*权重!AH$48,              IF(数据!AR115&lt;=12, 5*权重!AH$48+(数据!AR115-6)*权重!AH$49,                              5*权重!AH$48+6*权重!AH$49+(数据!AR115-12)*权重!AH$51              )
 )</f>
        <v>16.899999999999999</v>
      </c>
      <c r="AS115" s="16">
        <f>IF( 数据!AS115&lt;=6,(数据!AS115-1)*权重!AI$48,              IF(数据!AS115&lt;=12, 5*权重!AI$48+(数据!AS115-6)*权重!AI$49,                              5*权重!AI$48+6*权重!AI$49+(数据!AS115-12)*权重!AI$51              )
 )</f>
        <v>1.8500000000000005</v>
      </c>
      <c r="AT115" s="16">
        <f>IF( 数据!AT115&lt;=6,(数据!AT115-1)*权重!AJ$48,              IF(数据!AT115&lt;=12, 5*权重!AJ$48+(数据!AT115-6)*权重!AJ$49,                              5*权重!AJ$48+6*权重!AJ$49+(数据!AT115-12)*权重!AJ$51              )
 )</f>
        <v>71.875</v>
      </c>
      <c r="AU115" s="16">
        <f>IF( 数据!AU115&lt;=6,(数据!AU115-1)*权重!AK$48,              IF(数据!AU115&lt;=12, 5*权重!AK$48+(数据!AU115-6)*权重!AK$49,                              5*权重!AK$48+6*权重!AK$49+(数据!AU115-12)*权重!AK$51              )
 )</f>
        <v>12.366666666666667</v>
      </c>
      <c r="AV115" s="16">
        <f>IF( 数据!AV115&lt;=6,(数据!AV115-1)*权重!AL$48,              IF(数据!AV115&lt;=10, 5*权重!AL$48+(数据!AV115-4)*权重!AL$50,                              5*权重!AL$48+4*权重!AL$50+(数据!AV115-10)*权重!AL$52              )  )</f>
        <v>2.2999999999999998</v>
      </c>
      <c r="AW115" s="16">
        <f>IF( 数据!AW115&lt;=6,(数据!AW115-1)*权重!AM$48,              IF(数据!AW115&lt;=10, 5*权重!AM$48+(数据!AW115-4)*权重!AM$50,                              5*权重!AM$48+4*权重!AM$50+(数据!AW115-10)*权重!AM$52              )  )</f>
        <v>3.45</v>
      </c>
      <c r="AX115" s="16">
        <f>IF( 数据!AX115&lt;=6,(数据!AX115-1)*权重!AN$48,              IF(数据!AX115&lt;=10, 5*权重!AN$48+(数据!AX115-4)*权重!AN$50,                              5*权重!AN$48+4*权重!AN$50+(数据!AX115-10)*权重!AN$52              )  )</f>
        <v>21.237499999999997</v>
      </c>
      <c r="AY115" s="8">
        <v>1</v>
      </c>
      <c r="AZ115" s="8">
        <v>3</v>
      </c>
      <c r="BA115" s="8">
        <v>3</v>
      </c>
      <c r="BB115" s="8">
        <v>2</v>
      </c>
      <c r="BC115" s="8">
        <v>2</v>
      </c>
      <c r="BD115" s="8">
        <v>3</v>
      </c>
      <c r="BE115" s="8">
        <v>3</v>
      </c>
      <c r="BF115" s="8">
        <v>2</v>
      </c>
      <c r="BG115" s="8">
        <v>3</v>
      </c>
      <c r="BH115" s="8">
        <v>1</v>
      </c>
      <c r="BI115" s="8">
        <v>3</v>
      </c>
      <c r="BJ115" s="8">
        <v>6.7</v>
      </c>
      <c r="BK115" s="8" t="s">
        <v>22</v>
      </c>
      <c r="BL115" s="8">
        <v>13</v>
      </c>
      <c r="BM115" s="8" t="s">
        <v>349</v>
      </c>
      <c r="BN115" s="8"/>
      <c r="BO115" s="8">
        <v>12</v>
      </c>
      <c r="BP115" s="34">
        <v>46568</v>
      </c>
      <c r="BQ115" s="8" t="s">
        <v>21</v>
      </c>
      <c r="BR115" s="8" t="s">
        <v>156</v>
      </c>
    </row>
    <row r="116" spans="1:70" ht="15.5" thickBot="1" x14ac:dyDescent="0.35">
      <c r="A116" s="8" t="s">
        <v>26</v>
      </c>
      <c r="B116" s="16">
        <f t="shared" si="4"/>
        <v>432.70333333333338</v>
      </c>
      <c r="C116" s="8" t="s">
        <v>434</v>
      </c>
      <c r="D116" s="8" t="s">
        <v>372</v>
      </c>
      <c r="E116" s="33">
        <v>1</v>
      </c>
      <c r="F116" s="8">
        <v>0</v>
      </c>
      <c r="G116" s="8" t="s">
        <v>157</v>
      </c>
      <c r="H116" s="8" t="s">
        <v>435</v>
      </c>
      <c r="I116" s="8">
        <v>25</v>
      </c>
      <c r="J116" s="8">
        <v>145</v>
      </c>
      <c r="K116" s="8">
        <v>152</v>
      </c>
      <c r="L116" s="16">
        <f>IF( 数据!L116&lt;=6,(数据!L116-1)*权重!B$48,              IF(数据!L116&lt;=12, 5*权重!B$48+(数据!L116-6)*权重!B$49,                              5*权重!B$48+6*权重!B$49+(数据!L116-12)*权重!B$51              )
 )</f>
        <v>3.0833333333333335</v>
      </c>
      <c r="M116" s="16">
        <f>IF( 数据!M116&lt;=6,(数据!M116-1)*权重!C$48,              IF(数据!M116&lt;=12, 5*权重!C$48+(数据!M116-6)*权重!C$49,                              5*权重!C$48+6*权重!C$49+(数据!M116-12)*权重!C$51              )
 )</f>
        <v>0.90000000000000013</v>
      </c>
      <c r="N116" s="16">
        <f>IF( 数据!N116&lt;=6,(数据!N116-1)*权重!D$48,              IF(数据!N116&lt;=12, 5*权重!D$48+(数据!N116-6)*权重!D$49,                              5*权重!D$48+6*权重!D$49+(数据!N116-12)*权重!D$51              )
 )</f>
        <v>-0.82999999999999985</v>
      </c>
      <c r="O116" s="16">
        <f>IF( 数据!O116&lt;=6,(数据!O116-1)*权重!E$48,              IF(数据!O116&lt;=12, 5*权重!E$48+(数据!O116-6)*权重!E$49,                              5*权重!E$48+6*权重!E$49+(数据!O116-12)*权重!E$51              )
 )</f>
        <v>0</v>
      </c>
      <c r="P116" s="16">
        <f>IF( 数据!P116&lt;=6,(数据!P116-1)*权重!F$48,              IF(数据!P116&lt;=12, 5*权重!F$48+(数据!P116-6)*权重!F$49,                              5*权重!F$48+6*权重!F$49+(数据!P116-12)*权重!F$51              )
 )</f>
        <v>-3.4999999999999996</v>
      </c>
      <c r="Q116" s="16">
        <f>IF( 数据!Q116&lt;=6,(数据!Q116-1)*权重!G$48,              IF(数据!Q116&lt;=12, 5*权重!G$48+(数据!Q116-6)*权重!G$49,                              5*权重!G$48+6*权重!G$49+(数据!Q116-12)*权重!G$51              )
 )</f>
        <v>0</v>
      </c>
      <c r="R116" s="16">
        <f>IF( 数据!R116&lt;=6,(数据!R116-1)*权重!H$48,              IF(数据!R116&lt;=12, 5*权重!H$48+(数据!R116-6)*权重!H$49,                              5*权重!H$48+6*权重!H$49+(数据!R116-12)*权重!H$51              )
 )</f>
        <v>0</v>
      </c>
      <c r="S116" s="16">
        <f>IF( 数据!S116&lt;=6,(数据!S116-1)*权重!I$48,              IF(数据!S116&lt;=12, 5*权重!I$48+(数据!S116-6)*权重!I$49,                              5*权重!I$48+6*权重!I$49+(数据!S116-12)*权重!I$51              )
 )</f>
        <v>15.2</v>
      </c>
      <c r="T116" s="16">
        <f>IF( 数据!T116&lt;=6,(数据!T116-1)*权重!J$48,              IF(数据!T116&lt;=12, 5*权重!J$48+(数据!T116-6)*权重!J$49,                              5*权重!J$48+6*权重!J$49+(数据!T116-12)*权重!J$51              )
 )</f>
        <v>0.29999999999999982</v>
      </c>
      <c r="U116" s="16">
        <f>IF( 数据!U116&lt;=6,(数据!U116-1)*权重!K$48,              IF(数据!U116&lt;=12, 5*权重!K$48+(数据!U116-6)*权重!K$49,                              5*权重!K$48+6*权重!K$49+(数据!U116-12)*权重!K$51              )
 )</f>
        <v>0</v>
      </c>
      <c r="V116" s="16">
        <f>IF( 数据!V116&lt;=6,(数据!V116-1)*权重!L$48,              IF(数据!V116&lt;=12, 5*权重!L$48+(数据!V116-6)*权重!L$49,                              5*权重!L$48+6*权重!L$49+(数据!V116-12)*权重!L$51              )
 )</f>
        <v>6.0333333333333341</v>
      </c>
      <c r="W116" s="16">
        <f>IF( 数据!W116&lt;=6,(数据!W116-1)*权重!M$48,              IF(数据!W116&lt;=12, 5*权重!M$48+(数据!W116-6)*权重!M$49,                              5*权重!M$48+6*权重!M$49+(数据!W116-12)*权重!M$51              )
 )</f>
        <v>-0.53333333333333333</v>
      </c>
      <c r="X116" s="16">
        <f>IF( 数据!X116&lt;=6,(数据!X116-1)*权重!N$48,              IF(数据!X116&lt;=12, 5*权重!N$48+(数据!X116-6)*权重!N$49,                              5*权重!N$48+6*权重!N$49+(数据!X116-12)*权重!N$51              )
 )</f>
        <v>1.8399999999999999</v>
      </c>
      <c r="Y116" s="16">
        <f>IF( 数据!Y116&lt;=6,(数据!Y116-1)*权重!O$48,              IF(数据!Y116&lt;=12, 5*权重!O$48+(数据!Y116-6)*权重!O$49,                              5*权重!O$48+6*权重!O$49+(数据!Y116-12)*权重!O$51              )
 )</f>
        <v>1.7</v>
      </c>
      <c r="Z116" s="16">
        <f>IF( 数据!Z116&lt;=6,(数据!Z116-1)*权重!P$48,              IF(数据!Z116&lt;=10, 5*权重!P$48+(数据!Z116-4)*权重!P$50,                              5*权重!P$48+4*权重!P$50+(数据!Z116-10)*权重!P$52              )  )</f>
        <v>-1.425</v>
      </c>
      <c r="AA116" s="16">
        <f>IF( 数据!AA116&lt;=6,(数据!AA116-1)*权重!Q$48,              IF(数据!AA116&lt;=12, 5*权重!Q$48+(数据!AA116-6)*权重!Q$49,                              5*权重!Q$48+6*权重!Q$49+(数据!AA116-12)*权重!Q$51              )
 )</f>
        <v>4.9333333333333327</v>
      </c>
      <c r="AB116" s="16">
        <f>IF( 数据!AB116&lt;=6,(数据!AB116-1)*权重!R$48,              IF(数据!AB116&lt;=10, 5*权重!R$48+(数据!AB116-4)*权重!R$50,                              5*权重!R$48+4*权重!R$50+(数据!AB116-10)*权重!R$52              )  )</f>
        <v>58.25</v>
      </c>
      <c r="AC116" s="16">
        <f>IF( 数据!AC116&lt;=6,(数据!AC116-1)*权重!S$48,              IF(数据!AC116&lt;=12, 5*权重!S$48+(数据!AC116-6)*权重!S$49,                              5*权重!S$48+6*权重!S$49+(数据!AC116-12)*权重!S$51              )
 )</f>
        <v>19.5</v>
      </c>
      <c r="AD116" s="16">
        <f>IF( 数据!AD116&lt;=6,(数据!AD116-1)*权重!T$48,              IF(数据!AD116&lt;=12, 5*权重!T$48+(数据!AD116-6)*权重!T$49,                              5*权重!T$48+6*权重!T$49+(数据!AD116-12)*权重!T$51              )
 )</f>
        <v>-0.83333333333333304</v>
      </c>
      <c r="AE116" s="16">
        <f>IF( 数据!AE116&lt;=6,(数据!AE116-1)*权重!U$48,              IF(数据!AE116&lt;=10, 5*权重!U$48+(数据!AE116-4)*权重!U$50,                              5*权重!U$48+4*权重!U$50+(数据!AE116-10)*权重!U$52              )  )</f>
        <v>-2.1999999999999993</v>
      </c>
      <c r="AF116" s="16">
        <f>IF( 数据!AF116&lt;=6,(数据!AF116-1)*权重!V$48,              IF(数据!AF116&lt;=10, 5*权重!V$48+(数据!AF116-4)*权重!V$50,                              5*权重!V$48+4*权重!V$50+(数据!AF116-10)*权重!V$52              )  )</f>
        <v>7.3500000000000005</v>
      </c>
      <c r="AG116" s="16">
        <f>IF( 数据!AG116&lt;=6,(数据!AG116-1)*权重!W$48,              IF(数据!AG116&lt;=12, 5*权重!W$48+(数据!AG116-6)*权重!W$49,                              5*权重!W$48+6*权重!W$49+(数据!AG116-12)*权重!W$51              )
 )</f>
        <v>4.4000000000000004</v>
      </c>
      <c r="AH116" s="16">
        <f>IF( 数据!AH116&lt;=6,(数据!AH116-1)*权重!X$48,              IF(数据!AH116&lt;=10, 5*权重!X$48+(数据!AH116-4)*权重!X$50,                              5*权重!X$48+4*权重!X$50+(数据!AH116-10)*权重!X$52              )  )</f>
        <v>0.17500000000000004</v>
      </c>
      <c r="AI116" s="16">
        <f>IF( 数据!AI116&lt;=6,(数据!AI116-1)*权重!Y$48,              IF(数据!AI116&lt;=12, 5*权重!Y$48+(数据!AI116-6)*权重!Y$49,                              5*权重!Y$48+6*权重!Y$49+(数据!AI116-12)*权重!Y$51              )
 )</f>
        <v>0.26666666666666666</v>
      </c>
      <c r="AJ116" s="16">
        <f>IF( 数据!AJ116&lt;=6,(数据!AJ116-1)*权重!Z$48,              IF(数据!AJ116&lt;=10, 5*权重!Z$48+(数据!AJ116-4)*权重!Z$50,                              5*权重!Z$48+4*权重!Z$50+(数据!AJ116-10)*权重!Z$52              )  )</f>
        <v>9.25</v>
      </c>
      <c r="AK116" s="16">
        <f>IF( 数据!AK116&lt;=6,(数据!AK116-1)*权重!AA$48,              IF(数据!AK116&lt;=10, 5*权重!AA$48+(数据!AK116-4)*权重!AA$50,                              5*权重!AA$48+4*权重!AA$50+(数据!AK116-10)*权重!AA$52              )  )</f>
        <v>-0.75000000000000022</v>
      </c>
      <c r="AL116" s="16">
        <f>IF( 数据!AL116&lt;=6,(数据!AL116-1)*权重!AB$48,              IF(数据!AL116&lt;=12, 5*权重!AB$48+(数据!AL116-6)*权重!AB$49,                              5*权重!AB$48+6*权重!AB$49+(数据!AL116-12)*权重!AB$51              )
 )</f>
        <v>12.6</v>
      </c>
      <c r="AM116" s="16">
        <f>IF( 数据!AM116&lt;=6,(数据!AM116-1)*权重!AC$48,              IF(数据!AM116&lt;=12, 5*权重!AC$48+(数据!AM116-6)*权重!AC$49,                              5*权重!AC$48+6*权重!AC$49+(数据!AM116-12)*权重!AC$51              )
 )</f>
        <v>8.5</v>
      </c>
      <c r="AN116" s="16">
        <f>IF( 数据!AN116&lt;=6,(数据!AN116-1)*权重!AD$48,              IF(数据!AN116&lt;=12, 5*权重!AD$48+(数据!AN116-6)*权重!AD$49,                              5*权重!AD$48+6*权重!AD$49+(数据!AN116-12)*权重!AD$51              )
 )</f>
        <v>86.791666666666657</v>
      </c>
      <c r="AO116" s="16">
        <f>IF( 数据!AO116&lt;=6,(数据!AO116-1)*权重!AE$48,              IF(数据!AO116&lt;=12, 5*权重!AE$48+(数据!AO116-6)*权重!AE$49,                              5*权重!AE$48+6*权重!AE$49+(数据!AO116-12)*权重!AE$51              )
 )</f>
        <v>3.3600000000000003</v>
      </c>
      <c r="AP116" s="16">
        <f>IF( 数据!AP116&lt;=6,(数据!AP116-1)*权重!AF$48,              IF(数据!AP116&lt;=12, 5*权重!AF$48+(数据!AP116-6)*权重!AF$49,                              5*权重!AF$48+6*权重!AF$49+(数据!AP116-12)*权重!AF$51              )
 )</f>
        <v>16.399999999999999</v>
      </c>
      <c r="AQ116" s="16">
        <f>IF( 数据!AQ116&lt;=6,(数据!AQ116-1)*权重!AG$48,              IF(数据!AQ116&lt;=12, 5*权重!AG$48+(数据!AQ116-6)*权重!AG$49,                              5*权重!AG$48+6*权重!AG$49+(数据!AQ116-12)*权重!AG$51              )
 )</f>
        <v>20.383333333333333</v>
      </c>
      <c r="AR116" s="16">
        <f>IF( 数据!AR116&lt;=6,(数据!AR116-1)*权重!AH$48,              IF(数据!AR116&lt;=12, 5*权重!AH$48+(数据!AR116-6)*权重!AH$49,                              5*权重!AH$48+6*权重!AH$49+(数据!AR116-12)*权重!AH$51              )
 )</f>
        <v>19.233333333333334</v>
      </c>
      <c r="AS116" s="16">
        <f>IF( 数据!AS116&lt;=6,(数据!AS116-1)*权重!AI$48,              IF(数据!AS116&lt;=12, 5*权重!AI$48+(数据!AS116-6)*权重!AI$49,                              5*权重!AI$48+6*权重!AI$49+(数据!AS116-12)*权重!AI$51              )
 )</f>
        <v>6.6500000000000012</v>
      </c>
      <c r="AT116" s="16">
        <f>IF( 数据!AT116&lt;=6,(数据!AT116-1)*权重!AJ$48,              IF(数据!AT116&lt;=12, 5*权重!AJ$48+(数据!AT116-6)*权重!AJ$49,                              5*权重!AJ$48+6*权重!AJ$49+(数据!AT116-12)*权重!AJ$51              )
 )</f>
        <v>91.375</v>
      </c>
      <c r="AU116" s="16">
        <f>IF( 数据!AU116&lt;=6,(数据!AU116-1)*权重!AK$48,              IF(数据!AU116&lt;=12, 5*权重!AK$48+(数据!AU116-6)*权重!AK$49,                              5*权重!AK$48+6*权重!AK$49+(数据!AU116-12)*权重!AK$51              )
 )</f>
        <v>14.499999999999998</v>
      </c>
      <c r="AV116" s="16">
        <f>IF( 数据!AV116&lt;=6,(数据!AV116-1)*权重!AL$48,              IF(数据!AV116&lt;=10, 5*权重!AL$48+(数据!AV116-4)*权重!AL$50,                              5*权重!AL$48+4*权重!AL$50+(数据!AV116-10)*权重!AL$52              )  )</f>
        <v>2.9749999999999996</v>
      </c>
      <c r="AW116" s="16">
        <f>IF( 数据!AW116&lt;=6,(数据!AW116-1)*权重!AM$48,              IF(数据!AW116&lt;=10, 5*权重!AM$48+(数据!AW116-4)*权重!AM$50,                              5*权重!AM$48+4*权重!AM$50+(数据!AW116-10)*权重!AM$52              )  )</f>
        <v>3.0750000000000002</v>
      </c>
      <c r="AX116" s="16">
        <f>IF( 数据!AX116&lt;=6,(数据!AX116-1)*权重!AN$48,              IF(数据!AX116&lt;=10, 5*权重!AN$48+(数据!AX116-4)*权重!AN$50,                              5*权重!AN$48+4*权重!AN$50+(数据!AX116-10)*权重!AN$52              )  )</f>
        <v>23.75</v>
      </c>
      <c r="AY116" s="8">
        <v>1</v>
      </c>
      <c r="AZ116" s="8">
        <v>1</v>
      </c>
      <c r="BA116" s="8">
        <v>1</v>
      </c>
      <c r="BB116" s="8">
        <v>2</v>
      </c>
      <c r="BC116" s="8">
        <v>1</v>
      </c>
      <c r="BD116" s="8">
        <v>1</v>
      </c>
      <c r="BE116" s="8">
        <v>1</v>
      </c>
      <c r="BF116" s="8">
        <v>1</v>
      </c>
      <c r="BG116" s="8">
        <v>3</v>
      </c>
      <c r="BH116" s="8">
        <v>2</v>
      </c>
      <c r="BI116" s="8">
        <v>1</v>
      </c>
      <c r="BJ116" s="8" t="s">
        <v>26</v>
      </c>
      <c r="BK116" s="8" t="s">
        <v>20</v>
      </c>
      <c r="BL116" s="8">
        <v>16</v>
      </c>
      <c r="BM116" s="8" t="s">
        <v>26</v>
      </c>
      <c r="BN116" s="8"/>
      <c r="BO116" s="8">
        <v>5</v>
      </c>
      <c r="BP116" s="34">
        <v>46568</v>
      </c>
      <c r="BQ116" s="8" t="s">
        <v>21</v>
      </c>
      <c r="BR116" s="8" t="s">
        <v>156</v>
      </c>
    </row>
    <row r="117" spans="1:70" ht="15.5" thickBot="1" x14ac:dyDescent="0.35">
      <c r="A117" s="8" t="s">
        <v>26</v>
      </c>
      <c r="B117" s="16">
        <f t="shared" si="4"/>
        <v>388.33249999999998</v>
      </c>
      <c r="C117" s="8" t="s">
        <v>436</v>
      </c>
      <c r="D117" s="8"/>
      <c r="E117" s="33">
        <v>0.96</v>
      </c>
      <c r="F117" s="8">
        <v>3</v>
      </c>
      <c r="G117" s="8" t="s">
        <v>20</v>
      </c>
      <c r="H117" s="8" t="s">
        <v>32</v>
      </c>
      <c r="I117" s="8">
        <v>26</v>
      </c>
      <c r="J117" s="8">
        <v>152</v>
      </c>
      <c r="K117" s="8">
        <v>160</v>
      </c>
      <c r="L117" s="16">
        <f>IF( 数据!L117&lt;=6,(数据!L117-1)*权重!B$48,              IF(数据!L117&lt;=12, 5*权重!B$48+(数据!L117-6)*权重!B$49,                              5*权重!B$48+6*权重!B$49+(数据!L117-12)*权重!B$51              )
 )</f>
        <v>3.1666666666666665</v>
      </c>
      <c r="M117" s="16">
        <f>IF( 数据!M117&lt;=6,(数据!M117-1)*权重!C$48,              IF(数据!M117&lt;=12, 5*权重!C$48+(数据!M117-6)*权重!C$49,                              5*权重!C$48+6*权重!C$49+(数据!M117-12)*权重!C$51              )
 )</f>
        <v>0.57999999999999996</v>
      </c>
      <c r="N117" s="16">
        <f>IF( 数据!N117&lt;=6,(数据!N117-1)*权重!D$48,              IF(数据!N117&lt;=12, 5*权重!D$48+(数据!N117-6)*权重!D$49,                              5*权重!D$48+6*权重!D$49+(数据!N117-12)*权重!D$51              )
 )</f>
        <v>0.16</v>
      </c>
      <c r="O117" s="16">
        <f>IF( 数据!O117&lt;=6,(数据!O117-1)*权重!E$48,              IF(数据!O117&lt;=12, 5*权重!E$48+(数据!O117-6)*权重!E$49,                              5*权重!E$48+6*权重!E$49+(数据!O117-12)*权重!E$51              )
 )</f>
        <v>0</v>
      </c>
      <c r="P117" s="16">
        <f>IF( 数据!P117&lt;=6,(数据!P117-1)*权重!F$48,              IF(数据!P117&lt;=12, 5*权重!F$48+(数据!P117-6)*权重!F$49,                              5*权重!F$48+6*权重!F$49+(数据!P117-12)*权重!F$51              )
 )</f>
        <v>-3.5333333333333328</v>
      </c>
      <c r="Q117" s="16">
        <f>IF( 数据!Q117&lt;=6,(数据!Q117-1)*权重!G$48,              IF(数据!Q117&lt;=12, 5*权重!G$48+(数据!Q117-6)*权重!G$49,                              5*权重!G$48+6*权重!G$49+(数据!Q117-12)*权重!G$51              )
 )</f>
        <v>0</v>
      </c>
      <c r="R117" s="16">
        <f>IF( 数据!R117&lt;=6,(数据!R117-1)*权重!H$48,              IF(数据!R117&lt;=12, 5*权重!H$48+(数据!R117-6)*权重!H$49,                              5*权重!H$48+6*权重!H$49+(数据!R117-12)*权重!H$51              )
 )</f>
        <v>0</v>
      </c>
      <c r="S117" s="16">
        <f>IF( 数据!S117&lt;=6,(数据!S117-1)*权重!I$48,              IF(数据!S117&lt;=12, 5*权重!I$48+(数据!S117-6)*权重!I$49,                              5*权重!I$48+6*权重!I$49+(数据!S117-12)*权重!I$51              )
 )</f>
        <v>1.2</v>
      </c>
      <c r="T117" s="16">
        <f>IF( 数据!T117&lt;=6,(数据!T117-1)*权重!J$48,              IF(数据!T117&lt;=12, 5*权重!J$48+(数据!T117-6)*权重!J$49,                              5*权重!J$48+6*权重!J$49+(数据!T117-12)*权重!J$51              )
 )</f>
        <v>1.4</v>
      </c>
      <c r="U117" s="16">
        <f>IF( 数据!U117&lt;=6,(数据!U117-1)*权重!K$48,              IF(数据!U117&lt;=12, 5*权重!K$48+(数据!U117-6)*权重!K$49,                              5*权重!K$48+6*权重!K$49+(数据!U117-12)*权重!K$51              )
 )</f>
        <v>0</v>
      </c>
      <c r="V117" s="16">
        <f>IF( 数据!V117&lt;=6,(数据!V117-1)*权重!L$48,              IF(数据!V117&lt;=12, 5*权重!L$48+(数据!V117-6)*权重!L$49,                              5*权重!L$48+6*权重!L$49+(数据!V117-12)*权重!L$51              )
 )</f>
        <v>0</v>
      </c>
      <c r="W117" s="16">
        <f>IF( 数据!W117&lt;=6,(数据!W117-1)*权重!M$48,              IF(数据!W117&lt;=12, 5*权重!M$48+(数据!W117-6)*权重!M$49,                              5*权重!M$48+6*权重!M$49+(数据!W117-12)*权重!M$51              )
 )</f>
        <v>-0.5</v>
      </c>
      <c r="X117" s="16">
        <f>IF( 数据!X117&lt;=6,(数据!X117-1)*权重!N$48,              IF(数据!X117&lt;=12, 5*权重!N$48+(数据!X117-6)*权重!N$49,                              5*权重!N$48+6*权重!N$49+(数据!X117-12)*权重!N$51              )
 )</f>
        <v>2.0499999999999998</v>
      </c>
      <c r="Y117" s="16">
        <f>IF( 数据!Y117&lt;=6,(数据!Y117-1)*权重!O$48,              IF(数据!Y117&lt;=12, 5*权重!O$48+(数据!Y117-6)*权重!O$49,                              5*权重!O$48+6*权重!O$49+(数据!Y117-12)*权重!O$51              )
 )</f>
        <v>0.48</v>
      </c>
      <c r="Z117" s="16">
        <f>IF( 数据!Z117&lt;=6,(数据!Z117-1)*权重!P$48,              IF(数据!Z117&lt;=10, 5*权重!P$48+(数据!Z117-4)*权重!P$50,                              5*权重!P$48+4*权重!P$50+(数据!Z117-10)*权重!P$52              )  )</f>
        <v>0</v>
      </c>
      <c r="AA117" s="16">
        <f>IF( 数据!AA117&lt;=6,(数据!AA117-1)*权重!Q$48,              IF(数据!AA117&lt;=12, 5*权重!Q$48+(数据!AA117-6)*权重!Q$49,                              5*权重!Q$48+6*权重!Q$49+(数据!AA117-12)*权重!Q$51              )
 )</f>
        <v>5.833333333333333</v>
      </c>
      <c r="AB117" s="16">
        <f>IF( 数据!AB117&lt;=6,(数据!AB117-1)*权重!R$48,              IF(数据!AB117&lt;=10, 5*权重!R$48+(数据!AB117-4)*权重!R$50,                              5*权重!R$48+4*权重!R$50+(数据!AB117-10)*权重!R$52              )  )</f>
        <v>56</v>
      </c>
      <c r="AC117" s="16">
        <f>IF( 数据!AC117&lt;=6,(数据!AC117-1)*权重!S$48,              IF(数据!AC117&lt;=12, 5*权重!S$48+(数据!AC117-6)*权重!S$49,                              5*权重!S$48+6*权重!S$49+(数据!AC117-12)*权重!S$51              )
 )</f>
        <v>20.183333333333334</v>
      </c>
      <c r="AD117" s="16">
        <f>IF( 数据!AD117&lt;=6,(数据!AD117-1)*权重!T$48,              IF(数据!AD117&lt;=12, 5*权重!T$48+(数据!AD117-6)*权重!T$49,                              5*权重!T$48+6*权重!T$49+(数据!AD117-12)*权重!T$51              )
 )</f>
        <v>-1.2333333333333329</v>
      </c>
      <c r="AE117" s="16">
        <f>IF( 数据!AE117&lt;=6,(数据!AE117-1)*权重!U$48,              IF(数据!AE117&lt;=10, 5*权重!U$48+(数据!AE117-4)*权重!U$50,                              5*权重!U$48+4*权重!U$50+(数据!AE117-10)*权重!U$52              )  )</f>
        <v>-2.9999999999999996</v>
      </c>
      <c r="AF117" s="16">
        <f>IF( 数据!AF117&lt;=6,(数据!AF117-1)*权重!V$48,              IF(数据!AF117&lt;=10, 5*权重!V$48+(数据!AF117-4)*权重!V$50,                              5*权重!V$48+4*权重!V$50+(数据!AF117-10)*权重!V$52              )  )</f>
        <v>4.32</v>
      </c>
      <c r="AG117" s="16">
        <f>IF( 数据!AG117&lt;=6,(数据!AG117-1)*权重!W$48,              IF(数据!AG117&lt;=12, 5*权重!W$48+(数据!AG117-6)*权重!W$49,                              5*权重!W$48+6*权重!W$49+(数据!AG117-12)*权重!W$51              )
 )</f>
        <v>3.75</v>
      </c>
      <c r="AH117" s="16">
        <f>IF( 数据!AH117&lt;=6,(数据!AH117-1)*权重!X$48,              IF(数据!AH117&lt;=10, 5*权重!X$48+(数据!AH117-4)*权重!X$50,                              5*权重!X$48+4*权重!X$50+(数据!AH117-10)*权重!X$52              )  )</f>
        <v>-0.16249999999999998</v>
      </c>
      <c r="AI117" s="16">
        <f>IF( 数据!AI117&lt;=6,(数据!AI117-1)*权重!Y$48,              IF(数据!AI117&lt;=12, 5*权重!Y$48+(数据!AI117-6)*权重!Y$49,                              5*权重!Y$48+6*权重!Y$49+(数据!AI117-12)*权重!Y$51              )
 )</f>
        <v>0.08</v>
      </c>
      <c r="AJ117" s="16">
        <f>IF( 数据!AJ117&lt;=6,(数据!AJ117-1)*权重!Z$48,              IF(数据!AJ117&lt;=10, 5*权重!Z$48+(数据!AJ117-4)*权重!Z$50,                              5*权重!Z$48+4*权重!Z$50+(数据!AJ117-10)*权重!Z$52              )  )</f>
        <v>9.8375000000000004</v>
      </c>
      <c r="AK117" s="16">
        <f>IF( 数据!AK117&lt;=6,(数据!AK117-1)*权重!AA$48,              IF(数据!AK117&lt;=10, 5*权重!AA$48+(数据!AK117-4)*权重!AA$50,                              5*权重!AA$48+4*权重!AA$50+(数据!AK117-10)*权重!AA$52              )  )</f>
        <v>-1.4500000000000002</v>
      </c>
      <c r="AL117" s="16">
        <f>IF( 数据!AL117&lt;=6,(数据!AL117-1)*权重!AB$48,              IF(数据!AL117&lt;=12, 5*权重!AB$48+(数据!AL117-6)*权重!AB$49,                              5*权重!AB$48+6*权重!AB$49+(数据!AL117-12)*权重!AB$51              )
 )</f>
        <v>13.5</v>
      </c>
      <c r="AM117" s="16">
        <f>IF( 数据!AM117&lt;=6,(数据!AM117-1)*权重!AC$48,              IF(数据!AM117&lt;=12, 5*权重!AC$48+(数据!AM117-6)*权重!AC$49,                              5*权重!AC$48+6*权重!AC$49+(数据!AM117-12)*权重!AC$51              )
 )</f>
        <v>8.8666666666666671</v>
      </c>
      <c r="AN117" s="16">
        <f>IF( 数据!AN117&lt;=6,(数据!AN117-1)*权重!AD$48,              IF(数据!AN117&lt;=12, 5*权重!AD$48+(数据!AN117-6)*权重!AD$49,                              5*权重!AD$48+6*权重!AD$49+(数据!AN117-12)*权重!AD$51              )
 )</f>
        <v>77.333333333333329</v>
      </c>
      <c r="AO117" s="16">
        <f>IF( 数据!AO117&lt;=6,(数据!AO117-1)*权重!AE$48,              IF(数据!AO117&lt;=12, 5*权重!AE$48+(数据!AO117-6)*权重!AE$49,                              5*权重!AE$48+6*权重!AE$49+(数据!AO117-12)*权重!AE$51              )
 )</f>
        <v>20.3</v>
      </c>
      <c r="AP117" s="16">
        <f>IF( 数据!AP117&lt;=6,(数据!AP117-1)*权重!AF$48,              IF(数据!AP117&lt;=12, 5*权重!AF$48+(数据!AP117-6)*权重!AF$49,                              5*权重!AF$48+6*权重!AF$49+(数据!AP117-12)*权重!AF$51              )
 )</f>
        <v>16.399999999999999</v>
      </c>
      <c r="AQ117" s="16">
        <f>IF( 数据!AQ117&lt;=6,(数据!AQ117-1)*权重!AG$48,              IF(数据!AQ117&lt;=12, 5*权重!AG$48+(数据!AQ117-6)*权重!AG$49,                              5*权重!AG$48+6*权重!AG$49+(数据!AQ117-12)*权重!AG$51              )
 )</f>
        <v>18.833333333333336</v>
      </c>
      <c r="AR117" s="16">
        <f>IF( 数据!AR117&lt;=6,(数据!AR117-1)*权重!AH$48,              IF(数据!AR117&lt;=12, 5*权重!AH$48+(数据!AR117-6)*权重!AH$49,                              5*权重!AH$48+6*权重!AH$49+(数据!AR117-12)*权重!AH$51              )
 )</f>
        <v>13.399999999999999</v>
      </c>
      <c r="AS117" s="16">
        <f>IF( 数据!AS117&lt;=6,(数据!AS117-1)*权重!AI$48,              IF(数据!AS117&lt;=12, 5*权重!AI$48+(数据!AS117-6)*权重!AI$49,                              5*权重!AI$48+6*权重!AI$49+(数据!AS117-12)*权重!AI$51              )
 )</f>
        <v>7.6000000000000014</v>
      </c>
      <c r="AT117" s="16">
        <f>IF( 数据!AT117&lt;=6,(数据!AT117-1)*权重!AJ$48,              IF(数据!AT117&lt;=12, 5*权重!AJ$48+(数据!AT117-6)*权重!AJ$49,                              5*权重!AJ$48+6*权重!AJ$49+(数据!AT117-12)*权重!AJ$51              )
 )</f>
        <v>67</v>
      </c>
      <c r="AU117" s="16">
        <f>IF( 数据!AU117&lt;=6,(数据!AU117-1)*权重!AK$48,              IF(数据!AU117&lt;=12, 5*权重!AK$48+(数据!AU117-6)*权重!AK$49,                              5*权重!AK$48+6*权重!AK$49+(数据!AU117-12)*权重!AK$51              )
 )</f>
        <v>14.499999999999998</v>
      </c>
      <c r="AV117" s="16">
        <f>IF( 数据!AV117&lt;=6,(数据!AV117-1)*权重!AL$48,              IF(数据!AV117&lt;=10, 5*权重!AL$48+(数据!AV117-4)*权重!AL$50,                              5*权重!AL$48+4*权重!AL$50+(数据!AV117-10)*权重!AL$52              )  )</f>
        <v>3.4</v>
      </c>
      <c r="AW117" s="16">
        <f>IF( 数据!AW117&lt;=6,(数据!AW117-1)*权重!AM$48,              IF(数据!AW117&lt;=10, 5*权重!AM$48+(数据!AW117-4)*权重!AM$50,                              5*权重!AM$48+4*权重!AM$50+(数据!AW117-10)*权重!AM$52              )  )</f>
        <v>3.45</v>
      </c>
      <c r="AX117" s="16">
        <f>IF( 数据!AX117&lt;=6,(数据!AX117-1)*权重!AN$48,              IF(数据!AX117&lt;=10, 5*权重!AN$48+(数据!AX117-4)*权重!AN$50,                              5*权重!AN$48+4*权重!AN$50+(数据!AX117-10)*权重!AN$52              )  )</f>
        <v>24.587499999999999</v>
      </c>
      <c r="AY117" s="8">
        <v>13</v>
      </c>
      <c r="AZ117" s="8">
        <v>12</v>
      </c>
      <c r="BA117" s="8">
        <v>16</v>
      </c>
      <c r="BB117" s="8">
        <v>16</v>
      </c>
      <c r="BC117" s="8">
        <v>14</v>
      </c>
      <c r="BD117" s="8">
        <v>14</v>
      </c>
      <c r="BE117" s="8">
        <v>13</v>
      </c>
      <c r="BF117" s="8">
        <v>15</v>
      </c>
      <c r="BG117" s="8">
        <v>12</v>
      </c>
      <c r="BH117" s="8">
        <v>16</v>
      </c>
      <c r="BI117" s="8">
        <v>15</v>
      </c>
      <c r="BJ117" s="8">
        <v>7.8</v>
      </c>
      <c r="BK117" s="8" t="s">
        <v>20</v>
      </c>
      <c r="BL117" s="8">
        <v>17</v>
      </c>
      <c r="BM117" s="8">
        <v>1</v>
      </c>
      <c r="BN117" s="8"/>
      <c r="BO117" s="8" t="s">
        <v>26</v>
      </c>
      <c r="BP117" s="34">
        <v>47664</v>
      </c>
      <c r="BQ117" s="8" t="s">
        <v>21</v>
      </c>
      <c r="BR117" s="8" t="s">
        <v>156</v>
      </c>
    </row>
    <row r="118" spans="1:70" ht="15.5" thickBot="1" x14ac:dyDescent="0.35">
      <c r="A118" s="8" t="s">
        <v>26</v>
      </c>
      <c r="B118" s="16">
        <f t="shared" si="4"/>
        <v>466.18249999999995</v>
      </c>
      <c r="C118" s="8" t="s">
        <v>437</v>
      </c>
      <c r="D118" s="8"/>
      <c r="E118" s="33">
        <v>0.93</v>
      </c>
      <c r="F118" s="8">
        <v>4</v>
      </c>
      <c r="G118" s="8" t="s">
        <v>20</v>
      </c>
      <c r="H118" s="8" t="s">
        <v>438</v>
      </c>
      <c r="I118" s="8">
        <v>26</v>
      </c>
      <c r="J118" s="8">
        <v>175</v>
      </c>
      <c r="K118" s="8">
        <v>176</v>
      </c>
      <c r="L118" s="16">
        <f>IF( 数据!L118&lt;=6,(数据!L118-1)*权重!B$48,              IF(数据!L118&lt;=12, 5*权重!B$48+(数据!L118-6)*权重!B$49,                              5*权重!B$48+6*权重!B$49+(数据!L118-12)*权重!B$51              )
 )</f>
        <v>4.4000000000000004</v>
      </c>
      <c r="M118" s="16">
        <f>IF( 数据!M118&lt;=6,(数据!M118-1)*权重!C$48,              IF(数据!M118&lt;=12, 5*权重!C$48+(数据!M118-6)*权重!C$49,                              5*权重!C$48+6*权重!C$49+(数据!M118-12)*权重!C$51              )
 )</f>
        <v>0.5</v>
      </c>
      <c r="N118" s="16">
        <f>IF( 数据!N118&lt;=6,(数据!N118-1)*权重!D$48,              IF(数据!N118&lt;=12, 5*权重!D$48+(数据!N118-6)*权重!D$49,                              5*权重!D$48+6*权重!D$49+(数据!N118-12)*权重!D$51              )
 )</f>
        <v>-0.27999999999999992</v>
      </c>
      <c r="O118" s="16">
        <f>IF( 数据!O118&lt;=6,(数据!O118-1)*权重!E$48,              IF(数据!O118&lt;=12, 5*权重!E$48+(数据!O118-6)*权重!E$49,                              5*权重!E$48+6*权重!E$49+(数据!O118-12)*权重!E$51              )
 )</f>
        <v>0</v>
      </c>
      <c r="P118" s="16">
        <f>IF( 数据!P118&lt;=6,(数据!P118-1)*权重!F$48,              IF(数据!P118&lt;=12, 5*权重!F$48+(数据!P118-6)*权重!F$49,                              5*权重!F$48+6*权重!F$49+(数据!P118-12)*权重!F$51              )
 )</f>
        <v>-2.7333333333333329</v>
      </c>
      <c r="Q118" s="16">
        <f>IF( 数据!Q118&lt;=6,(数据!Q118-1)*权重!G$48,              IF(数据!Q118&lt;=12, 5*权重!G$48+(数据!Q118-6)*权重!G$49,                              5*权重!G$48+6*权重!G$49+(数据!Q118-12)*权重!G$51              )
 )</f>
        <v>0</v>
      </c>
      <c r="R118" s="16">
        <f>IF( 数据!R118&lt;=6,(数据!R118-1)*权重!H$48,              IF(数据!R118&lt;=12, 5*权重!H$48+(数据!R118-6)*权重!H$49,                              5*权重!H$48+6*权重!H$49+(数据!R118-12)*权重!H$51              )
 )</f>
        <v>0</v>
      </c>
      <c r="S118" s="16">
        <f>IF( 数据!S118&lt;=6,(数据!S118-1)*权重!I$48,              IF(数据!S118&lt;=12, 5*权重!I$48+(数据!S118-6)*权重!I$49,                              5*权重!I$48+6*权重!I$49+(数据!S118-12)*权重!I$51              )
 )</f>
        <v>15.2</v>
      </c>
      <c r="T118" s="16">
        <f>IF( 数据!T118&lt;=6,(数据!T118-1)*权重!J$48,              IF(数据!T118&lt;=12, 5*权重!J$48+(数据!T118-6)*权重!J$49,                              5*权重!J$48+6*权重!J$49+(数据!T118-12)*权重!J$51              )
 )</f>
        <v>1.2999999999999998</v>
      </c>
      <c r="U118" s="16">
        <f>IF( 数据!U118&lt;=6,(数据!U118-1)*权重!K$48,              IF(数据!U118&lt;=12, 5*权重!K$48+(数据!U118-6)*权重!K$49,                              5*权重!K$48+6*权重!K$49+(数据!U118-12)*权重!K$51              )
 )</f>
        <v>0</v>
      </c>
      <c r="V118" s="16">
        <f>IF( 数据!V118&lt;=6,(数据!V118-1)*权重!L$48,              IF(数据!V118&lt;=12, 5*权重!L$48+(数据!V118-6)*权重!L$49,                              5*权重!L$48+6*权重!L$49+(数据!V118-12)*权重!L$51              )
 )</f>
        <v>8.1666666666666679</v>
      </c>
      <c r="W118" s="16">
        <f>IF( 数据!W118&lt;=6,(数据!W118-1)*权重!M$48,              IF(数据!W118&lt;=12, 5*权重!M$48+(数据!W118-6)*权重!M$49,                              5*权重!M$48+6*权重!M$49+(数据!W118-12)*权重!M$51              )
 )</f>
        <v>0.76666666666666661</v>
      </c>
      <c r="X118" s="16">
        <f>IF( 数据!X118&lt;=6,(数据!X118-1)*权重!N$48,              IF(数据!X118&lt;=12, 5*权重!N$48+(数据!X118-6)*权重!N$49,                              5*权重!N$48+6*权重!N$49+(数据!X118-12)*权重!N$51              )
 )</f>
        <v>1.7999999999999998</v>
      </c>
      <c r="Y118" s="16">
        <f>IF( 数据!Y118&lt;=6,(数据!Y118-1)*权重!O$48,              IF(数据!Y118&lt;=12, 5*权重!O$48+(数据!Y118-6)*权重!O$49,                              5*权重!O$48+6*权重!O$49+(数据!Y118-12)*权重!O$51              )
 )</f>
        <v>5.8666666666666671</v>
      </c>
      <c r="Z118" s="16">
        <f>IF( 数据!Z118&lt;=6,(数据!Z118-1)*权重!P$48,              IF(数据!Z118&lt;=10, 5*权重!P$48+(数据!Z118-4)*权重!P$50,                              5*权重!P$48+4*权重!P$50+(数据!Z118-10)*权重!P$52              )  )</f>
        <v>-0.90000000000000013</v>
      </c>
      <c r="AA118" s="16">
        <f>IF( 数据!AA118&lt;=6,(数据!AA118-1)*权重!Q$48,              IF(数据!AA118&lt;=12, 5*权重!Q$48+(数据!AA118-6)*权重!Q$49,                              5*权重!Q$48+6*权重!Q$49+(数据!AA118-12)*权重!Q$51              )
 )</f>
        <v>5.166666666666667</v>
      </c>
      <c r="AB118" s="16">
        <f>IF( 数据!AB118&lt;=6,(数据!AB118-1)*权重!R$48,              IF(数据!AB118&lt;=10, 5*权重!R$48+(数据!AB118-4)*权重!R$50,                              5*权重!R$48+4*权重!R$50+(数据!AB118-10)*权重!R$52              )  )</f>
        <v>59</v>
      </c>
      <c r="AC118" s="16">
        <f>IF( 数据!AC118&lt;=6,(数据!AC118-1)*权重!S$48,              IF(数据!AC118&lt;=12, 5*权重!S$48+(数据!AC118-6)*权重!S$49,                              5*权重!S$48+6*权重!S$49+(数据!AC118-12)*权重!S$51              )
 )</f>
        <v>20.866666666666667</v>
      </c>
      <c r="AD118" s="16">
        <f>IF( 数据!AD118&lt;=6,(数据!AD118-1)*权重!T$48,              IF(数据!AD118&lt;=12, 5*权重!T$48+(数据!AD118-6)*权重!T$49,                              5*权重!T$48+6*权重!T$49+(数据!AD118-12)*权重!T$51              )
 )</f>
        <v>-1.2333333333333329</v>
      </c>
      <c r="AE118" s="16">
        <f>IF( 数据!AE118&lt;=6,(数据!AE118-1)*权重!U$48,              IF(数据!AE118&lt;=10, 5*权重!U$48+(数据!AE118-4)*权重!U$50,                              5*权重!U$48+4*权重!U$50+(数据!AE118-10)*权重!U$52              )  )</f>
        <v>-1.3999999999999995</v>
      </c>
      <c r="AF118" s="16">
        <f>IF( 数据!AF118&lt;=6,(数据!AF118-1)*权重!V$48,              IF(数据!AF118&lt;=10, 5*权重!V$48+(数据!AF118-4)*权重!V$50,                              5*权重!V$48+4*权重!V$50+(数据!AF118-10)*权重!V$52              )  )</f>
        <v>6.8250000000000011</v>
      </c>
      <c r="AG118" s="16">
        <f>IF( 数据!AG118&lt;=6,(数据!AG118-1)*权重!W$48,              IF(数据!AG118&lt;=12, 5*权重!W$48+(数据!AG118-6)*权重!W$49,                              5*权重!W$48+6*权重!W$49+(数据!AG118-12)*权重!W$51              )
 )</f>
        <v>3.3</v>
      </c>
      <c r="AH118" s="16">
        <f>IF( 数据!AH118&lt;=6,(数据!AH118-1)*权重!X$48,              IF(数据!AH118&lt;=10, 5*权重!X$48+(数据!AH118-4)*权重!X$50,                              5*权重!X$48+4*权重!X$50+(数据!AH118-10)*权重!X$52              )  )</f>
        <v>0.4</v>
      </c>
      <c r="AI118" s="16">
        <f>IF( 数据!AI118&lt;=6,(数据!AI118-1)*权重!Y$48,              IF(数据!AI118&lt;=12, 5*权重!Y$48+(数据!AI118-6)*权重!Y$49,                              5*权重!Y$48+6*权重!Y$49+(数据!AI118-12)*权重!Y$51              )
 )</f>
        <v>0.53333333333333333</v>
      </c>
      <c r="AJ118" s="16">
        <f>IF( 数据!AJ118&lt;=6,(数据!AJ118-1)*权重!Z$48,              IF(数据!AJ118&lt;=10, 5*权重!Z$48+(数据!AJ118-4)*权重!Z$50,                              5*权重!Z$48+4*权重!Z$50+(数据!AJ118-10)*权重!Z$52              )  )</f>
        <v>11.600000000000001</v>
      </c>
      <c r="AK118" s="16">
        <f>IF( 数据!AK118&lt;=6,(数据!AK118-1)*权重!AA$48,              IF(数据!AK118&lt;=10, 5*权重!AA$48+(数据!AK118-4)*权重!AA$50,                              5*权重!AA$48+4*权重!AA$50+(数据!AK118-10)*权重!AA$52              )  )</f>
        <v>-0.57500000000000018</v>
      </c>
      <c r="AL118" s="16">
        <f>IF( 数据!AL118&lt;=6,(数据!AL118-1)*权重!AB$48,              IF(数据!AL118&lt;=12, 5*权重!AB$48+(数据!AL118-6)*权重!AB$49,                              5*权重!AB$48+6*权重!AB$49+(数据!AL118-12)*权重!AB$51              )
 )</f>
        <v>15.3</v>
      </c>
      <c r="AM118" s="16">
        <f>IF( 数据!AM118&lt;=6,(数据!AM118-1)*权重!AC$48,              IF(数据!AM118&lt;=12, 5*权重!AC$48+(数据!AM118-6)*权重!AC$49,                              5*权重!AC$48+6*权重!AC$49+(数据!AM118-12)*权重!AC$51              )
 )</f>
        <v>8.8666666666666671</v>
      </c>
      <c r="AN118" s="16">
        <f>IF( 数据!AN118&lt;=6,(数据!AN118-1)*权重!AD$48,              IF(数据!AN118&lt;=12, 5*权重!AD$48+(数据!AN118-6)*权重!AD$49,                              5*权重!AD$48+6*权重!AD$49+(数据!AN118-12)*权重!AD$51              )
 )</f>
        <v>91.520833333333329</v>
      </c>
      <c r="AO118" s="16">
        <f>IF( 数据!AO118&lt;=6,(数据!AO118-1)*权重!AE$48,              IF(数据!AO118&lt;=12, 5*权重!AE$48+(数据!AO118-6)*权重!AE$49,                              5*权重!AE$48+6*权重!AE$49+(数据!AO118-12)*权重!AE$51              )
 )</f>
        <v>12.5</v>
      </c>
      <c r="AP118" s="16">
        <f>IF( 数据!AP118&lt;=6,(数据!AP118-1)*权重!AF$48,              IF(数据!AP118&lt;=12, 5*权重!AF$48+(数据!AP118-6)*权重!AF$49,                              5*权重!AF$48+6*权重!AF$49+(数据!AP118-12)*权重!AF$51              )
 )</f>
        <v>16.399999999999999</v>
      </c>
      <c r="AQ118" s="16">
        <f>IF( 数据!AQ118&lt;=6,(数据!AQ118-1)*权重!AG$48,              IF(数据!AQ118&lt;=12, 5*权重!AG$48+(数据!AQ118-6)*权重!AG$49,                              5*权重!AG$48+6*权重!AG$49+(数据!AQ118-12)*权重!AG$51              )
 )</f>
        <v>20.900000000000002</v>
      </c>
      <c r="AR118" s="16">
        <f>IF( 数据!AR118&lt;=6,(数据!AR118-1)*权重!AH$48,              IF(数据!AR118&lt;=12, 5*权重!AH$48+(数据!AR118-6)*权重!AH$49,                              5*权重!AH$48+6*权重!AH$49+(数据!AR118-12)*权重!AH$51              )
 )</f>
        <v>16.899999999999999</v>
      </c>
      <c r="AS118" s="16">
        <f>IF( 数据!AS118&lt;=6,(数据!AS118-1)*权重!AI$48,              IF(数据!AS118&lt;=12, 5*权重!AI$48+(数据!AS118-6)*权重!AI$49,                              5*权重!AI$48+6*权重!AI$49+(数据!AS118-12)*权重!AI$51              )
 )</f>
        <v>7.6000000000000014</v>
      </c>
      <c r="AT118" s="16">
        <f>IF( 数据!AT118&lt;=6,(数据!AT118-1)*权重!AJ$48,              IF(数据!AT118&lt;=12, 5*权重!AJ$48+(数据!AT118-6)*权重!AJ$49,                              5*权重!AJ$48+6*权重!AJ$49+(数据!AT118-12)*权重!AJ$51              )
 )</f>
        <v>91.375</v>
      </c>
      <c r="AU118" s="16">
        <f>IF( 数据!AU118&lt;=6,(数据!AU118-1)*权重!AK$48,              IF(数据!AU118&lt;=12, 5*权重!AK$48+(数据!AU118-6)*权重!AK$49,                              5*权重!AK$48+6*权重!AK$49+(数据!AU118-12)*权重!AK$51              )
 )</f>
        <v>15.399999999999999</v>
      </c>
      <c r="AV118" s="16">
        <f>IF( 数据!AV118&lt;=6,(数据!AV118-1)*权重!AL$48,              IF(数据!AV118&lt;=10, 5*权重!AL$48+(数据!AV118-4)*权重!AL$50,                              5*权重!AL$48+4*权重!AL$50+(数据!AV118-10)*权重!AL$52              )  )</f>
        <v>3.8250000000000002</v>
      </c>
      <c r="AW118" s="16">
        <f>IF( 数据!AW118&lt;=6,(数据!AW118-1)*权重!AM$48,              IF(数据!AW118&lt;=10, 5*权重!AM$48+(数据!AW118-4)*权重!AM$50,                              5*权重!AM$48+4*权重!AM$50+(数据!AW118-10)*权重!AM$52              )  )</f>
        <v>4.95</v>
      </c>
      <c r="AX118" s="16">
        <f>IF( 数据!AX118&lt;=6,(数据!AX118-1)*权重!AN$48,              IF(数据!AX118&lt;=10, 5*权重!AN$48+(数据!AX118-4)*权重!AN$50,                              5*权重!AN$48+4*权重!AN$50+(数据!AX118-10)*权重!AN$52              )  )</f>
        <v>22.074999999999999</v>
      </c>
      <c r="AY118" s="8">
        <v>3</v>
      </c>
      <c r="AZ118" s="8">
        <v>1</v>
      </c>
      <c r="BA118" s="8">
        <v>2</v>
      </c>
      <c r="BB118" s="8">
        <v>3</v>
      </c>
      <c r="BC118" s="8">
        <v>2</v>
      </c>
      <c r="BD118" s="8">
        <v>1</v>
      </c>
      <c r="BE118" s="8">
        <v>1</v>
      </c>
      <c r="BF118" s="8">
        <v>3</v>
      </c>
      <c r="BG118" s="8">
        <v>2</v>
      </c>
      <c r="BH118" s="8">
        <v>2</v>
      </c>
      <c r="BI118" s="8">
        <v>2</v>
      </c>
      <c r="BJ118" s="8">
        <v>6.9</v>
      </c>
      <c r="BK118" s="8" t="s">
        <v>22</v>
      </c>
      <c r="BL118" s="8">
        <v>12</v>
      </c>
      <c r="BM118" s="8">
        <v>2</v>
      </c>
      <c r="BN118" s="8"/>
      <c r="BO118" s="8">
        <v>15</v>
      </c>
      <c r="BP118" s="34">
        <v>47299</v>
      </c>
      <c r="BQ118" s="8" t="s">
        <v>21</v>
      </c>
      <c r="BR118" s="8" t="s">
        <v>156</v>
      </c>
    </row>
    <row r="119" spans="1:70" ht="15.5" thickBot="1" x14ac:dyDescent="0.35">
      <c r="A119" s="8" t="s">
        <v>26</v>
      </c>
      <c r="B119" s="16">
        <f t="shared" si="4"/>
        <v>413.39500000000004</v>
      </c>
      <c r="C119" s="8" t="s">
        <v>439</v>
      </c>
      <c r="D119" s="8" t="s">
        <v>372</v>
      </c>
      <c r="E119" s="33">
        <v>1</v>
      </c>
      <c r="F119" s="8">
        <v>0</v>
      </c>
      <c r="G119" s="8" t="s">
        <v>239</v>
      </c>
      <c r="H119" s="8" t="s">
        <v>369</v>
      </c>
      <c r="I119" s="8">
        <v>30</v>
      </c>
      <c r="J119" s="8">
        <v>143</v>
      </c>
      <c r="K119" s="8">
        <v>160</v>
      </c>
      <c r="L119" s="16">
        <f>IF( 数据!L119&lt;=6,(数据!L119-1)*权重!B$48,              IF(数据!L119&lt;=12, 5*权重!B$48+(数据!L119-6)*权重!B$49,                              5*权重!B$48+6*权重!B$49+(数据!L119-12)*权重!B$51              )
 )</f>
        <v>3</v>
      </c>
      <c r="M119" s="16">
        <f>IF( 数据!M119&lt;=6,(数据!M119-1)*权重!C$48,              IF(数据!M119&lt;=12, 5*权重!C$48+(数据!M119-6)*权重!C$49,                              5*权重!C$48+6*权重!C$49+(数据!M119-12)*权重!C$51              )
 )</f>
        <v>0.91666666666666674</v>
      </c>
      <c r="N119" s="16">
        <f>IF( 数据!N119&lt;=6,(数据!N119-1)*权重!D$48,              IF(数据!N119&lt;=12, 5*权重!D$48+(数据!N119-6)*权重!D$49,                              5*权重!D$48+6*权重!D$49+(数据!N119-12)*权重!D$51              )
 )</f>
        <v>0.27</v>
      </c>
      <c r="O119" s="16">
        <f>IF( 数据!O119&lt;=6,(数据!O119-1)*权重!E$48,              IF(数据!O119&lt;=12, 5*权重!E$48+(数据!O119-6)*权重!E$49,                              5*权重!E$48+6*权重!E$49+(数据!O119-12)*权重!E$51              )
 )</f>
        <v>0</v>
      </c>
      <c r="P119" s="16">
        <f>IF( 数据!P119&lt;=6,(数据!P119-1)*权重!F$48,              IF(数据!P119&lt;=12, 5*权重!F$48+(数据!P119-6)*权重!F$49,                              5*权重!F$48+6*权重!F$49+(数据!P119-12)*权重!F$51              )
 )</f>
        <v>-3.1166666666666663</v>
      </c>
      <c r="Q119" s="16">
        <f>IF( 数据!Q119&lt;=6,(数据!Q119-1)*权重!G$48,              IF(数据!Q119&lt;=12, 5*权重!G$48+(数据!Q119-6)*权重!G$49,                              5*权重!G$48+6*权重!G$49+(数据!Q119-12)*权重!G$51              )
 )</f>
        <v>0</v>
      </c>
      <c r="R119" s="16">
        <f>IF( 数据!R119&lt;=6,(数据!R119-1)*权重!H$48,              IF(数据!R119&lt;=12, 5*权重!H$48+(数据!R119-6)*权重!H$49,                              5*权重!H$48+6*权重!H$49+(数据!R119-12)*权重!H$51              )
 )</f>
        <v>0</v>
      </c>
      <c r="S119" s="16">
        <f>IF( 数据!S119&lt;=6,(数据!S119-1)*权重!I$48,              IF(数据!S119&lt;=12, 5*权重!I$48+(数据!S119-6)*权重!I$49,                              5*权重!I$48+6*权重!I$49+(数据!S119-12)*权重!I$51              )
 )</f>
        <v>16.566666666666666</v>
      </c>
      <c r="T119" s="16">
        <f>IF( 数据!T119&lt;=6,(数据!T119-1)*权重!J$48,              IF(数据!T119&lt;=12, 5*权重!J$48+(数据!T119-6)*权重!J$49,                              5*权重!J$48+6*权重!J$49+(数据!T119-12)*权重!J$51              )
 )</f>
        <v>0.79999999999999982</v>
      </c>
      <c r="U119" s="16">
        <f>IF( 数据!U119&lt;=6,(数据!U119-1)*权重!K$48,              IF(数据!U119&lt;=12, 5*权重!K$48+(数据!U119-6)*权重!K$49,                              5*权重!K$48+6*权重!K$49+(数据!U119-12)*权重!K$51              )
 )</f>
        <v>0</v>
      </c>
      <c r="V119" s="16">
        <f>IF( 数据!V119&lt;=6,(数据!V119-1)*权重!L$48,              IF(数据!V119&lt;=12, 5*权重!L$48+(数据!V119-6)*权重!L$49,                              5*权重!L$48+6*权重!L$49+(数据!V119-12)*权重!L$51              )
 )</f>
        <v>5.6666666666666679</v>
      </c>
      <c r="W119" s="16">
        <f>IF( 数据!W119&lt;=6,(数据!W119-1)*权重!M$48,              IF(数据!W119&lt;=12, 5*权重!M$48+(数据!W119-6)*权重!M$49,                              5*权重!M$48+6*权重!M$49+(数据!W119-12)*权重!M$51              )
 )</f>
        <v>0.1333333333333333</v>
      </c>
      <c r="X119" s="16">
        <f>IF( 数据!X119&lt;=6,(数据!X119-1)*权重!N$48,              IF(数据!X119&lt;=12, 5*权重!N$48+(数据!X119-6)*权重!N$49,                              5*权重!N$48+6*权重!N$49+(数据!X119-12)*权重!N$51              )
 )</f>
        <v>1.9666666666666666</v>
      </c>
      <c r="Y119" s="16">
        <f>IF( 数据!Y119&lt;=6,(数据!Y119-1)*权重!O$48,              IF(数据!Y119&lt;=12, 5*权重!O$48+(数据!Y119-6)*权重!O$49,                              5*权重!O$48+6*权重!O$49+(数据!Y119-12)*权重!O$51              )
 )</f>
        <v>1.6166666666666667</v>
      </c>
      <c r="Z119" s="16">
        <f>IF( 数据!Z119&lt;=6,(数据!Z119-1)*权重!P$48,              IF(数据!Z119&lt;=10, 5*权重!P$48+(数据!Z119-4)*权重!P$50,                              5*权重!P$48+4*权重!P$50+(数据!Z119-10)*权重!P$52              )  )</f>
        <v>-1.0750000000000002</v>
      </c>
      <c r="AA119" s="16">
        <f>IF( 数据!AA119&lt;=6,(数据!AA119-1)*权重!Q$48,              IF(数据!AA119&lt;=12, 5*权重!Q$48+(数据!AA119-6)*权重!Q$49,                              5*权重!Q$48+6*权重!Q$49+(数据!AA119-12)*权重!Q$51              )
 )</f>
        <v>6.5</v>
      </c>
      <c r="AB119" s="16">
        <f>IF( 数据!AB119&lt;=6,(数据!AB119-1)*权重!R$48,              IF(数据!AB119&lt;=10, 5*权重!R$48+(数据!AB119-4)*权重!R$50,                              5*权重!R$48+4*权重!R$50+(数据!AB119-10)*权重!R$52              )  )</f>
        <v>57.5</v>
      </c>
      <c r="AC119" s="16">
        <f>IF( 数据!AC119&lt;=6,(数据!AC119-1)*权重!S$48,              IF(数据!AC119&lt;=12, 5*权重!S$48+(数据!AC119-6)*权重!S$49,                              5*权重!S$48+6*权重!S$49+(数据!AC119-12)*权重!S$51              )
 )</f>
        <v>19.5</v>
      </c>
      <c r="AD119" s="16">
        <f>IF( 数据!AD119&lt;=6,(数据!AD119-1)*权重!T$48,              IF(数据!AD119&lt;=12, 5*权重!T$48+(数据!AD119-6)*权重!T$49,                              5*权重!T$48+6*权重!T$49+(数据!AD119-12)*权重!T$51              )
 )</f>
        <v>-1.5999999999999996</v>
      </c>
      <c r="AE119" s="16">
        <f>IF( 数据!AE119&lt;=6,(数据!AE119-1)*权重!U$48,              IF(数据!AE119&lt;=10, 5*权重!U$48+(数据!AE119-4)*权重!U$50,                              5*权重!U$48+4*权重!U$50+(数据!AE119-10)*权重!U$52              )  )</f>
        <v>-4.0999999999999996</v>
      </c>
      <c r="AF119" s="16">
        <f>IF( 数据!AF119&lt;=6,(数据!AF119-1)*权重!V$48,              IF(数据!AF119&lt;=10, 5*权重!V$48+(数据!AF119-4)*权重!V$50,                              5*权重!V$48+4*权重!V$50+(数据!AF119-10)*权重!V$52              )  )</f>
        <v>7.3500000000000005</v>
      </c>
      <c r="AG119" s="16">
        <f>IF( 数据!AG119&lt;=6,(数据!AG119-1)*权重!W$48,              IF(数据!AG119&lt;=12, 5*权重!W$48+(数据!AG119-6)*权重!W$49,                              5*权重!W$48+6*权重!W$49+(数据!AG119-12)*权重!W$51              )
 )</f>
        <v>3.0999999999999996</v>
      </c>
      <c r="AH119" s="16">
        <f>IF( 数据!AH119&lt;=6,(数据!AH119-1)*权重!X$48,              IF(数据!AH119&lt;=10, 5*权重!X$48+(数据!AH119-4)*权重!X$50,                              5*权重!X$48+4*权重!X$50+(数据!AH119-10)*权重!X$52              )  )</f>
        <v>6.25E-2</v>
      </c>
      <c r="AI119" s="16">
        <f>IF( 数据!AI119&lt;=6,(数据!AI119-1)*权重!Y$48,              IF(数据!AI119&lt;=12, 5*权重!Y$48+(数据!AI119-6)*权重!Y$49,                              5*权重!Y$48+6*权重!Y$49+(数据!AI119-12)*权重!Y$51              )
 )</f>
        <v>0.26666666666666666</v>
      </c>
      <c r="AJ119" s="16">
        <f>IF( 数据!AJ119&lt;=6,(数据!AJ119-1)*权重!Z$48,              IF(数据!AJ119&lt;=10, 5*权重!Z$48+(数据!AJ119-4)*权重!Z$50,                              5*权重!Z$48+4*权重!Z$50+(数据!AJ119-10)*权重!Z$52              )  )</f>
        <v>8.0750000000000011</v>
      </c>
      <c r="AK119" s="16">
        <f>IF( 数据!AK119&lt;=6,(数据!AK119-1)*权重!AA$48,              IF(数据!AK119&lt;=10, 5*权重!AA$48+(数据!AK119-4)*权重!AA$50,                              5*权重!AA$48+4*权重!AA$50+(数据!AK119-10)*权重!AA$52              )  )</f>
        <v>-0.57500000000000018</v>
      </c>
      <c r="AL119" s="16">
        <f>IF( 数据!AL119&lt;=6,(数据!AL119-1)*权重!AB$48,              IF(数据!AL119&lt;=12, 5*权重!AB$48+(数据!AL119-6)*权重!AB$49,                              5*权重!AB$48+6*权重!AB$49+(数据!AL119-12)*权重!AB$51              )
 )</f>
        <v>15.3</v>
      </c>
      <c r="AM119" s="16">
        <f>IF( 数据!AM119&lt;=6,(数据!AM119-1)*权重!AC$48,              IF(数据!AM119&lt;=12, 5*权重!AC$48+(数据!AM119-6)*权重!AC$49,                              5*权重!AC$48+6*权重!AC$49+(数据!AM119-12)*权重!AC$51              )
 )</f>
        <v>8.8666666666666671</v>
      </c>
      <c r="AN119" s="16">
        <f>IF( 数据!AN119&lt;=6,(数据!AN119-1)*权重!AD$48,              IF(数据!AN119&lt;=12, 5*权重!AD$48+(数据!AN119-6)*权重!AD$49,                              5*权重!AD$48+6*权重!AD$49+(数据!AN119-12)*权重!AD$51              )
 )</f>
        <v>77.333333333333329</v>
      </c>
      <c r="AO119" s="16">
        <f>IF( 数据!AO119&lt;=6,(数据!AO119-1)*权重!AE$48,              IF(数据!AO119&lt;=12, 5*权重!AE$48+(数据!AO119-6)*权重!AE$49,                              5*权重!AE$48+6*权重!AE$49+(数据!AO119-12)*权重!AE$51              )
 )</f>
        <v>11.116666666666667</v>
      </c>
      <c r="AP119" s="16">
        <f>IF( 数据!AP119&lt;=6,(数据!AP119-1)*权重!AF$48,              IF(数据!AP119&lt;=12, 5*权重!AF$48+(数据!AP119-6)*权重!AF$49,                              5*权重!AF$48+6*权重!AF$49+(数据!AP119-12)*权重!AF$51              )
 )</f>
        <v>14.466666666666667</v>
      </c>
      <c r="AQ119" s="16">
        <f>IF( 数据!AQ119&lt;=6,(数据!AQ119-1)*权重!AG$48,              IF(数据!AQ119&lt;=12, 5*权重!AG$48+(数据!AQ119-6)*权重!AG$49,                              5*权重!AG$48+6*权重!AG$49+(数据!AQ119-12)*权重!AG$51              )
 )</f>
        <v>18.833333333333336</v>
      </c>
      <c r="AR119" s="16">
        <f>IF( 数据!AR119&lt;=6,(数据!AR119-1)*权重!AH$48,              IF(数据!AR119&lt;=12, 5*权重!AH$48+(数据!AR119-6)*权重!AH$49,                              5*权重!AH$48+6*权重!AH$49+(数据!AR119-12)*权重!AH$51              )
 )</f>
        <v>18.066666666666666</v>
      </c>
      <c r="AS119" s="16">
        <f>IF( 数据!AS119&lt;=6,(数据!AS119-1)*权重!AI$48,              IF(数据!AS119&lt;=12, 5*权重!AI$48+(数据!AS119-6)*权重!AI$49,                              5*权重!AI$48+6*权重!AI$49+(数据!AS119-12)*权重!AI$51              )
 )</f>
        <v>7.6000000000000014</v>
      </c>
      <c r="AT119" s="16">
        <f>IF( 数据!AT119&lt;=6,(数据!AT119-1)*权重!AJ$48,              IF(数据!AT119&lt;=12, 5*权重!AJ$48+(数据!AT119-6)*权重!AJ$49,                              5*权重!AJ$48+6*权重!AJ$49+(数据!AT119-12)*权重!AJ$51              )
 )</f>
        <v>76.75</v>
      </c>
      <c r="AU119" s="16">
        <f>IF( 数据!AU119&lt;=6,(数据!AU119-1)*权重!AK$48,              IF(数据!AU119&lt;=12, 5*权重!AK$48+(数据!AU119-6)*权重!AK$49,                              5*权重!AK$48+6*权重!AK$49+(数据!AU119-12)*权重!AK$51              )
 )</f>
        <v>14.2</v>
      </c>
      <c r="AV119" s="16">
        <f>IF( 数据!AV119&lt;=6,(数据!AV119-1)*权重!AL$48,              IF(数据!AV119&lt;=10, 5*权重!AL$48+(数据!AV119-4)*权重!AL$50,                              5*权重!AL$48+4*权重!AL$50+(数据!AV119-10)*权重!AL$52              )  )</f>
        <v>2.9749999999999996</v>
      </c>
      <c r="AW119" s="16">
        <f>IF( 数据!AW119&lt;=6,(数据!AW119-1)*权重!AM$48,              IF(数据!AW119&lt;=10, 5*权重!AM$48+(数据!AW119-4)*权重!AM$50,                              5*权重!AM$48+4*权重!AM$50+(数据!AW119-10)*权重!AM$52              )  )</f>
        <v>3.8250000000000002</v>
      </c>
      <c r="AX119" s="16">
        <f>IF( 数据!AX119&lt;=6,(数据!AX119-1)*权重!AN$48,              IF(数据!AX119&lt;=10, 5*权重!AN$48+(数据!AX119-4)*权重!AN$50,                              5*权重!AN$48+4*权重!AN$50+(数据!AX119-10)*权重!AN$52              )  )</f>
        <v>21.237499999999997</v>
      </c>
      <c r="AY119" s="8">
        <v>2</v>
      </c>
      <c r="AZ119" s="8">
        <v>1</v>
      </c>
      <c r="BA119" s="8">
        <v>1</v>
      </c>
      <c r="BB119" s="8">
        <v>3</v>
      </c>
      <c r="BC119" s="8">
        <v>1</v>
      </c>
      <c r="BD119" s="8">
        <v>4</v>
      </c>
      <c r="BE119" s="8">
        <v>1</v>
      </c>
      <c r="BF119" s="8">
        <v>1</v>
      </c>
      <c r="BG119" s="8">
        <v>2</v>
      </c>
      <c r="BH119" s="8">
        <v>3</v>
      </c>
      <c r="BI119" s="8">
        <v>3</v>
      </c>
      <c r="BJ119" s="8" t="s">
        <v>26</v>
      </c>
      <c r="BK119" s="8" t="s">
        <v>20</v>
      </c>
      <c r="BL119" s="8">
        <v>14</v>
      </c>
      <c r="BM119" s="8" t="s">
        <v>26</v>
      </c>
      <c r="BN119" s="8"/>
      <c r="BO119" s="8">
        <v>10</v>
      </c>
      <c r="BP119" s="34">
        <v>46934</v>
      </c>
      <c r="BQ119" s="8" t="s">
        <v>21</v>
      </c>
      <c r="BR119" s="8" t="s">
        <v>156</v>
      </c>
    </row>
    <row r="120" spans="1:70" ht="15.5" thickBot="1" x14ac:dyDescent="0.35">
      <c r="A120" s="8" t="s">
        <v>26</v>
      </c>
      <c r="B120" s="16">
        <f t="shared" si="4"/>
        <v>501.45666666666665</v>
      </c>
      <c r="C120" s="8" t="s">
        <v>440</v>
      </c>
      <c r="D120" s="8"/>
      <c r="E120" s="33">
        <v>0.95</v>
      </c>
      <c r="F120" s="8">
        <v>4</v>
      </c>
      <c r="G120" s="8" t="s">
        <v>239</v>
      </c>
      <c r="H120" s="8" t="s">
        <v>25</v>
      </c>
      <c r="I120" s="8">
        <v>26</v>
      </c>
      <c r="J120" s="8">
        <v>195</v>
      </c>
      <c r="K120" s="8">
        <v>197</v>
      </c>
      <c r="L120" s="16">
        <f>IF( 数据!L120&lt;=6,(数据!L120-1)*权重!B$48,              IF(数据!L120&lt;=12, 5*权重!B$48+(数据!L120-6)*权重!B$49,                              5*权重!B$48+6*权重!B$49+(数据!L120-12)*权重!B$51              )
 )</f>
        <v>4.4000000000000004</v>
      </c>
      <c r="M120" s="16">
        <f>IF( 数据!M120&lt;=6,(数据!M120-1)*权重!C$48,              IF(数据!M120&lt;=12, 5*权重!C$48+(数据!M120-6)*权重!C$49,                              5*权重!C$48+6*权重!C$49+(数据!M120-12)*权重!C$51              )
 )</f>
        <v>0.91666666666666674</v>
      </c>
      <c r="N120" s="16">
        <f>IF( 数据!N120&lt;=6,(数据!N120-1)*权重!D$48,              IF(数据!N120&lt;=12, 5*权重!D$48+(数据!N120-6)*权重!D$49,                              5*权重!D$48+6*权重!D$49+(数据!N120-12)*权重!D$51              )
 )</f>
        <v>0.48</v>
      </c>
      <c r="O120" s="16">
        <f>IF( 数据!O120&lt;=6,(数据!O120-1)*权重!E$48,              IF(数据!O120&lt;=12, 5*权重!E$48+(数据!O120-6)*权重!E$49,                              5*权重!E$48+6*权重!E$49+(数据!O120-12)*权重!E$51              )
 )</f>
        <v>0</v>
      </c>
      <c r="P120" s="16">
        <f>IF( 数据!P120&lt;=6,(数据!P120-1)*权重!F$48,              IF(数据!P120&lt;=12, 5*权重!F$48+(数据!P120-6)*权重!F$49,                              5*权重!F$48+6*权重!F$49+(数据!P120-12)*权重!F$51              )
 )</f>
        <v>-1.583333333333333</v>
      </c>
      <c r="Q120" s="16">
        <f>IF( 数据!Q120&lt;=6,(数据!Q120-1)*权重!G$48,              IF(数据!Q120&lt;=12, 5*权重!G$48+(数据!Q120-6)*权重!G$49,                              5*权重!G$48+6*权重!G$49+(数据!Q120-12)*权重!G$51              )
 )</f>
        <v>0</v>
      </c>
      <c r="R120" s="16">
        <f>IF( 数据!R120&lt;=6,(数据!R120-1)*权重!H$48,              IF(数据!R120&lt;=12, 5*权重!H$48+(数据!R120-6)*权重!H$49,                              5*权重!H$48+6*权重!H$49+(数据!R120-12)*权重!H$51              )
 )</f>
        <v>0</v>
      </c>
      <c r="S120" s="16">
        <f>IF( 数据!S120&lt;=6,(数据!S120-1)*权重!I$48,              IF(数据!S120&lt;=12, 5*权重!I$48+(数据!S120-6)*权重!I$49,                              5*权重!I$48+6*权重!I$49+(数据!S120-12)*权重!I$51              )
 )</f>
        <v>23.4</v>
      </c>
      <c r="T120" s="16">
        <f>IF( 数据!T120&lt;=6,(数据!T120-1)*权重!J$48,              IF(数据!T120&lt;=12, 5*权重!J$48+(数据!T120-6)*权重!J$49,                              5*权重!J$48+6*权重!J$49+(数据!T120-12)*权重!J$51              )
 )</f>
        <v>2.0999999999999996</v>
      </c>
      <c r="U120" s="16">
        <f>IF( 数据!U120&lt;=6,(数据!U120-1)*权重!K$48,              IF(数据!U120&lt;=12, 5*权重!K$48+(数据!U120-6)*权重!K$49,                              5*权重!K$48+6*权重!K$49+(数据!U120-12)*权重!K$51              )
 )</f>
        <v>0</v>
      </c>
      <c r="V120" s="16">
        <f>IF( 数据!V120&lt;=6,(数据!V120-1)*权重!L$48,              IF(数据!V120&lt;=12, 5*权重!L$48+(数据!V120-6)*权重!L$49,                              5*权重!L$48+6*权重!L$49+(数据!V120-12)*权重!L$51              )
 )</f>
        <v>11.5</v>
      </c>
      <c r="W120" s="16">
        <f>IF( 数据!W120&lt;=6,(数据!W120-1)*权重!M$48,              IF(数据!W120&lt;=12, 5*权重!M$48+(数据!W120-6)*权重!M$49,                              5*权重!M$48+6*权重!M$49+(数据!W120-12)*权重!M$51              )
 )</f>
        <v>3.3</v>
      </c>
      <c r="X120" s="16">
        <f>IF( 数据!X120&lt;=6,(数据!X120-1)*权重!N$48,              IF(数据!X120&lt;=12, 5*权重!N$48+(数据!X120-6)*权重!N$49,                              5*权重!N$48+6*权重!N$49+(数据!X120-12)*权重!N$51              )
 )</f>
        <v>2.0499999999999998</v>
      </c>
      <c r="Y120" s="16">
        <f>IF( 数据!Y120&lt;=6,(数据!Y120-1)*权重!O$48,              IF(数据!Y120&lt;=12, 5*权重!O$48+(数据!Y120-6)*权重!O$49,                              5*权重!O$48+6*权重!O$49+(数据!Y120-12)*权重!O$51              )
 )</f>
        <v>4.2</v>
      </c>
      <c r="Z120" s="16">
        <f>IF( 数据!Z120&lt;=6,(数据!Z120-1)*权重!P$48,              IF(数据!Z120&lt;=10, 5*权重!P$48+(数据!Z120-4)*权重!P$50,                              5*权重!P$48+4*权重!P$50+(数据!Z120-10)*权重!P$52              )  )</f>
        <v>-0.20000000000000018</v>
      </c>
      <c r="AA120" s="16">
        <f>IF( 数据!AA120&lt;=6,(数据!AA120-1)*权重!Q$48,              IF(数据!AA120&lt;=12, 5*权重!Q$48+(数据!AA120-6)*权重!Q$49,                              5*权重!Q$48+6*权重!Q$49+(数据!AA120-12)*权重!Q$51              )
 )</f>
        <v>4.26</v>
      </c>
      <c r="AB120" s="16">
        <f>IF( 数据!AB120&lt;=6,(数据!AB120-1)*权重!R$48,              IF(数据!AB120&lt;=10, 5*权重!R$48+(数据!AB120-4)*权重!R$50,                              5*权重!R$48+4*权重!R$50+(数据!AB120-10)*权重!R$52              )  )</f>
        <v>55.25</v>
      </c>
      <c r="AC120" s="16">
        <f>IF( 数据!AC120&lt;=6,(数据!AC120-1)*权重!S$48,              IF(数据!AC120&lt;=12, 5*权重!S$48+(数据!AC120-6)*权重!S$49,                              5*权重!S$48+6*权重!S$49+(数据!AC120-12)*权重!S$51              )
 )</f>
        <v>22.233333333333334</v>
      </c>
      <c r="AD120" s="16">
        <f>IF( 数据!AD120&lt;=6,(数据!AD120-1)*权重!T$48,              IF(数据!AD120&lt;=12, 5*权重!T$48+(数据!AD120-6)*权重!T$49,                              5*权重!T$48+6*权重!T$49+(数据!AD120-12)*权重!T$51              )
 )</f>
        <v>-0.13333333333333286</v>
      </c>
      <c r="AE120" s="16">
        <f>IF( 数据!AE120&lt;=6,(数据!AE120-1)*权重!U$48,              IF(数据!AE120&lt;=10, 5*权重!U$48+(数据!AE120-4)*权重!U$50,                              5*权重!U$48+4*权重!U$50+(数据!AE120-10)*权重!U$52              )  )</f>
        <v>-1.7999999999999994</v>
      </c>
      <c r="AF120" s="16">
        <f>IF( 数据!AF120&lt;=6,(数据!AF120-1)*权重!V$48,              IF(数据!AF120&lt;=10, 5*权重!V$48+(数据!AF120-4)*权重!V$50,                              5*权重!V$48+4*权重!V$50+(数据!AF120-10)*权重!V$52              )  )</f>
        <v>5.4</v>
      </c>
      <c r="AG120" s="16">
        <f>IF( 数据!AG120&lt;=6,(数据!AG120-1)*权重!W$48,              IF(数据!AG120&lt;=12, 5*权重!W$48+(数据!AG120-6)*权重!W$49,                              5*权重!W$48+6*权重!W$49+(数据!AG120-12)*权重!W$51              )
 )</f>
        <v>3.8999999999999995</v>
      </c>
      <c r="AH120" s="16">
        <f>IF( 数据!AH120&lt;=6,(数据!AH120-1)*权重!X$48,              IF(数据!AH120&lt;=10, 5*权重!X$48+(数据!AH120-4)*权重!X$50,                              5*权重!X$48+4*权重!X$50+(数据!AH120-10)*权重!X$52              )  )</f>
        <v>-1.75</v>
      </c>
      <c r="AI120" s="16">
        <f>IF( 数据!AI120&lt;=6,(数据!AI120-1)*权重!Y$48,              IF(数据!AI120&lt;=12, 5*权重!Y$48+(数据!AI120-6)*权重!Y$49,                              5*权重!Y$48+6*权重!Y$49+(数据!AI120-12)*权重!Y$51              )
 )</f>
        <v>1.3333333333333333</v>
      </c>
      <c r="AJ120" s="16">
        <f>IF( 数据!AJ120&lt;=6,(数据!AJ120-1)*权重!Z$48,              IF(数据!AJ120&lt;=10, 5*权重!Z$48+(数据!AJ120-4)*权重!Z$50,                              5*权重!Z$48+4*权重!Z$50+(数据!AJ120-10)*权重!Z$52              )  )</f>
        <v>11.600000000000001</v>
      </c>
      <c r="AK120" s="16">
        <f>IF( 数据!AK120&lt;=6,(数据!AK120-1)*权重!AA$48,              IF(数据!AK120&lt;=10, 5*权重!AA$48+(数据!AK120-4)*权重!AA$50,                              5*权重!AA$48+4*权重!AA$50+(数据!AK120-10)*权重!AA$52              )  )</f>
        <v>-1.4500000000000002</v>
      </c>
      <c r="AL120" s="16">
        <f>IF( 数据!AL120&lt;=6,(数据!AL120-1)*权重!AB$48,              IF(数据!AL120&lt;=12, 5*权重!AB$48+(数据!AL120-6)*权重!AB$49,                              5*权重!AB$48+6*权重!AB$49+(数据!AL120-12)*权重!AB$51              )
 )</f>
        <v>17.100000000000001</v>
      </c>
      <c r="AM120" s="16">
        <f>IF( 数据!AM120&lt;=6,(数据!AM120-1)*权重!AC$48,              IF(数据!AM120&lt;=12, 5*权重!AC$48+(数据!AM120-6)*权重!AC$49,                              5*权重!AC$48+6*权重!AC$49+(数据!AM120-12)*权重!AC$51              )
 )</f>
        <v>10.7</v>
      </c>
      <c r="AN120" s="16">
        <f>IF( 数据!AN120&lt;=6,(数据!AN120-1)*权重!AD$48,              IF(数据!AN120&lt;=12, 5*权重!AD$48+(数据!AN120-6)*权重!AD$49,                              5*权重!AD$48+6*权重!AD$49+(数据!AN120-12)*权重!AD$51              )
 )</f>
        <v>105.70833333333333</v>
      </c>
      <c r="AO120" s="16">
        <f>IF( 数据!AO120&lt;=6,(数据!AO120-1)*权重!AE$48,              IF(数据!AO120&lt;=12, 5*权重!AE$48+(数据!AO120-6)*权重!AE$49,                              5*权重!AE$48+6*权重!AE$49+(数据!AO120-12)*权重!AE$51              )
 )</f>
        <v>6.9666666666666668</v>
      </c>
      <c r="AP120" s="16">
        <f>IF( 数据!AP120&lt;=6,(数据!AP120-1)*权重!AF$48,              IF(数据!AP120&lt;=12, 5*权重!AF$48+(数据!AP120-6)*权重!AF$49,                              5*权重!AF$48+6*权重!AF$49+(数据!AP120-12)*权重!AF$51              )
 )</f>
        <v>18.333333333333332</v>
      </c>
      <c r="AQ120" s="16">
        <f>IF( 数据!AQ120&lt;=6,(数据!AQ120-1)*权重!AG$48,              IF(数据!AQ120&lt;=12, 5*权重!AG$48+(数据!AQ120-6)*权重!AG$49,                              5*权重!AG$48+6*权重!AG$49+(数据!AQ120-12)*权重!AG$51              )
 )</f>
        <v>19.350000000000001</v>
      </c>
      <c r="AR120" s="16">
        <f>IF( 数据!AR120&lt;=6,(数据!AR120-1)*权重!AH$48,              IF(数据!AR120&lt;=12, 5*权重!AH$48+(数据!AR120-6)*权重!AH$49,                              5*权重!AH$48+6*权重!AH$49+(数据!AR120-12)*权重!AH$51              )
 )</f>
        <v>18.066666666666666</v>
      </c>
      <c r="AS120" s="16">
        <f>IF( 数据!AS120&lt;=6,(数据!AS120-1)*权重!AI$48,              IF(数据!AS120&lt;=12, 5*权重!AI$48+(数据!AS120-6)*权重!AI$49,                              5*权重!AI$48+6*权重!AI$49+(数据!AS120-12)*权重!AI$51              )
 )</f>
        <v>5.7000000000000011</v>
      </c>
      <c r="AT120" s="16">
        <f>IF( 数据!AT120&lt;=6,(数据!AT120-1)*权重!AJ$48,              IF(数据!AT120&lt;=12, 5*权重!AJ$48+(数据!AT120-6)*权重!AJ$49,                              5*权重!AJ$48+6*权重!AJ$49+(数据!AT120-12)*权重!AJ$51              )
 )</f>
        <v>101.125</v>
      </c>
      <c r="AU120" s="16">
        <f>IF( 数据!AU120&lt;=6,(数据!AU120-1)*权重!AK$48,              IF(数据!AU120&lt;=12, 5*权重!AK$48+(数据!AU120-6)*权重!AK$49,                              5*权重!AK$48+6*权重!AK$49+(数据!AU120-12)*权重!AK$51              )
 )</f>
        <v>14.799999999999999</v>
      </c>
      <c r="AV120" s="16">
        <f>IF( 数据!AV120&lt;=6,(数据!AV120-1)*权重!AL$48,              IF(数据!AV120&lt;=10, 5*权重!AL$48+(数据!AV120-4)*权重!AL$50,                              5*权重!AL$48+4*权重!AL$50+(数据!AV120-10)*权重!AL$52              )  )</f>
        <v>3.8250000000000002</v>
      </c>
      <c r="AW120" s="16">
        <f>IF( 数据!AW120&lt;=6,(数据!AW120-1)*权重!AM$48,              IF(数据!AW120&lt;=10, 5*权重!AM$48+(数据!AW120-4)*权重!AM$50,                              5*权重!AM$48+4*权重!AM$50+(数据!AW120-10)*权重!AM$52              )  )</f>
        <v>4.95</v>
      </c>
      <c r="AX120" s="16">
        <f>IF( 数据!AX120&lt;=6,(数据!AX120-1)*权重!AN$48,              IF(数据!AX120&lt;=10, 5*权重!AN$48+(数据!AX120-4)*权重!AN$50,                              5*权重!AN$48+4*权重!AN$50+(数据!AX120-10)*权重!AN$52              )  )</f>
        <v>25.424999999999997</v>
      </c>
      <c r="AY120" s="8">
        <v>4</v>
      </c>
      <c r="AZ120" s="8">
        <v>1</v>
      </c>
      <c r="BA120" s="8">
        <v>1</v>
      </c>
      <c r="BB120" s="8">
        <v>4</v>
      </c>
      <c r="BC120" s="8">
        <v>2</v>
      </c>
      <c r="BD120" s="8">
        <v>3</v>
      </c>
      <c r="BE120" s="8">
        <v>1</v>
      </c>
      <c r="BF120" s="8">
        <v>3</v>
      </c>
      <c r="BG120" s="8">
        <v>2</v>
      </c>
      <c r="BH120" s="8">
        <v>4</v>
      </c>
      <c r="BI120" s="8">
        <v>2</v>
      </c>
      <c r="BJ120" s="8">
        <v>7.6</v>
      </c>
      <c r="BK120" s="8" t="s">
        <v>22</v>
      </c>
      <c r="BL120" s="8">
        <v>16</v>
      </c>
      <c r="BM120" s="8" t="s">
        <v>361</v>
      </c>
      <c r="BN120" s="8"/>
      <c r="BO120" s="8">
        <v>164</v>
      </c>
      <c r="BP120" s="34">
        <v>47299</v>
      </c>
      <c r="BQ120" s="8" t="s">
        <v>21</v>
      </c>
      <c r="BR120" s="8" t="s">
        <v>156</v>
      </c>
    </row>
    <row r="121" spans="1:70" ht="15.5" thickBot="1" x14ac:dyDescent="0.35">
      <c r="A121" s="8" t="s">
        <v>26</v>
      </c>
      <c r="B121" s="16">
        <f t="shared" si="4"/>
        <v>440.69916666666671</v>
      </c>
      <c r="C121" s="8" t="s">
        <v>441</v>
      </c>
      <c r="D121" s="8"/>
      <c r="E121" s="33">
        <v>0.93</v>
      </c>
      <c r="F121" s="8">
        <v>2</v>
      </c>
      <c r="G121" s="8" t="s">
        <v>28</v>
      </c>
      <c r="H121" s="8" t="s">
        <v>31</v>
      </c>
      <c r="I121" s="8">
        <v>32</v>
      </c>
      <c r="J121" s="8">
        <v>157</v>
      </c>
      <c r="K121" s="8">
        <v>166</v>
      </c>
      <c r="L121" s="16">
        <f>IF( 数据!L121&lt;=6,(数据!L121-1)*权重!B$48,              IF(数据!L121&lt;=12, 5*权重!B$48+(数据!L121-6)*权重!B$49,                              5*权重!B$48+6*权重!B$49+(数据!L121-12)*权重!B$51              )
 )</f>
        <v>3</v>
      </c>
      <c r="M121" s="16">
        <f>IF( 数据!M121&lt;=6,(数据!M121-1)*权重!C$48,              IF(数据!M121&lt;=12, 5*权重!C$48+(数据!M121-6)*权重!C$49,                              5*权重!C$48+6*权重!C$49+(数据!M121-12)*权重!C$51              )
 )</f>
        <v>1.3</v>
      </c>
      <c r="N121" s="16">
        <f>IF( 数据!N121&lt;=6,(数据!N121-1)*权重!D$48,              IF(数据!N121&lt;=12, 5*权重!D$48+(数据!N121-6)*权重!D$49,                              5*权重!D$48+6*权重!D$49+(数据!N121-12)*权重!D$51              )
 )</f>
        <v>0.82000000000000006</v>
      </c>
      <c r="O121" s="16">
        <f>IF( 数据!O121&lt;=6,(数据!O121-1)*权重!E$48,              IF(数据!O121&lt;=12, 5*权重!E$48+(数据!O121-6)*权重!E$49,                              5*权重!E$48+6*权重!E$49+(数据!O121-12)*权重!E$51              )
 )</f>
        <v>0</v>
      </c>
      <c r="P121" s="16">
        <f>IF( 数据!P121&lt;=6,(数据!P121-1)*权重!F$48,              IF(数据!P121&lt;=12, 5*权重!F$48+(数据!P121-6)*权重!F$49,                              5*权重!F$48+6*权重!F$49+(数据!P121-12)*权重!F$51              )
 )</f>
        <v>-3.5166666666666662</v>
      </c>
      <c r="Q121" s="16">
        <f>IF( 数据!Q121&lt;=6,(数据!Q121-1)*权重!G$48,              IF(数据!Q121&lt;=12, 5*权重!G$48+(数据!Q121-6)*权重!G$49,                              5*权重!G$48+6*权重!G$49+(数据!Q121-12)*权重!G$51              )
 )</f>
        <v>0</v>
      </c>
      <c r="R121" s="16">
        <f>IF( 数据!R121&lt;=6,(数据!R121-1)*权重!H$48,              IF(数据!R121&lt;=12, 5*权重!H$48+(数据!R121-6)*权重!H$49,                              5*权重!H$48+6*权重!H$49+(数据!R121-12)*权重!H$51              )
 )</f>
        <v>0</v>
      </c>
      <c r="S121" s="16">
        <f>IF( 数据!S121&lt;=6,(数据!S121-1)*权重!I$48,              IF(数据!S121&lt;=12, 5*权重!I$48+(数据!S121-6)*权重!I$49,                              5*权重!I$48+6*权重!I$49+(数据!S121-12)*权重!I$51              )
 )</f>
        <v>12.133333333333333</v>
      </c>
      <c r="T121" s="16">
        <f>IF( 数据!T121&lt;=6,(数据!T121-1)*权重!J$48,              IF(数据!T121&lt;=12, 5*权重!J$48+(数据!T121-6)*权重!J$49,                              5*权重!J$48+6*权重!J$49+(数据!T121-12)*权重!J$51              )
 )</f>
        <v>2.2999999999999998</v>
      </c>
      <c r="U121" s="16">
        <f>IF( 数据!U121&lt;=6,(数据!U121-1)*权重!K$48,              IF(数据!U121&lt;=12, 5*权重!K$48+(数据!U121-6)*权重!K$49,                              5*权重!K$48+6*权重!K$49+(数据!U121-12)*权重!K$51              )
 )</f>
        <v>0</v>
      </c>
      <c r="V121" s="16">
        <f>IF( 数据!V121&lt;=6,(数据!V121-1)*权重!L$48,              IF(数据!V121&lt;=12, 5*权重!L$48+(数据!V121-6)*权重!L$49,                              5*权重!L$48+6*权重!L$49+(数据!V121-12)*权重!L$51              )
 )</f>
        <v>5.6666666666666679</v>
      </c>
      <c r="W121" s="16">
        <f>IF( 数据!W121&lt;=6,(数据!W121-1)*权重!M$48,              IF(数据!W121&lt;=12, 5*权重!M$48+(数据!W121-6)*权重!M$49,                              5*权重!M$48+6*权重!M$49+(数据!W121-12)*权重!M$51              )
 )</f>
        <v>-0.53333333333333333</v>
      </c>
      <c r="X121" s="16">
        <f>IF( 数据!X121&lt;=6,(数据!X121-1)*权重!N$48,              IF(数据!X121&lt;=12, 5*权重!N$48+(数据!X121-6)*权重!N$49,                              5*权重!N$48+6*权重!N$49+(数据!X121-12)*权重!N$51              )
 )</f>
        <v>3.1999999999999997</v>
      </c>
      <c r="Y121" s="16">
        <f>IF( 数据!Y121&lt;=6,(数据!Y121-1)*权重!O$48,              IF(数据!Y121&lt;=12, 5*权重!O$48+(数据!Y121-6)*权重!O$49,                              5*权重!O$48+6*权重!O$49+(数据!Y121-12)*权重!O$51              )
 )</f>
        <v>1.3666666666666667</v>
      </c>
      <c r="Z121" s="16">
        <f>IF( 数据!Z121&lt;=6,(数据!Z121-1)*权重!P$48,              IF(数据!Z121&lt;=10, 5*权重!P$48+(数据!Z121-4)*权重!P$50,                              5*权重!P$48+4*权重!P$50+(数据!Z121-10)*权重!P$52              )  )</f>
        <v>-1.7250000000000001</v>
      </c>
      <c r="AA121" s="16">
        <f>IF( 数据!AA121&lt;=6,(数据!AA121-1)*权重!Q$48,              IF(数据!AA121&lt;=12, 5*权重!Q$48+(数据!AA121-6)*权重!Q$49,                              5*权重!Q$48+6*权重!Q$49+(数据!AA121-12)*权重!Q$51              )
 )</f>
        <v>5.833333333333333</v>
      </c>
      <c r="AB121" s="16">
        <f>IF( 数据!AB121&lt;=6,(数据!AB121-1)*权重!R$48,              IF(数据!AB121&lt;=10, 5*权重!R$48+(数据!AB121-4)*权重!R$50,                              5*权重!R$48+4*权重!R$50+(数据!AB121-10)*权重!R$52              )  )</f>
        <v>56.75</v>
      </c>
      <c r="AC121" s="16">
        <f>IF( 数据!AC121&lt;=6,(数据!AC121-1)*权重!S$48,              IF(数据!AC121&lt;=12, 5*权重!S$48+(数据!AC121-6)*权重!S$49,                              5*权重!S$48+6*权重!S$49+(数据!AC121-12)*权重!S$51              )
 )</f>
        <v>21.55</v>
      </c>
      <c r="AD121" s="16">
        <f>IF( 数据!AD121&lt;=6,(数据!AD121-1)*权重!T$48,              IF(数据!AD121&lt;=12, 5*权重!T$48+(数据!AD121-6)*权重!T$49,                              5*权重!T$48+6*权重!T$49+(数据!AD121-12)*权重!T$51              )
 )</f>
        <v>-0.13333333333333286</v>
      </c>
      <c r="AE121" s="16">
        <f>IF( 数据!AE121&lt;=6,(数据!AE121-1)*权重!U$48,              IF(数据!AE121&lt;=10, 5*权重!U$48+(数据!AE121-4)*权重!U$50,                              5*权重!U$48+4*权重!U$50+(数据!AE121-10)*权重!U$52              )  )</f>
        <v>0.20000000000000062</v>
      </c>
      <c r="AF121" s="16">
        <f>IF( 数据!AF121&lt;=6,(数据!AF121-1)*权重!V$48,              IF(数据!AF121&lt;=10, 5*权重!V$48+(数据!AF121-4)*权重!V$50,                              5*权重!V$48+4*权重!V$50+(数据!AF121-10)*权重!V$52              )  )</f>
        <v>8.4</v>
      </c>
      <c r="AG121" s="16">
        <f>IF( 数据!AG121&lt;=6,(数据!AG121-1)*权重!W$48,              IF(数据!AG121&lt;=12, 5*权重!W$48+(数据!AG121-6)*权重!W$49,                              5*权重!W$48+6*权重!W$49+(数据!AG121-12)*权重!W$51              )
 )</f>
        <v>3.0999999999999996</v>
      </c>
      <c r="AH121" s="16">
        <f>IF( 数据!AH121&lt;=6,(数据!AH121-1)*权重!X$48,              IF(数据!AH121&lt;=10, 5*权重!X$48+(数据!AH121-4)*权重!X$50,                              5*权重!X$48+4*权重!X$50+(数据!AH121-10)*权重!X$52              )  )</f>
        <v>-0.16249999999999998</v>
      </c>
      <c r="AI121" s="16">
        <f>IF( 数据!AI121&lt;=6,(数据!AI121-1)*权重!Y$48,              IF(数据!AI121&lt;=12, 5*权重!Y$48+(数据!AI121-6)*权重!Y$49,                              5*权重!Y$48+6*权重!Y$49+(数据!AI121-12)*权重!Y$51              )
 )</f>
        <v>0.13333333333333336</v>
      </c>
      <c r="AJ121" s="16">
        <f>IF( 数据!AJ121&lt;=6,(数据!AJ121-1)*权重!Z$48,              IF(数据!AJ121&lt;=10, 5*权重!Z$48+(数据!AJ121-4)*权重!Z$50,                              5*权重!Z$48+4*权重!Z$50+(数据!AJ121-10)*权重!Z$52              )  )</f>
        <v>11.012499999999999</v>
      </c>
      <c r="AK121" s="16">
        <f>IF( 数据!AK121&lt;=6,(数据!AK121-1)*权重!AA$48,              IF(数据!AK121&lt;=10, 5*权重!AA$48+(数据!AK121-4)*权重!AA$50,                              5*权重!AA$48+4*权重!AA$50+(数据!AK121-10)*权重!AA$52              )  )</f>
        <v>-0.40000000000000013</v>
      </c>
      <c r="AL121" s="16">
        <f>IF( 数据!AL121&lt;=6,(数据!AL121-1)*权重!AB$48,              IF(数据!AL121&lt;=12, 5*权重!AB$48+(数据!AL121-6)*权重!AB$49,                              5*权重!AB$48+6*权重!AB$49+(数据!AL121-12)*权重!AB$51              )
 )</f>
        <v>14.4</v>
      </c>
      <c r="AM121" s="16">
        <f>IF( 数据!AM121&lt;=6,(数据!AM121-1)*权重!AC$48,              IF(数据!AM121&lt;=12, 5*权重!AC$48+(数据!AM121-6)*权重!AC$49,                              5*权重!AC$48+6*权重!AC$49+(数据!AM121-12)*权重!AC$51              )
 )</f>
        <v>8.8666666666666671</v>
      </c>
      <c r="AN121" s="16">
        <f>IF( 数据!AN121&lt;=6,(数据!AN121-1)*权重!AD$48,              IF(数据!AN121&lt;=12, 5*权重!AD$48+(数据!AN121-6)*权重!AD$49,                              5*权重!AD$48+6*权重!AD$49+(数据!AN121-12)*权重!AD$51              )
 )</f>
        <v>77.333333333333329</v>
      </c>
      <c r="AO121" s="16">
        <f>IF( 数据!AO121&lt;=6,(数据!AO121-1)*权重!AE$48,              IF(数据!AO121&lt;=12, 5*权重!AE$48+(数据!AO121-6)*权重!AE$49,                              5*权重!AE$48+6*权重!AE$49+(数据!AO121-12)*权重!AE$51              )
 )</f>
        <v>20.3</v>
      </c>
      <c r="AP121" s="16">
        <f>IF( 数据!AP121&lt;=6,(数据!AP121-1)*权重!AF$48,              IF(数据!AP121&lt;=12, 5*权重!AF$48+(数据!AP121-6)*权重!AF$49,                              5*权重!AF$48+6*权重!AF$49+(数据!AP121-12)*权重!AF$51              )
 )</f>
        <v>15.433333333333334</v>
      </c>
      <c r="AQ121" s="16">
        <f>IF( 数据!AQ121&lt;=6,(数据!AQ121-1)*权重!AG$48,              IF(数据!AQ121&lt;=12, 5*权重!AG$48+(数据!AQ121-6)*权重!AG$49,                              5*权重!AG$48+6*权重!AG$49+(数据!AQ121-12)*权重!AG$51              )
 )</f>
        <v>19.350000000000001</v>
      </c>
      <c r="AR121" s="16">
        <f>IF( 数据!AR121&lt;=6,(数据!AR121-1)*权重!AH$48,              IF(数据!AR121&lt;=12, 5*权重!AH$48+(数据!AR121-6)*权重!AH$49,                              5*权重!AH$48+6*权重!AH$49+(数据!AR121-12)*权重!AH$51              )
 )</f>
        <v>15.733333333333333</v>
      </c>
      <c r="AS121" s="16">
        <f>IF( 数据!AS121&lt;=6,(数据!AS121-1)*权重!AI$48,              IF(数据!AS121&lt;=12, 5*权重!AI$48+(数据!AS121-6)*权重!AI$49,                              5*权重!AI$48+6*权重!AI$49+(数据!AS121-12)*权重!AI$51              )
 )</f>
        <v>10.450000000000001</v>
      </c>
      <c r="AT121" s="16">
        <f>IF( 数据!AT121&lt;=6,(数据!AT121-1)*权重!AJ$48,              IF(数据!AT121&lt;=12, 5*权重!AJ$48+(数据!AT121-6)*权重!AJ$49,                              5*权重!AJ$48+6*权重!AJ$49+(数据!AT121-12)*权重!AJ$51              )
 )</f>
        <v>81.625</v>
      </c>
      <c r="AU121" s="16">
        <f>IF( 数据!AU121&lt;=6,(数据!AU121-1)*权重!AK$48,              IF(数据!AU121&lt;=12, 5*权重!AK$48+(数据!AU121-6)*权重!AK$49,                              5*权重!AK$48+6*权重!AK$49+(数据!AU121-12)*权重!AK$51              )
 )</f>
        <v>14.799999999999999</v>
      </c>
      <c r="AV121" s="16">
        <f>IF( 数据!AV121&lt;=6,(数据!AV121-1)*权重!AL$48,              IF(数据!AV121&lt;=10, 5*权重!AL$48+(数据!AV121-4)*权重!AL$50,                              5*权重!AL$48+4*权重!AL$50+(数据!AV121-10)*权重!AL$52              )  )</f>
        <v>4.25</v>
      </c>
      <c r="AW121" s="16">
        <f>IF( 数据!AW121&lt;=6,(数据!AW121-1)*权重!AM$48,              IF(数据!AW121&lt;=10, 5*权重!AM$48+(数据!AW121-4)*权重!AM$50,                              5*权重!AM$48+4*权重!AM$50+(数据!AW121-10)*权重!AM$52              )  )</f>
        <v>4.95</v>
      </c>
      <c r="AX121" s="16">
        <f>IF( 数据!AX121&lt;=6,(数据!AX121-1)*权重!AN$48,              IF(数据!AX121&lt;=10, 5*权重!AN$48+(数据!AX121-4)*权重!AN$50,                              5*权重!AN$48+4*权重!AN$50+(数据!AX121-10)*权重!AN$52              )  )</f>
        <v>22.912499999999998</v>
      </c>
      <c r="AY121" s="8">
        <v>3</v>
      </c>
      <c r="AZ121" s="8">
        <v>3</v>
      </c>
      <c r="BA121" s="8">
        <v>2</v>
      </c>
      <c r="BB121" s="8">
        <v>3</v>
      </c>
      <c r="BC121" s="8">
        <v>2</v>
      </c>
      <c r="BD121" s="8">
        <v>2</v>
      </c>
      <c r="BE121" s="8">
        <v>2</v>
      </c>
      <c r="BF121" s="8">
        <v>2</v>
      </c>
      <c r="BG121" s="8">
        <v>3</v>
      </c>
      <c r="BH121" s="8">
        <v>2</v>
      </c>
      <c r="BI121" s="8">
        <v>4</v>
      </c>
      <c r="BJ121" s="8">
        <v>7</v>
      </c>
      <c r="BK121" s="8" t="s">
        <v>22</v>
      </c>
      <c r="BL121" s="8">
        <v>15</v>
      </c>
      <c r="BM121" s="8">
        <v>2</v>
      </c>
      <c r="BN121" s="8"/>
      <c r="BO121" s="8">
        <v>14</v>
      </c>
      <c r="BP121" s="34">
        <v>46203</v>
      </c>
      <c r="BQ121" s="8" t="s">
        <v>21</v>
      </c>
      <c r="BR121" s="8" t="s">
        <v>156</v>
      </c>
    </row>
    <row r="122" spans="1:70" ht="15.5" thickBot="1" x14ac:dyDescent="0.35">
      <c r="A122" s="8" t="s">
        <v>26</v>
      </c>
      <c r="B122" s="16">
        <f>SUM(L122:AX122)</f>
        <v>429.04166666666669</v>
      </c>
      <c r="C122" s="8" t="s">
        <v>442</v>
      </c>
      <c r="D122" s="8" t="s">
        <v>372</v>
      </c>
      <c r="E122" s="33">
        <v>0.92</v>
      </c>
      <c r="F122" s="8">
        <v>2</v>
      </c>
      <c r="G122" s="8" t="s">
        <v>28</v>
      </c>
      <c r="H122" s="8" t="s">
        <v>369</v>
      </c>
      <c r="I122" s="8">
        <v>22</v>
      </c>
      <c r="J122" s="8">
        <v>146</v>
      </c>
      <c r="K122" s="8">
        <v>168</v>
      </c>
      <c r="L122" s="16">
        <f>IF( 数据!L122&lt;=6,(数据!L122-1)*权重!B$48,              IF(数据!L122&lt;=12, 5*权重!B$48+(数据!L122-6)*权重!B$49,                              5*权重!B$48+6*权重!B$49+(数据!L122-12)*权重!B$51              )
 )</f>
        <v>4.4000000000000004</v>
      </c>
      <c r="M122" s="16">
        <f>IF( 数据!M122&lt;=6,(数据!M122-1)*权重!C$48,              IF(数据!M122&lt;=12, 5*权重!C$48+(数据!M122-6)*权重!C$49,                              5*权重!C$48+6*权重!C$49+(数据!M122-12)*权重!C$51              )
 )</f>
        <v>1.3</v>
      </c>
      <c r="N122" s="16">
        <f>IF( 数据!N122&lt;=6,(数据!N122-1)*权重!D$48,              IF(数据!N122&lt;=12, 5*权重!D$48+(数据!N122-6)*权重!D$49,                              5*权重!D$48+6*权重!D$49+(数据!N122-12)*权重!D$51              )
 )</f>
        <v>-0.55833333333333335</v>
      </c>
      <c r="O122" s="16">
        <f>IF( 数据!O122&lt;=6,(数据!O122-1)*权重!E$48,              IF(数据!O122&lt;=12, 5*权重!E$48+(数据!O122-6)*权重!E$49,                              5*权重!E$48+6*权重!E$49+(数据!O122-12)*权重!E$51              )
 )</f>
        <v>0</v>
      </c>
      <c r="P122" s="16">
        <f>IF( 数据!P122&lt;=6,(数据!P122-1)*权重!F$48,              IF(数据!P122&lt;=12, 5*权重!F$48+(数据!P122-6)*权重!F$49,                              5*权重!F$48+6*权重!F$49+(数据!P122-12)*权重!F$51              )
 )</f>
        <v>-2.3499999999999996</v>
      </c>
      <c r="Q122" s="16">
        <f>IF( 数据!Q122&lt;=6,(数据!Q122-1)*权重!G$48,              IF(数据!Q122&lt;=12, 5*权重!G$48+(数据!Q122-6)*权重!G$49,                              5*权重!G$48+6*权重!G$49+(数据!Q122-12)*权重!G$51              )
 )</f>
        <v>0</v>
      </c>
      <c r="R122" s="16">
        <f>IF( 数据!R122&lt;=6,(数据!R122-1)*权重!H$48,              IF(数据!R122&lt;=12, 5*权重!H$48+(数据!R122-6)*权重!H$49,                              5*权重!H$48+6*权重!H$49+(数据!R122-12)*权重!H$51              )
 )</f>
        <v>0</v>
      </c>
      <c r="S122" s="16">
        <f>IF( 数据!S122&lt;=6,(数据!S122-1)*权重!I$48,              IF(数据!S122&lt;=12, 5*权重!I$48+(数据!S122-6)*权重!I$49,                              5*权重!I$48+6*权重!I$49+(数据!S122-12)*权重!I$51              )
 )</f>
        <v>17.933333333333334</v>
      </c>
      <c r="T122" s="16">
        <f>IF( 数据!T122&lt;=6,(数据!T122-1)*权重!J$48,              IF(数据!T122&lt;=12, 5*权重!J$48+(数据!T122-6)*权重!J$49,                              5*权重!J$48+6*权重!J$49+(数据!T122-12)*权重!J$51              )
 )</f>
        <v>1.2999999999999998</v>
      </c>
      <c r="U122" s="16">
        <f>IF( 数据!U122&lt;=6,(数据!U122-1)*权重!K$48,              IF(数据!U122&lt;=12, 5*权重!K$48+(数据!U122-6)*权重!K$49,                              5*权重!K$48+6*权重!K$49+(数据!U122-12)*权重!K$51              )
 )</f>
        <v>0</v>
      </c>
      <c r="V122" s="16">
        <f>IF( 数据!V122&lt;=6,(数据!V122-1)*权重!L$48,              IF(数据!V122&lt;=12, 5*权重!L$48+(数据!V122-6)*权重!L$49,                              5*权重!L$48+6*权重!L$49+(数据!V122-12)*权重!L$51              )
 )</f>
        <v>7.1333333333333346</v>
      </c>
      <c r="W122" s="16">
        <f>IF( 数据!W122&lt;=6,(数据!W122-1)*权重!M$48,              IF(数据!W122&lt;=12, 5*权重!M$48+(数据!W122-6)*权重!M$49,                              5*权重!M$48+6*权重!M$49+(数据!W122-12)*权重!M$51              )
 )</f>
        <v>0.76666666666666661</v>
      </c>
      <c r="X122" s="16">
        <f>IF( 数据!X122&lt;=6,(数据!X122-1)*权重!N$48,              IF(数据!X122&lt;=12, 5*权重!N$48+(数据!X122-6)*权重!N$49,                              5*权重!N$48+6*权重!N$49+(数据!X122-12)*权重!N$51              )
 )</f>
        <v>1.8833333333333333</v>
      </c>
      <c r="Y122" s="16">
        <f>IF( 数据!Y122&lt;=6,(数据!Y122-1)*权重!O$48,              IF(数据!Y122&lt;=12, 5*权重!O$48+(数据!Y122-6)*权重!O$49,                              5*权重!O$48+6*权重!O$49+(数据!Y122-12)*权重!O$51              )
 )</f>
        <v>1.7</v>
      </c>
      <c r="Z122" s="16">
        <f>IF( 数据!Z122&lt;=6,(数据!Z122-1)*权重!P$48,              IF(数据!Z122&lt;=10, 5*权重!P$48+(数据!Z122-4)*权重!P$50,                              5*权重!P$48+4*权重!P$50+(数据!Z122-10)*权重!P$52              )  )</f>
        <v>-1.425</v>
      </c>
      <c r="AA122" s="16">
        <f>IF( 数据!AA122&lt;=6,(数据!AA122-1)*权重!Q$48,              IF(数据!AA122&lt;=12, 5*权重!Q$48+(数据!AA122-6)*权重!Q$49,                              5*权重!Q$48+6*权重!Q$49+(数据!AA122-12)*权重!Q$51              )
 )</f>
        <v>4.5</v>
      </c>
      <c r="AB122" s="16">
        <f>IF( 数据!AB122&lt;=6,(数据!AB122-1)*权重!R$48,              IF(数据!AB122&lt;=10, 5*权重!R$48+(数据!AB122-4)*权重!R$50,                              5*权重!R$48+4*权重!R$50+(数据!AB122-10)*权重!R$52              )  )</f>
        <v>56</v>
      </c>
      <c r="AC122" s="16">
        <f>IF( 数据!AC122&lt;=6,(数据!AC122-1)*权重!S$48,              IF(数据!AC122&lt;=12, 5*权重!S$48+(数据!AC122-6)*权重!S$49,                              5*权重!S$48+6*权重!S$49+(数据!AC122-12)*权重!S$51              )
 )</f>
        <v>20.183333333333334</v>
      </c>
      <c r="AD122" s="16">
        <f>IF( 数据!AD122&lt;=6,(数据!AD122-1)*权重!T$48,              IF(数据!AD122&lt;=12, 5*权重!T$48+(数据!AD122-6)*权重!T$49,                              5*权重!T$48+6*权重!T$49+(数据!AD122-12)*权重!T$51              )
 )</f>
        <v>-0.86666666666666625</v>
      </c>
      <c r="AE122" s="16">
        <f>IF( 数据!AE122&lt;=6,(数据!AE122-1)*权重!U$48,              IF(数据!AE122&lt;=10, 5*权重!U$48+(数据!AE122-4)*权重!U$50,                              5*权重!U$48+4*权重!U$50+(数据!AE122-10)*权重!U$52              )  )</f>
        <v>-2.1999999999999993</v>
      </c>
      <c r="AF122" s="16">
        <f>IF( 数据!AF122&lt;=6,(数据!AF122-1)*权重!V$48,              IF(数据!AF122&lt;=10, 5*权重!V$48+(数据!AF122-4)*权重!V$50,                              5*权重!V$48+4*权重!V$50+(数据!AF122-10)*权重!V$52              )  )</f>
        <v>7.3500000000000005</v>
      </c>
      <c r="AG122" s="16">
        <f>IF( 数据!AG122&lt;=6,(数据!AG122-1)*权重!W$48,              IF(数据!AG122&lt;=12, 5*权重!W$48+(数据!AG122-6)*权重!W$49,                              5*权重!W$48+6*权重!W$49+(数据!AG122-12)*权重!W$51              )
 )</f>
        <v>3.3</v>
      </c>
      <c r="AH122" s="16">
        <f>IF( 数据!AH122&lt;=6,(数据!AH122-1)*权重!X$48,              IF(数据!AH122&lt;=10, 5*权重!X$48+(数据!AH122-4)*权重!X$50,                              5*权重!X$48+4*权重!X$50+(数据!AH122-10)*权重!X$52              )  )</f>
        <v>6.25E-2</v>
      </c>
      <c r="AI122" s="16">
        <f>IF( 数据!AI122&lt;=6,(数据!AI122-1)*权重!Y$48,              IF(数据!AI122&lt;=12, 5*权重!Y$48+(数据!AI122-6)*权重!Y$49,                              5*权重!Y$48+6*权重!Y$49+(数据!AI122-12)*权重!Y$51              )
 )</f>
        <v>0.53333333333333333</v>
      </c>
      <c r="AJ122" s="16">
        <f>IF( 数据!AJ122&lt;=6,(数据!AJ122-1)*权重!Z$48,              IF(数据!AJ122&lt;=10, 5*权重!Z$48+(数据!AJ122-4)*权重!Z$50,                              5*权重!Z$48+4*权重!Z$50+(数据!AJ122-10)*权重!Z$52              )  )</f>
        <v>10.425000000000001</v>
      </c>
      <c r="AK122" s="16">
        <f>IF( 数据!AK122&lt;=6,(数据!AK122-1)*权重!AA$48,              IF(数据!AK122&lt;=10, 5*权重!AA$48+(数据!AK122-4)*权重!AA$50,                              5*权重!AA$48+4*权重!AA$50+(数据!AK122-10)*权重!AA$52              )  )</f>
        <v>-1.2750000000000001</v>
      </c>
      <c r="AL122" s="16">
        <f>IF( 数据!AL122&lt;=6,(数据!AL122-1)*权重!AB$48,              IF(数据!AL122&lt;=12, 5*权重!AB$48+(数据!AL122-6)*权重!AB$49,                              5*权重!AB$48+6*权重!AB$49+(数据!AL122-12)*权重!AB$51              )
 )</f>
        <v>14.4</v>
      </c>
      <c r="AM122" s="16">
        <f>IF( 数据!AM122&lt;=6,(数据!AM122-1)*权重!AC$48,              IF(数据!AM122&lt;=12, 5*权重!AC$48+(数据!AM122-6)*权重!AC$49,                              5*权重!AC$48+6*权重!AC$49+(数据!AM122-12)*权重!AC$51              )
 )</f>
        <v>9.6</v>
      </c>
      <c r="AN122" s="16">
        <f>IF( 数据!AN122&lt;=6,(数据!AN122-1)*权重!AD$48,              IF(数据!AN122&lt;=12, 5*权重!AD$48+(数据!AN122-6)*权重!AD$49,                              5*权重!AD$48+6*权重!AD$49+(数据!AN122-12)*权重!AD$51              )
 )</f>
        <v>77.333333333333329</v>
      </c>
      <c r="AO122" s="16">
        <f>IF( 数据!AO122&lt;=6,(数据!AO122-1)*权重!AE$48,              IF(数据!AO122&lt;=12, 5*权重!AE$48+(数据!AO122-6)*权重!AE$49,                              5*权重!AE$48+6*权重!AE$49+(数据!AO122-12)*权重!AE$51              )
 )</f>
        <v>15.1</v>
      </c>
      <c r="AP122" s="16">
        <f>IF( 数据!AP122&lt;=6,(数据!AP122-1)*权重!AF$48,              IF(数据!AP122&lt;=12, 5*权重!AF$48+(数据!AP122-6)*权重!AF$49,                              5*权重!AF$48+6*权重!AF$49+(数据!AP122-12)*权重!AF$51              )
 )</f>
        <v>16.399999999999999</v>
      </c>
      <c r="AQ122" s="16">
        <f>IF( 数据!AQ122&lt;=6,(数据!AQ122-1)*权重!AG$48,              IF(数据!AQ122&lt;=12, 5*权重!AG$48+(数据!AQ122-6)*权重!AG$49,                              5*权重!AG$48+6*权重!AG$49+(数据!AQ122-12)*权重!AG$51              )
 )</f>
        <v>19.350000000000001</v>
      </c>
      <c r="AR122" s="16">
        <f>IF( 数据!AR122&lt;=6,(数据!AR122-1)*权重!AH$48,              IF(数据!AR122&lt;=12, 5*权重!AH$48+(数据!AR122-6)*权重!AH$49,                              5*权重!AH$48+6*权重!AH$49+(数据!AR122-12)*权重!AH$51              )
 )</f>
        <v>16.899999999999999</v>
      </c>
      <c r="AS122" s="16">
        <f>IF( 数据!AS122&lt;=6,(数据!AS122-1)*权重!AI$48,              IF(数据!AS122&lt;=12, 5*权重!AI$48+(数据!AS122-6)*权重!AI$49,                              5*权重!AI$48+6*权重!AI$49+(数据!AS122-12)*权重!AI$51              )
 )</f>
        <v>6.6500000000000012</v>
      </c>
      <c r="AT122" s="16">
        <f>IF( 数据!AT122&lt;=6,(数据!AT122-1)*权重!AJ$48,              IF(数据!AT122&lt;=12, 5*权重!AJ$48+(数据!AT122-6)*权重!AJ$49,                              5*权重!AJ$48+6*权重!AJ$49+(数据!AT122-12)*权重!AJ$51              )
 )</f>
        <v>76.75</v>
      </c>
      <c r="AU122" s="16">
        <f>IF( 数据!AU122&lt;=6,(数据!AU122-1)*权重!AK$48,              IF(数据!AU122&lt;=12, 5*权重!AK$48+(数据!AU122-6)*权重!AK$49,                              5*权重!AK$48+6*权重!AK$49+(数据!AU122-12)*权重!AK$51              )
 )</f>
        <v>15.099999999999998</v>
      </c>
      <c r="AV122" s="16">
        <f>IF( 数据!AV122&lt;=6,(数据!AV122-1)*权重!AL$48,              IF(数据!AV122&lt;=10, 5*权重!AL$48+(数据!AV122-4)*权重!AL$50,                              5*权重!AL$48+4*权重!AL$50+(数据!AV122-10)*权重!AL$52              )  )</f>
        <v>4.25</v>
      </c>
      <c r="AW122" s="16">
        <f>IF( 数据!AW122&lt;=6,(数据!AW122-1)*权重!AM$48,              IF(数据!AW122&lt;=10, 5*权重!AM$48+(数据!AW122-4)*权重!AM$50,                              5*权重!AM$48+4*权重!AM$50+(数据!AW122-10)*权重!AM$52              )  )</f>
        <v>4.2</v>
      </c>
      <c r="AX122" s="16">
        <f>IF( 数据!AX122&lt;=6,(数据!AX122-1)*权重!AN$48,              IF(数据!AX122&lt;=10, 5*权重!AN$48+(数据!AX122-4)*权重!AN$50,                              5*权重!AN$48+4*权重!AN$50+(数据!AX122-10)*权重!AN$52              )  )</f>
        <v>22.912499999999998</v>
      </c>
      <c r="AY122" s="8">
        <v>1</v>
      </c>
      <c r="AZ122" s="8">
        <v>3</v>
      </c>
      <c r="BA122" s="8">
        <v>1</v>
      </c>
      <c r="BB122" s="8">
        <v>1</v>
      </c>
      <c r="BC122" s="8">
        <v>3</v>
      </c>
      <c r="BD122" s="8">
        <v>3</v>
      </c>
      <c r="BE122" s="8">
        <v>3</v>
      </c>
      <c r="BF122" s="8">
        <v>1</v>
      </c>
      <c r="BG122" s="8">
        <v>1</v>
      </c>
      <c r="BH122" s="8">
        <v>3</v>
      </c>
      <c r="BI122" s="8">
        <v>2</v>
      </c>
      <c r="BJ122" s="8">
        <v>7.65</v>
      </c>
      <c r="BK122" s="8" t="s">
        <v>22</v>
      </c>
      <c r="BL122" s="8">
        <v>15</v>
      </c>
      <c r="BM122" s="8">
        <v>2</v>
      </c>
      <c r="BN122" s="8"/>
      <c r="BO122" s="8" t="s">
        <v>26</v>
      </c>
      <c r="BP122" s="34">
        <v>48029</v>
      </c>
      <c r="BQ122" s="8" t="s">
        <v>21</v>
      </c>
      <c r="BR122" s="8" t="s">
        <v>156</v>
      </c>
    </row>
    <row r="123" spans="1:70" ht="15.5" thickBot="1" x14ac:dyDescent="0.35">
      <c r="A123" s="8" t="s">
        <v>26</v>
      </c>
      <c r="B123" s="16">
        <f t="shared" si="4"/>
        <v>366.81416666666667</v>
      </c>
      <c r="C123" s="8" t="s">
        <v>443</v>
      </c>
      <c r="D123" s="8" t="s">
        <v>372</v>
      </c>
      <c r="E123" s="33">
        <v>1</v>
      </c>
      <c r="F123" s="8">
        <v>0</v>
      </c>
      <c r="G123" s="8" t="s">
        <v>157</v>
      </c>
      <c r="H123" s="8" t="s">
        <v>393</v>
      </c>
      <c r="I123" s="8">
        <v>22</v>
      </c>
      <c r="J123" s="8">
        <v>114</v>
      </c>
      <c r="K123" s="8">
        <v>134</v>
      </c>
      <c r="L123" s="16">
        <f>IF( 数据!L123&lt;=6,(数据!L123-1)*权重!B$48,              IF(数据!L123&lt;=12, 5*权重!B$48+(数据!L123-6)*权重!B$49,                              5*权重!B$48+6*权重!B$49+(数据!L123-12)*权重!B$51              )
 )</f>
        <v>3.4666666666666668</v>
      </c>
      <c r="M123" s="16">
        <f>IF( 数据!M123&lt;=6,(数据!M123-1)*权重!C$48,              IF(数据!M123&lt;=12, 5*权重!C$48+(数据!M123-6)*权重!C$49,                              5*权重!C$48+6*权重!C$49+(数据!M123-12)*权重!C$51              )
 )</f>
        <v>1.7</v>
      </c>
      <c r="N123" s="16">
        <f>IF( 数据!N123&lt;=6,(数据!N123-1)*权重!D$48,              IF(数据!N123&lt;=12, 5*权重!D$48+(数据!N123-6)*权重!D$49,                              5*权重!D$48+6*权重!D$49+(数据!N123-12)*权重!D$51              )
 )</f>
        <v>0.16</v>
      </c>
      <c r="O123" s="16">
        <f>IF( 数据!O123&lt;=6,(数据!O123-1)*权重!E$48,              IF(数据!O123&lt;=12, 5*权重!E$48+(数据!O123-6)*权重!E$49,                              5*权重!E$48+6*权重!E$49+(数据!O123-12)*权重!E$51              )
 )</f>
        <v>0</v>
      </c>
      <c r="P123" s="16">
        <f>IF( 数据!P123&lt;=6,(数据!P123-1)*权重!F$48,              IF(数据!P123&lt;=12, 5*权重!F$48+(数据!P123-6)*权重!F$49,                              5*权重!F$48+6*权重!F$49+(数据!P123-12)*权重!F$51              )
 )</f>
        <v>-2.7333333333333329</v>
      </c>
      <c r="Q123" s="16">
        <f>IF( 数据!Q123&lt;=6,(数据!Q123-1)*权重!G$48,              IF(数据!Q123&lt;=12, 5*权重!G$48+(数据!Q123-6)*权重!G$49,                              5*权重!G$48+6*权重!G$49+(数据!Q123-12)*权重!G$51              )
 )</f>
        <v>0</v>
      </c>
      <c r="R123" s="16">
        <f>IF( 数据!R123&lt;=6,(数据!R123-1)*权重!H$48,              IF(数据!R123&lt;=12, 5*权重!H$48+(数据!R123-6)*权重!H$49,                              5*权重!H$48+6*权重!H$49+(数据!R123-12)*权重!H$51              )
 )</f>
        <v>0</v>
      </c>
      <c r="S123" s="16">
        <f>IF( 数据!S123&lt;=6,(数据!S123-1)*权重!I$48,              IF(数据!S123&lt;=12, 5*权重!I$48+(数据!S123-6)*权重!I$49,                              5*权重!I$48+6*权重!I$49+(数据!S123-12)*权重!I$51              )
 )</f>
        <v>17.933333333333334</v>
      </c>
      <c r="T123" s="16">
        <f>IF( 数据!T123&lt;=6,(数据!T123-1)*权重!J$48,              IF(数据!T123&lt;=12, 5*权重!J$48+(数据!T123-6)*权重!J$49,                              5*权重!J$48+6*权重!J$49+(数据!T123-12)*权重!J$51              )
 )</f>
        <v>2.0999999999999996</v>
      </c>
      <c r="U123" s="16">
        <f>IF( 数据!U123&lt;=6,(数据!U123-1)*权重!K$48,              IF(数据!U123&lt;=12, 5*权重!K$48+(数据!U123-6)*权重!K$49,                              5*权重!K$48+6*权重!K$49+(数据!U123-12)*权重!K$51              )
 )</f>
        <v>0</v>
      </c>
      <c r="V123" s="16">
        <f>IF( 数据!V123&lt;=6,(数据!V123-1)*权重!L$48,              IF(数据!V123&lt;=12, 5*权重!L$48+(数据!V123-6)*权重!L$49,                              5*权重!L$48+6*权重!L$49+(数据!V123-12)*权重!L$51              )
 )</f>
        <v>6.4</v>
      </c>
      <c r="W123" s="16">
        <f>IF( 数据!W123&lt;=6,(数据!W123-1)*权重!M$48,              IF(数据!W123&lt;=12, 5*权重!M$48+(数据!W123-6)*权重!M$49,                              5*权重!M$48+6*权重!M$49+(数据!W123-12)*权重!M$51              )
 )</f>
        <v>0.1333333333333333</v>
      </c>
      <c r="X123" s="16">
        <f>IF( 数据!X123&lt;=6,(数据!X123-1)*权重!N$48,              IF(数据!X123&lt;=12, 5*权重!N$48+(数据!X123-6)*权重!N$49,                              5*权重!N$48+6*权重!N$49+(数据!X123-12)*权重!N$51              )
 )</f>
        <v>2.1333333333333333</v>
      </c>
      <c r="Y123" s="16">
        <f>IF( 数据!Y123&lt;=6,(数据!Y123-1)*权重!O$48,              IF(数据!Y123&lt;=12, 5*权重!O$48+(数据!Y123-6)*权重!O$49,                              5*权重!O$48+6*权重!O$49+(数据!Y123-12)*权重!O$51              )
 )</f>
        <v>1.5333333333333332</v>
      </c>
      <c r="Z123" s="16">
        <f>IF( 数据!Z123&lt;=6,(数据!Z123-1)*权重!P$48,              IF(数据!Z123&lt;=10, 5*权重!P$48+(数据!Z123-4)*权重!P$50,                              5*权重!P$48+4*权重!P$50+(数据!Z123-10)*权重!P$52              )  )</f>
        <v>-0.37500000000000022</v>
      </c>
      <c r="AA123" s="16">
        <f>IF( 数据!AA123&lt;=6,(数据!AA123-1)*权重!Q$48,              IF(数据!AA123&lt;=12, 5*权重!Q$48+(数据!AA123-6)*权重!Q$49,                              5*权重!Q$48+6*权重!Q$49+(数据!AA123-12)*权重!Q$51              )
 )</f>
        <v>4.9333333333333327</v>
      </c>
      <c r="AB123" s="16">
        <f>IF( 数据!AB123&lt;=6,(数据!AB123-1)*权重!R$48,              IF(数据!AB123&lt;=10, 5*权重!R$48+(数据!AB123-4)*权重!R$50,                              5*权重!R$48+4*权重!R$50+(数据!AB123-10)*权重!R$52              )  )</f>
        <v>55.2</v>
      </c>
      <c r="AC123" s="16">
        <f>IF( 数据!AC123&lt;=6,(数据!AC123-1)*权重!S$48,              IF(数据!AC123&lt;=12, 5*权重!S$48+(数据!AC123-6)*权重!S$49,                              5*权重!S$48+6*权重!S$49+(数据!AC123-12)*权重!S$51              )
 )</f>
        <v>19.5</v>
      </c>
      <c r="AD123" s="16">
        <f>IF( 数据!AD123&lt;=6,(数据!AD123-1)*权重!T$48,              IF(数据!AD123&lt;=12, 5*权重!T$48+(数据!AD123-6)*权重!T$49,                              5*权重!T$48+6*权重!T$49+(数据!AD123-12)*权重!T$51              )
 )</f>
        <v>-1.2333333333333329</v>
      </c>
      <c r="AE123" s="16">
        <f>IF( 数据!AE123&lt;=6,(数据!AE123-1)*权重!U$48,              IF(数据!AE123&lt;=10, 5*权重!U$48+(数据!AE123-4)*权重!U$50,                              5*权重!U$48+4*权重!U$50+(数据!AE123-10)*权重!U$52              )  )</f>
        <v>-2.9999999999999996</v>
      </c>
      <c r="AF123" s="16">
        <f>IF( 数据!AF123&lt;=6,(数据!AF123-1)*权重!V$48,              IF(数据!AF123&lt;=10, 5*权重!V$48+(数据!AF123-4)*权重!V$50,                              5*权重!V$48+4*权重!V$50+(数据!AF123-10)*权重!V$52              )  )</f>
        <v>6.3000000000000007</v>
      </c>
      <c r="AG123" s="16">
        <f>IF( 数据!AG123&lt;=6,(数据!AG123-1)*权重!W$48,              IF(数据!AG123&lt;=12, 5*权重!W$48+(数据!AG123-6)*权重!W$49,                              5*权重!W$48+6*权重!W$49+(数据!AG123-12)*权重!W$51              )
 )</f>
        <v>3.6999999999999997</v>
      </c>
      <c r="AH123" s="16">
        <f>IF( 数据!AH123&lt;=6,(数据!AH123-1)*权重!X$48,              IF(数据!AH123&lt;=10, 5*权重!X$48+(数据!AH123-4)*权重!X$50,                              5*权重!X$48+4*权重!X$50+(数据!AH123-10)*权重!X$52              )  )</f>
        <v>-1.125</v>
      </c>
      <c r="AI123" s="16">
        <f>IF( 数据!AI123&lt;=6,(数据!AI123-1)*权重!Y$48,              IF(数据!AI123&lt;=12, 5*权重!Y$48+(数据!AI123-6)*权重!Y$49,                              5*权重!Y$48+6*权重!Y$49+(数据!AI123-12)*权重!Y$51              )
 )</f>
        <v>0.26666666666666666</v>
      </c>
      <c r="AJ123" s="16">
        <f>IF( 数据!AJ123&lt;=6,(数据!AJ123-1)*权重!Z$48,              IF(数据!AJ123&lt;=10, 5*权重!Z$48+(数据!AJ123-4)*权重!Z$50,                              5*权重!Z$48+4*权重!Z$50+(数据!AJ123-10)*权重!Z$52              )  )</f>
        <v>10.425000000000001</v>
      </c>
      <c r="AK123" s="16">
        <f>IF( 数据!AK123&lt;=6,(数据!AK123-1)*权重!AA$48,              IF(数据!AK123&lt;=10, 5*权重!AA$48+(数据!AK123-4)*权重!AA$50,                              5*权重!AA$48+4*权重!AA$50+(数据!AK123-10)*权重!AA$52              )  )</f>
        <v>-2.2000000000000002</v>
      </c>
      <c r="AL123" s="16">
        <f>IF( 数据!AL123&lt;=6,(数据!AL123-1)*权重!AB$48,              IF(数据!AL123&lt;=12, 5*权重!AB$48+(数据!AL123-6)*权重!AB$49,                              5*权重!AB$48+6*权重!AB$49+(数据!AL123-12)*权重!AB$51              )
 )</f>
        <v>11.716666666666665</v>
      </c>
      <c r="AM123" s="16">
        <f>IF( 数据!AM123&lt;=6,(数据!AM123-1)*权重!AC$48,              IF(数据!AM123&lt;=12, 5*权重!AC$48+(数据!AM123-6)*权重!AC$49,                              5*权重!AC$48+6*权重!AC$49+(数据!AM123-12)*权重!AC$51              )
 )</f>
        <v>8.5</v>
      </c>
      <c r="AN123" s="16">
        <f>IF( 数据!AN123&lt;=6,(数据!AN123-1)*权重!AD$48,              IF(数据!AN123&lt;=12, 5*权重!AD$48+(数据!AN123-6)*权重!AD$49,                              5*权重!AD$48+6*权重!AD$49+(数据!AN123-12)*权重!AD$51              )
 )</f>
        <v>67.875</v>
      </c>
      <c r="AO123" s="16">
        <f>IF( 数据!AO123&lt;=6,(数据!AO123-1)*权重!AE$48,              IF(数据!AO123&lt;=12, 5*权重!AE$48+(数据!AO123-6)*权重!AE$49,                              5*权重!AE$48+6*权重!AE$49+(数据!AO123-12)*权重!AE$51              )
 )</f>
        <v>12.5</v>
      </c>
      <c r="AP123" s="16">
        <f>IF( 数据!AP123&lt;=6,(数据!AP123-1)*权重!AF$48,              IF(数据!AP123&lt;=12, 5*权重!AF$48+(数据!AP123-6)*权重!AF$49,                              5*权重!AF$48+6*权重!AF$49+(数据!AP123-12)*权重!AF$51              )
 )</f>
        <v>13.5</v>
      </c>
      <c r="AQ123" s="16">
        <f>IF( 数据!AQ123&lt;=6,(数据!AQ123-1)*权重!AG$48,              IF(数据!AQ123&lt;=12, 5*权重!AG$48+(数据!AQ123-6)*权重!AG$49,                              5*权重!AG$48+6*权重!AG$49+(数据!AQ123-12)*权重!AG$51              )
 )</f>
        <v>16.133333333333333</v>
      </c>
      <c r="AR123" s="16">
        <f>IF( 数据!AR123&lt;=6,(数据!AR123-1)*权重!AH$48,              IF(数据!AR123&lt;=12, 5*权重!AH$48+(数据!AR123-6)*权重!AH$49,                              5*权重!AH$48+6*权重!AH$49+(数据!AR123-12)*权重!AH$51              )
 )</f>
        <v>11.716666666666665</v>
      </c>
      <c r="AS123" s="16">
        <f>IF( 数据!AS123&lt;=6,(数据!AS123-1)*权重!AI$48,              IF(数据!AS123&lt;=12, 5*权重!AI$48+(数据!AS123-6)*权重!AI$49,                              5*权重!AI$48+6*权重!AI$49+(数据!AS123-12)*权重!AI$51              )
 )</f>
        <v>1.8500000000000005</v>
      </c>
      <c r="AT123" s="16">
        <f>IF( 数据!AT123&lt;=6,(数据!AT123-1)*权重!AJ$48,              IF(数据!AT123&lt;=12, 5*权重!AJ$48+(数据!AT123-6)*权重!AJ$49,                              5*权重!AJ$48+6*权重!AJ$49+(数据!AT123-12)*权重!AJ$51              )
 )</f>
        <v>60.770833333333343</v>
      </c>
      <c r="AU123" s="16">
        <f>IF( 数据!AU123&lt;=6,(数据!AU123-1)*权重!AK$48,              IF(数据!AU123&lt;=12, 5*权重!AK$48+(数据!AU123-6)*权重!AK$49,                              5*权重!AK$48+6*权重!AK$49+(数据!AU123-12)*权重!AK$51              )
 )</f>
        <v>10.833333333333332</v>
      </c>
      <c r="AV123" s="16">
        <f>IF( 数据!AV123&lt;=6,(数据!AV123-1)*权重!AL$48,              IF(数据!AV123&lt;=10, 5*权重!AL$48+(数据!AV123-4)*权重!AL$50,                              5*权重!AL$48+4*权重!AL$50+(数据!AV123-10)*权重!AL$52              )  )</f>
        <v>2</v>
      </c>
      <c r="AW123" s="16">
        <f>IF( 数据!AW123&lt;=6,(数据!AW123-1)*权重!AM$48,              IF(数据!AW123&lt;=10, 5*权重!AM$48+(数据!AW123-4)*权重!AM$50,                              5*权重!AM$48+4*权重!AM$50+(数据!AW123-10)*权重!AM$52              )  )</f>
        <v>2.7</v>
      </c>
      <c r="AX123" s="16">
        <f>IF( 数据!AX123&lt;=6,(数据!AX123-1)*权重!AN$48,              IF(数据!AX123&lt;=10, 5*权重!AN$48+(数据!AX123-4)*权重!AN$50,                              5*权重!AN$48+4*权重!AN$50+(数据!AX123-10)*权重!AN$52              )  )</f>
        <v>21.5</v>
      </c>
      <c r="AY123" s="8">
        <v>3</v>
      </c>
      <c r="AZ123" s="8">
        <v>4</v>
      </c>
      <c r="BA123" s="8">
        <v>3</v>
      </c>
      <c r="BB123" s="8">
        <v>1</v>
      </c>
      <c r="BC123" s="8">
        <v>4</v>
      </c>
      <c r="BD123" s="8">
        <v>1</v>
      </c>
      <c r="BE123" s="8">
        <v>1</v>
      </c>
      <c r="BF123" s="8">
        <v>1</v>
      </c>
      <c r="BG123" s="8">
        <v>3</v>
      </c>
      <c r="BH123" s="8">
        <v>2</v>
      </c>
      <c r="BI123" s="8">
        <v>1</v>
      </c>
      <c r="BJ123" s="8" t="s">
        <v>26</v>
      </c>
      <c r="BK123" s="8" t="s">
        <v>20</v>
      </c>
      <c r="BL123" s="8">
        <v>11</v>
      </c>
      <c r="BM123" s="8" t="s">
        <v>26</v>
      </c>
      <c r="BN123" s="8"/>
      <c r="BO123" s="8">
        <v>5</v>
      </c>
      <c r="BP123" s="34">
        <v>46203</v>
      </c>
      <c r="BQ123" s="8" t="s">
        <v>21</v>
      </c>
      <c r="BR123" s="8" t="s">
        <v>156</v>
      </c>
    </row>
    <row r="124" spans="1:70" ht="15.5" thickBot="1" x14ac:dyDescent="0.35">
      <c r="A124" s="8" t="s">
        <v>26</v>
      </c>
      <c r="B124" s="16">
        <f t="shared" si="4"/>
        <v>410.96999999999997</v>
      </c>
      <c r="C124" s="8" t="s">
        <v>444</v>
      </c>
      <c r="D124" s="8"/>
      <c r="E124" s="33">
        <v>1</v>
      </c>
      <c r="F124" s="8">
        <v>2</v>
      </c>
      <c r="G124" s="8" t="s">
        <v>228</v>
      </c>
      <c r="H124" s="8" t="s">
        <v>445</v>
      </c>
      <c r="I124" s="8">
        <v>20</v>
      </c>
      <c r="J124" s="8">
        <v>144</v>
      </c>
      <c r="K124" s="8">
        <v>173</v>
      </c>
      <c r="L124" s="16">
        <f>IF( 数据!L124&lt;=6,(数据!L124-1)*权重!B$48,              IF(数据!L124&lt;=12, 5*权重!B$48+(数据!L124-6)*权重!B$49,                              5*权重!B$48+6*权重!B$49+(数据!L124-12)*权重!B$51              )
 )</f>
        <v>4.8666666666666663</v>
      </c>
      <c r="M124" s="16">
        <f>IF( 数据!M124&lt;=6,(数据!M124-1)*权重!C$48,              IF(数据!M124&lt;=12, 5*权重!C$48+(数据!M124-6)*权重!C$49,                              5*权重!C$48+6*权重!C$49+(数据!M124-12)*权重!C$51              )
 )</f>
        <v>1.75</v>
      </c>
      <c r="N124" s="16">
        <f>IF( 数据!N124&lt;=6,(数据!N124-1)*权重!D$48,              IF(数据!N124&lt;=12, 5*权重!D$48+(数据!N124-6)*权重!D$49,                              5*权重!D$48+6*权重!D$49+(数据!N124-12)*权重!D$51              )
 )</f>
        <v>0.52833333333333332</v>
      </c>
      <c r="O124" s="16">
        <f>IF( 数据!O124&lt;=6,(数据!O124-1)*权重!E$48,              IF(数据!O124&lt;=12, 5*权重!E$48+(数据!O124-6)*权重!E$49,                              5*权重!E$48+6*权重!E$49+(数据!O124-12)*权重!E$51              )
 )</f>
        <v>0</v>
      </c>
      <c r="P124" s="16">
        <f>IF( 数据!P124&lt;=6,(数据!P124-1)*权重!F$48,              IF(数据!P124&lt;=12, 5*权重!F$48+(数据!P124-6)*权重!F$49,                              5*权重!F$48+6*权重!F$49+(数据!P124-12)*权重!F$51              )
 )</f>
        <v>-1.1999999999999997</v>
      </c>
      <c r="Q124" s="16">
        <f>IF( 数据!Q124&lt;=6,(数据!Q124-1)*权重!G$48,              IF(数据!Q124&lt;=12, 5*权重!G$48+(数据!Q124-6)*权重!G$49,                              5*权重!G$48+6*权重!G$49+(数据!Q124-12)*权重!G$51              )
 )</f>
        <v>0</v>
      </c>
      <c r="R124" s="16">
        <f>IF( 数据!R124&lt;=6,(数据!R124-1)*权重!H$48,              IF(数据!R124&lt;=12, 5*权重!H$48+(数据!R124-6)*权重!H$49,                              5*权重!H$48+6*权重!H$49+(数据!R124-12)*权重!H$51              )
 )</f>
        <v>0</v>
      </c>
      <c r="S124" s="16">
        <f>IF( 数据!S124&lt;=6,(数据!S124-1)*权重!I$48,              IF(数据!S124&lt;=12, 5*权重!I$48+(数据!S124-6)*权重!I$49,                              5*权重!I$48+6*权重!I$49+(数据!S124-12)*权重!I$51              )
 )</f>
        <v>17.933333333333334</v>
      </c>
      <c r="T124" s="16">
        <f>IF( 数据!T124&lt;=6,(数据!T124-1)*权重!J$48,              IF(数据!T124&lt;=12, 5*权重!J$48+(数据!T124-6)*权重!J$49,                              5*权重!J$48+6*权重!J$49+(数据!T124-12)*权重!J$51              )
 )</f>
        <v>2.8833333333333333</v>
      </c>
      <c r="U124" s="16">
        <f>IF( 数据!U124&lt;=6,(数据!U124-1)*权重!K$48,              IF(数据!U124&lt;=12, 5*权重!K$48+(数据!U124-6)*权重!K$49,                              5*权重!K$48+6*权重!K$49+(数据!U124-12)*权重!K$51              )
 )</f>
        <v>0</v>
      </c>
      <c r="V124" s="16">
        <f>IF( 数据!V124&lt;=6,(数据!V124-1)*权重!L$48,              IF(数据!V124&lt;=12, 5*权重!L$48+(数据!V124-6)*权重!L$49,                              5*权重!L$48+6*权重!L$49+(数据!V124-12)*权重!L$51              )
 )</f>
        <v>8.8333333333333339</v>
      </c>
      <c r="W124" s="16">
        <f>IF( 数据!W124&lt;=6,(数据!W124-1)*权重!M$48,              IF(数据!W124&lt;=12, 5*权重!M$48+(数据!W124-6)*权重!M$49,                              5*权重!M$48+6*权重!M$49+(数据!W124-12)*权重!M$51              )
 )</f>
        <v>2.6666666666666665</v>
      </c>
      <c r="X124" s="16">
        <f>IF( 数据!X124&lt;=6,(数据!X124-1)*权重!N$48,              IF(数据!X124&lt;=12, 5*权重!N$48+(数据!X124-6)*权重!N$49,                              5*权重!N$48+6*权重!N$49+(数据!X124-12)*权重!N$51              )
 )</f>
        <v>1.8833333333333333</v>
      </c>
      <c r="Y124" s="16">
        <f>IF( 数据!Y124&lt;=6,(数据!Y124-1)*权重!O$48,              IF(数据!Y124&lt;=12, 5*权重!O$48+(数据!Y124-6)*权重!O$49,                              5*权重!O$48+6*权重!O$49+(数据!Y124-12)*权重!O$51              )
 )</f>
        <v>5.0333333333333332</v>
      </c>
      <c r="Z124" s="16">
        <f>IF( 数据!Z124&lt;=6,(数据!Z124-1)*权重!P$48,              IF(数据!Z124&lt;=10, 5*权重!P$48+(数据!Z124-4)*权重!P$50,                              5*权重!P$48+4*权重!P$50+(数据!Z124-10)*权重!P$52              )  )</f>
        <v>-0.72500000000000009</v>
      </c>
      <c r="AA124" s="16">
        <f>IF( 数据!AA124&lt;=6,(数据!AA124-1)*权重!Q$48,              IF(数据!AA124&lt;=12, 5*权重!Q$48+(数据!AA124-6)*权重!Q$49,                              5*权重!Q$48+6*权重!Q$49+(数据!AA124-12)*权重!Q$51              )
 )</f>
        <v>6.6666666666666661</v>
      </c>
      <c r="AB124" s="16">
        <f>IF( 数据!AB124&lt;=6,(数据!AB124-1)*权重!R$48,              IF(数据!AB124&lt;=10, 5*权重!R$48+(数据!AB124-4)*权重!R$50,                              5*权重!R$48+4*权重!R$50+(数据!AB124-10)*权重!R$52              )  )</f>
        <v>55.25</v>
      </c>
      <c r="AC124" s="16">
        <f>IF( 数据!AC124&lt;=6,(数据!AC124-1)*权重!S$48,              IF(数据!AC124&lt;=12, 5*权重!S$48+(数据!AC124-6)*权重!S$49,                              5*权重!S$48+6*权重!S$49+(数据!AC124-12)*权重!S$51              )
 )</f>
        <v>18.75</v>
      </c>
      <c r="AD124" s="16">
        <f>IF( 数据!AD124&lt;=6,(数据!AD124-1)*权重!T$48,              IF(数据!AD124&lt;=12, 5*权重!T$48+(数据!AD124-6)*权重!T$49,                              5*权重!T$48+6*权重!T$49+(数据!AD124-12)*权重!T$51              )
 )</f>
        <v>-0.86666666666666625</v>
      </c>
      <c r="AE124" s="16">
        <f>IF( 数据!AE124&lt;=6,(数据!AE124-1)*权重!U$48,              IF(数据!AE124&lt;=10, 5*权重!U$48+(数据!AE124-4)*权重!U$50,                              5*权重!U$48+4*权重!U$50+(数据!AE124-10)*权重!U$52              )  )</f>
        <v>-2.1999999999999993</v>
      </c>
      <c r="AF124" s="16">
        <f>IF( 数据!AF124&lt;=6,(数据!AF124-1)*权重!V$48,              IF(数据!AF124&lt;=10, 5*权重!V$48+(数据!AF124-4)*权重!V$50,                              5*权重!V$48+4*权重!V$50+(数据!AF124-10)*权重!V$52              )  )</f>
        <v>7.3500000000000005</v>
      </c>
      <c r="AG124" s="16">
        <f>IF( 数据!AG124&lt;=6,(数据!AG124-1)*权重!W$48,              IF(数据!AG124&lt;=12, 5*权重!W$48+(数据!AG124-6)*权重!W$49,                              5*权重!W$48+6*权重!W$49+(数据!AG124-12)*权重!W$51              )
 )</f>
        <v>4.0999999999999996</v>
      </c>
      <c r="AH124" s="16">
        <f>IF( 数据!AH124&lt;=6,(数据!AH124-1)*权重!X$48,              IF(数据!AH124&lt;=10, 5*权重!X$48+(数据!AH124-4)*权重!X$50,                              5*权重!X$48+4*权重!X$50+(数据!AH124-10)*权重!X$52              )  )</f>
        <v>0.17500000000000004</v>
      </c>
      <c r="AI124" s="16">
        <f>IF( 数据!AI124&lt;=6,(数据!AI124-1)*权重!Y$48,              IF(数据!AI124&lt;=12, 5*权重!Y$48+(数据!AI124-6)*权重!Y$49,                              5*权重!Y$48+6*权重!Y$49+(数据!AI124-12)*权重!Y$51              )
 )</f>
        <v>0</v>
      </c>
      <c r="AJ124" s="16">
        <f>IF( 数据!AJ124&lt;=6,(数据!AJ124-1)*权重!Z$48,              IF(数据!AJ124&lt;=10, 5*权重!Z$48+(数据!AJ124-4)*权重!Z$50,                              5*权重!Z$48+4*权重!Z$50+(数据!AJ124-10)*权重!Z$52              )  )</f>
        <v>10.425000000000001</v>
      </c>
      <c r="AK124" s="16">
        <f>IF( 数据!AK124&lt;=6,(数据!AK124-1)*权重!AA$48,              IF(数据!AK124&lt;=10, 5*权重!AA$48+(数据!AK124-4)*权重!AA$50,                              5*权重!AA$48+4*权重!AA$50+(数据!AK124-10)*权重!AA$52              )  )</f>
        <v>-1.2750000000000001</v>
      </c>
      <c r="AL124" s="16">
        <f>IF( 数据!AL124&lt;=6,(数据!AL124-1)*权重!AB$48,              IF(数据!AL124&lt;=12, 5*权重!AB$48+(数据!AL124-6)*权重!AB$49,                              5*权重!AB$48+6*权重!AB$49+(数据!AL124-12)*权重!AB$51              )
 )</f>
        <v>14.4</v>
      </c>
      <c r="AM124" s="16">
        <f>IF( 数据!AM124&lt;=6,(数据!AM124-1)*权重!AC$48,              IF(数据!AM124&lt;=12, 5*权重!AC$48+(数据!AM124-6)*权重!AC$49,                              5*权重!AC$48+6*权重!AC$49+(数据!AM124-12)*权重!AC$51              )
 )</f>
        <v>8.8666666666666671</v>
      </c>
      <c r="AN124" s="16">
        <f>IF( 数据!AN124&lt;=6,(数据!AN124-1)*权重!AD$48,              IF(数据!AN124&lt;=12, 5*权重!AD$48+(数据!AN124-6)*权重!AD$49,                              5*权重!AD$48+6*权重!AD$49+(数据!AN124-12)*权重!AD$51              )
 )</f>
        <v>77.333333333333329</v>
      </c>
      <c r="AO124" s="16">
        <f>IF( 数据!AO124&lt;=6,(数据!AO124-1)*权重!AE$48,              IF(数据!AO124&lt;=12, 5*权重!AE$48+(数据!AO124-6)*权重!AE$49,                              5*权重!AE$48+6*权重!AE$49+(数据!AO124-12)*权重!AE$51              )
 )</f>
        <v>4.2</v>
      </c>
      <c r="AP124" s="16">
        <f>IF( 数据!AP124&lt;=6,(数据!AP124-1)*权重!AF$48,              IF(数据!AP124&lt;=12, 5*权重!AF$48+(数据!AP124-6)*权重!AF$49,                              5*权重!AF$48+6*权重!AF$49+(数据!AP124-12)*权重!AF$51              )
 )</f>
        <v>14.466666666666667</v>
      </c>
      <c r="AQ124" s="16">
        <f>IF( 数据!AQ124&lt;=6,(数据!AQ124-1)*权重!AG$48,              IF(数据!AQ124&lt;=12, 5*权重!AG$48+(数据!AQ124-6)*权重!AG$49,                              5*权重!AG$48+6*权重!AG$49+(数据!AQ124-12)*权重!AG$51              )
 )</f>
        <v>16.966666666666669</v>
      </c>
      <c r="AR124" s="16">
        <f>IF( 数据!AR124&lt;=6,(数据!AR124-1)*权重!AH$48,              IF(数据!AR124&lt;=12, 5*权重!AH$48+(数据!AR124-6)*权重!AH$49,                              5*权重!AH$48+6*权重!AH$49+(数据!AR124-12)*权重!AH$51              )
 )</f>
        <v>14.566666666666665</v>
      </c>
      <c r="AS124" s="16">
        <f>IF( 数据!AS124&lt;=6,(数据!AS124-1)*权重!AI$48,              IF(数据!AS124&lt;=12, 5*权重!AI$48+(数据!AS124-6)*权重!AI$49,                              5*权重!AI$48+6*权重!AI$49+(数据!AS124-12)*权重!AI$51              )
 )</f>
        <v>4.416666666666667</v>
      </c>
      <c r="AT124" s="16">
        <f>IF( 数据!AT124&lt;=6,(数据!AT124-1)*权重!AJ$48,              IF(数据!AT124&lt;=12, 5*权重!AJ$48+(数据!AT124-6)*权重!AJ$49,                              5*权重!AJ$48+6*权重!AJ$49+(数据!AT124-12)*权重!AJ$51              )
 )</f>
        <v>67</v>
      </c>
      <c r="AU124" s="16">
        <f>IF( 数据!AU124&lt;=6,(数据!AU124-1)*权重!AK$48,              IF(数据!AU124&lt;=12, 5*权重!AK$48+(数据!AU124-6)*权重!AK$49,                              5*权重!AK$48+6*权重!AK$49+(数据!AU124-12)*权重!AK$51              )
 )</f>
        <v>14.499999999999998</v>
      </c>
      <c r="AV124" s="16">
        <f>IF( 数据!AV124&lt;=6,(数据!AV124-1)*权重!AL$48,              IF(数据!AV124&lt;=10, 5*权重!AL$48+(数据!AV124-4)*权重!AL$50,                              5*权重!AL$48+4*权重!AL$50+(数据!AV124-10)*权重!AL$52              )  )</f>
        <v>2.5499999999999998</v>
      </c>
      <c r="AW124" s="16">
        <f>IF( 数据!AW124&lt;=6,(数据!AW124-1)*权重!AM$48,              IF(数据!AW124&lt;=10, 5*权重!AM$48+(数据!AW124-4)*权重!AM$50,                              5*权重!AM$48+4*权重!AM$50+(数据!AW124-10)*权重!AM$52              )  )</f>
        <v>3.45</v>
      </c>
      <c r="AX124" s="16">
        <f>IF( 数据!AX124&lt;=6,(数据!AX124-1)*权重!AN$48,              IF(数据!AX124&lt;=10, 5*权重!AN$48+(数据!AX124-4)*权重!AN$50,                              5*权重!AN$48+4*权重!AN$50+(数据!AX124-10)*权重!AN$52              )  )</f>
        <v>25.424999999999997</v>
      </c>
      <c r="AY124" s="8">
        <v>1</v>
      </c>
      <c r="AZ124" s="8">
        <v>2</v>
      </c>
      <c r="BA124" s="8">
        <v>1</v>
      </c>
      <c r="BB124" s="8">
        <v>3</v>
      </c>
      <c r="BC124" s="8">
        <v>2</v>
      </c>
      <c r="BD124" s="8">
        <v>3</v>
      </c>
      <c r="BE124" s="8">
        <v>1</v>
      </c>
      <c r="BF124" s="8">
        <v>1</v>
      </c>
      <c r="BG124" s="8">
        <v>2</v>
      </c>
      <c r="BH124" s="8">
        <v>3</v>
      </c>
      <c r="BI124" s="8">
        <v>2</v>
      </c>
      <c r="BJ124" s="8" t="s">
        <v>26</v>
      </c>
      <c r="BK124" s="8" t="s">
        <v>20</v>
      </c>
      <c r="BL124" s="8">
        <v>16</v>
      </c>
      <c r="BM124" s="8" t="s">
        <v>26</v>
      </c>
      <c r="BN124" s="8"/>
      <c r="BO124" s="8">
        <v>7</v>
      </c>
      <c r="BP124" s="34">
        <v>47299</v>
      </c>
      <c r="BQ124" s="8" t="s">
        <v>21</v>
      </c>
      <c r="BR124" s="8" t="s">
        <v>156</v>
      </c>
    </row>
    <row r="125" spans="1:70" ht="15.5" thickBot="1" x14ac:dyDescent="0.35">
      <c r="A125" s="8" t="s">
        <v>26</v>
      </c>
      <c r="B125" s="16">
        <f t="shared" si="4"/>
        <v>406.14083333333338</v>
      </c>
      <c r="C125" s="8" t="s">
        <v>446</v>
      </c>
      <c r="D125" s="8"/>
      <c r="E125" s="33">
        <v>0.89</v>
      </c>
      <c r="F125" s="8">
        <v>2</v>
      </c>
      <c r="G125" s="8" t="s">
        <v>20</v>
      </c>
      <c r="H125" s="8" t="s">
        <v>31</v>
      </c>
      <c r="I125" s="8">
        <v>20</v>
      </c>
      <c r="J125" s="8">
        <v>140</v>
      </c>
      <c r="K125" s="8">
        <v>177</v>
      </c>
      <c r="L125" s="16">
        <f>IF( 数据!L125&lt;=6,(数据!L125-1)*权重!B$48,              IF(数据!L125&lt;=12, 5*权重!B$48+(数据!L125-6)*权重!B$49,                              5*权重!B$48+6*权重!B$49+(数据!L125-12)*权重!B$51              )
 )</f>
        <v>4.4000000000000004</v>
      </c>
      <c r="M125" s="16">
        <f>IF( 数据!M125&lt;=6,(数据!M125-1)*权重!C$48,              IF(数据!M125&lt;=12, 5*权重!C$48+(数据!M125-6)*权重!C$49,                              5*权重!C$48+6*权重!C$49+(数据!M125-12)*权重!C$51              )
 )</f>
        <v>2.5</v>
      </c>
      <c r="N125" s="16">
        <f>IF( 数据!N125&lt;=6,(数据!N125-1)*权重!D$48,              IF(数据!N125&lt;=12, 5*权重!D$48+(数据!N125-6)*权重!D$49,                              5*权重!D$48+6*权重!D$49+(数据!N125-12)*权重!D$51              )
 )</f>
        <v>0.27</v>
      </c>
      <c r="O125" s="16">
        <f>IF( 数据!O125&lt;=6,(数据!O125-1)*权重!E$48,              IF(数据!O125&lt;=12, 5*权重!E$48+(数据!O125-6)*权重!E$49,                              5*权重!E$48+6*权重!E$49+(数据!O125-12)*权重!E$51              )
 )</f>
        <v>0</v>
      </c>
      <c r="P125" s="16">
        <f>IF( 数据!P125&lt;=6,(数据!P125-1)*权重!F$48,              IF(数据!P125&lt;=12, 5*权重!F$48+(数据!P125-6)*权重!F$49,                              5*权重!F$48+6*权重!F$49+(数据!P125-12)*权重!F$51              )
 )</f>
        <v>-2.7333333333333329</v>
      </c>
      <c r="Q125" s="16">
        <f>IF( 数据!Q125&lt;=6,(数据!Q125-1)*权重!G$48,              IF(数据!Q125&lt;=12, 5*权重!G$48+(数据!Q125-6)*权重!G$49,                              5*权重!G$48+6*权重!G$49+(数据!Q125-12)*权重!G$51              )
 )</f>
        <v>0</v>
      </c>
      <c r="R125" s="16">
        <f>IF( 数据!R125&lt;=6,(数据!R125-1)*权重!H$48,              IF(数据!R125&lt;=12, 5*权重!H$48+(数据!R125-6)*权重!H$49,                              5*权重!H$48+6*权重!H$49+(数据!R125-12)*权重!H$51              )
 )</f>
        <v>0</v>
      </c>
      <c r="S125" s="16">
        <f>IF( 数据!S125&lt;=6,(数据!S125-1)*权重!I$48,              IF(数据!S125&lt;=12, 5*权重!I$48+(数据!S125-6)*权重!I$49,                              5*权重!I$48+6*权重!I$49+(数据!S125-12)*权重!I$51              )
 )</f>
        <v>13.666666666666666</v>
      </c>
      <c r="T125" s="16">
        <f>IF( 数据!T125&lt;=6,(数据!T125-1)*权重!J$48,              IF(数据!T125&lt;=12, 5*权重!J$48+(数据!T125-6)*权重!J$49,                              5*权重!J$48+6*权重!J$49+(数据!T125-12)*权重!J$51              )
 )</f>
        <v>0.79999999999999982</v>
      </c>
      <c r="U125" s="16">
        <f>IF( 数据!U125&lt;=6,(数据!U125-1)*权重!K$48,              IF(数据!U125&lt;=12, 5*权重!K$48+(数据!U125-6)*权重!K$49,                              5*权重!K$48+6*权重!K$49+(数据!U125-12)*权重!K$51              )
 )</f>
        <v>0</v>
      </c>
      <c r="V125" s="16">
        <f>IF( 数据!V125&lt;=6,(数据!V125-1)*权重!L$48,              IF(数据!V125&lt;=12, 5*权重!L$48+(数据!V125-6)*权重!L$49,                              5*权重!L$48+6*权重!L$49+(数据!V125-12)*权重!L$51              )
 )</f>
        <v>6.0333333333333341</v>
      </c>
      <c r="W125" s="16">
        <f>IF( 数据!W125&lt;=6,(数据!W125-1)*权重!M$48,              IF(数据!W125&lt;=12, 5*权重!M$48+(数据!W125-6)*权重!M$49,                              5*权重!M$48+6*权重!M$49+(数据!W125-12)*权重!M$51              )
 )</f>
        <v>0.1333333333333333</v>
      </c>
      <c r="X125" s="16">
        <f>IF( 数据!X125&lt;=6,(数据!X125-1)*权重!N$48,              IF(数据!X125&lt;=12, 5*权重!N$48+(数据!X125-6)*权重!N$49,                              5*权重!N$48+6*权重!N$49+(数据!X125-12)*权重!N$51              )
 )</f>
        <v>2.7333333333333329</v>
      </c>
      <c r="Y125" s="16">
        <f>IF( 数据!Y125&lt;=6,(数据!Y125-1)*权重!O$48,              IF(数据!Y125&lt;=12, 5*权重!O$48+(数据!Y125-6)*权重!O$49,                              5*权重!O$48+6*权重!O$49+(数据!Y125-12)*权重!O$51              )
 )</f>
        <v>1.3666666666666667</v>
      </c>
      <c r="Z125" s="16">
        <f>IF( 数据!Z125&lt;=6,(数据!Z125-1)*权重!P$48,              IF(数据!Z125&lt;=10, 5*权重!P$48+(数据!Z125-4)*权重!P$50,                              5*权重!P$48+4*权重!P$50+(数据!Z125-10)*权重!P$52              )  )</f>
        <v>-1.4750000000000001</v>
      </c>
      <c r="AA125" s="16">
        <f>IF( 数据!AA125&lt;=6,(数据!AA125-1)*权重!Q$48,              IF(数据!AA125&lt;=12, 5*权重!Q$48+(数据!AA125-6)*权重!Q$49,                              5*权重!Q$48+6*权重!Q$49+(数据!AA125-12)*权重!Q$51              )
 )</f>
        <v>5.833333333333333</v>
      </c>
      <c r="AB125" s="16">
        <f>IF( 数据!AB125&lt;=6,(数据!AB125-1)*权重!R$48,              IF(数据!AB125&lt;=10, 5*权重!R$48+(数据!AB125-4)*权重!R$50,                              5*权重!R$48+4*权重!R$50+(数据!AB125-10)*权重!R$52              )  )</f>
        <v>56</v>
      </c>
      <c r="AC125" s="16">
        <f>IF( 数据!AC125&lt;=6,(数据!AC125-1)*权重!S$48,              IF(数据!AC125&lt;=12, 5*权重!S$48+(数据!AC125-6)*权重!S$49,                              5*权重!S$48+6*权重!S$49+(数据!AC125-12)*权重!S$51              )
 )</f>
        <v>20.866666666666667</v>
      </c>
      <c r="AD125" s="16">
        <f>IF( 数据!AD125&lt;=6,(数据!AD125-1)*权重!T$48,              IF(数据!AD125&lt;=12, 5*权重!T$48+(数据!AD125-6)*权重!T$49,                              5*权重!T$48+6*权重!T$49+(数据!AD125-12)*权重!T$51              )
 )</f>
        <v>-1.2333333333333329</v>
      </c>
      <c r="AE125" s="16">
        <f>IF( 数据!AE125&lt;=6,(数据!AE125-1)*权重!U$48,              IF(数据!AE125&lt;=10, 5*权重!U$48+(数据!AE125-4)*权重!U$50,                              5*权重!U$48+4*权重!U$50+(数据!AE125-10)*权重!U$52              )  )</f>
        <v>-2.9999999999999996</v>
      </c>
      <c r="AF125" s="16">
        <f>IF( 数据!AF125&lt;=6,(数据!AF125-1)*权重!V$48,              IF(数据!AF125&lt;=10, 5*权重!V$48+(数据!AF125-4)*权重!V$50,                              5*权重!V$48+4*权重!V$50+(数据!AF125-10)*权重!V$52              )  )</f>
        <v>6.5625000000000009</v>
      </c>
      <c r="AG125" s="16">
        <f>IF( 数据!AG125&lt;=6,(数据!AG125-1)*权重!W$48,              IF(数据!AG125&lt;=12, 5*权重!W$48+(数据!AG125-6)*权重!W$49,                              5*权重!W$48+6*权重!W$49+(数据!AG125-12)*权重!W$51              )
 )</f>
        <v>3.4999999999999996</v>
      </c>
      <c r="AH125" s="16">
        <f>IF( 数据!AH125&lt;=6,(数据!AH125-1)*权重!X$48,              IF(数据!AH125&lt;=10, 5*权重!X$48+(数据!AH125-4)*权重!X$50,                              5*权重!X$48+4*权重!X$50+(数据!AH125-10)*权重!X$52              )  )</f>
        <v>-0.27500000000000002</v>
      </c>
      <c r="AI125" s="16">
        <f>IF( 数据!AI125&lt;=6,(数据!AI125-1)*权重!Y$48,              IF(数据!AI125&lt;=12, 5*权重!Y$48+(数据!AI125-6)*权重!Y$49,                              5*权重!Y$48+6*权重!Y$49+(数据!AI125-12)*权重!Y$51              )
 )</f>
        <v>6.666666666666668E-2</v>
      </c>
      <c r="AJ125" s="16">
        <f>IF( 数据!AJ125&lt;=6,(数据!AJ125-1)*权重!Z$48,              IF(数据!AJ125&lt;=10, 5*权重!Z$48+(数据!AJ125-4)*权重!Z$50,                              5*权重!Z$48+4*权重!Z$50+(数据!AJ125-10)*权重!Z$52              )  )</f>
        <v>9.8375000000000004</v>
      </c>
      <c r="AK125" s="16">
        <f>IF( 数据!AK125&lt;=6,(数据!AK125-1)*权重!AA$48,              IF(数据!AK125&lt;=10, 5*权重!AA$48+(数据!AK125-4)*权重!AA$50,                              5*权重!AA$48+4*权重!AA$50+(数据!AK125-10)*权重!AA$52              )  )</f>
        <v>-1.8</v>
      </c>
      <c r="AL125" s="16">
        <f>IF( 数据!AL125&lt;=6,(数据!AL125-1)*权重!AB$48,              IF(数据!AL125&lt;=12, 5*权重!AB$48+(数据!AL125-6)*权重!AB$49,                              5*权重!AB$48+6*权重!AB$49+(数据!AL125-12)*权重!AB$51              )
 )</f>
        <v>14.4</v>
      </c>
      <c r="AM125" s="16">
        <f>IF( 数据!AM125&lt;=6,(数据!AM125-1)*权重!AC$48,              IF(数据!AM125&lt;=12, 5*权重!AC$48+(数据!AM125-6)*权重!AC$49,                              5*权重!AC$48+6*权重!AC$49+(数据!AM125-12)*权重!AC$51              )
 )</f>
        <v>9.9666666666666668</v>
      </c>
      <c r="AN125" s="16">
        <f>IF( 数据!AN125&lt;=6,(数据!AN125-1)*权重!AD$48,              IF(数据!AN125&lt;=12, 5*权重!AD$48+(数据!AN125-6)*权重!AD$49,                              5*权重!AD$48+6*权重!AD$49+(数据!AN125-12)*权重!AD$51              )
 )</f>
        <v>67.875</v>
      </c>
      <c r="AO125" s="16">
        <f>IF( 数据!AO125&lt;=6,(数据!AO125-1)*权重!AE$48,              IF(数据!AO125&lt;=12, 5*权重!AE$48+(数据!AO125-6)*权重!AE$49,                              5*权重!AE$48+6*权重!AE$49+(数据!AO125-12)*权重!AE$51              )
 )</f>
        <v>25.5</v>
      </c>
      <c r="AP125" s="16">
        <f>IF( 数据!AP125&lt;=6,(数据!AP125-1)*权重!AF$48,              IF(数据!AP125&lt;=12, 5*权重!AF$48+(数据!AP125-6)*权重!AF$49,                              5*权重!AF$48+6*权重!AF$49+(数据!AP125-12)*权重!AF$51              )
 )</f>
        <v>13.833333333333334</v>
      </c>
      <c r="AQ125" s="16">
        <f>IF( 数据!AQ125&lt;=6,(数据!AQ125-1)*权重!AG$48,              IF(数据!AQ125&lt;=12, 5*权重!AG$48+(数据!AQ125-6)*权重!AG$49,                              5*权重!AG$48+6*权重!AG$49+(数据!AQ125-12)*权重!AG$51              )
 )</f>
        <v>18.316666666666666</v>
      </c>
      <c r="AR125" s="16">
        <f>IF( 数据!AR125&lt;=6,(数据!AR125-1)*权重!AH$48,              IF(数据!AR125&lt;=12, 5*权重!AH$48+(数据!AR125-6)*权重!AH$49,                              5*权重!AH$48+6*权重!AH$49+(数据!AR125-12)*权重!AH$51              )
 )</f>
        <v>13.399999999999999</v>
      </c>
      <c r="AS125" s="16">
        <f>IF( 数据!AS125&lt;=6,(数据!AS125-1)*权重!AI$48,              IF(数据!AS125&lt;=12, 5*权重!AI$48+(数据!AS125-6)*权重!AI$49,                              5*权重!AI$48+6*权重!AI$49+(数据!AS125-12)*权重!AI$51              )
 )</f>
        <v>4.416666666666667</v>
      </c>
      <c r="AT125" s="16">
        <f>IF( 数据!AT125&lt;=6,(数据!AT125-1)*权重!AJ$48,              IF(数据!AT125&lt;=12, 5*权重!AJ$48+(数据!AT125-6)*权重!AJ$49,                              5*权重!AJ$48+6*权重!AJ$49+(数据!AT125-12)*权重!AJ$51              )
 )</f>
        <v>71.875</v>
      </c>
      <c r="AU125" s="16">
        <f>IF( 数据!AU125&lt;=6,(数据!AU125-1)*权重!AK$48,              IF(数据!AU125&lt;=12, 5*权重!AK$48+(数据!AU125-6)*权重!AK$49,                              5*权重!AK$48+6*权重!AK$49+(数据!AU125-12)*权重!AK$51              )
 )</f>
        <v>12.366666666666667</v>
      </c>
      <c r="AV125" s="16">
        <f>IF( 数据!AV125&lt;=6,(数据!AV125-1)*权重!AL$48,              IF(数据!AV125&lt;=10, 5*权重!AL$48+(数据!AV125-4)*权重!AL$50,                              5*权重!AL$48+4*权重!AL$50+(数据!AV125-10)*权重!AL$52              )  )</f>
        <v>2.9749999999999996</v>
      </c>
      <c r="AW125" s="16">
        <f>IF( 数据!AW125&lt;=6,(数据!AW125-1)*权重!AM$48,              IF(数据!AW125&lt;=10, 5*权重!AM$48+(数据!AW125-4)*权重!AM$50,                              5*权重!AM$48+4*权重!AM$50+(数据!AW125-10)*权重!AM$52              )  )</f>
        <v>2.5750000000000002</v>
      </c>
      <c r="AX125" s="16">
        <f>IF( 数据!AX125&lt;=6,(数据!AX125-1)*权重!AN$48,              IF(数据!AX125&lt;=10, 5*权重!AN$48+(数据!AX125-4)*权重!AN$50,                              5*权重!AN$48+4*权重!AN$50+(数据!AX125-10)*权重!AN$52              )  )</f>
        <v>24.587499999999999</v>
      </c>
      <c r="AY125" s="8">
        <v>2</v>
      </c>
      <c r="AZ125" s="8">
        <v>2</v>
      </c>
      <c r="BA125" s="8">
        <v>1</v>
      </c>
      <c r="BB125" s="8">
        <v>1</v>
      </c>
      <c r="BC125" s="8">
        <v>3</v>
      </c>
      <c r="BD125" s="8">
        <v>3</v>
      </c>
      <c r="BE125" s="8">
        <v>3</v>
      </c>
      <c r="BF125" s="8">
        <v>1</v>
      </c>
      <c r="BG125" s="8">
        <v>3</v>
      </c>
      <c r="BH125" s="8">
        <v>3</v>
      </c>
      <c r="BI125" s="8">
        <v>1</v>
      </c>
      <c r="BJ125" s="8">
        <v>7.25</v>
      </c>
      <c r="BK125" s="8" t="s">
        <v>22</v>
      </c>
      <c r="BL125" s="8">
        <v>14</v>
      </c>
      <c r="BM125" s="8" t="s">
        <v>361</v>
      </c>
      <c r="BN125" s="8"/>
      <c r="BO125" s="8">
        <v>1</v>
      </c>
      <c r="BP125" s="34">
        <v>47664</v>
      </c>
      <c r="BQ125" s="8" t="s">
        <v>21</v>
      </c>
      <c r="BR125" s="8" t="s">
        <v>156</v>
      </c>
    </row>
    <row r="126" spans="1:70" ht="15.5" thickBot="1" x14ac:dyDescent="0.35">
      <c r="A126" s="8" t="s">
        <v>26</v>
      </c>
      <c r="B126" s="16">
        <f t="shared" si="4"/>
        <v>441.20749999999998</v>
      </c>
      <c r="C126" s="8" t="s">
        <v>447</v>
      </c>
      <c r="D126" s="8" t="s">
        <v>363</v>
      </c>
      <c r="E126" s="33">
        <v>0.92</v>
      </c>
      <c r="F126" s="8">
        <v>2</v>
      </c>
      <c r="G126" s="8" t="s">
        <v>20</v>
      </c>
      <c r="H126" s="8" t="s">
        <v>31</v>
      </c>
      <c r="I126" s="8">
        <v>22</v>
      </c>
      <c r="J126" s="8">
        <v>145</v>
      </c>
      <c r="K126" s="8">
        <v>153</v>
      </c>
      <c r="L126" s="16">
        <f>IF( 数据!L126&lt;=6,(数据!L126-1)*权重!B$48,              IF(数据!L126&lt;=12, 5*权重!B$48+(数据!L126-6)*权重!B$49,                              5*权重!B$48+6*权重!B$49+(数据!L126-12)*权重!B$51              )
 )</f>
        <v>3.4666666666666668</v>
      </c>
      <c r="M126" s="16">
        <f>IF( 数据!M126&lt;=6,(数据!M126-1)*权重!C$48,              IF(数据!M126&lt;=12, 5*权重!C$48+(数据!M126-6)*权重!C$49,                              5*权重!C$48+6*权重!C$49+(数据!M126-12)*权重!C$51              )
 )</f>
        <v>2.1</v>
      </c>
      <c r="N126" s="16">
        <f>IF( 数据!N126&lt;=6,(数据!N126-1)*权重!D$48,              IF(数据!N126&lt;=12, 5*权重!D$48+(数据!N126-6)*权重!D$49,                              5*权重!D$48+6*权重!D$49+(数据!N126-12)*权重!D$51              )
 )</f>
        <v>0.27</v>
      </c>
      <c r="O126" s="16">
        <f>IF( 数据!O126&lt;=6,(数据!O126-1)*权重!E$48,              IF(数据!O126&lt;=12, 5*权重!E$48+(数据!O126-6)*权重!E$49,                              5*权重!E$48+6*权重!E$49+(数据!O126-12)*权重!E$51              )
 )</f>
        <v>0</v>
      </c>
      <c r="P126" s="16">
        <f>IF( 数据!P126&lt;=6,(数据!P126-1)*权重!F$48,              IF(数据!P126&lt;=12, 5*权重!F$48+(数据!P126-6)*权重!F$49,                              5*权重!F$48+6*权重!F$49+(数据!P126-12)*权重!F$51              )
 )</f>
        <v>-3.1166666666666663</v>
      </c>
      <c r="Q126" s="16">
        <f>IF( 数据!Q126&lt;=6,(数据!Q126-1)*权重!G$48,              IF(数据!Q126&lt;=12, 5*权重!G$48+(数据!Q126-6)*权重!G$49,                              5*权重!G$48+6*权重!G$49+(数据!Q126-12)*权重!G$51              )
 )</f>
        <v>0</v>
      </c>
      <c r="R126" s="16">
        <f>IF( 数据!R126&lt;=6,(数据!R126-1)*权重!H$48,              IF(数据!R126&lt;=12, 5*权重!H$48+(数据!R126-6)*权重!H$49,                              5*权重!H$48+6*权重!H$49+(数据!R126-12)*权重!H$51              )
 )</f>
        <v>0</v>
      </c>
      <c r="S126" s="16">
        <f>IF( 数据!S126&lt;=6,(数据!S126-1)*权重!I$48,              IF(数据!S126&lt;=12, 5*权重!I$48+(数据!S126-6)*权重!I$49,                              5*权重!I$48+6*权重!I$49+(数据!S126-12)*权重!I$51              )
 )</f>
        <v>12.133333333333333</v>
      </c>
      <c r="T126" s="16">
        <f>IF( 数据!T126&lt;=6,(数据!T126-1)*权重!J$48,              IF(数据!T126&lt;=12, 5*权重!J$48+(数据!T126-6)*权重!J$49,                              5*权重!J$48+6*权重!J$49+(数据!T126-12)*权重!J$51              )
 )</f>
        <v>0.79999999999999982</v>
      </c>
      <c r="U126" s="16">
        <f>IF( 数据!U126&lt;=6,(数据!U126-1)*权重!K$48,              IF(数据!U126&lt;=12, 5*权重!K$48+(数据!U126-6)*权重!K$49,                              5*权重!K$48+6*权重!K$49+(数据!U126-12)*权重!K$51              )
 )</f>
        <v>0</v>
      </c>
      <c r="V126" s="16">
        <f>IF( 数据!V126&lt;=6,(数据!V126-1)*权重!L$48,              IF(数据!V126&lt;=12, 5*权重!L$48+(数据!V126-6)*权重!L$49,                              5*权重!L$48+6*权重!L$49+(数据!V126-12)*权重!L$51              )
 )</f>
        <v>5.6666666666666679</v>
      </c>
      <c r="W126" s="16">
        <f>IF( 数据!W126&lt;=6,(数据!W126-1)*权重!M$48,              IF(数据!W126&lt;=12, 5*权重!M$48+(数据!W126-6)*权重!M$49,                              5*权重!M$48+6*权重!M$49+(数据!W126-12)*权重!M$51              )
 )</f>
        <v>-0.5</v>
      </c>
      <c r="X126" s="16">
        <f>IF( 数据!X126&lt;=6,(数据!X126-1)*权重!N$48,              IF(数据!X126&lt;=12, 5*权重!N$48+(数据!X126-6)*权重!N$49,                              5*权重!N$48+6*权重!N$49+(数据!X126-12)*权重!N$51              )
 )</f>
        <v>2.2666666666666666</v>
      </c>
      <c r="Y126" s="16">
        <f>IF( 数据!Y126&lt;=6,(数据!Y126-1)*权重!O$48,              IF(数据!Y126&lt;=12, 5*权重!O$48+(数据!Y126-6)*权重!O$49,                              5*权重!O$48+6*权重!O$49+(数据!Y126-12)*权重!O$51              )
 )</f>
        <v>1.2</v>
      </c>
      <c r="Z126" s="16">
        <f>IF( 数据!Z126&lt;=6,(数据!Z126-1)*权重!P$48,              IF(数据!Z126&lt;=10, 5*权重!P$48+(数据!Z126-4)*权重!P$50,                              5*权重!P$48+4*权重!P$50+(数据!Z126-10)*权重!P$52              )  )</f>
        <v>-1.6</v>
      </c>
      <c r="AA126" s="16">
        <f>IF( 数据!AA126&lt;=6,(数据!AA126-1)*权重!Q$48,              IF(数据!AA126&lt;=12, 5*权重!Q$48+(数据!AA126-6)*权重!Q$49,                              5*权重!Q$48+6*权重!Q$49+(数据!AA126-12)*权重!Q$51              )
 )</f>
        <v>5.166666666666667</v>
      </c>
      <c r="AB126" s="16">
        <f>IF( 数据!AB126&lt;=6,(数据!AB126-1)*权重!R$48,              IF(数据!AB126&lt;=10, 5*权重!R$48+(数据!AB126-4)*权重!R$50,                              5*权重!R$48+4*权重!R$50+(数据!AB126-10)*权重!R$52              )  )</f>
        <v>57.5</v>
      </c>
      <c r="AC126" s="16">
        <f>IF( 数据!AC126&lt;=6,(数据!AC126-1)*权重!S$48,              IF(数据!AC126&lt;=12, 5*权重!S$48+(数据!AC126-6)*权重!S$49,                              5*权重!S$48+6*权重!S$49+(数据!AC126-12)*权重!S$51              )
 )</f>
        <v>20.866666666666667</v>
      </c>
      <c r="AD126" s="16">
        <f>IF( 数据!AD126&lt;=6,(数据!AD126-1)*权重!T$48,              IF(数据!AD126&lt;=12, 5*权重!T$48+(数据!AD126-6)*权重!T$49,                              5*权重!T$48+6*权重!T$49+(数据!AD126-12)*权重!T$51              )
 )</f>
        <v>-1.5999999999999996</v>
      </c>
      <c r="AE126" s="16">
        <f>IF( 数据!AE126&lt;=6,(数据!AE126-1)*权重!U$48,              IF(数据!AE126&lt;=10, 5*权重!U$48+(数据!AE126-4)*权重!U$50,                              5*权重!U$48+4*权重!U$50+(数据!AE126-10)*权重!U$52              )  )</f>
        <v>-2.4499999999999993</v>
      </c>
      <c r="AF126" s="16">
        <f>IF( 数据!AF126&lt;=6,(数据!AF126-1)*权重!V$48,              IF(数据!AF126&lt;=10, 5*权重!V$48+(数据!AF126-4)*权重!V$50,                              5*权重!V$48+4*权重!V$50+(数据!AF126-10)*权重!V$52              )  )</f>
        <v>8.1375000000000011</v>
      </c>
      <c r="AG126" s="16">
        <f>IF( 数据!AG126&lt;=6,(数据!AG126-1)*权重!W$48,              IF(数据!AG126&lt;=12, 5*权重!W$48+(数据!AG126-6)*权重!W$49,                              5*权重!W$48+6*权重!W$49+(数据!AG126-12)*权重!W$51              )
 )</f>
        <v>5.05</v>
      </c>
      <c r="AH126" s="16">
        <f>IF( 数据!AH126&lt;=6,(数据!AH126-1)*权重!X$48,              IF(数据!AH126&lt;=10, 5*权重!X$48+(数据!AH126-4)*权重!X$50,                              5*权重!X$48+4*权重!X$50+(数据!AH126-10)*权重!X$52              )  )</f>
        <v>6.25E-2</v>
      </c>
      <c r="AI126" s="16">
        <f>IF( 数据!AI126&lt;=6,(数据!AI126-1)*权重!Y$48,              IF(数据!AI126&lt;=12, 5*权重!Y$48+(数据!AI126-6)*权重!Y$49,                              5*权重!Y$48+6*权重!Y$49+(数据!AI126-12)*权重!Y$51              )
 )</f>
        <v>0.13333333333333336</v>
      </c>
      <c r="AJ126" s="16">
        <f>IF( 数据!AJ126&lt;=6,(数据!AJ126-1)*权重!Z$48,              IF(数据!AJ126&lt;=10, 5*权重!Z$48+(数据!AJ126-4)*权重!Z$50,                              5*权重!Z$48+4*权重!Z$50+(数据!AJ126-10)*权重!Z$52              )  )</f>
        <v>9.8375000000000004</v>
      </c>
      <c r="AK126" s="16">
        <f>IF( 数据!AK126&lt;=6,(数据!AK126-1)*权重!AA$48,              IF(数据!AK126&lt;=10, 5*权重!AA$48+(数据!AK126-4)*权重!AA$50,                              5*权重!AA$48+4*权重!AA$50+(数据!AK126-10)*权重!AA$52              )  )</f>
        <v>-0.40000000000000013</v>
      </c>
      <c r="AL126" s="16">
        <f>IF( 数据!AL126&lt;=6,(数据!AL126-1)*权重!AB$48,              IF(数据!AL126&lt;=12, 5*权重!AB$48+(数据!AL126-6)*权重!AB$49,                              5*权重!AB$48+6*权重!AB$49+(数据!AL126-12)*权重!AB$51              )
 )</f>
        <v>14.4</v>
      </c>
      <c r="AM126" s="16">
        <f>IF( 数据!AM126&lt;=6,(数据!AM126-1)*权重!AC$48,              IF(数据!AM126&lt;=12, 5*权重!AC$48+(数据!AM126-6)*权重!AC$49,                              5*权重!AC$48+6*权重!AC$49+(数据!AM126-12)*权重!AC$51              )
 )</f>
        <v>8.8666666666666671</v>
      </c>
      <c r="AN126" s="16">
        <f>IF( 数据!AN126&lt;=6,(数据!AN126-1)*权重!AD$48,              IF(数据!AN126&lt;=12, 5*权重!AD$48+(数据!AN126-6)*权重!AD$49,                              5*权重!AD$48+6*权重!AD$49+(数据!AN126-12)*权重!AD$51              )
 )</f>
        <v>91.520833333333329</v>
      </c>
      <c r="AO126" s="16">
        <f>IF( 数据!AO126&lt;=6,(数据!AO126-1)*权重!AE$48,              IF(数据!AO126&lt;=12, 5*权重!AE$48+(数据!AO126-6)*权重!AE$49,                              5*权重!AE$48+6*权重!AE$49+(数据!AO126-12)*权重!AE$51              )
 )</f>
        <v>15.1</v>
      </c>
      <c r="AP126" s="16">
        <f>IF( 数据!AP126&lt;=6,(数据!AP126-1)*权重!AF$48,              IF(数据!AP126&lt;=12, 5*权重!AF$48+(数据!AP126-6)*权重!AF$49,                              5*权重!AF$48+6*权重!AF$49+(数据!AP126-12)*权重!AF$51              )
 )</f>
        <v>17.366666666666667</v>
      </c>
      <c r="AQ126" s="16">
        <f>IF( 数据!AQ126&lt;=6,(数据!AQ126-1)*权重!AG$48,              IF(数据!AQ126&lt;=12, 5*权重!AG$48+(数据!AQ126-6)*权重!AG$49,                              5*权重!AG$48+6*权重!AG$49+(数据!AQ126-12)*权重!AG$51              )
 )</f>
        <v>18.833333333333336</v>
      </c>
      <c r="AR126" s="16">
        <f>IF( 数据!AR126&lt;=6,(数据!AR126-1)*权重!AH$48,              IF(数据!AR126&lt;=12, 5*权重!AH$48+(数据!AR126-6)*权重!AH$49,                              5*权重!AH$48+6*权重!AH$49+(数据!AR126-12)*权重!AH$51              )
 )</f>
        <v>11.716666666666665</v>
      </c>
      <c r="AS126" s="16">
        <f>IF( 数据!AS126&lt;=6,(数据!AS126-1)*权重!AI$48,              IF(数据!AS126&lt;=12, 5*权重!AI$48+(数据!AS126-6)*权重!AI$49,                              5*权重!AI$48+6*权重!AI$49+(数据!AS126-12)*权重!AI$51              )
 )</f>
        <v>6.6500000000000012</v>
      </c>
      <c r="AT126" s="16">
        <f>IF( 数据!AT126&lt;=6,(数据!AT126-1)*权重!AJ$48,              IF(数据!AT126&lt;=12, 5*权重!AJ$48+(数据!AT126-6)*权重!AJ$49,                              5*权重!AJ$48+6*权重!AJ$49+(数据!AT126-12)*权重!AJ$51              )
 )</f>
        <v>86.5</v>
      </c>
      <c r="AU126" s="16">
        <f>IF( 数据!AU126&lt;=6,(数据!AU126-1)*权重!AK$48,              IF(数据!AU126&lt;=12, 5*权重!AK$48+(数据!AU126-6)*权重!AK$49,                              5*权重!AK$48+6*权重!AK$49+(数据!AU126-12)*权重!AK$51              )
 )</f>
        <v>14.799999999999999</v>
      </c>
      <c r="AV126" s="16">
        <f>IF( 数据!AV126&lt;=6,(数据!AV126-1)*权重!AL$48,              IF(数据!AV126&lt;=10, 5*权重!AL$48+(数据!AV126-4)*权重!AL$50,                              5*权重!AL$48+4*权重!AL$50+(数据!AV126-10)*权重!AL$52              )  )</f>
        <v>2.9749999999999996</v>
      </c>
      <c r="AW126" s="16">
        <f>IF( 数据!AW126&lt;=6,(数据!AW126-1)*权重!AM$48,              IF(数据!AW126&lt;=10, 5*权重!AM$48+(数据!AW126-4)*权重!AM$50,                              5*权重!AM$48+4*权重!AM$50+(数据!AW126-10)*权重!AM$52              )  )</f>
        <v>4.5750000000000002</v>
      </c>
      <c r="AX126" s="16">
        <f>IF( 数据!AX126&lt;=6,(数据!AX126-1)*权重!AN$48,              IF(数据!AX126&lt;=10, 5*权重!AN$48+(数据!AX126-4)*权重!AN$50,                              5*权重!AN$48+4*权重!AN$50+(数据!AX126-10)*权重!AN$52              )  )</f>
        <v>22.912499999999998</v>
      </c>
      <c r="AY126" s="8">
        <v>1</v>
      </c>
      <c r="AZ126" s="8">
        <v>2</v>
      </c>
      <c r="BA126" s="8">
        <v>3</v>
      </c>
      <c r="BB126" s="8">
        <v>1</v>
      </c>
      <c r="BC126" s="8">
        <v>3</v>
      </c>
      <c r="BD126" s="8">
        <v>3</v>
      </c>
      <c r="BE126" s="8">
        <v>2</v>
      </c>
      <c r="BF126" s="8">
        <v>3</v>
      </c>
      <c r="BG126" s="8">
        <v>3</v>
      </c>
      <c r="BH126" s="8">
        <v>2</v>
      </c>
      <c r="BI126" s="8">
        <v>2</v>
      </c>
      <c r="BJ126" s="8">
        <v>6.85</v>
      </c>
      <c r="BK126" s="8" t="s">
        <v>22</v>
      </c>
      <c r="BL126" s="8">
        <v>14</v>
      </c>
      <c r="BM126" s="8">
        <v>2</v>
      </c>
      <c r="BN126" s="8"/>
      <c r="BO126" s="8" t="s">
        <v>26</v>
      </c>
      <c r="BP126" s="34">
        <v>46203</v>
      </c>
      <c r="BQ126" s="8" t="s">
        <v>21</v>
      </c>
      <c r="BR126" s="8" t="s">
        <v>156</v>
      </c>
    </row>
    <row r="127" spans="1:70" ht="15.5" thickBot="1" x14ac:dyDescent="0.35">
      <c r="A127" s="8" t="s">
        <v>26</v>
      </c>
      <c r="B127" s="16">
        <f t="shared" si="4"/>
        <v>420.24833333333328</v>
      </c>
      <c r="C127" s="8" t="s">
        <v>448</v>
      </c>
      <c r="D127" s="8"/>
      <c r="E127" s="33">
        <v>0.94</v>
      </c>
      <c r="F127" s="8">
        <v>1</v>
      </c>
      <c r="G127" s="8" t="s">
        <v>228</v>
      </c>
      <c r="H127" s="8" t="s">
        <v>449</v>
      </c>
      <c r="I127" s="8">
        <v>21</v>
      </c>
      <c r="J127" s="8">
        <v>140</v>
      </c>
      <c r="K127" s="8">
        <v>160</v>
      </c>
      <c r="L127" s="16">
        <f>IF( 数据!L127&lt;=6,(数据!L127-1)*权重!B$48,              IF(数据!L127&lt;=12, 5*权重!B$48+(数据!L127-6)*权重!B$49,                              5*权重!B$48+6*权重!B$49+(数据!L127-12)*权重!B$51              )
 )</f>
        <v>3.0833333333333335</v>
      </c>
      <c r="M127" s="16">
        <f>IF( 数据!M127&lt;=6,(数据!M127-1)*权重!C$48,              IF(数据!M127&lt;=12, 5*权重!C$48+(数据!M127-6)*权重!C$49,                              5*权重!C$48+6*权重!C$49+(数据!M127-12)*权重!C$51              )
 )</f>
        <v>2.1</v>
      </c>
      <c r="N127" s="16">
        <f>IF( 数据!N127&lt;=6,(数据!N127-1)*权重!D$48,              IF(数据!N127&lt;=12, 5*权重!D$48+(数据!N127-6)*权重!D$49,                              5*权重!D$48+6*权重!D$49+(数据!N127-12)*权重!D$51              )
 )</f>
        <v>0.64</v>
      </c>
      <c r="O127" s="16">
        <f>IF( 数据!O127&lt;=6,(数据!O127-1)*权重!E$48,              IF(数据!O127&lt;=12, 5*权重!E$48+(数据!O127-6)*权重!E$49,                              5*权重!E$48+6*权重!E$49+(数据!O127-12)*权重!E$51              )
 )</f>
        <v>0</v>
      </c>
      <c r="P127" s="16">
        <f>IF( 数据!P127&lt;=6,(数据!P127-1)*权重!F$48,              IF(数据!P127&lt;=12, 5*权重!F$48+(数据!P127-6)*权重!F$49,                              5*权重!F$48+6*权重!F$49+(数据!P127-12)*权重!F$51              )
 )</f>
        <v>-3.1166666666666663</v>
      </c>
      <c r="Q127" s="16">
        <f>IF( 数据!Q127&lt;=6,(数据!Q127-1)*权重!G$48,              IF(数据!Q127&lt;=12, 5*权重!G$48+(数据!Q127-6)*权重!G$49,                              5*权重!G$48+6*权重!G$49+(数据!Q127-12)*权重!G$51              )
 )</f>
        <v>0</v>
      </c>
      <c r="R127" s="16">
        <f>IF( 数据!R127&lt;=6,(数据!R127-1)*权重!H$48,              IF(数据!R127&lt;=12, 5*权重!H$48+(数据!R127-6)*权重!H$49,                              5*权重!H$48+6*权重!H$49+(数据!R127-12)*权重!H$51              )
 )</f>
        <v>0</v>
      </c>
      <c r="S127" s="16">
        <f>IF( 数据!S127&lt;=6,(数据!S127-1)*权重!I$48,              IF(数据!S127&lt;=12, 5*权重!I$48+(数据!S127-6)*权重!I$49,                              5*权重!I$48+6*权重!I$49+(数据!S127-12)*权重!I$51              )
 )</f>
        <v>16.566666666666666</v>
      </c>
      <c r="T127" s="16">
        <f>IF( 数据!T127&lt;=6,(数据!T127-1)*权重!J$48,              IF(数据!T127&lt;=12, 5*权重!J$48+(数据!T127-6)*权重!J$49,                              5*权重!J$48+6*权重!J$49+(数据!T127-12)*权重!J$51              )
 )</f>
        <v>3.5</v>
      </c>
      <c r="U127" s="16">
        <f>IF( 数据!U127&lt;=6,(数据!U127-1)*权重!K$48,              IF(数据!U127&lt;=12, 5*权重!K$48+(数据!U127-6)*权重!K$49,                              5*权重!K$48+6*权重!K$49+(数据!U127-12)*权重!K$51              )
 )</f>
        <v>0</v>
      </c>
      <c r="V127" s="16">
        <f>IF( 数据!V127&lt;=6,(数据!V127-1)*权重!L$48,              IF(数据!V127&lt;=12, 5*权重!L$48+(数据!V127-6)*权重!L$49,                              5*权重!L$48+6*权重!L$49+(数据!V127-12)*权重!L$51              )
 )</f>
        <v>8.8333333333333339</v>
      </c>
      <c r="W127" s="16">
        <f>IF( 数据!W127&lt;=6,(数据!W127-1)*权重!M$48,              IF(数据!W127&lt;=12, 5*权重!M$48+(数据!W127-6)*权重!M$49,                              5*权重!M$48+6*权重!M$49+(数据!W127-12)*权重!M$51              )
 )</f>
        <v>0.1333333333333333</v>
      </c>
      <c r="X127" s="16">
        <f>IF( 数据!X127&lt;=6,(数据!X127-1)*权重!N$48,              IF(数据!X127&lt;=12, 5*权重!N$48+(数据!X127-6)*权重!N$49,                              5*权重!N$48+6*权重!N$49+(数据!X127-12)*权重!N$51              )
 )</f>
        <v>2.7333333333333329</v>
      </c>
      <c r="Y127" s="16">
        <f>IF( 数据!Y127&lt;=6,(数据!Y127-1)*权重!O$48,              IF(数据!Y127&lt;=12, 5*权重!O$48+(数据!Y127-6)*权重!O$49,                              5*权重!O$48+6*权重!O$49+(数据!Y127-12)*权重!O$51              )
 )</f>
        <v>1.45</v>
      </c>
      <c r="Z127" s="16">
        <f>IF( 数据!Z127&lt;=6,(数据!Z127-1)*权重!P$48,              IF(数据!Z127&lt;=10, 5*权重!P$48+(数据!Z127-4)*权重!P$50,                              5*权重!P$48+4*权重!P$50+(数据!Z127-10)*权重!P$52              )  )</f>
        <v>-1.0750000000000002</v>
      </c>
      <c r="AA127" s="16">
        <f>IF( 数据!AA127&lt;=6,(数据!AA127-1)*权重!Q$48,              IF(数据!AA127&lt;=12, 5*权重!Q$48+(数据!AA127-6)*权重!Q$49,                              5*权重!Q$48+6*权重!Q$49+(数据!AA127-12)*权重!Q$51              )
 )</f>
        <v>6.6666666666666661</v>
      </c>
      <c r="AB127" s="16">
        <f>IF( 数据!AB127&lt;=6,(数据!AB127-1)*权重!R$48,              IF(数据!AB127&lt;=10, 5*权重!R$48+(数据!AB127-4)*权重!R$50,                              5*权重!R$48+4*权重!R$50+(数据!AB127-10)*权重!R$52              )  )</f>
        <v>56</v>
      </c>
      <c r="AC127" s="16">
        <f>IF( 数据!AC127&lt;=6,(数据!AC127-1)*权重!S$48,              IF(数据!AC127&lt;=12, 5*权重!S$48+(数据!AC127-6)*权重!S$49,                              5*权重!S$48+6*权重!S$49+(数据!AC127-12)*权重!S$51              )
 )</f>
        <v>20.183333333333334</v>
      </c>
      <c r="AD127" s="16">
        <f>IF( 数据!AD127&lt;=6,(数据!AD127-1)*权重!T$48,              IF(数据!AD127&lt;=12, 5*权重!T$48+(数据!AD127-6)*权重!T$49,                              5*权重!T$48+6*权重!T$49+(数据!AD127-12)*权重!T$51              )
 )</f>
        <v>-1.5999999999999996</v>
      </c>
      <c r="AE127" s="16">
        <f>IF( 数据!AE127&lt;=6,(数据!AE127-1)*权重!U$48,              IF(数据!AE127&lt;=10, 5*权重!U$48+(数据!AE127-4)*权重!U$50,                              5*权重!U$48+4*权重!U$50+(数据!AE127-10)*权重!U$52              )  )</f>
        <v>-2.1999999999999993</v>
      </c>
      <c r="AF127" s="16">
        <f>IF( 数据!AF127&lt;=6,(数据!AF127-1)*权重!V$48,              IF(数据!AF127&lt;=10, 5*权重!V$48+(数据!AF127-4)*权重!V$50,                              5*权重!V$48+4*权重!V$50+(数据!AF127-10)*权重!V$52              )  )</f>
        <v>6.5625000000000009</v>
      </c>
      <c r="AG127" s="16">
        <f>IF( 数据!AG127&lt;=6,(数据!AG127-1)*权重!W$48,              IF(数据!AG127&lt;=12, 5*权重!W$48+(数据!AG127-6)*权重!W$49,                              5*权重!W$48+6*权重!W$49+(数据!AG127-12)*权重!W$51              )
 )</f>
        <v>3.4999999999999996</v>
      </c>
      <c r="AH127" s="16">
        <f>IF( 数据!AH127&lt;=6,(数据!AH127-1)*权重!X$48,              IF(数据!AH127&lt;=10, 5*权重!X$48+(数据!AH127-4)*权重!X$50,                              5*权重!X$48+4*权重!X$50+(数据!AH127-10)*权重!X$52              )  )</f>
        <v>-0.27500000000000002</v>
      </c>
      <c r="AI127" s="16">
        <f>IF( 数据!AI127&lt;=6,(数据!AI127-1)*权重!Y$48,              IF(数据!AI127&lt;=12, 5*权重!Y$48+(数据!AI127-6)*权重!Y$49,                              5*权重!Y$48+6*权重!Y$49+(数据!AI127-12)*权重!Y$51              )
 )</f>
        <v>0.26666666666666666</v>
      </c>
      <c r="AJ127" s="16">
        <f>IF( 数据!AJ127&lt;=6,(数据!AJ127-1)*权重!Z$48,              IF(数据!AJ127&lt;=10, 5*权重!Z$48+(数据!AJ127-4)*权重!Z$50,                              5*权重!Z$48+4*权重!Z$50+(数据!AJ127-10)*权重!Z$52              )  )</f>
        <v>10.425000000000001</v>
      </c>
      <c r="AK127" s="16">
        <f>IF( 数据!AK127&lt;=6,(数据!AK127-1)*权重!AA$48,              IF(数据!AK127&lt;=10, 5*权重!AA$48+(数据!AK127-4)*权重!AA$50,                              5*权重!AA$48+4*权重!AA$50+(数据!AK127-10)*权重!AA$52              )  )</f>
        <v>-1.1000000000000001</v>
      </c>
      <c r="AL127" s="16">
        <f>IF( 数据!AL127&lt;=6,(数据!AL127-1)*权重!AB$48,              IF(数据!AL127&lt;=12, 5*权重!AB$48+(数据!AL127-6)*权重!AB$49,                              5*权重!AB$48+6*权重!AB$49+(数据!AL127-12)*权重!AB$51              )
 )</f>
        <v>13.5</v>
      </c>
      <c r="AM127" s="16">
        <f>IF( 数据!AM127&lt;=6,(数据!AM127-1)*权重!AC$48,              IF(数据!AM127&lt;=12, 5*权重!AC$48+(数据!AM127-6)*权重!AC$49,                              5*权重!AC$48+6*权重!AC$49+(数据!AM127-12)*权重!AC$51              )
 )</f>
        <v>8.8666666666666671</v>
      </c>
      <c r="AN127" s="16">
        <f>IF( 数据!AN127&lt;=6,(数据!AN127-1)*权重!AD$48,              IF(数据!AN127&lt;=12, 5*权重!AD$48+(数据!AN127-6)*权重!AD$49,                              5*权重!AD$48+6*权重!AD$49+(数据!AN127-12)*权重!AD$51              )
 )</f>
        <v>82.0625</v>
      </c>
      <c r="AO127" s="16">
        <f>IF( 数据!AO127&lt;=6,(数据!AO127-1)*权重!AE$48,              IF(数据!AO127&lt;=12, 5*权重!AE$48+(数据!AO127-6)*权重!AE$49,                              5*权重!AE$48+6*权重!AE$49+(数据!AO127-12)*权重!AE$51              )
 )</f>
        <v>12.5</v>
      </c>
      <c r="AP127" s="16">
        <f>IF( 数据!AP127&lt;=6,(数据!AP127-1)*权重!AF$48,              IF(数据!AP127&lt;=12, 5*权重!AF$48+(数据!AP127-6)*权重!AF$49,                              5*权重!AF$48+6*权重!AF$49+(数据!AP127-12)*权重!AF$51              )
 )</f>
        <v>15.433333333333334</v>
      </c>
      <c r="AQ127" s="16">
        <f>IF( 数据!AQ127&lt;=6,(数据!AQ127-1)*权重!AG$48,              IF(数据!AQ127&lt;=12, 5*权重!AG$48+(数据!AQ127-6)*权重!AG$49,                              5*权重!AG$48+6*权重!AG$49+(数据!AQ127-12)*权重!AG$51              )
 )</f>
        <v>18.316666666666666</v>
      </c>
      <c r="AR127" s="16">
        <f>IF( 数据!AR127&lt;=6,(数据!AR127-1)*权重!AH$48,              IF(数据!AR127&lt;=12, 5*权重!AH$48+(数据!AR127-6)*权重!AH$49,                              5*权重!AH$48+6*权重!AH$49+(数据!AR127-12)*权重!AH$51              )
 )</f>
        <v>14.566666666666665</v>
      </c>
      <c r="AS127" s="16">
        <f>IF( 数据!AS127&lt;=6,(数据!AS127-1)*权重!AI$48,              IF(数据!AS127&lt;=12, 5*权重!AI$48+(数据!AS127-6)*权重!AI$49,                              5*权重!AI$48+6*权重!AI$49+(数据!AS127-12)*权重!AI$51              )
 )</f>
        <v>6.6500000000000012</v>
      </c>
      <c r="AT127" s="16">
        <f>IF( 数据!AT127&lt;=6,(数据!AT127-1)*权重!AJ$48,              IF(数据!AT127&lt;=12, 5*权重!AJ$48+(数据!AT127-6)*权重!AJ$49,                              5*权重!AJ$48+6*权重!AJ$49+(数据!AT127-12)*权重!AJ$51              )
 )</f>
        <v>71.875</v>
      </c>
      <c r="AU127" s="16">
        <f>IF( 数据!AU127&lt;=6,(数据!AU127-1)*权重!AK$48,              IF(数据!AU127&lt;=12, 5*权重!AK$48+(数据!AU127-6)*权重!AK$49,                              5*权重!AK$48+6*权重!AK$49+(数据!AU127-12)*权重!AK$51              )
 )</f>
        <v>14.2</v>
      </c>
      <c r="AV127" s="16">
        <f>IF( 数据!AV127&lt;=6,(数据!AV127-1)*权重!AL$48,              IF(数据!AV127&lt;=10, 5*权重!AL$48+(数据!AV127-4)*权重!AL$50,                              5*权重!AL$48+4*权重!AL$50+(数据!AV127-10)*权重!AL$52              )  )</f>
        <v>2.5499999999999998</v>
      </c>
      <c r="AW127" s="16">
        <f>IF( 数据!AW127&lt;=6,(数据!AW127-1)*权重!AM$48,              IF(数据!AW127&lt;=10, 5*权重!AM$48+(数据!AW127-4)*权重!AM$50,                              5*权重!AM$48+4*权重!AM$50+(数据!AW127-10)*权重!AM$52              )  )</f>
        <v>4.95</v>
      </c>
      <c r="AX127" s="16">
        <f>IF( 数据!AX127&lt;=6,(数据!AX127-1)*权重!AN$48,              IF(数据!AX127&lt;=10, 5*权重!AN$48+(数据!AX127-4)*权重!AN$50,                              5*权重!AN$48+4*权重!AN$50+(数据!AX127-10)*权重!AN$52              )  )</f>
        <v>21.5</v>
      </c>
      <c r="AY127" s="8">
        <v>3</v>
      </c>
      <c r="AZ127" s="8">
        <v>1</v>
      </c>
      <c r="BA127" s="8">
        <v>4</v>
      </c>
      <c r="BB127" s="8">
        <v>3</v>
      </c>
      <c r="BC127" s="8">
        <v>3</v>
      </c>
      <c r="BD127" s="8">
        <v>2</v>
      </c>
      <c r="BE127" s="8">
        <v>3</v>
      </c>
      <c r="BF127" s="8">
        <v>3</v>
      </c>
      <c r="BG127" s="8">
        <v>2</v>
      </c>
      <c r="BH127" s="8">
        <v>2</v>
      </c>
      <c r="BI127" s="8">
        <v>2</v>
      </c>
      <c r="BJ127" s="8">
        <v>7.8</v>
      </c>
      <c r="BK127" s="8" t="s">
        <v>22</v>
      </c>
      <c r="BL127" s="8">
        <v>11</v>
      </c>
      <c r="BM127" s="8">
        <v>1</v>
      </c>
      <c r="BN127" s="8"/>
      <c r="BO127" s="8" t="s">
        <v>26</v>
      </c>
      <c r="BP127" s="34">
        <v>47664</v>
      </c>
      <c r="BQ127" s="8" t="s">
        <v>21</v>
      </c>
      <c r="BR127" s="8" t="s">
        <v>156</v>
      </c>
    </row>
    <row r="128" spans="1:70" ht="15.5" thickBot="1" x14ac:dyDescent="0.35">
      <c r="A128" s="8" t="s">
        <v>26</v>
      </c>
      <c r="B128" s="16">
        <f t="shared" si="4"/>
        <v>408.24499999999995</v>
      </c>
      <c r="C128" s="8" t="s">
        <v>450</v>
      </c>
      <c r="D128" s="8" t="s">
        <v>372</v>
      </c>
      <c r="E128" s="33">
        <v>1</v>
      </c>
      <c r="F128" s="8">
        <v>0</v>
      </c>
      <c r="G128" s="8" t="s">
        <v>33</v>
      </c>
      <c r="H128" s="8" t="s">
        <v>139</v>
      </c>
      <c r="I128" s="8">
        <v>17</v>
      </c>
      <c r="J128" s="8">
        <v>131</v>
      </c>
      <c r="K128" s="8">
        <v>188</v>
      </c>
      <c r="L128" s="16">
        <f>IF( 数据!L128&lt;=6,(数据!L128-1)*权重!B$48,              IF(数据!L128&lt;=12, 5*权重!B$48+(数据!L128-6)*权重!B$49,                              5*权重!B$48+6*权重!B$49+(数据!L128-12)*权重!B$51              )
 )</f>
        <v>3.4666666666666668</v>
      </c>
      <c r="M128" s="16">
        <f>IF( 数据!M128&lt;=6,(数据!M128-1)*权重!C$48,              IF(数据!M128&lt;=12, 5*权重!C$48+(数据!M128-6)*权重!C$49,                              5*权重!C$48+6*权重!C$49+(数据!M128-12)*权重!C$51              )
 )</f>
        <v>0.91666666666666674</v>
      </c>
      <c r="N128" s="16">
        <f>IF( 数据!N128&lt;=6,(数据!N128-1)*权重!D$48,              IF(数据!N128&lt;=12, 5*权重!D$48+(数据!N128-6)*权重!D$49,                              5*权重!D$48+6*权重!D$49+(数据!N128-12)*权重!D$51              )
 )</f>
        <v>0.64</v>
      </c>
      <c r="O128" s="16">
        <f>IF( 数据!O128&lt;=6,(数据!O128-1)*权重!E$48,              IF(数据!O128&lt;=12, 5*权重!E$48+(数据!O128-6)*权重!E$49,                              5*权重!E$48+6*权重!E$49+(数据!O128-12)*权重!E$51              )
 )</f>
        <v>0</v>
      </c>
      <c r="P128" s="16">
        <f>IF( 数据!P128&lt;=6,(数据!P128-1)*权重!F$48,              IF(数据!P128&lt;=12, 5*权重!F$48+(数据!P128-6)*权重!F$49,                              5*权重!F$48+6*权重!F$49+(数据!P128-12)*权重!F$51              )
 )</f>
        <v>-1.9666666666666663</v>
      </c>
      <c r="Q128" s="16">
        <f>IF( 数据!Q128&lt;=6,(数据!Q128-1)*权重!G$48,              IF(数据!Q128&lt;=12, 5*权重!G$48+(数据!Q128-6)*权重!G$49,                              5*权重!G$48+6*权重!G$49+(数据!Q128-12)*权重!G$51              )
 )</f>
        <v>0</v>
      </c>
      <c r="R128" s="16">
        <f>IF( 数据!R128&lt;=6,(数据!R128-1)*权重!H$48,              IF(数据!R128&lt;=12, 5*权重!H$48+(数据!R128-6)*权重!H$49,                              5*权重!H$48+6*权重!H$49+(数据!R128-12)*权重!H$51              )
 )</f>
        <v>0</v>
      </c>
      <c r="S128" s="16">
        <f>IF( 数据!S128&lt;=6,(数据!S128-1)*权重!I$48,              IF(数据!S128&lt;=12, 5*权重!I$48+(数据!S128-6)*权重!I$49,                              5*权重!I$48+6*权重!I$49+(数据!S128-12)*权重!I$51              )
 )</f>
        <v>22.033333333333331</v>
      </c>
      <c r="T128" s="16">
        <f>IF( 数据!T128&lt;=6,(数据!T128-1)*权重!J$48,              IF(数据!T128&lt;=12, 5*权重!J$48+(数据!T128-6)*权重!J$49,                              5*权重!J$48+6*权重!J$49+(数据!T128-12)*权重!J$51              )
 )</f>
        <v>2.8833333333333333</v>
      </c>
      <c r="U128" s="16">
        <f>IF( 数据!U128&lt;=6,(数据!U128-1)*权重!K$48,              IF(数据!U128&lt;=12, 5*权重!K$48+(数据!U128-6)*权重!K$49,                              5*权重!K$48+6*权重!K$49+(数据!U128-12)*权重!K$51              )
 )</f>
        <v>0</v>
      </c>
      <c r="V128" s="16">
        <f>IF( 数据!V128&lt;=6,(数据!V128-1)*权重!L$48,              IF(数据!V128&lt;=12, 5*权重!L$48+(数据!V128-6)*权重!L$49,                              5*权重!L$48+6*权重!L$49+(数据!V128-12)*权重!L$51              )
 )</f>
        <v>7.5000000000000009</v>
      </c>
      <c r="W128" s="16">
        <f>IF( 数据!W128&lt;=6,(数据!W128-1)*权重!M$48,              IF(数据!W128&lt;=12, 5*权重!M$48+(数据!W128-6)*权重!M$49,                              5*权重!M$48+6*权重!M$49+(数据!W128-12)*权重!M$51              )
 )</f>
        <v>0.76666666666666661</v>
      </c>
      <c r="X128" s="16">
        <f>IF( 数据!X128&lt;=6,(数据!X128-1)*权重!N$48,              IF(数据!X128&lt;=12, 5*权重!N$48+(数据!X128-6)*权重!N$49,                              5*权重!N$48+6*权重!N$49+(数据!X128-12)*权重!N$51              )
 )</f>
        <v>2.2166666666666663</v>
      </c>
      <c r="Y128" s="16">
        <f>IF( 数据!Y128&lt;=6,(数据!Y128-1)*权重!O$48,              IF(数据!Y128&lt;=12, 5*权重!O$48+(数据!Y128-6)*权重!O$49,                              5*权重!O$48+6*权重!O$49+(数据!Y128-12)*权重!O$51              )
 )</f>
        <v>2.5333333333333332</v>
      </c>
      <c r="Z128" s="16">
        <f>IF( 数据!Z128&lt;=6,(数据!Z128-1)*权重!P$48,              IF(数据!Z128&lt;=10, 5*权重!P$48+(数据!Z128-4)*权重!P$50,                              5*权重!P$48+4*权重!P$50+(数据!Z128-10)*权重!P$52              )  )</f>
        <v>-0.20000000000000018</v>
      </c>
      <c r="AA128" s="16">
        <f>IF( 数据!AA128&lt;=6,(数据!AA128-1)*权重!Q$48,              IF(数据!AA128&lt;=12, 5*权重!Q$48+(数据!AA128-6)*权重!Q$49,                              5*权重!Q$48+6*权重!Q$49+(数据!AA128-12)*权重!Q$51              )
 )</f>
        <v>5.68</v>
      </c>
      <c r="AB128" s="16">
        <f>IF( 数据!AB128&lt;=6,(数据!AB128-1)*权重!R$48,              IF(数据!AB128&lt;=10, 5*权重!R$48+(数据!AB128-4)*权重!R$50,                              5*权重!R$48+4*权重!R$50+(数据!AB128-10)*权重!R$52              )  )</f>
        <v>54.5</v>
      </c>
      <c r="AC128" s="16">
        <f>IF( 数据!AC128&lt;=6,(数据!AC128-1)*权重!S$48,              IF(数据!AC128&lt;=12, 5*权重!S$48+(数据!AC128-6)*权重!S$49,                              5*权重!S$48+6*权重!S$49+(数据!AC128-12)*权重!S$51              )
 )</f>
        <v>19.5</v>
      </c>
      <c r="AD128" s="16">
        <f>IF( 数据!AD128&lt;=6,(数据!AD128-1)*权重!T$48,              IF(数据!AD128&lt;=12, 5*权重!T$48+(数据!AD128-6)*权重!T$49,                              5*权重!T$48+6*权重!T$49+(数据!AD128-12)*权重!T$51              )
 )</f>
        <v>-6.666666666666643E-2</v>
      </c>
      <c r="AE128" s="16">
        <f>IF( 数据!AE128&lt;=6,(数据!AE128-1)*权重!U$48,              IF(数据!AE128&lt;=10, 5*权重!U$48+(数据!AE128-4)*权重!U$50,                              5*权重!U$48+4*权重!U$50+(数据!AE128-10)*权重!U$52              )  )</f>
        <v>-2.9999999999999996</v>
      </c>
      <c r="AF128" s="16">
        <f>IF( 数据!AF128&lt;=6,(数据!AF128-1)*权重!V$48,              IF(数据!AF128&lt;=10, 5*权重!V$48+(数据!AF128-4)*权重!V$50,                              5*权重!V$48+4*权重!V$50+(数据!AF128-10)*权重!V$52              )  )</f>
        <v>7.0875000000000004</v>
      </c>
      <c r="AG128" s="16">
        <f>IF( 数据!AG128&lt;=6,(数据!AG128-1)*权重!W$48,              IF(数据!AG128&lt;=12, 5*权重!W$48+(数据!AG128-6)*权重!W$49,                              5*权重!W$48+6*权重!W$49+(数据!AG128-12)*权重!W$51              )
 )</f>
        <v>3.4999999999999996</v>
      </c>
      <c r="AH128" s="16">
        <f>IF( 数据!AH128&lt;=6,(数据!AH128-1)*权重!X$48,              IF(数据!AH128&lt;=10, 5*权重!X$48+(数据!AH128-4)*权重!X$50,                              5*权重!X$48+4*权重!X$50+(数据!AH128-10)*权重!X$52              )  )</f>
        <v>-1.75</v>
      </c>
      <c r="AI128" s="16">
        <f>IF( 数据!AI128&lt;=6,(数据!AI128-1)*权重!Y$48,              IF(数据!AI128&lt;=12, 5*权重!Y$48+(数据!AI128-6)*权重!Y$49,                              5*权重!Y$48+6*权重!Y$49+(数据!AI128-12)*权重!Y$51              )
 )</f>
        <v>0.26666666666666666</v>
      </c>
      <c r="AJ128" s="16">
        <f>IF( 数据!AJ128&lt;=6,(数据!AJ128-1)*权重!Z$48,              IF(数据!AJ128&lt;=10, 5*权重!Z$48+(数据!AJ128-4)*权重!Z$50,                              5*权重!Z$48+4*权重!Z$50+(数据!AJ128-10)*权重!Z$52              )  )</f>
        <v>9.25</v>
      </c>
      <c r="AK128" s="16">
        <f>IF( 数据!AK128&lt;=6,(数据!AK128-1)*权重!AA$48,              IF(数据!AK128&lt;=10, 5*权重!AA$48+(数据!AK128-4)*权重!AA$50,                              5*权重!AA$48+4*权重!AA$50+(数据!AK128-10)*权重!AA$52              )  )</f>
        <v>-2.6000000000000005</v>
      </c>
      <c r="AL128" s="16">
        <f>IF( 数据!AL128&lt;=6,(数据!AL128-1)*权重!AB$48,              IF(数据!AL128&lt;=12, 5*权重!AB$48+(数据!AL128-6)*权重!AB$49,                              5*权重!AB$48+6*权重!AB$49+(数据!AL128-12)*权重!AB$51              )
 )</f>
        <v>13.5</v>
      </c>
      <c r="AM128" s="16">
        <f>IF( 数据!AM128&lt;=6,(数据!AM128-1)*权重!AC$48,              IF(数据!AM128&lt;=12, 5*权重!AC$48+(数据!AM128-6)*权重!AC$49,                              5*权重!AC$48+6*权重!AC$49+(数据!AM128-12)*权重!AC$51              )
 )</f>
        <v>8.5</v>
      </c>
      <c r="AN128" s="16">
        <f>IF( 数据!AN128&lt;=6,(数据!AN128-1)*权重!AD$48,              IF(数据!AN128&lt;=12, 5*权重!AD$48+(数据!AN128-6)*权重!AD$49,                              5*权重!AD$48+6*权重!AD$49+(数据!AN128-12)*权重!AD$51              )
 )</f>
        <v>72.604166666666671</v>
      </c>
      <c r="AO128" s="16">
        <f>IF( 数据!AO128&lt;=6,(数据!AO128-1)*权重!AE$48,              IF(数据!AO128&lt;=12, 5*权重!AE$48+(数据!AO128-6)*权重!AE$49,                              5*权重!AE$48+6*权重!AE$49+(数据!AO128-12)*权重!AE$51              )
 )</f>
        <v>8.3500000000000014</v>
      </c>
      <c r="AP128" s="16">
        <f>IF( 数据!AP128&lt;=6,(数据!AP128-1)*权重!AF$48,              IF(数据!AP128&lt;=12, 5*权重!AF$48+(数据!AP128-6)*权重!AF$49,                              5*权重!AF$48+6*权重!AF$49+(数据!AP128-12)*权重!AF$51              )
 )</f>
        <v>17.366666666666667</v>
      </c>
      <c r="AQ128" s="16">
        <f>IF( 数据!AQ128&lt;=6,(数据!AQ128-1)*权重!AG$48,              IF(数据!AQ128&lt;=12, 5*权重!AG$48+(数据!AQ128-6)*权重!AG$49,                              5*权重!AG$48+6*权重!AG$49+(数据!AQ128-12)*权重!AG$51              )
 )</f>
        <v>17.8</v>
      </c>
      <c r="AR128" s="16">
        <f>IF( 数据!AR128&lt;=6,(数据!AR128-1)*权重!AH$48,              IF(数据!AR128&lt;=12, 5*权重!AH$48+(数据!AR128-6)*权重!AH$49,                              5*权重!AH$48+6*权重!AH$49+(数据!AR128-12)*权重!AH$51              )
 )</f>
        <v>15.733333333333333</v>
      </c>
      <c r="AS128" s="16">
        <f>IF( 数据!AS128&lt;=6,(数据!AS128-1)*权重!AI$48,              IF(数据!AS128&lt;=12, 5*权重!AI$48+(数据!AS128-6)*权重!AI$49,                              5*权重!AI$48+6*权重!AI$49+(数据!AS128-12)*权重!AI$51              )
 )</f>
        <v>3.1333333333333337</v>
      </c>
      <c r="AT128" s="16">
        <f>IF( 数据!AT128&lt;=6,(数据!AT128-1)*权重!AJ$48,              IF(数据!AT128&lt;=12, 5*权重!AJ$48+(数据!AT128-6)*权重!AJ$49,                              5*权重!AJ$48+6*权重!AJ$49+(数据!AT128-12)*权重!AJ$51              )
 )</f>
        <v>76.75</v>
      </c>
      <c r="AU128" s="16">
        <f>IF( 数据!AU128&lt;=6,(数据!AU128-1)*权重!AK$48,              IF(数据!AU128&lt;=12, 5*权重!AK$48+(数据!AU128-6)*权重!AK$49,                              5*权重!AK$48+6*权重!AK$49+(数据!AU128-12)*权重!AK$51              )
 )</f>
        <v>13.899999999999999</v>
      </c>
      <c r="AV128" s="16">
        <f>IF( 数据!AV128&lt;=6,(数据!AV128-1)*权重!AL$48,              IF(数据!AV128&lt;=10, 5*权重!AL$48+(数据!AV128-4)*权重!AL$50,                              5*权重!AL$48+4*权重!AL$50+(数据!AV128-10)*权重!AL$52              )  )</f>
        <v>2.5499999999999998</v>
      </c>
      <c r="AW128" s="16">
        <f>IF( 数据!AW128&lt;=6,(数据!AW128-1)*权重!AM$48,              IF(数据!AW128&lt;=10, 5*权重!AM$48+(数据!AW128-4)*权重!AM$50,                              5*权重!AM$48+4*权重!AM$50+(数据!AW128-10)*权重!AM$52              )  )</f>
        <v>2.8250000000000002</v>
      </c>
      <c r="AX128" s="16">
        <f>IF( 数据!AX128&lt;=6,(数据!AX128-1)*权重!AN$48,              IF(数据!AX128&lt;=10, 5*权重!AN$48+(数据!AX128-4)*权重!AN$50,                              5*权重!AN$48+4*权重!AN$50+(数据!AX128-10)*权重!AN$52              )  )</f>
        <v>22.074999999999999</v>
      </c>
      <c r="AY128" s="8">
        <v>2</v>
      </c>
      <c r="AZ128" s="8">
        <v>2</v>
      </c>
      <c r="BA128" s="8">
        <v>2</v>
      </c>
      <c r="BB128" s="8">
        <v>1</v>
      </c>
      <c r="BC128" s="8">
        <v>3</v>
      </c>
      <c r="BD128" s="8">
        <v>1</v>
      </c>
      <c r="BE128" s="8">
        <v>3</v>
      </c>
      <c r="BF128" s="8">
        <v>3</v>
      </c>
      <c r="BG128" s="8">
        <v>2</v>
      </c>
      <c r="BH128" s="8">
        <v>4</v>
      </c>
      <c r="BI128" s="8">
        <v>1</v>
      </c>
      <c r="BJ128" s="8" t="s">
        <v>26</v>
      </c>
      <c r="BK128" s="8" t="s">
        <v>20</v>
      </c>
      <c r="BL128" s="8">
        <v>14</v>
      </c>
      <c r="BM128" s="8" t="s">
        <v>26</v>
      </c>
      <c r="BN128" s="8"/>
      <c r="BO128" s="8" t="s">
        <v>26</v>
      </c>
      <c r="BP128" s="34">
        <v>48029</v>
      </c>
      <c r="BQ128" s="8" t="s">
        <v>21</v>
      </c>
      <c r="BR128" s="8" t="s">
        <v>156</v>
      </c>
    </row>
    <row r="129" spans="1:70" ht="15.5" thickBot="1" x14ac:dyDescent="0.35">
      <c r="A129" s="8" t="s">
        <v>26</v>
      </c>
      <c r="B129" s="16">
        <f t="shared" si="4"/>
        <v>384.07166666666666</v>
      </c>
      <c r="C129" s="8" t="s">
        <v>451</v>
      </c>
      <c r="D129" s="8" t="s">
        <v>372</v>
      </c>
      <c r="E129" s="33">
        <v>1</v>
      </c>
      <c r="F129" s="8">
        <v>0</v>
      </c>
      <c r="G129" s="8" t="s">
        <v>228</v>
      </c>
      <c r="H129" s="8" t="s">
        <v>413</v>
      </c>
      <c r="I129" s="8">
        <v>20</v>
      </c>
      <c r="J129" s="8">
        <v>123</v>
      </c>
      <c r="K129" s="8">
        <v>148</v>
      </c>
      <c r="L129" s="16">
        <f>IF( 数据!L129&lt;=6,(数据!L129-1)*权重!B$48,              IF(数据!L129&lt;=12, 5*权重!B$48+(数据!L129-6)*权重!B$49,                              5*权重!B$48+6*权重!B$49+(数据!L129-12)*权重!B$51              )
 )</f>
        <v>3.9333333333333331</v>
      </c>
      <c r="M129" s="16">
        <f>IF( 数据!M129&lt;=6,(数据!M129-1)*权重!C$48,              IF(数据!M129&lt;=12, 5*权重!C$48+(数据!M129-6)*权重!C$49,                              5*权重!C$48+6*权重!C$49+(数据!M129-12)*权重!C$51              )
 )</f>
        <v>0.5</v>
      </c>
      <c r="N129" s="16">
        <f>IF( 数据!N129&lt;=6,(数据!N129-1)*权重!D$48,              IF(数据!N129&lt;=12, 5*权重!D$48+(数据!N129-6)*权重!D$49,                              5*权重!D$48+6*权重!D$49+(数据!N129-12)*权重!D$51              )
 )</f>
        <v>-1.4999999999999902E-2</v>
      </c>
      <c r="O129" s="16">
        <f>IF( 数据!O129&lt;=6,(数据!O129-1)*权重!E$48,              IF(数据!O129&lt;=12, 5*权重!E$48+(数据!O129-6)*权重!E$49,                              5*权重!E$48+6*权重!E$49+(数据!O129-12)*权重!E$51              )
 )</f>
        <v>0</v>
      </c>
      <c r="P129" s="16">
        <f>IF( 数据!P129&lt;=6,(数据!P129-1)*权重!F$48,              IF(数据!P129&lt;=12, 5*权重!F$48+(数据!P129-6)*权重!F$49,                              5*权重!F$48+6*权重!F$49+(数据!P129-12)*权重!F$51              )
 )</f>
        <v>-2.7333333333333329</v>
      </c>
      <c r="Q129" s="16">
        <f>IF( 数据!Q129&lt;=6,(数据!Q129-1)*权重!G$48,              IF(数据!Q129&lt;=12, 5*权重!G$48+(数据!Q129-6)*权重!G$49,                              5*权重!G$48+6*权重!G$49+(数据!Q129-12)*权重!G$51              )
 )</f>
        <v>0</v>
      </c>
      <c r="R129" s="16">
        <f>IF( 数据!R129&lt;=6,(数据!R129-1)*权重!H$48,              IF(数据!R129&lt;=12, 5*权重!H$48+(数据!R129-6)*权重!H$49,                              5*权重!H$48+6*权重!H$49+(数据!R129-12)*权重!H$51              )
 )</f>
        <v>0</v>
      </c>
      <c r="S129" s="16">
        <f>IF( 数据!S129&lt;=6,(数据!S129-1)*权重!I$48,              IF(数据!S129&lt;=12, 5*权重!I$48+(数据!S129-6)*权重!I$49,                              5*权重!I$48+6*权重!I$49+(数据!S129-12)*权重!I$51              )
 )</f>
        <v>17.933333333333334</v>
      </c>
      <c r="T129" s="16">
        <f>IF( 数据!T129&lt;=6,(数据!T129-1)*权重!J$48,              IF(数据!T129&lt;=12, 5*权重!J$48+(数据!T129-6)*权重!J$49,                              5*权重!J$48+6*权重!J$49+(数据!T129-12)*权重!J$51              )
 )</f>
        <v>2.2666666666666666</v>
      </c>
      <c r="U129" s="16">
        <f>IF( 数据!U129&lt;=6,(数据!U129-1)*权重!K$48,              IF(数据!U129&lt;=12, 5*权重!K$48+(数据!U129-6)*权重!K$49,                              5*权重!K$48+6*权重!K$49+(数据!U129-12)*权重!K$51              )
 )</f>
        <v>0</v>
      </c>
      <c r="V129" s="16">
        <f>IF( 数据!V129&lt;=6,(数据!V129-1)*权重!L$48,              IF(数据!V129&lt;=12, 5*权重!L$48+(数据!V129-6)*权重!L$49,                              5*权重!L$48+6*权重!L$49+(数据!V129-12)*权重!L$51              )
 )</f>
        <v>7.1333333333333346</v>
      </c>
      <c r="W129" s="16">
        <f>IF( 数据!W129&lt;=6,(数据!W129-1)*权重!M$48,              IF(数据!W129&lt;=12, 5*权重!M$48+(数据!W129-6)*权重!M$49,                              5*权重!M$48+6*权重!M$49+(数据!W129-12)*权重!M$51              )
 )</f>
        <v>1.4</v>
      </c>
      <c r="X129" s="16">
        <f>IF( 数据!X129&lt;=6,(数据!X129-1)*权重!N$48,              IF(数据!X129&lt;=12, 5*权重!N$48+(数据!X129-6)*权重!N$49,                              5*权重!N$48+6*权重!N$49+(数据!X129-12)*权重!N$51              )
 )</f>
        <v>2.0499999999999998</v>
      </c>
      <c r="Y129" s="16">
        <f>IF( 数据!Y129&lt;=6,(数据!Y129-1)*权重!O$48,              IF(数据!Y129&lt;=12, 5*权重!O$48+(数据!Y129-6)*权重!O$49,                              5*权重!O$48+6*权重!O$49+(数据!Y129-12)*权重!O$51              )
 )</f>
        <v>4.2</v>
      </c>
      <c r="Z129" s="16">
        <f>IF( 数据!Z129&lt;=6,(数据!Z129-1)*权重!P$48,              IF(数据!Z129&lt;=10, 5*权重!P$48+(数据!Z129-4)*权重!P$50,                              5*权重!P$48+4*权重!P$50+(数据!Z129-10)*权重!P$52              )  )</f>
        <v>-0.55000000000000027</v>
      </c>
      <c r="AA129" s="16">
        <f>IF( 数据!AA129&lt;=6,(数据!AA129-1)*权重!Q$48,              IF(数据!AA129&lt;=12, 5*权重!Q$48+(数据!AA129-6)*权重!Q$49,                              5*权重!Q$48+6*权重!Q$49+(数据!AA129-12)*权重!Q$51              )
 )</f>
        <v>6.6666666666666661</v>
      </c>
      <c r="AB129" s="16">
        <f>IF( 数据!AB129&lt;=6,(数据!AB129-1)*权重!R$48,              IF(数据!AB129&lt;=10, 5*权重!R$48+(数据!AB129-4)*权重!R$50,                              5*权重!R$48+4*权重!R$50+(数据!AB129-10)*权重!R$52              )  )</f>
        <v>53.75</v>
      </c>
      <c r="AC129" s="16">
        <f>IF( 数据!AC129&lt;=6,(数据!AC129-1)*权重!S$48,              IF(数据!AC129&lt;=12, 5*权重!S$48+(数据!AC129-6)*权重!S$49,                              5*权重!S$48+6*权重!S$49+(数据!AC129-12)*权重!S$51              )
 )</f>
        <v>18.75</v>
      </c>
      <c r="AD129" s="16">
        <f>IF( 数据!AD129&lt;=6,(数据!AD129-1)*权重!T$48,              IF(数据!AD129&lt;=12, 5*权重!T$48+(数据!AD129-6)*权重!T$49,                              5*权重!T$48+6*权重!T$49+(数据!AD129-12)*权重!T$51              )
 )</f>
        <v>-1.2333333333333329</v>
      </c>
      <c r="AE129" s="16">
        <f>IF( 数据!AE129&lt;=6,(数据!AE129-1)*权重!U$48,              IF(数据!AE129&lt;=10, 5*权重!U$48+(数据!AE129-4)*权重!U$50,                              5*权重!U$48+4*权重!U$50+(数据!AE129-10)*权重!U$52              )  )</f>
        <v>-1.7999999999999994</v>
      </c>
      <c r="AF129" s="16">
        <f>IF( 数据!AF129&lt;=6,(数据!AF129-1)*权重!V$48,              IF(数据!AF129&lt;=10, 5*权重!V$48+(数据!AF129-4)*权重!V$50,                              5*权重!V$48+4*权重!V$50+(数据!AF129-10)*权重!V$52              )  )</f>
        <v>6.75</v>
      </c>
      <c r="AG129" s="16">
        <f>IF( 数据!AG129&lt;=6,(数据!AG129-1)*权重!W$48,              IF(数据!AG129&lt;=12, 5*权重!W$48+(数据!AG129-6)*权重!W$49,                              5*权重!W$48+6*权重!W$49+(数据!AG129-12)*权重!W$51              )
 )</f>
        <v>3.4999999999999996</v>
      </c>
      <c r="AH129" s="16">
        <f>IF( 数据!AH129&lt;=6,(数据!AH129-1)*权重!X$48,              IF(数据!AH129&lt;=10, 5*权重!X$48+(数据!AH129-4)*权重!X$50,                              5*权重!X$48+4*权重!X$50+(数据!AH129-10)*权重!X$52              )  )</f>
        <v>-0.16249999999999998</v>
      </c>
      <c r="AI129" s="16">
        <f>IF( 数据!AI129&lt;=6,(数据!AI129-1)*权重!Y$48,              IF(数据!AI129&lt;=12, 5*权重!Y$48+(数据!AI129-6)*权重!Y$49,                              5*权重!Y$48+6*权重!Y$49+(数据!AI129-12)*权重!Y$51              )
 )</f>
        <v>0.53333333333333333</v>
      </c>
      <c r="AJ129" s="16">
        <f>IF( 数据!AJ129&lt;=6,(数据!AJ129-1)*权重!Z$48,              IF(数据!AJ129&lt;=10, 5*权重!Z$48+(数据!AJ129-4)*权重!Z$50,                              5*权重!Z$48+4*权重!Z$50+(数据!AJ129-10)*权重!Z$52              )  )</f>
        <v>10.425000000000001</v>
      </c>
      <c r="AK129" s="16">
        <f>IF( 数据!AK129&lt;=6,(数据!AK129-1)*权重!AA$48,              IF(数据!AK129&lt;=10, 5*权重!AA$48+(数据!AK129-4)*权重!AA$50,                              5*权重!AA$48+4*权重!AA$50+(数据!AK129-10)*权重!AA$52              )  )</f>
        <v>-1.625</v>
      </c>
      <c r="AL129" s="16">
        <f>IF( 数据!AL129&lt;=6,(数据!AL129-1)*权重!AB$48,              IF(数据!AL129&lt;=12, 5*权重!AB$48+(数据!AL129-6)*权重!AB$49,                              5*权重!AB$48+6*权重!AB$49+(数据!AL129-12)*权重!AB$51              )
 )</f>
        <v>15.3</v>
      </c>
      <c r="AM129" s="16">
        <f>IF( 数据!AM129&lt;=6,(数据!AM129-1)*权重!AC$48,              IF(数据!AM129&lt;=12, 5*权重!AC$48+(数据!AM129-6)*权重!AC$49,                              5*权重!AC$48+6*权重!AC$49+(数据!AM129-12)*权重!AC$51              )
 )</f>
        <v>9.2333333333333343</v>
      </c>
      <c r="AN129" s="16">
        <f>IF( 数据!AN129&lt;=6,(数据!AN129-1)*权重!AD$48,              IF(数据!AN129&lt;=12, 5*权重!AD$48+(数据!AN129-6)*权重!AD$49,                              5*权重!AD$48+6*权重!AD$49+(数据!AN129-12)*权重!AD$51              )
 )</f>
        <v>60.666666666666664</v>
      </c>
      <c r="AO129" s="16">
        <f>IF( 数据!AO129&lt;=6,(数据!AO129-1)*权重!AE$48,              IF(数据!AO129&lt;=12, 5*权重!AE$48+(数据!AO129-6)*权重!AE$49,                              5*权重!AE$48+6*权重!AE$49+(数据!AO129-12)*权重!AE$51              )
 )</f>
        <v>9.7333333333333343</v>
      </c>
      <c r="AP129" s="16">
        <f>IF( 数据!AP129&lt;=6,(数据!AP129-1)*权重!AF$48,              IF(数据!AP129&lt;=12, 5*权重!AF$48+(数据!AP129-6)*权重!AF$49,                              5*权重!AF$48+6*权重!AF$49+(数据!AP129-12)*权重!AF$51              )
 )</f>
        <v>13.5</v>
      </c>
      <c r="AQ129" s="16">
        <f>IF( 数据!AQ129&lt;=6,(数据!AQ129-1)*权重!AG$48,              IF(数据!AQ129&lt;=12, 5*权重!AG$48+(数据!AQ129-6)*权重!AG$49,                              5*权重!AG$48+6*权重!AG$49+(数据!AQ129-12)*权重!AG$51              )
 )</f>
        <v>16.966666666666669</v>
      </c>
      <c r="AR129" s="16">
        <f>IF( 数据!AR129&lt;=6,(数据!AR129-1)*权重!AH$48,              IF(数据!AR129&lt;=12, 5*权重!AH$48+(数据!AR129-6)*权重!AH$49,                              5*权重!AH$48+6*权重!AH$49+(数据!AR129-12)*权重!AH$51              )
 )</f>
        <v>14.566666666666665</v>
      </c>
      <c r="AS129" s="16">
        <f>IF( 数据!AS129&lt;=6,(数据!AS129-1)*权重!AI$48,              IF(数据!AS129&lt;=12, 5*权重!AI$48+(数据!AS129-6)*权重!AI$49,                              5*权重!AI$48+6*权重!AI$49+(数据!AS129-12)*权重!AI$51              )
 )</f>
        <v>5.7000000000000011</v>
      </c>
      <c r="AT129" s="16">
        <f>IF( 数据!AT129&lt;=6,(数据!AT129-1)*权重!AJ$48,              IF(数据!AT129&lt;=12, 5*权重!AJ$48+(数据!AT129-6)*权重!AJ$49,                              5*权重!AJ$48+6*权重!AJ$49+(数据!AT129-12)*权重!AJ$51              )
 )</f>
        <v>67</v>
      </c>
      <c r="AU129" s="16">
        <f>IF( 数据!AU129&lt;=6,(数据!AU129-1)*权重!AK$48,              IF(数据!AU129&lt;=12, 5*权重!AK$48+(数据!AU129-6)*权重!AK$49,                              5*权重!AK$48+6*权重!AK$49+(数据!AU129-12)*权重!AK$51              )
 )</f>
        <v>14.2</v>
      </c>
      <c r="AV129" s="16">
        <f>IF( 数据!AV129&lt;=6,(数据!AV129-1)*权重!AL$48,              IF(数据!AV129&lt;=10, 5*权重!AL$48+(数据!AV129-4)*权重!AL$50,                              5*权重!AL$48+4*权重!AL$50+(数据!AV129-10)*权重!AL$52              )  )</f>
        <v>2.9749999999999996</v>
      </c>
      <c r="AW129" s="16">
        <f>IF( 数据!AW129&lt;=6,(数据!AW129-1)*权重!AM$48,              IF(数据!AW129&lt;=10, 5*权重!AM$48+(数据!AW129-4)*权重!AM$50,                              5*权重!AM$48+4*权重!AM$50+(数据!AW129-10)*权重!AM$52              )  )</f>
        <v>1.3200000000000003</v>
      </c>
      <c r="AX129" s="16">
        <f>IF( 数据!AX129&lt;=6,(数据!AX129-1)*权重!AN$48,              IF(数据!AX129&lt;=10, 5*权重!AN$48+(数据!AX129-4)*权重!AN$50,                              5*权重!AN$48+4*权重!AN$50+(数据!AX129-10)*权重!AN$52              )  )</f>
        <v>21.237499999999997</v>
      </c>
      <c r="AY129" s="8">
        <v>2</v>
      </c>
      <c r="AZ129" s="8">
        <v>3</v>
      </c>
      <c r="BA129" s="8">
        <v>2</v>
      </c>
      <c r="BB129" s="8">
        <v>3</v>
      </c>
      <c r="BC129" s="8">
        <v>1</v>
      </c>
      <c r="BD129" s="8">
        <v>2</v>
      </c>
      <c r="BE129" s="8">
        <v>3</v>
      </c>
      <c r="BF129" s="8">
        <v>3</v>
      </c>
      <c r="BG129" s="8">
        <v>1</v>
      </c>
      <c r="BH129" s="8">
        <v>1</v>
      </c>
      <c r="BI129" s="8">
        <v>2</v>
      </c>
      <c r="BJ129" s="8" t="s">
        <v>26</v>
      </c>
      <c r="BK129" s="8" t="s">
        <v>20</v>
      </c>
      <c r="BL129" s="8">
        <v>12</v>
      </c>
      <c r="BM129" s="8" t="s">
        <v>26</v>
      </c>
      <c r="BN129" s="8"/>
      <c r="BO129" s="8" t="s">
        <v>26</v>
      </c>
      <c r="BP129" s="34">
        <v>46568</v>
      </c>
      <c r="BQ129" s="8" t="s">
        <v>21</v>
      </c>
      <c r="BR129" s="8" t="s">
        <v>156</v>
      </c>
    </row>
    <row r="130" spans="1:70" x14ac:dyDescent="0.3">
      <c r="A130" s="48" t="s">
        <v>452</v>
      </c>
    </row>
    <row r="131" spans="1:70" ht="14.5" thickBot="1" x14ac:dyDescent="0.35">
      <c r="A131" s="7" t="s">
        <v>0</v>
      </c>
      <c r="B131" s="7"/>
      <c r="C131" s="7" t="s">
        <v>2</v>
      </c>
      <c r="D131" s="7" t="s">
        <v>3</v>
      </c>
      <c r="E131" s="7"/>
      <c r="F131" s="7" t="s">
        <v>14</v>
      </c>
      <c r="G131" s="7" t="s">
        <v>12</v>
      </c>
      <c r="H131" s="7" t="s">
        <v>1</v>
      </c>
      <c r="I131" s="7" t="s">
        <v>4</v>
      </c>
      <c r="J131" s="7" t="s">
        <v>5</v>
      </c>
      <c r="K131" s="7" t="s">
        <v>329</v>
      </c>
      <c r="L131" s="7" t="s">
        <v>34</v>
      </c>
      <c r="M131" s="7" t="s">
        <v>35</v>
      </c>
      <c r="N131" s="7" t="s">
        <v>36</v>
      </c>
      <c r="O131" s="7" t="s">
        <v>37</v>
      </c>
      <c r="P131" s="7" t="s">
        <v>38</v>
      </c>
      <c r="Q131" s="7" t="s">
        <v>39</v>
      </c>
      <c r="R131" s="7" t="s">
        <v>40</v>
      </c>
      <c r="S131" s="7" t="s">
        <v>9</v>
      </c>
      <c r="T131" s="7" t="s">
        <v>41</v>
      </c>
      <c r="U131" s="7" t="s">
        <v>42</v>
      </c>
      <c r="V131" s="7" t="s">
        <v>43</v>
      </c>
      <c r="W131" s="7" t="s">
        <v>44</v>
      </c>
      <c r="X131" s="7" t="s">
        <v>45</v>
      </c>
      <c r="Y131" s="7" t="s">
        <v>46</v>
      </c>
      <c r="Z131" s="7" t="s">
        <v>47</v>
      </c>
      <c r="AA131" s="7" t="s">
        <v>1</v>
      </c>
      <c r="AB131" s="7" t="s">
        <v>10</v>
      </c>
      <c r="AC131" s="7" t="s">
        <v>48</v>
      </c>
      <c r="AD131" s="7" t="s">
        <v>49</v>
      </c>
      <c r="AE131" s="7" t="s">
        <v>50</v>
      </c>
      <c r="AF131" s="7" t="s">
        <v>51</v>
      </c>
      <c r="AG131" s="7" t="s">
        <v>52</v>
      </c>
      <c r="AH131" s="7" t="s">
        <v>53</v>
      </c>
      <c r="AI131" s="7" t="s">
        <v>54</v>
      </c>
      <c r="AJ131" s="7" t="s">
        <v>55</v>
      </c>
      <c r="AK131" s="7" t="s">
        <v>56</v>
      </c>
      <c r="AL131" s="7" t="s">
        <v>57</v>
      </c>
      <c r="AM131" s="7" t="s">
        <v>58</v>
      </c>
      <c r="AN131" s="7" t="s">
        <v>7</v>
      </c>
      <c r="AO131" s="7" t="s">
        <v>8</v>
      </c>
      <c r="AP131" s="7" t="s">
        <v>59</v>
      </c>
      <c r="AQ131" s="7" t="s">
        <v>60</v>
      </c>
      <c r="AR131" s="7" t="s">
        <v>61</v>
      </c>
      <c r="AS131" s="7" t="s">
        <v>62</v>
      </c>
      <c r="AT131" s="7" t="s">
        <v>6</v>
      </c>
      <c r="AU131" s="7" t="s">
        <v>63</v>
      </c>
      <c r="AV131" s="7" t="s">
        <v>213</v>
      </c>
      <c r="AW131" s="7" t="s">
        <v>214</v>
      </c>
      <c r="AX131" s="7" t="s">
        <v>215</v>
      </c>
      <c r="AY131" s="7" t="s">
        <v>140</v>
      </c>
      <c r="AZ131" s="7" t="s">
        <v>141</v>
      </c>
      <c r="BA131" s="7" t="s">
        <v>142</v>
      </c>
      <c r="BB131" s="7" t="s">
        <v>143</v>
      </c>
      <c r="BC131" s="7" t="s">
        <v>144</v>
      </c>
      <c r="BD131" s="7" t="s">
        <v>145</v>
      </c>
      <c r="BE131" s="7" t="s">
        <v>146</v>
      </c>
      <c r="BF131" s="7" t="s">
        <v>147</v>
      </c>
      <c r="BG131" s="7" t="s">
        <v>148</v>
      </c>
      <c r="BH131" s="7" t="s">
        <v>149</v>
      </c>
      <c r="BI131" s="7" t="s">
        <v>150</v>
      </c>
      <c r="BJ131" s="7" t="s">
        <v>18</v>
      </c>
      <c r="BK131" s="7" t="s">
        <v>16</v>
      </c>
      <c r="BL131" s="7" t="s">
        <v>11</v>
      </c>
      <c r="BM131" s="7" t="s">
        <v>13</v>
      </c>
      <c r="BN131" s="7" t="s">
        <v>17</v>
      </c>
      <c r="BO131" s="7" t="s">
        <v>151</v>
      </c>
      <c r="BP131" s="7" t="s">
        <v>15</v>
      </c>
      <c r="BQ131" s="7" t="s">
        <v>152</v>
      </c>
      <c r="BR131" s="7" t="s">
        <v>153</v>
      </c>
    </row>
    <row r="132" spans="1:70" ht="15.5" thickBot="1" x14ac:dyDescent="0.35">
      <c r="A132" s="8" t="s">
        <v>26</v>
      </c>
      <c r="B132" s="16">
        <f>SUM(L132:AX132)</f>
        <v>425.39499999999992</v>
      </c>
      <c r="C132" s="8" t="s">
        <v>453</v>
      </c>
      <c r="D132" s="8" t="s">
        <v>154</v>
      </c>
      <c r="E132" s="33">
        <v>1</v>
      </c>
      <c r="F132" s="8">
        <v>0</v>
      </c>
      <c r="G132" s="8" t="s">
        <v>33</v>
      </c>
      <c r="H132" s="8" t="s">
        <v>24</v>
      </c>
      <c r="I132" s="8">
        <v>36</v>
      </c>
      <c r="J132" s="8">
        <v>162</v>
      </c>
      <c r="K132" s="8">
        <v>190</v>
      </c>
      <c r="L132" s="16">
        <f>IF( 数据!L132&lt;=6,(数据!L132-1)*权重!B$48,              IF(数据!L132&lt;=12, 5*权重!B$48+(数据!L132-6)*权重!B$49,                              5*权重!B$48+6*权重!B$49+(数据!L132-12)*权重!B$51              )
 )</f>
        <v>3.4666666666666668</v>
      </c>
      <c r="M132" s="16">
        <f>IF( 数据!M132&lt;=6,(数据!M132-1)*权重!C$48,              IF(数据!M132&lt;=12, 5*权重!C$48+(数据!M132-6)*权重!C$49,                              5*权重!C$48+6*权重!C$49+(数据!M132-12)*权重!C$51              )
 )</f>
        <v>1.7</v>
      </c>
      <c r="N132" s="16">
        <f>IF( 数据!N132&lt;=6,(数据!N132-1)*权重!D$48,              IF(数据!N132&lt;=12, 5*权重!D$48+(数据!N132-6)*权重!D$49,                              5*权重!D$48+6*权重!D$49+(数据!N132-12)*权重!D$51              )
 )</f>
        <v>0.52833333333333332</v>
      </c>
      <c r="O132" s="16">
        <f>IF( 数据!O132&lt;=6,(数据!O132-1)*权重!E$48,              IF(数据!O132&lt;=12, 5*权重!E$48+(数据!O132-6)*权重!E$49,                              5*权重!E$48+6*权重!E$49+(数据!O132-12)*权重!E$51              )
 )</f>
        <v>0</v>
      </c>
      <c r="P132" s="16">
        <f>IF( 数据!P132&lt;=6,(数据!P132-1)*权重!F$48,              IF(数据!P132&lt;=12, 5*权重!F$48+(数据!P132-6)*权重!F$49,                              5*权重!F$48+6*权重!F$49+(数据!P132-12)*权重!F$51              )
 )</f>
        <v>-1.9666666666666663</v>
      </c>
      <c r="Q132" s="16">
        <f>IF( 数据!Q132&lt;=6,(数据!Q132-1)*权重!G$48,              IF(数据!Q132&lt;=12, 5*权重!G$48+(数据!Q132-6)*权重!G$49,                              5*权重!G$48+6*权重!G$49+(数据!Q132-12)*权重!G$51              )
 )</f>
        <v>0</v>
      </c>
      <c r="R132" s="16">
        <f>IF( 数据!R132&lt;=6,(数据!R132-1)*权重!H$48,              IF(数据!R132&lt;=12, 5*权重!H$48+(数据!R132-6)*权重!H$49,                              5*权重!H$48+6*权重!H$49+(数据!R132-12)*权重!H$51              )
 )</f>
        <v>0</v>
      </c>
      <c r="S132" s="16">
        <f>IF( 数据!S132&lt;=6,(数据!S132-1)*权重!I$48,              IF(数据!S132&lt;=12, 5*权重!I$48+(数据!S132-6)*权重!I$49,                              5*权重!I$48+6*权重!I$49+(数据!S132-12)*权重!I$51              )
 )</f>
        <v>16.566666666666666</v>
      </c>
      <c r="T132" s="16">
        <f>IF( 数据!T132&lt;=6,(数据!T132-1)*权重!J$48,              IF(数据!T132&lt;=12, 5*权重!J$48+(数据!T132-6)*权重!J$49,                              5*权重!J$48+6*权重!J$49+(数据!T132-12)*权重!J$51              )
 )</f>
        <v>2.8833333333333333</v>
      </c>
      <c r="U132" s="16">
        <f>IF( 数据!U132&lt;=6,(数据!U132-1)*权重!K$48,              IF(数据!U132&lt;=12, 5*权重!K$48+(数据!U132-6)*权重!K$49,                              5*权重!K$48+6*权重!K$49+(数据!U132-12)*权重!K$51              )
 )</f>
        <v>0</v>
      </c>
      <c r="V132" s="16">
        <f>IF( 数据!V132&lt;=6,(数据!V132-1)*权重!L$48,              IF(数据!V132&lt;=12, 5*权重!L$48+(数据!V132-6)*权重!L$49,                              5*权重!L$48+6*权重!L$49+(数据!V132-12)*权重!L$51              )
 )</f>
        <v>11.5</v>
      </c>
      <c r="W132" s="16">
        <f>IF( 数据!W132&lt;=6,(数据!W132-1)*权重!M$48,              IF(数据!W132&lt;=12, 5*权重!M$48+(数据!W132-6)*权重!M$49,                              5*权重!M$48+6*权重!M$49+(数据!W132-12)*权重!M$51              )
 )</f>
        <v>2.0333333333333332</v>
      </c>
      <c r="X132" s="16">
        <f>IF( 数据!X132&lt;=6,(数据!X132-1)*权重!N$48,              IF(数据!X132&lt;=12, 5*权重!N$48+(数据!X132-6)*权重!N$49,                              5*权重!N$48+6*权重!N$49+(数据!X132-12)*权重!N$51              )
 )</f>
        <v>4.1333333333333329</v>
      </c>
      <c r="Y132" s="16">
        <f>IF( 数据!Y132&lt;=6,(数据!Y132-1)*权重!O$48,              IF(数据!Y132&lt;=12, 5*权重!O$48+(数据!Y132-6)*权重!O$49,                              5*权重!O$48+6*权重!O$49+(数据!Y132-12)*权重!O$51              )
 )</f>
        <v>1.7</v>
      </c>
      <c r="Z132" s="16">
        <f>IF( 数据!Z132&lt;=6,(数据!Z132-1)*权重!P$48,              IF(数据!Z132&lt;=10, 5*权重!P$48+(数据!Z132-4)*权重!P$50,                              5*权重!P$48+4*权重!P$50+(数据!Z132-10)*权重!P$52              )  )</f>
        <v>-0.90000000000000013</v>
      </c>
      <c r="AA132" s="16">
        <f>IF( 数据!AA132&lt;=6,(数据!AA132-1)*权重!Q$48,              IF(数据!AA132&lt;=12, 5*权重!Q$48+(数据!AA132-6)*权重!Q$49,                              5*权重!Q$48+6*权重!Q$49+(数据!AA132-12)*权重!Q$51              )
 )</f>
        <v>6.6666666666666661</v>
      </c>
      <c r="AB132" s="16">
        <f>IF( 数据!AB132&lt;=6,(数据!AB132-1)*权重!R$48,              IF(数据!AB132&lt;=10, 5*权重!R$48+(数据!AB132-4)*权重!R$50,                              5*权重!R$48+4*权重!R$50+(数据!AB132-10)*权重!R$52              )  )</f>
        <v>55.25</v>
      </c>
      <c r="AC132" s="16">
        <f>IF( 数据!AC132&lt;=6,(数据!AC132-1)*权重!S$48,              IF(数据!AC132&lt;=12, 5*权重!S$48+(数据!AC132-6)*权重!S$49,                              5*权重!S$48+6*权重!S$49+(数据!AC132-12)*权重!S$51              )
 )</f>
        <v>22.233333333333334</v>
      </c>
      <c r="AD132" s="16">
        <f>IF( 数据!AD132&lt;=6,(数据!AD132-1)*权重!T$48,              IF(数据!AD132&lt;=12, 5*权重!T$48+(数据!AD132-6)*权重!T$49,                              5*权重!T$48+6*权重!T$49+(数据!AD132-12)*权重!T$51              )
 )</f>
        <v>0.23333333333333384</v>
      </c>
      <c r="AE132" s="16">
        <f>IF( 数据!AE132&lt;=6,(数据!AE132-1)*权重!U$48,              IF(数据!AE132&lt;=10, 5*权重!U$48+(数据!AE132-4)*权重!U$50,                              5*权重!U$48+4*权重!U$50+(数据!AE132-10)*权重!U$52              )  )</f>
        <v>-0.99999999999999956</v>
      </c>
      <c r="AF132" s="16">
        <f>IF( 数据!AF132&lt;=6,(数据!AF132-1)*权重!V$48,              IF(数据!AF132&lt;=10, 5*权重!V$48+(数据!AF132-4)*权重!V$50,                              5*权重!V$48+4*权重!V$50+(数据!AF132-10)*权重!V$52              )  )</f>
        <v>7.0875000000000004</v>
      </c>
      <c r="AG132" s="16">
        <f>IF( 数据!AG132&lt;=6,(数据!AG132-1)*权重!W$48,              IF(数据!AG132&lt;=12, 5*权重!W$48+(数据!AG132-6)*权重!W$49,                              5*权重!W$48+6*权重!W$49+(数据!AG132-12)*权重!W$51              )
 )</f>
        <v>3.4999999999999996</v>
      </c>
      <c r="AH132" s="16">
        <f>IF( 数据!AH132&lt;=6,(数据!AH132-1)*权重!X$48,              IF(数据!AH132&lt;=10, 5*权重!X$48+(数据!AH132-4)*权重!X$50,                              5*权重!X$48+4*权重!X$50+(数据!AH132-10)*权重!X$52              )  )</f>
        <v>-0.16249999999999998</v>
      </c>
      <c r="AI132" s="16">
        <f>IF( 数据!AI132&lt;=6,(数据!AI132-1)*权重!Y$48,              IF(数据!AI132&lt;=12, 5*权重!Y$48+(数据!AI132-6)*权重!Y$49,                              5*权重!Y$48+6*权重!Y$49+(数据!AI132-12)*权重!Y$51              )
 )</f>
        <v>1.6</v>
      </c>
      <c r="AJ132" s="16">
        <f>IF( 数据!AJ132&lt;=6,(数据!AJ132-1)*权重!Z$48,              IF(数据!AJ132&lt;=10, 5*权重!Z$48+(数据!AJ132-4)*权重!Z$50,                              5*权重!Z$48+4*权重!Z$50+(数据!AJ132-10)*权重!Z$52              )  )</f>
        <v>11.600000000000001</v>
      </c>
      <c r="AK132" s="16">
        <f>IF( 数据!AK132&lt;=6,(数据!AK132-1)*权重!AA$48,              IF(数据!AK132&lt;=10, 5*权重!AA$48+(数据!AK132-4)*权重!AA$50,                              5*权重!AA$48+4*权重!AA$50+(数据!AK132-10)*权重!AA$52              )  )</f>
        <v>-0.92500000000000004</v>
      </c>
      <c r="AL132" s="16">
        <f>IF( 数据!AL132&lt;=6,(数据!AL132-1)*权重!AB$48,              IF(数据!AL132&lt;=12, 5*权重!AB$48+(数据!AL132-6)*权重!AB$49,                              5*权重!AB$48+6*权重!AB$49+(数据!AL132-12)*权重!AB$51              )
 )</f>
        <v>16.2</v>
      </c>
      <c r="AM132" s="16">
        <f>IF( 数据!AM132&lt;=6,(数据!AM132-1)*权重!AC$48,              IF(数据!AM132&lt;=12, 5*权重!AC$48+(数据!AM132-6)*权重!AC$49,                              5*权重!AC$48+6*权重!AC$49+(数据!AM132-12)*权重!AC$51              )
 )</f>
        <v>10.333333333333334</v>
      </c>
      <c r="AN132" s="16">
        <f>IF( 数据!AN132&lt;=6,(数据!AN132-1)*权重!AD$48,              IF(数据!AN132&lt;=12, 5*权重!AD$48+(数据!AN132-6)*权重!AD$49,                              5*权重!AD$48+6*权重!AD$49+(数据!AN132-12)*权重!AD$51              )
 )</f>
        <v>60.666666666666664</v>
      </c>
      <c r="AO132" s="16">
        <f>IF( 数据!AO132&lt;=6,(数据!AO132-1)*权重!AE$48,              IF(数据!AO132&lt;=12, 5*权重!AE$48+(数据!AO132-6)*权重!AE$49,                              5*权重!AE$48+6*权重!AE$49+(数据!AO132-12)*权重!AE$51              )
 )</f>
        <v>15.1</v>
      </c>
      <c r="AP132" s="16">
        <f>IF( 数据!AP132&lt;=6,(数据!AP132-1)*权重!AF$48,              IF(数据!AP132&lt;=12, 5*权重!AF$48+(数据!AP132-6)*权重!AF$49,                              5*权重!AF$48+6*权重!AF$49+(数据!AP132-12)*权重!AF$51              )
 )</f>
        <v>13.833333333333334</v>
      </c>
      <c r="AQ132" s="16">
        <f>IF( 数据!AQ132&lt;=6,(数据!AQ132-1)*权重!AG$48,              IF(数据!AQ132&lt;=12, 5*权重!AG$48+(数据!AQ132-6)*权重!AG$49,                              5*权重!AG$48+6*权重!AG$49+(数据!AQ132-12)*权重!AG$51              )
 )</f>
        <v>18.316666666666666</v>
      </c>
      <c r="AR132" s="16">
        <f>IF( 数据!AR132&lt;=6,(数据!AR132-1)*权重!AH$48,              IF(数据!AR132&lt;=12, 5*权重!AH$48+(数据!AR132-6)*权重!AH$49,                              5*权重!AH$48+6*权重!AH$49+(数据!AR132-12)*权重!AH$51              )
 )</f>
        <v>18.066666666666666</v>
      </c>
      <c r="AS132" s="16">
        <f>IF( 数据!AS132&lt;=6,(数据!AS132-1)*权重!AI$48,              IF(数据!AS132&lt;=12, 5*权重!AI$48+(数据!AS132-6)*权重!AI$49,                              5*权重!AI$48+6*权重!AI$49+(数据!AS132-12)*权重!AI$51              )
 )</f>
        <v>8.5500000000000007</v>
      </c>
      <c r="AT132" s="16">
        <f>IF( 数据!AT132&lt;=6,(数据!AT132-1)*权重!AJ$48,              IF(数据!AT132&lt;=12, 5*权重!AJ$48+(数据!AT132-6)*权重!AJ$49,                              5*权重!AJ$48+6*权重!AJ$49+(数据!AT132-12)*权重!AJ$51              )
 )</f>
        <v>67</v>
      </c>
      <c r="AU132" s="16">
        <f>IF( 数据!AU132&lt;=6,(数据!AU132-1)*权重!AK$48,              IF(数据!AU132&lt;=12, 5*权重!AK$48+(数据!AU132-6)*权重!AK$49,                              5*权重!AK$48+6*权重!AK$49+(数据!AU132-12)*权重!AK$51              )
 )</f>
        <v>15.399999999999999</v>
      </c>
      <c r="AV132" s="16">
        <f>IF( 数据!AV132&lt;=6,(数据!AV132-1)*权重!AL$48,              IF(数据!AV132&lt;=10, 5*权重!AL$48+(数据!AV132-4)*权重!AL$50,                              5*权重!AL$48+4*权重!AL$50+(数据!AV132-10)*权重!AL$52              )  )</f>
        <v>3.8250000000000002</v>
      </c>
      <c r="AW132" s="16">
        <f>IF( 数据!AW132&lt;=6,(数据!AW132-1)*权重!AM$48,              IF(数据!AW132&lt;=10, 5*权重!AM$48+(数据!AW132-4)*权重!AM$50,                              5*权重!AM$48+4*权重!AM$50+(数据!AW132-10)*权重!AM$52              )  )</f>
        <v>4.95</v>
      </c>
      <c r="AX132" s="16">
        <f>IF( 数据!AX132&lt;=6,(数据!AX132-1)*权重!AN$48,              IF(数据!AX132&lt;=10, 5*权重!AN$48+(数据!AX132-4)*权重!AN$50,                              5*权重!AN$48+4*权重!AN$50+(数据!AX132-10)*权重!AN$52              )  )</f>
        <v>25.424999999999997</v>
      </c>
      <c r="AY132" s="8">
        <v>3</v>
      </c>
      <c r="AZ132" s="8">
        <v>3</v>
      </c>
      <c r="BA132" s="8">
        <v>2</v>
      </c>
      <c r="BB132" s="8">
        <v>1</v>
      </c>
      <c r="BC132" s="8">
        <v>1</v>
      </c>
      <c r="BD132" s="8">
        <v>2</v>
      </c>
      <c r="BE132" s="8">
        <v>2</v>
      </c>
      <c r="BF132" s="8">
        <v>3</v>
      </c>
      <c r="BG132" s="8">
        <v>2</v>
      </c>
      <c r="BH132" s="8">
        <v>1</v>
      </c>
      <c r="BI132" s="8">
        <v>1</v>
      </c>
      <c r="BJ132" s="8" t="s">
        <v>26</v>
      </c>
      <c r="BK132" s="8" t="s">
        <v>20</v>
      </c>
      <c r="BL132" s="8">
        <v>18</v>
      </c>
      <c r="BM132" s="8" t="s">
        <v>26</v>
      </c>
      <c r="BN132" s="8"/>
      <c r="BO132" s="8">
        <v>403</v>
      </c>
      <c r="BP132" s="34">
        <v>46203</v>
      </c>
      <c r="BQ132" s="8" t="s">
        <v>21</v>
      </c>
      <c r="BR132" s="8" t="s">
        <v>156</v>
      </c>
    </row>
    <row r="133" spans="1:70" ht="15.5" thickBot="1" x14ac:dyDescent="0.35">
      <c r="A133" s="8" t="s">
        <v>26</v>
      </c>
      <c r="B133" s="16">
        <f t="shared" ref="B133:B154" si="5">SUM(L133:AX133)</f>
        <v>464.3191666666666</v>
      </c>
      <c r="C133" s="8" t="s">
        <v>454</v>
      </c>
      <c r="D133" s="8" t="s">
        <v>154</v>
      </c>
      <c r="E133" s="33">
        <v>1</v>
      </c>
      <c r="F133" s="8">
        <v>0</v>
      </c>
      <c r="G133" s="8" t="s">
        <v>296</v>
      </c>
      <c r="H133" s="8" t="s">
        <v>137</v>
      </c>
      <c r="I133" s="8">
        <v>28</v>
      </c>
      <c r="J133" s="8">
        <v>176</v>
      </c>
      <c r="K133" s="8">
        <v>177</v>
      </c>
      <c r="L133" s="16">
        <f>IF( 数据!L133&lt;=6,(数据!L133-1)*权重!B$48,              IF(数据!L133&lt;=12, 5*权重!B$48+(数据!L133-6)*权重!B$49,                              5*权重!B$48+6*权重!B$49+(数据!L133-12)*权重!B$51              )
 )</f>
        <v>4.4000000000000004</v>
      </c>
      <c r="M133" s="16">
        <f>IF( 数据!M133&lt;=6,(数据!M133-1)*权重!C$48,              IF(数据!M133&lt;=12, 5*权重!C$48+(数据!M133-6)*权重!C$49,                              5*权重!C$48+6*权重!C$49+(数据!M133-12)*权重!C$51              )
 )</f>
        <v>1.75</v>
      </c>
      <c r="N133" s="16">
        <f>IF( 数据!N133&lt;=6,(数据!N133-1)*权重!D$48,              IF(数据!N133&lt;=12, 5*权重!D$48+(数据!N133-6)*权重!D$49,                              5*权重!D$48+6*权重!D$49+(数据!N133-12)*权重!D$51              )
 )</f>
        <v>0.25666666666666671</v>
      </c>
      <c r="O133" s="16">
        <f>IF( 数据!O133&lt;=6,(数据!O133-1)*权重!E$48,              IF(数据!O133&lt;=12, 5*权重!E$48+(数据!O133-6)*权重!E$49,                              5*权重!E$48+6*权重!E$49+(数据!O133-12)*权重!E$51              )
 )</f>
        <v>0</v>
      </c>
      <c r="P133" s="16">
        <f>IF( 数据!P133&lt;=6,(数据!P133-1)*权重!F$48,              IF(数据!P133&lt;=12, 5*权重!F$48+(数据!P133-6)*权重!F$49,                              5*权重!F$48+6*权重!F$49+(数据!P133-12)*权重!F$51              )
 )</f>
        <v>-2.3499999999999996</v>
      </c>
      <c r="Q133" s="16">
        <f>IF( 数据!Q133&lt;=6,(数据!Q133-1)*权重!G$48,              IF(数据!Q133&lt;=12, 5*权重!G$48+(数据!Q133-6)*权重!G$49,                              5*权重!G$48+6*权重!G$49+(数据!Q133-12)*权重!G$51              )
 )</f>
        <v>0</v>
      </c>
      <c r="R133" s="16">
        <f>IF( 数据!R133&lt;=6,(数据!R133-1)*权重!H$48,              IF(数据!R133&lt;=12, 5*权重!H$48+(数据!R133-6)*权重!H$49,                              5*权重!H$48+6*权重!H$49+(数据!R133-12)*权重!H$51              )
 )</f>
        <v>0</v>
      </c>
      <c r="S133" s="16">
        <f>IF( 数据!S133&lt;=6,(数据!S133-1)*权重!I$48,              IF(数据!S133&lt;=12, 5*权重!I$48+(数据!S133-6)*权重!I$49,                              5*权重!I$48+6*权重!I$49+(数据!S133-12)*权重!I$51              )
 )</f>
        <v>19.299999999999997</v>
      </c>
      <c r="T133" s="16">
        <f>IF( 数据!T133&lt;=6,(数据!T133-1)*权重!J$48,              IF(数据!T133&lt;=12, 5*权重!J$48+(数据!T133-6)*权重!J$49,                              5*权重!J$48+6*权重!J$49+(数据!T133-12)*权重!J$51              )
 )</f>
        <v>0.41666666666666652</v>
      </c>
      <c r="U133" s="16">
        <f>IF( 数据!U133&lt;=6,(数据!U133-1)*权重!K$48,              IF(数据!U133&lt;=12, 5*权重!K$48+(数据!U133-6)*权重!K$49,                              5*权重!K$48+6*权重!K$49+(数据!U133-12)*权重!K$51              )
 )</f>
        <v>0</v>
      </c>
      <c r="V133" s="16">
        <f>IF( 数据!V133&lt;=6,(数据!V133-1)*权重!L$48,              IF(数据!V133&lt;=12, 5*权重!L$48+(数据!V133-6)*权重!L$49,                              5*权重!L$48+6*权重!L$49+(数据!V133-12)*权重!L$51              )
 )</f>
        <v>9.5</v>
      </c>
      <c r="W133" s="16">
        <f>IF( 数据!W133&lt;=6,(数据!W133-1)*权重!M$48,              IF(数据!W133&lt;=12, 5*权重!M$48+(数据!W133-6)*权重!M$49,                              5*权重!M$48+6*权重!M$49+(数据!W133-12)*权重!M$51              )
 )</f>
        <v>1.4</v>
      </c>
      <c r="X133" s="16">
        <f>IF( 数据!X133&lt;=6,(数据!X133-1)*权重!N$48,              IF(数据!X133&lt;=12, 5*权重!N$48+(数据!X133-6)*权重!N$49,                              5*权重!N$48+6*权重!N$49+(数据!X133-12)*权重!N$51              )
 )</f>
        <v>1.9666666666666666</v>
      </c>
      <c r="Y133" s="16">
        <f>IF( 数据!Y133&lt;=6,(数据!Y133-1)*权重!O$48,              IF(数据!Y133&lt;=12, 5*权重!O$48+(数据!Y133-6)*权重!O$49,                              5*权重!O$48+6*权重!O$49+(数据!Y133-12)*权重!O$51              )
 )</f>
        <v>3.3666666666666667</v>
      </c>
      <c r="Z133" s="16">
        <f>IF( 数据!Z133&lt;=6,(数据!Z133-1)*权重!P$48,              IF(数据!Z133&lt;=10, 5*权重!P$48+(数据!Z133-4)*权重!P$50,                              5*权重!P$48+4*权重!P$50+(数据!Z133-10)*权重!P$52              )  )</f>
        <v>-0.55000000000000027</v>
      </c>
      <c r="AA133" s="16">
        <f>IF( 数据!AA133&lt;=6,(数据!AA133-1)*权重!Q$48,              IF(数据!AA133&lt;=12, 5*权重!Q$48+(数据!AA133-6)*权重!Q$49,                              5*权重!Q$48+6*权重!Q$49+(数据!AA133-12)*权重!Q$51              )
 )</f>
        <v>6.2333333333333325</v>
      </c>
      <c r="AB133" s="16">
        <f>IF( 数据!AB133&lt;=6,(数据!AB133-1)*权重!R$48,              IF(数据!AB133&lt;=10, 5*权重!R$48+(数据!AB133-4)*权重!R$50,                              5*权重!R$48+4*权重!R$50+(数据!AB133-10)*权重!R$52              )  )</f>
        <v>59</v>
      </c>
      <c r="AC133" s="16">
        <f>IF( 数据!AC133&lt;=6,(数据!AC133-1)*权重!S$48,              IF(数据!AC133&lt;=12, 5*权重!S$48+(数据!AC133-6)*权重!S$49,                              5*权重!S$48+6*权重!S$49+(数据!AC133-12)*权重!S$51              )
 )</f>
        <v>22.916666666666664</v>
      </c>
      <c r="AD133" s="16">
        <f>IF( 数据!AD133&lt;=6,(数据!AD133-1)*权重!T$48,              IF(数据!AD133&lt;=12, 5*权重!T$48+(数据!AD133-6)*权重!T$49,                              5*权重!T$48+6*权重!T$49+(数据!AD133-12)*权重!T$51              )
 )</f>
        <v>-0.49999999999999956</v>
      </c>
      <c r="AE133" s="16">
        <f>IF( 数据!AE133&lt;=6,(数据!AE133-1)*权重!U$48,              IF(数据!AE133&lt;=10, 5*权重!U$48+(数据!AE133-4)*权重!U$50,                              5*权重!U$48+4*权重!U$50+(数据!AE133-10)*权重!U$52              )  )</f>
        <v>-0.5999999999999992</v>
      </c>
      <c r="AF133" s="16">
        <f>IF( 数据!AF133&lt;=6,(数据!AF133-1)*权重!V$48,              IF(数据!AF133&lt;=10, 5*权重!V$48+(数据!AF133-4)*权重!V$50,                              5*权重!V$48+4*权重!V$50+(数据!AF133-10)*权重!V$52              )  )</f>
        <v>7.8750000000000009</v>
      </c>
      <c r="AG133" s="16">
        <f>IF( 数据!AG133&lt;=6,(数据!AG133-1)*权重!W$48,              IF(数据!AG133&lt;=12, 5*权重!W$48+(数据!AG133-6)*权重!W$49,                              5*权重!W$48+6*权重!W$49+(数据!AG133-12)*权重!W$51              )
 )</f>
        <v>3.4999999999999996</v>
      </c>
      <c r="AH133" s="16">
        <f>IF( 数据!AH133&lt;=6,(数据!AH133-1)*权重!X$48,              IF(数据!AH133&lt;=10, 5*权重!X$48+(数据!AH133-4)*权重!X$50,                              5*权重!X$48+4*权重!X$50+(数据!AH133-10)*权重!X$52              )  )</f>
        <v>6.25E-2</v>
      </c>
      <c r="AI133" s="16">
        <f>IF( 数据!AI133&lt;=6,(数据!AI133-1)*权重!Y$48,              IF(数据!AI133&lt;=12, 5*权重!Y$48+(数据!AI133-6)*权重!Y$49,                              5*权重!Y$48+6*权重!Y$49+(数据!AI133-12)*权重!Y$51              )
 )</f>
        <v>1.8666666666666667</v>
      </c>
      <c r="AJ133" s="16">
        <f>IF( 数据!AJ133&lt;=6,(数据!AJ133-1)*权重!Z$48,              IF(数据!AJ133&lt;=10, 5*权重!Z$48+(数据!AJ133-4)*权重!Z$50,                              5*权重!Z$48+4*权重!Z$50+(数据!AJ133-10)*权重!Z$52              )  )</f>
        <v>12.1875</v>
      </c>
      <c r="AK133" s="16">
        <f>IF( 数据!AK133&lt;=6,(数据!AK133-1)*权重!AA$48,              IF(数据!AK133&lt;=10, 5*权重!AA$48+(数据!AK133-4)*权重!AA$50,                              5*权重!AA$48+4*权重!AA$50+(数据!AK133-10)*权重!AA$52              )  )</f>
        <v>-0.57500000000000018</v>
      </c>
      <c r="AL133" s="16">
        <f>IF( 数据!AL133&lt;=6,(数据!AL133-1)*权重!AB$48,              IF(数据!AL133&lt;=12, 5*权重!AB$48+(数据!AL133-6)*权重!AB$49,                              5*权重!AB$48+6*权重!AB$49+(数据!AL133-12)*权重!AB$51              )
 )</f>
        <v>15.3</v>
      </c>
      <c r="AM133" s="16">
        <f>IF( 数据!AM133&lt;=6,(数据!AM133-1)*权重!AC$48,              IF(数据!AM133&lt;=12, 5*权重!AC$48+(数据!AM133-6)*权重!AC$49,                              5*权重!AC$48+6*权重!AC$49+(数据!AM133-12)*权重!AC$51              )
 )</f>
        <v>9.6</v>
      </c>
      <c r="AN133" s="16">
        <f>IF( 数据!AN133&lt;=6,(数据!AN133-1)*权重!AD$48,              IF(数据!AN133&lt;=12, 5*权重!AD$48+(数据!AN133-6)*权重!AD$49,                              5*权重!AD$48+6*权重!AD$49+(数据!AN133-12)*权重!AD$51              )
 )</f>
        <v>86.791666666666657</v>
      </c>
      <c r="AO133" s="16">
        <f>IF( 数据!AO133&lt;=6,(数据!AO133-1)*权重!AE$48,              IF(数据!AO133&lt;=12, 5*权重!AE$48+(数据!AO133-6)*权重!AE$49,                              5*权重!AE$48+6*权重!AE$49+(数据!AO133-12)*权重!AE$51              )
 )</f>
        <v>6.9666666666666668</v>
      </c>
      <c r="AP133" s="16">
        <f>IF( 数据!AP133&lt;=6,(数据!AP133-1)*权重!AF$48,              IF(数据!AP133&lt;=12, 5*权重!AF$48+(数据!AP133-6)*权重!AF$49,                              5*权重!AF$48+6*权重!AF$49+(数据!AP133-12)*权重!AF$51              )
 )</f>
        <v>17.366666666666667</v>
      </c>
      <c r="AQ133" s="16">
        <f>IF( 数据!AQ133&lt;=6,(数据!AQ133-1)*权重!AG$48,              IF(数据!AQ133&lt;=12, 5*权重!AG$48+(数据!AQ133-6)*权重!AG$49,                              5*权重!AG$48+6*权重!AG$49+(数据!AQ133-12)*权重!AG$51              )
 )</f>
        <v>19.866666666666667</v>
      </c>
      <c r="AR133" s="16">
        <f>IF( 数据!AR133&lt;=6,(数据!AR133-1)*权重!AH$48,              IF(数据!AR133&lt;=12, 5*权重!AH$48+(数据!AR133-6)*权重!AH$49,                              5*权重!AH$48+6*权重!AH$49+(数据!AR133-12)*权重!AH$51              )
 )</f>
        <v>16.899999999999999</v>
      </c>
      <c r="AS133" s="16">
        <f>IF( 数据!AS133&lt;=6,(数据!AS133-1)*权重!AI$48,              IF(数据!AS133&lt;=12, 5*权重!AI$48+(数据!AS133-6)*权重!AI$49,                              5*权重!AI$48+6*权重!AI$49+(数据!AS133-12)*权重!AI$51              )
 )</f>
        <v>4.416666666666667</v>
      </c>
      <c r="AT133" s="16">
        <f>IF( 数据!AT133&lt;=6,(数据!AT133-1)*权重!AJ$48,              IF(数据!AT133&lt;=12, 5*权重!AJ$48+(数据!AT133-6)*权重!AJ$49,                              5*权重!AJ$48+6*权重!AJ$49+(数据!AT133-12)*权重!AJ$51              )
 )</f>
        <v>86.5</v>
      </c>
      <c r="AU133" s="16">
        <f>IF( 数据!AU133&lt;=6,(数据!AU133-1)*权重!AK$48,              IF(数据!AU133&lt;=12, 5*权重!AK$48+(数据!AU133-6)*权重!AK$49,                              5*权重!AK$48+6*权重!AK$49+(数据!AU133-12)*权重!AK$51              )
 )</f>
        <v>15.399999999999999</v>
      </c>
      <c r="AV133" s="16">
        <f>IF( 数据!AV133&lt;=6,(数据!AV133-1)*权重!AL$48,              IF(数据!AV133&lt;=10, 5*权重!AL$48+(数据!AV133-4)*权重!AL$50,                              5*权重!AL$48+4*权重!AL$50+(数据!AV133-10)*权重!AL$52              )  )</f>
        <v>4.25</v>
      </c>
      <c r="AW133" s="16">
        <f>IF( 数据!AW133&lt;=6,(数据!AW133-1)*权重!AM$48,              IF(数据!AW133&lt;=10, 5*权重!AM$48+(数据!AW133-4)*权重!AM$50,                              5*权重!AM$48+4*权重!AM$50+(数据!AW133-10)*权重!AM$52              )  )</f>
        <v>4.95</v>
      </c>
      <c r="AX133" s="16">
        <f>IF( 数据!AX133&lt;=6,(数据!AX133-1)*权重!AN$48,              IF(数据!AX133&lt;=10, 5*权重!AN$48+(数据!AX133-4)*权重!AN$50,                              5*权重!AN$48+4*权重!AN$50+(数据!AX133-10)*权重!AN$52              )  )</f>
        <v>24.587499999999999</v>
      </c>
      <c r="AY133" s="8">
        <v>2</v>
      </c>
      <c r="AZ133" s="8">
        <v>3</v>
      </c>
      <c r="BA133" s="8">
        <v>1</v>
      </c>
      <c r="BB133" s="8">
        <v>1</v>
      </c>
      <c r="BC133" s="8">
        <v>3</v>
      </c>
      <c r="BD133" s="8">
        <v>1</v>
      </c>
      <c r="BE133" s="8">
        <v>2</v>
      </c>
      <c r="BF133" s="8">
        <v>2</v>
      </c>
      <c r="BG133" s="8">
        <v>1</v>
      </c>
      <c r="BH133" s="8">
        <v>2</v>
      </c>
      <c r="BI133" s="8">
        <v>2</v>
      </c>
      <c r="BJ133" s="8" t="s">
        <v>26</v>
      </c>
      <c r="BK133" s="8" t="s">
        <v>20</v>
      </c>
      <c r="BL133" s="8">
        <v>16</v>
      </c>
      <c r="BM133" s="8" t="s">
        <v>26</v>
      </c>
      <c r="BN133" s="8"/>
      <c r="BO133" s="8">
        <v>55</v>
      </c>
      <c r="BP133" s="34">
        <v>46934</v>
      </c>
      <c r="BQ133" s="8" t="s">
        <v>21</v>
      </c>
      <c r="BR133" s="8" t="s">
        <v>156</v>
      </c>
    </row>
    <row r="134" spans="1:70" ht="15.5" thickBot="1" x14ac:dyDescent="0.35">
      <c r="A134" s="8" t="s">
        <v>26</v>
      </c>
      <c r="B134" s="16">
        <f t="shared" si="5"/>
        <v>408.93166666666662</v>
      </c>
      <c r="C134" s="8" t="s">
        <v>455</v>
      </c>
      <c r="D134" s="8" t="s">
        <v>154</v>
      </c>
      <c r="E134" s="33">
        <v>1</v>
      </c>
      <c r="F134" s="8">
        <v>0</v>
      </c>
      <c r="G134" s="8" t="s">
        <v>20</v>
      </c>
      <c r="H134" s="8" t="s">
        <v>242</v>
      </c>
      <c r="I134" s="8">
        <v>27</v>
      </c>
      <c r="J134" s="8">
        <v>161</v>
      </c>
      <c r="K134" s="8">
        <v>170</v>
      </c>
      <c r="L134" s="16">
        <f>IF( 数据!L134&lt;=6,(数据!L134-1)*权重!B$48,              IF(数据!L134&lt;=12, 5*权重!B$48+(数据!L134-6)*权重!B$49,                              5*权重!B$48+6*权重!B$49+(数据!L134-12)*权重!B$51              )
 )</f>
        <v>4.8666666666666663</v>
      </c>
      <c r="M134" s="16">
        <f>IF( 数据!M134&lt;=6,(数据!M134-1)*权重!C$48,              IF(数据!M134&lt;=12, 5*权重!C$48+(数据!M134-6)*权重!C$49,                              5*权重!C$48+6*权重!C$49+(数据!M134-12)*权重!C$51              )
 )</f>
        <v>0.91666666666666674</v>
      </c>
      <c r="N134" s="16">
        <f>IF( 数据!N134&lt;=6,(数据!N134-1)*权重!D$48,              IF(数据!N134&lt;=12, 5*权重!D$48+(数据!N134-6)*权重!D$49,                              5*权重!D$48+6*权重!D$49+(数据!N134-12)*权重!D$51              )
 )</f>
        <v>0.25666666666666671</v>
      </c>
      <c r="O134" s="16">
        <f>IF( 数据!O134&lt;=6,(数据!O134-1)*权重!E$48,              IF(数据!O134&lt;=12, 5*权重!E$48+(数据!O134-6)*权重!E$49,                              5*权重!E$48+6*权重!E$49+(数据!O134-12)*权重!E$51              )
 )</f>
        <v>0</v>
      </c>
      <c r="P134" s="16">
        <f>IF( 数据!P134&lt;=6,(数据!P134-1)*权重!F$48,              IF(数据!P134&lt;=12, 5*权重!F$48+(数据!P134-6)*权重!F$49,                              5*权重!F$48+6*权重!F$49+(数据!P134-12)*权重!F$51              )
 )</f>
        <v>-1.583333333333333</v>
      </c>
      <c r="Q134" s="16">
        <f>IF( 数据!Q134&lt;=6,(数据!Q134-1)*权重!G$48,              IF(数据!Q134&lt;=12, 5*权重!G$48+(数据!Q134-6)*权重!G$49,                              5*权重!G$48+6*权重!G$49+(数据!Q134-12)*权重!G$51              )
 )</f>
        <v>0</v>
      </c>
      <c r="R134" s="16">
        <f>IF( 数据!R134&lt;=6,(数据!R134-1)*权重!H$48,              IF(数据!R134&lt;=12, 5*权重!H$48+(数据!R134-6)*权重!H$49,                              5*权重!H$48+6*权重!H$49+(数据!R134-12)*权重!H$51              )
 )</f>
        <v>0</v>
      </c>
      <c r="S134" s="16">
        <f>IF( 数据!S134&lt;=6,(数据!S134-1)*权重!I$48,              IF(数据!S134&lt;=12, 5*权重!I$48+(数据!S134-6)*权重!I$49,                              5*权重!I$48+6*权重!I$49+(数据!S134-12)*权重!I$51              )
 )</f>
        <v>22.033333333333331</v>
      </c>
      <c r="T134" s="16">
        <f>IF( 数据!T134&lt;=6,(数据!T134-1)*权重!J$48,              IF(数据!T134&lt;=12, 5*权重!J$48+(数据!T134-6)*权重!J$49,                              5*权重!J$48+6*权重!J$49+(数据!T134-12)*权重!J$51              )
 )</f>
        <v>1.0333333333333332</v>
      </c>
      <c r="U134" s="16">
        <f>IF( 数据!U134&lt;=6,(数据!U134-1)*权重!K$48,              IF(数据!U134&lt;=12, 5*权重!K$48+(数据!U134-6)*权重!K$49,                              5*权重!K$48+6*权重!K$49+(数据!U134-12)*权重!K$51              )
 )</f>
        <v>0</v>
      </c>
      <c r="V134" s="16">
        <f>IF( 数据!V134&lt;=6,(数据!V134-1)*权重!L$48,              IF(数据!V134&lt;=12, 5*权重!L$48+(数据!V134-6)*权重!L$49,                              5*权重!L$48+6*权重!L$49+(数据!V134-12)*权重!L$51              )
 )</f>
        <v>8.1666666666666679</v>
      </c>
      <c r="W134" s="16">
        <f>IF( 数据!W134&lt;=6,(数据!W134-1)*权重!M$48,              IF(数据!W134&lt;=12, 5*权重!M$48+(数据!W134-6)*权重!M$49,                              5*权重!M$48+6*权重!M$49+(数据!W134-12)*权重!M$51              )
 )</f>
        <v>3.3</v>
      </c>
      <c r="X134" s="16">
        <f>IF( 数据!X134&lt;=6,(数据!X134-1)*权重!N$48,              IF(数据!X134&lt;=12, 5*权重!N$48+(数据!X134-6)*权重!N$49,                              5*权重!N$48+6*权重!N$49+(数据!X134-12)*权重!N$51              )
 )</f>
        <v>2.0499999999999998</v>
      </c>
      <c r="Y134" s="16">
        <f>IF( 数据!Y134&lt;=6,(数据!Y134-1)*权重!O$48,              IF(数据!Y134&lt;=12, 5*权重!O$48+(数据!Y134-6)*权重!O$49,                              5*权重!O$48+6*权重!O$49+(数据!Y134-12)*权重!O$51              )
 )</f>
        <v>2.5333333333333332</v>
      </c>
      <c r="Z134" s="16">
        <f>IF( 数据!Z134&lt;=6,(数据!Z134-1)*权重!P$48,              IF(数据!Z134&lt;=10, 5*权重!P$48+(数据!Z134-4)*权重!P$50,                              5*权重!P$48+4*权重!P$50+(数据!Z134-10)*权重!P$52              )  )</f>
        <v>-0.37500000000000022</v>
      </c>
      <c r="AA134" s="16">
        <f>IF( 数据!AA134&lt;=6,(数据!AA134-1)*权重!Q$48,              IF(数据!AA134&lt;=12, 5*权重!Q$48+(数据!AA134-6)*权重!Q$49,                              5*权重!Q$48+6*权重!Q$49+(数据!AA134-12)*权重!Q$51              )
 )</f>
        <v>5.3666666666666663</v>
      </c>
      <c r="AB134" s="16">
        <f>IF( 数据!AB134&lt;=6,(数据!AB134-1)*权重!R$48,              IF(数据!AB134&lt;=10, 5*权重!R$48+(数据!AB134-4)*权重!R$50,                              5*权重!R$48+4*权重!R$50+(数据!AB134-10)*权重!R$52              )  )</f>
        <v>55.25</v>
      </c>
      <c r="AC134" s="16">
        <f>IF( 数据!AC134&lt;=6,(数据!AC134-1)*权重!S$48,              IF(数据!AC134&lt;=12, 5*权重!S$48+(数据!AC134-6)*权重!S$49,                              5*权重!S$48+6*权重!S$49+(数据!AC134-12)*权重!S$51              )
 )</f>
        <v>18.75</v>
      </c>
      <c r="AD134" s="16">
        <f>IF( 数据!AD134&lt;=6,(数据!AD134-1)*权重!T$48,              IF(数据!AD134&lt;=12, 5*权重!T$48+(数据!AD134-6)*权重!T$49,                              5*权重!T$48+6*权重!T$49+(数据!AD134-12)*权重!T$51              )
 )</f>
        <v>-0.86666666666666625</v>
      </c>
      <c r="AE134" s="16">
        <f>IF( 数据!AE134&lt;=6,(数据!AE134-1)*权重!U$48,              IF(数据!AE134&lt;=10, 5*权重!U$48+(数据!AE134-4)*权重!U$50,                              5*权重!U$48+4*权重!U$50+(数据!AE134-10)*权重!U$52              )  )</f>
        <v>-2.5999999999999996</v>
      </c>
      <c r="AF134" s="16">
        <f>IF( 数据!AF134&lt;=6,(数据!AF134-1)*权重!V$48,              IF(数据!AF134&lt;=10, 5*权重!V$48+(数据!AF134-4)*权重!V$50,                              5*权重!V$48+4*权重!V$50+(数据!AF134-10)*权重!V$52              )  )</f>
        <v>6.5625000000000009</v>
      </c>
      <c r="AG134" s="16">
        <f>IF( 数据!AG134&lt;=6,(数据!AG134-1)*权重!W$48,              IF(数据!AG134&lt;=12, 5*权重!W$48+(数据!AG134-6)*权重!W$49,                              5*权重!W$48+6*权重!W$49+(数据!AG134-12)*权重!W$51              )
 )</f>
        <v>4.0999999999999996</v>
      </c>
      <c r="AH134" s="16">
        <f>IF( 数据!AH134&lt;=6,(数据!AH134-1)*权重!X$48,              IF(数据!AH134&lt;=10, 5*权重!X$48+(数据!AH134-4)*权重!X$50,                              5*权重!X$48+4*权重!X$50+(数据!AH134-10)*权重!X$52              )  )</f>
        <v>-4.9999999999999989E-2</v>
      </c>
      <c r="AI134" s="16">
        <f>IF( 数据!AI134&lt;=6,(数据!AI134-1)*权重!Y$48,              IF(数据!AI134&lt;=12, 5*权重!Y$48+(数据!AI134-6)*权重!Y$49,                              5*权重!Y$48+6*权重!Y$49+(数据!AI134-12)*权重!Y$51              )
 )</f>
        <v>0.53333333333333333</v>
      </c>
      <c r="AJ134" s="16">
        <f>IF( 数据!AJ134&lt;=6,(数据!AJ134-1)*权重!Z$48,              IF(数据!AJ134&lt;=10, 5*权重!Z$48+(数据!AJ134-4)*权重!Z$50,                              5*权重!Z$48+4*权重!Z$50+(数据!AJ134-10)*权重!Z$52              )  )</f>
        <v>10.425000000000001</v>
      </c>
      <c r="AK134" s="16">
        <f>IF( 数据!AK134&lt;=6,(数据!AK134-1)*权重!AA$48,              IF(数据!AK134&lt;=10, 5*权重!AA$48+(数据!AK134-4)*权重!AA$50,                              5*权重!AA$48+4*权重!AA$50+(数据!AK134-10)*权重!AA$52              )  )</f>
        <v>-1.625</v>
      </c>
      <c r="AL134" s="16">
        <f>IF( 数据!AL134&lt;=6,(数据!AL134-1)*权重!AB$48,              IF(数据!AL134&lt;=12, 5*权重!AB$48+(数据!AL134-6)*权重!AB$49,                              5*权重!AB$48+6*权重!AB$49+(数据!AL134-12)*权重!AB$51              )
 )</f>
        <v>15.3</v>
      </c>
      <c r="AM134" s="16">
        <f>IF( 数据!AM134&lt;=6,(数据!AM134-1)*权重!AC$48,              IF(数据!AM134&lt;=12, 5*权重!AC$48+(数据!AM134-6)*权重!AC$49,                              5*权重!AC$48+6*权重!AC$49+(数据!AM134-12)*权重!AC$51              )
 )</f>
        <v>9.9666666666666668</v>
      </c>
      <c r="AN134" s="16">
        <f>IF( 数据!AN134&lt;=6,(数据!AN134-1)*权重!AD$48,              IF(数据!AN134&lt;=12, 5*权重!AD$48+(数据!AN134-6)*权重!AD$49,                              5*权重!AD$48+6*权重!AD$49+(数据!AN134-12)*权重!AD$51              )
 )</f>
        <v>72.604166666666671</v>
      </c>
      <c r="AO134" s="16">
        <f>IF( 数据!AO134&lt;=6,(数据!AO134-1)*权重!AE$48,              IF(数据!AO134&lt;=12, 5*权重!AE$48+(数据!AO134-6)*权重!AE$49,                              5*权重!AE$48+6*权重!AE$49+(数据!AO134-12)*权重!AE$51              )
 )</f>
        <v>8.3500000000000014</v>
      </c>
      <c r="AP134" s="16">
        <f>IF( 数据!AP134&lt;=6,(数据!AP134-1)*权重!AF$48,              IF(数据!AP134&lt;=12, 5*权重!AF$48+(数据!AP134-6)*权重!AF$49,                              5*权重!AF$48+6*权重!AF$49+(数据!AP134-12)*权重!AF$51              )
 )</f>
        <v>14.466666666666667</v>
      </c>
      <c r="AQ134" s="16">
        <f>IF( 数据!AQ134&lt;=6,(数据!AQ134-1)*权重!AG$48,              IF(数据!AQ134&lt;=12, 5*权重!AG$48+(数据!AQ134-6)*权重!AG$49,                              5*权重!AG$48+6*权重!AG$49+(数据!AQ134-12)*权重!AG$51              )
 )</f>
        <v>18.833333333333336</v>
      </c>
      <c r="AR134" s="16">
        <f>IF( 数据!AR134&lt;=6,(数据!AR134-1)*权重!AH$48,              IF(数据!AR134&lt;=12, 5*权重!AH$48+(数据!AR134-6)*权重!AH$49,                              5*权重!AH$48+6*权重!AH$49+(数据!AR134-12)*权重!AH$51              )
 )</f>
        <v>16.899999999999999</v>
      </c>
      <c r="AS134" s="16">
        <f>IF( 数据!AS134&lt;=6,(数据!AS134-1)*权重!AI$48,              IF(数据!AS134&lt;=12, 5*权重!AI$48+(数据!AS134-6)*权重!AI$49,                              5*权重!AI$48+6*权重!AI$49+(数据!AS134-12)*权重!AI$51              )
 )</f>
        <v>3.1333333333333337</v>
      </c>
      <c r="AT134" s="16">
        <f>IF( 数据!AT134&lt;=6,(数据!AT134-1)*权重!AJ$48,              IF(数据!AT134&lt;=12, 5*权重!AJ$48+(数据!AT134-6)*权重!AJ$49,                              5*权重!AJ$48+6*权重!AJ$49+(数据!AT134-12)*权重!AJ$51              )
 )</f>
        <v>67</v>
      </c>
      <c r="AU134" s="16">
        <f>IF( 数据!AU134&lt;=6,(数据!AU134-1)*权重!AK$48,              IF(数据!AU134&lt;=12, 5*权重!AK$48+(数据!AU134-6)*权重!AK$49,                              5*权重!AK$48+6*权重!AK$49+(数据!AU134-12)*权重!AK$51              )
 )</f>
        <v>10.833333333333332</v>
      </c>
      <c r="AV134" s="16">
        <f>IF( 数据!AV134&lt;=6,(数据!AV134-1)*权重!AL$48,              IF(数据!AV134&lt;=10, 5*权重!AL$48+(数据!AV134-4)*权重!AL$50,                              5*权重!AL$48+4*权重!AL$50+(数据!AV134-10)*权重!AL$52              )  )</f>
        <v>2.125</v>
      </c>
      <c r="AW134" s="16">
        <f>IF( 数据!AW134&lt;=6,(数据!AW134-1)*权重!AM$48,              IF(数据!AW134&lt;=10, 5*权重!AM$48+(数据!AW134-4)*权重!AM$50,                              5*权重!AM$48+4*权重!AM$50+(数据!AW134-10)*权重!AM$52              )  )</f>
        <v>4.95</v>
      </c>
      <c r="AX134" s="16">
        <f>IF( 数据!AX134&lt;=6,(数据!AX134-1)*权重!AN$48,              IF(数据!AX134&lt;=10, 5*权重!AN$48+(数据!AX134-4)*权重!AN$50,                              5*权重!AN$48+4*权重!AN$50+(数据!AX134-10)*权重!AN$52              )  )</f>
        <v>25.424999999999997</v>
      </c>
      <c r="AY134" s="8">
        <v>3</v>
      </c>
      <c r="AZ134" s="8">
        <v>3</v>
      </c>
      <c r="BA134" s="8">
        <v>3</v>
      </c>
      <c r="BB134" s="8">
        <v>3</v>
      </c>
      <c r="BC134" s="8">
        <v>1</v>
      </c>
      <c r="BD134" s="8">
        <v>3</v>
      </c>
      <c r="BE134" s="8">
        <v>1</v>
      </c>
      <c r="BF134" s="8">
        <v>3</v>
      </c>
      <c r="BG134" s="8">
        <v>1</v>
      </c>
      <c r="BH134" s="8">
        <v>1</v>
      </c>
      <c r="BI134" s="8">
        <v>2</v>
      </c>
      <c r="BJ134" s="8" t="s">
        <v>26</v>
      </c>
      <c r="BK134" s="8" t="s">
        <v>20</v>
      </c>
      <c r="BL134" s="8">
        <v>17</v>
      </c>
      <c r="BM134" s="8" t="s">
        <v>26</v>
      </c>
      <c r="BN134" s="8"/>
      <c r="BO134" s="8">
        <v>36</v>
      </c>
      <c r="BP134" s="34">
        <v>47664</v>
      </c>
      <c r="BQ134" s="8" t="s">
        <v>21</v>
      </c>
      <c r="BR134" s="8" t="s">
        <v>156</v>
      </c>
    </row>
    <row r="135" spans="1:70" ht="15.5" thickBot="1" x14ac:dyDescent="0.35">
      <c r="A135" s="8" t="s">
        <v>26</v>
      </c>
      <c r="B135" s="16">
        <f t="shared" si="5"/>
        <v>412.55749999999989</v>
      </c>
      <c r="C135" s="8" t="s">
        <v>456</v>
      </c>
      <c r="D135" s="8" t="s">
        <v>154</v>
      </c>
      <c r="E135" s="33">
        <v>1</v>
      </c>
      <c r="F135" s="8">
        <v>0</v>
      </c>
      <c r="G135" s="8" t="s">
        <v>20</v>
      </c>
      <c r="H135" s="8" t="s">
        <v>328</v>
      </c>
      <c r="I135" s="8">
        <v>29</v>
      </c>
      <c r="J135" s="8">
        <v>152</v>
      </c>
      <c r="K135" s="8">
        <v>165</v>
      </c>
      <c r="L135" s="16">
        <f>IF( 数据!L135&lt;=6,(数据!L135-1)*权重!B$48,              IF(数据!L135&lt;=12, 5*权重!B$48+(数据!L135-6)*权重!B$49,                              5*权重!B$48+6*权重!B$49+(数据!L135-12)*权重!B$51              )
 )</f>
        <v>3.4666666666666668</v>
      </c>
      <c r="M135" s="16">
        <f>IF( 数据!M135&lt;=6,(数据!M135-1)*权重!C$48,              IF(数据!M135&lt;=12, 5*权重!C$48+(数据!M135-6)*权重!C$49,                              5*权重!C$48+6*权重!C$49+(数据!M135-12)*权重!C$51              )
 )</f>
        <v>1.7</v>
      </c>
      <c r="N135" s="16">
        <f>IF( 数据!N135&lt;=6,(数据!N135-1)*权重!D$48,              IF(数据!N135&lt;=12, 5*权重!D$48+(数据!N135-6)*权重!D$49,                              5*权重!D$48+6*权重!D$49+(数据!N135-12)*权重!D$51              )
 )</f>
        <v>0.82000000000000006</v>
      </c>
      <c r="O135" s="16">
        <f>IF( 数据!O135&lt;=6,(数据!O135-1)*权重!E$48,              IF(数据!O135&lt;=12, 5*权重!E$48+(数据!O135-6)*权重!E$49,                              5*权重!E$48+6*权重!E$49+(数据!O135-12)*权重!E$51              )
 )</f>
        <v>0</v>
      </c>
      <c r="P135" s="16">
        <f>IF( 数据!P135&lt;=6,(数据!P135-1)*权重!F$48,              IF(数据!P135&lt;=12, 5*权重!F$48+(数据!P135-6)*权重!F$49,                              5*权重!F$48+6*权重!F$49+(数据!P135-12)*权重!F$51              )
 )</f>
        <v>-3.1166666666666663</v>
      </c>
      <c r="Q135" s="16">
        <f>IF( 数据!Q135&lt;=6,(数据!Q135-1)*权重!G$48,              IF(数据!Q135&lt;=12, 5*权重!G$48+(数据!Q135-6)*权重!G$49,                              5*权重!G$48+6*权重!G$49+(数据!Q135-12)*权重!G$51              )
 )</f>
        <v>0</v>
      </c>
      <c r="R135" s="16">
        <f>IF( 数据!R135&lt;=6,(数据!R135-1)*权重!H$48,              IF(数据!R135&lt;=12, 5*权重!H$48+(数据!R135-6)*权重!H$49,                              5*权重!H$48+6*权重!H$49+(数据!R135-12)*权重!H$51              )
 )</f>
        <v>0</v>
      </c>
      <c r="S135" s="16">
        <f>IF( 数据!S135&lt;=6,(数据!S135-1)*权重!I$48,              IF(数据!S135&lt;=12, 5*权重!I$48+(数据!S135-6)*权重!I$49,                              5*权重!I$48+6*权重!I$49+(数据!S135-12)*权重!I$51              )
 )</f>
        <v>13.666666666666666</v>
      </c>
      <c r="T135" s="16">
        <f>IF( 数据!T135&lt;=6,(数据!T135-1)*权重!J$48,              IF(数据!T135&lt;=12, 5*权重!J$48+(数据!T135-6)*权重!J$49,                              5*权重!J$48+6*权重!J$49+(数据!T135-12)*权重!J$51              )
 )</f>
        <v>0.79999999999999982</v>
      </c>
      <c r="U135" s="16">
        <f>IF( 数据!U135&lt;=6,(数据!U135-1)*权重!K$48,              IF(数据!U135&lt;=12, 5*权重!K$48+(数据!U135-6)*权重!K$49,                              5*权重!K$48+6*权重!K$49+(数据!U135-12)*权重!K$51              )
 )</f>
        <v>0</v>
      </c>
      <c r="V135" s="16">
        <f>IF( 数据!V135&lt;=6,(数据!V135-1)*权重!L$48,              IF(数据!V135&lt;=12, 5*权重!L$48+(数据!V135-6)*权重!L$49,                              5*权重!L$48+6*权重!L$49+(数据!V135-12)*权重!L$51              )
 )</f>
        <v>6.4</v>
      </c>
      <c r="W135" s="16">
        <f>IF( 数据!W135&lt;=6,(数据!W135-1)*权重!M$48,              IF(数据!W135&lt;=12, 5*权重!M$48+(数据!W135-6)*权重!M$49,                              5*权重!M$48+6*权重!M$49+(数据!W135-12)*权重!M$51              )
 )</f>
        <v>0.1333333333333333</v>
      </c>
      <c r="X135" s="16">
        <f>IF( 数据!X135&lt;=6,(数据!X135-1)*权重!N$48,              IF(数据!X135&lt;=12, 5*权重!N$48+(数据!X135-6)*权重!N$49,                              5*权重!N$48+6*权重!N$49+(数据!X135-12)*权重!N$51              )
 )</f>
        <v>2.7333333333333329</v>
      </c>
      <c r="Y135" s="16">
        <f>IF( 数据!Y135&lt;=6,(数据!Y135-1)*权重!O$48,              IF(数据!Y135&lt;=12, 5*权重!O$48+(数据!Y135-6)*权重!O$49,                              5*权重!O$48+6*权重!O$49+(数据!Y135-12)*权重!O$51              )
 )</f>
        <v>1.3666666666666667</v>
      </c>
      <c r="Z135" s="16">
        <f>IF( 数据!Z135&lt;=6,(数据!Z135-1)*权重!P$48,              IF(数据!Z135&lt;=10, 5*权重!P$48+(数据!Z135-4)*权重!P$50,                              5*权重!P$48+4*权重!P$50+(数据!Z135-10)*权重!P$52              )  )</f>
        <v>-1.6</v>
      </c>
      <c r="AA135" s="16">
        <f>IF( 数据!AA135&lt;=6,(数据!AA135-1)*权重!Q$48,              IF(数据!AA135&lt;=12, 5*权重!Q$48+(数据!AA135-6)*权重!Q$49,                              5*权重!Q$48+6*权重!Q$49+(数据!AA135-12)*权重!Q$51              )
 )</f>
        <v>7.1666666666666661</v>
      </c>
      <c r="AB135" s="16">
        <f>IF( 数据!AB135&lt;=6,(数据!AB135-1)*权重!R$48,              IF(数据!AB135&lt;=10, 5*权重!R$48+(数据!AB135-4)*权重!R$50,                              5*权重!R$48+4*权重!R$50+(数据!AB135-10)*权重!R$52              )  )</f>
        <v>55.25</v>
      </c>
      <c r="AC135" s="16">
        <f>IF( 数据!AC135&lt;=6,(数据!AC135-1)*权重!S$48,              IF(数据!AC135&lt;=12, 5*权重!S$48+(数据!AC135-6)*权重!S$49,                              5*权重!S$48+6*权重!S$49+(数据!AC135-12)*权重!S$51              )
 )</f>
        <v>22.233333333333334</v>
      </c>
      <c r="AD135" s="16">
        <f>IF( 数据!AD135&lt;=6,(数据!AD135-1)*权重!T$48,              IF(数据!AD135&lt;=12, 5*权重!T$48+(数据!AD135-6)*权重!T$49,                              5*权重!T$48+6*权重!T$49+(数据!AD135-12)*权重!T$51              )
 )</f>
        <v>-0.13333333333333286</v>
      </c>
      <c r="AE135" s="16">
        <f>IF( 数据!AE135&lt;=6,(数据!AE135-1)*权重!U$48,              IF(数据!AE135&lt;=10, 5*权重!U$48+(数据!AE135-4)*权重!U$50,                              5*权重!U$48+4*权重!U$50+(数据!AE135-10)*权重!U$52              )  )</f>
        <v>-2.7249999999999996</v>
      </c>
      <c r="AF135" s="16">
        <f>IF( 数据!AF135&lt;=6,(数据!AF135-1)*权重!V$48,              IF(数据!AF135&lt;=10, 5*权重!V$48+(数据!AF135-4)*权重!V$50,                              5*权重!V$48+4*权重!V$50+(数据!AF135-10)*权重!V$52              )  )</f>
        <v>6.5625000000000009</v>
      </c>
      <c r="AG135" s="16">
        <f>IF( 数据!AG135&lt;=6,(数据!AG135-1)*权重!W$48,              IF(数据!AG135&lt;=12, 5*权重!W$48+(数据!AG135-6)*权重!W$49,                              5*权重!W$48+6*权重!W$49+(数据!AG135-12)*权重!W$51              )
 )</f>
        <v>3.3</v>
      </c>
      <c r="AH135" s="16">
        <f>IF( 数据!AH135&lt;=6,(数据!AH135-1)*权重!X$48,              IF(数据!AH135&lt;=10, 5*权重!X$48+(数据!AH135-4)*权重!X$50,                              5*权重!X$48+4*权重!X$50+(数据!AH135-10)*权重!X$52              )  )</f>
        <v>6.25E-2</v>
      </c>
      <c r="AI135" s="16">
        <f>IF( 数据!AI135&lt;=6,(数据!AI135-1)*权重!Y$48,              IF(数据!AI135&lt;=12, 5*权重!Y$48+(数据!AI135-6)*权重!Y$49,                              5*权重!Y$48+6*权重!Y$49+(数据!AI135-12)*权重!Y$51              )
 )</f>
        <v>0.1</v>
      </c>
      <c r="AJ135" s="16">
        <f>IF( 数据!AJ135&lt;=6,(数据!AJ135-1)*权重!Z$48,              IF(数据!AJ135&lt;=10, 5*权重!Z$48+(数据!AJ135-4)*权重!Z$50,                              5*权重!Z$48+4*权重!Z$50+(数据!AJ135-10)*权重!Z$52              )  )</f>
        <v>7.4875000000000007</v>
      </c>
      <c r="AK135" s="16">
        <f>IF( 数据!AK135&lt;=6,(数据!AK135-1)*权重!AA$48,              IF(数据!AK135&lt;=10, 5*权重!AA$48+(数据!AK135-4)*权重!AA$50,                              5*权重!AA$48+4*权重!AA$50+(数据!AK135-10)*权重!AA$52              )  )</f>
        <v>-1.625</v>
      </c>
      <c r="AL135" s="16">
        <f>IF( 数据!AL135&lt;=6,(数据!AL135-1)*权重!AB$48,              IF(数据!AL135&lt;=12, 5*权重!AB$48+(数据!AL135-6)*权重!AB$49,                              5*权重!AB$48+6*权重!AB$49+(数据!AL135-12)*权重!AB$51              )
 )</f>
        <v>16.2</v>
      </c>
      <c r="AM135" s="16">
        <f>IF( 数据!AM135&lt;=6,(数据!AM135-1)*权重!AC$48,              IF(数据!AM135&lt;=12, 5*权重!AC$48+(数据!AM135-6)*权重!AC$49,                              5*权重!AC$48+6*权重!AC$49+(数据!AM135-12)*权重!AC$51              )
 )</f>
        <v>10.333333333333334</v>
      </c>
      <c r="AN135" s="16">
        <f>IF( 数据!AN135&lt;=6,(数据!AN135-1)*权重!AD$48,              IF(数据!AN135&lt;=12, 5*权重!AD$48+(数据!AN135-6)*权重!AD$49,                              5*权重!AD$48+6*权重!AD$49+(数据!AN135-12)*权重!AD$51              )
 )</f>
        <v>67.875</v>
      </c>
      <c r="AO135" s="16">
        <f>IF( 数据!AO135&lt;=6,(数据!AO135-1)*权重!AE$48,              IF(数据!AO135&lt;=12, 5*权重!AE$48+(数据!AO135-6)*权重!AE$49,                              5*权重!AE$48+6*权重!AE$49+(数据!AO135-12)*权重!AE$51              )
 )</f>
        <v>15.1</v>
      </c>
      <c r="AP135" s="16">
        <f>IF( 数据!AP135&lt;=6,(数据!AP135-1)*权重!AF$48,              IF(数据!AP135&lt;=12, 5*权重!AF$48+(数据!AP135-6)*权重!AF$49,                              5*权重!AF$48+6*权重!AF$49+(数据!AP135-12)*权重!AF$51              )
 )</f>
        <v>16.399999999999999</v>
      </c>
      <c r="AQ135" s="16">
        <f>IF( 数据!AQ135&lt;=6,(数据!AQ135-1)*权重!AG$48,              IF(数据!AQ135&lt;=12, 5*权重!AG$48+(数据!AQ135-6)*权重!AG$49,                              5*权重!AG$48+6*权重!AG$49+(数据!AQ135-12)*权重!AG$51              )
 )</f>
        <v>18.316666666666666</v>
      </c>
      <c r="AR135" s="16">
        <f>IF( 数据!AR135&lt;=6,(数据!AR135-1)*权重!AH$48,              IF(数据!AR135&lt;=12, 5*权重!AH$48+(数据!AR135-6)*权重!AH$49,                              5*权重!AH$48+6*权重!AH$49+(数据!AR135-12)*权重!AH$51              )
 )</f>
        <v>13.399999999999999</v>
      </c>
      <c r="AS135" s="16">
        <f>IF( 数据!AS135&lt;=6,(数据!AS135-1)*权重!AI$48,              IF(数据!AS135&lt;=12, 5*权重!AI$48+(数据!AS135-6)*权重!AI$49,                              5*权重!AI$48+6*权重!AI$49+(数据!AS135-12)*权重!AI$51              )
 )</f>
        <v>6.6500000000000012</v>
      </c>
      <c r="AT135" s="16">
        <f>IF( 数据!AT135&lt;=6,(数据!AT135-1)*权重!AJ$48,              IF(数据!AT135&lt;=12, 5*权重!AJ$48+(数据!AT135-6)*权重!AJ$49,                              5*权重!AJ$48+6*权重!AJ$49+(数据!AT135-12)*权重!AJ$51              )
 )</f>
        <v>81.625</v>
      </c>
      <c r="AU135" s="16">
        <f>IF( 数据!AU135&lt;=6,(数据!AU135-1)*权重!AK$48,              IF(数据!AU135&lt;=12, 5*权重!AK$48+(数据!AU135-6)*权重!AK$49,                              5*权重!AK$48+6*权重!AK$49+(数据!AU135-12)*权重!AK$51              )
 )</f>
        <v>10.833333333333332</v>
      </c>
      <c r="AV135" s="16">
        <f>IF( 数据!AV135&lt;=6,(数据!AV135-1)*权重!AL$48,              IF(数据!AV135&lt;=10, 5*权重!AL$48+(数据!AV135-4)*权重!AL$50,                              5*权重!AL$48+4*权重!AL$50+(数据!AV135-10)*权重!AL$52              )  )</f>
        <v>3.8250000000000002</v>
      </c>
      <c r="AW135" s="16">
        <f>IF( 数据!AW135&lt;=6,(数据!AW135-1)*权重!AM$48,              IF(数据!AW135&lt;=10, 5*权重!AM$48+(数据!AW135-4)*权重!AM$50,                              5*权重!AM$48+4*权重!AM$50+(数据!AW135-10)*权重!AM$52              )  )</f>
        <v>4.2</v>
      </c>
      <c r="AX135" s="16">
        <f>IF( 数据!AX135&lt;=6,(数据!AX135-1)*权重!AN$48,              IF(数据!AX135&lt;=10, 5*权重!AN$48+(数据!AX135-4)*权重!AN$50,                              5*权重!AN$48+4*权重!AN$50+(数据!AX135-10)*权重!AN$52              )  )</f>
        <v>23.75</v>
      </c>
      <c r="AY135" s="8">
        <v>3</v>
      </c>
      <c r="AZ135" s="8">
        <v>2</v>
      </c>
      <c r="BA135" s="8">
        <v>2</v>
      </c>
      <c r="BB135" s="8">
        <v>1</v>
      </c>
      <c r="BC135" s="8">
        <v>2</v>
      </c>
      <c r="BD135" s="8">
        <v>3</v>
      </c>
      <c r="BE135" s="8">
        <v>3</v>
      </c>
      <c r="BF135" s="8">
        <v>1</v>
      </c>
      <c r="BG135" s="8">
        <v>3</v>
      </c>
      <c r="BH135" s="8">
        <v>1</v>
      </c>
      <c r="BI135" s="8">
        <v>3</v>
      </c>
      <c r="BJ135" s="8" t="s">
        <v>26</v>
      </c>
      <c r="BK135" s="8" t="s">
        <v>20</v>
      </c>
      <c r="BL135" s="8">
        <v>14</v>
      </c>
      <c r="BM135" s="8" t="s">
        <v>26</v>
      </c>
      <c r="BN135" s="8"/>
      <c r="BO135" s="8">
        <v>6</v>
      </c>
      <c r="BP135" s="34">
        <v>46203</v>
      </c>
      <c r="BQ135" s="8" t="s">
        <v>21</v>
      </c>
      <c r="BR135" s="8" t="s">
        <v>156</v>
      </c>
    </row>
    <row r="136" spans="1:70" ht="15.5" thickBot="1" x14ac:dyDescent="0.35">
      <c r="A136" s="8" t="s">
        <v>26</v>
      </c>
      <c r="B136" s="16">
        <f t="shared" si="5"/>
        <v>365.56083333333328</v>
      </c>
      <c r="C136" s="8" t="s">
        <v>457</v>
      </c>
      <c r="D136" s="8" t="s">
        <v>154</v>
      </c>
      <c r="E136" s="33">
        <v>1</v>
      </c>
      <c r="F136" s="8">
        <v>0</v>
      </c>
      <c r="G136" s="8" t="s">
        <v>19</v>
      </c>
      <c r="H136" s="8" t="s">
        <v>32</v>
      </c>
      <c r="I136" s="8">
        <v>35</v>
      </c>
      <c r="J136" s="8">
        <v>150</v>
      </c>
      <c r="K136" s="8">
        <v>170</v>
      </c>
      <c r="L136" s="16">
        <f>IF( 数据!L136&lt;=6,(数据!L136-1)*权重!B$48,              IF(数据!L136&lt;=12, 5*权重!B$48+(数据!L136-6)*权重!B$49,                              5*权重!B$48+6*权重!B$49+(数据!L136-12)*权重!B$51              )
 )</f>
        <v>3.0833333333333335</v>
      </c>
      <c r="M136" s="16">
        <f>IF( 数据!M136&lt;=6,(数据!M136-1)*权重!C$48,              IF(数据!M136&lt;=12, 5*权重!C$48+(数据!M136-6)*权重!C$49,                              5*权重!C$48+6*权重!C$49+(数据!M136-12)*权重!C$51              )
 )</f>
        <v>0</v>
      </c>
      <c r="N136" s="16">
        <f>IF( 数据!N136&lt;=6,(数据!N136-1)*权重!D$48,              IF(数据!N136&lt;=12, 5*权重!D$48+(数据!N136-6)*权重!D$49,                              5*权重!D$48+6*权重!D$49+(数据!N136-12)*权重!D$51              )
 )</f>
        <v>0.16</v>
      </c>
      <c r="O136" s="16">
        <f>IF( 数据!O136&lt;=6,(数据!O136-1)*权重!E$48,              IF(数据!O136&lt;=12, 5*权重!E$48+(数据!O136-6)*权重!E$49,                              5*权重!E$48+6*权重!E$49+(数据!O136-12)*权重!E$51              )
 )</f>
        <v>0</v>
      </c>
      <c r="P136" s="16">
        <f>IF( 数据!P136&lt;=6,(数据!P136-1)*权重!F$48,              IF(数据!P136&lt;=12, 5*权重!F$48+(数据!P136-6)*权重!F$49,                              5*权重!F$48+6*权重!F$49+(数据!P136-12)*权重!F$51              )
 )</f>
        <v>-3.5666666666666664</v>
      </c>
      <c r="Q136" s="16">
        <f>IF( 数据!Q136&lt;=6,(数据!Q136-1)*权重!G$48,              IF(数据!Q136&lt;=12, 5*权重!G$48+(数据!Q136-6)*权重!G$49,                              5*权重!G$48+6*权重!G$49+(数据!Q136-12)*权重!G$51              )
 )</f>
        <v>0</v>
      </c>
      <c r="R136" s="16">
        <f>IF( 数据!R136&lt;=6,(数据!R136-1)*权重!H$48,              IF(数据!R136&lt;=12, 5*权重!H$48+(数据!R136-6)*权重!H$49,                              5*权重!H$48+6*权重!H$49+(数据!R136-12)*权重!H$51              )
 )</f>
        <v>0</v>
      </c>
      <c r="S136" s="16">
        <f>IF( 数据!S136&lt;=6,(数据!S136-1)*权重!I$48,              IF(数据!S136&lt;=12, 5*权重!I$48+(数据!S136-6)*权重!I$49,                              5*权重!I$48+6*权重!I$49+(数据!S136-12)*权重!I$51              )
 )</f>
        <v>1.2</v>
      </c>
      <c r="T136" s="16">
        <f>IF( 数据!T136&lt;=6,(数据!T136-1)*权重!J$48,              IF(数据!T136&lt;=12, 5*权重!J$48+(数据!T136-6)*权重!J$49,                              5*权重!J$48+6*权重!J$49+(数据!T136-12)*权重!J$51              )
 )</f>
        <v>0.7</v>
      </c>
      <c r="U136" s="16">
        <f>IF( 数据!U136&lt;=6,(数据!U136-1)*权重!K$48,              IF(数据!U136&lt;=12, 5*权重!K$48+(数据!U136-6)*权重!K$49,                              5*权重!K$48+6*权重!K$49+(数据!U136-12)*权重!K$51              )
 )</f>
        <v>0</v>
      </c>
      <c r="V136" s="16">
        <f>IF( 数据!V136&lt;=6,(数据!V136-1)*权重!L$48,              IF(数据!V136&lt;=12, 5*权重!L$48+(数据!V136-6)*权重!L$49,                              5*权重!L$48+6*权重!L$49+(数据!V136-12)*权重!L$51              )
 )</f>
        <v>2.12</v>
      </c>
      <c r="W136" s="16">
        <f>IF( 数据!W136&lt;=6,(数据!W136-1)*权重!M$48,              IF(数据!W136&lt;=12, 5*权重!M$48+(数据!W136-6)*权重!M$49,                              5*权重!M$48+6*权重!M$49+(数据!W136-12)*权重!M$51              )
 )</f>
        <v>-0.53333333333333333</v>
      </c>
      <c r="X136" s="16">
        <f>IF( 数据!X136&lt;=6,(数据!X136-1)*权重!N$48,              IF(数据!X136&lt;=12, 5*权重!N$48+(数据!X136-6)*权重!N$49,                              5*权重!N$48+6*权重!N$49+(数据!X136-12)*权重!N$51              )
 )</f>
        <v>2.2999999999999998</v>
      </c>
      <c r="Y136" s="16">
        <f>IF( 数据!Y136&lt;=6,(数据!Y136-1)*权重!O$48,              IF(数据!Y136&lt;=12, 5*权重!O$48+(数据!Y136-6)*权重!O$49,                              5*权重!O$48+6*权重!O$49+(数据!Y136-12)*权重!O$51              )
 )</f>
        <v>0.24</v>
      </c>
      <c r="Z136" s="16">
        <f>IF( 数据!Z136&lt;=6,(数据!Z136-1)*权重!P$48,              IF(数据!Z136&lt;=10, 5*权重!P$48+(数据!Z136-4)*权重!P$50,                              5*权重!P$48+4*权重!P$50+(数据!Z136-10)*权重!P$52              )  )</f>
        <v>-1.4750000000000001</v>
      </c>
      <c r="AA136" s="16">
        <f>IF( 数据!AA136&lt;=6,(数据!AA136-1)*权重!Q$48,              IF(数据!AA136&lt;=12, 5*权重!Q$48+(数据!AA136-6)*权重!Q$49,                              5*权重!Q$48+6*权重!Q$49+(数据!AA136-12)*权重!Q$51              )
 )</f>
        <v>5.833333333333333</v>
      </c>
      <c r="AB136" s="16">
        <f>IF( 数据!AB136&lt;=6,(数据!AB136-1)*权重!R$48,              IF(数据!AB136&lt;=10, 5*权重!R$48+(数据!AB136-4)*权重!R$50,                              5*权重!R$48+4*权重!R$50+(数据!AB136-10)*权重!R$52              )  )</f>
        <v>53.75</v>
      </c>
      <c r="AC136" s="16">
        <f>IF( 数据!AC136&lt;=6,(数据!AC136-1)*权重!S$48,              IF(数据!AC136&lt;=12, 5*权重!S$48+(数据!AC136-6)*权重!S$49,                              5*权重!S$48+6*权重!S$49+(数据!AC136-12)*权重!S$51              )
 )</f>
        <v>18.75</v>
      </c>
      <c r="AD136" s="16">
        <f>IF( 数据!AD136&lt;=6,(数据!AD136-1)*权重!T$48,              IF(数据!AD136&lt;=12, 5*权重!T$48+(数据!AD136-6)*权重!T$49,                              5*权重!T$48+6*权重!T$49+(数据!AD136-12)*权重!T$51              )
 )</f>
        <v>-1.5999999999999996</v>
      </c>
      <c r="AE136" s="16">
        <f>IF( 数据!AE136&lt;=6,(数据!AE136-1)*权重!U$48,              IF(数据!AE136&lt;=10, 5*权重!U$48+(数据!AE136-4)*权重!U$50,                              5*权重!U$48+4*权重!U$50+(数据!AE136-10)*权重!U$52              )  )</f>
        <v>-1.3999999999999995</v>
      </c>
      <c r="AF136" s="16">
        <f>IF( 数据!AF136&lt;=6,(数据!AF136-1)*权重!V$48,              IF(数据!AF136&lt;=10, 5*权重!V$48+(数据!AF136-4)*权重!V$50,                              5*权重!V$48+4*权重!V$50+(数据!AF136-10)*权重!V$52              )  )</f>
        <v>6.8250000000000011</v>
      </c>
      <c r="AG136" s="16">
        <f>IF( 数据!AG136&lt;=6,(数据!AG136-1)*权重!W$48,              IF(数据!AG136&lt;=12, 5*权重!W$48+(数据!AG136-6)*权重!W$49,                              5*权重!W$48+6*权重!W$49+(数据!AG136-12)*权重!W$51              )
 )</f>
        <v>4.4000000000000004</v>
      </c>
      <c r="AH136" s="16">
        <f>IF( 数据!AH136&lt;=6,(数据!AH136-1)*权重!X$48,              IF(数据!AH136&lt;=10, 5*权重!X$48+(数据!AH136-4)*权重!X$50,                              5*权重!X$48+4*权重!X$50+(数据!AH136-10)*权重!X$52              )  )</f>
        <v>-1.75</v>
      </c>
      <c r="AI136" s="16">
        <f>IF( 数据!AI136&lt;=6,(数据!AI136-1)*权重!Y$48,              IF(数据!AI136&lt;=12, 5*权重!Y$48+(数据!AI136-6)*权重!Y$49,                              5*权重!Y$48+6*权重!Y$49+(数据!AI136-12)*权重!Y$51              )
 )</f>
        <v>0.12</v>
      </c>
      <c r="AJ136" s="16">
        <f>IF( 数据!AJ136&lt;=6,(数据!AJ136-1)*权重!Z$48,              IF(数据!AJ136&lt;=10, 5*权重!Z$48+(数据!AJ136-4)*权重!Z$50,                              5*权重!Z$48+4*权重!Z$50+(数据!AJ136-10)*权重!Z$52              )  )</f>
        <v>9.25</v>
      </c>
      <c r="AK136" s="16">
        <f>IF( 数据!AK136&lt;=6,(数据!AK136-1)*权重!AA$48,              IF(数据!AK136&lt;=10, 5*权重!AA$48+(数据!AK136-4)*权重!AA$50,                              5*权重!AA$48+4*权重!AA$50+(数据!AK136-10)*权重!AA$52              )  )</f>
        <v>-0.92500000000000004</v>
      </c>
      <c r="AL136" s="16">
        <f>IF( 数据!AL136&lt;=6,(数据!AL136-1)*权重!AB$48,              IF(数据!AL136&lt;=12, 5*权重!AB$48+(数据!AL136-6)*权重!AB$49,                              5*权重!AB$48+6*权重!AB$49+(数据!AL136-12)*权重!AB$51              )
 )</f>
        <v>13.5</v>
      </c>
      <c r="AM136" s="16">
        <f>IF( 数据!AM136&lt;=6,(数据!AM136-1)*权重!AC$48,              IF(数据!AM136&lt;=12, 5*权重!AC$48+(数据!AM136-6)*权重!AC$49,                              5*权重!AC$48+6*权重!AC$49+(数据!AM136-12)*权重!AC$51              )
 )</f>
        <v>9.9666666666666668</v>
      </c>
      <c r="AN136" s="16">
        <f>IF( 数据!AN136&lt;=6,(数据!AN136-1)*权重!AD$48,              IF(数据!AN136&lt;=12, 5*权重!AD$48+(数据!AN136-6)*权重!AD$49,                              5*权重!AD$48+6*权重!AD$49+(数据!AN136-12)*权重!AD$51              )
 )</f>
        <v>53.458333333333329</v>
      </c>
      <c r="AO136" s="16">
        <f>IF( 数据!AO136&lt;=6,(数据!AO136-1)*权重!AE$48,              IF(数据!AO136&lt;=12, 5*权重!AE$48+(数据!AO136-6)*权重!AE$49,                              5*权重!AE$48+6*权重!AE$49+(数据!AO136-12)*权重!AE$51              )
 )</f>
        <v>25.5</v>
      </c>
      <c r="AP136" s="16">
        <f>IF( 数据!AP136&lt;=6,(数据!AP136-1)*权重!AF$48,              IF(数据!AP136&lt;=12, 5*权重!AF$48+(数据!AP136-6)*权重!AF$49,                              5*权重!AF$48+6*权重!AF$49+(数据!AP136-12)*权重!AF$51              )
 )</f>
        <v>14.5</v>
      </c>
      <c r="AQ136" s="16">
        <f>IF( 数据!AQ136&lt;=6,(数据!AQ136-1)*权重!AG$48,              IF(数据!AQ136&lt;=12, 5*权重!AG$48+(数据!AQ136-6)*权重!AG$49,                              5*权重!AG$48+6*权重!AG$49+(数据!AQ136-12)*权重!AG$51              )
 )</f>
        <v>17.8</v>
      </c>
      <c r="AR136" s="16">
        <f>IF( 数据!AR136&lt;=6,(数据!AR136-1)*权重!AH$48,              IF(数据!AR136&lt;=12, 5*权重!AH$48+(数据!AR136-6)*权重!AH$49,                              5*权重!AH$48+6*权重!AH$49+(数据!AR136-12)*权重!AH$51              )
 )</f>
        <v>11.716666666666665</v>
      </c>
      <c r="AS136" s="16">
        <f>IF( 数据!AS136&lt;=6,(数据!AS136-1)*权重!AI$48,              IF(数据!AS136&lt;=12, 5*权重!AI$48+(数据!AS136-6)*权重!AI$49,                              5*权重!AI$48+6*权重!AI$49+(数据!AS136-12)*权重!AI$51              )
 )</f>
        <v>8.5500000000000007</v>
      </c>
      <c r="AT136" s="16">
        <f>IF( 数据!AT136&lt;=6,(数据!AT136-1)*权重!AJ$48,              IF(数据!AT136&lt;=12, 5*权重!AJ$48+(数据!AT136-6)*权重!AJ$49,                              5*权重!AJ$48+6*权重!AJ$49+(数据!AT136-12)*权重!AJ$51              )
 )</f>
        <v>67</v>
      </c>
      <c r="AU136" s="16">
        <f>IF( 数据!AU136&lt;=6,(数据!AU136-1)*权重!AK$48,              IF(数据!AU136&lt;=12, 5*权重!AK$48+(数据!AU136-6)*权重!AK$49,                              5*权重!AK$48+6*权重!AK$49+(数据!AU136-12)*权重!AK$51              )
 )</f>
        <v>13.899999999999999</v>
      </c>
      <c r="AV136" s="16">
        <f>IF( 数据!AV136&lt;=6,(数据!AV136-1)*权重!AL$48,              IF(数据!AV136&lt;=10, 5*权重!AL$48+(数据!AV136-4)*权重!AL$50,                              5*权重!AL$48+4*权重!AL$50+(数据!AV136-10)*权重!AL$52              )  )</f>
        <v>3.4</v>
      </c>
      <c r="AW136" s="16">
        <f>IF( 数据!AW136&lt;=6,(数据!AW136-1)*权重!AM$48,              IF(数据!AW136&lt;=10, 5*权重!AM$48+(数据!AW136-4)*权重!AM$50,                              5*权重!AM$48+4*权重!AM$50+(数据!AW136-10)*权重!AM$52              )  )</f>
        <v>4.2</v>
      </c>
      <c r="AX136" s="16">
        <f>IF( 数据!AX136&lt;=6,(数据!AX136-1)*权重!AN$48,              IF(数据!AX136&lt;=10, 5*权重!AN$48+(数据!AX136-4)*权重!AN$50,                              5*权重!AN$48+4*权重!AN$50+(数据!AX136-10)*权重!AN$52              )  )</f>
        <v>24.587499999999999</v>
      </c>
      <c r="AY136" s="8">
        <v>17</v>
      </c>
      <c r="AZ136" s="8">
        <v>16</v>
      </c>
      <c r="BA136" s="8">
        <v>17</v>
      </c>
      <c r="BB136" s="8">
        <v>15</v>
      </c>
      <c r="BC136" s="8">
        <v>8</v>
      </c>
      <c r="BD136" s="8">
        <v>16</v>
      </c>
      <c r="BE136" s="8">
        <v>13</v>
      </c>
      <c r="BF136" s="8">
        <v>16</v>
      </c>
      <c r="BG136" s="8">
        <v>13</v>
      </c>
      <c r="BH136" s="8">
        <v>14</v>
      </c>
      <c r="BI136" s="8">
        <v>15</v>
      </c>
      <c r="BJ136" s="8" t="s">
        <v>26</v>
      </c>
      <c r="BK136" s="8" t="s">
        <v>20</v>
      </c>
      <c r="BL136" s="8">
        <v>15</v>
      </c>
      <c r="BM136" s="8" t="s">
        <v>26</v>
      </c>
      <c r="BN136" s="8"/>
      <c r="BO136" s="8" t="s">
        <v>26</v>
      </c>
      <c r="BP136" s="34">
        <v>46568</v>
      </c>
      <c r="BQ136" s="8" t="s">
        <v>21</v>
      </c>
      <c r="BR136" s="8" t="s">
        <v>156</v>
      </c>
    </row>
    <row r="137" spans="1:70" ht="15.5" thickBot="1" x14ac:dyDescent="0.35">
      <c r="A137" s="8" t="s">
        <v>26</v>
      </c>
      <c r="B137" s="16">
        <f t="shared" si="5"/>
        <v>454.53583333333336</v>
      </c>
      <c r="C137" s="8" t="s">
        <v>458</v>
      </c>
      <c r="D137" s="8" t="s">
        <v>154</v>
      </c>
      <c r="E137" s="33">
        <v>1</v>
      </c>
      <c r="F137" s="8">
        <v>0</v>
      </c>
      <c r="G137" s="8" t="s">
        <v>20</v>
      </c>
      <c r="H137" s="8" t="s">
        <v>25</v>
      </c>
      <c r="I137" s="8">
        <v>27</v>
      </c>
      <c r="J137" s="8">
        <v>156</v>
      </c>
      <c r="K137" s="8">
        <v>173</v>
      </c>
      <c r="L137" s="16">
        <f>IF( 数据!L137&lt;=6,(数据!L137-1)*权重!B$48,              IF(数据!L137&lt;=12, 5*权重!B$48+(数据!L137-6)*权重!B$49,                              5*权重!B$48+6*权重!B$49+(数据!L137-12)*权重!B$51              )
 )</f>
        <v>3.9333333333333331</v>
      </c>
      <c r="M137" s="16">
        <f>IF( 数据!M137&lt;=6,(数据!M137-1)*权重!C$48,              IF(数据!M137&lt;=12, 5*权重!C$48+(数据!M137-6)*权重!C$49,                              5*权重!C$48+6*权重!C$49+(数据!M137-12)*权重!C$51              )
 )</f>
        <v>0.91666666666666674</v>
      </c>
      <c r="N137" s="16">
        <f>IF( 数据!N137&lt;=6,(数据!N137-1)*权重!D$48,              IF(数据!N137&lt;=12, 5*权重!D$48+(数据!N137-6)*权重!D$49,                              5*权重!D$48+6*权重!D$49+(数据!N137-12)*权重!D$51              )
 )</f>
        <v>0.48</v>
      </c>
      <c r="O137" s="16">
        <f>IF( 数据!O137&lt;=6,(数据!O137-1)*权重!E$48,              IF(数据!O137&lt;=12, 5*权重!E$48+(数据!O137-6)*权重!E$49,                              5*权重!E$48+6*权重!E$49+(数据!O137-12)*权重!E$51              )
 )</f>
        <v>0</v>
      </c>
      <c r="P137" s="16">
        <f>IF( 数据!P137&lt;=6,(数据!P137-1)*权重!F$48,              IF(数据!P137&lt;=12, 5*权重!F$48+(数据!P137-6)*权重!F$49,                              5*权重!F$48+6*权重!F$49+(数据!P137-12)*权重!F$51              )
 )</f>
        <v>-2.3499999999999996</v>
      </c>
      <c r="Q137" s="16">
        <f>IF( 数据!Q137&lt;=6,(数据!Q137-1)*权重!G$48,              IF(数据!Q137&lt;=12, 5*权重!G$48+(数据!Q137-6)*权重!G$49,                              5*权重!G$48+6*权重!G$49+(数据!Q137-12)*权重!G$51              )
 )</f>
        <v>0</v>
      </c>
      <c r="R137" s="16">
        <f>IF( 数据!R137&lt;=6,(数据!R137-1)*权重!H$48,              IF(数据!R137&lt;=12, 5*权重!H$48+(数据!R137-6)*权重!H$49,                              5*权重!H$48+6*权重!H$49+(数据!R137-12)*权重!H$51              )
 )</f>
        <v>0</v>
      </c>
      <c r="S137" s="16">
        <f>IF( 数据!S137&lt;=6,(数据!S137-1)*权重!I$48,              IF(数据!S137&lt;=12, 5*权重!I$48+(数据!S137-6)*权重!I$49,                              5*权重!I$48+6*权重!I$49+(数据!S137-12)*权重!I$51              )
 )</f>
        <v>19.299999999999997</v>
      </c>
      <c r="T137" s="16">
        <f>IF( 数据!T137&lt;=6,(数据!T137-1)*权重!J$48,              IF(数据!T137&lt;=12, 5*权重!J$48+(数据!T137-6)*权重!J$49,                              5*权重!J$48+6*权重!J$49+(数据!T137-12)*权重!J$51              )
 )</f>
        <v>2.0999999999999996</v>
      </c>
      <c r="U137" s="16">
        <f>IF( 数据!U137&lt;=6,(数据!U137-1)*权重!K$48,              IF(数据!U137&lt;=12, 5*权重!K$48+(数据!U137-6)*权重!K$49,                              5*权重!K$48+6*权重!K$49+(数据!U137-12)*权重!K$51              )
 )</f>
        <v>0</v>
      </c>
      <c r="V137" s="16">
        <f>IF( 数据!V137&lt;=6,(数据!V137-1)*权重!L$48,              IF(数据!V137&lt;=12, 5*权重!L$48+(数据!V137-6)*权重!L$49,                              5*权重!L$48+6*权重!L$49+(数据!V137-12)*权重!L$51              )
 )</f>
        <v>9.5</v>
      </c>
      <c r="W137" s="16">
        <f>IF( 数据!W137&lt;=6,(数据!W137-1)*权重!M$48,              IF(数据!W137&lt;=12, 5*权重!M$48+(数据!W137-6)*权重!M$49,                              5*权重!M$48+6*权重!M$49+(数据!W137-12)*权重!M$51              )
 )</f>
        <v>0.76666666666666661</v>
      </c>
      <c r="X137" s="16">
        <f>IF( 数据!X137&lt;=6,(数据!X137-1)*权重!N$48,              IF(数据!X137&lt;=12, 5*权重!N$48+(数据!X137-6)*权重!N$49,                              5*权重!N$48+6*权重!N$49+(数据!X137-12)*权重!N$51              )
 )</f>
        <v>1.7999999999999998</v>
      </c>
      <c r="Y137" s="16">
        <f>IF( 数据!Y137&lt;=6,(数据!Y137-1)*权重!O$48,              IF(数据!Y137&lt;=12, 5*权重!O$48+(数据!Y137-6)*权重!O$49,                              5*权重!O$48+6*权重!O$49+(数据!Y137-12)*权重!O$51              )
 )</f>
        <v>2.5333333333333332</v>
      </c>
      <c r="Z137" s="16">
        <f>IF( 数据!Z137&lt;=6,(数据!Z137-1)*权重!P$48,              IF(数据!Z137&lt;=10, 5*权重!P$48+(数据!Z137-4)*权重!P$50,                              5*权重!P$48+4*权重!P$50+(数据!Z137-10)*权重!P$52              )  )</f>
        <v>-0.55000000000000027</v>
      </c>
      <c r="AA137" s="16">
        <f>IF( 数据!AA137&lt;=6,(数据!AA137-1)*权重!Q$48,              IF(数据!AA137&lt;=12, 5*权重!Q$48+(数据!AA137-6)*权重!Q$49,                              5*权重!Q$48+6*权重!Q$49+(数据!AA137-12)*权重!Q$51              )
 )</f>
        <v>4.26</v>
      </c>
      <c r="AB137" s="16">
        <f>IF( 数据!AB137&lt;=6,(数据!AB137-1)*权重!R$48,              IF(数据!AB137&lt;=10, 5*权重!R$48+(数据!AB137-4)*权重!R$50,                              5*权重!R$48+4*权重!R$50+(数据!AB137-10)*权重!R$52              )  )</f>
        <v>57.400000000000006</v>
      </c>
      <c r="AC137" s="16">
        <f>IF( 数据!AC137&lt;=6,(数据!AC137-1)*权重!S$48,              IF(数据!AC137&lt;=12, 5*权重!S$48+(数据!AC137-6)*权重!S$49,                              5*权重!S$48+6*权重!S$49+(数据!AC137-12)*权重!S$51              )
 )</f>
        <v>19.5</v>
      </c>
      <c r="AD137" s="16">
        <f>IF( 数据!AD137&lt;=6,(数据!AD137-1)*权重!T$48,              IF(数据!AD137&lt;=12, 5*权重!T$48+(数据!AD137-6)*权重!T$49,                              5*权重!T$48+6*权重!T$49+(数据!AD137-12)*权重!T$51              )
 )</f>
        <v>-1.5999999999999996</v>
      </c>
      <c r="AE137" s="16">
        <f>IF( 数据!AE137&lt;=6,(数据!AE137-1)*权重!U$48,              IF(数据!AE137&lt;=10, 5*权重!U$48+(数据!AE137-4)*权重!U$50,                              5*权重!U$48+4*权重!U$50+(数据!AE137-10)*权重!U$52              )  )</f>
        <v>-2.4499999999999993</v>
      </c>
      <c r="AF137" s="16">
        <f>IF( 数据!AF137&lt;=6,(数据!AF137-1)*权重!V$48,              IF(数据!AF137&lt;=10, 5*权重!V$48+(数据!AF137-4)*权重!V$50,                              5*权重!V$48+4*权重!V$50+(数据!AF137-10)*权重!V$52              )  )</f>
        <v>6.75</v>
      </c>
      <c r="AG137" s="16">
        <f>IF( 数据!AG137&lt;=6,(数据!AG137-1)*权重!W$48,              IF(数据!AG137&lt;=12, 5*权重!W$48+(数据!AG137-6)*权重!W$49,                              5*权重!W$48+6*权重!W$49+(数据!AG137-12)*权重!W$51              )
 )</f>
        <v>3.3</v>
      </c>
      <c r="AH137" s="16">
        <f>IF( 数据!AH137&lt;=6,(数据!AH137-1)*权重!X$48,              IF(数据!AH137&lt;=10, 5*权重!X$48+(数据!AH137-4)*权重!X$50,                              5*权重!X$48+4*权重!X$50+(数据!AH137-10)*权重!X$52              )  )</f>
        <v>-0.38750000000000001</v>
      </c>
      <c r="AI137" s="16">
        <f>IF( 数据!AI137&lt;=6,(数据!AI137-1)*权重!Y$48,              IF(数据!AI137&lt;=12, 5*权重!Y$48+(数据!AI137-6)*权重!Y$49,                              5*权重!Y$48+6*权重!Y$49+(数据!AI137-12)*权重!Y$51              )
 )</f>
        <v>1.0666666666666667</v>
      </c>
      <c r="AJ137" s="16">
        <f>IF( 数据!AJ137&lt;=6,(数据!AJ137-1)*权重!Z$48,              IF(数据!AJ137&lt;=10, 5*权重!Z$48+(数据!AJ137-4)*权重!Z$50,                              5*权重!Z$48+4*权重!Z$50+(数据!AJ137-10)*权重!Z$52              )  )</f>
        <v>8.6625000000000014</v>
      </c>
      <c r="AK137" s="16">
        <f>IF( 数据!AK137&lt;=6,(数据!AK137-1)*权重!AA$48,              IF(数据!AK137&lt;=10, 5*权重!AA$48+(数据!AK137-4)*权重!AA$50,                              5*权重!AA$48+4*权重!AA$50+(数据!AK137-10)*权重!AA$52              )  )</f>
        <v>-2.6000000000000005</v>
      </c>
      <c r="AL137" s="16">
        <f>IF( 数据!AL137&lt;=6,(数据!AL137-1)*权重!AB$48,              IF(数据!AL137&lt;=12, 5*权重!AB$48+(数据!AL137-6)*权重!AB$49,                              5*权重!AB$48+6*权重!AB$49+(数据!AL137-12)*权重!AB$51              )
 )</f>
        <v>13.5</v>
      </c>
      <c r="AM137" s="16">
        <f>IF( 数据!AM137&lt;=6,(数据!AM137-1)*权重!AC$48,              IF(数据!AM137&lt;=12, 5*权重!AC$48+(数据!AM137-6)*权重!AC$49,                              5*权重!AC$48+6*权重!AC$49+(数据!AM137-12)*权重!AC$51              )
 )</f>
        <v>8.5</v>
      </c>
      <c r="AN137" s="16">
        <f>IF( 数据!AN137&lt;=6,(数据!AN137-1)*权重!AD$48,              IF(数据!AN137&lt;=12, 5*权重!AD$48+(数据!AN137-6)*权重!AD$49,                              5*权重!AD$48+6*权重!AD$49+(数据!AN137-12)*权重!AD$51              )
 )</f>
        <v>86.791666666666657</v>
      </c>
      <c r="AO137" s="16">
        <f>IF( 数据!AO137&lt;=6,(数据!AO137-1)*权重!AE$48,              IF(数据!AO137&lt;=12, 5*权重!AE$48+(数据!AO137-6)*权重!AE$49,                              5*权重!AE$48+6*权重!AE$49+(数据!AO137-12)*权重!AE$51              )
 )</f>
        <v>15.1</v>
      </c>
      <c r="AP137" s="16">
        <f>IF( 数据!AP137&lt;=6,(数据!AP137-1)*权重!AF$48,              IF(数据!AP137&lt;=12, 5*权重!AF$48+(数据!AP137-6)*权重!AF$49,                              5*权重!AF$48+6*权重!AF$49+(数据!AP137-12)*权重!AF$51              )
 )</f>
        <v>17.366666666666667</v>
      </c>
      <c r="AQ137" s="16">
        <f>IF( 数据!AQ137&lt;=6,(数据!AQ137-1)*权重!AG$48,              IF(数据!AQ137&lt;=12, 5*权重!AG$48+(数据!AQ137-6)*权重!AG$49,                              5*权重!AG$48+6*权重!AG$49+(数据!AQ137-12)*权重!AG$51              )
 )</f>
        <v>18.833333333333336</v>
      </c>
      <c r="AR137" s="16">
        <f>IF( 数据!AR137&lt;=6,(数据!AR137-1)*权重!AH$48,              IF(数据!AR137&lt;=12, 5*权重!AH$48+(数据!AR137-6)*权重!AH$49,                              5*权重!AH$48+6*权重!AH$49+(数据!AR137-12)*权重!AH$51              )
 )</f>
        <v>16.899999999999999</v>
      </c>
      <c r="AS137" s="16">
        <f>IF( 数据!AS137&lt;=6,(数据!AS137-1)*权重!AI$48,              IF(数据!AS137&lt;=12, 5*权重!AI$48+(数据!AS137-6)*权重!AI$49,                              5*权重!AI$48+6*权重!AI$49+(数据!AS137-12)*权重!AI$51              )
 )</f>
        <v>8.5500000000000007</v>
      </c>
      <c r="AT137" s="16">
        <f>IF( 数据!AT137&lt;=6,(数据!AT137-1)*权重!AJ$48,              IF(数据!AT137&lt;=12, 5*权重!AJ$48+(数据!AT137-6)*权重!AJ$49,                              5*权重!AJ$48+6*权重!AJ$49+(数据!AT137-12)*权重!AJ$51              )
 )</f>
        <v>91.375</v>
      </c>
      <c r="AU137" s="16">
        <f>IF( 数据!AU137&lt;=6,(数据!AU137-1)*权重!AK$48,              IF(数据!AU137&lt;=12, 5*权重!AK$48+(数据!AU137-6)*权重!AK$49,                              5*权重!AK$48+6*权重!AK$49+(数据!AU137-12)*权重!AK$51              )
 )</f>
        <v>14.499999999999998</v>
      </c>
      <c r="AV137" s="16">
        <f>IF( 数据!AV137&lt;=6,(数据!AV137-1)*权重!AL$48,              IF(数据!AV137&lt;=10, 5*权重!AL$48+(数据!AV137-4)*权重!AL$50,                              5*权重!AL$48+4*权重!AL$50+(数据!AV137-10)*权重!AL$52              )  )</f>
        <v>2.5499999999999998</v>
      </c>
      <c r="AW137" s="16">
        <f>IF( 数据!AW137&lt;=6,(数据!AW137-1)*权重!AM$48,              IF(数据!AW137&lt;=10, 5*权重!AM$48+(数据!AW137-4)*权重!AM$50,                              5*权重!AM$48+4*权重!AM$50+(数据!AW137-10)*权重!AM$52              )  )</f>
        <v>5.3250000000000002</v>
      </c>
      <c r="AX137" s="16">
        <f>IF( 数据!AX137&lt;=6,(数据!AX137-1)*权重!AN$48,              IF(数据!AX137&lt;=10, 5*权重!AN$48+(数据!AX137-4)*权重!AN$50,                              5*权重!AN$48+4*权重!AN$50+(数据!AX137-10)*权重!AN$52              )  )</f>
        <v>22.912499999999998</v>
      </c>
      <c r="AY137" s="8">
        <v>3</v>
      </c>
      <c r="AZ137" s="8">
        <v>1</v>
      </c>
      <c r="BA137" s="8">
        <v>2</v>
      </c>
      <c r="BB137" s="8">
        <v>2</v>
      </c>
      <c r="BC137" s="8">
        <v>2</v>
      </c>
      <c r="BD137" s="8">
        <v>1</v>
      </c>
      <c r="BE137" s="8">
        <v>1</v>
      </c>
      <c r="BF137" s="8">
        <v>3</v>
      </c>
      <c r="BG137" s="8">
        <v>2</v>
      </c>
      <c r="BH137" s="8">
        <v>3</v>
      </c>
      <c r="BI137" s="8">
        <v>1</v>
      </c>
      <c r="BJ137" s="8" t="s">
        <v>26</v>
      </c>
      <c r="BK137" s="8" t="s">
        <v>20</v>
      </c>
      <c r="BL137" s="8">
        <v>12</v>
      </c>
      <c r="BM137" s="8" t="s">
        <v>26</v>
      </c>
      <c r="BN137" s="8"/>
      <c r="BO137" s="8">
        <v>76</v>
      </c>
      <c r="BP137" s="34">
        <v>46203</v>
      </c>
      <c r="BQ137" s="8" t="s">
        <v>21</v>
      </c>
      <c r="BR137" s="8" t="s">
        <v>156</v>
      </c>
    </row>
    <row r="138" spans="1:70" ht="15.5" thickBot="1" x14ac:dyDescent="0.35">
      <c r="A138" s="8" t="s">
        <v>26</v>
      </c>
      <c r="B138" s="16">
        <f t="shared" si="5"/>
        <v>418.92</v>
      </c>
      <c r="C138" s="8" t="s">
        <v>459</v>
      </c>
      <c r="D138" s="8" t="s">
        <v>154</v>
      </c>
      <c r="E138" s="33">
        <v>0.77</v>
      </c>
      <c r="F138" s="8">
        <v>0</v>
      </c>
      <c r="G138" s="8" t="s">
        <v>20</v>
      </c>
      <c r="H138" s="8" t="s">
        <v>356</v>
      </c>
      <c r="I138" s="8">
        <v>24</v>
      </c>
      <c r="J138" s="8">
        <v>155</v>
      </c>
      <c r="K138" s="8">
        <v>159</v>
      </c>
      <c r="L138" s="16">
        <f>IF( 数据!L138&lt;=6,(数据!L138-1)*权重!B$48,              IF(数据!L138&lt;=12, 5*权重!B$48+(数据!L138-6)*权重!B$49,                              5*权重!B$48+6*权重!B$49+(数据!L138-12)*权重!B$51              )
 )</f>
        <v>4.4000000000000004</v>
      </c>
      <c r="M138" s="16">
        <f>IF( 数据!M138&lt;=6,(数据!M138-1)*权重!C$48,              IF(数据!M138&lt;=12, 5*权重!C$48+(数据!M138-6)*权重!C$49,                              5*权重!C$48+6*权重!C$49+(数据!M138-12)*权重!C$51              )
 )</f>
        <v>0.90000000000000013</v>
      </c>
      <c r="N138" s="16">
        <f>IF( 数据!N138&lt;=6,(数据!N138-1)*权重!D$48,              IF(数据!N138&lt;=12, 5*权重!D$48+(数据!N138-6)*权重!D$49,                              5*权重!D$48+6*权重!D$49+(数据!N138-12)*权重!D$51              )
 )</f>
        <v>0.27</v>
      </c>
      <c r="O138" s="16">
        <f>IF( 数据!O138&lt;=6,(数据!O138-1)*权重!E$48,              IF(数据!O138&lt;=12, 5*权重!E$48+(数据!O138-6)*权重!E$49,                              5*权重!E$48+6*权重!E$49+(数据!O138-12)*权重!E$51              )
 )</f>
        <v>0</v>
      </c>
      <c r="P138" s="16">
        <f>IF( 数据!P138&lt;=6,(数据!P138-1)*权重!F$48,              IF(数据!P138&lt;=12, 5*权重!F$48+(数据!P138-6)*权重!F$49,                              5*权重!F$48+6*权重!F$49+(数据!P138-12)*权重!F$51              )
 )</f>
        <v>-2.7333333333333329</v>
      </c>
      <c r="Q138" s="16">
        <f>IF( 数据!Q138&lt;=6,(数据!Q138-1)*权重!G$48,              IF(数据!Q138&lt;=12, 5*权重!G$48+(数据!Q138-6)*权重!G$49,                              5*权重!G$48+6*权重!G$49+(数据!Q138-12)*权重!G$51              )
 )</f>
        <v>0</v>
      </c>
      <c r="R138" s="16">
        <f>IF( 数据!R138&lt;=6,(数据!R138-1)*权重!H$48,              IF(数据!R138&lt;=12, 5*权重!H$48+(数据!R138-6)*权重!H$49,                              5*权重!H$48+6*权重!H$49+(数据!R138-12)*权重!H$51              )
 )</f>
        <v>0</v>
      </c>
      <c r="S138" s="16">
        <f>IF( 数据!S138&lt;=6,(数据!S138-1)*权重!I$48,              IF(数据!S138&lt;=12, 5*权重!I$48+(数据!S138-6)*权重!I$49,                              5*权重!I$48+6*权重!I$49+(数据!S138-12)*权重!I$51              )
 )</f>
        <v>15.2</v>
      </c>
      <c r="T138" s="16">
        <f>IF( 数据!T138&lt;=6,(数据!T138-1)*权重!J$48,              IF(数据!T138&lt;=12, 5*权重!J$48+(数据!T138-6)*权重!J$49,                              5*权重!J$48+6*权重!J$49+(数据!T138-12)*权重!J$51              )
 )</f>
        <v>0.79999999999999982</v>
      </c>
      <c r="U138" s="16">
        <f>IF( 数据!U138&lt;=6,(数据!U138-1)*权重!K$48,              IF(数据!U138&lt;=12, 5*权重!K$48+(数据!U138-6)*权重!K$49,                              5*权重!K$48+6*权重!K$49+(数据!U138-12)*权重!K$51              )
 )</f>
        <v>0</v>
      </c>
      <c r="V138" s="16">
        <f>IF( 数据!V138&lt;=6,(数据!V138-1)*权重!L$48,              IF(数据!V138&lt;=12, 5*权重!L$48+(数据!V138-6)*权重!L$49,                              5*权重!L$48+6*权重!L$49+(数据!V138-12)*权重!L$51              )
 )</f>
        <v>6.4</v>
      </c>
      <c r="W138" s="16">
        <f>IF( 数据!W138&lt;=6,(数据!W138-1)*权重!M$48,              IF(数据!W138&lt;=12, 5*权重!M$48+(数据!W138-6)*权重!M$49,                              5*权重!M$48+6*权重!M$49+(数据!W138-12)*权重!M$51              )
 )</f>
        <v>0.76666666666666661</v>
      </c>
      <c r="X138" s="16">
        <f>IF( 数据!X138&lt;=6,(数据!X138-1)*权重!N$48,              IF(数据!X138&lt;=12, 5*权重!N$48+(数据!X138-6)*权重!N$49,                              5*权重!N$48+6*权重!N$49+(数据!X138-12)*权重!N$51              )
 )</f>
        <v>2.7333333333333329</v>
      </c>
      <c r="Y138" s="16">
        <f>IF( 数据!Y138&lt;=6,(数据!Y138-1)*权重!O$48,              IF(数据!Y138&lt;=12, 5*权重!O$48+(数据!Y138-6)*权重!O$49,                              5*权重!O$48+6*权重!O$49+(数据!Y138-12)*权重!O$51              )
 )</f>
        <v>1.5333333333333332</v>
      </c>
      <c r="Z138" s="16">
        <f>IF( 数据!Z138&lt;=6,(数据!Z138-1)*权重!P$48,              IF(数据!Z138&lt;=10, 5*权重!P$48+(数据!Z138-4)*权重!P$50,                              5*权重!P$48+4*权重!P$50+(数据!Z138-10)*权重!P$52              )  )</f>
        <v>-1.85</v>
      </c>
      <c r="AA138" s="16">
        <f>IF( 数据!AA138&lt;=6,(数据!AA138-1)*权重!Q$48,              IF(数据!AA138&lt;=12, 5*权重!Q$48+(数据!AA138-6)*权重!Q$49,                              5*权重!Q$48+6*权重!Q$49+(数据!AA138-12)*权重!Q$51              )
 )</f>
        <v>7.1666666666666661</v>
      </c>
      <c r="AB138" s="16">
        <f>IF( 数据!AB138&lt;=6,(数据!AB138-1)*权重!R$48,              IF(数据!AB138&lt;=10, 5*权重!R$48+(数据!AB138-4)*权重!R$50,                              5*权重!R$48+4*权重!R$50+(数据!AB138-10)*权重!R$52              )  )</f>
        <v>57.5</v>
      </c>
      <c r="AC138" s="16">
        <f>IF( 数据!AC138&lt;=6,(数据!AC138-1)*权重!S$48,              IF(数据!AC138&lt;=12, 5*权重!S$48+(数据!AC138-6)*权重!S$49,                              5*权重!S$48+6*权重!S$49+(数据!AC138-12)*权重!S$51              )
 )</f>
        <v>20.866666666666667</v>
      </c>
      <c r="AD138" s="16">
        <f>IF( 数据!AD138&lt;=6,(数据!AD138-1)*权重!T$48,              IF(数据!AD138&lt;=12, 5*权重!T$48+(数据!AD138-6)*权重!T$49,                              5*权重!T$48+6*权重!T$49+(数据!AD138-12)*权重!T$51              )
 )</f>
        <v>-0.49999999999999956</v>
      </c>
      <c r="AE138" s="16">
        <f>IF( 数据!AE138&lt;=6,(数据!AE138-1)*权重!U$48,              IF(数据!AE138&lt;=10, 5*权重!U$48+(数据!AE138-4)*权重!U$50,                              5*权重!U$48+4*权重!U$50+(数据!AE138-10)*权重!U$52              )  )</f>
        <v>-1.3999999999999995</v>
      </c>
      <c r="AF138" s="16">
        <f>IF( 数据!AF138&lt;=6,(数据!AF138-1)*权重!V$48,              IF(数据!AF138&lt;=10, 5*权重!V$48+(数据!AF138-4)*权重!V$50,                              5*权重!V$48+4*权重!V$50+(数据!AF138-10)*权重!V$52              )  )</f>
        <v>7.3500000000000005</v>
      </c>
      <c r="AG138" s="16">
        <f>IF( 数据!AG138&lt;=6,(数据!AG138-1)*权重!W$48,              IF(数据!AG138&lt;=12, 5*权重!W$48+(数据!AG138-6)*权重!W$49,                              5*权重!W$48+6*权重!W$49+(数据!AG138-12)*权重!W$51              )
 )</f>
        <v>3.4999999999999996</v>
      </c>
      <c r="AH138" s="16">
        <f>IF( 数据!AH138&lt;=6,(数据!AH138-1)*权重!X$48,              IF(数据!AH138&lt;=10, 5*权重!X$48+(数据!AH138-4)*权重!X$50,                              5*权重!X$48+4*权重!X$50+(数据!AH138-10)*权重!X$52              )  )</f>
        <v>0.28749999999999998</v>
      </c>
      <c r="AI138" s="16">
        <f>IF( 数据!AI138&lt;=6,(数据!AI138-1)*权重!Y$48,              IF(数据!AI138&lt;=12, 5*权重!Y$48+(数据!AI138-6)*权重!Y$49,                              5*权重!Y$48+6*权重!Y$49+(数据!AI138-12)*权重!Y$51              )
 )</f>
        <v>3.3333333333333354E-2</v>
      </c>
      <c r="AJ138" s="16">
        <f>IF( 数据!AJ138&lt;=6,(数据!AJ138-1)*权重!Z$48,              IF(数据!AJ138&lt;=10, 5*权重!Z$48+(数据!AJ138-4)*权重!Z$50,                              5*权重!Z$48+4*权重!Z$50+(数据!AJ138-10)*权重!Z$52              )  )</f>
        <v>9.8375000000000004</v>
      </c>
      <c r="AK138" s="16">
        <f>IF( 数据!AK138&lt;=6,(数据!AK138-1)*权重!AA$48,              IF(数据!AK138&lt;=10, 5*权重!AA$48+(数据!AK138-4)*权重!AA$50,                              5*权重!AA$48+4*权重!AA$50+(数据!AK138-10)*权重!AA$52              )  )</f>
        <v>-1.1000000000000001</v>
      </c>
      <c r="AL138" s="16">
        <f>IF( 数据!AL138&lt;=6,(数据!AL138-1)*权重!AB$48,              IF(数据!AL138&lt;=12, 5*权重!AB$48+(数据!AL138-6)*权重!AB$49,                              5*权重!AB$48+6*权重!AB$49+(数据!AL138-12)*权重!AB$51              )
 )</f>
        <v>15.3</v>
      </c>
      <c r="AM138" s="16">
        <f>IF( 数据!AM138&lt;=6,(数据!AM138-1)*权重!AC$48,              IF(数据!AM138&lt;=12, 5*权重!AC$48+(数据!AM138-6)*权重!AC$49,                              5*权重!AC$48+6*权重!AC$49+(数据!AM138-12)*权重!AC$51              )
 )</f>
        <v>9.6</v>
      </c>
      <c r="AN138" s="16">
        <f>IF( 数据!AN138&lt;=6,(数据!AN138-1)*权重!AD$48,              IF(数据!AN138&lt;=12, 5*权重!AD$48+(数据!AN138-6)*权重!AD$49,                              5*权重!AD$48+6*权重!AD$49+(数据!AN138-12)*权重!AD$51              )
 )</f>
        <v>72.604166666666671</v>
      </c>
      <c r="AO138" s="16">
        <f>IF( 数据!AO138&lt;=6,(数据!AO138-1)*权重!AE$48,              IF(数据!AO138&lt;=12, 5*权重!AE$48+(数据!AO138-6)*权重!AE$49,                              5*权重!AE$48+6*权重!AE$49+(数据!AO138-12)*权重!AE$51              )
 )</f>
        <v>12.5</v>
      </c>
      <c r="AP138" s="16">
        <f>IF( 数据!AP138&lt;=6,(数据!AP138-1)*权重!AF$48,              IF(数据!AP138&lt;=12, 5*权重!AF$48+(数据!AP138-6)*权重!AF$49,                              5*权重!AF$48+6*权重!AF$49+(数据!AP138-12)*权重!AF$51              )
 )</f>
        <v>13.5</v>
      </c>
      <c r="AQ138" s="16">
        <f>IF( 数据!AQ138&lt;=6,(数据!AQ138-1)*权重!AG$48,              IF(数据!AQ138&lt;=12, 5*权重!AG$48+(数据!AQ138-6)*权重!AG$49,                              5*权重!AG$48+6*权重!AG$49+(数据!AQ138-12)*权重!AG$51              )
 )</f>
        <v>19.350000000000001</v>
      </c>
      <c r="AR138" s="16">
        <f>IF( 数据!AR138&lt;=6,(数据!AR138-1)*权重!AH$48,              IF(数据!AR138&lt;=12, 5*权重!AH$48+(数据!AR138-6)*权重!AH$49,                              5*权重!AH$48+6*权重!AH$49+(数据!AR138-12)*权重!AH$51              )
 )</f>
        <v>14.566666666666665</v>
      </c>
      <c r="AS138" s="16">
        <f>IF( 数据!AS138&lt;=6,(数据!AS138-1)*权重!AI$48,              IF(数据!AS138&lt;=12, 5*权重!AI$48+(数据!AS138-6)*权重!AI$49,                              5*权重!AI$48+6*权重!AI$49+(数据!AS138-12)*权重!AI$51              )
 )</f>
        <v>7.6000000000000014</v>
      </c>
      <c r="AT138" s="16">
        <f>IF( 数据!AT138&lt;=6,(数据!AT138-1)*权重!AJ$48,              IF(数据!AT138&lt;=12, 5*权重!AJ$48+(数据!AT138-6)*权重!AJ$49,                              5*权重!AJ$48+6*权重!AJ$49+(数据!AT138-12)*权重!AJ$51              )
 )</f>
        <v>76.75</v>
      </c>
      <c r="AU138" s="16">
        <f>IF( 数据!AU138&lt;=6,(数据!AU138-1)*权重!AK$48,              IF(数据!AU138&lt;=12, 5*权重!AK$48+(数据!AU138-6)*权重!AK$49,                              5*权重!AK$48+6*权重!AK$49+(数据!AU138-12)*权重!AK$51              )
 )</f>
        <v>14.2</v>
      </c>
      <c r="AV138" s="16">
        <f>IF( 数据!AV138&lt;=6,(数据!AV138-1)*权重!AL$48,              IF(数据!AV138&lt;=10, 5*权重!AL$48+(数据!AV138-4)*权重!AL$50,                              5*权重!AL$48+4*权重!AL$50+(数据!AV138-10)*权重!AL$52              )  )</f>
        <v>4.25</v>
      </c>
      <c r="AW138" s="16">
        <f>IF( 数据!AW138&lt;=6,(数据!AW138-1)*权重!AM$48,              IF(数据!AW138&lt;=10, 5*权重!AM$48+(数据!AW138-4)*权重!AM$50,                              5*权重!AM$48+4*权重!AM$50+(数据!AW138-10)*权重!AM$52              )  )</f>
        <v>3.8250000000000002</v>
      </c>
      <c r="AX138" s="16">
        <f>IF( 数据!AX138&lt;=6,(数据!AX138-1)*权重!AN$48,              IF(数据!AX138&lt;=10, 5*权重!AN$48+(数据!AX138-4)*权重!AN$50,                              5*权重!AN$48+4*权重!AN$50+(数据!AX138-10)*权重!AN$52              )  )</f>
        <v>22.912499999999998</v>
      </c>
      <c r="AY138" s="8">
        <v>3</v>
      </c>
      <c r="AZ138" s="8">
        <v>3</v>
      </c>
      <c r="BA138" s="8">
        <v>3</v>
      </c>
      <c r="BB138" s="8">
        <v>1</v>
      </c>
      <c r="BC138" s="8">
        <v>1</v>
      </c>
      <c r="BD138" s="8">
        <v>1</v>
      </c>
      <c r="BE138" s="8">
        <v>2</v>
      </c>
      <c r="BF138" s="8">
        <v>1</v>
      </c>
      <c r="BG138" s="8">
        <v>2</v>
      </c>
      <c r="BH138" s="8">
        <v>1</v>
      </c>
      <c r="BI138" s="8">
        <v>2</v>
      </c>
      <c r="BJ138" s="8" t="s">
        <v>26</v>
      </c>
      <c r="BK138" s="8" t="s">
        <v>249</v>
      </c>
      <c r="BL138" s="8">
        <v>16</v>
      </c>
      <c r="BM138" s="8" t="s">
        <v>26</v>
      </c>
      <c r="BN138" s="8"/>
      <c r="BO138" s="8">
        <v>1</v>
      </c>
      <c r="BP138" s="34">
        <v>48029</v>
      </c>
      <c r="BQ138" s="8" t="s">
        <v>21</v>
      </c>
      <c r="BR138" s="8" t="s">
        <v>156</v>
      </c>
    </row>
    <row r="139" spans="1:70" ht="15.5" thickBot="1" x14ac:dyDescent="0.35">
      <c r="A139" s="8" t="s">
        <v>26</v>
      </c>
      <c r="B139" s="16">
        <f t="shared" si="5"/>
        <v>417.08083333333332</v>
      </c>
      <c r="C139" s="8" t="s">
        <v>460</v>
      </c>
      <c r="D139" s="8" t="s">
        <v>154</v>
      </c>
      <c r="E139" s="33">
        <v>1</v>
      </c>
      <c r="F139" s="8">
        <v>0</v>
      </c>
      <c r="G139" s="8" t="s">
        <v>29</v>
      </c>
      <c r="H139" s="8" t="s">
        <v>221</v>
      </c>
      <c r="I139" s="8">
        <v>28</v>
      </c>
      <c r="J139" s="8">
        <v>165</v>
      </c>
      <c r="K139" s="8">
        <v>180</v>
      </c>
      <c r="L139" s="16">
        <f>IF( 数据!L139&lt;=6,(数据!L139-1)*权重!B$48,              IF(数据!L139&lt;=12, 5*权重!B$48+(数据!L139-6)*权重!B$49,                              5*权重!B$48+6*权重!B$49+(数据!L139-12)*权重!B$51              )
 )</f>
        <v>5.333333333333333</v>
      </c>
      <c r="M139" s="16">
        <f>IF( 数据!M139&lt;=6,(数据!M139-1)*权重!C$48,              IF(数据!M139&lt;=12, 5*权重!C$48+(数据!M139-6)*权重!C$49,                              5*权重!C$48+6*权重!C$49+(数据!M139-12)*权重!C$51              )
 )</f>
        <v>1.3333333333333335</v>
      </c>
      <c r="N139" s="16">
        <f>IF( 数据!N139&lt;=6,(数据!N139-1)*权重!D$48,              IF(数据!N139&lt;=12, 5*权重!D$48+(数据!N139-6)*权重!D$49,                              5*权重!D$48+6*权重!D$49+(数据!N139-12)*权重!D$51              )
 )</f>
        <v>-1.4999999999999902E-2</v>
      </c>
      <c r="O139" s="16">
        <f>IF( 数据!O139&lt;=6,(数据!O139-1)*权重!E$48,              IF(数据!O139&lt;=12, 5*权重!E$48+(数据!O139-6)*权重!E$49,                              5*权重!E$48+6*权重!E$49+(数据!O139-12)*权重!E$51              )
 )</f>
        <v>0</v>
      </c>
      <c r="P139" s="16">
        <f>IF( 数据!P139&lt;=6,(数据!P139-1)*权重!F$48,              IF(数据!P139&lt;=12, 5*权重!F$48+(数据!P139-6)*权重!F$49,                              5*权重!F$48+6*权重!F$49+(数据!P139-12)*权重!F$51              )
 )</f>
        <v>-1.583333333333333</v>
      </c>
      <c r="Q139" s="16">
        <f>IF( 数据!Q139&lt;=6,(数据!Q139-1)*权重!G$48,              IF(数据!Q139&lt;=12, 5*权重!G$48+(数据!Q139-6)*权重!G$49,                              5*权重!G$48+6*权重!G$49+(数据!Q139-12)*权重!G$51              )
 )</f>
        <v>0</v>
      </c>
      <c r="R139" s="16">
        <f>IF( 数据!R139&lt;=6,(数据!R139-1)*权重!H$48,              IF(数据!R139&lt;=12, 5*权重!H$48+(数据!R139-6)*权重!H$49,                              5*权重!H$48+6*权重!H$49+(数据!R139-12)*权重!H$51              )
 )</f>
        <v>0</v>
      </c>
      <c r="S139" s="16">
        <f>IF( 数据!S139&lt;=6,(数据!S139-1)*权重!I$48,              IF(数据!S139&lt;=12, 5*权重!I$48+(数据!S139-6)*权重!I$49,                              5*权重!I$48+6*权重!I$49+(数据!S139-12)*权重!I$51              )
 )</f>
        <v>22.033333333333331</v>
      </c>
      <c r="T139" s="16">
        <f>IF( 数据!T139&lt;=6,(数据!T139-1)*权重!J$48,              IF(数据!T139&lt;=12, 5*权重!J$48+(数据!T139-6)*权重!J$49,                              5*权重!J$48+6*权重!J$49+(数据!T139-12)*权重!J$51              )
 )</f>
        <v>-0.20000000000000018</v>
      </c>
      <c r="U139" s="16">
        <f>IF( 数据!U139&lt;=6,(数据!U139-1)*权重!K$48,              IF(数据!U139&lt;=12, 5*权重!K$48+(数据!U139-6)*权重!K$49,                              5*权重!K$48+6*权重!K$49+(数据!U139-12)*权重!K$51              )
 )</f>
        <v>0</v>
      </c>
      <c r="V139" s="16">
        <f>IF( 数据!V139&lt;=6,(数据!V139-1)*权重!L$48,              IF(数据!V139&lt;=12, 5*权重!L$48+(数据!V139-6)*权重!L$49,                              5*权重!L$48+6*权重!L$49+(数据!V139-12)*权重!L$51              )
 )</f>
        <v>7.1333333333333346</v>
      </c>
      <c r="W139" s="16">
        <f>IF( 数据!W139&lt;=6,(数据!W139-1)*权重!M$48,              IF(数据!W139&lt;=12, 5*权重!M$48+(数据!W139-6)*权重!M$49,                              5*权重!M$48+6*权重!M$49+(数据!W139-12)*权重!M$51              )
 )</f>
        <v>2.6666666666666665</v>
      </c>
      <c r="X139" s="16">
        <f>IF( 数据!X139&lt;=6,(数据!X139-1)*权重!N$48,              IF(数据!X139&lt;=12, 5*权重!N$48+(数据!X139-6)*权重!N$49,                              5*权重!N$48+6*权重!N$49+(数据!X139-12)*权重!N$51              )
 )</f>
        <v>2.0499999999999998</v>
      </c>
      <c r="Y139" s="16">
        <f>IF( 数据!Y139&lt;=6,(数据!Y139-1)*权重!O$48,              IF(数据!Y139&lt;=12, 5*权重!O$48+(数据!Y139-6)*权重!O$49,                              5*权重!O$48+6*权重!O$49+(数据!Y139-12)*权重!O$51              )
 )</f>
        <v>1.5333333333333332</v>
      </c>
      <c r="Z139" s="16">
        <f>IF( 数据!Z139&lt;=6,(数据!Z139-1)*权重!P$48,              IF(数据!Z139&lt;=10, 5*权重!P$48+(数据!Z139-4)*权重!P$50,                              5*权重!P$48+4*权重!P$50+(数据!Z139-10)*权重!P$52              )  )</f>
        <v>-0.90000000000000013</v>
      </c>
      <c r="AA139" s="16">
        <f>IF( 数据!AA139&lt;=6,(数据!AA139-1)*权重!Q$48,              IF(数据!AA139&lt;=12, 5*权重!Q$48+(数据!AA139-6)*权重!Q$49,                              5*权重!Q$48+6*权重!Q$49+(数据!AA139-12)*权重!Q$51              )
 )</f>
        <v>5.833333333333333</v>
      </c>
      <c r="AB139" s="16">
        <f>IF( 数据!AB139&lt;=6,(数据!AB139-1)*权重!R$48,              IF(数据!AB139&lt;=10, 5*权重!R$48+(数据!AB139-4)*权重!R$50,                              5*权重!R$48+4*权重!R$50+(数据!AB139-10)*权重!R$52              )  )</f>
        <v>55.25</v>
      </c>
      <c r="AC139" s="16">
        <f>IF( 数据!AC139&lt;=6,(数据!AC139-1)*权重!S$48,              IF(数据!AC139&lt;=12, 5*权重!S$48+(数据!AC139-6)*权重!S$49,                              5*权重!S$48+6*权重!S$49+(数据!AC139-12)*权重!S$51              )
 )</f>
        <v>20.183333333333334</v>
      </c>
      <c r="AD139" s="16">
        <f>IF( 数据!AD139&lt;=6,(数据!AD139-1)*权重!T$48,              IF(数据!AD139&lt;=12, 5*权重!T$48+(数据!AD139-6)*权重!T$49,                              5*权重!T$48+6*权重!T$49+(数据!AD139-12)*权重!T$51              )
 )</f>
        <v>-0.13333333333333286</v>
      </c>
      <c r="AE139" s="16">
        <f>IF( 数据!AE139&lt;=6,(数据!AE139-1)*权重!U$48,              IF(数据!AE139&lt;=10, 5*权重!U$48+(数据!AE139-4)*权重!U$50,                              5*权重!U$48+4*权重!U$50+(数据!AE139-10)*权重!U$52              )  )</f>
        <v>-1.3999999999999995</v>
      </c>
      <c r="AF139" s="16">
        <f>IF( 数据!AF139&lt;=6,(数据!AF139-1)*权重!V$48,              IF(数据!AF139&lt;=10, 5*权重!V$48+(数据!AF139-4)*权重!V$50,                              5*权重!V$48+4*权重!V$50+(数据!AF139-10)*权重!V$52              )  )</f>
        <v>6.75</v>
      </c>
      <c r="AG139" s="16">
        <f>IF( 数据!AG139&lt;=6,(数据!AG139-1)*权重!W$48,              IF(数据!AG139&lt;=12, 5*权重!W$48+(数据!AG139-6)*权重!W$49,                              5*权重!W$48+6*权重!W$49+(数据!AG139-12)*权重!W$51              )
 )</f>
        <v>4.3</v>
      </c>
      <c r="AH139" s="16">
        <f>IF( 数据!AH139&lt;=6,(数据!AH139-1)*权重!X$48,              IF(数据!AH139&lt;=10, 5*权重!X$48+(数据!AH139-4)*权重!X$50,                              5*权重!X$48+4*权重!X$50+(数据!AH139-10)*权重!X$52              )  )</f>
        <v>0.28749999999999998</v>
      </c>
      <c r="AI139" s="16">
        <f>IF( 数据!AI139&lt;=6,(数据!AI139-1)*权重!Y$48,              IF(数据!AI139&lt;=12, 5*权重!Y$48+(数据!AI139-6)*权重!Y$49,                              5*权重!Y$48+6*权重!Y$49+(数据!AI139-12)*权重!Y$51              )
 )</f>
        <v>0.53333333333333333</v>
      </c>
      <c r="AJ139" s="16">
        <f>IF( 数据!AJ139&lt;=6,(数据!AJ139-1)*权重!Z$48,              IF(数据!AJ139&lt;=10, 5*权重!Z$48+(数据!AJ139-4)*权重!Z$50,                              5*权重!Z$48+4*权重!Z$50+(数据!AJ139-10)*权重!Z$52              )  )</f>
        <v>9.25</v>
      </c>
      <c r="AK139" s="16">
        <f>IF( 数据!AK139&lt;=6,(数据!AK139-1)*权重!AA$48,              IF(数据!AK139&lt;=10, 5*权重!AA$48+(数据!AK139-4)*权重!AA$50,                              5*权重!AA$48+4*权重!AA$50+(数据!AK139-10)*权重!AA$52              )  )</f>
        <v>-1.625</v>
      </c>
      <c r="AL139" s="16">
        <f>IF( 数据!AL139&lt;=6,(数据!AL139-1)*权重!AB$48,              IF(数据!AL139&lt;=12, 5*权重!AB$48+(数据!AL139-6)*权重!AB$49,                              5*权重!AB$48+6*权重!AB$49+(数据!AL139-12)*权重!AB$51              )
 )</f>
        <v>16.2</v>
      </c>
      <c r="AM139" s="16">
        <f>IF( 数据!AM139&lt;=6,(数据!AM139-1)*权重!AC$48,              IF(数据!AM139&lt;=12, 5*权重!AC$48+(数据!AM139-6)*权重!AC$49,                              5*权重!AC$48+6*权重!AC$49+(数据!AM139-12)*权重!AC$51              )
 )</f>
        <v>9.9666666666666668</v>
      </c>
      <c r="AN139" s="16">
        <f>IF( 数据!AN139&lt;=6,(数据!AN139-1)*权重!AD$48,              IF(数据!AN139&lt;=12, 5*权重!AD$48+(数据!AN139-6)*权重!AD$49,                              5*权重!AD$48+6*权重!AD$49+(数据!AN139-12)*权重!AD$51              )
 )</f>
        <v>72.604166666666671</v>
      </c>
      <c r="AO139" s="16">
        <f>IF( 数据!AO139&lt;=6,(数据!AO139-1)*权重!AE$48,              IF(数据!AO139&lt;=12, 5*权重!AE$48+(数据!AO139-6)*权重!AE$49,                              5*权重!AE$48+6*权重!AE$49+(数据!AO139-12)*权重!AE$51              )
 )</f>
        <v>8.3500000000000014</v>
      </c>
      <c r="AP139" s="16">
        <f>IF( 数据!AP139&lt;=6,(数据!AP139-1)*权重!AF$48,              IF(数据!AP139&lt;=12, 5*权重!AF$48+(数据!AP139-6)*权重!AF$49,                              5*权重!AF$48+6*权重!AF$49+(数据!AP139-12)*权重!AF$51              )
 )</f>
        <v>14.466666666666667</v>
      </c>
      <c r="AQ139" s="16">
        <f>IF( 数据!AQ139&lt;=6,(数据!AQ139-1)*权重!AG$48,              IF(数据!AQ139&lt;=12, 5*权重!AG$48+(数据!AQ139-6)*权重!AG$49,                              5*权重!AG$48+6*权重!AG$49+(数据!AQ139-12)*权重!AG$51              )
 )</f>
        <v>19.350000000000001</v>
      </c>
      <c r="AR139" s="16">
        <f>IF( 数据!AR139&lt;=6,(数据!AR139-1)*权重!AH$48,              IF(数据!AR139&lt;=12, 5*权重!AH$48+(数据!AR139-6)*权重!AH$49,                              5*权重!AH$48+6*权重!AH$49+(数据!AR139-12)*权重!AH$51              )
 )</f>
        <v>16.899999999999999</v>
      </c>
      <c r="AS139" s="16">
        <f>IF( 数据!AS139&lt;=6,(数据!AS139-1)*权重!AI$48,              IF(数据!AS139&lt;=12, 5*权重!AI$48+(数据!AS139-6)*权重!AI$49,                              5*权重!AI$48+6*权重!AI$49+(数据!AS139-12)*权重!AI$51              )
 )</f>
        <v>4.416666666666667</v>
      </c>
      <c r="AT139" s="16">
        <f>IF( 数据!AT139&lt;=6,(数据!AT139-1)*权重!AJ$48,              IF(数据!AT139&lt;=12, 5*权重!AJ$48+(数据!AT139-6)*权重!AJ$49,                              5*权重!AJ$48+6*权重!AJ$49+(数据!AT139-12)*权重!AJ$51              )
 )</f>
        <v>71.875</v>
      </c>
      <c r="AU139" s="16">
        <f>IF( 数据!AU139&lt;=6,(数据!AU139-1)*权重!AK$48,              IF(数据!AU139&lt;=12, 5*权重!AK$48+(数据!AU139-6)*权重!AK$49,                              5*权重!AK$48+6*权重!AK$49+(数据!AU139-12)*权重!AK$51              )
 )</f>
        <v>14.2</v>
      </c>
      <c r="AV139" s="16">
        <f>IF( 数据!AV139&lt;=6,(数据!AV139-1)*权重!AL$48,              IF(数据!AV139&lt;=10, 5*权重!AL$48+(数据!AV139-4)*权重!AL$50,                              5*权重!AL$48+4*权重!AL$50+(数据!AV139-10)*权重!AL$52              )  )</f>
        <v>3.4</v>
      </c>
      <c r="AW139" s="16">
        <f>IF( 数据!AW139&lt;=6,(数据!AW139-1)*权重!AM$48,              IF(数据!AW139&lt;=10, 5*权重!AM$48+(数据!AW139-4)*权重!AM$50,                              5*权重!AM$48+4*权重!AM$50+(数据!AW139-10)*权重!AM$52              )  )</f>
        <v>3.8250000000000002</v>
      </c>
      <c r="AX139" s="16">
        <f>IF( 数据!AX139&lt;=6,(数据!AX139-1)*权重!AN$48,              IF(数据!AX139&lt;=10, 5*权重!AN$48+(数据!AX139-4)*权重!AN$50,                              5*权重!AN$48+4*权重!AN$50+(数据!AX139-10)*权重!AN$52              )  )</f>
        <v>22.912499999999998</v>
      </c>
      <c r="AY139" s="8">
        <v>2</v>
      </c>
      <c r="AZ139" s="8">
        <v>1</v>
      </c>
      <c r="BA139" s="8">
        <v>3</v>
      </c>
      <c r="BB139" s="8">
        <v>3</v>
      </c>
      <c r="BC139" s="8">
        <v>1</v>
      </c>
      <c r="BD139" s="8">
        <v>1</v>
      </c>
      <c r="BE139" s="8">
        <v>1</v>
      </c>
      <c r="BF139" s="8">
        <v>3</v>
      </c>
      <c r="BG139" s="8">
        <v>3</v>
      </c>
      <c r="BH139" s="8">
        <v>2</v>
      </c>
      <c r="BI139" s="8">
        <v>2</v>
      </c>
      <c r="BJ139" s="8" t="s">
        <v>26</v>
      </c>
      <c r="BK139" s="8" t="s">
        <v>20</v>
      </c>
      <c r="BL139" s="8">
        <v>15</v>
      </c>
      <c r="BM139" s="8" t="s">
        <v>26</v>
      </c>
      <c r="BN139" s="8"/>
      <c r="BO139" s="8">
        <v>22</v>
      </c>
      <c r="BP139" s="34">
        <v>46203</v>
      </c>
      <c r="BQ139" s="8" t="s">
        <v>21</v>
      </c>
      <c r="BR139" s="8" t="s">
        <v>156</v>
      </c>
    </row>
    <row r="140" spans="1:70" ht="15.5" thickBot="1" x14ac:dyDescent="0.35">
      <c r="A140" s="8" t="s">
        <v>26</v>
      </c>
      <c r="B140" s="16">
        <f t="shared" si="5"/>
        <v>440.50333333333339</v>
      </c>
      <c r="C140" s="8" t="s">
        <v>461</v>
      </c>
      <c r="D140" s="8" t="s">
        <v>154</v>
      </c>
      <c r="E140" s="33">
        <v>1</v>
      </c>
      <c r="F140" s="8">
        <v>0</v>
      </c>
      <c r="G140" s="8" t="s">
        <v>20</v>
      </c>
      <c r="H140" s="8" t="s">
        <v>430</v>
      </c>
      <c r="I140" s="8">
        <v>26</v>
      </c>
      <c r="J140" s="8">
        <v>160</v>
      </c>
      <c r="K140" s="8">
        <v>175</v>
      </c>
      <c r="L140" s="16">
        <f>IF( 数据!L140&lt;=6,(数据!L140-1)*权重!B$48,              IF(数据!L140&lt;=12, 5*权重!B$48+(数据!L140-6)*权重!B$49,                              5*权重!B$48+6*权重!B$49+(数据!L140-12)*权重!B$51              )
 )</f>
        <v>3.9333333333333331</v>
      </c>
      <c r="M140" s="16">
        <f>IF( 数据!M140&lt;=6,(数据!M140-1)*权重!C$48,              IF(数据!M140&lt;=12, 5*权重!C$48+(数据!M140-6)*权重!C$49,                              5*权重!C$48+6*权重!C$49+(数据!M140-12)*权重!C$51              )
 )</f>
        <v>0.91666666666666674</v>
      </c>
      <c r="N140" s="16">
        <f>IF( 数据!N140&lt;=6,(数据!N140-1)*权重!D$48,              IF(数据!N140&lt;=12, 5*权重!D$48+(数据!N140-6)*权重!D$49,                              5*权重!D$48+6*权重!D$49+(数据!N140-12)*权重!D$51              )
 )</f>
        <v>0.27</v>
      </c>
      <c r="O140" s="16">
        <f>IF( 数据!O140&lt;=6,(数据!O140-1)*权重!E$48,              IF(数据!O140&lt;=12, 5*权重!E$48+(数据!O140-6)*权重!E$49,                              5*权重!E$48+6*权重!E$49+(数据!O140-12)*权重!E$51              )
 )</f>
        <v>0</v>
      </c>
      <c r="P140" s="16">
        <f>IF( 数据!P140&lt;=6,(数据!P140-1)*权重!F$48,              IF(数据!P140&lt;=12, 5*权重!F$48+(数据!P140-6)*权重!F$49,                              5*权重!F$48+6*权重!F$49+(数据!P140-12)*权重!F$51              )
 )</f>
        <v>-2.7333333333333329</v>
      </c>
      <c r="Q140" s="16">
        <f>IF( 数据!Q140&lt;=6,(数据!Q140-1)*权重!G$48,              IF(数据!Q140&lt;=12, 5*权重!G$48+(数据!Q140-6)*权重!G$49,                              5*权重!G$48+6*权重!G$49+(数据!Q140-12)*权重!G$51              )
 )</f>
        <v>0</v>
      </c>
      <c r="R140" s="16">
        <f>IF( 数据!R140&lt;=6,(数据!R140-1)*权重!H$48,              IF(数据!R140&lt;=12, 5*权重!H$48+(数据!R140-6)*权重!H$49,                              5*权重!H$48+6*权重!H$49+(数据!R140-12)*权重!H$51              )
 )</f>
        <v>0</v>
      </c>
      <c r="S140" s="16">
        <f>IF( 数据!S140&lt;=6,(数据!S140-1)*权重!I$48,              IF(数据!S140&lt;=12, 5*权重!I$48+(数据!S140-6)*权重!I$49,                              5*权重!I$48+6*权重!I$49+(数据!S140-12)*权重!I$51              )
 )</f>
        <v>17.933333333333334</v>
      </c>
      <c r="T140" s="16">
        <f>IF( 数据!T140&lt;=6,(数据!T140-1)*权重!J$48,              IF(数据!T140&lt;=12, 5*权重!J$48+(数据!T140-6)*权重!J$49,                              5*权重!J$48+6*权重!J$49+(数据!T140-12)*权重!J$51              )
 )</f>
        <v>1.2999999999999998</v>
      </c>
      <c r="U140" s="16">
        <f>IF( 数据!U140&lt;=6,(数据!U140-1)*权重!K$48,              IF(数据!U140&lt;=12, 5*权重!K$48+(数据!U140-6)*权重!K$49,                              5*权重!K$48+6*权重!K$49+(数据!U140-12)*权重!K$51              )
 )</f>
        <v>0</v>
      </c>
      <c r="V140" s="16">
        <f>IF( 数据!V140&lt;=6,(数据!V140-1)*权重!L$48,              IF(数据!V140&lt;=12, 5*权重!L$48+(数据!V140-6)*权重!L$49,                              5*权重!L$48+6*权重!L$49+(数据!V140-12)*权重!L$51              )
 )</f>
        <v>8.1666666666666679</v>
      </c>
      <c r="W140" s="16">
        <f>IF( 数据!W140&lt;=6,(数据!W140-1)*权重!M$48,              IF(数据!W140&lt;=12, 5*权重!M$48+(数据!W140-6)*权重!M$49,                              5*权重!M$48+6*权重!M$49+(数据!W140-12)*权重!M$51              )
 )</f>
        <v>0.76666666666666661</v>
      </c>
      <c r="X140" s="16">
        <f>IF( 数据!X140&lt;=6,(数据!X140-1)*权重!N$48,              IF(数据!X140&lt;=12, 5*权重!N$48+(数据!X140-6)*权重!N$49,                              5*权重!N$48+6*权重!N$49+(数据!X140-12)*权重!N$51              )
 )</f>
        <v>2.2666666666666666</v>
      </c>
      <c r="Y140" s="16">
        <f>IF( 数据!Y140&lt;=6,(数据!Y140-1)*权重!O$48,              IF(数据!Y140&lt;=12, 5*权重!O$48+(数据!Y140-6)*权重!O$49,                              5*权重!O$48+6*权重!O$49+(数据!Y140-12)*权重!O$51              )
 )</f>
        <v>2.5333333333333332</v>
      </c>
      <c r="Z140" s="16">
        <f>IF( 数据!Z140&lt;=6,(数据!Z140-1)*权重!P$48,              IF(数据!Z140&lt;=10, 5*权重!P$48+(数据!Z140-4)*权重!P$50,                              5*权重!P$48+4*权重!P$50+(数据!Z140-10)*权重!P$52              )  )</f>
        <v>-1.0750000000000002</v>
      </c>
      <c r="AA140" s="16">
        <f>IF( 数据!AA140&lt;=6,(数据!AA140-1)*权重!Q$48,              IF(数据!AA140&lt;=12, 5*权重!Q$48+(数据!AA140-6)*权重!Q$49,                              5*权重!Q$48+6*权重!Q$49+(数据!AA140-12)*权重!Q$51              )
 )</f>
        <v>5.166666666666667</v>
      </c>
      <c r="AB140" s="16">
        <f>IF( 数据!AB140&lt;=6,(数据!AB140-1)*权重!R$48,              IF(数据!AB140&lt;=10, 5*权重!R$48+(数据!AB140-4)*权重!R$50,                              5*权重!R$48+4*权重!R$50+(数据!AB140-10)*权重!R$52              )  )</f>
        <v>57.5</v>
      </c>
      <c r="AC140" s="16">
        <f>IF( 数据!AC140&lt;=6,(数据!AC140-1)*权重!S$48,              IF(数据!AC140&lt;=12, 5*权重!S$48+(数据!AC140-6)*权重!S$49,                              5*权重!S$48+6*权重!S$49+(数据!AC140-12)*权重!S$51              )
 )</f>
        <v>19.5</v>
      </c>
      <c r="AD140" s="16">
        <f>IF( 数据!AD140&lt;=6,(数据!AD140-1)*权重!T$48,              IF(数据!AD140&lt;=12, 5*权重!T$48+(数据!AD140-6)*权重!T$49,                              5*权重!T$48+6*权重!T$49+(数据!AD140-12)*权重!T$51              )
 )</f>
        <v>-1.2333333333333329</v>
      </c>
      <c r="AE140" s="16">
        <f>IF( 数据!AE140&lt;=6,(数据!AE140-1)*权重!U$48,              IF(数据!AE140&lt;=10, 5*权重!U$48+(数据!AE140-4)*权重!U$50,                              5*权重!U$48+4*权重!U$50+(数据!AE140-10)*权重!U$52              )  )</f>
        <v>-2.1999999999999993</v>
      </c>
      <c r="AF140" s="16">
        <f>IF( 数据!AF140&lt;=6,(数据!AF140-1)*权重!V$48,              IF(数据!AF140&lt;=10, 5*权重!V$48+(数据!AF140-4)*权重!V$50,                              5*权重!V$48+4*权重!V$50+(数据!AF140-10)*权重!V$52              )  )</f>
        <v>7.6125000000000007</v>
      </c>
      <c r="AG140" s="16">
        <f>IF( 数据!AG140&lt;=6,(数据!AG140-1)*权重!W$48,              IF(数据!AG140&lt;=12, 5*权重!W$48+(数据!AG140-6)*权重!W$49,                              5*权重!W$48+6*权重!W$49+(数据!AG140-12)*权重!W$51              )
 )</f>
        <v>3.4999999999999996</v>
      </c>
      <c r="AH140" s="16">
        <f>IF( 数据!AH140&lt;=6,(数据!AH140-1)*权重!X$48,              IF(数据!AH140&lt;=10, 5*权重!X$48+(数据!AH140-4)*权重!X$50,                              5*权重!X$48+4*权重!X$50+(数据!AH140-10)*权重!X$52              )  )</f>
        <v>6.25E-2</v>
      </c>
      <c r="AI140" s="16">
        <f>IF( 数据!AI140&lt;=6,(数据!AI140-1)*权重!Y$48,              IF(数据!AI140&lt;=12, 5*权重!Y$48+(数据!AI140-6)*权重!Y$49,                              5*权重!Y$48+6*权重!Y$49+(数据!AI140-12)*权重!Y$51              )
 )</f>
        <v>1.0666666666666667</v>
      </c>
      <c r="AJ140" s="16">
        <f>IF( 数据!AJ140&lt;=6,(数据!AJ140-1)*权重!Z$48,              IF(数据!AJ140&lt;=10, 5*权重!Z$48+(数据!AJ140-4)*权重!Z$50,                              5*权重!Z$48+4*权重!Z$50+(数据!AJ140-10)*权重!Z$52              )  )</f>
        <v>9.8375000000000004</v>
      </c>
      <c r="AK140" s="16">
        <f>IF( 数据!AK140&lt;=6,(数据!AK140-1)*权重!AA$48,              IF(数据!AK140&lt;=10, 5*权重!AA$48+(数据!AK140-4)*权重!AA$50,                              5*权重!AA$48+4*权重!AA$50+(数据!AK140-10)*权重!AA$52              )  )</f>
        <v>-0.92500000000000004</v>
      </c>
      <c r="AL140" s="16">
        <f>IF( 数据!AL140&lt;=6,(数据!AL140-1)*权重!AB$48,              IF(数据!AL140&lt;=12, 5*权重!AB$48+(数据!AL140-6)*权重!AB$49,                              5*权重!AB$48+6*权重!AB$49+(数据!AL140-12)*权重!AB$51              )
 )</f>
        <v>15.3</v>
      </c>
      <c r="AM140" s="16">
        <f>IF( 数据!AM140&lt;=6,(数据!AM140-1)*权重!AC$48,              IF(数据!AM140&lt;=12, 5*权重!AC$48+(数据!AM140-6)*权重!AC$49,                              5*权重!AC$48+6*权重!AC$49+(数据!AM140-12)*权重!AC$51              )
 )</f>
        <v>8.8666666666666671</v>
      </c>
      <c r="AN140" s="16">
        <f>IF( 数据!AN140&lt;=6,(数据!AN140-1)*权重!AD$48,              IF(数据!AN140&lt;=12, 5*权重!AD$48+(数据!AN140-6)*权重!AD$49,                              5*权重!AD$48+6*权重!AD$49+(数据!AN140-12)*权重!AD$51              )
 )</f>
        <v>82.0625</v>
      </c>
      <c r="AO140" s="16">
        <f>IF( 数据!AO140&lt;=6,(数据!AO140-1)*权重!AE$48,              IF(数据!AO140&lt;=12, 5*权重!AE$48+(数据!AO140-6)*权重!AE$49,                              5*权重!AE$48+6*权重!AE$49+(数据!AO140-12)*权重!AE$51              )
 )</f>
        <v>11.116666666666667</v>
      </c>
      <c r="AP140" s="16">
        <f>IF( 数据!AP140&lt;=6,(数据!AP140-1)*权重!AF$48,              IF(数据!AP140&lt;=12, 5*权重!AF$48+(数据!AP140-6)*权重!AF$49,                              5*权重!AF$48+6*权重!AF$49+(数据!AP140-12)*权重!AF$51              )
 )</f>
        <v>15.433333333333334</v>
      </c>
      <c r="AQ140" s="16">
        <f>IF( 数据!AQ140&lt;=6,(数据!AQ140-1)*权重!AG$48,              IF(数据!AQ140&lt;=12, 5*权重!AG$48+(数据!AQ140-6)*权重!AG$49,                              5*权重!AG$48+6*权重!AG$49+(数据!AQ140-12)*权重!AG$51              )
 )</f>
        <v>19.866666666666667</v>
      </c>
      <c r="AR140" s="16">
        <f>IF( 数据!AR140&lt;=6,(数据!AR140-1)*权重!AH$48,              IF(数据!AR140&lt;=12, 5*权重!AH$48+(数据!AR140-6)*权重!AH$49,                              5*权重!AH$48+6*权重!AH$49+(数据!AR140-12)*权重!AH$51              )
 )</f>
        <v>18.066666666666666</v>
      </c>
      <c r="AS140" s="16">
        <f>IF( 数据!AS140&lt;=6,(数据!AS140-1)*权重!AI$48,              IF(数据!AS140&lt;=12, 5*权重!AI$48+(数据!AS140-6)*权重!AI$49,                              5*权重!AI$48+6*权重!AI$49+(数据!AS140-12)*权重!AI$51              )
 )</f>
        <v>7.6000000000000014</v>
      </c>
      <c r="AT140" s="16">
        <f>IF( 数据!AT140&lt;=6,(数据!AT140-1)*权重!AJ$48,              IF(数据!AT140&lt;=12, 5*权重!AJ$48+(数据!AT140-6)*权重!AJ$49,                              5*权重!AJ$48+6*权重!AJ$49+(数据!AT140-12)*权重!AJ$51              )
 )</f>
        <v>81.625</v>
      </c>
      <c r="AU140" s="16">
        <f>IF( 数据!AU140&lt;=6,(数据!AU140-1)*权重!AK$48,              IF(数据!AU140&lt;=12, 5*权重!AK$48+(数据!AU140-6)*权重!AK$49,                              5*权重!AK$48+6*权重!AK$49+(数据!AU140-12)*权重!AK$51              )
 )</f>
        <v>15.099999999999998</v>
      </c>
      <c r="AV140" s="16">
        <f>IF( 数据!AV140&lt;=6,(数据!AV140-1)*权重!AL$48,              IF(数据!AV140&lt;=10, 5*权重!AL$48+(数据!AV140-4)*权重!AL$50,                              5*权重!AL$48+4*权重!AL$50+(数据!AV140-10)*权重!AL$52              )  )</f>
        <v>2.9749999999999996</v>
      </c>
      <c r="AW140" s="16">
        <f>IF( 数据!AW140&lt;=6,(数据!AW140-1)*权重!AM$48,              IF(数据!AW140&lt;=10, 5*权重!AM$48+(数据!AW140-4)*权重!AM$50,                              5*权重!AM$48+4*权重!AM$50+(数据!AW140-10)*权重!AM$52              )  )</f>
        <v>4.5750000000000002</v>
      </c>
      <c r="AX140" s="16">
        <f>IF( 数据!AX140&lt;=6,(数据!AX140-1)*权重!AN$48,              IF(数据!AX140&lt;=10, 5*权重!AN$48+(数据!AX140-4)*权重!AN$50,                              5*权重!AN$48+4*权重!AN$50+(数据!AX140-10)*权重!AN$52              )  )</f>
        <v>23.75</v>
      </c>
      <c r="AY140" s="8">
        <v>1</v>
      </c>
      <c r="AZ140" s="8">
        <v>1</v>
      </c>
      <c r="BA140" s="8">
        <v>3</v>
      </c>
      <c r="BB140" s="8">
        <v>2</v>
      </c>
      <c r="BC140" s="8">
        <v>1</v>
      </c>
      <c r="BD140" s="8">
        <v>2</v>
      </c>
      <c r="BE140" s="8">
        <v>3</v>
      </c>
      <c r="BF140" s="8">
        <v>1</v>
      </c>
      <c r="BG140" s="8">
        <v>1</v>
      </c>
      <c r="BH140" s="8">
        <v>2</v>
      </c>
      <c r="BI140" s="8">
        <v>1</v>
      </c>
      <c r="BJ140" s="8" t="s">
        <v>26</v>
      </c>
      <c r="BK140" s="8" t="s">
        <v>20</v>
      </c>
      <c r="BL140" s="8">
        <v>15</v>
      </c>
      <c r="BM140" s="8" t="s">
        <v>26</v>
      </c>
      <c r="BN140" s="8"/>
      <c r="BO140" s="8">
        <v>8</v>
      </c>
      <c r="BP140" s="34">
        <v>47664</v>
      </c>
      <c r="BQ140" s="8" t="s">
        <v>21</v>
      </c>
      <c r="BR140" s="8" t="s">
        <v>156</v>
      </c>
    </row>
    <row r="141" spans="1:70" ht="15.5" thickBot="1" x14ac:dyDescent="0.35">
      <c r="A141" s="8" t="s">
        <v>26</v>
      </c>
      <c r="B141" s="16">
        <f t="shared" si="5"/>
        <v>413.13916666666671</v>
      </c>
      <c r="C141" s="8" t="s">
        <v>462</v>
      </c>
      <c r="D141" s="8" t="s">
        <v>154</v>
      </c>
      <c r="E141" s="33">
        <v>1</v>
      </c>
      <c r="F141" s="8">
        <v>0</v>
      </c>
      <c r="G141" s="8" t="s">
        <v>20</v>
      </c>
      <c r="H141" s="8" t="s">
        <v>463</v>
      </c>
      <c r="I141" s="8">
        <v>31</v>
      </c>
      <c r="J141" s="8">
        <v>150</v>
      </c>
      <c r="K141" s="8">
        <v>170</v>
      </c>
      <c r="L141" s="16">
        <f>IF( 数据!L141&lt;=6,(数据!L141-1)*权重!B$48,              IF(数据!L141&lt;=12, 5*权重!B$48+(数据!L141-6)*权重!B$49,                              5*权重!B$48+6*权重!B$49+(数据!L141-12)*权重!B$51              )
 )</f>
        <v>4.8666666666666663</v>
      </c>
      <c r="M141" s="16">
        <f>IF( 数据!M141&lt;=6,(数据!M141-1)*权重!C$48,              IF(数据!M141&lt;=12, 5*权重!C$48+(数据!M141-6)*权重!C$49,                              5*权重!C$48+6*权重!C$49+(数据!M141-12)*权重!C$51              )
 )</f>
        <v>2.166666666666667</v>
      </c>
      <c r="N141" s="16">
        <f>IF( 数据!N141&lt;=6,(数据!N141-1)*权重!D$48,              IF(数据!N141&lt;=12, 5*权重!D$48+(数据!N141-6)*权重!D$49,                              5*权重!D$48+6*权重!D$49+(数据!N141-12)*权重!D$51              )
 )</f>
        <v>-1.4999999999999902E-2</v>
      </c>
      <c r="O141" s="16">
        <f>IF( 数据!O141&lt;=6,(数据!O141-1)*权重!E$48,              IF(数据!O141&lt;=12, 5*权重!E$48+(数据!O141-6)*权重!E$49,                              5*权重!E$48+6*权重!E$49+(数据!O141-12)*权重!E$51              )
 )</f>
        <v>0</v>
      </c>
      <c r="P141" s="16">
        <f>IF( 数据!P141&lt;=6,(数据!P141-1)*权重!F$48,              IF(数据!P141&lt;=12, 5*权重!F$48+(数据!P141-6)*权重!F$49,                              5*权重!F$48+6*权重!F$49+(数据!P141-12)*权重!F$51              )
 )</f>
        <v>-1.583333333333333</v>
      </c>
      <c r="Q141" s="16">
        <f>IF( 数据!Q141&lt;=6,(数据!Q141-1)*权重!G$48,              IF(数据!Q141&lt;=12, 5*权重!G$48+(数据!Q141-6)*权重!G$49,                              5*权重!G$48+6*权重!G$49+(数据!Q141-12)*权重!G$51              )
 )</f>
        <v>0</v>
      </c>
      <c r="R141" s="16">
        <f>IF( 数据!R141&lt;=6,(数据!R141-1)*权重!H$48,              IF(数据!R141&lt;=12, 5*权重!H$48+(数据!R141-6)*权重!H$49,                              5*权重!H$48+6*权重!H$49+(数据!R141-12)*权重!H$51              )
 )</f>
        <v>0</v>
      </c>
      <c r="S141" s="16">
        <f>IF( 数据!S141&lt;=6,(数据!S141-1)*权重!I$48,              IF(数据!S141&lt;=12, 5*权重!I$48+(数据!S141-6)*权重!I$49,                              5*权重!I$48+6*权重!I$49+(数据!S141-12)*权重!I$51              )
 )</f>
        <v>20.666666666666664</v>
      </c>
      <c r="T141" s="16">
        <f>IF( 数据!T141&lt;=6,(数据!T141-1)*权重!J$48,              IF(数据!T141&lt;=12, 5*权重!J$48+(数据!T141-6)*权重!J$49,                              5*权重!J$48+6*权重!J$49+(数据!T141-12)*权重!J$51              )
 )</f>
        <v>0.29999999999999982</v>
      </c>
      <c r="U141" s="16">
        <f>IF( 数据!U141&lt;=6,(数据!U141-1)*权重!K$48,              IF(数据!U141&lt;=12, 5*权重!K$48+(数据!U141-6)*权重!K$49,                              5*权重!K$48+6*权重!K$49+(数据!U141-12)*权重!K$51              )
 )</f>
        <v>0</v>
      </c>
      <c r="V141" s="16">
        <f>IF( 数据!V141&lt;=6,(数据!V141-1)*权重!L$48,              IF(数据!V141&lt;=12, 5*权重!L$48+(数据!V141-6)*权重!L$49,                              5*权重!L$48+6*权重!L$49+(数据!V141-12)*权重!L$51              )
 )</f>
        <v>7.5000000000000009</v>
      </c>
      <c r="W141" s="16">
        <f>IF( 数据!W141&lt;=6,(数据!W141-1)*权重!M$48,              IF(数据!W141&lt;=12, 5*权重!M$48+(数据!W141-6)*权重!M$49,                              5*权重!M$48+6*权重!M$49+(数据!W141-12)*权重!M$51              )
 )</f>
        <v>2.0333333333333332</v>
      </c>
      <c r="X141" s="16">
        <f>IF( 数据!X141&lt;=6,(数据!X141-1)*权重!N$48,              IF(数据!X141&lt;=12, 5*权重!N$48+(数据!X141-6)*权重!N$49,                              5*权重!N$48+6*权重!N$49+(数据!X141-12)*权重!N$51              )
 )</f>
        <v>1.9666666666666666</v>
      </c>
      <c r="Y141" s="16">
        <f>IF( 数据!Y141&lt;=6,(数据!Y141-1)*权重!O$48,              IF(数据!Y141&lt;=12, 5*权重!O$48+(数据!Y141-6)*权重!O$49,                              5*权重!O$48+6*权重!O$49+(数据!Y141-12)*权重!O$51              )
 )</f>
        <v>2.5333333333333332</v>
      </c>
      <c r="Z141" s="16">
        <f>IF( 数据!Z141&lt;=6,(数据!Z141-1)*权重!P$48,              IF(数据!Z141&lt;=10, 5*权重!P$48+(数据!Z141-4)*权重!P$50,                              5*权重!P$48+4*权重!P$50+(数据!Z141-10)*权重!P$52              )  )</f>
        <v>-0.55000000000000027</v>
      </c>
      <c r="AA141" s="16">
        <f>IF( 数据!AA141&lt;=6,(数据!AA141-1)*权重!Q$48,              IF(数据!AA141&lt;=12, 5*权重!Q$48+(数据!AA141-6)*权重!Q$49,                              5*权重!Q$48+6*权重!Q$49+(数据!AA141-12)*权重!Q$51              )
 )</f>
        <v>4.9333333333333327</v>
      </c>
      <c r="AB141" s="16">
        <f>IF( 数据!AB141&lt;=6,(数据!AB141-1)*权重!R$48,              IF(数据!AB141&lt;=10, 5*权重!R$48+(数据!AB141-4)*权重!R$50,                              5*权重!R$48+4*权重!R$50+(数据!AB141-10)*权重!R$52              )  )</f>
        <v>55.25</v>
      </c>
      <c r="AC141" s="16">
        <f>IF( 数据!AC141&lt;=6,(数据!AC141-1)*权重!S$48,              IF(数据!AC141&lt;=12, 5*权重!S$48+(数据!AC141-6)*权重!S$49,                              5*权重!S$48+6*权重!S$49+(数据!AC141-12)*权重!S$51              )
 )</f>
        <v>18.75</v>
      </c>
      <c r="AD141" s="16">
        <f>IF( 数据!AD141&lt;=6,(数据!AD141-1)*权重!T$48,              IF(数据!AD141&lt;=12, 5*权重!T$48+(数据!AD141-6)*权重!T$49,                              5*权重!T$48+6*权重!T$49+(数据!AD141-12)*权重!T$51              )
 )</f>
        <v>-1.5999999999999996</v>
      </c>
      <c r="AE141" s="16">
        <f>IF( 数据!AE141&lt;=6,(数据!AE141-1)*权重!U$48,              IF(数据!AE141&lt;=10, 5*权重!U$48+(数据!AE141-4)*权重!U$50,                              5*权重!U$48+4*权重!U$50+(数据!AE141-10)*权重!U$52              )  )</f>
        <v>-3.2749999999999995</v>
      </c>
      <c r="AF141" s="16">
        <f>IF( 数据!AF141&lt;=6,(数据!AF141-1)*权重!V$48,              IF(数据!AF141&lt;=10, 5*权重!V$48+(数据!AF141-4)*权重!V$50,                              5*权重!V$48+4*权重!V$50+(数据!AF141-10)*权重!V$52              )  )</f>
        <v>7.6125000000000007</v>
      </c>
      <c r="AG141" s="16">
        <f>IF( 数据!AG141&lt;=6,(数据!AG141-1)*权重!W$48,              IF(数据!AG141&lt;=12, 5*权重!W$48+(数据!AG141-6)*权重!W$49,                              5*权重!W$48+6*权重!W$49+(数据!AG141-12)*权重!W$51              )
 )</f>
        <v>3.8999999999999995</v>
      </c>
      <c r="AH141" s="16">
        <f>IF( 数据!AH141&lt;=6,(数据!AH141-1)*权重!X$48,              IF(数据!AH141&lt;=10, 5*权重!X$48+(数据!AH141-4)*权重!X$50,                              5*权重!X$48+4*权重!X$50+(数据!AH141-10)*权重!X$52              )  )</f>
        <v>-0.27500000000000002</v>
      </c>
      <c r="AI141" s="16">
        <f>IF( 数据!AI141&lt;=6,(数据!AI141-1)*权重!Y$48,              IF(数据!AI141&lt;=12, 5*权重!Y$48+(数据!AI141-6)*权重!Y$49,                              5*权重!Y$48+6*权重!Y$49+(数据!AI141-12)*权重!Y$51              )
 )</f>
        <v>0.53333333333333333</v>
      </c>
      <c r="AJ141" s="16">
        <f>IF( 数据!AJ141&lt;=6,(数据!AJ141-1)*权重!Z$48,              IF(数据!AJ141&lt;=10, 5*权重!Z$48+(数据!AJ141-4)*权重!Z$50,                              5*权重!Z$48+4*权重!Z$50+(数据!AJ141-10)*权重!Z$52              )  )</f>
        <v>8.6625000000000014</v>
      </c>
      <c r="AK141" s="16">
        <f>IF( 数据!AK141&lt;=6,(数据!AK141-1)*权重!AA$48,              IF(数据!AK141&lt;=10, 5*权重!AA$48+(数据!AK141-4)*权重!AA$50,                              5*权重!AA$48+4*权重!AA$50+(数据!AK141-10)*权重!AA$52              )  )</f>
        <v>-1.4500000000000002</v>
      </c>
      <c r="AL141" s="16">
        <f>IF( 数据!AL141&lt;=6,(数据!AL141-1)*权重!AB$48,              IF(数据!AL141&lt;=12, 5*权重!AB$48+(数据!AL141-6)*权重!AB$49,                              5*权重!AB$48+6*权重!AB$49+(数据!AL141-12)*权重!AB$51              )
 )</f>
        <v>15.3</v>
      </c>
      <c r="AM141" s="16">
        <f>IF( 数据!AM141&lt;=6,(数据!AM141-1)*权重!AC$48,              IF(数据!AM141&lt;=12, 5*权重!AC$48+(数据!AM141-6)*权重!AC$49,                              5*权重!AC$48+6*权重!AC$49+(数据!AM141-12)*权重!AC$51              )
 )</f>
        <v>8.8666666666666671</v>
      </c>
      <c r="AN141" s="16">
        <f>IF( 数据!AN141&lt;=6,(数据!AN141-1)*权重!AD$48,              IF(数据!AN141&lt;=12, 5*权重!AD$48+(数据!AN141-6)*权重!AD$49,                              5*权重!AD$48+6*权重!AD$49+(数据!AN141-12)*权重!AD$51              )
 )</f>
        <v>72.604166666666671</v>
      </c>
      <c r="AO141" s="16">
        <f>IF( 数据!AO141&lt;=6,(数据!AO141-1)*权重!AE$48,              IF(数据!AO141&lt;=12, 5*权重!AE$48+(数据!AO141-6)*权重!AE$49,                              5*权重!AE$48+6*权重!AE$49+(数据!AO141-12)*权重!AE$51              )
 )</f>
        <v>9.7333333333333343</v>
      </c>
      <c r="AP141" s="16">
        <f>IF( 数据!AP141&lt;=6,(数据!AP141-1)*权重!AF$48,              IF(数据!AP141&lt;=12, 5*权重!AF$48+(数据!AP141-6)*权重!AF$49,                              5*权重!AF$48+6*权重!AF$49+(数据!AP141-12)*权重!AF$51              )
 )</f>
        <v>15.433333333333334</v>
      </c>
      <c r="AQ141" s="16">
        <f>IF( 数据!AQ141&lt;=6,(数据!AQ141-1)*权重!AG$48,              IF(数据!AQ141&lt;=12, 5*权重!AG$48+(数据!AQ141-6)*权重!AG$49,                              5*权重!AG$48+6*权重!AG$49+(数据!AQ141-12)*权重!AG$51              )
 )</f>
        <v>18.316666666666666</v>
      </c>
      <c r="AR141" s="16">
        <f>IF( 数据!AR141&lt;=6,(数据!AR141-1)*权重!AH$48,              IF(数据!AR141&lt;=12, 5*权重!AH$48+(数据!AR141-6)*权重!AH$49,                              5*权重!AH$48+6*权重!AH$49+(数据!AR141-12)*权重!AH$51              )
 )</f>
        <v>15.733333333333333</v>
      </c>
      <c r="AS141" s="16">
        <f>IF( 数据!AS141&lt;=6,(数据!AS141-1)*权重!AI$48,              IF(数据!AS141&lt;=12, 5*权重!AI$48+(数据!AS141-6)*权重!AI$49,                              5*权重!AI$48+6*权重!AI$49+(数据!AS141-12)*权重!AI$51              )
 )</f>
        <v>5.7000000000000011</v>
      </c>
      <c r="AT141" s="16">
        <f>IF( 数据!AT141&lt;=6,(数据!AT141-1)*权重!AJ$48,              IF(数据!AT141&lt;=12, 5*权重!AJ$48+(数据!AT141-6)*权重!AJ$49,                              5*权重!AJ$48+6*权重!AJ$49+(数据!AT141-12)*权重!AJ$51              )
 )</f>
        <v>76.75</v>
      </c>
      <c r="AU141" s="16">
        <f>IF( 数据!AU141&lt;=6,(数据!AU141-1)*权重!AK$48,              IF(数据!AU141&lt;=12, 5*权重!AK$48+(数据!AU141-6)*权重!AK$49,                              5*权重!AK$48+6*权重!AK$49+(数据!AU141-12)*权重!AK$51              )
 )</f>
        <v>13.899999999999999</v>
      </c>
      <c r="AV141" s="16">
        <f>IF( 数据!AV141&lt;=6,(数据!AV141-1)*权重!AL$48,              IF(数据!AV141&lt;=10, 5*权重!AL$48+(数据!AV141-4)*权重!AL$50,                              5*权重!AL$48+4*权重!AL$50+(数据!AV141-10)*权重!AL$52              )  )</f>
        <v>2.5499999999999998</v>
      </c>
      <c r="AW141" s="16">
        <f>IF( 数据!AW141&lt;=6,(数据!AW141-1)*权重!AM$48,              IF(数据!AW141&lt;=10, 5*权重!AM$48+(数据!AW141-4)*权重!AM$50,                              5*权重!AM$48+4*权重!AM$50+(数据!AW141-10)*权重!AM$52              )  )</f>
        <v>3.8250000000000002</v>
      </c>
      <c r="AX141" s="16">
        <f>IF( 数据!AX141&lt;=6,(数据!AX141-1)*权重!AN$48,              IF(数据!AX141&lt;=10, 5*权重!AN$48+(数据!AX141-4)*权重!AN$50,                              5*权重!AN$48+4*权重!AN$50+(数据!AX141-10)*权重!AN$52              )  )</f>
        <v>21.5</v>
      </c>
      <c r="AY141" s="8">
        <v>2</v>
      </c>
      <c r="AZ141" s="8">
        <v>3</v>
      </c>
      <c r="BA141" s="8">
        <v>2</v>
      </c>
      <c r="BB141" s="8">
        <v>2</v>
      </c>
      <c r="BC141" s="8">
        <v>1</v>
      </c>
      <c r="BD141" s="8">
        <v>2</v>
      </c>
      <c r="BE141" s="8">
        <v>3</v>
      </c>
      <c r="BF141" s="8">
        <v>1</v>
      </c>
      <c r="BG141" s="8">
        <v>1</v>
      </c>
      <c r="BH141" s="8">
        <v>3</v>
      </c>
      <c r="BI141" s="8">
        <v>1</v>
      </c>
      <c r="BJ141" s="8" t="s">
        <v>26</v>
      </c>
      <c r="BK141" s="8" t="s">
        <v>20</v>
      </c>
      <c r="BL141" s="8">
        <v>10</v>
      </c>
      <c r="BM141" s="8" t="s">
        <v>26</v>
      </c>
      <c r="BN141" s="8"/>
      <c r="BO141" s="8">
        <v>12</v>
      </c>
      <c r="BP141" s="34">
        <v>46203</v>
      </c>
      <c r="BQ141" s="8" t="s">
        <v>21</v>
      </c>
      <c r="BR141" s="8" t="s">
        <v>156</v>
      </c>
    </row>
    <row r="142" spans="1:70" ht="15.5" thickBot="1" x14ac:dyDescent="0.35">
      <c r="A142" s="8" t="s">
        <v>26</v>
      </c>
      <c r="B142" s="16">
        <f>SUM(L142:AX142)</f>
        <v>381.25833333333327</v>
      </c>
      <c r="C142" s="8" t="s">
        <v>464</v>
      </c>
      <c r="D142" s="8" t="s">
        <v>154</v>
      </c>
      <c r="E142" s="33">
        <v>1</v>
      </c>
      <c r="F142" s="8">
        <v>0</v>
      </c>
      <c r="G142" s="8" t="s">
        <v>19</v>
      </c>
      <c r="H142" s="8" t="s">
        <v>32</v>
      </c>
      <c r="I142" s="8">
        <v>24</v>
      </c>
      <c r="J142" s="8">
        <v>160</v>
      </c>
      <c r="K142" s="8">
        <v>175</v>
      </c>
      <c r="L142" s="16">
        <f>IF( 数据!L142&lt;=6,(数据!L142-1)*权重!B$48,              IF(数据!L142&lt;=12, 5*权重!B$48+(数据!L142-6)*权重!B$49,                              5*权重!B$48+6*权重!B$49+(数据!L142-12)*权重!B$51              )
 )</f>
        <v>3.4666666666666668</v>
      </c>
      <c r="M142" s="16">
        <f>IF( 数据!M142&lt;=6,(数据!M142-1)*权重!C$48,              IF(数据!M142&lt;=12, 5*权重!C$48+(数据!M142-6)*权重!C$49,                              5*权重!C$48+6*权重!C$49+(数据!M142-12)*权重!C$51              )
 )</f>
        <v>1.1599999999999999</v>
      </c>
      <c r="N142" s="16">
        <f>IF( 数据!N142&lt;=6,(数据!N142-1)*权重!D$48,              IF(数据!N142&lt;=12, 5*权重!D$48+(数据!N142-6)*权重!D$49,                              5*权重!D$48+6*权重!D$49+(数据!N142-12)*权重!D$51              )
 )</f>
        <v>0</v>
      </c>
      <c r="O142" s="16">
        <f>IF( 数据!O142&lt;=6,(数据!O142-1)*权重!E$48,              IF(数据!O142&lt;=12, 5*权重!E$48+(数据!O142-6)*权重!E$49,                              5*权重!E$48+6*权重!E$49+(数据!O142-12)*权重!E$51              )
 )</f>
        <v>0</v>
      </c>
      <c r="P142" s="16">
        <f>IF( 数据!P142&lt;=6,(数据!P142-1)*权重!F$48,              IF(数据!P142&lt;=12, 5*权重!F$48+(数据!P142-6)*权重!F$49,                              5*权重!F$48+6*权重!F$49+(数据!P142-12)*权重!F$51              )
 )</f>
        <v>-3.4999999999999996</v>
      </c>
      <c r="Q142" s="16">
        <f>IF( 数据!Q142&lt;=6,(数据!Q142-1)*权重!G$48,              IF(数据!Q142&lt;=12, 5*权重!G$48+(数据!Q142-6)*权重!G$49,                              5*权重!G$48+6*权重!G$49+(数据!Q142-12)*权重!G$51              )
 )</f>
        <v>0</v>
      </c>
      <c r="R142" s="16">
        <f>IF( 数据!R142&lt;=6,(数据!R142-1)*权重!H$48,              IF(数据!R142&lt;=12, 5*权重!H$48+(数据!R142-6)*权重!H$49,                              5*权重!H$48+6*权重!H$49+(数据!R142-12)*权重!H$51              )
 )</f>
        <v>0</v>
      </c>
      <c r="S142" s="16">
        <f>IF( 数据!S142&lt;=6,(数据!S142-1)*权重!I$48,              IF(数据!S142&lt;=12, 5*权重!I$48+(数据!S142-6)*权重!I$49,                              5*权重!I$48+6*权重!I$49+(数据!S142-12)*权重!I$51              )
 )</f>
        <v>1.2</v>
      </c>
      <c r="T142" s="16">
        <f>IF( 数据!T142&lt;=6,(数据!T142-1)*权重!J$48,              IF(数据!T142&lt;=12, 5*权重!J$48+(数据!T142-6)*权重!J$49,                              5*权重!J$48+6*权重!J$49+(数据!T142-12)*权重!J$51              )
 )</f>
        <v>1.4</v>
      </c>
      <c r="U142" s="16">
        <f>IF( 数据!U142&lt;=6,(数据!U142-1)*权重!K$48,              IF(数据!U142&lt;=12, 5*权重!K$48+(数据!U142-6)*权重!K$49,                              5*权重!K$48+6*权重!K$49+(数据!U142-12)*权重!K$51              )
 )</f>
        <v>0</v>
      </c>
      <c r="V142" s="16">
        <f>IF( 数据!V142&lt;=6,(数据!V142-1)*权重!L$48,              IF(数据!V142&lt;=12, 5*权重!L$48+(数据!V142-6)*权重!L$49,                              5*权重!L$48+6*权重!L$49+(数据!V142-12)*权重!L$51              )
 )</f>
        <v>0</v>
      </c>
      <c r="W142" s="16">
        <f>IF( 数据!W142&lt;=6,(数据!W142-1)*权重!M$48,              IF(数据!W142&lt;=12, 5*权重!M$48+(数据!W142-6)*权重!M$49,                              5*权重!M$48+6*权重!M$49+(数据!W142-12)*权重!M$51              )
 )</f>
        <v>0.1333333333333333</v>
      </c>
      <c r="X142" s="16">
        <f>IF( 数据!X142&lt;=6,(数据!X142-1)*权重!N$48,              IF(数据!X142&lt;=12, 5*权重!N$48+(数据!X142-6)*权重!N$49,                              5*权重!N$48+6*权重!N$49+(数据!X142-12)*权重!N$51              )
 )</f>
        <v>2.0499999999999998</v>
      </c>
      <c r="Y142" s="16">
        <f>IF( 数据!Y142&lt;=6,(数据!Y142-1)*权重!O$48,              IF(数据!Y142&lt;=12, 5*权重!O$48+(数据!Y142-6)*权重!O$49,                              5*权重!O$48+6*权重!O$49+(数据!Y142-12)*权重!O$51              )
 )</f>
        <v>0.24</v>
      </c>
      <c r="Z142" s="16">
        <f>IF( 数据!Z142&lt;=6,(数据!Z142-1)*权重!P$48,              IF(数据!Z142&lt;=10, 5*权重!P$48+(数据!Z142-4)*权重!P$50,                              5*权重!P$48+4*权重!P$50+(数据!Z142-10)*权重!P$52              )  )</f>
        <v>-1.7250000000000001</v>
      </c>
      <c r="AA142" s="16">
        <f>IF( 数据!AA142&lt;=6,(数据!AA142-1)*权重!Q$48,              IF(数据!AA142&lt;=12, 5*权重!Q$48+(数据!AA142-6)*权重!Q$49,                              5*权重!Q$48+6*权重!Q$49+(数据!AA142-12)*权重!Q$51              )
 )</f>
        <v>6.5</v>
      </c>
      <c r="AB142" s="16">
        <f>IF( 数据!AB142&lt;=6,(数据!AB142-1)*权重!R$48,              IF(数据!AB142&lt;=10, 5*权重!R$48+(数据!AB142-4)*权重!R$50,                              5*权重!R$48+4*权重!R$50+(数据!AB142-10)*权重!R$52              )  )</f>
        <v>54.5</v>
      </c>
      <c r="AC142" s="16">
        <f>IF( 数据!AC142&lt;=6,(数据!AC142-1)*权重!S$48,              IF(数据!AC142&lt;=12, 5*权重!S$48+(数据!AC142-6)*权重!S$49,                              5*权重!S$48+6*权重!S$49+(数据!AC142-12)*权重!S$51              )
 )</f>
        <v>22.916666666666664</v>
      </c>
      <c r="AD142" s="16">
        <f>IF( 数据!AD142&lt;=6,(数据!AD142-1)*权重!T$48,              IF(数据!AD142&lt;=12, 5*权重!T$48+(数据!AD142-6)*权重!T$49,                              5*权重!T$48+6*权重!T$49+(数据!AD142-12)*权重!T$51              )
 )</f>
        <v>-0.86666666666666625</v>
      </c>
      <c r="AE142" s="16">
        <f>IF( 数据!AE142&lt;=6,(数据!AE142-1)*权重!U$48,              IF(数据!AE142&lt;=10, 5*权重!U$48+(数据!AE142-4)*权重!U$50,                              5*权重!U$48+4*权重!U$50+(数据!AE142-10)*权重!U$52              )  )</f>
        <v>-2.1999999999999993</v>
      </c>
      <c r="AF142" s="16">
        <f>IF( 数据!AF142&lt;=6,(数据!AF142-1)*权重!V$48,              IF(数据!AF142&lt;=10, 5*权重!V$48+(数据!AF142-4)*权重!V$50,                              5*权重!V$48+4*权重!V$50+(数据!AF142-10)*权重!V$52              )  )</f>
        <v>6.5625000000000009</v>
      </c>
      <c r="AG142" s="16">
        <f>IF( 数据!AG142&lt;=6,(数据!AG142-1)*权重!W$48,              IF(数据!AG142&lt;=12, 5*权重!W$48+(数据!AG142-6)*权重!W$49,                              5*权重!W$48+6*权重!W$49+(数据!AG142-12)*权重!W$51              )
 )</f>
        <v>5.05</v>
      </c>
      <c r="AH142" s="16">
        <f>IF( 数据!AH142&lt;=6,(数据!AH142-1)*权重!X$48,              IF(数据!AH142&lt;=10, 5*权重!X$48+(数据!AH142-4)*权重!X$50,                              5*权重!X$48+4*权重!X$50+(数据!AH142-10)*权重!X$52              )  )</f>
        <v>-0.27500000000000002</v>
      </c>
      <c r="AI142" s="16">
        <f>IF( 数据!AI142&lt;=6,(数据!AI142-1)*权重!Y$48,              IF(数据!AI142&lt;=12, 5*权重!Y$48+(数据!AI142-6)*权重!Y$49,                              5*权重!Y$48+6*权重!Y$49+(数据!AI142-12)*权重!Y$51              )
 )</f>
        <v>0.1</v>
      </c>
      <c r="AJ142" s="16">
        <f>IF( 数据!AJ142&lt;=6,(数据!AJ142-1)*权重!Z$48,              IF(数据!AJ142&lt;=10, 5*权重!Z$48+(数据!AJ142-4)*权重!Z$50,                              5*权重!Z$48+4*权重!Z$50+(数据!AJ142-10)*权重!Z$52              )  )</f>
        <v>10.425000000000001</v>
      </c>
      <c r="AK142" s="16">
        <f>IF( 数据!AK142&lt;=6,(数据!AK142-1)*权重!AA$48,              IF(数据!AK142&lt;=10, 5*权重!AA$48+(数据!AK142-4)*权重!AA$50,                              5*权重!AA$48+4*权重!AA$50+(数据!AK142-10)*权重!AA$52              )  )</f>
        <v>-1.1000000000000001</v>
      </c>
      <c r="AL142" s="16">
        <f>IF( 数据!AL142&lt;=6,(数据!AL142-1)*权重!AB$48,              IF(数据!AL142&lt;=12, 5*权重!AB$48+(数据!AL142-6)*权重!AB$49,                              5*权重!AB$48+6*权重!AB$49+(数据!AL142-12)*权重!AB$51              )
 )</f>
        <v>14.4</v>
      </c>
      <c r="AM142" s="16">
        <f>IF( 数据!AM142&lt;=6,(数据!AM142-1)*权重!AC$48,              IF(数据!AM142&lt;=12, 5*权重!AC$48+(数据!AM142-6)*权重!AC$49,                              5*权重!AC$48+6*权重!AC$49+(数据!AM142-12)*权重!AC$51              )
 )</f>
        <v>9.2333333333333343</v>
      </c>
      <c r="AN142" s="16">
        <f>IF( 数据!AN142&lt;=6,(数据!AN142-1)*权重!AD$48,              IF(数据!AN142&lt;=12, 5*权重!AD$48+(数据!AN142-6)*权重!AD$49,                              5*权重!AD$48+6*权重!AD$49+(数据!AN142-12)*权重!AD$51              )
 )</f>
        <v>67.875</v>
      </c>
      <c r="AO142" s="16">
        <f>IF( 数据!AO142&lt;=6,(数据!AO142-1)*权重!AE$48,              IF(数据!AO142&lt;=12, 5*权重!AE$48+(数据!AO142-6)*权重!AE$49,                              5*权重!AE$48+6*权重!AE$49+(数据!AO142-12)*权重!AE$51              )
 )</f>
        <v>17.7</v>
      </c>
      <c r="AP142" s="16">
        <f>IF( 数据!AP142&lt;=6,(数据!AP142-1)*权重!AF$48,              IF(数据!AP142&lt;=12, 5*权重!AF$48+(数据!AP142-6)*权重!AF$49,                              5*权重!AF$48+6*权重!AF$49+(数据!AP142-12)*权重!AF$51              )
 )</f>
        <v>13.833333333333334</v>
      </c>
      <c r="AQ142" s="16">
        <f>IF( 数据!AQ142&lt;=6,(数据!AQ142-1)*权重!AG$48,              IF(数据!AQ142&lt;=12, 5*权重!AG$48+(数据!AQ142-6)*权重!AG$49,                              5*权重!AG$48+6*权重!AG$49+(数据!AQ142-12)*权重!AG$51              )
 )</f>
        <v>18.316666666666666</v>
      </c>
      <c r="AR142" s="16">
        <f>IF( 数据!AR142&lt;=6,(数据!AR142-1)*权重!AH$48,              IF(数据!AR142&lt;=12, 5*权重!AH$48+(数据!AR142-6)*权重!AH$49,                              5*权重!AH$48+6*权重!AH$49+(数据!AR142-12)*权重!AH$51              )
 )</f>
        <v>13.399999999999999</v>
      </c>
      <c r="AS142" s="16">
        <f>IF( 数据!AS142&lt;=6,(数据!AS142-1)*权重!AI$48,              IF(数据!AS142&lt;=12, 5*权重!AI$48+(数据!AS142-6)*权重!AI$49,                              5*权重!AI$48+6*权重!AI$49+(数据!AS142-12)*权重!AI$51              )
 )</f>
        <v>6.6500000000000012</v>
      </c>
      <c r="AT142" s="16">
        <f>IF( 数据!AT142&lt;=6,(数据!AT142-1)*权重!AJ$48,              IF(数据!AT142&lt;=12, 5*权重!AJ$48+(数据!AT142-6)*权重!AJ$49,                              5*权重!AJ$48+6*权重!AJ$49+(数据!AT142-12)*权重!AJ$51              )
 )</f>
        <v>67</v>
      </c>
      <c r="AU142" s="16">
        <f>IF( 数据!AU142&lt;=6,(数据!AU142-1)*权重!AK$48,              IF(数据!AU142&lt;=12, 5*权重!AK$48+(数据!AU142-6)*权重!AK$49,                              5*权重!AK$48+6*权重!AK$49+(数据!AU142-12)*权重!AK$51              )
 )</f>
        <v>14.2</v>
      </c>
      <c r="AV142" s="16">
        <f>IF( 数据!AV142&lt;=6,(数据!AV142-1)*权重!AL$48,              IF(数据!AV142&lt;=10, 5*权重!AL$48+(数据!AV142-4)*权重!AL$50,                              5*权重!AL$48+4*权重!AL$50+(数据!AV142-10)*权重!AL$52              )  )</f>
        <v>3.8250000000000002</v>
      </c>
      <c r="AW142" s="16">
        <f>IF( 数据!AW142&lt;=6,(数据!AW142-1)*权重!AM$48,              IF(数据!AW142&lt;=10, 5*权重!AM$48+(数据!AW142-4)*权重!AM$50,                              5*权重!AM$48+4*权重!AM$50+(数据!AW142-10)*权重!AM$52              )  )</f>
        <v>4.2</v>
      </c>
      <c r="AX142" s="16">
        <f>IF( 数据!AX142&lt;=6,(数据!AX142-1)*权重!AN$48,              IF(数据!AX142&lt;=10, 5*权重!AN$48+(数据!AX142-4)*权重!AN$50,                              5*权重!AN$48+4*权重!AN$50+(数据!AX142-10)*权重!AN$52              )  )</f>
        <v>24.587499999999999</v>
      </c>
      <c r="AY142" s="8">
        <v>10</v>
      </c>
      <c r="AZ142" s="8">
        <v>14</v>
      </c>
      <c r="BA142" s="8">
        <v>18</v>
      </c>
      <c r="BB142" s="8">
        <v>14</v>
      </c>
      <c r="BC142" s="8">
        <v>12</v>
      </c>
      <c r="BD142" s="8">
        <v>15</v>
      </c>
      <c r="BE142" s="8">
        <v>14</v>
      </c>
      <c r="BF142" s="8">
        <v>16</v>
      </c>
      <c r="BG142" s="8">
        <v>10</v>
      </c>
      <c r="BH142" s="8">
        <v>13</v>
      </c>
      <c r="BI142" s="8">
        <v>14</v>
      </c>
      <c r="BJ142" s="8" t="s">
        <v>26</v>
      </c>
      <c r="BK142" s="8" t="s">
        <v>20</v>
      </c>
      <c r="BL142" s="8">
        <v>15</v>
      </c>
      <c r="BM142" s="8" t="s">
        <v>26</v>
      </c>
      <c r="BN142" s="8"/>
      <c r="BO142" s="8" t="s">
        <v>26</v>
      </c>
      <c r="BP142" s="34">
        <v>48029</v>
      </c>
      <c r="BQ142" s="8" t="s">
        <v>21</v>
      </c>
      <c r="BR142" s="8" t="s">
        <v>156</v>
      </c>
    </row>
    <row r="143" spans="1:70" ht="15.5" thickBot="1" x14ac:dyDescent="0.35">
      <c r="A143" s="8" t="s">
        <v>26</v>
      </c>
      <c r="B143" s="16">
        <f t="shared" si="5"/>
        <v>429.89333333333337</v>
      </c>
      <c r="C143" s="8" t="s">
        <v>465</v>
      </c>
      <c r="D143" s="8" t="s">
        <v>154</v>
      </c>
      <c r="E143" s="33">
        <v>0.98</v>
      </c>
      <c r="F143" s="8">
        <v>0</v>
      </c>
      <c r="G143" s="8" t="s">
        <v>22</v>
      </c>
      <c r="H143" s="8" t="s">
        <v>315</v>
      </c>
      <c r="I143" s="8">
        <v>22</v>
      </c>
      <c r="J143" s="8">
        <v>177</v>
      </c>
      <c r="K143" s="8">
        <v>185</v>
      </c>
      <c r="L143" s="16">
        <f>IF( 数据!L143&lt;=6,(数据!L143-1)*权重!B$48,              IF(数据!L143&lt;=12, 5*权重!B$48+(数据!L143-6)*权重!B$49,                              5*权重!B$48+6*权重!B$49+(数据!L143-12)*权重!B$51              )
 )</f>
        <v>5.8</v>
      </c>
      <c r="M143" s="16">
        <f>IF( 数据!M143&lt;=6,(数据!M143-1)*权重!C$48,              IF(数据!M143&lt;=12, 5*权重!C$48+(数据!M143-6)*权重!C$49,                              5*权重!C$48+6*权重!C$49+(数据!M143-12)*权重!C$51              )
 )</f>
        <v>1.75</v>
      </c>
      <c r="N143" s="16">
        <f>IF( 数据!N143&lt;=6,(数据!N143-1)*权重!D$48,              IF(数据!N143&lt;=12, 5*权重!D$48+(数据!N143-6)*权重!D$49,                              5*权重!D$48+6*权重!D$49+(数据!N143-12)*权重!D$51              )
 )</f>
        <v>-1.4999999999999902E-2</v>
      </c>
      <c r="O143" s="16">
        <f>IF( 数据!O143&lt;=6,(数据!O143-1)*权重!E$48,              IF(数据!O143&lt;=12, 5*权重!E$48+(数据!O143-6)*权重!E$49,                              5*权重!E$48+6*权重!E$49+(数据!O143-12)*权重!E$51              )
 )</f>
        <v>0</v>
      </c>
      <c r="P143" s="16">
        <f>IF( 数据!P143&lt;=6,(数据!P143-1)*权重!F$48,              IF(数据!P143&lt;=12, 5*权重!F$48+(数据!P143-6)*权重!F$49,                              5*权重!F$48+6*权重!F$49+(数据!P143-12)*权重!F$51              )
 )</f>
        <v>-1.1999999999999997</v>
      </c>
      <c r="Q143" s="16">
        <f>IF( 数据!Q143&lt;=6,(数据!Q143-1)*权重!G$48,              IF(数据!Q143&lt;=12, 5*权重!G$48+(数据!Q143-6)*权重!G$49,                              5*权重!G$48+6*权重!G$49+(数据!Q143-12)*权重!G$51              )
 )</f>
        <v>0</v>
      </c>
      <c r="R143" s="16">
        <f>IF( 数据!R143&lt;=6,(数据!R143-1)*权重!H$48,              IF(数据!R143&lt;=12, 5*权重!H$48+(数据!R143-6)*权重!H$49,                              5*权重!H$48+6*权重!H$49+(数据!R143-12)*权重!H$51              )
 )</f>
        <v>0</v>
      </c>
      <c r="S143" s="16">
        <f>IF( 数据!S143&lt;=6,(数据!S143-1)*权重!I$48,              IF(数据!S143&lt;=12, 5*权重!I$48+(数据!S143-6)*权重!I$49,                              5*权重!I$48+6*权重!I$49+(数据!S143-12)*权重!I$51              )
 )</f>
        <v>23.4</v>
      </c>
      <c r="T143" s="16">
        <f>IF( 数据!T143&lt;=6,(数据!T143-1)*权重!J$48,              IF(数据!T143&lt;=12, 5*权重!J$48+(数据!T143-6)*权重!J$49,                              5*权重!J$48+6*权重!J$49+(数据!T143-12)*权重!J$51              )
 )</f>
        <v>0.41666666666666652</v>
      </c>
      <c r="U143" s="16">
        <f>IF( 数据!U143&lt;=6,(数据!U143-1)*权重!K$48,              IF(数据!U143&lt;=12, 5*权重!K$48+(数据!U143-6)*权重!K$49,                              5*权重!K$48+6*权重!K$49+(数据!U143-12)*权重!K$51              )
 )</f>
        <v>0</v>
      </c>
      <c r="V143" s="16">
        <f>IF( 数据!V143&lt;=6,(数据!V143-1)*权重!L$48,              IF(数据!V143&lt;=12, 5*权重!L$48+(数据!V143-6)*权重!L$49,                              5*权重!L$48+6*权重!L$49+(数据!V143-12)*权重!L$51              )
 )</f>
        <v>7.5000000000000009</v>
      </c>
      <c r="W143" s="16">
        <f>IF( 数据!W143&lt;=6,(数据!W143-1)*权重!M$48,              IF(数据!W143&lt;=12, 5*权重!M$48+(数据!W143-6)*权重!M$49,                              5*权重!M$48+6*权重!M$49+(数据!W143-12)*权重!M$51              )
 )</f>
        <v>3.3</v>
      </c>
      <c r="X143" s="16">
        <f>IF( 数据!X143&lt;=6,(数据!X143-1)*权重!N$48,              IF(数据!X143&lt;=12, 5*权重!N$48+(数据!X143-6)*权重!N$49,                              5*权重!N$48+6*权重!N$49+(数据!X143-12)*权重!N$51              )
 )</f>
        <v>2.2999999999999998</v>
      </c>
      <c r="Y143" s="16">
        <f>IF( 数据!Y143&lt;=6,(数据!Y143-1)*权重!O$48,              IF(数据!Y143&lt;=12, 5*权重!O$48+(数据!Y143-6)*权重!O$49,                              5*权重!O$48+6*权重!O$49+(数据!Y143-12)*权重!O$51              )
 )</f>
        <v>1.7</v>
      </c>
      <c r="Z143" s="16">
        <f>IF( 数据!Z143&lt;=6,(数据!Z143-1)*权重!P$48,              IF(数据!Z143&lt;=10, 5*权重!P$48+(数据!Z143-4)*权重!P$50,                              5*权重!P$48+4*权重!P$50+(数据!Z143-10)*权重!P$52              )  )</f>
        <v>-0.55000000000000027</v>
      </c>
      <c r="AA143" s="16">
        <f>IF( 数据!AA143&lt;=6,(数据!AA143-1)*权重!Q$48,              IF(数据!AA143&lt;=12, 5*权重!Q$48+(数据!AA143-6)*权重!Q$49,                              5*权重!Q$48+6*权重!Q$49+(数据!AA143-12)*权重!Q$51              )
 )</f>
        <v>4.5</v>
      </c>
      <c r="AB143" s="16">
        <f>IF( 数据!AB143&lt;=6,(数据!AB143-1)*权重!R$48,              IF(数据!AB143&lt;=10, 5*权重!R$48+(数据!AB143-4)*权重!R$50,                              5*权重!R$48+4*权重!R$50+(数据!AB143-10)*权重!R$52              )  )</f>
        <v>57.5</v>
      </c>
      <c r="AC143" s="16">
        <f>IF( 数据!AC143&lt;=6,(数据!AC143-1)*权重!S$48,              IF(数据!AC143&lt;=12, 5*权重!S$48+(数据!AC143-6)*权重!S$49,                              5*权重!S$48+6*权重!S$49+(数据!AC143-12)*权重!S$51              )
 )</f>
        <v>21.55</v>
      </c>
      <c r="AD143" s="16">
        <f>IF( 数据!AD143&lt;=6,(数据!AD143-1)*权重!T$48,              IF(数据!AD143&lt;=12, 5*权重!T$48+(数据!AD143-6)*权重!T$49,                              5*权重!T$48+6*权重!T$49+(数据!AD143-12)*权重!T$51              )
 )</f>
        <v>-0.13333333333333286</v>
      </c>
      <c r="AE143" s="16">
        <f>IF( 数据!AE143&lt;=6,(数据!AE143-1)*权重!U$48,              IF(数据!AE143&lt;=10, 5*权重!U$48+(数据!AE143-4)*权重!U$50,                              5*权重!U$48+4*权重!U$50+(数据!AE143-10)*权重!U$52              )  )</f>
        <v>-1.7999999999999994</v>
      </c>
      <c r="AF143" s="16">
        <f>IF( 数据!AF143&lt;=6,(数据!AF143-1)*权重!V$48,              IF(数据!AF143&lt;=10, 5*权重!V$48+(数据!AF143-4)*权重!V$50,                              5*权重!V$48+4*权重!V$50+(数据!AF143-10)*权重!V$52              )  )</f>
        <v>6.8250000000000011</v>
      </c>
      <c r="AG143" s="16">
        <f>IF( 数据!AG143&lt;=6,(数据!AG143-1)*权重!W$48,              IF(数据!AG143&lt;=12, 5*权重!W$48+(数据!AG143-6)*权重!W$49,                              5*权重!W$48+6*权重!W$49+(数据!AG143-12)*权重!W$51              )
 )</f>
        <v>4.3</v>
      </c>
      <c r="AH143" s="16">
        <f>IF( 数据!AH143&lt;=6,(数据!AH143-1)*权重!X$48,              IF(数据!AH143&lt;=10, 5*权重!X$48+(数据!AH143-4)*权重!X$50,                              5*权重!X$48+4*权重!X$50+(数据!AH143-10)*权重!X$52              )  )</f>
        <v>0.17500000000000004</v>
      </c>
      <c r="AI143" s="16">
        <f>IF( 数据!AI143&lt;=6,(数据!AI143-1)*权重!Y$48,              IF(数据!AI143&lt;=12, 5*权重!Y$48+(数据!AI143-6)*权重!Y$49,                              5*权重!Y$48+6*权重!Y$49+(数据!AI143-12)*权重!Y$51              )
 )</f>
        <v>0.53333333333333333</v>
      </c>
      <c r="AJ143" s="16">
        <f>IF( 数据!AJ143&lt;=6,(数据!AJ143-1)*权重!Z$48,              IF(数据!AJ143&lt;=10, 5*权重!Z$48+(数据!AJ143-4)*权重!Z$50,                              5*权重!Z$48+4*权重!Z$50+(数据!AJ143-10)*权重!Z$52              )  )</f>
        <v>10.425000000000001</v>
      </c>
      <c r="AK143" s="16">
        <f>IF( 数据!AK143&lt;=6,(数据!AK143-1)*权重!AA$48,              IF(数据!AK143&lt;=10, 5*权重!AA$48+(数据!AK143-4)*权重!AA$50,                              5*权重!AA$48+4*权重!AA$50+(数据!AK143-10)*权重!AA$52              )  )</f>
        <v>-1.4500000000000002</v>
      </c>
      <c r="AL143" s="16">
        <f>IF( 数据!AL143&lt;=6,(数据!AL143-1)*权重!AB$48,              IF(数据!AL143&lt;=12, 5*权重!AB$48+(数据!AL143-6)*权重!AB$49,                              5*权重!AB$48+6*权重!AB$49+(数据!AL143-12)*权重!AB$51              )
 )</f>
        <v>16.2</v>
      </c>
      <c r="AM143" s="16">
        <f>IF( 数据!AM143&lt;=6,(数据!AM143-1)*权重!AC$48,              IF(数据!AM143&lt;=12, 5*权重!AC$48+(数据!AM143-6)*权重!AC$49,                              5*权重!AC$48+6*权重!AC$49+(数据!AM143-12)*权重!AC$51              )
 )</f>
        <v>9.9666666666666668</v>
      </c>
      <c r="AN143" s="16">
        <f>IF( 数据!AN143&lt;=6,(数据!AN143-1)*权重!AD$48,              IF(数据!AN143&lt;=12, 5*权重!AD$48+(数据!AN143-6)*权重!AD$49,                              5*权重!AD$48+6*权重!AD$49+(数据!AN143-12)*权重!AD$51              )
 )</f>
        <v>77.333333333333329</v>
      </c>
      <c r="AO143" s="16">
        <f>IF( 数据!AO143&lt;=6,(数据!AO143-1)*权重!AE$48,              IF(数据!AO143&lt;=12, 5*权重!AE$48+(数据!AO143-6)*权重!AE$49,                              5*权重!AE$48+6*权重!AE$49+(数据!AO143-12)*权重!AE$51              )
 )</f>
        <v>6.9666666666666668</v>
      </c>
      <c r="AP143" s="16">
        <f>IF( 数据!AP143&lt;=6,(数据!AP143-1)*权重!AF$48,              IF(数据!AP143&lt;=12, 5*权重!AF$48+(数据!AP143-6)*权重!AF$49,                              5*权重!AF$48+6*权重!AF$49+(数据!AP143-12)*权重!AF$51              )
 )</f>
        <v>15.433333333333334</v>
      </c>
      <c r="AQ143" s="16">
        <f>IF( 数据!AQ143&lt;=6,(数据!AQ143-1)*权重!AG$48,              IF(数据!AQ143&lt;=12, 5*权重!AG$48+(数据!AQ143-6)*权重!AG$49,                              5*权重!AG$48+6*权重!AG$49+(数据!AQ143-12)*权重!AG$51              )
 )</f>
        <v>19.866666666666667</v>
      </c>
      <c r="AR143" s="16">
        <f>IF( 数据!AR143&lt;=6,(数据!AR143-1)*权重!AH$48,              IF(数据!AR143&lt;=12, 5*权重!AH$48+(数据!AR143-6)*权重!AH$49,                              5*权重!AH$48+6*权重!AH$49+(数据!AR143-12)*权重!AH$51              )
 )</f>
        <v>14.566666666666665</v>
      </c>
      <c r="AS143" s="16">
        <f>IF( 数据!AS143&lt;=6,(数据!AS143-1)*权重!AI$48,              IF(数据!AS143&lt;=12, 5*权重!AI$48+(数据!AS143-6)*权重!AI$49,                              5*权重!AI$48+6*权重!AI$49+(数据!AS143-12)*权重!AI$51              )
 )</f>
        <v>3.1333333333333337</v>
      </c>
      <c r="AT143" s="16">
        <f>IF( 数据!AT143&lt;=6,(数据!AT143-1)*权重!AJ$48,              IF(数据!AT143&lt;=12, 5*权重!AJ$48+(数据!AT143-6)*权重!AJ$49,                              5*权重!AJ$48+6*权重!AJ$49+(数据!AT143-12)*权重!AJ$51              )
 )</f>
        <v>71.875</v>
      </c>
      <c r="AU143" s="16">
        <f>IF( 数据!AU143&lt;=6,(数据!AU143-1)*权重!AK$48,              IF(数据!AU143&lt;=12, 5*权重!AK$48+(数据!AU143-6)*权重!AK$49,                              5*权重!AK$48+6*权重!AK$49+(数据!AU143-12)*权重!AK$51              )
 )</f>
        <v>15.099999999999998</v>
      </c>
      <c r="AV143" s="16">
        <f>IF( 数据!AV143&lt;=6,(数据!AV143-1)*权重!AL$48,              IF(数据!AV143&lt;=10, 5*权重!AL$48+(数据!AV143-4)*权重!AL$50,                              5*权重!AL$48+4*权重!AL$50+(数据!AV143-10)*权重!AL$52              )  )</f>
        <v>4.6749999999999998</v>
      </c>
      <c r="AW143" s="16">
        <f>IF( 数据!AW143&lt;=6,(数据!AW143-1)*权重!AM$48,              IF(数据!AW143&lt;=10, 5*权重!AM$48+(数据!AW143-4)*权重!AM$50,                              5*权重!AM$48+4*权重!AM$50+(数据!AW143-10)*权重!AM$52              )  )</f>
        <v>4.2</v>
      </c>
      <c r="AX143" s="16">
        <f>IF( 数据!AX143&lt;=6,(数据!AX143-1)*权重!AN$48,              IF(数据!AX143&lt;=10, 5*权重!AN$48+(数据!AX143-4)*权重!AN$50,                              5*权重!AN$48+4*权重!AN$50+(数据!AX143-10)*权重!AN$52              )  )</f>
        <v>23.75</v>
      </c>
      <c r="AY143" s="8">
        <v>1</v>
      </c>
      <c r="AZ143" s="8">
        <v>2</v>
      </c>
      <c r="BA143" s="8">
        <v>2</v>
      </c>
      <c r="BB143" s="8">
        <v>2</v>
      </c>
      <c r="BC143" s="8">
        <v>1</v>
      </c>
      <c r="BD143" s="8">
        <v>1</v>
      </c>
      <c r="BE143" s="8">
        <v>3</v>
      </c>
      <c r="BF143" s="8">
        <v>2</v>
      </c>
      <c r="BG143" s="8">
        <v>1</v>
      </c>
      <c r="BH143" s="8">
        <v>2</v>
      </c>
      <c r="BI143" s="8">
        <v>3</v>
      </c>
      <c r="BJ143" s="8" t="s">
        <v>26</v>
      </c>
      <c r="BK143" s="8" t="s">
        <v>20</v>
      </c>
      <c r="BL143" s="8">
        <v>15</v>
      </c>
      <c r="BM143" s="8" t="s">
        <v>26</v>
      </c>
      <c r="BN143" s="8"/>
      <c r="BO143" s="8">
        <v>16</v>
      </c>
      <c r="BP143" s="34">
        <v>47664</v>
      </c>
      <c r="BQ143" s="8" t="s">
        <v>21</v>
      </c>
      <c r="BR143" s="8" t="s">
        <v>156</v>
      </c>
    </row>
    <row r="144" spans="1:70" ht="15.5" thickBot="1" x14ac:dyDescent="0.35">
      <c r="A144" s="8" t="s">
        <v>26</v>
      </c>
      <c r="B144" s="16">
        <f t="shared" si="5"/>
        <v>439.08333333333337</v>
      </c>
      <c r="C144" s="8" t="s">
        <v>466</v>
      </c>
      <c r="D144" s="8" t="s">
        <v>154</v>
      </c>
      <c r="E144" s="33">
        <v>1</v>
      </c>
      <c r="F144" s="8">
        <v>0</v>
      </c>
      <c r="G144" s="8" t="s">
        <v>20</v>
      </c>
      <c r="H144" s="8" t="s">
        <v>369</v>
      </c>
      <c r="I144" s="8">
        <v>21</v>
      </c>
      <c r="J144" s="8">
        <v>152</v>
      </c>
      <c r="K144" s="8">
        <v>170</v>
      </c>
      <c r="L144" s="16">
        <f>IF( 数据!L144&lt;=6,(数据!L144-1)*权重!B$48,              IF(数据!L144&lt;=12, 5*权重!B$48+(数据!L144-6)*权重!B$49,                              5*权重!B$48+6*权重!B$49+(数据!L144-12)*权重!B$51              )
 )</f>
        <v>3.9333333333333331</v>
      </c>
      <c r="M144" s="16">
        <f>IF( 数据!M144&lt;=6,(数据!M144-1)*权重!C$48,              IF(数据!M144&lt;=12, 5*权重!C$48+(数据!M144-6)*权重!C$49,                              5*权重!C$48+6*权重!C$49+(数据!M144-12)*权重!C$51              )
 )</f>
        <v>0.91666666666666674</v>
      </c>
      <c r="N144" s="16">
        <f>IF( 数据!N144&lt;=6,(数据!N144-1)*权重!D$48,              IF(数据!N144&lt;=12, 5*权重!D$48+(数据!N144-6)*权重!D$49,                              5*权重!D$48+6*权重!D$49+(数据!N144-12)*权重!D$51              )
 )</f>
        <v>-0.55833333333333335</v>
      </c>
      <c r="O144" s="16">
        <f>IF( 数据!O144&lt;=6,(数据!O144-1)*权重!E$48,              IF(数据!O144&lt;=12, 5*权重!E$48+(数据!O144-6)*权重!E$49,                              5*权重!E$48+6*权重!E$49+(数据!O144-12)*权重!E$51              )
 )</f>
        <v>0</v>
      </c>
      <c r="P144" s="16">
        <f>IF( 数据!P144&lt;=6,(数据!P144-1)*权重!F$48,              IF(数据!P144&lt;=12, 5*权重!F$48+(数据!P144-6)*权重!F$49,                              5*权重!F$48+6*权重!F$49+(数据!P144-12)*权重!F$51              )
 )</f>
        <v>-2.7333333333333329</v>
      </c>
      <c r="Q144" s="16">
        <f>IF( 数据!Q144&lt;=6,(数据!Q144-1)*权重!G$48,              IF(数据!Q144&lt;=12, 5*权重!G$48+(数据!Q144-6)*权重!G$49,                              5*权重!G$48+6*权重!G$49+(数据!Q144-12)*权重!G$51              )
 )</f>
        <v>0</v>
      </c>
      <c r="R144" s="16">
        <f>IF( 数据!R144&lt;=6,(数据!R144-1)*权重!H$48,              IF(数据!R144&lt;=12, 5*权重!H$48+(数据!R144-6)*权重!H$49,                              5*权重!H$48+6*权重!H$49+(数据!R144-12)*权重!H$51              )
 )</f>
        <v>0</v>
      </c>
      <c r="S144" s="16">
        <f>IF( 数据!S144&lt;=6,(数据!S144-1)*权重!I$48,              IF(数据!S144&lt;=12, 5*权重!I$48+(数据!S144-6)*权重!I$49,                              5*权重!I$48+6*权重!I$49+(数据!S144-12)*权重!I$51              )
 )</f>
        <v>19.299999999999997</v>
      </c>
      <c r="T144" s="16">
        <f>IF( 数据!T144&lt;=6,(数据!T144-1)*权重!J$48,              IF(数据!T144&lt;=12, 5*权重!J$48+(数据!T144-6)*权重!J$49,                              5*权重!J$48+6*权重!J$49+(数据!T144-12)*权重!J$51              )
 )</f>
        <v>0.41666666666666652</v>
      </c>
      <c r="U144" s="16">
        <f>IF( 数据!U144&lt;=6,(数据!U144-1)*权重!K$48,              IF(数据!U144&lt;=12, 5*权重!K$48+(数据!U144-6)*权重!K$49,                              5*权重!K$48+6*权重!K$49+(数据!U144-12)*权重!K$51              )
 )</f>
        <v>0</v>
      </c>
      <c r="V144" s="16">
        <f>IF( 数据!V144&lt;=6,(数据!V144-1)*权重!L$48,              IF(数据!V144&lt;=12, 5*权重!L$48+(数据!V144-6)*权重!L$49,                              5*权重!L$48+6*权重!L$49+(数据!V144-12)*权重!L$51              )
 )</f>
        <v>6.7666666666666675</v>
      </c>
      <c r="W144" s="16">
        <f>IF( 数据!W144&lt;=6,(数据!W144-1)*权重!M$48,              IF(数据!W144&lt;=12, 5*权重!M$48+(数据!W144-6)*权重!M$49,                              5*权重!M$48+6*权重!M$49+(数据!W144-12)*权重!M$51              )
 )</f>
        <v>0.76666666666666661</v>
      </c>
      <c r="X144" s="16">
        <f>IF( 数据!X144&lt;=6,(数据!X144-1)*权重!N$48,              IF(数据!X144&lt;=12, 5*权重!N$48+(数据!X144-6)*权重!N$49,                              5*权重!N$48+6*权重!N$49+(数据!X144-12)*权重!N$51              )
 )</f>
        <v>2.2166666666666663</v>
      </c>
      <c r="Y144" s="16">
        <f>IF( 数据!Y144&lt;=6,(数据!Y144-1)*权重!O$48,              IF(数据!Y144&lt;=12, 5*权重!O$48+(数据!Y144-6)*权重!O$49,                              5*权重!O$48+6*权重!O$49+(数据!Y144-12)*权重!O$51              )
 )</f>
        <v>1.6166666666666667</v>
      </c>
      <c r="Z144" s="16">
        <f>IF( 数据!Z144&lt;=6,(数据!Z144-1)*权重!P$48,              IF(数据!Z144&lt;=10, 5*权重!P$48+(数据!Z144-4)*权重!P$50,                              5*权重!P$48+4*权重!P$50+(数据!Z144-10)*权重!P$52              )  )</f>
        <v>-1.0750000000000002</v>
      </c>
      <c r="AA144" s="16">
        <f>IF( 数据!AA144&lt;=6,(数据!AA144-1)*权重!Q$48,              IF(数据!AA144&lt;=12, 5*权重!Q$48+(数据!AA144-6)*权重!Q$49,                              5*权重!Q$48+6*权重!Q$49+(数据!AA144-12)*权重!Q$51              )
 )</f>
        <v>4.5</v>
      </c>
      <c r="AB144" s="16">
        <f>IF( 数据!AB144&lt;=6,(数据!AB144-1)*权重!R$48,              IF(数据!AB144&lt;=10, 5*权重!R$48+(数据!AB144-4)*权重!R$50,                              5*权重!R$48+4*权重!R$50+(数据!AB144-10)*权重!R$52              )  )</f>
        <v>56</v>
      </c>
      <c r="AC144" s="16">
        <f>IF( 数据!AC144&lt;=6,(数据!AC144-1)*权重!S$48,              IF(数据!AC144&lt;=12, 5*权重!S$48+(数据!AC144-6)*权重!S$49,                              5*权重!S$48+6*权重!S$49+(数据!AC144-12)*权重!S$51              )
 )</f>
        <v>20.183333333333334</v>
      </c>
      <c r="AD144" s="16">
        <f>IF( 数据!AD144&lt;=6,(数据!AD144-1)*权重!T$48,              IF(数据!AD144&lt;=12, 5*权重!T$48+(数据!AD144-6)*权重!T$49,                              5*权重!T$48+6*权重!T$49+(数据!AD144-12)*权重!T$51              )
 )</f>
        <v>-0.83333333333333304</v>
      </c>
      <c r="AE144" s="16">
        <f>IF( 数据!AE144&lt;=6,(数据!AE144-1)*权重!U$48,              IF(数据!AE144&lt;=10, 5*权重!U$48+(数据!AE144-4)*权重!U$50,                              5*权重!U$48+4*权重!U$50+(数据!AE144-10)*权重!U$52              )  )</f>
        <v>-2.4499999999999993</v>
      </c>
      <c r="AF144" s="16">
        <f>IF( 数据!AF144&lt;=6,(数据!AF144-1)*权重!V$48,              IF(数据!AF144&lt;=10, 5*权重!V$48+(数据!AF144-4)*权重!V$50,                              5*权重!V$48+4*权重!V$50+(数据!AF144-10)*权重!V$52              )  )</f>
        <v>7.0875000000000004</v>
      </c>
      <c r="AG144" s="16">
        <f>IF( 数据!AG144&lt;=6,(数据!AG144-1)*权重!W$48,              IF(数据!AG144&lt;=12, 5*权重!W$48+(数据!AG144-6)*权重!W$49,                              5*权重!W$48+6*权重!W$49+(数据!AG144-12)*权重!W$51              )
 )</f>
        <v>3.4999999999999996</v>
      </c>
      <c r="AH144" s="16">
        <f>IF( 数据!AH144&lt;=6,(数据!AH144-1)*权重!X$48,              IF(数据!AH144&lt;=10, 5*权重!X$48+(数据!AH144-4)*权重!X$50,                              5*权重!X$48+4*权重!X$50+(数据!AH144-10)*权重!X$52              )  )</f>
        <v>-4.9999999999999989E-2</v>
      </c>
      <c r="AI144" s="16">
        <f>IF( 数据!AI144&lt;=6,(数据!AI144-1)*权重!Y$48,              IF(数据!AI144&lt;=12, 5*权重!Y$48+(数据!AI144-6)*权重!Y$49,                              5*权重!Y$48+6*权重!Y$49+(数据!AI144-12)*权重!Y$51              )
 )</f>
        <v>0.8</v>
      </c>
      <c r="AJ144" s="16">
        <f>IF( 数据!AJ144&lt;=6,(数据!AJ144-1)*权重!Z$48,              IF(数据!AJ144&lt;=10, 5*权重!Z$48+(数据!AJ144-4)*权重!Z$50,                              5*权重!Z$48+4*权重!Z$50+(数据!AJ144-10)*权重!Z$52              )  )</f>
        <v>9.25</v>
      </c>
      <c r="AK144" s="16">
        <f>IF( 数据!AK144&lt;=6,(数据!AK144-1)*权重!AA$48,              IF(数据!AK144&lt;=10, 5*权重!AA$48+(数据!AK144-4)*权重!AA$50,                              5*权重!AA$48+4*权重!AA$50+(数据!AK144-10)*权重!AA$52              )  )</f>
        <v>-1.2750000000000001</v>
      </c>
      <c r="AL144" s="16">
        <f>IF( 数据!AL144&lt;=6,(数据!AL144-1)*权重!AB$48,              IF(数据!AL144&lt;=12, 5*权重!AB$48+(数据!AL144-6)*权重!AB$49,                              5*权重!AB$48+6*权重!AB$49+(数据!AL144-12)*权重!AB$51              )
 )</f>
        <v>14.4</v>
      </c>
      <c r="AM144" s="16">
        <f>IF( 数据!AM144&lt;=6,(数据!AM144-1)*权重!AC$48,              IF(数据!AM144&lt;=12, 5*权重!AC$48+(数据!AM144-6)*权重!AC$49,                              5*权重!AC$48+6*权重!AC$49+(数据!AM144-12)*权重!AC$51              )
 )</f>
        <v>8.3666666666666671</v>
      </c>
      <c r="AN144" s="16">
        <f>IF( 数据!AN144&lt;=6,(数据!AN144-1)*权重!AD$48,              IF(数据!AN144&lt;=12, 5*权重!AD$48+(数据!AN144-6)*权重!AD$49,                              5*权重!AD$48+6*权重!AD$49+(数据!AN144-12)*权重!AD$51              )
 )</f>
        <v>91.520833333333329</v>
      </c>
      <c r="AO144" s="16">
        <f>IF( 数据!AO144&lt;=6,(数据!AO144-1)*权重!AE$48,              IF(数据!AO144&lt;=12, 5*权重!AE$48+(数据!AO144-6)*权重!AE$49,                              5*权重!AE$48+6*权重!AE$49+(数据!AO144-12)*权重!AE$51              )
 )</f>
        <v>6.9666666666666668</v>
      </c>
      <c r="AP144" s="16">
        <f>IF( 数据!AP144&lt;=6,(数据!AP144-1)*权重!AF$48,              IF(数据!AP144&lt;=12, 5*权重!AF$48+(数据!AP144-6)*权重!AF$49,                              5*权重!AF$48+6*权重!AF$49+(数据!AP144-12)*权重!AF$51              )
 )</f>
        <v>18.333333333333332</v>
      </c>
      <c r="AQ144" s="16">
        <f>IF( 数据!AQ144&lt;=6,(数据!AQ144-1)*权重!AG$48,              IF(数据!AQ144&lt;=12, 5*权重!AG$48+(数据!AQ144-6)*权重!AG$49,                              5*权重!AG$48+6*权重!AG$49+(数据!AQ144-12)*权重!AG$51              )
 )</f>
        <v>19.350000000000001</v>
      </c>
      <c r="AR144" s="16">
        <f>IF( 数据!AR144&lt;=6,(数据!AR144-1)*权重!AH$48,              IF(数据!AR144&lt;=12, 5*权重!AH$48+(数据!AR144-6)*权重!AH$49,                              5*权重!AH$48+6*权重!AH$49+(数据!AR144-12)*权重!AH$51              )
 )</f>
        <v>13.399999999999999</v>
      </c>
      <c r="AS144" s="16">
        <f>IF( 数据!AS144&lt;=6,(数据!AS144-1)*权重!AI$48,              IF(数据!AS144&lt;=12, 5*权重!AI$48+(数据!AS144-6)*权重!AI$49,                              5*权重!AI$48+6*权重!AI$49+(数据!AS144-12)*权重!AI$51              )
 )</f>
        <v>4.416666666666667</v>
      </c>
      <c r="AT144" s="16">
        <f>IF( 数据!AT144&lt;=6,(数据!AT144-1)*权重!AJ$48,              IF(数据!AT144&lt;=12, 5*权重!AJ$48+(数据!AT144-6)*权重!AJ$49,                              5*权重!AJ$48+6*权重!AJ$49+(数据!AT144-12)*权重!AJ$51              )
 )</f>
        <v>91.375</v>
      </c>
      <c r="AU144" s="16">
        <f>IF( 数据!AU144&lt;=6,(数据!AU144-1)*权重!AK$48,              IF(数据!AU144&lt;=12, 5*权重!AK$48+(数据!AU144-6)*权重!AK$49,                              5*权重!AK$48+6*权重!AK$49+(数据!AU144-12)*权重!AK$51              )
 )</f>
        <v>14.799999999999999</v>
      </c>
      <c r="AV144" s="16">
        <f>IF( 数据!AV144&lt;=6,(数据!AV144-1)*权重!AL$48,              IF(数据!AV144&lt;=10, 5*权重!AL$48+(数据!AV144-4)*权重!AL$50,                              5*权重!AL$48+4*权重!AL$50+(数据!AV144-10)*权重!AL$52              )  )</f>
        <v>2.5499999999999998</v>
      </c>
      <c r="AW144" s="16">
        <f>IF( 数据!AW144&lt;=6,(数据!AW144-1)*权重!AM$48,              IF(数据!AW144&lt;=10, 5*权重!AM$48+(数据!AW144-4)*权重!AM$50,                              5*权重!AM$48+4*权重!AM$50+(数据!AW144-10)*权重!AM$52              )  )</f>
        <v>3.8250000000000002</v>
      </c>
      <c r="AX144" s="16">
        <f>IF( 数据!AX144&lt;=6,(数据!AX144-1)*权重!AN$48,              IF(数据!AX144&lt;=10, 5*权重!AN$48+(数据!AX144-4)*权重!AN$50,                              5*权重!AN$48+4*权重!AN$50+(数据!AX144-10)*权重!AN$52              )  )</f>
        <v>21.5</v>
      </c>
      <c r="AY144" s="8">
        <v>3</v>
      </c>
      <c r="AZ144" s="8">
        <v>2</v>
      </c>
      <c r="BA144" s="8">
        <v>2</v>
      </c>
      <c r="BB144" s="8">
        <v>3</v>
      </c>
      <c r="BC144" s="8">
        <v>3</v>
      </c>
      <c r="BD144" s="8">
        <v>2</v>
      </c>
      <c r="BE144" s="8">
        <v>1</v>
      </c>
      <c r="BF144" s="8">
        <v>3</v>
      </c>
      <c r="BG144" s="8">
        <v>2</v>
      </c>
      <c r="BH144" s="8">
        <v>3</v>
      </c>
      <c r="BI144" s="8">
        <v>1</v>
      </c>
      <c r="BJ144" s="8" t="s">
        <v>26</v>
      </c>
      <c r="BK144" s="8" t="s">
        <v>20</v>
      </c>
      <c r="BL144" s="8">
        <v>14</v>
      </c>
      <c r="BM144" s="8" t="s">
        <v>26</v>
      </c>
      <c r="BN144" s="8"/>
      <c r="BO144" s="8">
        <v>1</v>
      </c>
      <c r="BP144" s="34">
        <v>46934</v>
      </c>
      <c r="BQ144" s="8" t="s">
        <v>21</v>
      </c>
      <c r="BR144" s="8" t="s">
        <v>156</v>
      </c>
    </row>
    <row r="145" spans="1:70" ht="15.5" thickBot="1" x14ac:dyDescent="0.35">
      <c r="A145" s="8" t="s">
        <v>26</v>
      </c>
      <c r="B145" s="16">
        <f t="shared" si="5"/>
        <v>441.50333333333327</v>
      </c>
      <c r="C145" s="8" t="s">
        <v>467</v>
      </c>
      <c r="D145" s="8" t="s">
        <v>154</v>
      </c>
      <c r="E145" s="33">
        <v>1</v>
      </c>
      <c r="F145" s="8">
        <v>0</v>
      </c>
      <c r="G145" s="8" t="s">
        <v>20</v>
      </c>
      <c r="H145" s="8" t="s">
        <v>31</v>
      </c>
      <c r="I145" s="8">
        <v>26</v>
      </c>
      <c r="J145" s="8">
        <v>150</v>
      </c>
      <c r="K145" s="8">
        <v>175</v>
      </c>
      <c r="L145" s="16">
        <f>IF( 数据!L145&lt;=6,(数据!L145-1)*权重!B$48,              IF(数据!L145&lt;=12, 5*权重!B$48+(数据!L145-6)*权重!B$49,                              5*权重!B$48+6*权重!B$49+(数据!L145-12)*权重!B$51              )
 )</f>
        <v>3.0833333333333335</v>
      </c>
      <c r="M145" s="16">
        <f>IF( 数据!M145&lt;=6,(数据!M145-1)*权重!C$48,              IF(数据!M145&lt;=12, 5*权重!C$48+(数据!M145-6)*权重!C$49,                              5*权重!C$48+6*权重!C$49+(数据!M145-12)*权重!C$51              )
 )</f>
        <v>2.5</v>
      </c>
      <c r="N145" s="16">
        <f>IF( 数据!N145&lt;=6,(数据!N145-1)*权重!D$48,              IF(数据!N145&lt;=12, 5*权重!D$48+(数据!N145-6)*权重!D$49,                              5*权重!D$48+6*权重!D$49+(数据!N145-12)*权重!D$51              )
 )</f>
        <v>1.3699999999999999</v>
      </c>
      <c r="O145" s="16">
        <f>IF( 数据!O145&lt;=6,(数据!O145-1)*权重!E$48,              IF(数据!O145&lt;=12, 5*权重!E$48+(数据!O145-6)*权重!E$49,                              5*权重!E$48+6*权重!E$49+(数据!O145-12)*权重!E$51              )
 )</f>
        <v>0</v>
      </c>
      <c r="P145" s="16">
        <f>IF( 数据!P145&lt;=6,(数据!P145-1)*权重!F$48,              IF(数据!P145&lt;=12, 5*权重!F$48+(数据!P145-6)*权重!F$49,                              5*权重!F$48+6*权重!F$49+(数据!P145-12)*权重!F$51              )
 )</f>
        <v>-3.4999999999999996</v>
      </c>
      <c r="Q145" s="16">
        <f>IF( 数据!Q145&lt;=6,(数据!Q145-1)*权重!G$48,              IF(数据!Q145&lt;=12, 5*权重!G$48+(数据!Q145-6)*权重!G$49,                              5*权重!G$48+6*权重!G$49+(数据!Q145-12)*权重!G$51              )
 )</f>
        <v>0</v>
      </c>
      <c r="R145" s="16">
        <f>IF( 数据!R145&lt;=6,(数据!R145-1)*权重!H$48,              IF(数据!R145&lt;=12, 5*权重!H$48+(数据!R145-6)*权重!H$49,                              5*权重!H$48+6*权重!H$49+(数据!R145-12)*权重!H$51              )
 )</f>
        <v>0</v>
      </c>
      <c r="S145" s="16">
        <f>IF( 数据!S145&lt;=6,(数据!S145-1)*权重!I$48,              IF(数据!S145&lt;=12, 5*权重!I$48+(数据!S145-6)*权重!I$49,                              5*权重!I$48+6*权重!I$49+(数据!S145-12)*权重!I$51              )
 )</f>
        <v>12.133333333333333</v>
      </c>
      <c r="T145" s="16">
        <f>IF( 数据!T145&lt;=6,(数据!T145-1)*权重!J$48,              IF(数据!T145&lt;=12, 5*权重!J$48+(数据!T145-6)*权重!J$49,                              5*权重!J$48+6*权重!J$49+(数据!T145-12)*权重!J$51              )
 )</f>
        <v>2.2999999999999998</v>
      </c>
      <c r="U145" s="16">
        <f>IF( 数据!U145&lt;=6,(数据!U145-1)*权重!K$48,              IF(数据!U145&lt;=12, 5*权重!K$48+(数据!U145-6)*权重!K$49,                              5*权重!K$48+6*权重!K$49+(数据!U145-12)*权重!K$51              )
 )</f>
        <v>0</v>
      </c>
      <c r="V145" s="16">
        <f>IF( 数据!V145&lt;=6,(数据!V145-1)*权重!L$48,              IF(数据!V145&lt;=12, 5*权重!L$48+(数据!V145-6)*权重!L$49,                              5*权重!L$48+6*权重!L$49+(数据!V145-12)*权重!L$51              )
 )</f>
        <v>7.1333333333333346</v>
      </c>
      <c r="W145" s="16">
        <f>IF( 数据!W145&lt;=6,(数据!W145-1)*权重!M$48,              IF(数据!W145&lt;=12, 5*权重!M$48+(数据!W145-6)*权重!M$49,                              5*权重!M$48+6*权重!M$49+(数据!W145-12)*权重!M$51              )
 )</f>
        <v>-0.53333333333333333</v>
      </c>
      <c r="X145" s="16">
        <f>IF( 数据!X145&lt;=6,(数据!X145-1)*权重!N$48,              IF(数据!X145&lt;=12, 5*权重!N$48+(数据!X145-6)*权重!N$49,                              5*权重!N$48+6*权重!N$49+(数据!X145-12)*权重!N$51              )
 )</f>
        <v>3.6666666666666661</v>
      </c>
      <c r="Y145" s="16">
        <f>IF( 数据!Y145&lt;=6,(数据!Y145-1)*权重!O$48,              IF(数据!Y145&lt;=12, 5*权重!O$48+(数据!Y145-6)*权重!O$49,                              5*权重!O$48+6*权重!O$49+(数据!Y145-12)*权重!O$51              )
 )</f>
        <v>1.5333333333333332</v>
      </c>
      <c r="Z145" s="16">
        <f>IF( 数据!Z145&lt;=6,(数据!Z145-1)*权重!P$48,              IF(数据!Z145&lt;=10, 5*权重!P$48+(数据!Z145-4)*权重!P$50,                              5*权重!P$48+4*权重!P$50+(数据!Z145-10)*权重!P$52              )  )</f>
        <v>-1.7250000000000001</v>
      </c>
      <c r="AA145" s="16">
        <f>IF( 数据!AA145&lt;=6,(数据!AA145-1)*权重!Q$48,              IF(数据!AA145&lt;=12, 5*权重!Q$48+(数据!AA145-6)*权重!Q$49,                              5*权重!Q$48+6*权重!Q$49+(数据!AA145-12)*权重!Q$51              )
 )</f>
        <v>5.166666666666667</v>
      </c>
      <c r="AB145" s="16">
        <f>IF( 数据!AB145&lt;=6,(数据!AB145-1)*权重!R$48,              IF(数据!AB145&lt;=10, 5*权重!R$48+(数据!AB145-4)*权重!R$50,                              5*权重!R$48+4*权重!R$50+(数据!AB145-10)*权重!R$52              )  )</f>
        <v>58.25</v>
      </c>
      <c r="AC145" s="16">
        <f>IF( 数据!AC145&lt;=6,(数据!AC145-1)*权重!S$48,              IF(数据!AC145&lt;=12, 5*权重!S$48+(数据!AC145-6)*权重!S$49,                              5*权重!S$48+6*权重!S$49+(数据!AC145-12)*权重!S$51              )
 )</f>
        <v>19.5</v>
      </c>
      <c r="AD145" s="16">
        <f>IF( 数据!AD145&lt;=6,(数据!AD145-1)*权重!T$48,              IF(数据!AD145&lt;=12, 5*权重!T$48+(数据!AD145-6)*权重!T$49,                              5*权重!T$48+6*权重!T$49+(数据!AD145-12)*权重!T$51              )
 )</f>
        <v>-6.666666666666643E-2</v>
      </c>
      <c r="AE145" s="16">
        <f>IF( 数据!AE145&lt;=6,(数据!AE145-1)*权重!U$48,              IF(数据!AE145&lt;=10, 5*权重!U$48+(数据!AE145-4)*权重!U$50,                              5*权重!U$48+4*权重!U$50+(数据!AE145-10)*权重!U$52              )  )</f>
        <v>-0.99999999999999956</v>
      </c>
      <c r="AF145" s="16">
        <f>IF( 数据!AF145&lt;=6,(数据!AF145-1)*权重!V$48,              IF(数据!AF145&lt;=10, 5*权重!V$48+(数据!AF145-4)*权重!V$50,                              5*权重!V$48+4*权重!V$50+(数据!AF145-10)*权重!V$52              )  )</f>
        <v>7.8750000000000009</v>
      </c>
      <c r="AG145" s="16">
        <f>IF( 数据!AG145&lt;=6,(数据!AG145-1)*权重!W$48,              IF(数据!AG145&lt;=12, 5*权重!W$48+(数据!AG145-6)*权重!W$49,                              5*权重!W$48+6*权重!W$49+(数据!AG145-12)*权重!W$51              )
 )</f>
        <v>3.75</v>
      </c>
      <c r="AH145" s="16">
        <f>IF( 数据!AH145&lt;=6,(数据!AH145-1)*权重!X$48,              IF(数据!AH145&lt;=10, 5*权重!X$48+(数据!AH145-4)*权重!X$50,                              5*权重!X$48+4*权重!X$50+(数据!AH145-10)*权重!X$52              )  )</f>
        <v>0.17500000000000004</v>
      </c>
      <c r="AI145" s="16">
        <f>IF( 数据!AI145&lt;=6,(数据!AI145-1)*权重!Y$48,              IF(数据!AI145&lt;=12, 5*权重!Y$48+(数据!AI145-6)*权重!Y$49,                              5*权重!Y$48+6*权重!Y$49+(数据!AI145-12)*权重!Y$51              )
 )</f>
        <v>6.666666666666668E-2</v>
      </c>
      <c r="AJ145" s="16">
        <f>IF( 数据!AJ145&lt;=6,(数据!AJ145-1)*权重!Z$48,              IF(数据!AJ145&lt;=10, 5*权重!Z$48+(数据!AJ145-4)*权重!Z$50,                              5*权重!Z$48+4*权重!Z$50+(数据!AJ145-10)*权重!Z$52              )  )</f>
        <v>10.425000000000001</v>
      </c>
      <c r="AK145" s="16">
        <f>IF( 数据!AK145&lt;=6,(数据!AK145-1)*权重!AA$48,              IF(数据!AK145&lt;=10, 5*权重!AA$48+(数据!AK145-4)*权重!AA$50,                              5*权重!AA$48+4*权重!AA$50+(数据!AK145-10)*权重!AA$52              )  )</f>
        <v>-0.40000000000000013</v>
      </c>
      <c r="AL145" s="16">
        <f>IF( 数据!AL145&lt;=6,(数据!AL145-1)*权重!AB$48,              IF(数据!AL145&lt;=12, 5*权重!AB$48+(数据!AL145-6)*权重!AB$49,                              5*权重!AB$48+6*权重!AB$49+(数据!AL145-12)*权重!AB$51              )
 )</f>
        <v>13.5</v>
      </c>
      <c r="AM145" s="16">
        <f>IF( 数据!AM145&lt;=6,(数据!AM145-1)*权重!AC$48,              IF(数据!AM145&lt;=12, 5*权重!AC$48+(数据!AM145-6)*权重!AC$49,                              5*权重!AC$48+6*权重!AC$49+(数据!AM145-12)*权重!AC$51              )
 )</f>
        <v>8.3666666666666671</v>
      </c>
      <c r="AN145" s="16">
        <f>IF( 数据!AN145&lt;=6,(数据!AN145-1)*权重!AD$48,              IF(数据!AN145&lt;=12, 5*权重!AD$48+(数据!AN145-6)*权重!AD$49,                              5*权重!AD$48+6*权重!AD$49+(数据!AN145-12)*权重!AD$51              )
 )</f>
        <v>77.333333333333329</v>
      </c>
      <c r="AO145" s="16">
        <f>IF( 数据!AO145&lt;=6,(数据!AO145-1)*权重!AE$48,              IF(数据!AO145&lt;=12, 5*权重!AE$48+(数据!AO145-6)*权重!AE$49,                              5*权重!AE$48+6*权重!AE$49+(数据!AO145-12)*权重!AE$51              )
 )</f>
        <v>22.9</v>
      </c>
      <c r="AP145" s="16">
        <f>IF( 数据!AP145&lt;=6,(数据!AP145-1)*权重!AF$48,              IF(数据!AP145&lt;=12, 5*权重!AF$48+(数据!AP145-6)*权重!AF$49,                              5*权重!AF$48+6*权重!AF$49+(数据!AP145-12)*权重!AF$51              )
 )</f>
        <v>16.399999999999999</v>
      </c>
      <c r="AQ145" s="16">
        <f>IF( 数据!AQ145&lt;=6,(数据!AQ145-1)*权重!AG$48,              IF(数据!AQ145&lt;=12, 5*权重!AG$48+(数据!AQ145-6)*权重!AG$49,                              5*权重!AG$48+6*权重!AG$49+(数据!AQ145-12)*权重!AG$51              )
 )</f>
        <v>19.350000000000001</v>
      </c>
      <c r="AR145" s="16">
        <f>IF( 数据!AR145&lt;=6,(数据!AR145-1)*权重!AH$48,              IF(数据!AR145&lt;=12, 5*权重!AH$48+(数据!AR145-6)*权重!AH$49,                              5*权重!AH$48+6*权重!AH$49+(数据!AR145-12)*权重!AH$51              )
 )</f>
        <v>13.399999999999999</v>
      </c>
      <c r="AS145" s="16">
        <f>IF( 数据!AS145&lt;=6,(数据!AS145-1)*权重!AI$48,              IF(数据!AS145&lt;=12, 5*权重!AI$48+(数据!AS145-6)*权重!AI$49,                              5*权重!AI$48+6*权重!AI$49+(数据!AS145-12)*权重!AI$51              )
 )</f>
        <v>11.400000000000002</v>
      </c>
      <c r="AT145" s="16">
        <f>IF( 数据!AT145&lt;=6,(数据!AT145-1)*权重!AJ$48,              IF(数据!AT145&lt;=12, 5*权重!AJ$48+(数据!AT145-6)*权重!AJ$49,                              5*权重!AJ$48+6*权重!AJ$49+(数据!AT145-12)*权重!AJ$51              )
 )</f>
        <v>86.5</v>
      </c>
      <c r="AU145" s="16">
        <f>IF( 数据!AU145&lt;=6,(数据!AU145-1)*权重!AK$48,              IF(数据!AU145&lt;=12, 5*权重!AK$48+(数据!AU145-6)*权重!AK$49,                              5*权重!AK$48+6*权重!AK$49+(数据!AU145-12)*权重!AK$51              )
 )</f>
        <v>14.2</v>
      </c>
      <c r="AV145" s="16">
        <f>IF( 数据!AV145&lt;=6,(数据!AV145-1)*权重!AL$48,              IF(数据!AV145&lt;=10, 5*权重!AL$48+(数据!AV145-4)*权重!AL$50,                              5*权重!AL$48+4*权重!AL$50+(数据!AV145-10)*权重!AL$52              )  )</f>
        <v>2.125</v>
      </c>
      <c r="AW145" s="16">
        <f>IF( 数据!AW145&lt;=6,(数据!AW145-1)*权重!AM$48,              IF(数据!AW145&lt;=10, 5*权重!AM$48+(数据!AW145-4)*权重!AM$50,                              5*权重!AM$48+4*权重!AM$50+(数据!AW145-10)*权重!AM$52              )  )</f>
        <v>2.8250000000000002</v>
      </c>
      <c r="AX145" s="16">
        <f>IF( 数据!AX145&lt;=6,(数据!AX145-1)*权重!AN$48,              IF(数据!AX145&lt;=10, 5*权重!AN$48+(数据!AX145-4)*权重!AN$50,                              5*权重!AN$48+4*权重!AN$50+(数据!AX145-10)*权重!AN$52              )  )</f>
        <v>21.5</v>
      </c>
      <c r="AY145" s="8">
        <v>2</v>
      </c>
      <c r="AZ145" s="8">
        <v>2</v>
      </c>
      <c r="BA145" s="8">
        <v>2</v>
      </c>
      <c r="BB145" s="8">
        <v>2</v>
      </c>
      <c r="BC145" s="8">
        <v>2</v>
      </c>
      <c r="BD145" s="8">
        <v>2</v>
      </c>
      <c r="BE145" s="8">
        <v>2</v>
      </c>
      <c r="BF145" s="8">
        <v>1</v>
      </c>
      <c r="BG145" s="8">
        <v>3</v>
      </c>
      <c r="BH145" s="8">
        <v>1</v>
      </c>
      <c r="BI145" s="8">
        <v>3</v>
      </c>
      <c r="BJ145" s="8" t="s">
        <v>26</v>
      </c>
      <c r="BK145" s="8" t="s">
        <v>20</v>
      </c>
      <c r="BL145" s="8">
        <v>16</v>
      </c>
      <c r="BM145" s="8" t="s">
        <v>26</v>
      </c>
      <c r="BN145" s="8"/>
      <c r="BO145" s="8">
        <v>19</v>
      </c>
      <c r="BP145" s="34">
        <v>48029</v>
      </c>
      <c r="BQ145" s="8" t="s">
        <v>21</v>
      </c>
      <c r="BR145" s="8" t="s">
        <v>156</v>
      </c>
    </row>
    <row r="146" spans="1:70" ht="15.5" thickBot="1" x14ac:dyDescent="0.35">
      <c r="A146" s="8" t="s">
        <v>26</v>
      </c>
      <c r="B146" s="16">
        <f t="shared" si="5"/>
        <v>445.67</v>
      </c>
      <c r="C146" s="8" t="s">
        <v>468</v>
      </c>
      <c r="D146" s="8" t="s">
        <v>154</v>
      </c>
      <c r="E146" s="33">
        <v>1</v>
      </c>
      <c r="F146" s="8">
        <v>0</v>
      </c>
      <c r="G146" s="8" t="s">
        <v>20</v>
      </c>
      <c r="H146" s="8" t="s">
        <v>25</v>
      </c>
      <c r="I146" s="8">
        <v>25</v>
      </c>
      <c r="J146" s="8">
        <v>159</v>
      </c>
      <c r="K146" s="8">
        <v>165</v>
      </c>
      <c r="L146" s="16">
        <f>IF( 数据!L146&lt;=6,(数据!L146-1)*权重!B$48,              IF(数据!L146&lt;=12, 5*权重!B$48+(数据!L146-6)*权重!B$49,                              5*权重!B$48+6*权重!B$49+(数据!L146-12)*权重!B$51              )
 )</f>
        <v>3.4666666666666668</v>
      </c>
      <c r="M146" s="16">
        <f>IF( 数据!M146&lt;=6,(数据!M146-1)*权重!C$48,              IF(数据!M146&lt;=12, 5*权重!C$48+(数据!M146-6)*权重!C$49,                              5*权重!C$48+6*权重!C$49+(数据!M146-12)*权重!C$51              )
 )</f>
        <v>0.91666666666666674</v>
      </c>
      <c r="N146" s="16">
        <f>IF( 数据!N146&lt;=6,(数据!N146-1)*权重!D$48,              IF(数据!N146&lt;=12, 5*权重!D$48+(数据!N146-6)*权重!D$49,                              5*权重!D$48+6*权重!D$49+(数据!N146-12)*权重!D$51              )
 )</f>
        <v>0.52833333333333332</v>
      </c>
      <c r="O146" s="16">
        <f>IF( 数据!O146&lt;=6,(数据!O146-1)*权重!E$48,              IF(数据!O146&lt;=12, 5*权重!E$48+(数据!O146-6)*权重!E$49,                              5*权重!E$48+6*权重!E$49+(数据!O146-12)*权重!E$51              )
 )</f>
        <v>0</v>
      </c>
      <c r="P146" s="16">
        <f>IF( 数据!P146&lt;=6,(数据!P146-1)*权重!F$48,              IF(数据!P146&lt;=12, 5*权重!F$48+(数据!P146-6)*权重!F$49,                              5*权重!F$48+6*权重!F$49+(数据!P146-12)*权重!F$51              )
 )</f>
        <v>-2.3499999999999996</v>
      </c>
      <c r="Q146" s="16">
        <f>IF( 数据!Q146&lt;=6,(数据!Q146-1)*权重!G$48,              IF(数据!Q146&lt;=12, 5*权重!G$48+(数据!Q146-6)*权重!G$49,                              5*权重!G$48+6*权重!G$49+(数据!Q146-12)*权重!G$51              )
 )</f>
        <v>0</v>
      </c>
      <c r="R146" s="16">
        <f>IF( 数据!R146&lt;=6,(数据!R146-1)*权重!H$48,              IF(数据!R146&lt;=12, 5*权重!H$48+(数据!R146-6)*权重!H$49,                              5*权重!H$48+6*权重!H$49+(数据!R146-12)*权重!H$51              )
 )</f>
        <v>0</v>
      </c>
      <c r="S146" s="16">
        <f>IF( 数据!S146&lt;=6,(数据!S146-1)*权重!I$48,              IF(数据!S146&lt;=12, 5*权重!I$48+(数据!S146-6)*权重!I$49,                              5*权重!I$48+6*权重!I$49+(数据!S146-12)*权重!I$51              )
 )</f>
        <v>17.933333333333334</v>
      </c>
      <c r="T146" s="16">
        <f>IF( 数据!T146&lt;=6,(数据!T146-1)*权重!J$48,              IF(数据!T146&lt;=12, 5*权重!J$48+(数据!T146-6)*权重!J$49,                              5*权重!J$48+6*权重!J$49+(数据!T146-12)*权重!J$51              )
 )</f>
        <v>1.0333333333333332</v>
      </c>
      <c r="U146" s="16">
        <f>IF( 数据!U146&lt;=6,(数据!U146-1)*权重!K$48,              IF(数据!U146&lt;=12, 5*权重!K$48+(数据!U146-6)*权重!K$49,                              5*权重!K$48+6*权重!K$49+(数据!U146-12)*权重!K$51              )
 )</f>
        <v>0</v>
      </c>
      <c r="V146" s="16">
        <f>IF( 数据!V146&lt;=6,(数据!V146-1)*权重!L$48,              IF(数据!V146&lt;=12, 5*权重!L$48+(数据!V146-6)*权重!L$49,                              5*权重!L$48+6*权重!L$49+(数据!V146-12)*权重!L$51              )
 )</f>
        <v>8.8333333333333339</v>
      </c>
      <c r="W146" s="16">
        <f>IF( 数据!W146&lt;=6,(数据!W146-1)*权重!M$48,              IF(数据!W146&lt;=12, 5*权重!M$48+(数据!W146-6)*权重!M$49,                              5*权重!M$48+6*权重!M$49+(数据!W146-12)*权重!M$51              )
 )</f>
        <v>0.1333333333333333</v>
      </c>
      <c r="X146" s="16">
        <f>IF( 数据!X146&lt;=6,(数据!X146-1)*权重!N$48,              IF(数据!X146&lt;=12, 5*权重!N$48+(数据!X146-6)*权重!N$49,                              5*权重!N$48+6*权重!N$49+(数据!X146-12)*权重!N$51              )
 )</f>
        <v>2.7333333333333329</v>
      </c>
      <c r="Y146" s="16">
        <f>IF( 数据!Y146&lt;=6,(数据!Y146-1)*权重!O$48,              IF(数据!Y146&lt;=12, 5*权重!O$48+(数据!Y146-6)*权重!O$49,                              5*权重!O$48+6*权重!O$49+(数据!Y146-12)*权重!O$51              )
 )</f>
        <v>2.5333333333333332</v>
      </c>
      <c r="Z146" s="16">
        <f>IF( 数据!Z146&lt;=6,(数据!Z146-1)*权重!P$48,              IF(数据!Z146&lt;=10, 5*权重!P$48+(数据!Z146-4)*权重!P$50,                              5*权重!P$48+4*权重!P$50+(数据!Z146-10)*权重!P$52              )  )</f>
        <v>-0.90000000000000013</v>
      </c>
      <c r="AA146" s="16">
        <f>IF( 数据!AA146&lt;=6,(数据!AA146-1)*权重!Q$48,              IF(数据!AA146&lt;=12, 5*权重!Q$48+(数据!AA146-6)*权重!Q$49,                              5*权重!Q$48+6*权重!Q$49+(数据!AA146-12)*权重!Q$51              )
 )</f>
        <v>6.2333333333333325</v>
      </c>
      <c r="AB146" s="16">
        <f>IF( 数据!AB146&lt;=6,(数据!AB146-1)*权重!R$48,              IF(数据!AB146&lt;=10, 5*权重!R$48+(数据!AB146-4)*权重!R$50,                              5*权重!R$48+4*权重!R$50+(数据!AB146-10)*权重!R$52              )  )</f>
        <v>56.75</v>
      </c>
      <c r="AC146" s="16">
        <f>IF( 数据!AC146&lt;=6,(数据!AC146-1)*权重!S$48,              IF(数据!AC146&lt;=12, 5*权重!S$48+(数据!AC146-6)*权重!S$49,                              5*权重!S$48+6*权重!S$49+(数据!AC146-12)*权重!S$51              )
 )</f>
        <v>21.55</v>
      </c>
      <c r="AD146" s="16">
        <f>IF( 数据!AD146&lt;=6,(数据!AD146-1)*权重!T$48,              IF(数据!AD146&lt;=12, 5*权重!T$48+(数据!AD146-6)*权重!T$49,                              5*权重!T$48+6*权重!T$49+(数据!AD146-12)*权重!T$51              )
 )</f>
        <v>-0.86666666666666625</v>
      </c>
      <c r="AE146" s="16">
        <f>IF( 数据!AE146&lt;=6,(数据!AE146-1)*权重!U$48,              IF(数据!AE146&lt;=10, 5*权重!U$48+(数据!AE146-4)*权重!U$50,                              5*权重!U$48+4*权重!U$50+(数据!AE146-10)*权重!U$52              )  )</f>
        <v>-2.5999999999999996</v>
      </c>
      <c r="AF146" s="16">
        <f>IF( 数据!AF146&lt;=6,(数据!AF146-1)*权重!V$48,              IF(数据!AF146&lt;=10, 5*权重!V$48+(数据!AF146-4)*权重!V$50,                              5*权重!V$48+4*权重!V$50+(数据!AF146-10)*权重!V$52              )  )</f>
        <v>6.5625000000000009</v>
      </c>
      <c r="AG146" s="16">
        <f>IF( 数据!AG146&lt;=6,(数据!AG146-1)*权重!W$48,              IF(数据!AG146&lt;=12, 5*权重!W$48+(数据!AG146-6)*权重!W$49,                              5*权重!W$48+6*权重!W$49+(数据!AG146-12)*权重!W$51              )
 )</f>
        <v>3.3</v>
      </c>
      <c r="AH146" s="16">
        <f>IF( 数据!AH146&lt;=6,(数据!AH146-1)*权重!X$48,              IF(数据!AH146&lt;=10, 5*权重!X$48+(数据!AH146-4)*权重!X$50,                              5*权重!X$48+4*权重!X$50+(数据!AH146-10)*权重!X$52              )  )</f>
        <v>-4.9999999999999989E-2</v>
      </c>
      <c r="AI146" s="16">
        <f>IF( 数据!AI146&lt;=6,(数据!AI146-1)*权重!Y$48,              IF(数据!AI146&lt;=12, 5*权重!Y$48+(数据!AI146-6)*权重!Y$49,                              5*权重!Y$48+6*权重!Y$49+(数据!AI146-12)*权重!Y$51              )
 )</f>
        <v>1.6</v>
      </c>
      <c r="AJ146" s="16">
        <f>IF( 数据!AJ146&lt;=6,(数据!AJ146-1)*权重!Z$48,              IF(数据!AJ146&lt;=10, 5*权重!Z$48+(数据!AJ146-4)*权重!Z$50,                              5*权重!Z$48+4*权重!Z$50+(数据!AJ146-10)*权重!Z$52              )  )</f>
        <v>11.012499999999999</v>
      </c>
      <c r="AK146" s="16">
        <f>IF( 数据!AK146&lt;=6,(数据!AK146-1)*权重!AA$48,              IF(数据!AK146&lt;=10, 5*权重!AA$48+(数据!AK146-4)*权重!AA$50,                              5*权重!AA$48+4*权重!AA$50+(数据!AK146-10)*权重!AA$52              )  )</f>
        <v>-1.2750000000000001</v>
      </c>
      <c r="AL146" s="16">
        <f>IF( 数据!AL146&lt;=6,(数据!AL146-1)*权重!AB$48,              IF(数据!AL146&lt;=12, 5*权重!AB$48+(数据!AL146-6)*权重!AB$49,                              5*权重!AB$48+6*权重!AB$49+(数据!AL146-12)*权重!AB$51              )
 )</f>
        <v>16.2</v>
      </c>
      <c r="AM146" s="16">
        <f>IF( 数据!AM146&lt;=6,(数据!AM146-1)*权重!AC$48,              IF(数据!AM146&lt;=12, 5*权重!AC$48+(数据!AM146-6)*权重!AC$49,                              5*权重!AC$48+6*权重!AC$49+(数据!AM146-12)*权重!AC$51              )
 )</f>
        <v>9.2333333333333343</v>
      </c>
      <c r="AN146" s="16">
        <f>IF( 数据!AN146&lt;=6,(数据!AN146-1)*权重!AD$48,              IF(数据!AN146&lt;=12, 5*权重!AD$48+(数据!AN146-6)*权重!AD$49,                              5*权重!AD$48+6*权重!AD$49+(数据!AN146-12)*权重!AD$51              )
 )</f>
        <v>82.0625</v>
      </c>
      <c r="AO146" s="16">
        <f>IF( 数据!AO146&lt;=6,(数据!AO146-1)*权重!AE$48,              IF(数据!AO146&lt;=12, 5*权重!AE$48+(数据!AO146-6)*权重!AE$49,                              5*权重!AE$48+6*权重!AE$49+(数据!AO146-12)*权重!AE$51              )
 )</f>
        <v>12.5</v>
      </c>
      <c r="AP146" s="16">
        <f>IF( 数据!AP146&lt;=6,(数据!AP146-1)*权重!AF$48,              IF(数据!AP146&lt;=12, 5*权重!AF$48+(数据!AP146-6)*权重!AF$49,                              5*权重!AF$48+6*权重!AF$49+(数据!AP146-12)*权重!AF$51              )
 )</f>
        <v>17.366666666666667</v>
      </c>
      <c r="AQ146" s="16">
        <f>IF( 数据!AQ146&lt;=6,(数据!AQ146-1)*权重!AG$48,              IF(数据!AQ146&lt;=12, 5*权重!AG$48+(数据!AQ146-6)*权重!AG$49,                              5*权重!AG$48+6*权重!AG$49+(数据!AQ146-12)*权重!AG$51              )
 )</f>
        <v>18.833333333333336</v>
      </c>
      <c r="AR146" s="16">
        <f>IF( 数据!AR146&lt;=6,(数据!AR146-1)*权重!AH$48,              IF(数据!AR146&lt;=12, 5*权重!AH$48+(数据!AR146-6)*权重!AH$49,                              5*权重!AH$48+6*权重!AH$49+(数据!AR146-12)*权重!AH$51              )
 )</f>
        <v>15.733333333333333</v>
      </c>
      <c r="AS146" s="16">
        <f>IF( 数据!AS146&lt;=6,(数据!AS146-1)*权重!AI$48,              IF(数据!AS146&lt;=12, 5*权重!AI$48+(数据!AS146-6)*权重!AI$49,                              5*权重!AI$48+6*权重!AI$49+(数据!AS146-12)*权重!AI$51              )
 )</f>
        <v>5.7000000000000011</v>
      </c>
      <c r="AT146" s="16">
        <f>IF( 数据!AT146&lt;=6,(数据!AT146-1)*权重!AJ$48,              IF(数据!AT146&lt;=12, 5*权重!AJ$48+(数据!AT146-6)*权重!AJ$49,                              5*权重!AJ$48+6*权重!AJ$49+(数据!AT146-12)*权重!AJ$51              )
 )</f>
        <v>86.5</v>
      </c>
      <c r="AU146" s="16">
        <f>IF( 数据!AU146&lt;=6,(数据!AU146-1)*权重!AK$48,              IF(数据!AU146&lt;=12, 5*权重!AK$48+(数据!AU146-6)*权重!AK$49,                              5*权重!AK$48+6*权重!AK$49+(数据!AU146-12)*权重!AK$51              )
 )</f>
        <v>14.799999999999999</v>
      </c>
      <c r="AV146" s="16">
        <f>IF( 数据!AV146&lt;=6,(数据!AV146-1)*权重!AL$48,              IF(数据!AV146&lt;=10, 5*权重!AL$48+(数据!AV146-4)*权重!AL$50,                              5*权重!AL$48+4*权重!AL$50+(数据!AV146-10)*权重!AL$52              )  )</f>
        <v>2.5499999999999998</v>
      </c>
      <c r="AW146" s="16">
        <f>IF( 数据!AW146&lt;=6,(数据!AW146-1)*权重!AM$48,              IF(数据!AW146&lt;=10, 5*权重!AM$48+(数据!AW146-4)*权重!AM$50,                              5*权重!AM$48+4*权重!AM$50+(数据!AW146-10)*权重!AM$52              )  )</f>
        <v>4.2</v>
      </c>
      <c r="AX146" s="16">
        <f>IF( 数据!AX146&lt;=6,(数据!AX146-1)*权重!AN$48,              IF(数据!AX146&lt;=10, 5*权重!AN$48+(数据!AX146-4)*权重!AN$50,                              5*权重!AN$48+4*权重!AN$50+(数据!AX146-10)*权重!AN$52              )  )</f>
        <v>22.912499999999998</v>
      </c>
      <c r="AY146" s="8">
        <v>1</v>
      </c>
      <c r="AZ146" s="8">
        <v>3</v>
      </c>
      <c r="BA146" s="8">
        <v>2</v>
      </c>
      <c r="BB146" s="8">
        <v>2</v>
      </c>
      <c r="BC146" s="8">
        <v>2</v>
      </c>
      <c r="BD146" s="8">
        <v>3</v>
      </c>
      <c r="BE146" s="8">
        <v>2</v>
      </c>
      <c r="BF146" s="8">
        <v>3</v>
      </c>
      <c r="BG146" s="8">
        <v>1</v>
      </c>
      <c r="BH146" s="8">
        <v>2</v>
      </c>
      <c r="BI146" s="8">
        <v>3</v>
      </c>
      <c r="BJ146" s="8" t="s">
        <v>26</v>
      </c>
      <c r="BK146" s="8" t="s">
        <v>20</v>
      </c>
      <c r="BL146" s="8">
        <v>18</v>
      </c>
      <c r="BM146" s="8" t="s">
        <v>26</v>
      </c>
      <c r="BN146" s="8"/>
      <c r="BO146" s="8">
        <v>24</v>
      </c>
      <c r="BP146" s="34">
        <v>46568</v>
      </c>
      <c r="BQ146" s="8" t="s">
        <v>21</v>
      </c>
      <c r="BR146" s="8" t="s">
        <v>156</v>
      </c>
    </row>
    <row r="147" spans="1:70" ht="15.5" thickBot="1" x14ac:dyDescent="0.35">
      <c r="A147" s="8" t="s">
        <v>26</v>
      </c>
      <c r="B147" s="16">
        <f t="shared" si="5"/>
        <v>412.6491666666667</v>
      </c>
      <c r="C147" s="8" t="s">
        <v>469</v>
      </c>
      <c r="D147" s="8" t="s">
        <v>154</v>
      </c>
      <c r="E147" s="33">
        <v>1</v>
      </c>
      <c r="F147" s="8">
        <v>0</v>
      </c>
      <c r="G147" s="8" t="s">
        <v>29</v>
      </c>
      <c r="H147" s="8" t="s">
        <v>315</v>
      </c>
      <c r="I147" s="8">
        <v>20</v>
      </c>
      <c r="J147" s="8">
        <v>155</v>
      </c>
      <c r="K147" s="8">
        <v>170</v>
      </c>
      <c r="L147" s="16">
        <f>IF( 数据!L147&lt;=6,(数据!L147-1)*权重!B$48,              IF(数据!L147&lt;=12, 5*权重!B$48+(数据!L147-6)*权重!B$49,                              5*权重!B$48+6*权重!B$49+(数据!L147-12)*权重!B$51              )
 )</f>
        <v>4.4000000000000004</v>
      </c>
      <c r="M147" s="16">
        <f>IF( 数据!M147&lt;=6,(数据!M147-1)*权重!C$48,              IF(数据!M147&lt;=12, 5*权重!C$48+(数据!M147-6)*权重!C$49,                              5*权重!C$48+6*权重!C$49+(数据!M147-12)*权重!C$51              )
 )</f>
        <v>0.91666666666666674</v>
      </c>
      <c r="N147" s="16">
        <f>IF( 数据!N147&lt;=6,(数据!N147-1)*权重!D$48,              IF(数据!N147&lt;=12, 5*权重!D$48+(数据!N147-6)*权重!D$49,                              5*权重!D$48+6*权重!D$49+(数据!N147-12)*权重!D$51              )
 )</f>
        <v>-0.82999999999999985</v>
      </c>
      <c r="O147" s="16">
        <f>IF( 数据!O147&lt;=6,(数据!O147-1)*权重!E$48,              IF(数据!O147&lt;=12, 5*权重!E$48+(数据!O147-6)*权重!E$49,                              5*权重!E$48+6*权重!E$49+(数据!O147-12)*权重!E$51              )
 )</f>
        <v>0</v>
      </c>
      <c r="P147" s="16">
        <f>IF( 数据!P147&lt;=6,(数据!P147-1)*权重!F$48,              IF(数据!P147&lt;=12, 5*权重!F$48+(数据!P147-6)*权重!F$49,                              5*权重!F$48+6*权重!F$49+(数据!P147-12)*权重!F$51              )
 )</f>
        <v>-2.3499999999999996</v>
      </c>
      <c r="Q147" s="16">
        <f>IF( 数据!Q147&lt;=6,(数据!Q147-1)*权重!G$48,              IF(数据!Q147&lt;=12, 5*权重!G$48+(数据!Q147-6)*权重!G$49,                              5*权重!G$48+6*权重!G$49+(数据!Q147-12)*权重!G$51              )
 )</f>
        <v>0</v>
      </c>
      <c r="R147" s="16">
        <f>IF( 数据!R147&lt;=6,(数据!R147-1)*权重!H$48,              IF(数据!R147&lt;=12, 5*权重!H$48+(数据!R147-6)*权重!H$49,                              5*权重!H$48+6*权重!H$49+(数据!R147-12)*权重!H$51              )
 )</f>
        <v>0</v>
      </c>
      <c r="S147" s="16">
        <f>IF( 数据!S147&lt;=6,(数据!S147-1)*权重!I$48,              IF(数据!S147&lt;=12, 5*权重!I$48+(数据!S147-6)*权重!I$49,                              5*权重!I$48+6*权重!I$49+(数据!S147-12)*权重!I$51              )
 )</f>
        <v>17.933333333333334</v>
      </c>
      <c r="T147" s="16">
        <f>IF( 数据!T147&lt;=6,(数据!T147-1)*权重!J$48,              IF(数据!T147&lt;=12, 5*权重!J$48+(数据!T147-6)*权重!J$49,                              5*权重!J$48+6*权重!J$49+(数据!T147-12)*权重!J$51              )
 )</f>
        <v>0.79999999999999982</v>
      </c>
      <c r="U147" s="16">
        <f>IF( 数据!U147&lt;=6,(数据!U147-1)*权重!K$48,              IF(数据!U147&lt;=12, 5*权重!K$48+(数据!U147-6)*权重!K$49,                              5*权重!K$48+6*权重!K$49+(数据!U147-12)*权重!K$51              )
 )</f>
        <v>0</v>
      </c>
      <c r="V147" s="16">
        <f>IF( 数据!V147&lt;=6,(数据!V147-1)*权重!L$48,              IF(数据!V147&lt;=12, 5*权重!L$48+(数据!V147-6)*权重!L$49,                              5*权重!L$48+6*权重!L$49+(数据!V147-12)*权重!L$51              )
 )</f>
        <v>7.1333333333333346</v>
      </c>
      <c r="W147" s="16">
        <f>IF( 数据!W147&lt;=6,(数据!W147-1)*权重!M$48,              IF(数据!W147&lt;=12, 5*权重!M$48+(数据!W147-6)*权重!M$49,                              5*权重!M$48+6*权重!M$49+(数据!W147-12)*权重!M$51              )
 )</f>
        <v>0.76666666666666661</v>
      </c>
      <c r="X147" s="16">
        <f>IF( 数据!X147&lt;=6,(数据!X147-1)*权重!N$48,              IF(数据!X147&lt;=12, 5*权重!N$48+(数据!X147-6)*权重!N$49,                              5*权重!N$48+6*权重!N$49+(数据!X147-12)*权重!N$51              )
 )</f>
        <v>2.2999999999999998</v>
      </c>
      <c r="Y147" s="16">
        <f>IF( 数据!Y147&lt;=6,(数据!Y147-1)*权重!O$48,              IF(数据!Y147&lt;=12, 5*权重!O$48+(数据!Y147-6)*权重!O$49,                              5*权重!O$48+6*权重!O$49+(数据!Y147-12)*权重!O$51              )
 )</f>
        <v>1.6166666666666667</v>
      </c>
      <c r="Z147" s="16">
        <f>IF( 数据!Z147&lt;=6,(数据!Z147-1)*权重!P$48,              IF(数据!Z147&lt;=10, 5*权重!P$48+(数据!Z147-4)*权重!P$50,                              5*权重!P$48+4*权重!P$50+(数据!Z147-10)*权重!P$52              )  )</f>
        <v>-0.90000000000000013</v>
      </c>
      <c r="AA147" s="16">
        <f>IF( 数据!AA147&lt;=6,(数据!AA147-1)*权重!Q$48,              IF(数据!AA147&lt;=12, 5*权重!Q$48+(数据!AA147-6)*权重!Q$49,                              5*权重!Q$48+6*权重!Q$49+(数据!AA147-12)*权重!Q$51              )
 )</f>
        <v>4.5</v>
      </c>
      <c r="AB147" s="16">
        <f>IF( 数据!AB147&lt;=6,(数据!AB147-1)*权重!R$48,              IF(数据!AB147&lt;=10, 5*权重!R$48+(数据!AB147-4)*权重!R$50,                              5*权重!R$48+4*权重!R$50+(数据!AB147-10)*权重!R$52              )  )</f>
        <v>59</v>
      </c>
      <c r="AC147" s="16">
        <f>IF( 数据!AC147&lt;=6,(数据!AC147-1)*权重!S$48,              IF(数据!AC147&lt;=12, 5*权重!S$48+(数据!AC147-6)*权重!S$49,                              5*权重!S$48+6*权重!S$49+(数据!AC147-12)*权重!S$51              )
 )</f>
        <v>21.55</v>
      </c>
      <c r="AD147" s="16">
        <f>IF( 数据!AD147&lt;=6,(数据!AD147-1)*权重!T$48,              IF(数据!AD147&lt;=12, 5*权重!T$48+(数据!AD147-6)*权重!T$49,                              5*权重!T$48+6*权重!T$49+(数据!AD147-12)*权重!T$51              )
 )</f>
        <v>-0.86666666666666625</v>
      </c>
      <c r="AE147" s="16">
        <f>IF( 数据!AE147&lt;=6,(数据!AE147-1)*权重!U$48,              IF(数据!AE147&lt;=10, 5*权重!U$48+(数据!AE147-4)*权重!U$50,                              5*权重!U$48+4*权重!U$50+(数据!AE147-10)*权重!U$52              )  )</f>
        <v>-1.3999999999999995</v>
      </c>
      <c r="AF147" s="16">
        <f>IF( 数据!AF147&lt;=6,(数据!AF147-1)*权重!V$48,              IF(数据!AF147&lt;=10, 5*权重!V$48+(数据!AF147-4)*权重!V$50,                              5*权重!V$48+4*权重!V$50+(数据!AF147-10)*权重!V$52              )  )</f>
        <v>8.6625000000000014</v>
      </c>
      <c r="AG147" s="16">
        <f>IF( 数据!AG147&lt;=6,(数据!AG147-1)*权重!W$48,              IF(数据!AG147&lt;=12, 5*权重!W$48+(数据!AG147-6)*权重!W$49,                              5*权重!W$48+6*权重!W$49+(数据!AG147-12)*权重!W$51              )
 )</f>
        <v>3.6999999999999997</v>
      </c>
      <c r="AH147" s="16">
        <f>IF( 数据!AH147&lt;=6,(数据!AH147-1)*权重!X$48,              IF(数据!AH147&lt;=10, 5*权重!X$48+(数据!AH147-4)*权重!X$50,                              5*权重!X$48+4*权重!X$50+(数据!AH147-10)*权重!X$52              )  )</f>
        <v>0.17500000000000004</v>
      </c>
      <c r="AI147" s="16">
        <f>IF( 数据!AI147&lt;=6,(数据!AI147-1)*权重!Y$48,              IF(数据!AI147&lt;=12, 5*权重!Y$48+(数据!AI147-6)*权重!Y$49,                              5*权重!Y$48+6*权重!Y$49+(数据!AI147-12)*权重!Y$51              )
 )</f>
        <v>1.0666666666666667</v>
      </c>
      <c r="AJ147" s="16">
        <f>IF( 数据!AJ147&lt;=6,(数据!AJ147-1)*权重!Z$48,              IF(数据!AJ147&lt;=10, 5*权重!Z$48+(数据!AJ147-4)*权重!Z$50,                              5*权重!Z$48+4*权重!Z$50+(数据!AJ147-10)*权重!Z$52              )  )</f>
        <v>12.1875</v>
      </c>
      <c r="AK147" s="16">
        <f>IF( 数据!AK147&lt;=6,(数据!AK147-1)*权重!AA$48,              IF(数据!AK147&lt;=10, 5*权重!AA$48+(数据!AK147-4)*权重!AA$50,                              5*权重!AA$48+4*权重!AA$50+(数据!AK147-10)*权重!AA$52              )  )</f>
        <v>-0.22500000000000009</v>
      </c>
      <c r="AL147" s="16">
        <f>IF( 数据!AL147&lt;=6,(数据!AL147-1)*权重!AB$48,              IF(数据!AL147&lt;=12, 5*权重!AB$48+(数据!AL147-6)*权重!AB$49,                              5*权重!AB$48+6*权重!AB$49+(数据!AL147-12)*权重!AB$51              )
 )</f>
        <v>15.3</v>
      </c>
      <c r="AM147" s="16">
        <f>IF( 数据!AM147&lt;=6,(数据!AM147-1)*权重!AC$48,              IF(数据!AM147&lt;=12, 5*权重!AC$48+(数据!AM147-6)*权重!AC$49,                              5*权重!AC$48+6*权重!AC$49+(数据!AM147-12)*权重!AC$51              )
 )</f>
        <v>8.5</v>
      </c>
      <c r="AN147" s="16">
        <f>IF( 数据!AN147&lt;=6,(数据!AN147-1)*权重!AD$48,              IF(数据!AN147&lt;=12, 5*权重!AD$48+(数据!AN147-6)*权重!AD$49,                              5*权重!AD$48+6*权重!AD$49+(数据!AN147-12)*权重!AD$51              )
 )</f>
        <v>72.604166666666671</v>
      </c>
      <c r="AO147" s="16">
        <f>IF( 数据!AO147&lt;=6,(数据!AO147-1)*权重!AE$48,              IF(数据!AO147&lt;=12, 5*权重!AE$48+(数据!AO147-6)*权重!AE$49,                              5*权重!AE$48+6*权重!AE$49+(数据!AO147-12)*权重!AE$51              )
 )</f>
        <v>5.5833333333333339</v>
      </c>
      <c r="AP147" s="16">
        <f>IF( 数据!AP147&lt;=6,(数据!AP147-1)*权重!AF$48,              IF(数据!AP147&lt;=12, 5*权重!AF$48+(数据!AP147-6)*权重!AF$49,                              5*权重!AF$48+6*权重!AF$49+(数据!AP147-12)*权重!AF$51              )
 )</f>
        <v>14.466666666666667</v>
      </c>
      <c r="AQ147" s="16">
        <f>IF( 数据!AQ147&lt;=6,(数据!AQ147-1)*权重!AG$48,              IF(数据!AQ147&lt;=12, 5*权重!AG$48+(数据!AQ147-6)*权重!AG$49,                              5*权重!AG$48+6*权重!AG$49+(数据!AQ147-12)*权重!AG$51              )
 )</f>
        <v>18.833333333333336</v>
      </c>
      <c r="AR147" s="16">
        <f>IF( 数据!AR147&lt;=6,(数据!AR147-1)*权重!AH$48,              IF(数据!AR147&lt;=12, 5*权重!AH$48+(数据!AR147-6)*权重!AH$49,                              5*权重!AH$48+6*权重!AH$49+(数据!AR147-12)*权重!AH$51              )
 )</f>
        <v>16.899999999999999</v>
      </c>
      <c r="AS147" s="16">
        <f>IF( 数据!AS147&lt;=6,(数据!AS147-1)*权重!AI$48,              IF(数据!AS147&lt;=12, 5*权重!AI$48+(数据!AS147-6)*权重!AI$49,                              5*权重!AI$48+6*权重!AI$49+(数据!AS147-12)*权重!AI$51              )
 )</f>
        <v>7.6000000000000014</v>
      </c>
      <c r="AT147" s="16">
        <f>IF( 数据!AT147&lt;=6,(数据!AT147-1)*权重!AJ$48,              IF(数据!AT147&lt;=12, 5*权重!AJ$48+(数据!AT147-6)*权重!AJ$49,                              5*权重!AJ$48+6*权重!AJ$49+(数据!AT147-12)*权重!AJ$51              )
 )</f>
        <v>67</v>
      </c>
      <c r="AU147" s="16">
        <f>IF( 数据!AU147&lt;=6,(数据!AU147-1)*权重!AK$48,              IF(数据!AU147&lt;=12, 5*权重!AK$48+(数据!AU147-6)*权重!AK$49,                              5*权重!AK$48+6*权重!AK$49+(数据!AU147-12)*权重!AK$51              )
 )</f>
        <v>14.799999999999999</v>
      </c>
      <c r="AV147" s="16">
        <f>IF( 数据!AV147&lt;=6,(数据!AV147-1)*权重!AL$48,              IF(数据!AV147&lt;=10, 5*权重!AL$48+(数据!AV147-4)*权重!AL$50,                              5*权重!AL$48+4*权重!AL$50+(数据!AV147-10)*权重!AL$52              )  )</f>
        <v>2.9749999999999996</v>
      </c>
      <c r="AW147" s="16">
        <f>IF( 数据!AW147&lt;=6,(数据!AW147-1)*权重!AM$48,              IF(数据!AW147&lt;=10, 5*权重!AM$48+(数据!AW147-4)*权重!AM$50,                              5*权重!AM$48+4*权重!AM$50+(数据!AW147-10)*权重!AM$52              )  )</f>
        <v>4.2</v>
      </c>
      <c r="AX147" s="16">
        <f>IF( 数据!AX147&lt;=6,(数据!AX147-1)*权重!AN$48,              IF(数据!AX147&lt;=10, 5*权重!AN$48+(数据!AX147-4)*权重!AN$50,                              5*权重!AN$48+4*权重!AN$50+(数据!AX147-10)*权重!AN$52              )  )</f>
        <v>23.75</v>
      </c>
      <c r="AY147" s="8">
        <v>3</v>
      </c>
      <c r="AZ147" s="8">
        <v>1</v>
      </c>
      <c r="BA147" s="8">
        <v>2</v>
      </c>
      <c r="BB147" s="8">
        <v>3</v>
      </c>
      <c r="BC147" s="8">
        <v>2</v>
      </c>
      <c r="BD147" s="8">
        <v>2</v>
      </c>
      <c r="BE147" s="8">
        <v>3</v>
      </c>
      <c r="BF147" s="8">
        <v>1</v>
      </c>
      <c r="BG147" s="8">
        <v>2</v>
      </c>
      <c r="BH147" s="8">
        <v>2</v>
      </c>
      <c r="BI147" s="8">
        <v>3</v>
      </c>
      <c r="BJ147" s="8" t="s">
        <v>26</v>
      </c>
      <c r="BK147" s="8" t="s">
        <v>20</v>
      </c>
      <c r="BL147" s="8">
        <v>16</v>
      </c>
      <c r="BM147" s="8" t="s">
        <v>26</v>
      </c>
      <c r="BN147" s="8"/>
      <c r="BO147" s="8">
        <v>4</v>
      </c>
      <c r="BP147" s="34">
        <v>47664</v>
      </c>
      <c r="BQ147" s="8" t="s">
        <v>21</v>
      </c>
      <c r="BR147" s="8" t="s">
        <v>156</v>
      </c>
    </row>
    <row r="148" spans="1:70" ht="15.5" thickBot="1" x14ac:dyDescent="0.35">
      <c r="A148" s="8" t="s">
        <v>26</v>
      </c>
      <c r="B148" s="16">
        <f t="shared" si="5"/>
        <v>401.82583333333332</v>
      </c>
      <c r="C148" s="8" t="s">
        <v>470</v>
      </c>
      <c r="D148" s="8" t="s">
        <v>154</v>
      </c>
      <c r="E148" s="33">
        <v>1</v>
      </c>
      <c r="F148" s="8">
        <v>0</v>
      </c>
      <c r="G148" s="8" t="s">
        <v>33</v>
      </c>
      <c r="H148" s="8" t="s">
        <v>471</v>
      </c>
      <c r="I148" s="8">
        <v>19</v>
      </c>
      <c r="J148" s="8">
        <v>134</v>
      </c>
      <c r="K148" s="8">
        <v>145</v>
      </c>
      <c r="L148" s="16">
        <f>IF( 数据!L148&lt;=6,(数据!L148-1)*权重!B$48,              IF(数据!L148&lt;=12, 5*权重!B$48+(数据!L148-6)*权重!B$49,                              5*权重!B$48+6*权重!B$49+(数据!L148-12)*权重!B$51              )
 )</f>
        <v>3.9333333333333331</v>
      </c>
      <c r="M148" s="16">
        <f>IF( 数据!M148&lt;=6,(数据!M148-1)*权重!C$48,              IF(数据!M148&lt;=12, 5*权重!C$48+(数据!M148-6)*权重!C$49,                              5*权重!C$48+6*权重!C$49+(数据!M148-12)*权重!C$51              )
 )</f>
        <v>1.3333333333333335</v>
      </c>
      <c r="N148" s="16">
        <f>IF( 数据!N148&lt;=6,(数据!N148-1)*权重!D$48,              IF(数据!N148&lt;=12, 5*权重!D$48+(数据!N148-6)*权重!D$49,                              5*权重!D$48+6*权重!D$49+(数据!N148-12)*权重!D$51              )
 )</f>
        <v>0.64</v>
      </c>
      <c r="O148" s="16">
        <f>IF( 数据!O148&lt;=6,(数据!O148-1)*权重!E$48,              IF(数据!O148&lt;=12, 5*权重!E$48+(数据!O148-6)*权重!E$49,                              5*权重!E$48+6*权重!E$49+(数据!O148-12)*权重!E$51              )
 )</f>
        <v>0</v>
      </c>
      <c r="P148" s="16">
        <f>IF( 数据!P148&lt;=6,(数据!P148-1)*权重!F$48,              IF(数据!P148&lt;=12, 5*权重!F$48+(数据!P148-6)*权重!F$49,                              5*权重!F$48+6*权重!F$49+(数据!P148-12)*权重!F$51              )
 )</f>
        <v>-2.3499999999999996</v>
      </c>
      <c r="Q148" s="16">
        <f>IF( 数据!Q148&lt;=6,(数据!Q148-1)*权重!G$48,              IF(数据!Q148&lt;=12, 5*权重!G$48+(数据!Q148-6)*权重!G$49,                              5*权重!G$48+6*权重!G$49+(数据!Q148-12)*权重!G$51              )
 )</f>
        <v>0</v>
      </c>
      <c r="R148" s="16">
        <f>IF( 数据!R148&lt;=6,(数据!R148-1)*权重!H$48,              IF(数据!R148&lt;=12, 5*权重!H$48+(数据!R148-6)*权重!H$49,                              5*权重!H$48+6*权重!H$49+(数据!R148-12)*权重!H$51              )
 )</f>
        <v>0</v>
      </c>
      <c r="S148" s="16">
        <f>IF( 数据!S148&lt;=6,(数据!S148-1)*权重!I$48,              IF(数据!S148&lt;=12, 5*权重!I$48+(数据!S148-6)*权重!I$49,                              5*权重!I$48+6*权重!I$49+(数据!S148-12)*权重!I$51              )
 )</f>
        <v>19.299999999999997</v>
      </c>
      <c r="T148" s="16">
        <f>IF( 数据!T148&lt;=6,(数据!T148-1)*权重!J$48,              IF(数据!T148&lt;=12, 5*权重!J$48+(数据!T148-6)*权重!J$49,                              5*权重!J$48+6*权重!J$49+(数据!T148-12)*权重!J$51              )
 )</f>
        <v>3.5</v>
      </c>
      <c r="U148" s="16">
        <f>IF( 数据!U148&lt;=6,(数据!U148-1)*权重!K$48,              IF(数据!U148&lt;=12, 5*权重!K$48+(数据!U148-6)*权重!K$49,                              5*权重!K$48+6*权重!K$49+(数据!U148-12)*权重!K$51              )
 )</f>
        <v>0</v>
      </c>
      <c r="V148" s="16">
        <f>IF( 数据!V148&lt;=6,(数据!V148-1)*权重!L$48,              IF(数据!V148&lt;=12, 5*权重!L$48+(数据!V148-6)*权重!L$49,                              5*权重!L$48+6*权重!L$49+(数据!V148-12)*权重!L$51              )
 )</f>
        <v>8.1666666666666679</v>
      </c>
      <c r="W148" s="16">
        <f>IF( 数据!W148&lt;=6,(数据!W148-1)*权重!M$48,              IF(数据!W148&lt;=12, 5*权重!M$48+(数据!W148-6)*权重!M$49,                              5*权重!M$48+6*权重!M$49+(数据!W148-12)*权重!M$51              )
 )</f>
        <v>1.4</v>
      </c>
      <c r="X148" s="16">
        <f>IF( 数据!X148&lt;=6,(数据!X148-1)*权重!N$48,              IF(数据!X148&lt;=12, 5*权重!N$48+(数据!X148-6)*权重!N$49,                              5*权重!N$48+6*权重!N$49+(数据!X148-12)*权重!N$51              )
 )</f>
        <v>1.8399999999999999</v>
      </c>
      <c r="Y148" s="16">
        <f>IF( 数据!Y148&lt;=6,(数据!Y148-1)*权重!O$48,              IF(数据!Y148&lt;=12, 5*权重!O$48+(数据!Y148-6)*权重!O$49,                              5*权重!O$48+6*权重!O$49+(数据!Y148-12)*权重!O$51              )
 )</f>
        <v>3.3666666666666667</v>
      </c>
      <c r="Z148" s="16">
        <f>IF( 数据!Z148&lt;=6,(数据!Z148-1)*权重!P$48,              IF(数据!Z148&lt;=10, 5*权重!P$48+(数据!Z148-4)*权重!P$50,                              5*权重!P$48+4*权重!P$50+(数据!Z148-10)*权重!P$52              )  )</f>
        <v>-0.72500000000000009</v>
      </c>
      <c r="AA148" s="16">
        <f>IF( 数据!AA148&lt;=6,(数据!AA148-1)*权重!Q$48,              IF(数据!AA148&lt;=12, 5*权重!Q$48+(数据!AA148-6)*权重!Q$49,                              5*权重!Q$48+6*权重!Q$49+(数据!AA148-12)*权重!Q$51              )
 )</f>
        <v>6.6666666666666661</v>
      </c>
      <c r="AB148" s="16">
        <f>IF( 数据!AB148&lt;=6,(数据!AB148-1)*权重!R$48,              IF(数据!AB148&lt;=10, 5*权重!R$48+(数据!AB148-4)*权重!R$50,                              5*权重!R$48+4*权重!R$50+(数据!AB148-10)*权重!R$52              )  )</f>
        <v>54.5</v>
      </c>
      <c r="AC148" s="16">
        <f>IF( 数据!AC148&lt;=6,(数据!AC148-1)*权重!S$48,              IF(数据!AC148&lt;=12, 5*权重!S$48+(数据!AC148-6)*权重!S$49,                              5*权重!S$48+6*权重!S$49+(数据!AC148-12)*权重!S$51              )
 )</f>
        <v>19.5</v>
      </c>
      <c r="AD148" s="16">
        <f>IF( 数据!AD148&lt;=6,(数据!AD148-1)*权重!T$48,              IF(数据!AD148&lt;=12, 5*权重!T$48+(数据!AD148-6)*权重!T$49,                              5*权重!T$48+6*权重!T$49+(数据!AD148-12)*权重!T$51              )
 )</f>
        <v>-1.2333333333333329</v>
      </c>
      <c r="AE148" s="16">
        <f>IF( 数据!AE148&lt;=6,(数据!AE148-1)*权重!U$48,              IF(数据!AE148&lt;=10, 5*权重!U$48+(数据!AE148-4)*权重!U$50,                              5*权重!U$48+4*权重!U$50+(数据!AE148-10)*权重!U$52              )  )</f>
        <v>-2.9999999999999996</v>
      </c>
      <c r="AF148" s="16">
        <f>IF( 数据!AF148&lt;=6,(数据!AF148-1)*权重!V$48,              IF(数据!AF148&lt;=10, 5*权重!V$48+(数据!AF148-4)*权重!V$50,                              5*权重!V$48+4*权重!V$50+(数据!AF148-10)*权重!V$52              )  )</f>
        <v>6.75</v>
      </c>
      <c r="AG148" s="16">
        <f>IF( 数据!AG148&lt;=6,(数据!AG148-1)*权重!W$48,              IF(数据!AG148&lt;=12, 5*权重!W$48+(数据!AG148-6)*权重!W$49,                              5*权重!W$48+6*权重!W$49+(数据!AG148-12)*权重!W$51              )
 )</f>
        <v>3.4999999999999996</v>
      </c>
      <c r="AH148" s="16">
        <f>IF( 数据!AH148&lt;=6,(数据!AH148-1)*权重!X$48,              IF(数据!AH148&lt;=10, 5*权重!X$48+(数据!AH148-4)*权重!X$50,                              5*权重!X$48+4*权重!X$50+(数据!AH148-10)*权重!X$52              )  )</f>
        <v>-0.27500000000000002</v>
      </c>
      <c r="AI148" s="16">
        <f>IF( 数据!AI148&lt;=6,(数据!AI148-1)*权重!Y$48,              IF(数据!AI148&lt;=12, 5*权重!Y$48+(数据!AI148-6)*权重!Y$49,                              5*权重!Y$48+6*权重!Y$49+(数据!AI148-12)*权重!Y$51              )
 )</f>
        <v>0.53333333333333333</v>
      </c>
      <c r="AJ148" s="16">
        <f>IF( 数据!AJ148&lt;=6,(数据!AJ148-1)*权重!Z$48,              IF(数据!AJ148&lt;=10, 5*权重!Z$48+(数据!AJ148-4)*权重!Z$50,                              5*权重!Z$48+4*权重!Z$50+(数据!AJ148-10)*权重!Z$52              )  )</f>
        <v>11.012499999999999</v>
      </c>
      <c r="AK148" s="16">
        <f>IF( 数据!AK148&lt;=6,(数据!AK148-1)*权重!AA$48,              IF(数据!AK148&lt;=10, 5*权重!AA$48+(数据!AK148-4)*权重!AA$50,                              5*权重!AA$48+4*权重!AA$50+(数据!AK148-10)*权重!AA$52              )  )</f>
        <v>-1.2750000000000001</v>
      </c>
      <c r="AL148" s="16">
        <f>IF( 数据!AL148&lt;=6,(数据!AL148-1)*权重!AB$48,              IF(数据!AL148&lt;=12, 5*权重!AB$48+(数据!AL148-6)*权重!AB$49,                              5*权重!AB$48+6*权重!AB$49+(数据!AL148-12)*权重!AB$51              )
 )</f>
        <v>13.5</v>
      </c>
      <c r="AM148" s="16">
        <f>IF( 数据!AM148&lt;=6,(数据!AM148-1)*权重!AC$48,              IF(数据!AM148&lt;=12, 5*权重!AC$48+(数据!AM148-6)*权重!AC$49,                              5*权重!AC$48+6*权重!AC$49+(数据!AM148-12)*权重!AC$51              )
 )</f>
        <v>8.8666666666666671</v>
      </c>
      <c r="AN148" s="16">
        <f>IF( 数据!AN148&lt;=6,(数据!AN148-1)*权重!AD$48,              IF(数据!AN148&lt;=12, 5*权重!AD$48+(数据!AN148-6)*权重!AD$49,                              5*权重!AD$48+6*权重!AD$49+(数据!AN148-12)*权重!AD$51              )
 )</f>
        <v>72.604166666666671</v>
      </c>
      <c r="AO148" s="16">
        <f>IF( 数据!AO148&lt;=6,(数据!AO148-1)*权重!AE$48,              IF(数据!AO148&lt;=12, 5*权重!AE$48+(数据!AO148-6)*权重!AE$49,                              5*权重!AE$48+6*权重!AE$49+(数据!AO148-12)*权重!AE$51              )
 )</f>
        <v>4.2</v>
      </c>
      <c r="AP148" s="16">
        <f>IF( 数据!AP148&lt;=6,(数据!AP148-1)*权重!AF$48,              IF(数据!AP148&lt;=12, 5*权重!AF$48+(数据!AP148-6)*权重!AF$49,                              5*权重!AF$48+6*权重!AF$49+(数据!AP148-12)*权重!AF$51              )
 )</f>
        <v>13.833333333333334</v>
      </c>
      <c r="AQ148" s="16">
        <f>IF( 数据!AQ148&lt;=6,(数据!AQ148-1)*权重!AG$48,              IF(数据!AQ148&lt;=12, 5*权重!AG$48+(数据!AQ148-6)*权重!AG$49,                              5*权重!AG$48+6*权重!AG$49+(数据!AQ148-12)*权重!AG$51              )
 )</f>
        <v>17.8</v>
      </c>
      <c r="AR148" s="16">
        <f>IF( 数据!AR148&lt;=6,(数据!AR148-1)*权重!AH$48,              IF(数据!AR148&lt;=12, 5*权重!AH$48+(数据!AR148-6)*权重!AH$49,                              5*权重!AH$48+6*权重!AH$49+(数据!AR148-12)*权重!AH$51              )
 )</f>
        <v>15.733333333333333</v>
      </c>
      <c r="AS148" s="16">
        <f>IF( 数据!AS148&lt;=6,(数据!AS148-1)*权重!AI$48,              IF(数据!AS148&lt;=12, 5*权重!AI$48+(数据!AS148-6)*权重!AI$49,                              5*权重!AI$48+6*权重!AI$49+(数据!AS148-12)*权重!AI$51              )
 )</f>
        <v>0.56666666666666687</v>
      </c>
      <c r="AT148" s="16">
        <f>IF( 数据!AT148&lt;=6,(数据!AT148-1)*权重!AJ$48,              IF(数据!AT148&lt;=12, 5*权重!AJ$48+(数据!AT148-6)*权重!AJ$49,                              5*权重!AJ$48+6*权重!AJ$49+(数据!AT148-12)*权重!AJ$51              )
 )</f>
        <v>71.875</v>
      </c>
      <c r="AU148" s="16">
        <f>IF( 数据!AU148&lt;=6,(数据!AU148-1)*权重!AK$48,              IF(数据!AU148&lt;=12, 5*权重!AK$48+(数据!AU148-6)*权重!AK$49,                              5*权重!AK$48+6*权重!AK$49+(数据!AU148-12)*权重!AK$51              )
 )</f>
        <v>14.799999999999999</v>
      </c>
      <c r="AV148" s="16">
        <f>IF( 数据!AV148&lt;=6,(数据!AV148-1)*权重!AL$48,              IF(数据!AV148&lt;=10, 5*权重!AL$48+(数据!AV148-4)*权重!AL$50,                              5*权重!AL$48+4*权重!AL$50+(数据!AV148-10)*权重!AL$52              )  )</f>
        <v>2.5499999999999998</v>
      </c>
      <c r="AW148" s="16">
        <f>IF( 数据!AW148&lt;=6,(数据!AW148-1)*权重!AM$48,              IF(数据!AW148&lt;=10, 5*权重!AM$48+(数据!AW148-4)*权重!AM$50,                              5*权重!AM$48+4*权重!AM$50+(数据!AW148-10)*权重!AM$52              )  )</f>
        <v>3.8250000000000002</v>
      </c>
      <c r="AX148" s="16">
        <f>IF( 数据!AX148&lt;=6,(数据!AX148-1)*权重!AN$48,              IF(数据!AX148&lt;=10, 5*权重!AN$48+(数据!AX148-4)*权重!AN$50,                              5*权重!AN$48+4*权重!AN$50+(数据!AX148-10)*权重!AN$52              )  )</f>
        <v>24.587499999999999</v>
      </c>
      <c r="AY148" s="8">
        <v>3</v>
      </c>
      <c r="AZ148" s="8">
        <v>3</v>
      </c>
      <c r="BA148" s="8">
        <v>1</v>
      </c>
      <c r="BB148" s="8">
        <v>1</v>
      </c>
      <c r="BC148" s="8">
        <v>2</v>
      </c>
      <c r="BD148" s="8">
        <v>1</v>
      </c>
      <c r="BE148" s="8">
        <v>3</v>
      </c>
      <c r="BF148" s="8">
        <v>2</v>
      </c>
      <c r="BG148" s="8">
        <v>3</v>
      </c>
      <c r="BH148" s="8">
        <v>2</v>
      </c>
      <c r="BI148" s="8">
        <v>1</v>
      </c>
      <c r="BJ148" s="8" t="s">
        <v>26</v>
      </c>
      <c r="BK148" s="8" t="s">
        <v>20</v>
      </c>
      <c r="BL148" s="8">
        <v>16</v>
      </c>
      <c r="BM148" s="8" t="s">
        <v>26</v>
      </c>
      <c r="BN148" s="8"/>
      <c r="BO148" s="8">
        <v>5</v>
      </c>
      <c r="BP148" s="34">
        <v>47299</v>
      </c>
      <c r="BQ148" s="8" t="s">
        <v>21</v>
      </c>
      <c r="BR148" s="8" t="s">
        <v>156</v>
      </c>
    </row>
    <row r="149" spans="1:70" ht="15.5" thickBot="1" x14ac:dyDescent="0.35">
      <c r="A149" s="8" t="s">
        <v>26</v>
      </c>
      <c r="B149" s="16">
        <f t="shared" si="5"/>
        <v>424.71499999999997</v>
      </c>
      <c r="C149" s="8" t="s">
        <v>472</v>
      </c>
      <c r="D149" s="8" t="s">
        <v>154</v>
      </c>
      <c r="E149" s="33">
        <v>0.99</v>
      </c>
      <c r="F149" s="8">
        <v>0</v>
      </c>
      <c r="G149" s="8" t="s">
        <v>20</v>
      </c>
      <c r="H149" s="8" t="s">
        <v>399</v>
      </c>
      <c r="I149" s="8">
        <v>22</v>
      </c>
      <c r="J149" s="8">
        <v>159</v>
      </c>
      <c r="K149" s="8">
        <v>169</v>
      </c>
      <c r="L149" s="16">
        <f>IF( 数据!L149&lt;=6,(数据!L149-1)*权重!B$48,              IF(数据!L149&lt;=12, 5*权重!B$48+(数据!L149-6)*权重!B$49,                              5*权重!B$48+6*权重!B$49+(数据!L149-12)*权重!B$51              )
 )</f>
        <v>3.9333333333333331</v>
      </c>
      <c r="M149" s="16">
        <f>IF( 数据!M149&lt;=6,(数据!M149-1)*权重!C$48,              IF(数据!M149&lt;=12, 5*权重!C$48+(数据!M149-6)*权重!C$49,                              5*权重!C$48+6*权重!C$49+(数据!M149-12)*权重!C$51              )
 )</f>
        <v>0.91666666666666674</v>
      </c>
      <c r="N149" s="16">
        <f>IF( 数据!N149&lt;=6,(数据!N149-1)*权重!D$48,              IF(数据!N149&lt;=12, 5*权重!D$48+(数据!N149-6)*权重!D$49,                              5*权重!D$48+6*权重!D$49+(数据!N149-12)*权重!D$51              )
 )</f>
        <v>0.25666666666666671</v>
      </c>
      <c r="O149" s="16">
        <f>IF( 数据!O149&lt;=6,(数据!O149-1)*权重!E$48,              IF(数据!O149&lt;=12, 5*权重!E$48+(数据!O149-6)*权重!E$49,                              5*权重!E$48+6*权重!E$49+(数据!O149-12)*权重!E$51              )
 )</f>
        <v>0</v>
      </c>
      <c r="P149" s="16">
        <f>IF( 数据!P149&lt;=6,(数据!P149-1)*权重!F$48,              IF(数据!P149&lt;=12, 5*权重!F$48+(数据!P149-6)*权重!F$49,                              5*权重!F$48+6*权重!F$49+(数据!P149-12)*权重!F$51              )
 )</f>
        <v>-2.3499999999999996</v>
      </c>
      <c r="Q149" s="16">
        <f>IF( 数据!Q149&lt;=6,(数据!Q149-1)*权重!G$48,              IF(数据!Q149&lt;=12, 5*权重!G$48+(数据!Q149-6)*权重!G$49,                              5*权重!G$48+6*权重!G$49+(数据!Q149-12)*权重!G$51              )
 )</f>
        <v>0</v>
      </c>
      <c r="R149" s="16">
        <f>IF( 数据!R149&lt;=6,(数据!R149-1)*权重!H$48,              IF(数据!R149&lt;=12, 5*权重!H$48+(数据!R149-6)*权重!H$49,                              5*权重!H$48+6*权重!H$49+(数据!R149-12)*权重!H$51              )
 )</f>
        <v>0</v>
      </c>
      <c r="S149" s="16">
        <f>IF( 数据!S149&lt;=6,(数据!S149-1)*权重!I$48,              IF(数据!S149&lt;=12, 5*权重!I$48+(数据!S149-6)*权重!I$49,                              5*权重!I$48+6*权重!I$49+(数据!S149-12)*权重!I$51              )
 )</f>
        <v>17.933333333333334</v>
      </c>
      <c r="T149" s="16">
        <f>IF( 数据!T149&lt;=6,(数据!T149-1)*权重!J$48,              IF(数据!T149&lt;=12, 5*权重!J$48+(数据!T149-6)*权重!J$49,                              5*权重!J$48+6*权重!J$49+(数据!T149-12)*权重!J$51              )
 )</f>
        <v>1.0333333333333332</v>
      </c>
      <c r="U149" s="16">
        <f>IF( 数据!U149&lt;=6,(数据!U149-1)*权重!K$48,              IF(数据!U149&lt;=12, 5*权重!K$48+(数据!U149-6)*权重!K$49,                              5*权重!K$48+6*权重!K$49+(数据!U149-12)*权重!K$51              )
 )</f>
        <v>0</v>
      </c>
      <c r="V149" s="16">
        <f>IF( 数据!V149&lt;=6,(数据!V149-1)*权重!L$48,              IF(数据!V149&lt;=12, 5*权重!L$48+(数据!V149-6)*权重!L$49,                              5*权重!L$48+6*权重!L$49+(数据!V149-12)*权重!L$51              )
 )</f>
        <v>8.1666666666666679</v>
      </c>
      <c r="W149" s="16">
        <f>IF( 数据!W149&lt;=6,(数据!W149-1)*权重!M$48,              IF(数据!W149&lt;=12, 5*权重!M$48+(数据!W149-6)*权重!M$49,                              5*权重!M$48+6*权重!M$49+(数据!W149-12)*权重!M$51              )
 )</f>
        <v>1.4</v>
      </c>
      <c r="X149" s="16">
        <f>IF( 数据!X149&lt;=6,(数据!X149-1)*权重!N$48,              IF(数据!X149&lt;=12, 5*权重!N$48+(数据!X149-6)*权重!N$49,                              5*权重!N$48+6*权重!N$49+(数据!X149-12)*权重!N$51              )
 )</f>
        <v>1.8833333333333333</v>
      </c>
      <c r="Y149" s="16">
        <f>IF( 数据!Y149&lt;=6,(数据!Y149-1)*权重!O$48,              IF(数据!Y149&lt;=12, 5*权重!O$48+(数据!Y149-6)*权重!O$49,                              5*权重!O$48+6*权重!O$49+(数据!Y149-12)*权重!O$51              )
 )</f>
        <v>5.8666666666666671</v>
      </c>
      <c r="Z149" s="16">
        <f>IF( 数据!Z149&lt;=6,(数据!Z149-1)*权重!P$48,              IF(数据!Z149&lt;=10, 5*权重!P$48+(数据!Z149-4)*权重!P$50,                              5*权重!P$48+4*权重!P$50+(数据!Z149-10)*权重!P$52              )  )</f>
        <v>-0.72500000000000009</v>
      </c>
      <c r="AA149" s="16">
        <f>IF( 数据!AA149&lt;=6,(数据!AA149-1)*权重!Q$48,              IF(数据!AA149&lt;=12, 5*权重!Q$48+(数据!AA149-6)*权重!Q$49,                              5*权重!Q$48+6*权重!Q$49+(数据!AA149-12)*权重!Q$51              )
 )</f>
        <v>6.2333333333333325</v>
      </c>
      <c r="AB149" s="16">
        <f>IF( 数据!AB149&lt;=6,(数据!AB149-1)*权重!R$48,              IF(数据!AB149&lt;=10, 5*权重!R$48+(数据!AB149-4)*权重!R$50,                              5*权重!R$48+4*权重!R$50+(数据!AB149-10)*权重!R$52              )  )</f>
        <v>57.5</v>
      </c>
      <c r="AC149" s="16">
        <f>IF( 数据!AC149&lt;=6,(数据!AC149-1)*权重!S$48,              IF(数据!AC149&lt;=12, 5*权重!S$48+(数据!AC149-6)*权重!S$49,                              5*权重!S$48+6*权重!S$49+(数据!AC149-12)*权重!S$51              )
 )</f>
        <v>20.866666666666667</v>
      </c>
      <c r="AD149" s="16">
        <f>IF( 数据!AD149&lt;=6,(数据!AD149-1)*权重!T$48,              IF(数据!AD149&lt;=12, 5*权重!T$48+(数据!AD149-6)*权重!T$49,                              5*权重!T$48+6*权重!T$49+(数据!AD149-12)*权重!T$51              )
 )</f>
        <v>-0.86666666666666625</v>
      </c>
      <c r="AE149" s="16">
        <f>IF( 数据!AE149&lt;=6,(数据!AE149-1)*权重!U$48,              IF(数据!AE149&lt;=10, 5*权重!U$48+(数据!AE149-4)*权重!U$50,                              5*权重!U$48+4*权重!U$50+(数据!AE149-10)*权重!U$52              )  )</f>
        <v>-2.1999999999999993</v>
      </c>
      <c r="AF149" s="16">
        <f>IF( 数据!AF149&lt;=6,(数据!AF149-1)*权重!V$48,              IF(数据!AF149&lt;=10, 5*权重!V$48+(数据!AF149-4)*权重!V$50,                              5*权重!V$48+4*权重!V$50+(数据!AF149-10)*权重!V$52              )  )</f>
        <v>7.3500000000000005</v>
      </c>
      <c r="AG149" s="16">
        <f>IF( 数据!AG149&lt;=6,(数据!AG149-1)*权重!W$48,              IF(数据!AG149&lt;=12, 5*权重!W$48+(数据!AG149-6)*权重!W$49,                              5*权重!W$48+6*权重!W$49+(数据!AG149-12)*权重!W$51              )
 )</f>
        <v>3.4999999999999996</v>
      </c>
      <c r="AH149" s="16">
        <f>IF( 数据!AH149&lt;=6,(数据!AH149-1)*权重!X$48,              IF(数据!AH149&lt;=10, 5*权重!X$48+(数据!AH149-4)*权重!X$50,                              5*权重!X$48+4*权重!X$50+(数据!AH149-10)*权重!X$52              )  )</f>
        <v>6.25E-2</v>
      </c>
      <c r="AI149" s="16">
        <f>IF( 数据!AI149&lt;=6,(数据!AI149-1)*权重!Y$48,              IF(数据!AI149&lt;=12, 5*权重!Y$48+(数据!AI149-6)*权重!Y$49,                              5*权重!Y$48+6*权重!Y$49+(数据!AI149-12)*权重!Y$51              )
 )</f>
        <v>1.0666666666666667</v>
      </c>
      <c r="AJ149" s="16">
        <f>IF( 数据!AJ149&lt;=6,(数据!AJ149-1)*权重!Z$48,              IF(数据!AJ149&lt;=10, 5*权重!Z$48+(数据!AJ149-4)*权重!Z$50,                              5*权重!Z$48+4*权重!Z$50+(数据!AJ149-10)*权重!Z$52              )  )</f>
        <v>10.425000000000001</v>
      </c>
      <c r="AK149" s="16">
        <f>IF( 数据!AK149&lt;=6,(数据!AK149-1)*权重!AA$48,              IF(数据!AK149&lt;=10, 5*权重!AA$48+(数据!AK149-4)*权重!AA$50,                              5*权重!AA$48+4*权重!AA$50+(数据!AK149-10)*权重!AA$52              )  )</f>
        <v>-0.92500000000000004</v>
      </c>
      <c r="AL149" s="16">
        <f>IF( 数据!AL149&lt;=6,(数据!AL149-1)*权重!AB$48,              IF(数据!AL149&lt;=12, 5*权重!AB$48+(数据!AL149-6)*权重!AB$49,                              5*权重!AB$48+6*权重!AB$49+(数据!AL149-12)*权重!AB$51              )
 )</f>
        <v>14.4</v>
      </c>
      <c r="AM149" s="16">
        <f>IF( 数据!AM149&lt;=6,(数据!AM149-1)*权重!AC$48,              IF(数据!AM149&lt;=12, 5*权重!AC$48+(数据!AM149-6)*权重!AC$49,                              5*权重!AC$48+6*权重!AC$49+(数据!AM149-12)*权重!AC$51              )
 )</f>
        <v>8.8666666666666671</v>
      </c>
      <c r="AN149" s="16">
        <f>IF( 数据!AN149&lt;=6,(数据!AN149-1)*权重!AD$48,              IF(数据!AN149&lt;=12, 5*权重!AD$48+(数据!AN149-6)*权重!AD$49,                              5*权重!AD$48+6*权重!AD$49+(数据!AN149-12)*权重!AD$51              )
 )</f>
        <v>77.333333333333329</v>
      </c>
      <c r="AO149" s="16">
        <f>IF( 数据!AO149&lt;=6,(数据!AO149-1)*权重!AE$48,              IF(数据!AO149&lt;=12, 5*权重!AE$48+(数据!AO149-6)*权重!AE$49,                              5*权重!AE$48+6*权重!AE$49+(数据!AO149-12)*权重!AE$51              )
 )</f>
        <v>8.3500000000000014</v>
      </c>
      <c r="AP149" s="16">
        <f>IF( 数据!AP149&lt;=6,(数据!AP149-1)*权重!AF$48,              IF(数据!AP149&lt;=12, 5*权重!AF$48+(数据!AP149-6)*权重!AF$49,                              5*权重!AF$48+6*权重!AF$49+(数据!AP149-12)*权重!AF$51              )
 )</f>
        <v>17.366666666666667</v>
      </c>
      <c r="AQ149" s="16">
        <f>IF( 数据!AQ149&lt;=6,(数据!AQ149-1)*权重!AG$48,              IF(数据!AQ149&lt;=12, 5*权重!AG$48+(数据!AQ149-6)*权重!AG$49,                              5*权重!AG$48+6*权重!AG$49+(数据!AQ149-12)*权重!AG$51              )
 )</f>
        <v>18.833333333333336</v>
      </c>
      <c r="AR149" s="16">
        <f>IF( 数据!AR149&lt;=6,(数据!AR149-1)*权重!AH$48,              IF(数据!AR149&lt;=12, 5*权重!AH$48+(数据!AR149-6)*权重!AH$49,                              5*权重!AH$48+6*权重!AH$49+(数据!AR149-12)*权重!AH$51              )
 )</f>
        <v>15.733333333333333</v>
      </c>
      <c r="AS149" s="16">
        <f>IF( 数据!AS149&lt;=6,(数据!AS149-1)*权重!AI$48,              IF(数据!AS149&lt;=12, 5*权重!AI$48+(数据!AS149-6)*权重!AI$49,                              5*权重!AI$48+6*权重!AI$49+(数据!AS149-12)*权重!AI$51              )
 )</f>
        <v>4.416666666666667</v>
      </c>
      <c r="AT149" s="16">
        <f>IF( 数据!AT149&lt;=6,(数据!AT149-1)*权重!AJ$48,              IF(数据!AT149&lt;=12, 5*权重!AJ$48+(数据!AT149-6)*权重!AJ$49,                              5*权重!AJ$48+6*权重!AJ$49+(数据!AT149-12)*权重!AJ$51              )
 )</f>
        <v>71.875</v>
      </c>
      <c r="AU149" s="16">
        <f>IF( 数据!AU149&lt;=6,(数据!AU149-1)*权重!AK$48,              IF(数据!AU149&lt;=12, 5*权重!AK$48+(数据!AU149-6)*权重!AK$49,                              5*权重!AK$48+6*权重!AK$49+(数据!AU149-12)*权重!AK$51              )
 )</f>
        <v>14.499999999999998</v>
      </c>
      <c r="AV149" s="16">
        <f>IF( 数据!AV149&lt;=6,(数据!AV149-1)*权重!AL$48,              IF(数据!AV149&lt;=10, 5*权重!AL$48+(数据!AV149-4)*权重!AL$50,                              5*权重!AL$48+4*权重!AL$50+(数据!AV149-10)*权重!AL$52              )  )</f>
        <v>2.5499999999999998</v>
      </c>
      <c r="AW149" s="16">
        <f>IF( 数据!AW149&lt;=6,(数据!AW149-1)*权重!AM$48,              IF(数据!AW149&lt;=10, 5*权重!AM$48+(数据!AW149-4)*权重!AM$50,                              5*权重!AM$48+4*权重!AM$50+(数据!AW149-10)*权重!AM$52              )  )</f>
        <v>4.5750000000000002</v>
      </c>
      <c r="AX149" s="16">
        <f>IF( 数据!AX149&lt;=6,(数据!AX149-1)*权重!AN$48,              IF(数据!AX149&lt;=10, 5*权重!AN$48+(数据!AX149-4)*权重!AN$50,                              5*权重!AN$48+4*权重!AN$50+(数据!AX149-10)*权重!AN$52              )  )</f>
        <v>24.587499999999999</v>
      </c>
      <c r="AY149" s="8">
        <v>3</v>
      </c>
      <c r="AZ149" s="8">
        <v>3</v>
      </c>
      <c r="BA149" s="8">
        <v>2</v>
      </c>
      <c r="BB149" s="8">
        <v>3</v>
      </c>
      <c r="BC149" s="8">
        <v>2</v>
      </c>
      <c r="BD149" s="8">
        <v>1</v>
      </c>
      <c r="BE149" s="8">
        <v>1</v>
      </c>
      <c r="BF149" s="8">
        <v>3</v>
      </c>
      <c r="BG149" s="8">
        <v>2</v>
      </c>
      <c r="BH149" s="8">
        <v>1</v>
      </c>
      <c r="BI149" s="8">
        <v>1</v>
      </c>
      <c r="BJ149" s="8" t="s">
        <v>26</v>
      </c>
      <c r="BK149" s="8" t="s">
        <v>20</v>
      </c>
      <c r="BL149" s="8">
        <v>15</v>
      </c>
      <c r="BM149" s="8" t="s">
        <v>26</v>
      </c>
      <c r="BN149" s="8"/>
      <c r="BO149" s="8">
        <v>12</v>
      </c>
      <c r="BP149" s="34">
        <v>48029</v>
      </c>
      <c r="BQ149" s="8" t="s">
        <v>21</v>
      </c>
      <c r="BR149" s="8" t="s">
        <v>156</v>
      </c>
    </row>
    <row r="150" spans="1:70" ht="15.5" thickBot="1" x14ac:dyDescent="0.35">
      <c r="A150" s="8" t="s">
        <v>26</v>
      </c>
      <c r="B150" s="16">
        <f>SUM(L150:AX150)</f>
        <v>380.42999999999995</v>
      </c>
      <c r="C150" s="8" t="s">
        <v>473</v>
      </c>
      <c r="D150" s="8" t="s">
        <v>154</v>
      </c>
      <c r="E150" s="33">
        <v>1</v>
      </c>
      <c r="F150" s="8">
        <v>0</v>
      </c>
      <c r="G150" s="8" t="s">
        <v>20</v>
      </c>
      <c r="H150" s="8" t="s">
        <v>410</v>
      </c>
      <c r="I150" s="8">
        <v>19</v>
      </c>
      <c r="J150" s="8">
        <v>115</v>
      </c>
      <c r="K150" s="8">
        <v>140</v>
      </c>
      <c r="L150" s="16">
        <f>IF( 数据!L150&lt;=6,(数据!L150-1)*权重!B$48,              IF(数据!L150&lt;=12, 5*权重!B$48+(数据!L150-6)*权重!B$49,                              5*权重!B$48+6*权重!B$49+(数据!L150-12)*权重!B$51              )
 )</f>
        <v>3.4666666666666668</v>
      </c>
      <c r="M150" s="16">
        <f>IF( 数据!M150&lt;=6,(数据!M150-1)*权重!C$48,              IF(数据!M150&lt;=12, 5*权重!C$48+(数据!M150-6)*权重!C$49,                              5*权重!C$48+6*权重!C$49+(数据!M150-12)*权重!C$51              )
 )</f>
        <v>0.90000000000000013</v>
      </c>
      <c r="N150" s="16">
        <f>IF( 数据!N150&lt;=6,(数据!N150-1)*权重!D$48,              IF(数据!N150&lt;=12, 5*权重!D$48+(数据!N150-6)*权重!D$49,                              5*权重!D$48+6*权重!D$49+(数据!N150-12)*权重!D$51              )
 )</f>
        <v>0.64</v>
      </c>
      <c r="O150" s="16">
        <f>IF( 数据!O150&lt;=6,(数据!O150-1)*权重!E$48,              IF(数据!O150&lt;=12, 5*权重!E$48+(数据!O150-6)*权重!E$49,                              5*权重!E$48+6*权重!E$49+(数据!O150-12)*权重!E$51              )
 )</f>
        <v>0</v>
      </c>
      <c r="P150" s="16">
        <f>IF( 数据!P150&lt;=6,(数据!P150-1)*权重!F$48,              IF(数据!P150&lt;=12, 5*权重!F$48+(数据!P150-6)*权重!F$49,                              5*权重!F$48+6*权重!F$49+(数据!P150-12)*权重!F$51              )
 )</f>
        <v>-2.3499999999999996</v>
      </c>
      <c r="Q150" s="16">
        <f>IF( 数据!Q150&lt;=6,(数据!Q150-1)*权重!G$48,              IF(数据!Q150&lt;=12, 5*权重!G$48+(数据!Q150-6)*权重!G$49,                              5*权重!G$48+6*权重!G$49+(数据!Q150-12)*权重!G$51              )
 )</f>
        <v>0</v>
      </c>
      <c r="R150" s="16">
        <f>IF( 数据!R150&lt;=6,(数据!R150-1)*权重!H$48,              IF(数据!R150&lt;=12, 5*权重!H$48+(数据!R150-6)*权重!H$49,                              5*权重!H$48+6*权重!H$49+(数据!R150-12)*权重!H$51              )
 )</f>
        <v>0</v>
      </c>
      <c r="S150" s="16">
        <f>IF( 数据!S150&lt;=6,(数据!S150-1)*权重!I$48,              IF(数据!S150&lt;=12, 5*权重!I$48+(数据!S150-6)*权重!I$49,                              5*权重!I$48+6*权重!I$49+(数据!S150-12)*权重!I$51              )
 )</f>
        <v>19.299999999999997</v>
      </c>
      <c r="T150" s="16">
        <f>IF( 数据!T150&lt;=6,(数据!T150-1)*权重!J$48,              IF(数据!T150&lt;=12, 5*权重!J$48+(数据!T150-6)*权重!J$49,                              5*权重!J$48+6*权重!J$49+(数据!T150-12)*权重!J$51              )
 )</f>
        <v>2.8833333333333333</v>
      </c>
      <c r="U150" s="16">
        <f>IF( 数据!U150&lt;=6,(数据!U150-1)*权重!K$48,              IF(数据!U150&lt;=12, 5*权重!K$48+(数据!U150-6)*权重!K$49,                              5*权重!K$48+6*权重!K$49+(数据!U150-12)*权重!K$51              )
 )</f>
        <v>0</v>
      </c>
      <c r="V150" s="16">
        <f>IF( 数据!V150&lt;=6,(数据!V150-1)*权重!L$48,              IF(数据!V150&lt;=12, 5*权重!L$48+(数据!V150-6)*权重!L$49,                              5*权重!L$48+6*权重!L$49+(数据!V150-12)*权重!L$51              )
 )</f>
        <v>6.7666666666666675</v>
      </c>
      <c r="W150" s="16">
        <f>IF( 数据!W150&lt;=6,(数据!W150-1)*权重!M$48,              IF(数据!W150&lt;=12, 5*权重!M$48+(数据!W150-6)*权重!M$49,                              5*权重!M$48+6*权重!M$49+(数据!W150-12)*权重!M$51              )
 )</f>
        <v>0.76666666666666661</v>
      </c>
      <c r="X150" s="16">
        <f>IF( 数据!X150&lt;=6,(数据!X150-1)*权重!N$48,              IF(数据!X150&lt;=12, 5*权重!N$48+(数据!X150-6)*权重!N$49,                              5*权重!N$48+6*权重!N$49+(数据!X150-12)*权重!N$51              )
 )</f>
        <v>2.2999999999999998</v>
      </c>
      <c r="Y150" s="16">
        <f>IF( 数据!Y150&lt;=6,(数据!Y150-1)*权重!O$48,              IF(数据!Y150&lt;=12, 5*权重!O$48+(数据!Y150-6)*权重!O$49,                              5*权重!O$48+6*权重!O$49+(数据!Y150-12)*权重!O$51              )
 )</f>
        <v>1.6166666666666667</v>
      </c>
      <c r="Z150" s="16">
        <f>IF( 数据!Z150&lt;=6,(数据!Z150-1)*权重!P$48,              IF(数据!Z150&lt;=10, 5*权重!P$48+(数据!Z150-4)*权重!P$50,                              5*权重!P$48+4*权重!P$50+(数据!Z150-10)*权重!P$52              )  )</f>
        <v>-0.37500000000000022</v>
      </c>
      <c r="AA150" s="16">
        <f>IF( 数据!AA150&lt;=6,(数据!AA150-1)*权重!Q$48,              IF(数据!AA150&lt;=12, 5*权重!Q$48+(数据!AA150-6)*权重!Q$49,                              5*权重!Q$48+6*权重!Q$49+(数据!AA150-12)*权重!Q$51              )
 )</f>
        <v>6.6666666666666661</v>
      </c>
      <c r="AB150" s="16">
        <f>IF( 数据!AB150&lt;=6,(数据!AB150-1)*权重!R$48,              IF(数据!AB150&lt;=10, 5*权重!R$48+(数据!AB150-4)*权重!R$50,                              5*权重!R$48+4*权重!R$50+(数据!AB150-10)*权重!R$52              )  )</f>
        <v>53.75</v>
      </c>
      <c r="AC150" s="16">
        <f>IF( 数据!AC150&lt;=6,(数据!AC150-1)*权重!S$48,              IF(数据!AC150&lt;=12, 5*权重!S$48+(数据!AC150-6)*权重!S$49,                              5*权重!S$48+6*权重!S$49+(数据!AC150-12)*权重!S$51              )
 )</f>
        <v>18</v>
      </c>
      <c r="AD150" s="16">
        <f>IF( 数据!AD150&lt;=6,(数据!AD150-1)*权重!T$48,              IF(数据!AD150&lt;=12, 5*权重!T$48+(数据!AD150-6)*权重!T$49,                              5*权重!T$48+6*权重!T$49+(数据!AD150-12)*权重!T$51              )
 )</f>
        <v>-1.5999999999999996</v>
      </c>
      <c r="AE150" s="16">
        <f>IF( 数据!AE150&lt;=6,(数据!AE150-1)*权重!U$48,              IF(数据!AE150&lt;=10, 5*权重!U$48+(数据!AE150-4)*权重!U$50,                              5*权重!U$48+4*权重!U$50+(数据!AE150-10)*权重!U$52              )  )</f>
        <v>-2.9999999999999996</v>
      </c>
      <c r="AF150" s="16">
        <f>IF( 数据!AF150&lt;=6,(数据!AF150-1)*权重!V$48,              IF(数据!AF150&lt;=10, 5*权重!V$48+(数据!AF150-4)*权重!V$50,                              5*权重!V$48+4*权重!V$50+(数据!AF150-10)*权重!V$52              )  )</f>
        <v>6.3000000000000007</v>
      </c>
      <c r="AG150" s="16">
        <f>IF( 数据!AG150&lt;=6,(数据!AG150-1)*权重!W$48,              IF(数据!AG150&lt;=12, 5*权重!W$48+(数据!AG150-6)*权重!W$49,                              5*权重!W$48+6*权重!W$49+(数据!AG150-12)*权重!W$51              )
 )</f>
        <v>3.0999999999999996</v>
      </c>
      <c r="AH150" s="16">
        <f>IF( 数据!AH150&lt;=6,(数据!AH150-1)*权重!X$48,              IF(数据!AH150&lt;=10, 5*权重!X$48+(数据!AH150-4)*权重!X$50,                              5*权重!X$48+4*权重!X$50+(数据!AH150-10)*权重!X$52              )  )</f>
        <v>-1.75</v>
      </c>
      <c r="AI150" s="16">
        <f>IF( 数据!AI150&lt;=6,(数据!AI150-1)*权重!Y$48,              IF(数据!AI150&lt;=12, 5*权重!Y$48+(数据!AI150-6)*权重!Y$49,                              5*权重!Y$48+6*权重!Y$49+(数据!AI150-12)*权重!Y$51              )
 )</f>
        <v>0.53333333333333333</v>
      </c>
      <c r="AJ150" s="16">
        <f>IF( 数据!AJ150&lt;=6,(数据!AJ150-1)*权重!Z$48,              IF(数据!AJ150&lt;=10, 5*权重!Z$48+(数据!AJ150-4)*权重!Z$50,                              5*权重!Z$48+4*权重!Z$50+(数据!AJ150-10)*权重!Z$52              )  )</f>
        <v>9.25</v>
      </c>
      <c r="AK150" s="16">
        <f>IF( 数据!AK150&lt;=6,(数据!AK150-1)*权重!AA$48,              IF(数据!AK150&lt;=10, 5*权重!AA$48+(数据!AK150-4)*权重!AA$50,                              5*权重!AA$48+4*权重!AA$50+(数据!AK150-10)*权重!AA$52              )  )</f>
        <v>-2.6000000000000005</v>
      </c>
      <c r="AL150" s="16">
        <f>IF( 数据!AL150&lt;=6,(数据!AL150-1)*权重!AB$48,              IF(数据!AL150&lt;=12, 5*权重!AB$48+(数据!AL150-6)*权重!AB$49,                              5*权重!AB$48+6*权重!AB$49+(数据!AL150-12)*权重!AB$51              )
 )</f>
        <v>10.833333333333332</v>
      </c>
      <c r="AM150" s="16">
        <f>IF( 数据!AM150&lt;=6,(数据!AM150-1)*权重!AC$48,              IF(数据!AM150&lt;=12, 5*权重!AC$48+(数据!AM150-6)*权重!AC$49,                              5*权重!AC$48+6*权重!AC$49+(数据!AM150-12)*权重!AC$51              )
 )</f>
        <v>8.5</v>
      </c>
      <c r="AN150" s="16">
        <f>IF( 数据!AN150&lt;=6,(数据!AN150-1)*权重!AD$48,              IF(数据!AN150&lt;=12, 5*权重!AD$48+(数据!AN150-6)*权重!AD$49,                              5*权重!AD$48+6*权重!AD$49+(数据!AN150-12)*权重!AD$51              )
 )</f>
        <v>77.333333333333329</v>
      </c>
      <c r="AO150" s="16">
        <f>IF( 数据!AO150&lt;=6,(数据!AO150-1)*权重!AE$48,              IF(数据!AO150&lt;=12, 5*权重!AE$48+(数据!AO150-6)*权重!AE$49,                              5*权重!AE$48+6*权重!AE$49+(数据!AO150-12)*权重!AE$51              )
 )</f>
        <v>0.84000000000000008</v>
      </c>
      <c r="AP150" s="16">
        <f>IF( 数据!AP150&lt;=6,(数据!AP150-1)*权重!AF$48,              IF(数据!AP150&lt;=12, 5*权重!AF$48+(数据!AP150-6)*权重!AF$49,                              5*权重!AF$48+6*权重!AF$49+(数据!AP150-12)*权重!AF$51              )
 )</f>
        <v>13.5</v>
      </c>
      <c r="AQ150" s="16">
        <f>IF( 数据!AQ150&lt;=6,(数据!AQ150-1)*权重!AG$48,              IF(数据!AQ150&lt;=12, 5*权重!AG$48+(数据!AQ150-6)*权重!AG$49,                              5*权重!AG$48+6*权重!AG$49+(数据!AQ150-12)*权重!AG$51              )
 )</f>
        <v>16.133333333333333</v>
      </c>
      <c r="AR150" s="16">
        <f>IF( 数据!AR150&lt;=6,(数据!AR150-1)*权重!AH$48,              IF(数据!AR150&lt;=12, 5*权重!AH$48+(数据!AR150-6)*权重!AH$49,                              5*权重!AH$48+6*权重!AH$49+(数据!AR150-12)*权重!AH$51              )
 )</f>
        <v>11.716666666666665</v>
      </c>
      <c r="AS150" s="16">
        <f>IF( 数据!AS150&lt;=6,(数据!AS150-1)*权重!AI$48,              IF(数据!AS150&lt;=12, 5*权重!AI$48+(数据!AS150-6)*权重!AI$49,                              5*权重!AI$48+6*权重!AI$49+(数据!AS150-12)*权重!AI$51              )
 )</f>
        <v>-0.71666666666666656</v>
      </c>
      <c r="AT150" s="16">
        <f>IF( 数据!AT150&lt;=6,(数据!AT150-1)*权重!AJ$48,              IF(数据!AT150&lt;=12, 5*权重!AJ$48+(数据!AT150-6)*权重!AJ$49,                              5*权重!AJ$48+6*权重!AJ$49+(数据!AT150-12)*权重!AJ$51              )
 )</f>
        <v>71.875</v>
      </c>
      <c r="AU150" s="16">
        <f>IF( 数据!AU150&lt;=6,(数据!AU150-1)*权重!AK$48,              IF(数据!AU150&lt;=12, 5*权重!AK$48+(数据!AU150-6)*权重!AK$49,                              5*权重!AK$48+6*权重!AK$49+(数据!AU150-12)*权重!AK$51              )
 )</f>
        <v>14.499999999999998</v>
      </c>
      <c r="AV150" s="16">
        <f>IF( 数据!AV150&lt;=6,(数据!AV150-1)*权重!AL$48,              IF(数据!AV150&lt;=10, 5*权重!AL$48+(数据!AV150-4)*权重!AL$50,                              5*权重!AL$48+4*权重!AL$50+(数据!AV150-10)*权重!AL$52              )  )</f>
        <v>3.4</v>
      </c>
      <c r="AW150" s="16">
        <f>IF( 数据!AW150&lt;=6,(数据!AW150-1)*权重!AM$48,              IF(数据!AW150&lt;=10, 5*权重!AM$48+(数据!AW150-4)*权重!AM$50,                              5*权重!AM$48+4*权重!AM$50+(数据!AW150-10)*权重!AM$52              )  )</f>
        <v>4.2</v>
      </c>
      <c r="AX150" s="16">
        <f>IF( 数据!AX150&lt;=6,(数据!AX150-1)*权重!AN$48,              IF(数据!AX150&lt;=10, 5*权重!AN$48+(数据!AX150-4)*权重!AN$50,                              5*权重!AN$48+4*权重!AN$50+(数据!AX150-10)*权重!AN$52              )  )</f>
        <v>23.75</v>
      </c>
      <c r="AY150" s="8">
        <v>1</v>
      </c>
      <c r="AZ150" s="8">
        <v>1</v>
      </c>
      <c r="BA150" s="8">
        <v>3</v>
      </c>
      <c r="BB150" s="8">
        <v>1</v>
      </c>
      <c r="BC150" s="8">
        <v>2</v>
      </c>
      <c r="BD150" s="8">
        <v>2</v>
      </c>
      <c r="BE150" s="8">
        <v>2</v>
      </c>
      <c r="BF150" s="8">
        <v>3</v>
      </c>
      <c r="BG150" s="8">
        <v>1</v>
      </c>
      <c r="BH150" s="8">
        <v>2</v>
      </c>
      <c r="BI150" s="8">
        <v>1</v>
      </c>
      <c r="BJ150" s="8" t="s">
        <v>26</v>
      </c>
      <c r="BK150" s="8" t="s">
        <v>20</v>
      </c>
      <c r="BL150" s="8">
        <v>14</v>
      </c>
      <c r="BM150" s="8" t="s">
        <v>26</v>
      </c>
      <c r="BN150" s="8"/>
      <c r="BO150" s="8" t="s">
        <v>26</v>
      </c>
      <c r="BP150" s="34">
        <v>46568</v>
      </c>
      <c r="BQ150" s="8" t="s">
        <v>21</v>
      </c>
      <c r="BR150" s="8" t="s">
        <v>156</v>
      </c>
    </row>
    <row r="151" spans="1:70" ht="15.5" thickBot="1" x14ac:dyDescent="0.35">
      <c r="A151" s="8" t="s">
        <v>26</v>
      </c>
      <c r="B151" s="16">
        <f t="shared" si="5"/>
        <v>462.00666666666677</v>
      </c>
      <c r="C151" s="8" t="s">
        <v>474</v>
      </c>
      <c r="D151" s="8" t="s">
        <v>154</v>
      </c>
      <c r="E151" s="33">
        <v>1</v>
      </c>
      <c r="F151" s="8">
        <v>0</v>
      </c>
      <c r="G151" s="8" t="s">
        <v>20</v>
      </c>
      <c r="H151" s="8" t="s">
        <v>471</v>
      </c>
      <c r="I151" s="8">
        <v>17</v>
      </c>
      <c r="J151" s="8">
        <v>175</v>
      </c>
      <c r="K151" s="8">
        <v>194</v>
      </c>
      <c r="L151" s="16">
        <f>IF( 数据!L151&lt;=6,(数据!L151-1)*权重!B$48,              IF(数据!L151&lt;=12, 5*权重!B$48+(数据!L151-6)*权重!B$49,                              5*权重!B$48+6*权重!B$49+(数据!L151-12)*权重!B$51              )
 )</f>
        <v>5.333333333333333</v>
      </c>
      <c r="M151" s="16">
        <f>IF( 数据!M151&lt;=6,(数据!M151-1)*权重!C$48,              IF(数据!M151&lt;=12, 5*权重!C$48+(数据!M151-6)*权重!C$49,                              5*权重!C$48+6*权重!C$49+(数据!M151-12)*权重!C$51              )
 )</f>
        <v>2.5833333333333335</v>
      </c>
      <c r="N151" s="16">
        <f>IF( 数据!N151&lt;=6,(数据!N151-1)*权重!D$48,              IF(数据!N151&lt;=12, 5*权重!D$48+(数据!N151-6)*权重!D$49,                              5*权重!D$48+6*权重!D$49+(数据!N151-12)*权重!D$51              )
 )</f>
        <v>0.64</v>
      </c>
      <c r="O151" s="16">
        <f>IF( 数据!O151&lt;=6,(数据!O151-1)*权重!E$48,              IF(数据!O151&lt;=12, 5*权重!E$48+(数据!O151-6)*权重!E$49,                              5*权重!E$48+6*权重!E$49+(数据!O151-12)*权重!E$51              )
 )</f>
        <v>0</v>
      </c>
      <c r="P151" s="16">
        <f>IF( 数据!P151&lt;=6,(数据!P151-1)*权重!F$48,              IF(数据!P151&lt;=12, 5*权重!F$48+(数据!P151-6)*权重!F$49,                              5*权重!F$48+6*权重!F$49+(数据!P151-12)*权重!F$51              )
 )</f>
        <v>-0.81666666666666643</v>
      </c>
      <c r="Q151" s="16">
        <f>IF( 数据!Q151&lt;=6,(数据!Q151-1)*权重!G$48,              IF(数据!Q151&lt;=12, 5*权重!G$48+(数据!Q151-6)*权重!G$49,                              5*权重!G$48+6*权重!G$49+(数据!Q151-12)*权重!G$51              )
 )</f>
        <v>0</v>
      </c>
      <c r="R151" s="16">
        <f>IF( 数据!R151&lt;=6,(数据!R151-1)*权重!H$48,              IF(数据!R151&lt;=12, 5*权重!H$48+(数据!R151-6)*权重!H$49,                              5*权重!H$48+6*权重!H$49+(数据!R151-12)*权重!H$51              )
 )</f>
        <v>0</v>
      </c>
      <c r="S151" s="16">
        <f>IF( 数据!S151&lt;=6,(数据!S151-1)*权重!I$48,              IF(数据!S151&lt;=12, 5*权重!I$48+(数据!S151-6)*权重!I$49,                              5*权重!I$48+6*权重!I$49+(数据!S151-12)*权重!I$51              )
 )</f>
        <v>24.766666666666666</v>
      </c>
      <c r="T151" s="16">
        <f>IF( 数据!T151&lt;=6,(数据!T151-1)*权重!J$48,              IF(数据!T151&lt;=12, 5*权重!J$48+(数据!T151-6)*权重!J$49,                              5*权重!J$48+6*权重!J$49+(数据!T151-12)*权重!J$51              )
 )</f>
        <v>3.5</v>
      </c>
      <c r="U151" s="16">
        <f>IF( 数据!U151&lt;=6,(数据!U151-1)*权重!K$48,              IF(数据!U151&lt;=12, 5*权重!K$48+(数据!U151-6)*权重!K$49,                              5*权重!K$48+6*权重!K$49+(数据!U151-12)*权重!K$51              )
 )</f>
        <v>0</v>
      </c>
      <c r="V151" s="16">
        <f>IF( 数据!V151&lt;=6,(数据!V151-1)*权重!L$48,              IF(数据!V151&lt;=12, 5*权重!L$48+(数据!V151-6)*权重!L$49,                              5*权重!L$48+6*权重!L$49+(数据!V151-12)*权重!L$51              )
 )</f>
        <v>8.1666666666666679</v>
      </c>
      <c r="W151" s="16">
        <f>IF( 数据!W151&lt;=6,(数据!W151-1)*权重!M$48,              IF(数据!W151&lt;=12, 5*权重!M$48+(数据!W151-6)*权重!M$49,                              5*权重!M$48+6*权重!M$49+(数据!W151-12)*权重!M$51              )
 )</f>
        <v>3.9333333333333336</v>
      </c>
      <c r="X151" s="16">
        <f>IF( 数据!X151&lt;=6,(数据!X151-1)*权重!N$48,              IF(数据!X151&lt;=12, 5*权重!N$48+(数据!X151-6)*权重!N$49,                              5*权重!N$48+6*权重!N$49+(数据!X151-12)*权重!N$51              )
 )</f>
        <v>2.2166666666666663</v>
      </c>
      <c r="Y151" s="16">
        <f>IF( 数据!Y151&lt;=6,(数据!Y151-1)*权重!O$48,              IF(数据!Y151&lt;=12, 5*权重!O$48+(数据!Y151-6)*权重!O$49,                              5*权重!O$48+6*权重!O$49+(数据!Y151-12)*权重!O$51              )
 )</f>
        <v>3.3666666666666667</v>
      </c>
      <c r="Z151" s="16">
        <f>IF( 数据!Z151&lt;=6,(数据!Z151-1)*权重!P$48,              IF(数据!Z151&lt;=10, 5*权重!P$48+(数据!Z151-4)*权重!P$50,                              5*权重!P$48+4*权重!P$50+(数据!Z151-10)*权重!P$52              )  )</f>
        <v>-2.5000000000000133E-2</v>
      </c>
      <c r="AA151" s="16">
        <f>IF( 数据!AA151&lt;=6,(数据!AA151-1)*权重!Q$48,              IF(数据!AA151&lt;=12, 5*权重!Q$48+(数据!AA151-6)*权重!Q$49,                              5*权重!Q$48+6*权重!Q$49+(数据!AA151-12)*权重!Q$51              )
 )</f>
        <v>6.6666666666666661</v>
      </c>
      <c r="AB151" s="16">
        <f>IF( 数据!AB151&lt;=6,(数据!AB151-1)*权重!R$48,              IF(数据!AB151&lt;=10, 5*权重!R$48+(数据!AB151-4)*权重!R$50,                              5*权重!R$48+4*权重!R$50+(数据!AB151-10)*权重!R$52              )  )</f>
        <v>53.75</v>
      </c>
      <c r="AC151" s="16">
        <f>IF( 数据!AC151&lt;=6,(数据!AC151-1)*权重!S$48,              IF(数据!AC151&lt;=12, 5*权重!S$48+(数据!AC151-6)*权重!S$49,                              5*权重!S$48+6*权重!S$49+(数据!AC151-12)*权重!S$51              )
 )</f>
        <v>20.866666666666667</v>
      </c>
      <c r="AD151" s="16">
        <f>IF( 数据!AD151&lt;=6,(数据!AD151-1)*权重!T$48,              IF(数据!AD151&lt;=12, 5*权重!T$48+(数据!AD151-6)*权重!T$49,                              5*权重!T$48+6*权重!T$49+(数据!AD151-12)*权重!T$51              )
 )</f>
        <v>-0.13333333333333286</v>
      </c>
      <c r="AE151" s="16">
        <f>IF( 数据!AE151&lt;=6,(数据!AE151-1)*权重!U$48,              IF(数据!AE151&lt;=10, 5*权重!U$48+(数据!AE151-4)*权重!U$50,                              5*权重!U$48+4*权重!U$50+(数据!AE151-10)*权重!U$52              )  )</f>
        <v>-2.1999999999999993</v>
      </c>
      <c r="AF151" s="16">
        <f>IF( 数据!AF151&lt;=6,(数据!AF151-1)*权重!V$48,              IF(数据!AF151&lt;=10, 5*权重!V$48+(数据!AF151-4)*权重!V$50,                              5*权重!V$48+4*权重!V$50+(数据!AF151-10)*权重!V$52              )  )</f>
        <v>6.5250000000000004</v>
      </c>
      <c r="AG151" s="16">
        <f>IF( 数据!AG151&lt;=6,(数据!AG151-1)*权重!W$48,              IF(数据!AG151&lt;=12, 5*权重!W$48+(数据!AG151-6)*权重!W$49,                              5*权重!W$48+6*权重!W$49+(数据!AG151-12)*权重!W$51              )
 )</f>
        <v>4.3</v>
      </c>
      <c r="AH151" s="16">
        <f>IF( 数据!AH151&lt;=6,(数据!AH151-1)*权重!X$48,              IF(数据!AH151&lt;=10, 5*权重!X$48+(数据!AH151-4)*权重!X$50,                              5*权重!X$48+4*权重!X$50+(数据!AH151-10)*权重!X$52              )  )</f>
        <v>-0.16249999999999998</v>
      </c>
      <c r="AI151" s="16">
        <f>IF( 数据!AI151&lt;=6,(数据!AI151-1)*权重!Y$48,              IF(数据!AI151&lt;=12, 5*权重!Y$48+(数据!AI151-6)*权重!Y$49,                              5*权重!Y$48+6*权重!Y$49+(数据!AI151-12)*权重!Y$51              )
 )</f>
        <v>0.8</v>
      </c>
      <c r="AJ151" s="16">
        <f>IF( 数据!AJ151&lt;=6,(数据!AJ151-1)*权重!Z$48,              IF(数据!AJ151&lt;=10, 5*权重!Z$48+(数据!AJ151-4)*权重!Z$50,                              5*权重!Z$48+4*权重!Z$50+(数据!AJ151-10)*权重!Z$52              )  )</f>
        <v>11.012499999999999</v>
      </c>
      <c r="AK151" s="16">
        <f>IF( 数据!AK151&lt;=6,(数据!AK151-1)*权重!AA$48,              IF(数据!AK151&lt;=10, 5*权重!AA$48+(数据!AK151-4)*权重!AA$50,                              5*权重!AA$48+4*权重!AA$50+(数据!AK151-10)*权重!AA$52              )  )</f>
        <v>-1.625</v>
      </c>
      <c r="AL151" s="16">
        <f>IF( 数据!AL151&lt;=6,(数据!AL151-1)*权重!AB$48,              IF(数据!AL151&lt;=12, 5*权重!AB$48+(数据!AL151-6)*权重!AB$49,                              5*权重!AB$48+6*权重!AB$49+(数据!AL151-12)*权重!AB$51              )
 )</f>
        <v>15.3</v>
      </c>
      <c r="AM151" s="16">
        <f>IF( 数据!AM151&lt;=6,(数据!AM151-1)*权重!AC$48,              IF(数据!AM151&lt;=12, 5*权重!AC$48+(数据!AM151-6)*权重!AC$49,                              5*权重!AC$48+6*权重!AC$49+(数据!AM151-12)*权重!AC$51              )
 )</f>
        <v>9.6</v>
      </c>
      <c r="AN151" s="16">
        <f>IF( 数据!AN151&lt;=6,(数据!AN151-1)*权重!AD$48,              IF(数据!AN151&lt;=12, 5*权重!AD$48+(数据!AN151-6)*权重!AD$49,                              5*权重!AD$48+6*权重!AD$49+(数据!AN151-12)*权重!AD$51              )
 )</f>
        <v>86.791666666666657</v>
      </c>
      <c r="AO151" s="16">
        <f>IF( 数据!AO151&lt;=6,(数据!AO151-1)*权重!AE$48,              IF(数据!AO151&lt;=12, 5*权重!AE$48+(数据!AO151-6)*权重!AE$49,                              5*权重!AE$48+6*权重!AE$49+(数据!AO151-12)*权重!AE$51              )
 )</f>
        <v>8.3500000000000014</v>
      </c>
      <c r="AP151" s="16">
        <f>IF( 数据!AP151&lt;=6,(数据!AP151-1)*权重!AF$48,              IF(数据!AP151&lt;=12, 5*权重!AF$48+(数据!AP151-6)*权重!AF$49,                              5*权重!AF$48+6*权重!AF$49+(数据!AP151-12)*权重!AF$51              )
 )</f>
        <v>17.366666666666667</v>
      </c>
      <c r="AQ151" s="16">
        <f>IF( 数据!AQ151&lt;=6,(数据!AQ151-1)*权重!AG$48,              IF(数据!AQ151&lt;=12, 5*权重!AG$48+(数据!AQ151-6)*权重!AG$49,                              5*权重!AG$48+6*权重!AG$49+(数据!AQ151-12)*权重!AG$51              )
 )</f>
        <v>18.316666666666666</v>
      </c>
      <c r="AR151" s="16">
        <f>IF( 数据!AR151&lt;=6,(数据!AR151-1)*权重!AH$48,              IF(数据!AR151&lt;=12, 5*权重!AH$48+(数据!AR151-6)*权重!AH$49,                              5*权重!AH$48+6*权重!AH$49+(数据!AR151-12)*权重!AH$51              )
 )</f>
        <v>16.899999999999999</v>
      </c>
      <c r="AS151" s="16">
        <f>IF( 数据!AS151&lt;=6,(数据!AS151-1)*权重!AI$48,              IF(数据!AS151&lt;=12, 5*权重!AI$48+(数据!AS151-6)*权重!AI$49,                              5*权重!AI$48+6*权重!AI$49+(数据!AS151-12)*权重!AI$51              )
 )</f>
        <v>4.416666666666667</v>
      </c>
      <c r="AT151" s="16">
        <f>IF( 数据!AT151&lt;=6,(数据!AT151-1)*权重!AJ$48,              IF(数据!AT151&lt;=12, 5*权重!AJ$48+(数据!AT151-6)*权重!AJ$49,                              5*权重!AJ$48+6*权重!AJ$49+(数据!AT151-12)*权重!AJ$51              )
 )</f>
        <v>81.625</v>
      </c>
      <c r="AU151" s="16">
        <f>IF( 数据!AU151&lt;=6,(数据!AU151-1)*权重!AK$48,              IF(数据!AU151&lt;=12, 5*权重!AK$48+(数据!AU151-6)*权重!AK$49,                              5*权重!AK$48+6*权重!AK$49+(数据!AU151-12)*权重!AK$51              )
 )</f>
        <v>14.499999999999998</v>
      </c>
      <c r="AV151" s="16">
        <f>IF( 数据!AV151&lt;=6,(数据!AV151-1)*权重!AL$48,              IF(数据!AV151&lt;=10, 5*权重!AL$48+(数据!AV151-4)*权重!AL$50,                              5*权重!AL$48+4*权重!AL$50+(数据!AV151-10)*权重!AL$52              )  )</f>
        <v>4.25</v>
      </c>
      <c r="AW151" s="16">
        <f>IF( 数据!AW151&lt;=6,(数据!AW151-1)*权重!AM$48,              IF(数据!AW151&lt;=10, 5*权重!AM$48+(数据!AW151-4)*权重!AM$50,                              5*权重!AM$48+4*权重!AM$50+(数据!AW151-10)*权重!AM$52              )  )</f>
        <v>5.7</v>
      </c>
      <c r="AX151" s="16">
        <f>IF( 数据!AX151&lt;=6,(数据!AX151-1)*权重!AN$48,              IF(数据!AX151&lt;=10, 5*权重!AN$48+(数据!AX151-4)*权重!AN$50,                              5*权重!AN$48+4*权重!AN$50+(数据!AX151-10)*权重!AN$52              )  )</f>
        <v>25.424999999999997</v>
      </c>
      <c r="AY151" s="8">
        <v>2</v>
      </c>
      <c r="AZ151" s="8">
        <v>3</v>
      </c>
      <c r="BA151" s="8">
        <v>3</v>
      </c>
      <c r="BB151" s="8">
        <v>3</v>
      </c>
      <c r="BC151" s="8">
        <v>1</v>
      </c>
      <c r="BD151" s="8">
        <v>2</v>
      </c>
      <c r="BE151" s="8">
        <v>3</v>
      </c>
      <c r="BF151" s="8">
        <v>2</v>
      </c>
      <c r="BG151" s="8">
        <v>2</v>
      </c>
      <c r="BH151" s="8">
        <v>1</v>
      </c>
      <c r="BI151" s="8">
        <v>3</v>
      </c>
      <c r="BJ151" s="8" t="s">
        <v>26</v>
      </c>
      <c r="BK151" s="8" t="s">
        <v>20</v>
      </c>
      <c r="BL151" s="8">
        <v>14</v>
      </c>
      <c r="BM151" s="8" t="s">
        <v>26</v>
      </c>
      <c r="BN151" s="8"/>
      <c r="BO151" s="8" t="s">
        <v>26</v>
      </c>
      <c r="BP151" s="34">
        <v>48029</v>
      </c>
      <c r="BQ151" s="8" t="s">
        <v>21</v>
      </c>
      <c r="BR151" s="8" t="s">
        <v>156</v>
      </c>
    </row>
    <row r="152" spans="1:70" ht="15.5" thickBot="1" x14ac:dyDescent="0.35">
      <c r="A152" s="8" t="s">
        <v>26</v>
      </c>
      <c r="B152" s="16">
        <f t="shared" si="5"/>
        <v>389.27583333333331</v>
      </c>
      <c r="C152" s="8" t="s">
        <v>475</v>
      </c>
      <c r="D152" s="8" t="s">
        <v>154</v>
      </c>
      <c r="E152" s="33">
        <v>1</v>
      </c>
      <c r="F152" s="8">
        <v>0</v>
      </c>
      <c r="G152" s="8" t="s">
        <v>33</v>
      </c>
      <c r="H152" s="8" t="s">
        <v>221</v>
      </c>
      <c r="I152" s="8">
        <v>18</v>
      </c>
      <c r="J152" s="8">
        <v>125</v>
      </c>
      <c r="K152" s="8">
        <v>151</v>
      </c>
      <c r="L152" s="16">
        <f>IF( 数据!L152&lt;=6,(数据!L152-1)*权重!B$48,              IF(数据!L152&lt;=12, 5*权重!B$48+(数据!L152-6)*权重!B$49,                              5*权重!B$48+6*权重!B$49+(数据!L152-12)*权重!B$51              )
 )</f>
        <v>3.9333333333333331</v>
      </c>
      <c r="M152" s="16">
        <f>IF( 数据!M152&lt;=6,(数据!M152-1)*权重!C$48,              IF(数据!M152&lt;=12, 5*权重!C$48+(数据!M152-6)*权重!C$49,                              5*权重!C$48+6*权重!C$49+(数据!M152-12)*权重!C$51              )
 )</f>
        <v>2.5</v>
      </c>
      <c r="N152" s="16">
        <f>IF( 数据!N152&lt;=6,(数据!N152-1)*权重!D$48,              IF(数据!N152&lt;=12, 5*权重!D$48+(数据!N152-6)*权重!D$49,                              5*权重!D$48+6*权重!D$49+(数据!N152-12)*权重!D$51              )
 )</f>
        <v>-0.28666666666666663</v>
      </c>
      <c r="O152" s="16">
        <f>IF( 数据!O152&lt;=6,(数据!O152-1)*权重!E$48,              IF(数据!O152&lt;=12, 5*权重!E$48+(数据!O152-6)*权重!E$49,                              5*权重!E$48+6*权重!E$49+(数据!O152-12)*权重!E$51              )
 )</f>
        <v>0</v>
      </c>
      <c r="P152" s="16">
        <f>IF( 数据!P152&lt;=6,(数据!P152-1)*权重!F$48,              IF(数据!P152&lt;=12, 5*权重!F$48+(数据!P152-6)*权重!F$49,                              5*权重!F$48+6*权重!F$49+(数据!P152-12)*权重!F$51              )
 )</f>
        <v>-2.3499999999999996</v>
      </c>
      <c r="Q152" s="16">
        <f>IF( 数据!Q152&lt;=6,(数据!Q152-1)*权重!G$48,              IF(数据!Q152&lt;=12, 5*权重!G$48+(数据!Q152-6)*权重!G$49,                              5*权重!G$48+6*权重!G$49+(数据!Q152-12)*权重!G$51              )
 )</f>
        <v>0</v>
      </c>
      <c r="R152" s="16">
        <f>IF( 数据!R152&lt;=6,(数据!R152-1)*权重!H$48,              IF(数据!R152&lt;=12, 5*权重!H$48+(数据!R152-6)*权重!H$49,                              5*权重!H$48+6*权重!H$49+(数据!R152-12)*权重!H$51              )
 )</f>
        <v>0</v>
      </c>
      <c r="S152" s="16">
        <f>IF( 数据!S152&lt;=6,(数据!S152-1)*权重!I$48,              IF(数据!S152&lt;=12, 5*权重!I$48+(数据!S152-6)*权重!I$49,                              5*权重!I$48+6*权重!I$49+(数据!S152-12)*权重!I$51              )
 )</f>
        <v>15.2</v>
      </c>
      <c r="T152" s="16">
        <f>IF( 数据!T152&lt;=6,(数据!T152-1)*权重!J$48,              IF(数据!T152&lt;=12, 5*权重!J$48+(数据!T152-6)*权重!J$49,                              5*权重!J$48+6*权重!J$49+(数据!T152-12)*权重!J$51              )
 )</f>
        <v>0.41666666666666652</v>
      </c>
      <c r="U152" s="16">
        <f>IF( 数据!U152&lt;=6,(数据!U152-1)*权重!K$48,              IF(数据!U152&lt;=12, 5*权重!K$48+(数据!U152-6)*权重!K$49,                              5*权重!K$48+6*权重!K$49+(数据!U152-12)*权重!K$51              )
 )</f>
        <v>0</v>
      </c>
      <c r="V152" s="16">
        <f>IF( 数据!V152&lt;=6,(数据!V152-1)*权重!L$48,              IF(数据!V152&lt;=12, 5*权重!L$48+(数据!V152-6)*权重!L$49,                              5*权重!L$48+6*权重!L$49+(数据!V152-12)*权重!L$51              )
 )</f>
        <v>6.7666666666666675</v>
      </c>
      <c r="W152" s="16">
        <f>IF( 数据!W152&lt;=6,(数据!W152-1)*权重!M$48,              IF(数据!W152&lt;=12, 5*权重!M$48+(数据!W152-6)*权重!M$49,                              5*权重!M$48+6*权重!M$49+(数据!W152-12)*权重!M$51              )
 )</f>
        <v>0.76666666666666661</v>
      </c>
      <c r="X152" s="16">
        <f>IF( 数据!X152&lt;=6,(数据!X152-1)*权重!N$48,              IF(数据!X152&lt;=12, 5*权重!N$48+(数据!X152-6)*权重!N$49,                              5*权重!N$48+6*权重!N$49+(数据!X152-12)*权重!N$51              )
 )</f>
        <v>1.8833333333333333</v>
      </c>
      <c r="Y152" s="16">
        <f>IF( 数据!Y152&lt;=6,(数据!Y152-1)*权重!O$48,              IF(数据!Y152&lt;=12, 5*权重!O$48+(数据!Y152-6)*权重!O$49,                              5*权重!O$48+6*权重!O$49+(数据!Y152-12)*权重!O$51              )
 )</f>
        <v>1.7</v>
      </c>
      <c r="Z152" s="16">
        <f>IF( 数据!Z152&lt;=6,(数据!Z152-1)*权重!P$48,              IF(数据!Z152&lt;=10, 5*权重!P$48+(数据!Z152-4)*权重!P$50,                              5*权重!P$48+4*权重!P$50+(数据!Z152-10)*权重!P$52              )  )</f>
        <v>-0.90000000000000013</v>
      </c>
      <c r="AA152" s="16">
        <f>IF( 数据!AA152&lt;=6,(数据!AA152-1)*权重!Q$48,              IF(数据!AA152&lt;=12, 5*权重!Q$48+(数据!AA152-6)*权重!Q$49,                              5*权重!Q$48+6*权重!Q$49+(数据!AA152-12)*权重!Q$51              )
 )</f>
        <v>5.166666666666667</v>
      </c>
      <c r="AB152" s="16">
        <f>IF( 数据!AB152&lt;=6,(数据!AB152-1)*权重!R$48,              IF(数据!AB152&lt;=10, 5*权重!R$48+(数据!AB152-4)*权重!R$50,                              5*权重!R$48+4*权重!R$50+(数据!AB152-10)*权重!R$52              )  )</f>
        <v>54.5</v>
      </c>
      <c r="AC152" s="16">
        <f>IF( 数据!AC152&lt;=6,(数据!AC152-1)*权重!S$48,              IF(数据!AC152&lt;=12, 5*权重!S$48+(数据!AC152-6)*权重!S$49,                              5*权重!S$48+6*权重!S$49+(数据!AC152-12)*权重!S$51              )
 )</f>
        <v>19.5</v>
      </c>
      <c r="AD152" s="16">
        <f>IF( 数据!AD152&lt;=6,(数据!AD152-1)*权重!T$48,              IF(数据!AD152&lt;=12, 5*权重!T$48+(数据!AD152-6)*权重!T$49,                              5*权重!T$48+6*权重!T$49+(数据!AD152-12)*权重!T$51              )
 )</f>
        <v>-0.86666666666666625</v>
      </c>
      <c r="AE152" s="16">
        <f>IF( 数据!AE152&lt;=6,(数据!AE152-1)*权重!U$48,              IF(数据!AE152&lt;=10, 5*权重!U$48+(数据!AE152-4)*权重!U$50,                              5*权重!U$48+4*权重!U$50+(数据!AE152-10)*权重!U$52              )  )</f>
        <v>-2.9999999999999996</v>
      </c>
      <c r="AF152" s="16">
        <f>IF( 数据!AF152&lt;=6,(数据!AF152-1)*权重!V$48,              IF(数据!AF152&lt;=10, 5*权重!V$48+(数据!AF152-4)*权重!V$50,                              5*权重!V$48+4*权重!V$50+(数据!AF152-10)*权重!V$52              )  )</f>
        <v>6.5625000000000009</v>
      </c>
      <c r="AG152" s="16">
        <f>IF( 数据!AG152&lt;=6,(数据!AG152-1)*权重!W$48,              IF(数据!AG152&lt;=12, 5*权重!W$48+(数据!AG152-6)*权重!W$49,                              5*权重!W$48+6*权重!W$49+(数据!AG152-12)*权重!W$51              )
 )</f>
        <v>3.6999999999999997</v>
      </c>
      <c r="AH152" s="16">
        <f>IF( 数据!AH152&lt;=6,(数据!AH152-1)*权重!X$48,              IF(数据!AH152&lt;=10, 5*权重!X$48+(数据!AH152-4)*权重!X$50,                              5*权重!X$48+4*权重!X$50+(数据!AH152-10)*权重!X$52              )  )</f>
        <v>-4.9999999999999989E-2</v>
      </c>
      <c r="AI152" s="16">
        <f>IF( 数据!AI152&lt;=6,(数据!AI152-1)*权重!Y$48,              IF(数据!AI152&lt;=12, 5*权重!Y$48+(数据!AI152-6)*权重!Y$49,                              5*权重!Y$48+6*权重!Y$49+(数据!AI152-12)*权重!Y$51              )
 )</f>
        <v>0</v>
      </c>
      <c r="AJ152" s="16">
        <f>IF( 数据!AJ152&lt;=6,(数据!AJ152-1)*权重!Z$48,              IF(数据!AJ152&lt;=10, 5*权重!Z$48+(数据!AJ152-4)*权重!Z$50,                              5*权重!Z$48+4*权重!Z$50+(数据!AJ152-10)*权重!Z$52              )  )</f>
        <v>9.25</v>
      </c>
      <c r="AK152" s="16">
        <f>IF( 数据!AK152&lt;=6,(数据!AK152-1)*权重!AA$48,              IF(数据!AK152&lt;=10, 5*权重!AA$48+(数据!AK152-4)*权重!AA$50,                              5*权重!AA$48+4*权重!AA$50+(数据!AK152-10)*权重!AA$52              )  )</f>
        <v>-1.625</v>
      </c>
      <c r="AL152" s="16">
        <f>IF( 数据!AL152&lt;=6,(数据!AL152-1)*权重!AB$48,              IF(数据!AL152&lt;=12, 5*权重!AB$48+(数据!AL152-6)*权重!AB$49,                              5*权重!AB$48+6*权重!AB$49+(数据!AL152-12)*权重!AB$51              )
 )</f>
        <v>12.6</v>
      </c>
      <c r="AM152" s="16">
        <f>IF( 数据!AM152&lt;=6,(数据!AM152-1)*权重!AC$48,              IF(数据!AM152&lt;=12, 5*权重!AC$48+(数据!AM152-6)*权重!AC$49,                              5*权重!AC$48+6*权重!AC$49+(数据!AM152-12)*权重!AC$51              )
 )</f>
        <v>9.6</v>
      </c>
      <c r="AN152" s="16">
        <f>IF( 数据!AN152&lt;=6,(数据!AN152-1)*权重!AD$48,              IF(数据!AN152&lt;=12, 5*权重!AD$48+(数据!AN152-6)*权重!AD$49,                              5*权重!AD$48+6*权重!AD$49+(数据!AN152-12)*权重!AD$51              )
 )</f>
        <v>60.666666666666664</v>
      </c>
      <c r="AO152" s="16">
        <f>IF( 数据!AO152&lt;=6,(数据!AO152-1)*权重!AE$48,              IF(数据!AO152&lt;=12, 5*权重!AE$48+(数据!AO152-6)*权重!AE$49,                              5*权重!AE$48+6*权重!AE$49+(数据!AO152-12)*权重!AE$51              )
 )</f>
        <v>17.7</v>
      </c>
      <c r="AP152" s="16">
        <f>IF( 数据!AP152&lt;=6,(数据!AP152-1)*权重!AF$48,              IF(数据!AP152&lt;=12, 5*权重!AF$48+(数据!AP152-6)*权重!AF$49,                              5*权重!AF$48+6*权重!AF$49+(数据!AP152-12)*权重!AF$51              )
 )</f>
        <v>13.5</v>
      </c>
      <c r="AQ152" s="16">
        <f>IF( 数据!AQ152&lt;=6,(数据!AQ152-1)*权重!AG$48,              IF(数据!AQ152&lt;=12, 5*权重!AG$48+(数据!AQ152-6)*权重!AG$49,                              5*权重!AG$48+6*权重!AG$49+(数据!AQ152-12)*权重!AG$51              )
 )</f>
        <v>17.8</v>
      </c>
      <c r="AR152" s="16">
        <f>IF( 数据!AR152&lt;=6,(数据!AR152-1)*权重!AH$48,              IF(数据!AR152&lt;=12, 5*权重!AH$48+(数据!AR152-6)*权重!AH$49,                              5*权重!AH$48+6*权重!AH$49+(数据!AR152-12)*权重!AH$51              )
 )</f>
        <v>14.566666666666665</v>
      </c>
      <c r="AS152" s="16">
        <f>IF( 数据!AS152&lt;=6,(数据!AS152-1)*权重!AI$48,              IF(数据!AS152&lt;=12, 5*权重!AI$48+(数据!AS152-6)*权重!AI$49,                              5*权重!AI$48+6*权重!AI$49+(数据!AS152-12)*权重!AI$51              )
 )</f>
        <v>6.6500000000000012</v>
      </c>
      <c r="AT152" s="16">
        <f>IF( 数据!AT152&lt;=6,(数据!AT152-1)*权重!AJ$48,              IF(数据!AT152&lt;=12, 5*权重!AJ$48+(数据!AT152-6)*权重!AJ$49,                              5*权重!AJ$48+6*权重!AJ$49+(数据!AT152-12)*权重!AJ$51              )
 )</f>
        <v>67</v>
      </c>
      <c r="AU152" s="16">
        <f>IF( 数据!AU152&lt;=6,(数据!AU152-1)*权重!AK$48,              IF(数据!AU152&lt;=12, 5*权重!AK$48+(数据!AU152-6)*权重!AK$49,                              5*权重!AK$48+6*权重!AK$49+(数据!AU152-12)*权重!AK$51              )
 )</f>
        <v>14.2</v>
      </c>
      <c r="AV152" s="16">
        <f>IF( 数据!AV152&lt;=6,(数据!AV152-1)*权重!AL$48,              IF(数据!AV152&lt;=10, 5*权重!AL$48+(数据!AV152-4)*权重!AL$50,                              5*权重!AL$48+4*权重!AL$50+(数据!AV152-10)*权重!AL$52              )  )</f>
        <v>2.9749999999999996</v>
      </c>
      <c r="AW152" s="16">
        <f>IF( 数据!AW152&lt;=6,(数据!AW152-1)*权重!AM$48,              IF(数据!AW152&lt;=10, 5*权重!AM$48+(数据!AW152-4)*权重!AM$50,                              5*权重!AM$48+4*权重!AM$50+(数据!AW152-10)*权重!AM$52              )  )</f>
        <v>3.8250000000000002</v>
      </c>
      <c r="AX152" s="16">
        <f>IF( 数据!AX152&lt;=6,(数据!AX152-1)*权重!AN$48,              IF(数据!AX152&lt;=10, 5*权重!AN$48+(数据!AX152-4)*权重!AN$50,                              5*权重!AN$48+4*权重!AN$50+(数据!AX152-10)*权重!AN$52              )  )</f>
        <v>25.424999999999997</v>
      </c>
      <c r="AY152" s="8">
        <v>2</v>
      </c>
      <c r="AZ152" s="8">
        <v>2</v>
      </c>
      <c r="BA152" s="8">
        <v>3</v>
      </c>
      <c r="BB152" s="8">
        <v>2</v>
      </c>
      <c r="BC152" s="8">
        <v>3</v>
      </c>
      <c r="BD152" s="8">
        <v>2</v>
      </c>
      <c r="BE152" s="8">
        <v>1</v>
      </c>
      <c r="BF152" s="8">
        <v>3</v>
      </c>
      <c r="BG152" s="8">
        <v>1</v>
      </c>
      <c r="BH152" s="8">
        <v>3</v>
      </c>
      <c r="BI152" s="8">
        <v>1</v>
      </c>
      <c r="BJ152" s="8" t="s">
        <v>26</v>
      </c>
      <c r="BK152" s="8" t="s">
        <v>20</v>
      </c>
      <c r="BL152" s="8">
        <v>14</v>
      </c>
      <c r="BM152" s="8" t="s">
        <v>26</v>
      </c>
      <c r="BN152" s="8"/>
      <c r="BO152" s="8" t="s">
        <v>26</v>
      </c>
      <c r="BP152" s="34">
        <v>47299</v>
      </c>
      <c r="BQ152" s="8" t="s">
        <v>21</v>
      </c>
      <c r="BR152" s="8" t="s">
        <v>156</v>
      </c>
    </row>
    <row r="153" spans="1:70" ht="15.5" thickBot="1" x14ac:dyDescent="0.35">
      <c r="A153" s="8" t="s">
        <v>26</v>
      </c>
      <c r="B153" s="16">
        <f t="shared" si="5"/>
        <v>422.22416666666669</v>
      </c>
      <c r="C153" s="8" t="s">
        <v>476</v>
      </c>
      <c r="D153" s="8" t="s">
        <v>154</v>
      </c>
      <c r="E153" s="33">
        <v>1</v>
      </c>
      <c r="F153" s="8">
        <v>0</v>
      </c>
      <c r="G153" s="8" t="s">
        <v>20</v>
      </c>
      <c r="H153" s="8" t="s">
        <v>31</v>
      </c>
      <c r="I153" s="8">
        <v>18</v>
      </c>
      <c r="J153" s="8">
        <v>153</v>
      </c>
      <c r="K153" s="8">
        <v>164</v>
      </c>
      <c r="L153" s="16">
        <f>IF( 数据!L153&lt;=6,(数据!L153-1)*权重!B$48,              IF(数据!L153&lt;=12, 5*权重!B$48+(数据!L153-6)*权重!B$49,                              5*权重!B$48+6*权重!B$49+(数据!L153-12)*权重!B$51              )
 )</f>
        <v>4.8666666666666663</v>
      </c>
      <c r="M153" s="16">
        <f>IF( 数据!M153&lt;=6,(数据!M153-1)*权重!C$48,              IF(数据!M153&lt;=12, 5*权重!C$48+(数据!M153-6)*权重!C$49,                              5*权重!C$48+6*权重!C$49+(数据!M153-12)*权重!C$51              )
 )</f>
        <v>1.7</v>
      </c>
      <c r="N153" s="16">
        <f>IF( 数据!N153&lt;=6,(数据!N153-1)*权重!D$48,              IF(数据!N153&lt;=12, 5*权重!D$48+(数据!N153-6)*权重!D$49,                              5*权重!D$48+6*权重!D$49+(数据!N153-12)*权重!D$51              )
 )</f>
        <v>0.27</v>
      </c>
      <c r="O153" s="16">
        <f>IF( 数据!O153&lt;=6,(数据!O153-1)*权重!E$48,              IF(数据!O153&lt;=12, 5*权重!E$48+(数据!O153-6)*权重!E$49,                              5*权重!E$48+6*权重!E$49+(数据!O153-12)*权重!E$51              )
 )</f>
        <v>0</v>
      </c>
      <c r="P153" s="16">
        <f>IF( 数据!P153&lt;=6,(数据!P153-1)*权重!F$48,              IF(数据!P153&lt;=12, 5*权重!F$48+(数据!P153-6)*权重!F$49,                              5*权重!F$48+6*权重!F$49+(数据!P153-12)*权重!F$51              )
 )</f>
        <v>-2.3499999999999996</v>
      </c>
      <c r="Q153" s="16">
        <f>IF( 数据!Q153&lt;=6,(数据!Q153-1)*权重!G$48,              IF(数据!Q153&lt;=12, 5*权重!G$48+(数据!Q153-6)*权重!G$49,                              5*权重!G$48+6*权重!G$49+(数据!Q153-12)*权重!G$51              )
 )</f>
        <v>0</v>
      </c>
      <c r="R153" s="16">
        <f>IF( 数据!R153&lt;=6,(数据!R153-1)*权重!H$48,              IF(数据!R153&lt;=12, 5*权重!H$48+(数据!R153-6)*权重!H$49,                              5*权重!H$48+6*权重!H$49+(数据!R153-12)*权重!H$51              )
 )</f>
        <v>0</v>
      </c>
      <c r="S153" s="16">
        <f>IF( 数据!S153&lt;=6,(数据!S153-1)*权重!I$48,              IF(数据!S153&lt;=12, 5*权重!I$48+(数据!S153-6)*权重!I$49,                              5*权重!I$48+6*权重!I$49+(数据!S153-12)*权重!I$51              )
 )</f>
        <v>13.666666666666666</v>
      </c>
      <c r="T153" s="16">
        <f>IF( 数据!T153&lt;=6,(数据!T153-1)*权重!J$48,              IF(数据!T153&lt;=12, 5*权重!J$48+(数据!T153-6)*权重!J$49,                              5*权重!J$48+6*权重!J$49+(数据!T153-12)*权重!J$51              )
 )</f>
        <v>0.79999999999999982</v>
      </c>
      <c r="U153" s="16">
        <f>IF( 数据!U153&lt;=6,(数据!U153-1)*权重!K$48,              IF(数据!U153&lt;=12, 5*权重!K$48+(数据!U153-6)*权重!K$49,                              5*权重!K$48+6*权重!K$49+(数据!U153-12)*权重!K$51              )
 )</f>
        <v>0</v>
      </c>
      <c r="V153" s="16">
        <f>IF( 数据!V153&lt;=6,(数据!V153-1)*权重!L$48,              IF(数据!V153&lt;=12, 5*权重!L$48+(数据!V153-6)*权重!L$49,                              5*权重!L$48+6*权重!L$49+(数据!V153-12)*权重!L$51              )
 )</f>
        <v>6.0333333333333341</v>
      </c>
      <c r="W153" s="16">
        <f>IF( 数据!W153&lt;=6,(数据!W153-1)*权重!M$48,              IF(数据!W153&lt;=12, 5*权重!M$48+(数据!W153-6)*权重!M$49,                              5*权重!M$48+6*权重!M$49+(数据!W153-12)*权重!M$51              )
 )</f>
        <v>1.4</v>
      </c>
      <c r="X153" s="16">
        <f>IF( 数据!X153&lt;=6,(数据!X153-1)*权重!N$48,              IF(数据!X153&lt;=12, 5*权重!N$48+(数据!X153-6)*权重!N$49,                              5*权重!N$48+6*权重!N$49+(数据!X153-12)*权重!N$51              )
 )</f>
        <v>2.2666666666666666</v>
      </c>
      <c r="Y153" s="16">
        <f>IF( 数据!Y153&lt;=6,(数据!Y153-1)*权重!O$48,              IF(数据!Y153&lt;=12, 5*权重!O$48+(数据!Y153-6)*权重!O$49,                              5*权重!O$48+6*权重!O$49+(数据!Y153-12)*权重!O$51              )
 )</f>
        <v>1.45</v>
      </c>
      <c r="Z153" s="16">
        <f>IF( 数据!Z153&lt;=6,(数据!Z153-1)*权重!P$48,              IF(数据!Z153&lt;=10, 5*权重!P$48+(数据!Z153-4)*权重!P$50,                              5*权重!P$48+4*权重!P$50+(数据!Z153-10)*权重!P$52              )  )</f>
        <v>-1.25</v>
      </c>
      <c r="AA153" s="16">
        <f>IF( 数据!AA153&lt;=6,(数据!AA153-1)*权重!Q$48,              IF(数据!AA153&lt;=12, 5*权重!Q$48+(数据!AA153-6)*权重!Q$49,                              5*权重!Q$48+6*权重!Q$49+(数据!AA153-12)*权重!Q$51              )
 )</f>
        <v>6.5</v>
      </c>
      <c r="AB153" s="16">
        <f>IF( 数据!AB153&lt;=6,(数据!AB153-1)*权重!R$48,              IF(数据!AB153&lt;=10, 5*权重!R$48+(数据!AB153-4)*权重!R$50,                              5*权重!R$48+4*权重!R$50+(数据!AB153-10)*权重!R$52              )  )</f>
        <v>56</v>
      </c>
      <c r="AC153" s="16">
        <f>IF( 数据!AC153&lt;=6,(数据!AC153-1)*权重!S$48,              IF(数据!AC153&lt;=12, 5*权重!S$48+(数据!AC153-6)*权重!S$49,                              5*权重!S$48+6*权重!S$49+(数据!AC153-12)*权重!S$51              )
 )</f>
        <v>22.233333333333334</v>
      </c>
      <c r="AD153" s="16">
        <f>IF( 数据!AD153&lt;=6,(数据!AD153-1)*权重!T$48,              IF(数据!AD153&lt;=12, 5*权重!T$48+(数据!AD153-6)*权重!T$49,                              5*权重!T$48+6*权重!T$49+(数据!AD153-12)*权重!T$51              )
 )</f>
        <v>-0.49999999999999956</v>
      </c>
      <c r="AE153" s="16">
        <f>IF( 数据!AE153&lt;=6,(数据!AE153-1)*权重!U$48,              IF(数据!AE153&lt;=10, 5*权重!U$48+(数据!AE153-4)*权重!U$50,                              5*权重!U$48+4*权重!U$50+(数据!AE153-10)*权重!U$52              )  )</f>
        <v>-2.5999999999999996</v>
      </c>
      <c r="AF153" s="16">
        <f>IF( 数据!AF153&lt;=6,(数据!AF153-1)*权重!V$48,              IF(数据!AF153&lt;=10, 5*权重!V$48+(数据!AF153-4)*权重!V$50,                              5*权重!V$48+4*权重!V$50+(数据!AF153-10)*权重!V$52              )  )</f>
        <v>7.0875000000000004</v>
      </c>
      <c r="AG153" s="16">
        <f>IF( 数据!AG153&lt;=6,(数据!AG153-1)*权重!W$48,              IF(数据!AG153&lt;=12, 5*权重!W$48+(数据!AG153-6)*权重!W$49,                              5*权重!W$48+6*权重!W$49+(数据!AG153-12)*权重!W$51              )
 )</f>
        <v>3.6999999999999997</v>
      </c>
      <c r="AH153" s="16">
        <f>IF( 数据!AH153&lt;=6,(数据!AH153-1)*权重!X$48,              IF(数据!AH153&lt;=10, 5*权重!X$48+(数据!AH153-4)*权重!X$50,                              5*权重!X$48+4*权重!X$50+(数据!AH153-10)*权重!X$52              )  )</f>
        <v>-4.9999999999999989E-2</v>
      </c>
      <c r="AI153" s="16">
        <f>IF( 数据!AI153&lt;=6,(数据!AI153-1)*权重!Y$48,              IF(数据!AI153&lt;=12, 5*权重!Y$48+(数据!AI153-6)*权重!Y$49,                              5*权重!Y$48+6*权重!Y$49+(数据!AI153-12)*权重!Y$51              )
 )</f>
        <v>6.666666666666668E-2</v>
      </c>
      <c r="AJ153" s="16">
        <f>IF( 数据!AJ153&lt;=6,(数据!AJ153-1)*权重!Z$48,              IF(数据!AJ153&lt;=10, 5*权重!Z$48+(数据!AJ153-4)*权重!Z$50,                              5*权重!Z$48+4*权重!Z$50+(数据!AJ153-10)*权重!Z$52              )  )</f>
        <v>10.425000000000001</v>
      </c>
      <c r="AK153" s="16">
        <f>IF( 数据!AK153&lt;=6,(数据!AK153-1)*权重!AA$48,              IF(数据!AK153&lt;=10, 5*权重!AA$48+(数据!AK153-4)*权重!AA$50,                              5*权重!AA$48+4*权重!AA$50+(数据!AK153-10)*权重!AA$52              )  )</f>
        <v>-1.1000000000000001</v>
      </c>
      <c r="AL153" s="16">
        <f>IF( 数据!AL153&lt;=6,(数据!AL153-1)*权重!AB$48,              IF(数据!AL153&lt;=12, 5*权重!AB$48+(数据!AL153-6)*权重!AB$49,                              5*权重!AB$48+6*权重!AB$49+(数据!AL153-12)*权重!AB$51              )
 )</f>
        <v>16.2</v>
      </c>
      <c r="AM153" s="16">
        <f>IF( 数据!AM153&lt;=6,(数据!AM153-1)*权重!AC$48,              IF(数据!AM153&lt;=12, 5*权重!AC$48+(数据!AM153-6)*权重!AC$49,                              5*权重!AC$48+6*权重!AC$49+(数据!AM153-12)*权重!AC$51              )
 )</f>
        <v>9.9666666666666668</v>
      </c>
      <c r="AN153" s="16">
        <f>IF( 数据!AN153&lt;=6,(数据!AN153-1)*权重!AD$48,              IF(数据!AN153&lt;=12, 5*权重!AD$48+(数据!AN153-6)*权重!AD$49,                              5*权重!AD$48+6*权重!AD$49+(数据!AN153-12)*权重!AD$51              )
 )</f>
        <v>72.604166666666671</v>
      </c>
      <c r="AO153" s="16">
        <f>IF( 数据!AO153&lt;=6,(数据!AO153-1)*权重!AE$48,              IF(数据!AO153&lt;=12, 5*权重!AE$48+(数据!AO153-6)*权重!AE$49,                              5*权重!AE$48+6*权重!AE$49+(数据!AO153-12)*权重!AE$51              )
 )</f>
        <v>15.1</v>
      </c>
      <c r="AP153" s="16">
        <f>IF( 数据!AP153&lt;=6,(数据!AP153-1)*权重!AF$48,              IF(数据!AP153&lt;=12, 5*权重!AF$48+(数据!AP153-6)*权重!AF$49,                              5*权重!AF$48+6*权重!AF$49+(数据!AP153-12)*权重!AF$51              )
 )</f>
        <v>13.5</v>
      </c>
      <c r="AQ153" s="16">
        <f>IF( 数据!AQ153&lt;=6,(数据!AQ153-1)*权重!AG$48,              IF(数据!AQ153&lt;=12, 5*权重!AG$48+(数据!AQ153-6)*权重!AG$49,                              5*权重!AG$48+6*权重!AG$49+(数据!AQ153-12)*权重!AG$51              )
 )</f>
        <v>18.316666666666666</v>
      </c>
      <c r="AR153" s="16">
        <f>IF( 数据!AR153&lt;=6,(数据!AR153-1)*权重!AH$48,              IF(数据!AR153&lt;=12, 5*权重!AH$48+(数据!AR153-6)*权重!AH$49,                              5*权重!AH$48+6*权重!AH$49+(数据!AR153-12)*权重!AH$51              )
 )</f>
        <v>15.733333333333333</v>
      </c>
      <c r="AS153" s="16">
        <f>IF( 数据!AS153&lt;=6,(数据!AS153-1)*权重!AI$48,              IF(数据!AS153&lt;=12, 5*权重!AI$48+(数据!AS153-6)*权重!AI$49,                              5*权重!AI$48+6*权重!AI$49+(数据!AS153-12)*权重!AI$51              )
 )</f>
        <v>7.6000000000000014</v>
      </c>
      <c r="AT153" s="16">
        <f>IF( 数据!AT153&lt;=6,(数据!AT153-1)*权重!AJ$48,              IF(数据!AT153&lt;=12, 5*权重!AJ$48+(数据!AT153-6)*权重!AJ$49,                              5*权重!AJ$48+6*权重!AJ$49+(数据!AT153-12)*权重!AJ$51              )
 )</f>
        <v>76.75</v>
      </c>
      <c r="AU153" s="16">
        <f>IF( 数据!AU153&lt;=6,(数据!AU153-1)*权重!AK$48,              IF(数据!AU153&lt;=12, 5*权重!AK$48+(数据!AU153-6)*权重!AK$49,                              5*权重!AK$48+6*权重!AK$49+(数据!AU153-12)*权重!AK$51              )
 )</f>
        <v>14.499999999999998</v>
      </c>
      <c r="AV153" s="16">
        <f>IF( 数据!AV153&lt;=6,(数据!AV153-1)*权重!AL$48,              IF(数据!AV153&lt;=10, 5*权重!AL$48+(数据!AV153-4)*权重!AL$50,                              5*权重!AL$48+4*权重!AL$50+(数据!AV153-10)*权重!AL$52              )  )</f>
        <v>2.5499999999999998</v>
      </c>
      <c r="AW153" s="16">
        <f>IF( 数据!AW153&lt;=6,(数据!AW153-1)*权重!AM$48,              IF(数据!AW153&lt;=10, 5*权重!AM$48+(数据!AW153-4)*权重!AM$50,                              5*权重!AM$48+4*权重!AM$50+(数据!AW153-10)*权重!AM$52              )  )</f>
        <v>4.2</v>
      </c>
      <c r="AX153" s="16">
        <f>IF( 数据!AX153&lt;=6,(数据!AX153-1)*权重!AN$48,              IF(数据!AX153&lt;=10, 5*权重!AN$48+(数据!AX153-4)*权重!AN$50,                              5*权重!AN$48+4*权重!AN$50+(数据!AX153-10)*权重!AN$52              )  )</f>
        <v>24.587499999999999</v>
      </c>
      <c r="AY153" s="8">
        <v>3</v>
      </c>
      <c r="AZ153" s="8">
        <v>2</v>
      </c>
      <c r="BA153" s="8">
        <v>4</v>
      </c>
      <c r="BB153" s="8">
        <v>4</v>
      </c>
      <c r="BC153" s="8">
        <v>1</v>
      </c>
      <c r="BD153" s="8">
        <v>3</v>
      </c>
      <c r="BE153" s="8">
        <v>3</v>
      </c>
      <c r="BF153" s="8">
        <v>1</v>
      </c>
      <c r="BG153" s="8">
        <v>3</v>
      </c>
      <c r="BH153" s="8">
        <v>2</v>
      </c>
      <c r="BI153" s="8">
        <v>2</v>
      </c>
      <c r="BJ153" s="8" t="s">
        <v>26</v>
      </c>
      <c r="BK153" s="8" t="s">
        <v>20</v>
      </c>
      <c r="BL153" s="8">
        <v>16</v>
      </c>
      <c r="BM153" s="8" t="s">
        <v>26</v>
      </c>
      <c r="BN153" s="8"/>
      <c r="BO153" s="8" t="s">
        <v>26</v>
      </c>
      <c r="BP153" s="34">
        <v>47299</v>
      </c>
      <c r="BQ153" s="8" t="s">
        <v>21</v>
      </c>
      <c r="BR153" s="8" t="s">
        <v>156</v>
      </c>
    </row>
    <row r="154" spans="1:70" ht="15.5" thickBot="1" x14ac:dyDescent="0.35">
      <c r="A154" s="8" t="s">
        <v>26</v>
      </c>
      <c r="B154" s="16">
        <f t="shared" si="5"/>
        <v>388.86666666666667</v>
      </c>
      <c r="C154" s="8" t="s">
        <v>477</v>
      </c>
      <c r="D154" s="8" t="s">
        <v>154</v>
      </c>
      <c r="E154" s="33">
        <v>1</v>
      </c>
      <c r="F154" s="8">
        <v>0</v>
      </c>
      <c r="G154" s="8" t="s">
        <v>20</v>
      </c>
      <c r="H154" s="8" t="s">
        <v>369</v>
      </c>
      <c r="I154" s="8">
        <v>18</v>
      </c>
      <c r="J154" s="8">
        <v>115</v>
      </c>
      <c r="K154" s="8">
        <v>140</v>
      </c>
      <c r="L154" s="16">
        <f>IF( 数据!L154&lt;=6,(数据!L154-1)*权重!B$48,              IF(数据!L154&lt;=12, 5*权重!B$48+(数据!L154-6)*权重!B$49,                              5*权重!B$48+6*权重!B$49+(数据!L154-12)*权重!B$51              )
 )</f>
        <v>3</v>
      </c>
      <c r="M154" s="16">
        <f>IF( 数据!M154&lt;=6,(数据!M154-1)*权重!C$48,              IF(数据!M154&lt;=12, 5*权重!C$48+(数据!M154-6)*权重!C$49,                              5*权重!C$48+6*权重!C$49+(数据!M154-12)*权重!C$51              )
 )</f>
        <v>0.5</v>
      </c>
      <c r="N154" s="16">
        <f>IF( 数据!N154&lt;=6,(数据!N154-1)*权重!D$48,              IF(数据!N154&lt;=12, 5*权重!D$48+(数据!N154-6)*权重!D$49,                              5*权重!D$48+6*权重!D$49+(数据!N154-12)*权重!D$51              )
 )</f>
        <v>-0.55833333333333335</v>
      </c>
      <c r="O154" s="16">
        <f>IF( 数据!O154&lt;=6,(数据!O154-1)*权重!E$48,              IF(数据!O154&lt;=12, 5*权重!E$48+(数据!O154-6)*权重!E$49,                              5*权重!E$48+6*权重!E$49+(数据!O154-12)*权重!E$51              )
 )</f>
        <v>0</v>
      </c>
      <c r="P154" s="16">
        <f>IF( 数据!P154&lt;=6,(数据!P154-1)*权重!F$48,              IF(数据!P154&lt;=12, 5*权重!F$48+(数据!P154-6)*权重!F$49,                              5*权重!F$48+6*权重!F$49+(数据!P154-12)*权重!F$51              )
 )</f>
        <v>-3.1166666666666663</v>
      </c>
      <c r="Q154" s="16">
        <f>IF( 数据!Q154&lt;=6,(数据!Q154-1)*权重!G$48,              IF(数据!Q154&lt;=12, 5*权重!G$48+(数据!Q154-6)*权重!G$49,                              5*权重!G$48+6*权重!G$49+(数据!Q154-12)*权重!G$51              )
 )</f>
        <v>0</v>
      </c>
      <c r="R154" s="16">
        <f>IF( 数据!R154&lt;=6,(数据!R154-1)*权重!H$48,              IF(数据!R154&lt;=12, 5*权重!H$48+(数据!R154-6)*权重!H$49,                              5*权重!H$48+6*权重!H$49+(数据!R154-12)*权重!H$51              )
 )</f>
        <v>0</v>
      </c>
      <c r="S154" s="16">
        <f>IF( 数据!S154&lt;=6,(数据!S154-1)*权重!I$48,              IF(数据!S154&lt;=12, 5*权重!I$48+(数据!S154-6)*权重!I$49,                              5*权重!I$48+6*权重!I$49+(数据!S154-12)*权重!I$51              )
 )</f>
        <v>15.2</v>
      </c>
      <c r="T154" s="16">
        <f>IF( 数据!T154&lt;=6,(数据!T154-1)*权重!J$48,              IF(数据!T154&lt;=12, 5*权重!J$48+(数据!T154-6)*权重!J$49,                              5*权重!J$48+6*权重!J$49+(数据!T154-12)*权重!J$51              )
 )</f>
        <v>-0.20000000000000018</v>
      </c>
      <c r="U154" s="16">
        <f>IF( 数据!U154&lt;=6,(数据!U154-1)*权重!K$48,              IF(数据!U154&lt;=12, 5*权重!K$48+(数据!U154-6)*权重!K$49,                              5*权重!K$48+6*权重!K$49+(数据!U154-12)*权重!K$51              )
 )</f>
        <v>0</v>
      </c>
      <c r="V154" s="16">
        <f>IF( 数据!V154&lt;=6,(数据!V154-1)*权重!L$48,              IF(数据!V154&lt;=12, 5*权重!L$48+(数据!V154-6)*权重!L$49,                              5*权重!L$48+6*权重!L$49+(数据!V154-12)*权重!L$51              )
 )</f>
        <v>6.0333333333333341</v>
      </c>
      <c r="W154" s="16">
        <f>IF( 数据!W154&lt;=6,(数据!W154-1)*权重!M$48,              IF(数据!W154&lt;=12, 5*权重!M$48+(数据!W154-6)*权重!M$49,                              5*权重!M$48+6*权重!M$49+(数据!W154-12)*权重!M$51              )
 )</f>
        <v>0.1333333333333333</v>
      </c>
      <c r="X154" s="16">
        <f>IF( 数据!X154&lt;=6,(数据!X154-1)*权重!N$48,              IF(数据!X154&lt;=12, 5*权重!N$48+(数据!X154-6)*权重!N$49,                              5*权重!N$48+6*权重!N$49+(数据!X154-12)*权重!N$51              )
 )</f>
        <v>1.8833333333333333</v>
      </c>
      <c r="Y154" s="16">
        <f>IF( 数据!Y154&lt;=6,(数据!Y154-1)*权重!O$48,              IF(数据!Y154&lt;=12, 5*权重!O$48+(数据!Y154-6)*权重!O$49,                              5*权重!O$48+6*权重!O$49+(数据!Y154-12)*权重!O$51              )
 )</f>
        <v>1.45</v>
      </c>
      <c r="Z154" s="16">
        <f>IF( 数据!Z154&lt;=6,(数据!Z154-1)*权重!P$48,              IF(数据!Z154&lt;=10, 5*权重!P$48+(数据!Z154-4)*权重!P$50,                              5*权重!P$48+4*权重!P$50+(数据!Z154-10)*权重!P$52              )  )</f>
        <v>-1.25</v>
      </c>
      <c r="AA154" s="16">
        <f>IF( 数据!AA154&lt;=6,(数据!AA154-1)*权重!Q$48,              IF(数据!AA154&lt;=12, 5*权重!Q$48+(数据!AA154-6)*权重!Q$49,                              5*权重!Q$48+6*权重!Q$49+(数据!AA154-12)*权重!Q$51              )
 )</f>
        <v>5.166666666666667</v>
      </c>
      <c r="AB154" s="16">
        <f>IF( 数据!AB154&lt;=6,(数据!AB154-1)*权重!R$48,              IF(数据!AB154&lt;=10, 5*权重!R$48+(数据!AB154-4)*权重!R$50,                              5*权重!R$48+4*权重!R$50+(数据!AB154-10)*权重!R$52              )  )</f>
        <v>54.5</v>
      </c>
      <c r="AC154" s="16">
        <f>IF( 数据!AC154&lt;=6,(数据!AC154-1)*权重!S$48,              IF(数据!AC154&lt;=12, 5*权重!S$48+(数据!AC154-6)*权重!S$49,                              5*权重!S$48+6*权重!S$49+(数据!AC154-12)*权重!S$51              )
 )</f>
        <v>18.75</v>
      </c>
      <c r="AD154" s="16">
        <f>IF( 数据!AD154&lt;=6,(数据!AD154-1)*权重!T$48,              IF(数据!AD154&lt;=12, 5*权重!T$48+(数据!AD154-6)*权重!T$49,                              5*权重!T$48+6*权重!T$49+(数据!AD154-12)*权重!T$51              )
 )</f>
        <v>-0.86666666666666625</v>
      </c>
      <c r="AE154" s="16">
        <f>IF( 数据!AE154&lt;=6,(数据!AE154-1)*权重!U$48,              IF(数据!AE154&lt;=10, 5*权重!U$48+(数据!AE154-4)*权重!U$50,                              5*权重!U$48+4*权重!U$50+(数据!AE154-10)*权重!U$52              )  )</f>
        <v>-2.9999999999999996</v>
      </c>
      <c r="AF154" s="16">
        <f>IF( 数据!AF154&lt;=6,(数据!AF154-1)*权重!V$48,              IF(数据!AF154&lt;=10, 5*权重!V$48+(数据!AF154-4)*权重!V$50,                              5*权重!V$48+4*权重!V$50+(数据!AF154-10)*权重!V$52              )  )</f>
        <v>7.0875000000000004</v>
      </c>
      <c r="AG154" s="16">
        <f>IF( 数据!AG154&lt;=6,(数据!AG154-1)*权重!W$48,              IF(数据!AG154&lt;=12, 5*权重!W$48+(数据!AG154-6)*权重!W$49,                              5*权重!W$48+6*权重!W$49+(数据!AG154-12)*权重!W$51              )
 )</f>
        <v>3.75</v>
      </c>
      <c r="AH154" s="16">
        <f>IF( 数据!AH154&lt;=6,(数据!AH154-1)*权重!X$48,              IF(数据!AH154&lt;=10, 5*权重!X$48+(数据!AH154-4)*权重!X$50,                              5*权重!X$48+4*权重!X$50+(数据!AH154-10)*权重!X$52              )  )</f>
        <v>-0.27500000000000002</v>
      </c>
      <c r="AI154" s="16">
        <f>IF( 数据!AI154&lt;=6,(数据!AI154-1)*权重!Y$48,              IF(数据!AI154&lt;=12, 5*权重!Y$48+(数据!AI154-6)*权重!Y$49,                              5*权重!Y$48+6*权重!Y$49+(数据!AI154-12)*权重!Y$51              )
 )</f>
        <v>3.3333333333333354E-2</v>
      </c>
      <c r="AJ154" s="16">
        <f>IF( 数据!AJ154&lt;=6,(数据!AJ154-1)*权重!Z$48,              IF(数据!AJ154&lt;=10, 5*权重!Z$48+(数据!AJ154-4)*权重!Z$50,                              5*权重!Z$48+4*权重!Z$50+(数据!AJ154-10)*权重!Z$52              )  )</f>
        <v>9.25</v>
      </c>
      <c r="AK154" s="16">
        <f>IF( 数据!AK154&lt;=6,(数据!AK154-1)*权重!AA$48,              IF(数据!AK154&lt;=10, 5*权重!AA$48+(数据!AK154-4)*权重!AA$50,                              5*权重!AA$48+4*权重!AA$50+(数据!AK154-10)*权重!AA$52              )  )</f>
        <v>-1.4500000000000002</v>
      </c>
      <c r="AL154" s="16">
        <f>IF( 数据!AL154&lt;=6,(数据!AL154-1)*权重!AB$48,              IF(数据!AL154&lt;=12, 5*权重!AB$48+(数据!AL154-6)*权重!AB$49,                              5*权重!AB$48+6*权重!AB$49+(数据!AL154-12)*权重!AB$51              )
 )</f>
        <v>12.6</v>
      </c>
      <c r="AM154" s="16">
        <f>IF( 数据!AM154&lt;=6,(数据!AM154-1)*权重!AC$48,              IF(数据!AM154&lt;=12, 5*权重!AC$48+(数据!AM154-6)*权重!AC$49,                              5*权重!AC$48+6*权重!AC$49+(数据!AM154-12)*权重!AC$51              )
 )</f>
        <v>8.3666666666666671</v>
      </c>
      <c r="AN154" s="16">
        <f>IF( 数据!AN154&lt;=6,(数据!AN154-1)*权重!AD$48,              IF(数据!AN154&lt;=12, 5*权重!AD$48+(数据!AN154-6)*权重!AD$49,                              5*权重!AD$48+6*权重!AD$49+(数据!AN154-12)*权重!AD$51              )
 )</f>
        <v>72.604166666666671</v>
      </c>
      <c r="AO154" s="16">
        <f>IF( 数据!AO154&lt;=6,(数据!AO154-1)*权重!AE$48,              IF(数据!AO154&lt;=12, 5*权重!AE$48+(数据!AO154-6)*权重!AE$49,                              5*权重!AE$48+6*权重!AE$49+(数据!AO154-12)*权重!AE$51              )
 )</f>
        <v>11.116666666666667</v>
      </c>
      <c r="AP154" s="16">
        <f>IF( 数据!AP154&lt;=6,(数据!AP154-1)*权重!AF$48,              IF(数据!AP154&lt;=12, 5*权重!AF$48+(数据!AP154-6)*权重!AF$49,                              5*权重!AF$48+6*权重!AF$49+(数据!AP154-12)*权重!AF$51              )
 )</f>
        <v>15.433333333333334</v>
      </c>
      <c r="AQ154" s="16">
        <f>IF( 数据!AQ154&lt;=6,(数据!AQ154-1)*权重!AG$48,              IF(数据!AQ154&lt;=12, 5*权重!AG$48+(数据!AQ154-6)*权重!AG$49,                              5*权重!AG$48+6*权重!AG$49+(数据!AQ154-12)*权重!AG$51              )
 )</f>
        <v>17.8</v>
      </c>
      <c r="AR154" s="16">
        <f>IF( 数据!AR154&lt;=6,(数据!AR154-1)*权重!AH$48,              IF(数据!AR154&lt;=12, 5*权重!AH$48+(数据!AR154-6)*权重!AH$49,                              5*权重!AH$48+6*权重!AH$49+(数据!AR154-12)*权重!AH$51              )
 )</f>
        <v>13.399999999999999</v>
      </c>
      <c r="AS154" s="16">
        <f>IF( 数据!AS154&lt;=6,(数据!AS154-1)*权重!AI$48,              IF(数据!AS154&lt;=12, 5*权重!AI$48+(数据!AS154-6)*权重!AI$49,                              5*权重!AI$48+6*权重!AI$49+(数据!AS154-12)*权重!AI$51              )
 )</f>
        <v>6.6500000000000012</v>
      </c>
      <c r="AT154" s="16">
        <f>IF( 数据!AT154&lt;=6,(数据!AT154-1)*权重!AJ$48,              IF(数据!AT154&lt;=12, 5*权重!AJ$48+(数据!AT154-6)*权重!AJ$49,                              5*权重!AJ$48+6*权重!AJ$49+(数据!AT154-12)*权重!AJ$51              )
 )</f>
        <v>71.875</v>
      </c>
      <c r="AU154" s="16">
        <f>IF( 数据!AU154&lt;=6,(数据!AU154-1)*权重!AK$48,              IF(数据!AU154&lt;=12, 5*权重!AK$48+(数据!AU154-6)*权重!AK$49,                              5*权重!AK$48+6*权重!AK$49+(数据!AU154-12)*权重!AK$51              )
 )</f>
        <v>14.499999999999998</v>
      </c>
      <c r="AV154" s="16">
        <f>IF( 数据!AV154&lt;=6,(数据!AV154-1)*权重!AL$48,              IF(数据!AV154&lt;=10, 5*权重!AL$48+(数据!AV154-4)*权重!AL$50,                              5*权重!AL$48+4*权重!AL$50+(数据!AV154-10)*权重!AL$52              )  )</f>
        <v>2.9749999999999996</v>
      </c>
      <c r="AW154" s="16">
        <f>IF( 数据!AW154&lt;=6,(数据!AW154-1)*权重!AM$48,              IF(数据!AW154&lt;=10, 5*权重!AM$48+(数据!AW154-4)*权重!AM$50,                              5*权重!AM$48+4*权重!AM$50+(数据!AW154-10)*权重!AM$52              )  )</f>
        <v>3.45</v>
      </c>
      <c r="AX154" s="16">
        <f>IF( 数据!AX154&lt;=6,(数据!AX154-1)*权重!AN$48,              IF(数据!AX154&lt;=10, 5*权重!AN$48+(数据!AX154-4)*权重!AN$50,                              5*权重!AN$48+4*权重!AN$50+(数据!AX154-10)*权重!AN$52              )  )</f>
        <v>22.074999999999999</v>
      </c>
      <c r="AY154" s="8">
        <v>3</v>
      </c>
      <c r="AZ154" s="8">
        <v>2</v>
      </c>
      <c r="BA154" s="8">
        <v>1</v>
      </c>
      <c r="BB154" s="8">
        <v>3</v>
      </c>
      <c r="BC154" s="8">
        <v>2</v>
      </c>
      <c r="BD154" s="8">
        <v>1</v>
      </c>
      <c r="BE154" s="8">
        <v>1</v>
      </c>
      <c r="BF154" s="8">
        <v>3</v>
      </c>
      <c r="BG154" s="8">
        <v>1</v>
      </c>
      <c r="BH154" s="8">
        <v>1</v>
      </c>
      <c r="BI154" s="8">
        <v>4</v>
      </c>
      <c r="BJ154" s="8" t="s">
        <v>26</v>
      </c>
      <c r="BK154" s="8" t="s">
        <v>20</v>
      </c>
      <c r="BL154" s="8">
        <v>14</v>
      </c>
      <c r="BM154" s="8" t="s">
        <v>26</v>
      </c>
      <c r="BN154" s="8"/>
      <c r="BO154" s="8" t="s">
        <v>26</v>
      </c>
      <c r="BP154" s="34">
        <v>46934</v>
      </c>
      <c r="BQ154" s="8" t="s">
        <v>21</v>
      </c>
      <c r="BR154" s="8" t="s">
        <v>156</v>
      </c>
    </row>
    <row r="155" spans="1:70" x14ac:dyDescent="0.3">
      <c r="A155" s="48" t="s">
        <v>478</v>
      </c>
    </row>
    <row r="156" spans="1:70" ht="14.5" thickBot="1" x14ac:dyDescent="0.35">
      <c r="A156" s="7" t="s">
        <v>0</v>
      </c>
      <c r="B156" s="7"/>
      <c r="C156" s="7" t="s">
        <v>2</v>
      </c>
      <c r="D156" s="7" t="s">
        <v>3</v>
      </c>
      <c r="E156" s="7"/>
      <c r="F156" s="7" t="s">
        <v>14</v>
      </c>
      <c r="G156" s="7" t="s">
        <v>12</v>
      </c>
      <c r="H156" s="7" t="s">
        <v>1</v>
      </c>
      <c r="I156" s="7" t="s">
        <v>4</v>
      </c>
      <c r="J156" s="7" t="s">
        <v>5</v>
      </c>
      <c r="K156" s="7" t="s">
        <v>329</v>
      </c>
      <c r="L156" s="7" t="s">
        <v>34</v>
      </c>
      <c r="M156" s="7" t="s">
        <v>35</v>
      </c>
      <c r="N156" s="7" t="s">
        <v>36</v>
      </c>
      <c r="O156" s="7" t="s">
        <v>37</v>
      </c>
      <c r="P156" s="7" t="s">
        <v>38</v>
      </c>
      <c r="Q156" s="7" t="s">
        <v>39</v>
      </c>
      <c r="R156" s="7" t="s">
        <v>40</v>
      </c>
      <c r="S156" s="7" t="s">
        <v>9</v>
      </c>
      <c r="T156" s="7" t="s">
        <v>41</v>
      </c>
      <c r="U156" s="7" t="s">
        <v>42</v>
      </c>
      <c r="V156" s="7" t="s">
        <v>43</v>
      </c>
      <c r="W156" s="7" t="s">
        <v>44</v>
      </c>
      <c r="X156" s="7" t="s">
        <v>45</v>
      </c>
      <c r="Y156" s="7" t="s">
        <v>46</v>
      </c>
      <c r="Z156" s="7" t="s">
        <v>47</v>
      </c>
      <c r="AA156" s="7" t="s">
        <v>1</v>
      </c>
      <c r="AB156" s="7" t="s">
        <v>10</v>
      </c>
      <c r="AC156" s="7" t="s">
        <v>48</v>
      </c>
      <c r="AD156" s="7" t="s">
        <v>49</v>
      </c>
      <c r="AE156" s="7" t="s">
        <v>50</v>
      </c>
      <c r="AF156" s="7" t="s">
        <v>51</v>
      </c>
      <c r="AG156" s="7" t="s">
        <v>52</v>
      </c>
      <c r="AH156" s="7" t="s">
        <v>53</v>
      </c>
      <c r="AI156" s="7" t="s">
        <v>54</v>
      </c>
      <c r="AJ156" s="7" t="s">
        <v>55</v>
      </c>
      <c r="AK156" s="7" t="s">
        <v>56</v>
      </c>
      <c r="AL156" s="7" t="s">
        <v>57</v>
      </c>
      <c r="AM156" s="7" t="s">
        <v>58</v>
      </c>
      <c r="AN156" s="7" t="s">
        <v>7</v>
      </c>
      <c r="AO156" s="7" t="s">
        <v>8</v>
      </c>
      <c r="AP156" s="7" t="s">
        <v>59</v>
      </c>
      <c r="AQ156" s="7" t="s">
        <v>60</v>
      </c>
      <c r="AR156" s="7" t="s">
        <v>61</v>
      </c>
      <c r="AS156" s="7" t="s">
        <v>62</v>
      </c>
      <c r="AT156" s="7" t="s">
        <v>6</v>
      </c>
      <c r="AU156" s="7" t="s">
        <v>63</v>
      </c>
      <c r="AV156" s="7" t="s">
        <v>213</v>
      </c>
      <c r="AW156" s="7" t="s">
        <v>214</v>
      </c>
      <c r="AX156" s="7" t="s">
        <v>215</v>
      </c>
      <c r="AY156" s="7" t="s">
        <v>140</v>
      </c>
      <c r="AZ156" s="7" t="s">
        <v>141</v>
      </c>
      <c r="BA156" s="7" t="s">
        <v>142</v>
      </c>
      <c r="BB156" s="7" t="s">
        <v>143</v>
      </c>
      <c r="BC156" s="7" t="s">
        <v>144</v>
      </c>
      <c r="BD156" s="7" t="s">
        <v>145</v>
      </c>
      <c r="BE156" s="7" t="s">
        <v>146</v>
      </c>
      <c r="BF156" s="7" t="s">
        <v>147</v>
      </c>
      <c r="BG156" s="7" t="s">
        <v>148</v>
      </c>
      <c r="BH156" s="7" t="s">
        <v>149</v>
      </c>
      <c r="BI156" s="7" t="s">
        <v>150</v>
      </c>
      <c r="BJ156" s="7" t="s">
        <v>18</v>
      </c>
      <c r="BK156" s="7" t="s">
        <v>16</v>
      </c>
      <c r="BL156" s="7" t="s">
        <v>11</v>
      </c>
      <c r="BM156" s="7" t="s">
        <v>13</v>
      </c>
      <c r="BN156" s="7" t="s">
        <v>17</v>
      </c>
      <c r="BO156" s="7" t="s">
        <v>151</v>
      </c>
      <c r="BP156" s="7" t="s">
        <v>15</v>
      </c>
      <c r="BQ156" s="7" t="s">
        <v>152</v>
      </c>
      <c r="BR156" s="7" t="s">
        <v>153</v>
      </c>
    </row>
    <row r="157" spans="1:70" ht="15.5" thickBot="1" x14ac:dyDescent="0.35">
      <c r="A157" s="8" t="s">
        <v>26</v>
      </c>
      <c r="B157" s="16">
        <f t="shared" ref="B157:B177" si="6">SUM(L157:AX157)</f>
        <v>366.95166666666671</v>
      </c>
      <c r="C157" s="8" t="s">
        <v>479</v>
      </c>
      <c r="D157" s="8"/>
      <c r="E157" s="33">
        <v>0.96</v>
      </c>
      <c r="F157" s="8">
        <v>0</v>
      </c>
      <c r="G157" s="8" t="s">
        <v>19</v>
      </c>
      <c r="H157" s="8" t="s">
        <v>32</v>
      </c>
      <c r="I157" s="8">
        <v>39</v>
      </c>
      <c r="J157" s="8">
        <v>145</v>
      </c>
      <c r="K157" s="8">
        <v>193</v>
      </c>
      <c r="L157" s="16">
        <f>IF( 数据!L157&lt;=6,(数据!L157-1)*权重!B$48,              IF(数据!L157&lt;=12, 5*权重!B$48+(数据!L157-6)*权重!B$49,                              5*权重!B$48+6*权重!B$49+(数据!L157-12)*权重!B$51              )
 )</f>
        <v>4.4000000000000004</v>
      </c>
      <c r="M157" s="16">
        <f>IF( 数据!M157&lt;=6,(数据!M157-1)*权重!C$48,              IF(数据!M157&lt;=12, 5*权重!C$48+(数据!M157-6)*权重!C$49,                              5*权重!C$48+6*权重!C$49+(数据!M157-12)*权重!C$51              )
 )</f>
        <v>2.9</v>
      </c>
      <c r="N157" s="16">
        <f>IF( 数据!N157&lt;=6,(数据!N157-1)*权重!D$48,              IF(数据!N157&lt;=12, 5*权重!D$48+(数据!N157-6)*权重!D$49,                              5*权重!D$48+6*权重!D$49+(数据!N157-12)*权重!D$51              )
 )</f>
        <v>-1.4999999999999902E-2</v>
      </c>
      <c r="O157" s="16">
        <f>IF( 数据!O157&lt;=6,(数据!O157-1)*权重!E$48,              IF(数据!O157&lt;=12, 5*权重!E$48+(数据!O157-6)*权重!E$49,                              5*权重!E$48+6*权重!E$49+(数据!O157-12)*权重!E$51              )
 )</f>
        <v>0</v>
      </c>
      <c r="P157" s="16">
        <f>IF( 数据!P157&lt;=6,(数据!P157-1)*权重!F$48,              IF(数据!P157&lt;=12, 5*权重!F$48+(数据!P157-6)*权重!F$49,                              5*权重!F$48+6*权重!F$49+(数据!P157-12)*权重!F$51              )
 )</f>
        <v>-2.7333333333333329</v>
      </c>
      <c r="Q157" s="16">
        <f>IF( 数据!Q157&lt;=6,(数据!Q157-1)*权重!G$48,              IF(数据!Q157&lt;=12, 5*权重!G$48+(数据!Q157-6)*权重!G$49,                              5*权重!G$48+6*权重!G$49+(数据!Q157-12)*权重!G$51              )
 )</f>
        <v>0</v>
      </c>
      <c r="R157" s="16">
        <f>IF( 数据!R157&lt;=6,(数据!R157-1)*权重!H$48,              IF(数据!R157&lt;=12, 5*权重!H$48+(数据!R157-6)*权重!H$49,                              5*权重!H$48+6*权重!H$49+(数据!R157-12)*权重!H$51              )
 )</f>
        <v>0</v>
      </c>
      <c r="S157" s="16">
        <f>IF( 数据!S157&lt;=6,(数据!S157-1)*权重!I$48,              IF(数据!S157&lt;=12, 5*权重!I$48+(数据!S157-6)*权重!I$49,                              5*权重!I$48+6*权重!I$49+(数据!S157-12)*权重!I$51              )
 )</f>
        <v>15.2</v>
      </c>
      <c r="T157" s="16">
        <f>IF( 数据!T157&lt;=6,(数据!T157-1)*权重!J$48,              IF(数据!T157&lt;=12, 5*权重!J$48+(数据!T157-6)*权重!J$49,                              5*权重!J$48+6*权重!J$49+(数据!T157-12)*权重!J$51              )
 )</f>
        <v>0.41666666666666652</v>
      </c>
      <c r="U157" s="16">
        <f>IF( 数据!U157&lt;=6,(数据!U157-1)*权重!K$48,              IF(数据!U157&lt;=12, 5*权重!K$48+(数据!U157-6)*权重!K$49,                              5*权重!K$48+6*权重!K$49+(数据!U157-12)*权重!K$51              )
 )</f>
        <v>0</v>
      </c>
      <c r="V157" s="16">
        <f>IF( 数据!V157&lt;=6,(数据!V157-1)*权重!L$48,              IF(数据!V157&lt;=12, 5*权重!L$48+(数据!V157-6)*权重!L$49,                              5*权重!L$48+6*权重!L$49+(数据!V157-12)*权重!L$51              )
 )</f>
        <v>5.6666666666666679</v>
      </c>
      <c r="W157" s="16">
        <f>IF( 数据!W157&lt;=6,(数据!W157-1)*权重!M$48,              IF(数据!W157&lt;=12, 5*权重!M$48+(数据!W157-6)*权重!M$49,                              5*权重!M$48+6*权重!M$49+(数据!W157-12)*权重!M$51              )
 )</f>
        <v>0.76666666666666661</v>
      </c>
      <c r="X157" s="16">
        <f>IF( 数据!X157&lt;=6,(数据!X157-1)*权重!N$48,              IF(数据!X157&lt;=12, 5*权重!N$48+(数据!X157-6)*权重!N$49,                              5*权重!N$48+6*权重!N$49+(数据!X157-12)*权重!N$51              )
 )</f>
        <v>1.9666666666666666</v>
      </c>
      <c r="Y157" s="16">
        <f>IF( 数据!Y157&lt;=6,(数据!Y157-1)*权重!O$48,              IF(数据!Y157&lt;=12, 5*权重!O$48+(数据!Y157-6)*权重!O$49,                              5*权重!O$48+6*权重!O$49+(数据!Y157-12)*权重!O$51              )
 )</f>
        <v>1.2833333333333332</v>
      </c>
      <c r="Z157" s="16">
        <f>IF( 数据!Z157&lt;=6,(数据!Z157-1)*权重!P$48,              IF(数据!Z157&lt;=10, 5*权重!P$48+(数据!Z157-4)*权重!P$50,                              5*权重!P$48+4*权重!P$50+(数据!Z157-10)*权重!P$52              )  )</f>
        <v>-1.25</v>
      </c>
      <c r="AA157" s="16">
        <f>IF( 数据!AA157&lt;=6,(数据!AA157-1)*权重!Q$48,              IF(数据!AA157&lt;=12, 5*权重!Q$48+(数据!AA157-6)*权重!Q$49,                              5*权重!Q$48+6*权重!Q$49+(数据!AA157-12)*权重!Q$51              )
 )</f>
        <v>5.833333333333333</v>
      </c>
      <c r="AB157" s="16">
        <f>IF( 数据!AB157&lt;=6,(数据!AB157-1)*权重!R$48,              IF(数据!AB157&lt;=10, 5*权重!R$48+(数据!AB157-4)*权重!R$50,                              5*权重!R$48+4*权重!R$50+(数据!AB157-10)*权重!R$52              )  )</f>
        <v>56.75</v>
      </c>
      <c r="AC157" s="16">
        <f>IF( 数据!AC157&lt;=6,(数据!AC157-1)*权重!S$48,              IF(数据!AC157&lt;=12, 5*权重!S$48+(数据!AC157-6)*权重!S$49,                              5*权重!S$48+6*权重!S$49+(数据!AC157-12)*权重!S$51              )
 )</f>
        <v>20.183333333333334</v>
      </c>
      <c r="AD157" s="16">
        <f>IF( 数据!AD157&lt;=6,(数据!AD157-1)*权重!T$48,              IF(数据!AD157&lt;=12, 5*权重!T$48+(数据!AD157-6)*权重!T$49,                              5*权重!T$48+6*权重!T$49+(数据!AD157-12)*权重!T$51              )
 )</f>
        <v>-1.2333333333333329</v>
      </c>
      <c r="AE157" s="16">
        <f>IF( 数据!AE157&lt;=6,(数据!AE157-1)*权重!U$48,              IF(数据!AE157&lt;=10, 5*权重!U$48+(数据!AE157-4)*权重!U$50,                              5*权重!U$48+4*权重!U$50+(数据!AE157-10)*权重!U$52              )  )</f>
        <v>-0.19999999999999929</v>
      </c>
      <c r="AF157" s="16">
        <f>IF( 数据!AF157&lt;=6,(数据!AF157-1)*权重!V$48,              IF(数据!AF157&lt;=10, 5*权重!V$48+(数据!AF157-4)*权重!V$50,                              5*权重!V$48+4*权重!V$50+(数据!AF157-10)*权重!V$52              )  )</f>
        <v>7.0875000000000004</v>
      </c>
      <c r="AG157" s="16">
        <f>IF( 数据!AG157&lt;=6,(数据!AG157-1)*权重!W$48,              IF(数据!AG157&lt;=12, 5*权重!W$48+(数据!AG157-6)*权重!W$49,                              5*权重!W$48+6*权重!W$49+(数据!AG157-12)*权重!W$51              )
 )</f>
        <v>3.6999999999999997</v>
      </c>
      <c r="AH157" s="16">
        <f>IF( 数据!AH157&lt;=6,(数据!AH157-1)*权重!X$48,              IF(数据!AH157&lt;=10, 5*权重!X$48+(数据!AH157-4)*权重!X$50,                              5*权重!X$48+4*权重!X$50+(数据!AH157-10)*权重!X$52              )  )</f>
        <v>6.25E-2</v>
      </c>
      <c r="AI157" s="16">
        <f>IF( 数据!AI157&lt;=6,(数据!AI157-1)*权重!Y$48,              IF(数据!AI157&lt;=12, 5*权重!Y$48+(数据!AI157-6)*权重!Y$49,                              5*权重!Y$48+6*权重!Y$49+(数据!AI157-12)*权重!Y$51              )
 )</f>
        <v>0</v>
      </c>
      <c r="AJ157" s="16">
        <f>IF( 数据!AJ157&lt;=6,(数据!AJ157-1)*权重!Z$48,              IF(数据!AJ157&lt;=10, 5*权重!Z$48+(数据!AJ157-4)*权重!Z$50,                              5*权重!Z$48+4*权重!Z$50+(数据!AJ157-10)*权重!Z$52              )  )</f>
        <v>11.600000000000001</v>
      </c>
      <c r="AK157" s="16">
        <f>IF( 数据!AK157&lt;=6,(数据!AK157-1)*权重!AA$48,              IF(数据!AK157&lt;=10, 5*权重!AA$48+(数据!AK157-4)*权重!AA$50,                              5*权重!AA$48+4*权重!AA$50+(数据!AK157-10)*权重!AA$52              )  )</f>
        <v>-1.2750000000000001</v>
      </c>
      <c r="AL157" s="16">
        <f>IF( 数据!AL157&lt;=6,(数据!AL157-1)*权重!AB$48,              IF(数据!AL157&lt;=12, 5*权重!AB$48+(数据!AL157-6)*权重!AB$49,                              5*权重!AB$48+6*权重!AB$49+(数据!AL157-12)*权重!AB$51              )
 )</f>
        <v>14.4</v>
      </c>
      <c r="AM157" s="16">
        <f>IF( 数据!AM157&lt;=6,(数据!AM157-1)*权重!AC$48,              IF(数据!AM157&lt;=12, 5*权重!AC$48+(数据!AM157-6)*权重!AC$49,                              5*权重!AC$48+6*权重!AC$49+(数据!AM157-12)*权重!AC$51              )
 )</f>
        <v>9.9666666666666668</v>
      </c>
      <c r="AN157" s="16">
        <f>IF( 数据!AN157&lt;=6,(数据!AN157-1)*权重!AD$48,              IF(数据!AN157&lt;=12, 5*权重!AD$48+(数据!AN157-6)*权重!AD$49,                              5*权重!AD$48+6*权重!AD$49+(数据!AN157-12)*权重!AD$51              )
 )</f>
        <v>39.041666666666664</v>
      </c>
      <c r="AO157" s="16">
        <f>IF( 数据!AO157&lt;=6,(数据!AO157-1)*权重!AE$48,              IF(数据!AO157&lt;=12, 5*权重!AE$48+(数据!AO157-6)*权重!AE$49,                              5*权重!AE$48+6*权重!AE$49+(数据!AO157-12)*权重!AE$51              )
 )</f>
        <v>22.9</v>
      </c>
      <c r="AP157" s="16">
        <f>IF( 数据!AP157&lt;=6,(数据!AP157-1)*权重!AF$48,              IF(数据!AP157&lt;=12, 5*权重!AF$48+(数据!AP157-6)*权重!AF$49,                              5*权重!AF$48+6*权重!AF$49+(数据!AP157-12)*权重!AF$51              )
 )</f>
        <v>14.166666666666666</v>
      </c>
      <c r="AQ157" s="16">
        <f>IF( 数据!AQ157&lt;=6,(数据!AQ157-1)*权重!AG$48,              IF(数据!AQ157&lt;=12, 5*权重!AG$48+(数据!AQ157-6)*权重!AG$49,                              5*权重!AG$48+6*权重!AG$49+(数据!AQ157-12)*权重!AG$51              )
 )</f>
        <v>16.133333333333333</v>
      </c>
      <c r="AR157" s="16">
        <f>IF( 数据!AR157&lt;=6,(数据!AR157-1)*权重!AH$48,              IF(数据!AR157&lt;=12, 5*权重!AH$48+(数据!AR157-6)*权重!AH$49,                              5*权重!AH$48+6*权重!AH$49+(数据!AR157-12)*权重!AH$51              )
 )</f>
        <v>16.899999999999999</v>
      </c>
      <c r="AS157" s="16">
        <f>IF( 数据!AS157&lt;=6,(数据!AS157-1)*权重!AI$48,              IF(数据!AS157&lt;=12, 5*权重!AI$48+(数据!AS157-6)*权重!AI$49,                              5*权重!AI$48+6*权重!AI$49+(数据!AS157-12)*权重!AI$51              )
 )</f>
        <v>8.5500000000000007</v>
      </c>
      <c r="AT157" s="16">
        <f>IF( 数据!AT157&lt;=6,(数据!AT157-1)*权重!AJ$48,              IF(数据!AT157&lt;=12, 5*权重!AJ$48+(数据!AT157-6)*权重!AJ$49,                              5*权重!AJ$48+6*权重!AJ$49+(数据!AT157-12)*权重!AJ$51              )
 )</f>
        <v>42.083333333333336</v>
      </c>
      <c r="AU157" s="16">
        <f>IF( 数据!AU157&lt;=6,(数据!AU157-1)*权重!AK$48,              IF(数据!AU157&lt;=12, 5*权重!AK$48+(数据!AU157-6)*权重!AK$49,                              5*权重!AK$48+6*权重!AK$49+(数据!AU157-12)*权重!AK$51              )
 )</f>
        <v>16.299999999999997</v>
      </c>
      <c r="AV157" s="16">
        <f>IF( 数据!AV157&lt;=6,(数据!AV157-1)*权重!AL$48,              IF(数据!AV157&lt;=10, 5*权重!AL$48+(数据!AV157-4)*权重!AL$50,                              5*权重!AL$48+4*权重!AL$50+(数据!AV157-10)*权重!AL$52              )  )</f>
        <v>2.9749999999999996</v>
      </c>
      <c r="AW157" s="16">
        <f>IF( 数据!AW157&lt;=6,(数据!AW157-1)*权重!AM$48,              IF(数据!AW157&lt;=10, 5*权重!AM$48+(数据!AW157-4)*权重!AM$50,                              5*权重!AM$48+4*权重!AM$50+(数据!AW157-10)*权重!AM$52              )  )</f>
        <v>5.3250000000000002</v>
      </c>
      <c r="AX157" s="16">
        <f>IF( 数据!AX157&lt;=6,(数据!AX157-1)*权重!AN$48,              IF(数据!AX157&lt;=10, 5*权重!AN$48+(数据!AX157-4)*权重!AN$50,                              5*权重!AN$48+4*权重!AN$50+(数据!AX157-10)*权重!AN$52              )  )</f>
        <v>27.099999999999998</v>
      </c>
      <c r="AY157" s="8">
        <v>20</v>
      </c>
      <c r="AZ157" s="8">
        <v>16</v>
      </c>
      <c r="BA157" s="8">
        <v>12</v>
      </c>
      <c r="BB157" s="8">
        <v>12</v>
      </c>
      <c r="BC157" s="8">
        <v>10</v>
      </c>
      <c r="BD157" s="8">
        <v>14</v>
      </c>
      <c r="BE157" s="8">
        <v>17</v>
      </c>
      <c r="BF157" s="8">
        <v>16</v>
      </c>
      <c r="BG157" s="8">
        <v>18</v>
      </c>
      <c r="BH157" s="8">
        <v>14</v>
      </c>
      <c r="BI157" s="8">
        <v>14</v>
      </c>
      <c r="BJ157" s="8">
        <v>7.65</v>
      </c>
      <c r="BK157" s="8" t="s">
        <v>20</v>
      </c>
      <c r="BL157" s="8">
        <v>15</v>
      </c>
      <c r="BM157" s="8">
        <v>2</v>
      </c>
      <c r="BN157" s="8"/>
      <c r="BO157" s="8" t="s">
        <v>26</v>
      </c>
      <c r="BP157" s="34">
        <v>46203</v>
      </c>
      <c r="BQ157" s="8" t="s">
        <v>21</v>
      </c>
      <c r="BR157" s="8" t="s">
        <v>156</v>
      </c>
    </row>
    <row r="158" spans="1:70" ht="15.5" thickBot="1" x14ac:dyDescent="0.35">
      <c r="A158" s="8" t="s">
        <v>26</v>
      </c>
      <c r="B158" s="16">
        <f t="shared" si="6"/>
        <v>440.18583333333333</v>
      </c>
      <c r="C158" s="8" t="s">
        <v>480</v>
      </c>
      <c r="D158" s="8"/>
      <c r="E158" s="33">
        <v>0.88</v>
      </c>
      <c r="F158" s="8">
        <v>0</v>
      </c>
      <c r="G158" s="8" t="s">
        <v>20</v>
      </c>
      <c r="H158" s="8" t="s">
        <v>138</v>
      </c>
      <c r="I158" s="8">
        <v>24</v>
      </c>
      <c r="J158" s="8">
        <v>145</v>
      </c>
      <c r="K158" s="8">
        <v>162</v>
      </c>
      <c r="L158" s="16">
        <f>IF( 数据!L158&lt;=6,(数据!L158-1)*权重!B$48,              IF(数据!L158&lt;=12, 5*权重!B$48+(数据!L158-6)*权重!B$49,                              5*权重!B$48+6*权重!B$49+(数据!L158-12)*权重!B$51              )
 )</f>
        <v>3</v>
      </c>
      <c r="M158" s="16">
        <f>IF( 数据!M158&lt;=6,(数据!M158-1)*权重!C$48,              IF(数据!M158&lt;=12, 5*权重!C$48+(数据!M158-6)*权重!C$49,                              5*权重!C$48+6*权重!C$49+(数据!M158-12)*权重!C$51              )
 )</f>
        <v>1.7</v>
      </c>
      <c r="N158" s="16">
        <f>IF( 数据!N158&lt;=6,(数据!N158-1)*权重!D$48,              IF(数据!N158&lt;=12, 5*权重!D$48+(数据!N158-6)*权重!D$49,                              5*权重!D$48+6*权重!D$49+(数据!N158-12)*权重!D$51              )
 )</f>
        <v>0.25666666666666671</v>
      </c>
      <c r="O158" s="16">
        <f>IF( 数据!O158&lt;=6,(数据!O158-1)*权重!E$48,              IF(数据!O158&lt;=12, 5*权重!E$48+(数据!O158-6)*权重!E$49,                              5*权重!E$48+6*权重!E$49+(数据!O158-12)*权重!E$51              )
 )</f>
        <v>0</v>
      </c>
      <c r="P158" s="16">
        <f>IF( 数据!P158&lt;=6,(数据!P158-1)*权重!F$48,              IF(数据!P158&lt;=12, 5*权重!F$48+(数据!P158-6)*权重!F$49,                              5*权重!F$48+6*权重!F$49+(数据!P158-12)*权重!F$51              )
 )</f>
        <v>-2.7333333333333329</v>
      </c>
      <c r="Q158" s="16">
        <f>IF( 数据!Q158&lt;=6,(数据!Q158-1)*权重!G$48,              IF(数据!Q158&lt;=12, 5*权重!G$48+(数据!Q158-6)*权重!G$49,                              5*权重!G$48+6*权重!G$49+(数据!Q158-12)*权重!G$51              )
 )</f>
        <v>0</v>
      </c>
      <c r="R158" s="16">
        <f>IF( 数据!R158&lt;=6,(数据!R158-1)*权重!H$48,              IF(数据!R158&lt;=12, 5*权重!H$48+(数据!R158-6)*权重!H$49,                              5*权重!H$48+6*权重!H$49+(数据!R158-12)*权重!H$51              )
 )</f>
        <v>0</v>
      </c>
      <c r="S158" s="16">
        <f>IF( 数据!S158&lt;=6,(数据!S158-1)*权重!I$48,              IF(数据!S158&lt;=12, 5*权重!I$48+(数据!S158-6)*权重!I$49,                              5*权重!I$48+6*权重!I$49+(数据!S158-12)*权重!I$51              )
 )</f>
        <v>19.299999999999997</v>
      </c>
      <c r="T158" s="16">
        <f>IF( 数据!T158&lt;=6,(数据!T158-1)*权重!J$48,              IF(数据!T158&lt;=12, 5*权重!J$48+(数据!T158-6)*权重!J$49,                              5*权重!J$48+6*权重!J$49+(数据!T158-12)*权重!J$51              )
 )</f>
        <v>1.65</v>
      </c>
      <c r="U158" s="16">
        <f>IF( 数据!U158&lt;=6,(数据!U158-1)*权重!K$48,              IF(数据!U158&lt;=12, 5*权重!K$48+(数据!U158-6)*权重!K$49,                              5*权重!K$48+6*权重!K$49+(数据!U158-12)*权重!K$51              )
 )</f>
        <v>0</v>
      </c>
      <c r="V158" s="16">
        <f>IF( 数据!V158&lt;=6,(数据!V158-1)*权重!L$48,              IF(数据!V158&lt;=12, 5*权重!L$48+(数据!V158-6)*权重!L$49,                              5*权重!L$48+6*权重!L$49+(数据!V158-12)*权重!L$51              )
 )</f>
        <v>8.1666666666666679</v>
      </c>
      <c r="W158" s="16">
        <f>IF( 数据!W158&lt;=6,(数据!W158-1)*权重!M$48,              IF(数据!W158&lt;=12, 5*权重!M$48+(数据!W158-6)*权重!M$49,                              5*权重!M$48+6*权重!M$49+(数据!W158-12)*权重!M$51              )
 )</f>
        <v>0.1333333333333333</v>
      </c>
      <c r="X158" s="16">
        <f>IF( 数据!X158&lt;=6,(数据!X158-1)*权重!N$48,              IF(数据!X158&lt;=12, 5*权重!N$48+(数据!X158-6)*权重!N$49,                              5*权重!N$48+6*权重!N$49+(数据!X158-12)*权重!N$51              )
 )</f>
        <v>2.2666666666666666</v>
      </c>
      <c r="Y158" s="16">
        <f>IF( 数据!Y158&lt;=6,(数据!Y158-1)*权重!O$48,              IF(数据!Y158&lt;=12, 5*权重!O$48+(数据!Y158-6)*权重!O$49,                              5*权重!O$48+6*权重!O$49+(数据!Y158-12)*权重!O$51              )
 )</f>
        <v>1.7</v>
      </c>
      <c r="Z158" s="16">
        <f>IF( 数据!Z158&lt;=6,(数据!Z158-1)*权重!P$48,              IF(数据!Z158&lt;=10, 5*权重!P$48+(数据!Z158-4)*权重!P$50,                              5*权重!P$48+4*权重!P$50+(数据!Z158-10)*权重!P$52              )  )</f>
        <v>-0.90000000000000013</v>
      </c>
      <c r="AA158" s="16">
        <f>IF( 数据!AA158&lt;=6,(数据!AA158-1)*权重!Q$48,              IF(数据!AA158&lt;=12, 5*权重!Q$48+(数据!AA158-6)*权重!Q$49,                              5*权重!Q$48+6*权重!Q$49+(数据!AA158-12)*权重!Q$51              )
 )</f>
        <v>6.2333333333333325</v>
      </c>
      <c r="AB158" s="16">
        <f>IF( 数据!AB158&lt;=6,(数据!AB158-1)*权重!R$48,              IF(数据!AB158&lt;=10, 5*权重!R$48+(数据!AB158-4)*权重!R$50,                              5*权重!R$48+4*权重!R$50+(数据!AB158-10)*权重!R$52              )  )</f>
        <v>57.5</v>
      </c>
      <c r="AC158" s="16">
        <f>IF( 数据!AC158&lt;=6,(数据!AC158-1)*权重!S$48,              IF(数据!AC158&lt;=12, 5*权重!S$48+(数据!AC158-6)*权重!S$49,                              5*权重!S$48+6*权重!S$49+(数据!AC158-12)*权重!S$51              )
 )</f>
        <v>19.5</v>
      </c>
      <c r="AD158" s="16">
        <f>IF( 数据!AD158&lt;=6,(数据!AD158-1)*权重!T$48,              IF(数据!AD158&lt;=12, 5*权重!T$48+(数据!AD158-6)*权重!T$49,                              5*权重!T$48+6*权重!T$49+(数据!AD158-12)*权重!T$51              )
 )</f>
        <v>-1.5999999999999996</v>
      </c>
      <c r="AE158" s="16">
        <f>IF( 数据!AE158&lt;=6,(数据!AE158-1)*权重!U$48,              IF(数据!AE158&lt;=10, 5*权重!U$48+(数据!AE158-4)*权重!U$50,                              5*权重!U$48+4*权重!U$50+(数据!AE158-10)*权重!U$52              )  )</f>
        <v>-2.9999999999999996</v>
      </c>
      <c r="AF158" s="16">
        <f>IF( 数据!AF158&lt;=6,(数据!AF158-1)*权重!V$48,              IF(数据!AF158&lt;=10, 5*权重!V$48+(数据!AF158-4)*权重!V$50,                              5*权重!V$48+4*权重!V$50+(数据!AF158-10)*权重!V$52              )  )</f>
        <v>7.8750000000000009</v>
      </c>
      <c r="AG158" s="16">
        <f>IF( 数据!AG158&lt;=6,(数据!AG158-1)*权重!W$48,              IF(数据!AG158&lt;=12, 5*权重!W$48+(数据!AG158-6)*权重!W$49,                              5*权重!W$48+6*权重!W$49+(数据!AG158-12)*权重!W$51              )
 )</f>
        <v>3.0999999999999996</v>
      </c>
      <c r="AH158" s="16">
        <f>IF( 数据!AH158&lt;=6,(数据!AH158-1)*权重!X$48,              IF(数据!AH158&lt;=10, 5*权重!X$48+(数据!AH158-4)*权重!X$50,                              5*权重!X$48+4*权重!X$50+(数据!AH158-10)*权重!X$52              )  )</f>
        <v>-0.27500000000000002</v>
      </c>
      <c r="AI158" s="16">
        <f>IF( 数据!AI158&lt;=6,(数据!AI158-1)*权重!Y$48,              IF(数据!AI158&lt;=12, 5*权重!Y$48+(数据!AI158-6)*权重!Y$49,                              5*权重!Y$48+6*权重!Y$49+(数据!AI158-12)*权重!Y$51              )
 )</f>
        <v>0.8</v>
      </c>
      <c r="AJ158" s="16">
        <f>IF( 数据!AJ158&lt;=6,(数据!AJ158-1)*权重!Z$48,              IF(数据!AJ158&lt;=10, 5*权重!Z$48+(数据!AJ158-4)*权重!Z$50,                              5*权重!Z$48+4*权重!Z$50+(数据!AJ158-10)*权重!Z$52              )  )</f>
        <v>9.25</v>
      </c>
      <c r="AK158" s="16">
        <f>IF( 数据!AK158&lt;=6,(数据!AK158-1)*权重!AA$48,              IF(数据!AK158&lt;=10, 5*权重!AA$48+(数据!AK158-4)*权重!AA$50,                              5*权重!AA$48+4*权重!AA$50+(数据!AK158-10)*权重!AA$52              )  )</f>
        <v>-0.75000000000000022</v>
      </c>
      <c r="AL158" s="16">
        <f>IF( 数据!AL158&lt;=6,(数据!AL158-1)*权重!AB$48,              IF(数据!AL158&lt;=12, 5*权重!AB$48+(数据!AL158-6)*权重!AB$49,                              5*权重!AB$48+6*权重!AB$49+(数据!AL158-12)*权重!AB$51              )
 )</f>
        <v>15.3</v>
      </c>
      <c r="AM158" s="16">
        <f>IF( 数据!AM158&lt;=6,(数据!AM158-1)*权重!AC$48,              IF(数据!AM158&lt;=12, 5*权重!AC$48+(数据!AM158-6)*权重!AC$49,                              5*权重!AC$48+6*权重!AC$49+(数据!AM158-12)*权重!AC$51              )
 )</f>
        <v>8.5</v>
      </c>
      <c r="AN158" s="16">
        <f>IF( 数据!AN158&lt;=6,(数据!AN158-1)*权重!AD$48,              IF(数据!AN158&lt;=12, 5*权重!AD$48+(数据!AN158-6)*权重!AD$49,                              5*权重!AD$48+6*权重!AD$49+(数据!AN158-12)*权重!AD$51              )
 )</f>
        <v>82.0625</v>
      </c>
      <c r="AO158" s="16">
        <f>IF( 数据!AO158&lt;=6,(数据!AO158-1)*权重!AE$48,              IF(数据!AO158&lt;=12, 5*权重!AE$48+(数据!AO158-6)*权重!AE$49,                              5*权重!AE$48+6*权重!AE$49+(数据!AO158-12)*权重!AE$51              )
 )</f>
        <v>17.7</v>
      </c>
      <c r="AP158" s="16">
        <f>IF( 数据!AP158&lt;=6,(数据!AP158-1)*权重!AF$48,              IF(数据!AP158&lt;=12, 5*权重!AF$48+(数据!AP158-6)*权重!AF$49,                              5*权重!AF$48+6*权重!AF$49+(数据!AP158-12)*权重!AF$51              )
 )</f>
        <v>14.466666666666667</v>
      </c>
      <c r="AQ158" s="16">
        <f>IF( 数据!AQ158&lt;=6,(数据!AQ158-1)*权重!AG$48,              IF(数据!AQ158&lt;=12, 5*权重!AG$48+(数据!AQ158-6)*权重!AG$49,                              5*权重!AG$48+6*权重!AG$49+(数据!AQ158-12)*权重!AG$51              )
 )</f>
        <v>19.350000000000001</v>
      </c>
      <c r="AR158" s="16">
        <f>IF( 数据!AR158&lt;=6,(数据!AR158-1)*权重!AH$48,              IF(数据!AR158&lt;=12, 5*权重!AH$48+(数据!AR158-6)*权重!AH$49,                              5*权重!AH$48+6*权重!AH$49+(数据!AR158-12)*权重!AH$51              )
 )</f>
        <v>15.733333333333333</v>
      </c>
      <c r="AS158" s="16">
        <f>IF( 数据!AS158&lt;=6,(数据!AS158-1)*权重!AI$48,              IF(数据!AS158&lt;=12, 5*权重!AI$48+(数据!AS158-6)*权重!AI$49,                              5*权重!AI$48+6*权重!AI$49+(数据!AS158-12)*权重!AI$51              )
 )</f>
        <v>7.6000000000000014</v>
      </c>
      <c r="AT158" s="16">
        <f>IF( 数据!AT158&lt;=6,(数据!AT158-1)*权重!AJ$48,              IF(数据!AT158&lt;=12, 5*权重!AJ$48+(数据!AT158-6)*权重!AJ$49,                              5*权重!AJ$48+6*权重!AJ$49+(数据!AT158-12)*权重!AJ$51              )
 )</f>
        <v>86.5</v>
      </c>
      <c r="AU158" s="16">
        <f>IF( 数据!AU158&lt;=6,(数据!AU158-1)*权重!AK$48,              IF(数据!AU158&lt;=12, 5*权重!AK$48+(数据!AU158-6)*权重!AK$49,                              5*权重!AK$48+6*权重!AK$49+(数据!AU158-12)*权重!AK$51              )
 )</f>
        <v>13.899999999999999</v>
      </c>
      <c r="AV158" s="16">
        <f>IF( 数据!AV158&lt;=6,(数据!AV158-1)*权重!AL$48,              IF(数据!AV158&lt;=10, 5*权重!AL$48+(数据!AV158-4)*权重!AL$50,                              5*权重!AL$48+4*权重!AL$50+(数据!AV158-10)*权重!AL$52              )  )</f>
        <v>2.5499999999999998</v>
      </c>
      <c r="AW158" s="16">
        <f>IF( 数据!AW158&lt;=6,(数据!AW158-1)*权重!AM$48,              IF(数据!AW158&lt;=10, 5*权重!AM$48+(数据!AW158-4)*权重!AM$50,                              5*权重!AM$48+4*权重!AM$50+(数据!AW158-10)*权重!AM$52              )  )</f>
        <v>2.95</v>
      </c>
      <c r="AX158" s="16">
        <f>IF( 数据!AX158&lt;=6,(数据!AX158-1)*权重!AN$48,              IF(数据!AX158&lt;=10, 5*权重!AN$48+(数据!AX158-4)*权重!AN$50,                              5*权重!AN$48+4*权重!AN$50+(数据!AX158-10)*权重!AN$52              )  )</f>
        <v>20.399999999999999</v>
      </c>
      <c r="AY158" s="8">
        <v>1</v>
      </c>
      <c r="AZ158" s="8">
        <v>1</v>
      </c>
      <c r="BA158" s="8">
        <v>3</v>
      </c>
      <c r="BB158" s="8">
        <v>4</v>
      </c>
      <c r="BC158" s="8">
        <v>1</v>
      </c>
      <c r="BD158" s="8">
        <v>1</v>
      </c>
      <c r="BE158" s="8">
        <v>2</v>
      </c>
      <c r="BF158" s="8">
        <v>1</v>
      </c>
      <c r="BG158" s="8">
        <v>1</v>
      </c>
      <c r="BH158" s="8">
        <v>1</v>
      </c>
      <c r="BI158" s="8">
        <v>2</v>
      </c>
      <c r="BJ158" s="8">
        <v>7.4</v>
      </c>
      <c r="BK158" s="8" t="s">
        <v>22</v>
      </c>
      <c r="BL158" s="8">
        <v>8</v>
      </c>
      <c r="BM158" s="8">
        <v>1</v>
      </c>
      <c r="BN158" s="8"/>
      <c r="BO158" s="8">
        <v>18</v>
      </c>
      <c r="BP158" s="34">
        <v>46203</v>
      </c>
      <c r="BQ158" s="8" t="s">
        <v>21</v>
      </c>
      <c r="BR158" s="8" t="s">
        <v>156</v>
      </c>
    </row>
    <row r="159" spans="1:70" ht="15.5" thickBot="1" x14ac:dyDescent="0.35">
      <c r="A159" s="8" t="s">
        <v>26</v>
      </c>
      <c r="B159" s="16">
        <f t="shared" si="6"/>
        <v>421.56166666666667</v>
      </c>
      <c r="C159" s="8" t="s">
        <v>481</v>
      </c>
      <c r="D159" s="8" t="s">
        <v>363</v>
      </c>
      <c r="E159" s="33">
        <v>0.95</v>
      </c>
      <c r="F159" s="8">
        <v>0</v>
      </c>
      <c r="G159" s="8" t="s">
        <v>20</v>
      </c>
      <c r="H159" s="8" t="s">
        <v>382</v>
      </c>
      <c r="I159" s="8">
        <v>28</v>
      </c>
      <c r="J159" s="8">
        <v>153</v>
      </c>
      <c r="K159" s="8">
        <v>155</v>
      </c>
      <c r="L159" s="16">
        <f>IF( 数据!L159&lt;=6,(数据!L159-1)*权重!B$48,              IF(数据!L159&lt;=12, 5*权重!B$48+(数据!L159-6)*权重!B$49,                              5*权重!B$48+6*权重!B$49+(数据!L159-12)*权重!B$51              )
 )</f>
        <v>3.4666666666666668</v>
      </c>
      <c r="M159" s="16">
        <f>IF( 数据!M159&lt;=6,(数据!M159-1)*权重!C$48,              IF(数据!M159&lt;=12, 5*权重!C$48+(数据!M159-6)*权重!C$49,                              5*权重!C$48+6*权重!C$49+(数据!M159-12)*权重!C$51              )
 )</f>
        <v>0.5</v>
      </c>
      <c r="N159" s="16">
        <f>IF( 数据!N159&lt;=6,(数据!N159-1)*权重!D$48,              IF(数据!N159&lt;=12, 5*权重!D$48+(数据!N159-6)*权重!D$49,                              5*权重!D$48+6*权重!D$49+(数据!N159-12)*权重!D$51              )
 )</f>
        <v>-0.82999999999999985</v>
      </c>
      <c r="O159" s="16">
        <f>IF( 数据!O159&lt;=6,(数据!O159-1)*权重!E$48,              IF(数据!O159&lt;=12, 5*权重!E$48+(数据!O159-6)*权重!E$49,                              5*权重!E$48+6*权重!E$49+(数据!O159-12)*权重!E$51              )
 )</f>
        <v>0</v>
      </c>
      <c r="P159" s="16">
        <f>IF( 数据!P159&lt;=6,(数据!P159-1)*权重!F$48,              IF(数据!P159&lt;=12, 5*权重!F$48+(数据!P159-6)*权重!F$49,                              5*权重!F$48+6*权重!F$49+(数据!P159-12)*权重!F$51              )
 )</f>
        <v>-3.4999999999999996</v>
      </c>
      <c r="Q159" s="16">
        <f>IF( 数据!Q159&lt;=6,(数据!Q159-1)*权重!G$48,              IF(数据!Q159&lt;=12, 5*权重!G$48+(数据!Q159-6)*权重!G$49,                              5*权重!G$48+6*权重!G$49+(数据!Q159-12)*权重!G$51              )
 )</f>
        <v>0</v>
      </c>
      <c r="R159" s="16">
        <f>IF( 数据!R159&lt;=6,(数据!R159-1)*权重!H$48,              IF(数据!R159&lt;=12, 5*权重!H$48+(数据!R159-6)*权重!H$49,                              5*权重!H$48+6*权重!H$49+(数据!R159-12)*权重!H$51              )
 )</f>
        <v>0</v>
      </c>
      <c r="S159" s="16">
        <f>IF( 数据!S159&lt;=6,(数据!S159-1)*权重!I$48,              IF(数据!S159&lt;=12, 5*权重!I$48+(数据!S159-6)*权重!I$49,                              5*权重!I$48+6*权重!I$49+(数据!S159-12)*权重!I$51              )
 )</f>
        <v>15.2</v>
      </c>
      <c r="T159" s="16">
        <f>IF( 数据!T159&lt;=6,(数据!T159-1)*权重!J$48,              IF(数据!T159&lt;=12, 5*权重!J$48+(数据!T159-6)*权重!J$49,                              5*权重!J$48+6*权重!J$49+(数据!T159-12)*权重!J$51              )
 )</f>
        <v>2.2999999999999998</v>
      </c>
      <c r="U159" s="16">
        <f>IF( 数据!U159&lt;=6,(数据!U159-1)*权重!K$48,              IF(数据!U159&lt;=12, 5*权重!K$48+(数据!U159-6)*权重!K$49,                              5*权重!K$48+6*权重!K$49+(数据!U159-12)*权重!K$51              )
 )</f>
        <v>0</v>
      </c>
      <c r="V159" s="16">
        <f>IF( 数据!V159&lt;=6,(数据!V159-1)*权重!L$48,              IF(数据!V159&lt;=12, 5*权重!L$48+(数据!V159-6)*权重!L$49,                              5*权重!L$48+6*权重!L$49+(数据!V159-12)*权重!L$51              )
 )</f>
        <v>6.0333333333333341</v>
      </c>
      <c r="W159" s="16">
        <f>IF( 数据!W159&lt;=6,(数据!W159-1)*权重!M$48,              IF(数据!W159&lt;=12, 5*权重!M$48+(数据!W159-6)*权重!M$49,                              5*权重!M$48+6*权重!M$49+(数据!W159-12)*权重!M$51              )
 )</f>
        <v>-0.5</v>
      </c>
      <c r="X159" s="16">
        <f>IF( 数据!X159&lt;=6,(数据!X159-1)*权重!N$48,              IF(数据!X159&lt;=12, 5*权重!N$48+(数据!X159-6)*权重!N$49,                              5*权重!N$48+6*权重!N$49+(数据!X159-12)*权重!N$51              )
 )</f>
        <v>2.1333333333333333</v>
      </c>
      <c r="Y159" s="16">
        <f>IF( 数据!Y159&lt;=6,(数据!Y159-1)*权重!O$48,              IF(数据!Y159&lt;=12, 5*权重!O$48+(数据!Y159-6)*权重!O$49,                              5*权重!O$48+6*权重!O$49+(数据!Y159-12)*权重!O$51              )
 )</f>
        <v>1.7</v>
      </c>
      <c r="Z159" s="16">
        <f>IF( 数据!Z159&lt;=6,(数据!Z159-1)*权重!P$48,              IF(数据!Z159&lt;=10, 5*权重!P$48+(数据!Z159-4)*权重!P$50,                              5*权重!P$48+4*权重!P$50+(数据!Z159-10)*权重!P$52              )  )</f>
        <v>-1.85</v>
      </c>
      <c r="AA159" s="16">
        <f>IF( 数据!AA159&lt;=6,(数据!AA159-1)*权重!Q$48,              IF(数据!AA159&lt;=12, 5*权重!Q$48+(数据!AA159-6)*权重!Q$49,                              5*权重!Q$48+6*权重!Q$49+(数据!AA159-12)*权重!Q$51              )
 )</f>
        <v>4.5</v>
      </c>
      <c r="AB159" s="16">
        <f>IF( 数据!AB159&lt;=6,(数据!AB159-1)*权重!R$48,              IF(数据!AB159&lt;=10, 5*权重!R$48+(数据!AB159-4)*权重!R$50,                              5*权重!R$48+4*权重!R$50+(数据!AB159-10)*权重!R$52              )  )</f>
        <v>60.5</v>
      </c>
      <c r="AC159" s="16">
        <f>IF( 数据!AC159&lt;=6,(数据!AC159-1)*权重!S$48,              IF(数据!AC159&lt;=12, 5*权重!S$48+(数据!AC159-6)*权重!S$49,                              5*权重!S$48+6*权重!S$49+(数据!AC159-12)*权重!S$51              )
 )</f>
        <v>20.183333333333334</v>
      </c>
      <c r="AD159" s="16">
        <f>IF( 数据!AD159&lt;=6,(数据!AD159-1)*权重!T$48,              IF(数据!AD159&lt;=12, 5*权重!T$48+(数据!AD159-6)*权重!T$49,                              5*权重!T$48+6*权重!T$49+(数据!AD159-12)*权重!T$51              )
 )</f>
        <v>-1.2333333333333329</v>
      </c>
      <c r="AE159" s="16">
        <f>IF( 数据!AE159&lt;=6,(数据!AE159-1)*权重!U$48,              IF(数据!AE159&lt;=10, 5*权重!U$48+(数据!AE159-4)*权重!U$50,                              5*权重!U$48+4*权重!U$50+(数据!AE159-10)*权重!U$52              )  )</f>
        <v>-1.7999999999999994</v>
      </c>
      <c r="AF159" s="16">
        <f>IF( 数据!AF159&lt;=6,(数据!AF159-1)*权重!V$48,              IF(数据!AF159&lt;=10, 5*权重!V$48+(数据!AF159-4)*权重!V$50,                              5*权重!V$48+4*权重!V$50+(数据!AF159-10)*权重!V$52              )  )</f>
        <v>8.1375000000000011</v>
      </c>
      <c r="AG159" s="16">
        <f>IF( 数据!AG159&lt;=6,(数据!AG159-1)*权重!W$48,              IF(数据!AG159&lt;=12, 5*权重!W$48+(数据!AG159-6)*权重!W$49,                              5*权重!W$48+6*权重!W$49+(数据!AG159-12)*权重!W$51              )
 )</f>
        <v>3.0999999999999996</v>
      </c>
      <c r="AH159" s="16">
        <f>IF( 数据!AH159&lt;=6,(数据!AH159-1)*权重!X$48,              IF(数据!AH159&lt;=10, 5*权重!X$48+(数据!AH159-4)*权重!X$50,                              5*权重!X$48+4*权重!X$50+(数据!AH159-10)*权重!X$52              )  )</f>
        <v>0.51249999999999996</v>
      </c>
      <c r="AI159" s="16">
        <f>IF( 数据!AI159&lt;=6,(数据!AI159-1)*权重!Y$48,              IF(数据!AI159&lt;=12, 5*权重!Y$48+(数据!AI159-6)*权重!Y$49,                              5*权重!Y$48+6*权重!Y$49+(数据!AI159-12)*权重!Y$51              )
 )</f>
        <v>0.26666666666666666</v>
      </c>
      <c r="AJ159" s="16">
        <f>IF( 数据!AJ159&lt;=6,(数据!AJ159-1)*权重!Z$48,              IF(数据!AJ159&lt;=10, 5*权重!Z$48+(数据!AJ159-4)*权重!Z$50,                              5*权重!Z$48+4*权重!Z$50+(数据!AJ159-10)*权重!Z$52              )  )</f>
        <v>11.600000000000001</v>
      </c>
      <c r="AK159" s="16">
        <f>IF( 数据!AK159&lt;=6,(数据!AK159-1)*权重!AA$48,              IF(数据!AK159&lt;=10, 5*权重!AA$48+(数据!AK159-4)*权重!AA$50,                              5*权重!AA$48+4*权重!AA$50+(数据!AK159-10)*权重!AA$52              )  )</f>
        <v>-0.40000000000000013</v>
      </c>
      <c r="AL159" s="16">
        <f>IF( 数据!AL159&lt;=6,(数据!AL159-1)*权重!AB$48,              IF(数据!AL159&lt;=12, 5*权重!AB$48+(数据!AL159-6)*权重!AB$49,                              5*权重!AB$48+6*权重!AB$49+(数据!AL159-12)*权重!AB$51              )
 )</f>
        <v>13.5</v>
      </c>
      <c r="AM159" s="16">
        <f>IF( 数据!AM159&lt;=6,(数据!AM159-1)*权重!AC$48,              IF(数据!AM159&lt;=12, 5*权重!AC$48+(数据!AM159-6)*权重!AC$49,                              5*权重!AC$48+6*权重!AC$49+(数据!AM159-12)*权重!AC$51              )
 )</f>
        <v>8.5</v>
      </c>
      <c r="AN159" s="16">
        <f>IF( 数据!AN159&lt;=6,(数据!AN159-1)*权重!AD$48,              IF(数据!AN159&lt;=12, 5*权重!AD$48+(数据!AN159-6)*权重!AD$49,                              5*权重!AD$48+6*权重!AD$49+(数据!AN159-12)*权重!AD$51              )
 )</f>
        <v>77.333333333333329</v>
      </c>
      <c r="AO159" s="16">
        <f>IF( 数据!AO159&lt;=6,(数据!AO159-1)*权重!AE$48,              IF(数据!AO159&lt;=12, 5*权重!AE$48+(数据!AO159-6)*权重!AE$49,                              5*权重!AE$48+6*权重!AE$49+(数据!AO159-12)*权重!AE$51              )
 )</f>
        <v>9.7333333333333343</v>
      </c>
      <c r="AP159" s="16">
        <f>IF( 数据!AP159&lt;=6,(数据!AP159-1)*权重!AF$48,              IF(数据!AP159&lt;=12, 5*权重!AF$48+(数据!AP159-6)*权重!AF$49,                              5*权重!AF$48+6*权重!AF$49+(数据!AP159-12)*权重!AF$51              )
 )</f>
        <v>14.466666666666667</v>
      </c>
      <c r="AQ159" s="16">
        <f>IF( 数据!AQ159&lt;=6,(数据!AQ159-1)*权重!AG$48,              IF(数据!AQ159&lt;=12, 5*权重!AG$48+(数据!AQ159-6)*权重!AG$49,                              5*权重!AG$48+6*权重!AG$49+(数据!AQ159-12)*权重!AG$51              )
 )</f>
        <v>20.383333333333333</v>
      </c>
      <c r="AR159" s="16">
        <f>IF( 数据!AR159&lt;=6,(数据!AR159-1)*权重!AH$48,              IF(数据!AR159&lt;=12, 5*权重!AH$48+(数据!AR159-6)*权重!AH$49,                              5*权重!AH$48+6*权重!AH$49+(数据!AR159-12)*权重!AH$51              )
 )</f>
        <v>13.399999999999999</v>
      </c>
      <c r="AS159" s="16">
        <f>IF( 数据!AS159&lt;=6,(数据!AS159-1)*权重!AI$48,              IF(数据!AS159&lt;=12, 5*权重!AI$48+(数据!AS159-6)*权重!AI$49,                              5*权重!AI$48+6*权重!AI$49+(数据!AS159-12)*权重!AI$51              )
 )</f>
        <v>6.6500000000000012</v>
      </c>
      <c r="AT159" s="16">
        <f>IF( 数据!AT159&lt;=6,(数据!AT159-1)*权重!AJ$48,              IF(数据!AT159&lt;=12, 5*权重!AJ$48+(数据!AT159-6)*权重!AJ$49,                              5*权重!AJ$48+6*权重!AJ$49+(数据!AT159-12)*权重!AJ$51              )
 )</f>
        <v>81.625</v>
      </c>
      <c r="AU159" s="16">
        <f>IF( 数据!AU159&lt;=6,(数据!AU159-1)*权重!AK$48,              IF(数据!AU159&lt;=12, 5*权重!AK$48+(数据!AU159-6)*权重!AK$49,                              5*权重!AK$48+6*权重!AK$49+(数据!AU159-12)*权重!AK$51              )
 )</f>
        <v>15.099999999999998</v>
      </c>
      <c r="AV159" s="16">
        <f>IF( 数据!AV159&lt;=6,(数据!AV159-1)*权重!AL$48,              IF(数据!AV159&lt;=10, 5*权重!AL$48+(数据!AV159-4)*权重!AL$50,                              5*权重!AL$48+4*权重!AL$50+(数据!AV159-10)*权重!AL$52              )  )</f>
        <v>3.8250000000000002</v>
      </c>
      <c r="AW159" s="16">
        <f>IF( 数据!AW159&lt;=6,(数据!AW159-1)*权重!AM$48,              IF(数据!AW159&lt;=10, 5*权重!AM$48+(数据!AW159-4)*权重!AM$50,                              5*权重!AM$48+4*权重!AM$50+(数据!AW159-10)*权重!AM$52              )  )</f>
        <v>4.95</v>
      </c>
      <c r="AX159" s="16">
        <f>IF( 数据!AX159&lt;=6,(数据!AX159-1)*权重!AN$48,              IF(数据!AX159&lt;=10, 5*权重!AN$48+(数据!AX159-4)*权重!AN$50,                              5*权重!AN$48+4*权重!AN$50+(数据!AX159-10)*权重!AN$52              )  )</f>
        <v>22.074999999999999</v>
      </c>
      <c r="AY159" s="8">
        <v>3</v>
      </c>
      <c r="AZ159" s="8">
        <v>2</v>
      </c>
      <c r="BA159" s="8">
        <v>3</v>
      </c>
      <c r="BB159" s="8">
        <v>1</v>
      </c>
      <c r="BC159" s="8">
        <v>1</v>
      </c>
      <c r="BD159" s="8">
        <v>2</v>
      </c>
      <c r="BE159" s="8">
        <v>3</v>
      </c>
      <c r="BF159" s="8">
        <v>1</v>
      </c>
      <c r="BG159" s="8">
        <v>3</v>
      </c>
      <c r="BH159" s="8">
        <v>3</v>
      </c>
      <c r="BI159" s="8">
        <v>3</v>
      </c>
      <c r="BJ159" s="8">
        <v>6.85</v>
      </c>
      <c r="BK159" s="8" t="s">
        <v>22</v>
      </c>
      <c r="BL159" s="8">
        <v>18</v>
      </c>
      <c r="BM159" s="8">
        <v>2</v>
      </c>
      <c r="BN159" s="8"/>
      <c r="BO159" s="8">
        <v>14</v>
      </c>
      <c r="BP159" s="34">
        <v>46568</v>
      </c>
      <c r="BQ159" s="8" t="s">
        <v>21</v>
      </c>
      <c r="BR159" s="8" t="s">
        <v>156</v>
      </c>
    </row>
    <row r="160" spans="1:70" ht="15.5" thickBot="1" x14ac:dyDescent="0.35">
      <c r="A160" s="8" t="s">
        <v>26</v>
      </c>
      <c r="B160" s="16">
        <f t="shared" si="6"/>
        <v>457.1991666666666</v>
      </c>
      <c r="C160" s="8" t="s">
        <v>482</v>
      </c>
      <c r="D160" s="8"/>
      <c r="E160" s="33">
        <v>0.91</v>
      </c>
      <c r="F160" s="8">
        <v>0</v>
      </c>
      <c r="G160" s="8" t="s">
        <v>20</v>
      </c>
      <c r="H160" s="8" t="s">
        <v>31</v>
      </c>
      <c r="I160" s="8">
        <v>26</v>
      </c>
      <c r="J160" s="8">
        <v>165</v>
      </c>
      <c r="K160" s="8">
        <v>170</v>
      </c>
      <c r="L160" s="16">
        <f>IF( 数据!L160&lt;=6,(数据!L160-1)*权重!B$48,              IF(数据!L160&lt;=12, 5*权重!B$48+(数据!L160-6)*权重!B$49,                              5*权重!B$48+6*权重!B$49+(数据!L160-12)*权重!B$51              )
 )</f>
        <v>4.8666666666666663</v>
      </c>
      <c r="M160" s="16">
        <f>IF( 数据!M160&lt;=6,(数据!M160-1)*权重!C$48,              IF(数据!M160&lt;=12, 5*权重!C$48+(数据!M160-6)*权重!C$49,                              5*权重!C$48+6*权重!C$49+(数据!M160-12)*权重!C$51              )
 )</f>
        <v>2.1</v>
      </c>
      <c r="N160" s="16">
        <f>IF( 数据!N160&lt;=6,(数据!N160-1)*权重!D$48,              IF(数据!N160&lt;=12, 5*权重!D$48+(数据!N160-6)*权重!D$49,                              5*权重!D$48+6*权重!D$49+(数据!N160-12)*权重!D$51              )
 )</f>
        <v>1.9199999999999997</v>
      </c>
      <c r="O160" s="16">
        <f>IF( 数据!O160&lt;=6,(数据!O160-1)*权重!E$48,              IF(数据!O160&lt;=12, 5*权重!E$48+(数据!O160-6)*权重!E$49,                              5*权重!E$48+6*权重!E$49+(数据!O160-12)*权重!E$51              )
 )</f>
        <v>0</v>
      </c>
      <c r="P160" s="16">
        <f>IF( 数据!P160&lt;=6,(数据!P160-1)*权重!F$48,              IF(数据!P160&lt;=12, 5*权重!F$48+(数据!P160-6)*权重!F$49,                              5*权重!F$48+6*权重!F$49+(数据!P160-12)*权重!F$51              )
 )</f>
        <v>-3.1166666666666663</v>
      </c>
      <c r="Q160" s="16">
        <f>IF( 数据!Q160&lt;=6,(数据!Q160-1)*权重!G$48,              IF(数据!Q160&lt;=12, 5*权重!G$48+(数据!Q160-6)*权重!G$49,                              5*权重!G$48+6*权重!G$49+(数据!Q160-12)*权重!G$51              )
 )</f>
        <v>0</v>
      </c>
      <c r="R160" s="16">
        <f>IF( 数据!R160&lt;=6,(数据!R160-1)*权重!H$48,              IF(数据!R160&lt;=12, 5*权重!H$48+(数据!R160-6)*权重!H$49,                              5*权重!H$48+6*权重!H$49+(数据!R160-12)*权重!H$51              )
 )</f>
        <v>0</v>
      </c>
      <c r="S160" s="16">
        <f>IF( 数据!S160&lt;=6,(数据!S160-1)*权重!I$48,              IF(数据!S160&lt;=12, 5*权重!I$48+(数据!S160-6)*权重!I$49,                              5*权重!I$48+6*权重!I$49+(数据!S160-12)*权重!I$51              )
 )</f>
        <v>15.2</v>
      </c>
      <c r="T160" s="16">
        <f>IF( 数据!T160&lt;=6,(数据!T160-1)*权重!J$48,              IF(数据!T160&lt;=12, 5*权重!J$48+(数据!T160-6)*权重!J$49,                              5*权重!J$48+6*权重!J$49+(数据!T160-12)*权重!J$51              )
 )</f>
        <v>2.2999999999999998</v>
      </c>
      <c r="U160" s="16">
        <f>IF( 数据!U160&lt;=6,(数据!U160-1)*权重!K$48,              IF(数据!U160&lt;=12, 5*权重!K$48+(数据!U160-6)*权重!K$49,                              5*权重!K$48+6*权重!K$49+(数据!U160-12)*权重!K$51              )
 )</f>
        <v>0</v>
      </c>
      <c r="V160" s="16">
        <f>IF( 数据!V160&lt;=6,(数据!V160-1)*权重!L$48,              IF(数据!V160&lt;=12, 5*权重!L$48+(数据!V160-6)*权重!L$49,                              5*权重!L$48+6*权重!L$49+(数据!V160-12)*权重!L$51              )
 )</f>
        <v>5.3000000000000007</v>
      </c>
      <c r="W160" s="16">
        <f>IF( 数据!W160&lt;=6,(数据!W160-1)*权重!M$48,              IF(数据!W160&lt;=12, 5*权重!M$48+(数据!W160-6)*权重!M$49,                              5*权重!M$48+6*权重!M$49+(数据!W160-12)*权重!M$51              )
 )</f>
        <v>0.1333333333333333</v>
      </c>
      <c r="X160" s="16">
        <f>IF( 数据!X160&lt;=6,(数据!X160-1)*权重!N$48,              IF(数据!X160&lt;=12, 5*权重!N$48+(数据!X160-6)*权重!N$49,                              5*权重!N$48+6*权重!N$49+(数据!X160-12)*权重!N$51              )
 )</f>
        <v>2.7333333333333329</v>
      </c>
      <c r="Y160" s="16">
        <f>IF( 数据!Y160&lt;=6,(数据!Y160-1)*权重!O$48,              IF(数据!Y160&lt;=12, 5*权重!O$48+(数据!Y160-6)*权重!O$49,                              5*权重!O$48+6*权重!O$49+(数据!Y160-12)*权重!O$51              )
 )</f>
        <v>1.3666666666666667</v>
      </c>
      <c r="Z160" s="16">
        <f>IF( 数据!Z160&lt;=6,(数据!Z160-1)*权重!P$48,              IF(数据!Z160&lt;=10, 5*权重!P$48+(数据!Z160-4)*权重!P$50,                              5*权重!P$48+4*权重!P$50+(数据!Z160-10)*权重!P$52              )  )</f>
        <v>-1.25</v>
      </c>
      <c r="AA160" s="16">
        <f>IF( 数据!AA160&lt;=6,(数据!AA160-1)*权重!Q$48,              IF(数据!AA160&lt;=12, 5*权重!Q$48+(数据!AA160-6)*权重!Q$49,                              5*权重!Q$48+6*权重!Q$49+(数据!AA160-12)*权重!Q$51              )
 )</f>
        <v>7.1666666666666661</v>
      </c>
      <c r="AB160" s="16">
        <f>IF( 数据!AB160&lt;=6,(数据!AB160-1)*权重!R$48,              IF(数据!AB160&lt;=10, 5*权重!R$48+(数据!AB160-4)*权重!R$50,                              5*权重!R$48+4*权重!R$50+(数据!AB160-10)*权重!R$52              )  )</f>
        <v>57.5</v>
      </c>
      <c r="AC160" s="16">
        <f>IF( 数据!AC160&lt;=6,(数据!AC160-1)*权重!S$48,              IF(数据!AC160&lt;=12, 5*权重!S$48+(数据!AC160-6)*权重!S$49,                              5*权重!S$48+6*权重!S$49+(数据!AC160-12)*权重!S$51              )
 )</f>
        <v>20.183333333333334</v>
      </c>
      <c r="AD160" s="16">
        <f>IF( 数据!AD160&lt;=6,(数据!AD160-1)*权重!T$48,              IF(数据!AD160&lt;=12, 5*权重!T$48+(数据!AD160-6)*权重!T$49,                              5*权重!T$48+6*权重!T$49+(数据!AD160-12)*权重!T$51              )
 )</f>
        <v>-0.86666666666666625</v>
      </c>
      <c r="AE160" s="16">
        <f>IF( 数据!AE160&lt;=6,(数据!AE160-1)*权重!U$48,              IF(数据!AE160&lt;=10, 5*权重!U$48+(数据!AE160-4)*权重!U$50,                              5*权重!U$48+4*权重!U$50+(数据!AE160-10)*权重!U$52              )  )</f>
        <v>-2.1999999999999993</v>
      </c>
      <c r="AF160" s="16">
        <f>IF( 数据!AF160&lt;=6,(数据!AF160-1)*权重!V$48,              IF(数据!AF160&lt;=10, 5*权重!V$48+(数据!AF160-4)*权重!V$50,                              5*权重!V$48+4*权重!V$50+(数据!AF160-10)*权重!V$52              )  )</f>
        <v>7.8750000000000009</v>
      </c>
      <c r="AG160" s="16">
        <f>IF( 数据!AG160&lt;=6,(数据!AG160-1)*权重!W$48,              IF(数据!AG160&lt;=12, 5*权重!W$48+(数据!AG160-6)*权重!W$49,                              5*权重!W$48+6*权重!W$49+(数据!AG160-12)*权重!W$51              )
 )</f>
        <v>3.8999999999999995</v>
      </c>
      <c r="AH160" s="16">
        <f>IF( 数据!AH160&lt;=6,(数据!AH160-1)*权重!X$48,              IF(数据!AH160&lt;=10, 5*权重!X$48+(数据!AH160-4)*权重!X$50,                              5*权重!X$48+4*权重!X$50+(数据!AH160-10)*权重!X$52              )  )</f>
        <v>0.17500000000000004</v>
      </c>
      <c r="AI160" s="16">
        <f>IF( 数据!AI160&lt;=6,(数据!AI160-1)*权重!Y$48,              IF(数据!AI160&lt;=12, 5*权重!Y$48+(数据!AI160-6)*权重!Y$49,                              5*权重!Y$48+6*权重!Y$49+(数据!AI160-12)*权重!Y$51              )
 )</f>
        <v>0.1</v>
      </c>
      <c r="AJ160" s="16">
        <f>IF( 数据!AJ160&lt;=6,(数据!AJ160-1)*权重!Z$48,              IF(数据!AJ160&lt;=10, 5*权重!Z$48+(数据!AJ160-4)*权重!Z$50,                              5*权重!Z$48+4*权重!Z$50+(数据!AJ160-10)*权重!Z$52              )  )</f>
        <v>10.425000000000001</v>
      </c>
      <c r="AK160" s="16">
        <f>IF( 数据!AK160&lt;=6,(数据!AK160-1)*权重!AA$48,              IF(数据!AK160&lt;=10, 5*权重!AA$48+(数据!AK160-4)*权重!AA$50,                              5*权重!AA$48+4*权重!AA$50+(数据!AK160-10)*权重!AA$52              )  )</f>
        <v>-0.57500000000000018</v>
      </c>
      <c r="AL160" s="16">
        <f>IF( 数据!AL160&lt;=6,(数据!AL160-1)*权重!AB$48,              IF(数据!AL160&lt;=12, 5*权重!AB$48+(数据!AL160-6)*权重!AB$49,                              5*权重!AB$48+6*权重!AB$49+(数据!AL160-12)*权重!AB$51              )
 )</f>
        <v>16.2</v>
      </c>
      <c r="AM160" s="16">
        <f>IF( 数据!AM160&lt;=6,(数据!AM160-1)*权重!AC$48,              IF(数据!AM160&lt;=12, 5*权重!AC$48+(数据!AM160-6)*权重!AC$49,                              5*权重!AC$48+6*权重!AC$49+(数据!AM160-12)*权重!AC$51              )
 )</f>
        <v>9.9666666666666668</v>
      </c>
      <c r="AN160" s="16">
        <f>IF( 数据!AN160&lt;=6,(数据!AN160-1)*权重!AD$48,              IF(数据!AN160&lt;=12, 5*权重!AD$48+(数据!AN160-6)*权重!AD$49,                              5*权重!AD$48+6*权重!AD$49+(数据!AN160-12)*权重!AD$51              )
 )</f>
        <v>82.0625</v>
      </c>
      <c r="AO160" s="16">
        <f>IF( 数据!AO160&lt;=6,(数据!AO160-1)*权重!AE$48,              IF(数据!AO160&lt;=12, 5*权重!AE$48+(数据!AO160-6)*权重!AE$49,                              5*权重!AE$48+6*权重!AE$49+(数据!AO160-12)*权重!AE$51              )
 )</f>
        <v>22.9</v>
      </c>
      <c r="AP160" s="16">
        <f>IF( 数据!AP160&lt;=6,(数据!AP160-1)*权重!AF$48,              IF(数据!AP160&lt;=12, 5*权重!AF$48+(数据!AP160-6)*权重!AF$49,                              5*权重!AF$48+6*权重!AF$49+(数据!AP160-12)*权重!AF$51              )
 )</f>
        <v>13.5</v>
      </c>
      <c r="AQ160" s="16">
        <f>IF( 数据!AQ160&lt;=6,(数据!AQ160-1)*权重!AG$48,              IF(数据!AQ160&lt;=12, 5*权重!AG$48+(数据!AQ160-6)*权重!AG$49,                              5*权重!AG$48+6*权重!AG$49+(数据!AQ160-12)*权重!AG$51              )
 )</f>
        <v>18.316666666666666</v>
      </c>
      <c r="AR160" s="16">
        <f>IF( 数据!AR160&lt;=6,(数据!AR160-1)*权重!AH$48,              IF(数据!AR160&lt;=12, 5*权重!AH$48+(数据!AR160-6)*权重!AH$49,                              5*权重!AH$48+6*权重!AH$49+(数据!AR160-12)*权重!AH$51              )
 )</f>
        <v>18.066666666666666</v>
      </c>
      <c r="AS160" s="16">
        <f>IF( 数据!AS160&lt;=6,(数据!AS160-1)*权重!AI$48,              IF(数据!AS160&lt;=12, 5*权重!AI$48+(数据!AS160-6)*权重!AI$49,                              5*权重!AI$48+6*权重!AI$49+(数据!AS160-12)*权重!AI$51              )
 )</f>
        <v>10.450000000000001</v>
      </c>
      <c r="AT160" s="16">
        <f>IF( 数据!AT160&lt;=6,(数据!AT160-1)*权重!AJ$48,              IF(数据!AT160&lt;=12, 5*权重!AJ$48+(数据!AT160-6)*权重!AJ$49,                              5*权重!AJ$48+6*权重!AJ$49+(数据!AT160-12)*权重!AJ$51              )
 )</f>
        <v>86.5</v>
      </c>
      <c r="AU160" s="16">
        <f>IF( 数据!AU160&lt;=6,(数据!AU160-1)*权重!AK$48,              IF(数据!AU160&lt;=12, 5*权重!AK$48+(数据!AU160-6)*权重!AK$49,                              5*权重!AK$48+6*权重!AK$49+(数据!AU160-12)*权重!AK$51              )
 )</f>
        <v>13.899999999999999</v>
      </c>
      <c r="AV160" s="16">
        <f>IF( 数据!AV160&lt;=6,(数据!AV160-1)*权重!AL$48,              IF(数据!AV160&lt;=10, 5*权重!AL$48+(数据!AV160-4)*权重!AL$50,                              5*权重!AL$48+4*权重!AL$50+(数据!AV160-10)*权重!AL$52              )  )</f>
        <v>3.8250000000000002</v>
      </c>
      <c r="AW160" s="16">
        <f>IF( 数据!AW160&lt;=6,(数据!AW160-1)*权重!AM$48,              IF(数据!AW160&lt;=10, 5*权重!AM$48+(数据!AW160-4)*权重!AM$50,                              5*权重!AM$48+4*权重!AM$50+(数据!AW160-10)*权重!AM$52              )  )</f>
        <v>4.2</v>
      </c>
      <c r="AX160" s="16">
        <f>IF( 数据!AX160&lt;=6,(数据!AX160-1)*权重!AN$48,              IF(数据!AX160&lt;=10, 5*权重!AN$48+(数据!AX160-4)*权重!AN$50,                              5*权重!AN$48+4*权重!AN$50+(数据!AX160-10)*权重!AN$52              )  )</f>
        <v>22.074999999999999</v>
      </c>
      <c r="AY160" s="8">
        <v>1</v>
      </c>
      <c r="AZ160" s="8">
        <v>2</v>
      </c>
      <c r="BA160" s="8">
        <v>2</v>
      </c>
      <c r="BB160" s="8">
        <v>3</v>
      </c>
      <c r="BC160" s="8">
        <v>1</v>
      </c>
      <c r="BD160" s="8">
        <v>2</v>
      </c>
      <c r="BE160" s="8">
        <v>1</v>
      </c>
      <c r="BF160" s="8">
        <v>1</v>
      </c>
      <c r="BG160" s="8">
        <v>3</v>
      </c>
      <c r="BH160" s="8">
        <v>2</v>
      </c>
      <c r="BI160" s="8">
        <v>2</v>
      </c>
      <c r="BJ160" s="8">
        <v>7.4</v>
      </c>
      <c r="BK160" s="8" t="s">
        <v>22</v>
      </c>
      <c r="BL160" s="8">
        <v>13</v>
      </c>
      <c r="BM160" s="8" t="s">
        <v>361</v>
      </c>
      <c r="BN160" s="8"/>
      <c r="BO160" s="8">
        <v>5</v>
      </c>
      <c r="BP160" s="34">
        <v>47664</v>
      </c>
      <c r="BQ160" s="8" t="s">
        <v>21</v>
      </c>
      <c r="BR160" s="8" t="s">
        <v>156</v>
      </c>
    </row>
    <row r="161" spans="1:70" ht="15.5" thickBot="1" x14ac:dyDescent="0.35">
      <c r="A161" s="8" t="s">
        <v>26</v>
      </c>
      <c r="B161" s="16">
        <f t="shared" si="6"/>
        <v>468.16749999999996</v>
      </c>
      <c r="C161" s="8" t="s">
        <v>483</v>
      </c>
      <c r="D161" s="8" t="s">
        <v>484</v>
      </c>
      <c r="E161" s="33">
        <v>0.87</v>
      </c>
      <c r="F161" s="8">
        <v>0</v>
      </c>
      <c r="G161" s="8" t="s">
        <v>33</v>
      </c>
      <c r="H161" s="8" t="s">
        <v>485</v>
      </c>
      <c r="I161" s="8">
        <v>24</v>
      </c>
      <c r="J161" s="8">
        <v>158</v>
      </c>
      <c r="K161" s="8">
        <v>170</v>
      </c>
      <c r="L161" s="16">
        <f>IF( 数据!L161&lt;=6,(数据!L161-1)*权重!B$48,              IF(数据!L161&lt;=12, 5*权重!B$48+(数据!L161-6)*权重!B$49,                              5*权重!B$48+6*权重!B$49+(数据!L161-12)*权重!B$51              )
 )</f>
        <v>3</v>
      </c>
      <c r="M161" s="16">
        <f>IF( 数据!M161&lt;=6,(数据!M161-1)*权重!C$48,              IF(数据!M161&lt;=12, 5*权重!C$48+(数据!M161-6)*权重!C$49,                              5*权重!C$48+6*权重!C$49+(数据!M161-12)*权重!C$51              )
 )</f>
        <v>0.90000000000000013</v>
      </c>
      <c r="N161" s="16">
        <f>IF( 数据!N161&lt;=6,(数据!N161-1)*权重!D$48,              IF(数据!N161&lt;=12, 5*权重!D$48+(数据!N161-6)*权重!D$49,                              5*权重!D$48+6*权重!D$49+(数据!N161-12)*权重!D$51              )
 )</f>
        <v>-0.28666666666666663</v>
      </c>
      <c r="O161" s="16">
        <f>IF( 数据!O161&lt;=6,(数据!O161-1)*权重!E$48,              IF(数据!O161&lt;=12, 5*权重!E$48+(数据!O161-6)*权重!E$49,                              5*权重!E$48+6*权重!E$49+(数据!O161-12)*权重!E$51              )
 )</f>
        <v>0</v>
      </c>
      <c r="P161" s="16">
        <f>IF( 数据!P161&lt;=6,(数据!P161-1)*权重!F$48,              IF(数据!P161&lt;=12, 5*权重!F$48+(数据!P161-6)*权重!F$49,                              5*权重!F$48+6*权重!F$49+(数据!P161-12)*权重!F$51              )
 )</f>
        <v>-3.1166666666666663</v>
      </c>
      <c r="Q161" s="16">
        <f>IF( 数据!Q161&lt;=6,(数据!Q161-1)*权重!G$48,              IF(数据!Q161&lt;=12, 5*权重!G$48+(数据!Q161-6)*权重!G$49,                              5*权重!G$48+6*权重!G$49+(数据!Q161-12)*权重!G$51              )
 )</f>
        <v>0</v>
      </c>
      <c r="R161" s="16">
        <f>IF( 数据!R161&lt;=6,(数据!R161-1)*权重!H$48,              IF(数据!R161&lt;=12, 5*权重!H$48+(数据!R161-6)*权重!H$49,                              5*权重!H$48+6*权重!H$49+(数据!R161-12)*权重!H$51              )
 )</f>
        <v>0</v>
      </c>
      <c r="S161" s="16">
        <f>IF( 数据!S161&lt;=6,(数据!S161-1)*权重!I$48,              IF(数据!S161&lt;=12, 5*权重!I$48+(数据!S161-6)*权重!I$49,                              5*权重!I$48+6*权重!I$49+(数据!S161-12)*权重!I$51              )
 )</f>
        <v>20.666666666666664</v>
      </c>
      <c r="T161" s="16">
        <f>IF( 数据!T161&lt;=6,(数据!T161-1)*权重!J$48,              IF(数据!T161&lt;=12, 5*权重!J$48+(数据!T161-6)*权重!J$49,                              5*权重!J$48+6*权重!J$49+(数据!T161-12)*权重!J$51              )
 )</f>
        <v>0.29999999999999982</v>
      </c>
      <c r="U161" s="16">
        <f>IF( 数据!U161&lt;=6,(数据!U161-1)*权重!K$48,              IF(数据!U161&lt;=12, 5*权重!K$48+(数据!U161-6)*权重!K$49,                              5*权重!K$48+6*权重!K$49+(数据!U161-12)*权重!K$51              )
 )</f>
        <v>0</v>
      </c>
      <c r="V161" s="16">
        <f>IF( 数据!V161&lt;=6,(数据!V161-1)*权重!L$48,              IF(数据!V161&lt;=12, 5*权重!L$48+(数据!V161-6)*权重!L$49,                              5*权重!L$48+6*权重!L$49+(数据!V161-12)*权重!L$51              )
 )</f>
        <v>6.0333333333333341</v>
      </c>
      <c r="W161" s="16">
        <f>IF( 数据!W161&lt;=6,(数据!W161-1)*权重!M$48,              IF(数据!W161&lt;=12, 5*权重!M$48+(数据!W161-6)*权重!M$49,                              5*权重!M$48+6*权重!M$49+(数据!W161-12)*权重!M$51              )
 )</f>
        <v>-0.5</v>
      </c>
      <c r="X161" s="16">
        <f>IF( 数据!X161&lt;=6,(数据!X161-1)*权重!N$48,              IF(数据!X161&lt;=12, 5*权重!N$48+(数据!X161-6)*权重!N$49,                              5*权重!N$48+6*权重!N$49+(数据!X161-12)*权重!N$51              )
 )</f>
        <v>2.0499999999999998</v>
      </c>
      <c r="Y161" s="16">
        <f>IF( 数据!Y161&lt;=6,(数据!Y161-1)*权重!O$48,              IF(数据!Y161&lt;=12, 5*权重!O$48+(数据!Y161-6)*权重!O$49,                              5*权重!O$48+6*权重!O$49+(数据!Y161-12)*权重!O$51              )
 )</f>
        <v>1.5333333333333332</v>
      </c>
      <c r="Z161" s="16">
        <f>IF( 数据!Z161&lt;=6,(数据!Z161-1)*权重!P$48,              IF(数据!Z161&lt;=10, 5*权重!P$48+(数据!Z161-4)*权重!P$50,                              5*权重!P$48+4*权重!P$50+(数据!Z161-10)*权重!P$52              )  )</f>
        <v>-0.55000000000000027</v>
      </c>
      <c r="AA161" s="16">
        <f>IF( 数据!AA161&lt;=6,(数据!AA161-1)*权重!Q$48,              IF(数据!AA161&lt;=12, 5*权重!Q$48+(数据!AA161-6)*权重!Q$49,                              5*权重!Q$48+6*权重!Q$49+(数据!AA161-12)*权重!Q$51              )
 )</f>
        <v>5.3666666666666663</v>
      </c>
      <c r="AB161" s="16">
        <f>IF( 数据!AB161&lt;=6,(数据!AB161-1)*权重!R$48,              IF(数据!AB161&lt;=10, 5*权重!R$48+(数据!AB161-4)*权重!R$50,                              5*权重!R$48+4*权重!R$50+(数据!AB161-10)*权重!R$52              )  )</f>
        <v>56.75</v>
      </c>
      <c r="AC161" s="16">
        <f>IF( 数据!AC161&lt;=6,(数据!AC161-1)*权重!S$48,              IF(数据!AC161&lt;=12, 5*权重!S$48+(数据!AC161-6)*权重!S$49,                              5*权重!S$48+6*权重!S$49+(数据!AC161-12)*权重!S$51              )
 )</f>
        <v>19.5</v>
      </c>
      <c r="AD161" s="16">
        <f>IF( 数据!AD161&lt;=6,(数据!AD161-1)*权重!T$48,              IF(数据!AD161&lt;=12, 5*权重!T$48+(数据!AD161-6)*权重!T$49,                              5*权重!T$48+6*权重!T$49+(数据!AD161-12)*权重!T$51              )
 )</f>
        <v>-1.5999999999999996</v>
      </c>
      <c r="AE161" s="16">
        <f>IF( 数据!AE161&lt;=6,(数据!AE161-1)*权重!U$48,              IF(数据!AE161&lt;=10, 5*权重!U$48+(数据!AE161-4)*权重!U$50,                              5*权重!U$48+4*权重!U$50+(数据!AE161-10)*权重!U$52              )  )</f>
        <v>-2.1999999999999993</v>
      </c>
      <c r="AF161" s="16">
        <f>IF( 数据!AF161&lt;=6,(数据!AF161-1)*权重!V$48,              IF(数据!AF161&lt;=10, 5*权重!V$48+(数据!AF161-4)*权重!V$50,                              5*权重!V$48+4*权重!V$50+(数据!AF161-10)*权重!V$52              )  )</f>
        <v>7.3500000000000005</v>
      </c>
      <c r="AG161" s="16">
        <f>IF( 数据!AG161&lt;=6,(数据!AG161-1)*权重!W$48,              IF(数据!AG161&lt;=12, 5*权重!W$48+(数据!AG161-6)*权重!W$49,                              5*权重!W$48+6*权重!W$49+(数据!AG161-12)*权重!W$51              )
 )</f>
        <v>3.0999999999999996</v>
      </c>
      <c r="AH161" s="16">
        <f>IF( 数据!AH161&lt;=6,(数据!AH161-1)*权重!X$48,              IF(数据!AH161&lt;=10, 5*权重!X$48+(数据!AH161-4)*权重!X$50,                              5*权重!X$48+4*权重!X$50+(数据!AH161-10)*权重!X$52              )  )</f>
        <v>-0.16249999999999998</v>
      </c>
      <c r="AI161" s="16">
        <f>IF( 数据!AI161&lt;=6,(数据!AI161-1)*权重!Y$48,              IF(数据!AI161&lt;=12, 5*权重!Y$48+(数据!AI161-6)*权重!Y$49,                              5*权重!Y$48+6*权重!Y$49+(数据!AI161-12)*权重!Y$51              )
 )</f>
        <v>0.26666666666666666</v>
      </c>
      <c r="AJ161" s="16">
        <f>IF( 数据!AJ161&lt;=6,(数据!AJ161-1)*权重!Z$48,              IF(数据!AJ161&lt;=10, 5*权重!Z$48+(数据!AJ161-4)*权重!Z$50,                              5*权重!Z$48+4*权重!Z$50+(数据!AJ161-10)*权重!Z$52              )  )</f>
        <v>11.012499999999999</v>
      </c>
      <c r="AK161" s="16">
        <f>IF( 数据!AK161&lt;=6,(数据!AK161-1)*权重!AA$48,              IF(数据!AK161&lt;=10, 5*权重!AA$48+(数据!AK161-4)*权重!AA$50,                              5*权重!AA$48+4*权重!AA$50+(数据!AK161-10)*权重!AA$52              )  )</f>
        <v>-0.92500000000000004</v>
      </c>
      <c r="AL161" s="16">
        <f>IF( 数据!AL161&lt;=6,(数据!AL161-1)*权重!AB$48,              IF(数据!AL161&lt;=12, 5*权重!AB$48+(数据!AL161-6)*权重!AB$49,                              5*权重!AB$48+6*权重!AB$49+(数据!AL161-12)*权重!AB$51              )
 )</f>
        <v>12.6</v>
      </c>
      <c r="AM161" s="16">
        <f>IF( 数据!AM161&lt;=6,(数据!AM161-1)*权重!AC$48,              IF(数据!AM161&lt;=12, 5*权重!AC$48+(数据!AM161-6)*权重!AC$49,                              5*权重!AC$48+6*权重!AC$49+(数据!AM161-12)*权重!AC$51              )
 )</f>
        <v>8.5</v>
      </c>
      <c r="AN161" s="16">
        <f>IF( 数据!AN161&lt;=6,(数据!AN161-1)*权重!AD$48,              IF(数据!AN161&lt;=12, 5*权重!AD$48+(数据!AN161-6)*权重!AD$49,                              5*权重!AD$48+6*权重!AD$49+(数据!AN161-12)*权重!AD$51              )
 )</f>
        <v>100.97916666666666</v>
      </c>
      <c r="AO161" s="16">
        <f>IF( 数据!AO161&lt;=6,(数据!AO161-1)*权重!AE$48,              IF(数据!AO161&lt;=12, 5*权重!AE$48+(数据!AO161-6)*权重!AE$49,                              5*权重!AE$48+6*权重!AE$49+(数据!AO161-12)*权重!AE$51              )
 )</f>
        <v>15.1</v>
      </c>
      <c r="AP161" s="16">
        <f>IF( 数据!AP161&lt;=6,(数据!AP161-1)*权重!AF$48,              IF(数据!AP161&lt;=12, 5*权重!AF$48+(数据!AP161-6)*权重!AF$49,                              5*权重!AF$48+6*权重!AF$49+(数据!AP161-12)*权重!AF$51              )
 )</f>
        <v>20.266666666666666</v>
      </c>
      <c r="AQ161" s="16">
        <f>IF( 数据!AQ161&lt;=6,(数据!AQ161-1)*权重!AG$48,              IF(数据!AQ161&lt;=12, 5*权重!AG$48+(数据!AQ161-6)*权重!AG$49,                              5*权重!AG$48+6*权重!AG$49+(数据!AQ161-12)*权重!AG$51              )
 )</f>
        <v>19.350000000000001</v>
      </c>
      <c r="AR161" s="16">
        <f>IF( 数据!AR161&lt;=6,(数据!AR161-1)*权重!AH$48,              IF(数据!AR161&lt;=12, 5*权重!AH$48+(数据!AR161-6)*权重!AH$49,                              5*权重!AH$48+6*权重!AH$49+(数据!AR161-12)*权重!AH$51              )
 )</f>
        <v>14.566666666666665</v>
      </c>
      <c r="AS161" s="16">
        <f>IF( 数据!AS161&lt;=6,(数据!AS161-1)*权重!AI$48,              IF(数据!AS161&lt;=12, 5*权重!AI$48+(数据!AS161-6)*权重!AI$49,                              5*权重!AI$48+6*权重!AI$49+(数据!AS161-12)*权重!AI$51              )
 )</f>
        <v>4.416666666666667</v>
      </c>
      <c r="AT161" s="16">
        <f>IF( 数据!AT161&lt;=6,(数据!AT161-1)*权重!AJ$48,              IF(数据!AT161&lt;=12, 5*权重!AJ$48+(数据!AT161-6)*权重!AJ$49,                              5*权重!AJ$48+6*权重!AJ$49+(数据!AT161-12)*权重!AJ$51              )
 )</f>
        <v>101.125</v>
      </c>
      <c r="AU161" s="16">
        <f>IF( 数据!AU161&lt;=6,(数据!AU161-1)*权重!AK$48,              IF(数据!AU161&lt;=12, 5*权重!AK$48+(数据!AU161-6)*权重!AK$49,                              5*权重!AK$48+6*权重!AK$49+(数据!AU161-12)*权重!AK$51              )
 )</f>
        <v>13.899999999999999</v>
      </c>
      <c r="AV161" s="16">
        <f>IF( 数据!AV161&lt;=6,(数据!AV161-1)*权重!AL$48,              IF(数据!AV161&lt;=10, 5*权重!AL$48+(数据!AV161-4)*权重!AL$50,                              5*权重!AL$48+4*权重!AL$50+(数据!AV161-10)*权重!AL$52              )  )</f>
        <v>2.9749999999999996</v>
      </c>
      <c r="AW161" s="16">
        <f>IF( 数据!AW161&lt;=6,(数据!AW161-1)*权重!AM$48,              IF(数据!AW161&lt;=10, 5*权重!AM$48+(数据!AW161-4)*权重!AM$50,                              5*权重!AM$48+4*权重!AM$50+(数据!AW161-10)*权重!AM$52              )  )</f>
        <v>3.8250000000000002</v>
      </c>
      <c r="AX161" s="16">
        <f>IF( 数据!AX161&lt;=6,(数据!AX161-1)*权重!AN$48,              IF(数据!AX161&lt;=10, 5*权重!AN$48+(数据!AX161-4)*权重!AN$50,                              5*权重!AN$48+4*权重!AN$50+(数据!AX161-10)*权重!AN$52              )  )</f>
        <v>22.074999999999999</v>
      </c>
      <c r="AY161" s="8">
        <v>3</v>
      </c>
      <c r="AZ161" s="8">
        <v>1</v>
      </c>
      <c r="BA161" s="8">
        <v>3</v>
      </c>
      <c r="BB161" s="8">
        <v>1</v>
      </c>
      <c r="BC161" s="8">
        <v>3</v>
      </c>
      <c r="BD161" s="8">
        <v>1</v>
      </c>
      <c r="BE161" s="8">
        <v>1</v>
      </c>
      <c r="BF161" s="8">
        <v>2</v>
      </c>
      <c r="BG161" s="8">
        <v>3</v>
      </c>
      <c r="BH161" s="8">
        <v>1</v>
      </c>
      <c r="BI161" s="8">
        <v>3</v>
      </c>
      <c r="BJ161" s="8" t="s">
        <v>26</v>
      </c>
      <c r="BK161" s="8" t="s">
        <v>22</v>
      </c>
      <c r="BL161" s="8">
        <v>12</v>
      </c>
      <c r="BM161" s="8" t="s">
        <v>26</v>
      </c>
      <c r="BN161" s="8"/>
      <c r="BO161" s="8">
        <v>19</v>
      </c>
      <c r="BP161" s="34">
        <v>47664</v>
      </c>
      <c r="BQ161" s="8" t="s">
        <v>21</v>
      </c>
      <c r="BR161" s="8" t="s">
        <v>156</v>
      </c>
    </row>
    <row r="162" spans="1:70" ht="15.5" thickBot="1" x14ac:dyDescent="0.35">
      <c r="A162" s="8" t="s">
        <v>26</v>
      </c>
      <c r="B162" s="16">
        <f t="shared" si="6"/>
        <v>464.61500000000001</v>
      </c>
      <c r="C162" s="8" t="s">
        <v>486</v>
      </c>
      <c r="D162" s="8"/>
      <c r="E162" s="33">
        <v>0.93</v>
      </c>
      <c r="F162" s="8">
        <v>0</v>
      </c>
      <c r="G162" s="8" t="s">
        <v>19</v>
      </c>
      <c r="H162" s="8" t="s">
        <v>313</v>
      </c>
      <c r="I162" s="8">
        <v>31</v>
      </c>
      <c r="J162" s="8">
        <v>188</v>
      </c>
      <c r="K162" s="8">
        <v>190</v>
      </c>
      <c r="L162" s="16">
        <f>IF( 数据!L162&lt;=6,(数据!L162-1)*权重!B$48,              IF(数据!L162&lt;=12, 5*权重!B$48+(数据!L162-6)*权重!B$49,                              5*权重!B$48+6*权重!B$49+(数据!L162-12)*权重!B$51              )
 )</f>
        <v>5.8</v>
      </c>
      <c r="M162" s="16">
        <f>IF( 数据!M162&lt;=6,(数据!M162-1)*权重!C$48,              IF(数据!M162&lt;=12, 5*权重!C$48+(数据!M162-6)*权重!C$49,                              5*权重!C$48+6*权重!C$49+(数据!M162-12)*权重!C$51              )
 )</f>
        <v>0.5</v>
      </c>
      <c r="N162" s="16">
        <f>IF( 数据!N162&lt;=6,(数据!N162-1)*权重!D$48,              IF(数据!N162&lt;=12, 5*权重!D$48+(数据!N162-6)*权重!D$49,                              5*权重!D$48+6*权重!D$49+(数据!N162-12)*权重!D$51              )
 )</f>
        <v>0.25666666666666671</v>
      </c>
      <c r="O162" s="16">
        <f>IF( 数据!O162&lt;=6,(数据!O162-1)*权重!E$48,              IF(数据!O162&lt;=12, 5*权重!E$48+(数据!O162-6)*权重!E$49,                              5*权重!E$48+6*权重!E$49+(数据!O162-12)*权重!E$51              )
 )</f>
        <v>0</v>
      </c>
      <c r="P162" s="16">
        <f>IF( 数据!P162&lt;=6,(数据!P162-1)*权重!F$48,              IF(数据!P162&lt;=12, 5*权重!F$48+(数据!P162-6)*权重!F$49,                              5*权重!F$48+6*权重!F$49+(数据!P162-12)*权重!F$51              )
 )</f>
        <v>-1.583333333333333</v>
      </c>
      <c r="Q162" s="16">
        <f>IF( 数据!Q162&lt;=6,(数据!Q162-1)*权重!G$48,              IF(数据!Q162&lt;=12, 5*权重!G$48+(数据!Q162-6)*权重!G$49,                              5*权重!G$48+6*权重!G$49+(数据!Q162-12)*权重!G$51              )
 )</f>
        <v>0</v>
      </c>
      <c r="R162" s="16">
        <f>IF( 数据!R162&lt;=6,(数据!R162-1)*权重!H$48,              IF(数据!R162&lt;=12, 5*权重!H$48+(数据!R162-6)*权重!H$49,                              5*权重!H$48+6*权重!H$49+(数据!R162-12)*权重!H$51              )
 )</f>
        <v>0</v>
      </c>
      <c r="S162" s="16">
        <f>IF( 数据!S162&lt;=6,(数据!S162-1)*权重!I$48,              IF(数据!S162&lt;=12, 5*权重!I$48+(数据!S162-6)*权重!I$49,                              5*权重!I$48+6*权重!I$49+(数据!S162-12)*权重!I$51              )
 )</f>
        <v>17.933333333333334</v>
      </c>
      <c r="T162" s="16">
        <f>IF( 数据!T162&lt;=6,(数据!T162-1)*权重!J$48,              IF(数据!T162&lt;=12, 5*权重!J$48+(数据!T162-6)*权重!J$49,                              5*权重!J$48+6*权重!J$49+(数据!T162-12)*权重!J$51              )
 )</f>
        <v>1.65</v>
      </c>
      <c r="U162" s="16">
        <f>IF( 数据!U162&lt;=6,(数据!U162-1)*权重!K$48,              IF(数据!U162&lt;=12, 5*权重!K$48+(数据!U162-6)*权重!K$49,                              5*权重!K$48+6*权重!K$49+(数据!U162-12)*权重!K$51              )
 )</f>
        <v>0</v>
      </c>
      <c r="V162" s="16">
        <f>IF( 数据!V162&lt;=6,(数据!V162-1)*权重!L$48,              IF(数据!V162&lt;=12, 5*权重!L$48+(数据!V162-6)*权重!L$49,                              5*权重!L$48+6*权重!L$49+(数据!V162-12)*权重!L$51              )
 )</f>
        <v>12.166666666666668</v>
      </c>
      <c r="W162" s="16">
        <f>IF( 数据!W162&lt;=6,(数据!W162-1)*权重!M$48,              IF(数据!W162&lt;=12, 5*权重!M$48+(数据!W162-6)*权重!M$49,                              5*权重!M$48+6*权重!M$49+(数据!W162-12)*权重!M$51              )
 )</f>
        <v>3.3</v>
      </c>
      <c r="X162" s="16">
        <f>IF( 数据!X162&lt;=6,(数据!X162-1)*权重!N$48,              IF(数据!X162&lt;=12, 5*权重!N$48+(数据!X162-6)*权重!N$49,                              5*权重!N$48+6*权重!N$49+(数据!X162-12)*权重!N$51              )
 )</f>
        <v>4.1333333333333329</v>
      </c>
      <c r="Y162" s="16">
        <f>IF( 数据!Y162&lt;=6,(数据!Y162-1)*权重!O$48,              IF(数据!Y162&lt;=12, 5*权重!O$48+(数据!Y162-6)*权重!O$49,                              5*权重!O$48+6*权重!O$49+(数据!Y162-12)*权重!O$51              )
 )</f>
        <v>5.8666666666666671</v>
      </c>
      <c r="Z162" s="16">
        <f>IF( 数据!Z162&lt;=6,(数据!Z162-1)*权重!P$48,              IF(数据!Z162&lt;=10, 5*权重!P$48+(数据!Z162-4)*权重!P$50,                              5*权重!P$48+4*权重!P$50+(数据!Z162-10)*权重!P$52              )  )</f>
        <v>-1.25</v>
      </c>
      <c r="AA162" s="16">
        <f>IF( 数据!AA162&lt;=6,(数据!AA162-1)*权重!Q$48,              IF(数据!AA162&lt;=12, 5*权重!Q$48+(数据!AA162-6)*权重!Q$49,                              5*权重!Q$48+6*权重!Q$49+(数据!AA162-12)*权重!Q$51              )
 )</f>
        <v>6.2333333333333325</v>
      </c>
      <c r="AB162" s="16">
        <f>IF( 数据!AB162&lt;=6,(数据!AB162-1)*权重!R$48,              IF(数据!AB162&lt;=10, 5*权重!R$48+(数据!AB162-4)*权重!R$50,                              5*权重!R$48+4*权重!R$50+(数据!AB162-10)*权重!R$52              )  )</f>
        <v>54.5</v>
      </c>
      <c r="AC162" s="16">
        <f>IF( 数据!AC162&lt;=6,(数据!AC162-1)*权重!S$48,              IF(数据!AC162&lt;=12, 5*权重!S$48+(数据!AC162-6)*权重!S$49,                              5*权重!S$48+6*权重!S$49+(数据!AC162-12)*权重!S$51              )
 )</f>
        <v>22.233333333333334</v>
      </c>
      <c r="AD162" s="16">
        <f>IF( 数据!AD162&lt;=6,(数据!AD162-1)*权重!T$48,              IF(数据!AD162&lt;=12, 5*权重!T$48+(数据!AD162-6)*权重!T$49,                              5*权重!T$48+6*权重!T$49+(数据!AD162-12)*权重!T$51              )
 )</f>
        <v>0.60000000000000053</v>
      </c>
      <c r="AE162" s="16">
        <f>IF( 数据!AE162&lt;=6,(数据!AE162-1)*权重!U$48,              IF(数据!AE162&lt;=10, 5*权重!U$48+(数据!AE162-4)*权重!U$50,                              5*权重!U$48+4*权重!U$50+(数据!AE162-10)*权重!U$52              )  )</f>
        <v>-0.19999999999999929</v>
      </c>
      <c r="AF162" s="16">
        <f>IF( 数据!AF162&lt;=6,(数据!AF162-1)*权重!V$48,              IF(数据!AF162&lt;=10, 5*权重!V$48+(数据!AF162-4)*权重!V$50,                              5*权重!V$48+4*权重!V$50+(数据!AF162-10)*权重!V$52              )  )</f>
        <v>7.0875000000000004</v>
      </c>
      <c r="AG162" s="16">
        <f>IF( 数据!AG162&lt;=6,(数据!AG162-1)*权重!W$48,              IF(数据!AG162&lt;=12, 5*权重!W$48+(数据!AG162-6)*权重!W$49,                              5*权重!W$48+6*权重!W$49+(数据!AG162-12)*权重!W$51              )
 )</f>
        <v>4.3</v>
      </c>
      <c r="AH162" s="16">
        <f>IF( 数据!AH162&lt;=6,(数据!AH162-1)*权重!X$48,              IF(数据!AH162&lt;=10, 5*权重!X$48+(数据!AH162-4)*权重!X$50,                              5*权重!X$48+4*权重!X$50+(数据!AH162-10)*权重!X$52              )  )</f>
        <v>0.17500000000000004</v>
      </c>
      <c r="AI162" s="16">
        <f>IF( 数据!AI162&lt;=6,(数据!AI162-1)*权重!Y$48,              IF(数据!AI162&lt;=12, 5*权重!Y$48+(数据!AI162-6)*权重!Y$49,                              5*权重!Y$48+6*权重!Y$49+(数据!AI162-12)*权重!Y$51              )
 )</f>
        <v>1.3333333333333333</v>
      </c>
      <c r="AJ162" s="16">
        <f>IF( 数据!AJ162&lt;=6,(数据!AJ162-1)*权重!Z$48,              IF(数据!AJ162&lt;=10, 5*权重!Z$48+(数据!AJ162-4)*权重!Z$50,                              5*权重!Z$48+4*权重!Z$50+(数据!AJ162-10)*权重!Z$52              )  )</f>
        <v>12.1875</v>
      </c>
      <c r="AK162" s="16">
        <f>IF( 数据!AK162&lt;=6,(数据!AK162-1)*权重!AA$48,              IF(数据!AK162&lt;=10, 5*权重!AA$48+(数据!AK162-4)*权重!AA$50,                              5*权重!AA$48+4*权重!AA$50+(数据!AK162-10)*权重!AA$52              )  )</f>
        <v>-0.92500000000000004</v>
      </c>
      <c r="AL162" s="16">
        <f>IF( 数据!AL162&lt;=6,(数据!AL162-1)*权重!AB$48,              IF(数据!AL162&lt;=12, 5*权重!AB$48+(数据!AL162-6)*权重!AB$49,                              5*权重!AB$48+6*权重!AB$49+(数据!AL162-12)*权重!AB$51              )
 )</f>
        <v>18</v>
      </c>
      <c r="AM162" s="16">
        <f>IF( 数据!AM162&lt;=6,(数据!AM162-1)*权重!AC$48,              IF(数据!AM162&lt;=12, 5*权重!AC$48+(数据!AM162-6)*权重!AC$49,                              5*权重!AC$48+6*权重!AC$49+(数据!AM162-12)*权重!AC$51              )
 )</f>
        <v>10.7</v>
      </c>
      <c r="AN162" s="16">
        <f>IF( 数据!AN162&lt;=6,(数据!AN162-1)*权重!AD$48,              IF(数据!AN162&lt;=12, 5*权重!AD$48+(数据!AN162-6)*权重!AD$49,                              5*权重!AD$48+6*权重!AD$49+(数据!AN162-12)*权重!AD$51              )
 )</f>
        <v>67.875</v>
      </c>
      <c r="AO162" s="16">
        <f>IF( 数据!AO162&lt;=6,(数据!AO162-1)*权重!AE$48,              IF(数据!AO162&lt;=12, 5*权重!AE$48+(数据!AO162-6)*权重!AE$49,                              5*权重!AE$48+6*权重!AE$49+(数据!AO162-12)*权重!AE$51              )
 )</f>
        <v>22.9</v>
      </c>
      <c r="AP162" s="16">
        <f>IF( 数据!AP162&lt;=6,(数据!AP162-1)*权重!AF$48,              IF(数据!AP162&lt;=12, 5*权重!AF$48+(数据!AP162-6)*权重!AF$49,                              5*权重!AF$48+6*权重!AF$49+(数据!AP162-12)*权重!AF$51              )
 )</f>
        <v>16.399999999999999</v>
      </c>
      <c r="AQ162" s="16">
        <f>IF( 数据!AQ162&lt;=6,(数据!AQ162-1)*权重!AG$48,              IF(数据!AQ162&lt;=12, 5*权重!AG$48+(数据!AQ162-6)*权重!AG$49,                              5*权重!AG$48+6*权重!AG$49+(数据!AQ162-12)*权重!AG$51              )
 )</f>
        <v>19.866666666666667</v>
      </c>
      <c r="AR162" s="16">
        <f>IF( 数据!AR162&lt;=6,(数据!AR162-1)*权重!AH$48,              IF(数据!AR162&lt;=12, 5*权重!AH$48+(数据!AR162-6)*权重!AH$49,                              5*权重!AH$48+6*权重!AH$49+(数据!AR162-12)*权重!AH$51              )
 )</f>
        <v>20.399999999999999</v>
      </c>
      <c r="AS162" s="16">
        <f>IF( 数据!AS162&lt;=6,(数据!AS162-1)*权重!AI$48,              IF(数据!AS162&lt;=12, 5*权重!AI$48+(数据!AS162-6)*权重!AI$49,                              5*权重!AI$48+6*权重!AI$49+(数据!AS162-12)*权重!AI$51              )
 )</f>
        <v>9.5000000000000018</v>
      </c>
      <c r="AT162" s="16">
        <f>IF( 数据!AT162&lt;=6,(数据!AT162-1)*权重!AJ$48,              IF(数据!AT162&lt;=12, 5*权重!AJ$48+(数据!AT162-6)*权重!AJ$49,                              5*权重!AJ$48+6*权重!AJ$49+(数据!AT162-12)*权重!AJ$51              )
 )</f>
        <v>71.875</v>
      </c>
      <c r="AU162" s="16">
        <f>IF( 数据!AU162&lt;=6,(数据!AU162-1)*权重!AK$48,              IF(数据!AU162&lt;=12, 5*权重!AK$48+(数据!AU162-6)*权重!AK$49,                              5*权重!AK$48+6*权重!AK$49+(数据!AU162-12)*权重!AK$51              )
 )</f>
        <v>15.099999999999998</v>
      </c>
      <c r="AV162" s="16">
        <f>IF( 数据!AV162&lt;=6,(数据!AV162-1)*权重!AL$48,              IF(数据!AV162&lt;=10, 5*权重!AL$48+(数据!AV162-4)*权重!AL$50,                              5*权重!AL$48+4*权重!AL$50+(数据!AV162-10)*权重!AL$52              )  )</f>
        <v>5.5249999999999995</v>
      </c>
      <c r="AW162" s="16">
        <f>IF( 数据!AW162&lt;=6,(数据!AW162-1)*权重!AM$48,              IF(数据!AW162&lt;=10, 5*权重!AM$48+(数据!AW162-4)*权重!AM$50,                              5*权重!AM$48+4*权重!AM$50+(数据!AW162-10)*权重!AM$52              )  )</f>
        <v>3.0750000000000002</v>
      </c>
      <c r="AX162" s="16">
        <f>IF( 数据!AX162&lt;=6,(数据!AX162-1)*权重!AN$48,              IF(数据!AX162&lt;=10, 5*权重!AN$48+(数据!AX162-4)*权重!AN$50,                              5*权重!AN$48+4*权重!AN$50+(数据!AX162-10)*权重!AN$52              )  )</f>
        <v>27.099999999999998</v>
      </c>
      <c r="AY162" s="8">
        <v>3</v>
      </c>
      <c r="AZ162" s="8">
        <v>1</v>
      </c>
      <c r="BA162" s="8">
        <v>3</v>
      </c>
      <c r="BB162" s="8">
        <v>3</v>
      </c>
      <c r="BC162" s="8">
        <v>1</v>
      </c>
      <c r="BD162" s="8">
        <v>1</v>
      </c>
      <c r="BE162" s="8">
        <v>1</v>
      </c>
      <c r="BF162" s="8">
        <v>3</v>
      </c>
      <c r="BG162" s="8">
        <v>3</v>
      </c>
      <c r="BH162" s="8">
        <v>2</v>
      </c>
      <c r="BI162" s="8">
        <v>2</v>
      </c>
      <c r="BJ162" s="8">
        <v>9.4499999999999993</v>
      </c>
      <c r="BK162" s="8" t="s">
        <v>22</v>
      </c>
      <c r="BL162" s="8">
        <v>20</v>
      </c>
      <c r="BM162" s="8">
        <v>2</v>
      </c>
      <c r="BN162" s="8"/>
      <c r="BO162" s="8">
        <v>227</v>
      </c>
      <c r="BP162" s="34">
        <v>46568</v>
      </c>
      <c r="BQ162" s="8" t="s">
        <v>21</v>
      </c>
      <c r="BR162" s="8" t="s">
        <v>156</v>
      </c>
    </row>
    <row r="163" spans="1:70" ht="23" thickBot="1" x14ac:dyDescent="0.35">
      <c r="A163" s="8" t="s">
        <v>26</v>
      </c>
      <c r="B163" s="16">
        <f t="shared" si="6"/>
        <v>415.86916666666662</v>
      </c>
      <c r="C163" s="8" t="s">
        <v>487</v>
      </c>
      <c r="D163" s="8"/>
      <c r="E163" s="33">
        <v>0.92</v>
      </c>
      <c r="F163" s="8">
        <v>0</v>
      </c>
      <c r="G163" s="8" t="s">
        <v>20</v>
      </c>
      <c r="H163" s="8" t="s">
        <v>488</v>
      </c>
      <c r="I163" s="8">
        <v>29</v>
      </c>
      <c r="J163" s="8">
        <v>156</v>
      </c>
      <c r="K163" s="8">
        <v>165</v>
      </c>
      <c r="L163" s="16">
        <f>IF( 数据!L163&lt;=6,(数据!L163-1)*权重!B$48,              IF(数据!L163&lt;=12, 5*权重!B$48+(数据!L163-6)*权重!B$49,                              5*权重!B$48+6*权重!B$49+(数据!L163-12)*权重!B$51              )
 )</f>
        <v>3.4666666666666668</v>
      </c>
      <c r="M163" s="16">
        <f>IF( 数据!M163&lt;=6,(数据!M163-1)*权重!C$48,              IF(数据!M163&lt;=12, 5*权重!C$48+(数据!M163-6)*权重!C$49,                              5*权重!C$48+6*权重!C$49+(数据!M163-12)*权重!C$51              )
 )</f>
        <v>0.5</v>
      </c>
      <c r="N163" s="16">
        <f>IF( 数据!N163&lt;=6,(数据!N163-1)*权重!D$48,              IF(数据!N163&lt;=12, 5*权重!D$48+(数据!N163-6)*权重!D$49,                              5*权重!D$48+6*权重!D$49+(数据!N163-12)*权重!D$51              )
 )</f>
        <v>0.25666666666666671</v>
      </c>
      <c r="O163" s="16">
        <f>IF( 数据!O163&lt;=6,(数据!O163-1)*权重!E$48,              IF(数据!O163&lt;=12, 5*权重!E$48+(数据!O163-6)*权重!E$49,                              5*权重!E$48+6*权重!E$49+(数据!O163-12)*权重!E$51              )
 )</f>
        <v>0</v>
      </c>
      <c r="P163" s="16">
        <f>IF( 数据!P163&lt;=6,(数据!P163-1)*权重!F$48,              IF(数据!P163&lt;=12, 5*权重!F$48+(数据!P163-6)*权重!F$49,                              5*权重!F$48+6*权重!F$49+(数据!P163-12)*权重!F$51              )
 )</f>
        <v>-2.3499999999999996</v>
      </c>
      <c r="Q163" s="16">
        <f>IF( 数据!Q163&lt;=6,(数据!Q163-1)*权重!G$48,              IF(数据!Q163&lt;=12, 5*权重!G$48+(数据!Q163-6)*权重!G$49,                              5*权重!G$48+6*权重!G$49+(数据!Q163-12)*权重!G$51              )
 )</f>
        <v>0</v>
      </c>
      <c r="R163" s="16">
        <f>IF( 数据!R163&lt;=6,(数据!R163-1)*权重!H$48,              IF(数据!R163&lt;=12, 5*权重!H$48+(数据!R163-6)*权重!H$49,                              5*权重!H$48+6*权重!H$49+(数据!R163-12)*权重!H$51              )
 )</f>
        <v>0</v>
      </c>
      <c r="S163" s="16">
        <f>IF( 数据!S163&lt;=6,(数据!S163-1)*权重!I$48,              IF(数据!S163&lt;=12, 5*权重!I$48+(数据!S163-6)*权重!I$49,                              5*权重!I$48+6*权重!I$49+(数据!S163-12)*权重!I$51              )
 )</f>
        <v>19.299999999999997</v>
      </c>
      <c r="T163" s="16">
        <f>IF( 数据!T163&lt;=6,(数据!T163-1)*权重!J$48,              IF(数据!T163&lt;=12, 5*权重!J$48+(数据!T163-6)*权重!J$49,                              5*权重!J$48+6*权重!J$49+(数据!T163-12)*权重!J$51              )
 )</f>
        <v>1.65</v>
      </c>
      <c r="U163" s="16">
        <f>IF( 数据!U163&lt;=6,(数据!U163-1)*权重!K$48,              IF(数据!U163&lt;=12, 5*权重!K$48+(数据!U163-6)*权重!K$49,                              5*权重!K$48+6*权重!K$49+(数据!U163-12)*权重!K$51              )
 )</f>
        <v>0</v>
      </c>
      <c r="V163" s="16">
        <f>IF( 数据!V163&lt;=6,(数据!V163-1)*权重!L$48,              IF(数据!V163&lt;=12, 5*权重!L$48+(数据!V163-6)*权重!L$49,                              5*权重!L$48+6*权重!L$49+(数据!V163-12)*权重!L$51              )
 )</f>
        <v>9.5</v>
      </c>
      <c r="W163" s="16">
        <f>IF( 数据!W163&lt;=6,(数据!W163-1)*权重!M$48,              IF(数据!W163&lt;=12, 5*权重!M$48+(数据!W163-6)*权重!M$49,                              5*权重!M$48+6*权重!M$49+(数据!W163-12)*权重!M$51              )
 )</f>
        <v>0.76666666666666661</v>
      </c>
      <c r="X163" s="16">
        <f>IF( 数据!X163&lt;=6,(数据!X163-1)*权重!N$48,              IF(数据!X163&lt;=12, 5*权重!N$48+(数据!X163-6)*权重!N$49,                              5*权重!N$48+6*权重!N$49+(数据!X163-12)*权重!N$51              )
 )</f>
        <v>1.8833333333333333</v>
      </c>
      <c r="Y163" s="16">
        <f>IF( 数据!Y163&lt;=6,(数据!Y163-1)*权重!O$48,              IF(数据!Y163&lt;=12, 5*权重!O$48+(数据!Y163-6)*权重!O$49,                              5*权重!O$48+6*权重!O$49+(数据!Y163-12)*权重!O$51              )
 )</f>
        <v>4.2</v>
      </c>
      <c r="Z163" s="16">
        <f>IF( 数据!Z163&lt;=6,(数据!Z163-1)*权重!P$48,              IF(数据!Z163&lt;=10, 5*权重!P$48+(数据!Z163-4)*权重!P$50,                              5*权重!P$48+4*权重!P$50+(数据!Z163-10)*权重!P$52              )  )</f>
        <v>-0.72500000000000009</v>
      </c>
      <c r="AA163" s="16">
        <f>IF( 数据!AA163&lt;=6,(数据!AA163-1)*权重!Q$48,              IF(数据!AA163&lt;=12, 5*权重!Q$48+(数据!AA163-6)*权重!Q$49,                              5*权重!Q$48+6*权重!Q$49+(数据!AA163-12)*权重!Q$51              )
 )</f>
        <v>6.2333333333333325</v>
      </c>
      <c r="AB163" s="16">
        <f>IF( 数据!AB163&lt;=6,(数据!AB163-1)*权重!R$48,              IF(数据!AB163&lt;=10, 5*权重!R$48+(数据!AB163-4)*权重!R$50,                              5*权重!R$48+4*权重!R$50+(数据!AB163-10)*权重!R$52              )  )</f>
        <v>54.5</v>
      </c>
      <c r="AC163" s="16">
        <f>IF( 数据!AC163&lt;=6,(数据!AC163-1)*权重!S$48,              IF(数据!AC163&lt;=12, 5*权重!S$48+(数据!AC163-6)*权重!S$49,                              5*权重!S$48+6*权重!S$49+(数据!AC163-12)*权重!S$51              )
 )</f>
        <v>19.5</v>
      </c>
      <c r="AD163" s="16">
        <f>IF( 数据!AD163&lt;=6,(数据!AD163-1)*权重!T$48,              IF(数据!AD163&lt;=12, 5*权重!T$48+(数据!AD163-6)*权重!T$49,                              5*权重!T$48+6*权重!T$49+(数据!AD163-12)*权重!T$51              )
 )</f>
        <v>-1.2333333333333329</v>
      </c>
      <c r="AE163" s="16">
        <f>IF( 数据!AE163&lt;=6,(数据!AE163-1)*权重!U$48,              IF(数据!AE163&lt;=10, 5*权重!U$48+(数据!AE163-4)*权重!U$50,                              5*权重!U$48+4*权重!U$50+(数据!AE163-10)*权重!U$52              )  )</f>
        <v>-1.7999999999999994</v>
      </c>
      <c r="AF163" s="16">
        <f>IF( 数据!AF163&lt;=6,(数据!AF163-1)*权重!V$48,              IF(数据!AF163&lt;=10, 5*权重!V$48+(数据!AF163-4)*权重!V$50,                              5*权重!V$48+4*权重!V$50+(数据!AF163-10)*权重!V$52              )  )</f>
        <v>6.5625000000000009</v>
      </c>
      <c r="AG163" s="16">
        <f>IF( 数据!AG163&lt;=6,(数据!AG163-1)*权重!W$48,              IF(数据!AG163&lt;=12, 5*权重!W$48+(数据!AG163-6)*权重!W$49,                              5*权重!W$48+6*权重!W$49+(数据!AG163-12)*权重!W$51              )
 )</f>
        <v>3.3</v>
      </c>
      <c r="AH163" s="16">
        <f>IF( 数据!AH163&lt;=6,(数据!AH163-1)*权重!X$48,              IF(数据!AH163&lt;=10, 5*权重!X$48+(数据!AH163-4)*权重!X$50,                              5*权重!X$48+4*权重!X$50+(数据!AH163-10)*权重!X$52              )  )</f>
        <v>-0.16249999999999998</v>
      </c>
      <c r="AI163" s="16">
        <f>IF( 数据!AI163&lt;=6,(数据!AI163-1)*权重!Y$48,              IF(数据!AI163&lt;=12, 5*权重!Y$48+(数据!AI163-6)*权重!Y$49,                              5*权重!Y$48+6*权重!Y$49+(数据!AI163-12)*权重!Y$51              )
 )</f>
        <v>1.0666666666666667</v>
      </c>
      <c r="AJ163" s="16">
        <f>IF( 数据!AJ163&lt;=6,(数据!AJ163-1)*权重!Z$48,              IF(数据!AJ163&lt;=10, 5*权重!Z$48+(数据!AJ163-4)*权重!Z$50,                              5*权重!Z$48+4*权重!Z$50+(数据!AJ163-10)*权重!Z$52              )  )</f>
        <v>8.0750000000000011</v>
      </c>
      <c r="AK163" s="16">
        <f>IF( 数据!AK163&lt;=6,(数据!AK163-1)*权重!AA$48,              IF(数据!AK163&lt;=10, 5*权重!AA$48+(数据!AK163-4)*权重!AA$50,                              5*权重!AA$48+4*权重!AA$50+(数据!AK163-10)*权重!AA$52              )  )</f>
        <v>-1.4500000000000002</v>
      </c>
      <c r="AL163" s="16">
        <f>IF( 数据!AL163&lt;=6,(数据!AL163-1)*权重!AB$48,              IF(数据!AL163&lt;=12, 5*权重!AB$48+(数据!AL163-6)*权重!AB$49,                              5*权重!AB$48+6*权重!AB$49+(数据!AL163-12)*权重!AB$51              )
 )</f>
        <v>16.2</v>
      </c>
      <c r="AM163" s="16">
        <f>IF( 数据!AM163&lt;=6,(数据!AM163-1)*权重!AC$48,              IF(数据!AM163&lt;=12, 5*权重!AC$48+(数据!AM163-6)*权重!AC$49,                              5*权重!AC$48+6*权重!AC$49+(数据!AM163-12)*权重!AC$51              )
 )</f>
        <v>8.8666666666666671</v>
      </c>
      <c r="AN163" s="16">
        <f>IF( 数据!AN163&lt;=6,(数据!AN163-1)*权重!AD$48,              IF(数据!AN163&lt;=12, 5*权重!AD$48+(数据!AN163-6)*权重!AD$49,                              5*权重!AD$48+6*权重!AD$49+(数据!AN163-12)*权重!AD$51              )
 )</f>
        <v>82.0625</v>
      </c>
      <c r="AO163" s="16">
        <f>IF( 数据!AO163&lt;=6,(数据!AO163-1)*权重!AE$48,              IF(数据!AO163&lt;=12, 5*权重!AE$48+(数据!AO163-6)*权重!AE$49,                              5*权重!AE$48+6*权重!AE$49+(数据!AO163-12)*权重!AE$51              )
 )</f>
        <v>6.9666666666666668</v>
      </c>
      <c r="AP163" s="16">
        <f>IF( 数据!AP163&lt;=6,(数据!AP163-1)*权重!AF$48,              IF(数据!AP163&lt;=12, 5*权重!AF$48+(数据!AP163-6)*权重!AF$49,                              5*权重!AF$48+6*权重!AF$49+(数据!AP163-12)*权重!AF$51              )
 )</f>
        <v>15.433333333333334</v>
      </c>
      <c r="AQ163" s="16">
        <f>IF( 数据!AQ163&lt;=6,(数据!AQ163-1)*权重!AG$48,              IF(数据!AQ163&lt;=12, 5*权重!AG$48+(数据!AQ163-6)*权重!AG$49,                              5*权重!AG$48+6*权重!AG$49+(数据!AQ163-12)*权重!AG$51              )
 )</f>
        <v>18.316666666666666</v>
      </c>
      <c r="AR163" s="16">
        <f>IF( 数据!AR163&lt;=6,(数据!AR163-1)*权重!AH$48,              IF(数据!AR163&lt;=12, 5*权重!AH$48+(数据!AR163-6)*权重!AH$49,                              5*权重!AH$48+6*权重!AH$49+(数据!AR163-12)*权重!AH$51              )
 )</f>
        <v>13.399999999999999</v>
      </c>
      <c r="AS163" s="16">
        <f>IF( 数据!AS163&lt;=6,(数据!AS163-1)*权重!AI$48,              IF(数据!AS163&lt;=12, 5*权重!AI$48+(数据!AS163-6)*权重!AI$49,                              5*权重!AI$48+6*权重!AI$49+(数据!AS163-12)*权重!AI$51              )
 )</f>
        <v>5.7000000000000011</v>
      </c>
      <c r="AT163" s="16">
        <f>IF( 数据!AT163&lt;=6,(数据!AT163-1)*权重!AJ$48,              IF(数据!AT163&lt;=12, 5*权重!AJ$48+(数据!AT163-6)*权重!AJ$49,                              5*权重!AJ$48+6*权重!AJ$49+(数据!AT163-12)*权重!AJ$51              )
 )</f>
        <v>76.75</v>
      </c>
      <c r="AU163" s="16">
        <f>IF( 数据!AU163&lt;=6,(数据!AU163-1)*权重!AK$48,              IF(数据!AU163&lt;=12, 5*权重!AK$48+(数据!AU163-6)*权重!AK$49,                              5*权重!AK$48+6*权重!AK$49+(数据!AU163-12)*权重!AK$51              )
 )</f>
        <v>10.833333333333332</v>
      </c>
      <c r="AV163" s="16">
        <f>IF( 数据!AV163&lt;=6,(数据!AV163-1)*权重!AL$48,              IF(数据!AV163&lt;=10, 5*权重!AL$48+(数据!AV163-4)*权重!AL$50,                              5*权重!AL$48+4*权重!AL$50+(数据!AV163-10)*权重!AL$52              )  )</f>
        <v>2.9749999999999996</v>
      </c>
      <c r="AW163" s="16">
        <f>IF( 数据!AW163&lt;=6,(数据!AW163-1)*权重!AM$48,              IF(数据!AW163&lt;=10, 5*权重!AM$48+(数据!AW163-4)*权重!AM$50,                              5*权重!AM$48+4*权重!AM$50+(数据!AW163-10)*权重!AM$52              )  )</f>
        <v>3.8250000000000002</v>
      </c>
      <c r="AX163" s="16">
        <f>IF( 数据!AX163&lt;=6,(数据!AX163-1)*权重!AN$48,              IF(数据!AX163&lt;=10, 5*权重!AN$48+(数据!AX163-4)*权重!AN$50,                              5*权重!AN$48+4*权重!AN$50+(数据!AX163-10)*权重!AN$52              )  )</f>
        <v>21.5</v>
      </c>
      <c r="AY163" s="8">
        <v>2</v>
      </c>
      <c r="AZ163" s="8">
        <v>1</v>
      </c>
      <c r="BA163" s="8">
        <v>2</v>
      </c>
      <c r="BB163" s="8">
        <v>4</v>
      </c>
      <c r="BC163" s="8">
        <v>3</v>
      </c>
      <c r="BD163" s="8">
        <v>3</v>
      </c>
      <c r="BE163" s="8">
        <v>1</v>
      </c>
      <c r="BF163" s="8">
        <v>1</v>
      </c>
      <c r="BG163" s="8">
        <v>2</v>
      </c>
      <c r="BH163" s="8">
        <v>1</v>
      </c>
      <c r="BI163" s="8">
        <v>2</v>
      </c>
      <c r="BJ163" s="8">
        <v>7.1</v>
      </c>
      <c r="BK163" s="8" t="s">
        <v>22</v>
      </c>
      <c r="BL163" s="8">
        <v>12</v>
      </c>
      <c r="BM163" s="8" t="s">
        <v>361</v>
      </c>
      <c r="BN163" s="8"/>
      <c r="BO163" s="8">
        <v>82</v>
      </c>
      <c r="BP163" s="34">
        <v>46934</v>
      </c>
      <c r="BQ163" s="8" t="s">
        <v>21</v>
      </c>
      <c r="BR163" s="8" t="s">
        <v>156</v>
      </c>
    </row>
    <row r="164" spans="1:70" ht="15.5" thickBot="1" x14ac:dyDescent="0.35">
      <c r="A164" s="8" t="s">
        <v>26</v>
      </c>
      <c r="B164" s="16">
        <f t="shared" si="6"/>
        <v>449.15166666666653</v>
      </c>
      <c r="C164" s="8" t="s">
        <v>489</v>
      </c>
      <c r="D164" s="8" t="s">
        <v>406</v>
      </c>
      <c r="E164" s="33">
        <v>0.94</v>
      </c>
      <c r="F164" s="8">
        <v>0</v>
      </c>
      <c r="G164" s="8" t="s">
        <v>20</v>
      </c>
      <c r="H164" s="8" t="s">
        <v>229</v>
      </c>
      <c r="I164" s="8">
        <v>22</v>
      </c>
      <c r="J164" s="8">
        <v>165</v>
      </c>
      <c r="K164" s="8">
        <v>185</v>
      </c>
      <c r="L164" s="16">
        <f>IF( 数据!L164&lt;=6,(数据!L164-1)*权重!B$48,              IF(数据!L164&lt;=12, 5*权重!B$48+(数据!L164-6)*权重!B$49,                              5*权重!B$48+6*权重!B$49+(数据!L164-12)*权重!B$51              )
 )</f>
        <v>4.4000000000000004</v>
      </c>
      <c r="M164" s="16">
        <f>IF( 数据!M164&lt;=6,(数据!M164-1)*权重!C$48,              IF(数据!M164&lt;=12, 5*权重!C$48+(数据!M164-6)*权重!C$49,                              5*权重!C$48+6*权重!C$49+(数据!M164-12)*权重!C$51              )
 )</f>
        <v>1.7</v>
      </c>
      <c r="N164" s="16">
        <f>IF( 数据!N164&lt;=6,(数据!N164-1)*权重!D$48,              IF(数据!N164&lt;=12, 5*权重!D$48+(数据!N164-6)*权重!D$49,                              5*权重!D$48+6*权重!D$49+(数据!N164-12)*权重!D$51              )
 )</f>
        <v>-1.4999999999999902E-2</v>
      </c>
      <c r="O164" s="16">
        <f>IF( 数据!O164&lt;=6,(数据!O164-1)*权重!E$48,              IF(数据!O164&lt;=12, 5*权重!E$48+(数据!O164-6)*权重!E$49,                              5*权重!E$48+6*权重!E$49+(数据!O164-12)*权重!E$51              )
 )</f>
        <v>0</v>
      </c>
      <c r="P164" s="16">
        <f>IF( 数据!P164&lt;=6,(数据!P164-1)*权重!F$48,              IF(数据!P164&lt;=12, 5*权重!F$48+(数据!P164-6)*权重!F$49,                              5*权重!F$48+6*权重!F$49+(数据!P164-12)*权重!F$51              )
 )</f>
        <v>-1.1999999999999997</v>
      </c>
      <c r="Q164" s="16">
        <f>IF( 数据!Q164&lt;=6,(数据!Q164-1)*权重!G$48,              IF(数据!Q164&lt;=12, 5*权重!G$48+(数据!Q164-6)*权重!G$49,                              5*权重!G$48+6*权重!G$49+(数据!Q164-12)*权重!G$51              )
 )</f>
        <v>0</v>
      </c>
      <c r="R164" s="16">
        <f>IF( 数据!R164&lt;=6,(数据!R164-1)*权重!H$48,              IF(数据!R164&lt;=12, 5*权重!H$48+(数据!R164-6)*权重!H$49,                              5*权重!H$48+6*权重!H$49+(数据!R164-12)*权重!H$51              )
 )</f>
        <v>0</v>
      </c>
      <c r="S164" s="16">
        <f>IF( 数据!S164&lt;=6,(数据!S164-1)*权重!I$48,              IF(数据!S164&lt;=12, 5*权重!I$48+(数据!S164-6)*权重!I$49,                              5*权重!I$48+6*权重!I$49+(数据!S164-12)*权重!I$51              )
 )</f>
        <v>24.766666666666666</v>
      </c>
      <c r="T164" s="16">
        <f>IF( 数据!T164&lt;=6,(数据!T164-1)*权重!J$48,              IF(数据!T164&lt;=12, 5*权重!J$48+(数据!T164-6)*权重!J$49,                              5*权重!J$48+6*权重!J$49+(数据!T164-12)*权重!J$51              )
 )</f>
        <v>0.41666666666666652</v>
      </c>
      <c r="U164" s="16">
        <f>IF( 数据!U164&lt;=6,(数据!U164-1)*权重!K$48,              IF(数据!U164&lt;=12, 5*权重!K$48+(数据!U164-6)*权重!K$49,                              5*权重!K$48+6*权重!K$49+(数据!U164-12)*权重!K$51              )
 )</f>
        <v>0</v>
      </c>
      <c r="V164" s="16">
        <f>IF( 数据!V164&lt;=6,(数据!V164-1)*权重!L$48,              IF(数据!V164&lt;=12, 5*权重!L$48+(数据!V164-6)*权重!L$49,                              5*权重!L$48+6*权重!L$49+(数据!V164-12)*权重!L$51              )
 )</f>
        <v>9.5</v>
      </c>
      <c r="W164" s="16">
        <f>IF( 数据!W164&lt;=6,(数据!W164-1)*权重!M$48,              IF(数据!W164&lt;=12, 5*权重!M$48+(数据!W164-6)*权重!M$49,                              5*权重!M$48+6*权重!M$49+(数据!W164-12)*权重!M$51              )
 )</f>
        <v>2.0333333333333332</v>
      </c>
      <c r="X164" s="16">
        <f>IF( 数据!X164&lt;=6,(数据!X164-1)*权重!N$48,              IF(数据!X164&lt;=12, 5*权重!N$48+(数据!X164-6)*权重!N$49,                              5*权重!N$48+6*权重!N$49+(数据!X164-12)*权重!N$51              )
 )</f>
        <v>2.2666666666666666</v>
      </c>
      <c r="Y164" s="16">
        <f>IF( 数据!Y164&lt;=6,(数据!Y164-1)*权重!O$48,              IF(数据!Y164&lt;=12, 5*权重!O$48+(数据!Y164-6)*权重!O$49,                              5*权重!O$48+6*权重!O$49+(数据!Y164-12)*权重!O$51              )
 )</f>
        <v>3.3666666666666667</v>
      </c>
      <c r="Z164" s="16">
        <f>IF( 数据!Z164&lt;=6,(数据!Z164-1)*权重!P$48,              IF(数据!Z164&lt;=10, 5*权重!P$48+(数据!Z164-4)*权重!P$50,                              5*权重!P$48+4*权重!P$50+(数据!Z164-10)*权重!P$52              )  )</f>
        <v>-0.20000000000000018</v>
      </c>
      <c r="AA164" s="16">
        <f>IF( 数据!AA164&lt;=6,(数据!AA164-1)*权重!Q$48,              IF(数据!AA164&lt;=12, 5*权重!Q$48+(数据!AA164-6)*权重!Q$49,                              5*权重!Q$48+6*权重!Q$49+(数据!AA164-12)*权重!Q$51              )
 )</f>
        <v>5.8</v>
      </c>
      <c r="AB164" s="16">
        <f>IF( 数据!AB164&lt;=6,(数据!AB164-1)*权重!R$48,              IF(数据!AB164&lt;=10, 5*权重!R$48+(数据!AB164-4)*权重!R$50,                              5*权重!R$48+4*权重!R$50+(数据!AB164-10)*权重!R$52              )  )</f>
        <v>56.75</v>
      </c>
      <c r="AC164" s="16">
        <f>IF( 数据!AC164&lt;=6,(数据!AC164-1)*权重!S$48,              IF(数据!AC164&lt;=12, 5*权重!S$48+(数据!AC164-6)*权重!S$49,                              5*权重!S$48+6*权重!S$49+(数据!AC164-12)*权重!S$51              )
 )</f>
        <v>20.183333333333334</v>
      </c>
      <c r="AD164" s="16">
        <f>IF( 数据!AD164&lt;=6,(数据!AD164-1)*权重!T$48,              IF(数据!AD164&lt;=12, 5*权重!T$48+(数据!AD164-6)*权重!T$49,                              5*权重!T$48+6*权重!T$49+(数据!AD164-12)*权重!T$51              )
 )</f>
        <v>-0.86666666666666625</v>
      </c>
      <c r="AE164" s="16">
        <f>IF( 数据!AE164&lt;=6,(数据!AE164-1)*权重!U$48,              IF(数据!AE164&lt;=10, 5*权重!U$48+(数据!AE164-4)*权重!U$50,                              5*权重!U$48+4*权重!U$50+(数据!AE164-10)*权重!U$52              )  )</f>
        <v>-3.2749999999999995</v>
      </c>
      <c r="AF164" s="16">
        <f>IF( 数据!AF164&lt;=6,(数据!AF164-1)*权重!V$48,              IF(数据!AF164&lt;=10, 5*权重!V$48+(数据!AF164-4)*权重!V$50,                              5*权重!V$48+4*权重!V$50+(数据!AF164-10)*权重!V$52              )  )</f>
        <v>6.8250000000000011</v>
      </c>
      <c r="AG164" s="16">
        <f>IF( 数据!AG164&lt;=6,(数据!AG164-1)*权重!W$48,              IF(数据!AG164&lt;=12, 5*权重!W$48+(数据!AG164-6)*权重!W$49,                              5*权重!W$48+6*权重!W$49+(数据!AG164-12)*权重!W$51              )
 )</f>
        <v>3.6999999999999997</v>
      </c>
      <c r="AH164" s="16">
        <f>IF( 数据!AH164&lt;=6,(数据!AH164-1)*权重!X$48,              IF(数据!AH164&lt;=10, 5*权重!X$48+(数据!AH164-4)*权重!X$50,                              5*权重!X$48+4*权重!X$50+(数据!AH164-10)*权重!X$52              )  )</f>
        <v>6.25E-2</v>
      </c>
      <c r="AI164" s="16">
        <f>IF( 数据!AI164&lt;=6,(数据!AI164-1)*权重!Y$48,              IF(数据!AI164&lt;=12, 5*权重!Y$48+(数据!AI164-6)*权重!Y$49,                              5*权重!Y$48+6*权重!Y$49+(数据!AI164-12)*权重!Y$51              )
 )</f>
        <v>0.53333333333333333</v>
      </c>
      <c r="AJ164" s="16">
        <f>IF( 数据!AJ164&lt;=6,(数据!AJ164-1)*权重!Z$48,              IF(数据!AJ164&lt;=10, 5*权重!Z$48+(数据!AJ164-4)*权重!Z$50,                              5*权重!Z$48+4*权重!Z$50+(数据!AJ164-10)*权重!Z$52              )  )</f>
        <v>10.425000000000001</v>
      </c>
      <c r="AK164" s="16">
        <f>IF( 数据!AK164&lt;=6,(数据!AK164-1)*权重!AA$48,              IF(数据!AK164&lt;=10, 5*权重!AA$48+(数据!AK164-4)*权重!AA$50,                              5*权重!AA$48+4*权重!AA$50+(数据!AK164-10)*权重!AA$52              )  )</f>
        <v>-1.4500000000000002</v>
      </c>
      <c r="AL164" s="16">
        <f>IF( 数据!AL164&lt;=6,(数据!AL164-1)*权重!AB$48,              IF(数据!AL164&lt;=12, 5*权重!AB$48+(数据!AL164-6)*权重!AB$49,                              5*权重!AB$48+6*权重!AB$49+(数据!AL164-12)*权重!AB$51              )
 )</f>
        <v>15.3</v>
      </c>
      <c r="AM164" s="16">
        <f>IF( 数据!AM164&lt;=6,(数据!AM164-1)*权重!AC$48,              IF(数据!AM164&lt;=12, 5*权重!AC$48+(数据!AM164-6)*权重!AC$49,                              5*权重!AC$48+6*权重!AC$49+(数据!AM164-12)*权重!AC$51              )
 )</f>
        <v>9.6</v>
      </c>
      <c r="AN164" s="16">
        <f>IF( 数据!AN164&lt;=6,(数据!AN164-1)*权重!AD$48,              IF(数据!AN164&lt;=12, 5*权重!AD$48+(数据!AN164-6)*权重!AD$49,                              5*权重!AD$48+6*权重!AD$49+(数据!AN164-12)*权重!AD$51              )
 )</f>
        <v>82.0625</v>
      </c>
      <c r="AO164" s="16">
        <f>IF( 数据!AO164&lt;=6,(数据!AO164-1)*权重!AE$48,              IF(数据!AO164&lt;=12, 5*权重!AE$48+(数据!AO164-6)*权重!AE$49,                              5*权重!AE$48+6*权重!AE$49+(数据!AO164-12)*权重!AE$51              )
 )</f>
        <v>12.5</v>
      </c>
      <c r="AP164" s="16">
        <f>IF( 数据!AP164&lt;=6,(数据!AP164-1)*权重!AF$48,              IF(数据!AP164&lt;=12, 5*权重!AF$48+(数据!AP164-6)*权重!AF$49,                              5*权重!AF$48+6*权重!AF$49+(数据!AP164-12)*权重!AF$51              )
 )</f>
        <v>16.399999999999999</v>
      </c>
      <c r="AQ164" s="16">
        <f>IF( 数据!AQ164&lt;=6,(数据!AQ164-1)*权重!AG$48,              IF(数据!AQ164&lt;=12, 5*权重!AG$48+(数据!AQ164-6)*权重!AG$49,                              5*权重!AG$48+6*权重!AG$49+(数据!AQ164-12)*权重!AG$51              )
 )</f>
        <v>18.316666666666666</v>
      </c>
      <c r="AR164" s="16">
        <f>IF( 数据!AR164&lt;=6,(数据!AR164-1)*权重!AH$48,              IF(数据!AR164&lt;=12, 5*权重!AH$48+(数据!AR164-6)*权重!AH$49,                              5*权重!AH$48+6*权重!AH$49+(数据!AR164-12)*权重!AH$51              )
 )</f>
        <v>18.066666666666666</v>
      </c>
      <c r="AS164" s="16">
        <f>IF( 数据!AS164&lt;=6,(数据!AS164-1)*权重!AI$48,              IF(数据!AS164&lt;=12, 5*权重!AI$48+(数据!AS164-6)*权重!AI$49,                              5*权重!AI$48+6*权重!AI$49+(数据!AS164-12)*权重!AI$51              )
 )</f>
        <v>3.1333333333333337</v>
      </c>
      <c r="AT164" s="16">
        <f>IF( 数据!AT164&lt;=6,(数据!AT164-1)*权重!AJ$48,              IF(数据!AT164&lt;=12, 5*权重!AJ$48+(数据!AT164-6)*权重!AJ$49,                              5*权重!AJ$48+6*权重!AJ$49+(数据!AT164-12)*权重!AJ$51              )
 )</f>
        <v>81.625</v>
      </c>
      <c r="AU164" s="16">
        <f>IF( 数据!AU164&lt;=6,(数据!AU164-1)*权重!AK$48,              IF(数据!AU164&lt;=12, 5*权重!AK$48+(数据!AU164-6)*权重!AK$49,                              5*权重!AK$48+6*权重!AK$49+(数据!AU164-12)*权重!AK$51              )
 )</f>
        <v>13.899999999999999</v>
      </c>
      <c r="AV164" s="16">
        <f>IF( 数据!AV164&lt;=6,(数据!AV164-1)*权重!AL$48,              IF(数据!AV164&lt;=10, 5*权重!AL$48+(数据!AV164-4)*权重!AL$50,                              5*权重!AL$48+4*权重!AL$50+(数据!AV164-10)*权重!AL$52              )  )</f>
        <v>3.8250000000000002</v>
      </c>
      <c r="AW164" s="16">
        <f>IF( 数据!AW164&lt;=6,(数据!AW164-1)*权重!AM$48,              IF(数据!AW164&lt;=10, 5*权重!AM$48+(数据!AW164-4)*权重!AM$50,                              5*权重!AM$48+4*权重!AM$50+(数据!AW164-10)*权重!AM$52              )  )</f>
        <v>4.95</v>
      </c>
      <c r="AX164" s="16">
        <f>IF( 数据!AX164&lt;=6,(数据!AX164-1)*权重!AN$48,              IF(数据!AX164&lt;=10, 5*权重!AN$48+(数据!AX164-4)*权重!AN$50,                              5*权重!AN$48+4*权重!AN$50+(数据!AX164-10)*权重!AN$52              )  )</f>
        <v>23.75</v>
      </c>
      <c r="AY164" s="8">
        <v>3</v>
      </c>
      <c r="AZ164" s="8">
        <v>3</v>
      </c>
      <c r="BA164" s="8">
        <v>3</v>
      </c>
      <c r="BB164" s="8">
        <v>1</v>
      </c>
      <c r="BC164" s="8">
        <v>2</v>
      </c>
      <c r="BD164" s="8">
        <v>2</v>
      </c>
      <c r="BE164" s="8">
        <v>2</v>
      </c>
      <c r="BF164" s="8">
        <v>2</v>
      </c>
      <c r="BG164" s="8">
        <v>3</v>
      </c>
      <c r="BH164" s="8">
        <v>1</v>
      </c>
      <c r="BI164" s="8">
        <v>2</v>
      </c>
      <c r="BJ164" s="8">
        <v>7.8</v>
      </c>
      <c r="BK164" s="8" t="s">
        <v>22</v>
      </c>
      <c r="BL164" s="8">
        <v>16</v>
      </c>
      <c r="BM164" s="8">
        <v>1</v>
      </c>
      <c r="BN164" s="8"/>
      <c r="BO164" s="8">
        <v>25</v>
      </c>
      <c r="BP164" s="34">
        <v>47664</v>
      </c>
      <c r="BQ164" s="8" t="s">
        <v>21</v>
      </c>
      <c r="BR164" s="8" t="s">
        <v>156</v>
      </c>
    </row>
    <row r="165" spans="1:70" ht="15.5" thickBot="1" x14ac:dyDescent="0.35">
      <c r="A165" s="8" t="s">
        <v>26</v>
      </c>
      <c r="B165" s="16">
        <f t="shared" si="6"/>
        <v>455.04</v>
      </c>
      <c r="C165" s="8" t="s">
        <v>490</v>
      </c>
      <c r="D165" s="8"/>
      <c r="E165" s="33">
        <v>0.92</v>
      </c>
      <c r="F165" s="8">
        <v>0</v>
      </c>
      <c r="G165" s="8" t="s">
        <v>20</v>
      </c>
      <c r="H165" s="8" t="s">
        <v>373</v>
      </c>
      <c r="I165" s="8">
        <v>23</v>
      </c>
      <c r="J165" s="8">
        <v>174</v>
      </c>
      <c r="K165" s="8">
        <v>180</v>
      </c>
      <c r="L165" s="16">
        <f>IF( 数据!L165&lt;=6,(数据!L165-1)*权重!B$48,              IF(数据!L165&lt;=12, 5*权重!B$48+(数据!L165-6)*权重!B$49,                              5*权重!B$48+6*权重!B$49+(数据!L165-12)*权重!B$51              )
 )</f>
        <v>5.8</v>
      </c>
      <c r="M165" s="16">
        <f>IF( 数据!M165&lt;=6,(数据!M165-1)*权重!C$48,              IF(数据!M165&lt;=12, 5*权重!C$48+(数据!M165-6)*权重!C$49,                              5*权重!C$48+6*权重!C$49+(数据!M165-12)*权重!C$51              )
 )</f>
        <v>2.5833333333333335</v>
      </c>
      <c r="N165" s="16">
        <f>IF( 数据!N165&lt;=6,(数据!N165-1)*权重!D$48,              IF(数据!N165&lt;=12, 5*权重!D$48+(数据!N165-6)*权重!D$49,                              5*权重!D$48+6*权重!D$49+(数据!N165-12)*权重!D$51              )
 )</f>
        <v>0.25666666666666671</v>
      </c>
      <c r="O165" s="16">
        <f>IF( 数据!O165&lt;=6,(数据!O165-1)*权重!E$48,              IF(数据!O165&lt;=12, 5*权重!E$48+(数据!O165-6)*权重!E$49,                              5*权重!E$48+6*权重!E$49+(数据!O165-12)*权重!E$51              )
 )</f>
        <v>0</v>
      </c>
      <c r="P165" s="16">
        <f>IF( 数据!P165&lt;=6,(数据!P165-1)*权重!F$48,              IF(数据!P165&lt;=12, 5*权重!F$48+(数据!P165-6)*权重!F$49,                              5*权重!F$48+6*权重!F$49+(数据!P165-12)*权重!F$51              )
 )</f>
        <v>-1.1999999999999997</v>
      </c>
      <c r="Q165" s="16">
        <f>IF( 数据!Q165&lt;=6,(数据!Q165-1)*权重!G$48,              IF(数据!Q165&lt;=12, 5*权重!G$48+(数据!Q165-6)*权重!G$49,                              5*权重!G$48+6*权重!G$49+(数据!Q165-12)*权重!G$51              )
 )</f>
        <v>0</v>
      </c>
      <c r="R165" s="16">
        <f>IF( 数据!R165&lt;=6,(数据!R165-1)*权重!H$48,              IF(数据!R165&lt;=12, 5*权重!H$48+(数据!R165-6)*权重!H$49,                              5*权重!H$48+6*权重!H$49+(数据!R165-12)*权重!H$51              )
 )</f>
        <v>0</v>
      </c>
      <c r="S165" s="16">
        <f>IF( 数据!S165&lt;=6,(数据!S165-1)*权重!I$48,              IF(数据!S165&lt;=12, 5*权重!I$48+(数据!S165-6)*权重!I$49,                              5*权重!I$48+6*权重!I$49+(数据!S165-12)*权重!I$51              )
 )</f>
        <v>23.4</v>
      </c>
      <c r="T165" s="16">
        <f>IF( 数据!T165&lt;=6,(数据!T165-1)*权重!J$48,              IF(数据!T165&lt;=12, 5*权重!J$48+(数据!T165-6)*权重!J$49,                              5*权重!J$48+6*权重!J$49+(数据!T165-12)*权重!J$51              )
 )</f>
        <v>1.65</v>
      </c>
      <c r="U165" s="16">
        <f>IF( 数据!U165&lt;=6,(数据!U165-1)*权重!K$48,              IF(数据!U165&lt;=12, 5*权重!K$48+(数据!U165-6)*权重!K$49,                              5*权重!K$48+6*权重!K$49+(数据!U165-12)*权重!K$51              )
 )</f>
        <v>0</v>
      </c>
      <c r="V165" s="16">
        <f>IF( 数据!V165&lt;=6,(数据!V165-1)*权重!L$48,              IF(数据!V165&lt;=12, 5*权重!L$48+(数据!V165-6)*权重!L$49,                              5*权重!L$48+6*权重!L$49+(数据!V165-12)*权重!L$51              )
 )</f>
        <v>9.5</v>
      </c>
      <c r="W165" s="16">
        <f>IF( 数据!W165&lt;=6,(数据!W165-1)*权重!M$48,              IF(数据!W165&lt;=12, 5*权重!M$48+(数据!W165-6)*权重!M$49,                              5*权重!M$48+6*权重!M$49+(数据!W165-12)*权重!M$51              )
 )</f>
        <v>3.3</v>
      </c>
      <c r="X165" s="16">
        <f>IF( 数据!X165&lt;=6,(数据!X165-1)*权重!N$48,              IF(数据!X165&lt;=12, 5*权重!N$48+(数据!X165-6)*权重!N$49,                              5*权重!N$48+6*权重!N$49+(数据!X165-12)*权重!N$51              )
 )</f>
        <v>2.1333333333333333</v>
      </c>
      <c r="Y165" s="16">
        <f>IF( 数据!Y165&lt;=6,(数据!Y165-1)*权重!O$48,              IF(数据!Y165&lt;=12, 5*权重!O$48+(数据!Y165-6)*权重!O$49,                              5*权重!O$48+6*权重!O$49+(数据!Y165-12)*权重!O$51              )
 )</f>
        <v>5.0333333333333332</v>
      </c>
      <c r="Z165" s="16">
        <f>IF( 数据!Z165&lt;=6,(数据!Z165-1)*权重!P$48,              IF(数据!Z165&lt;=10, 5*权重!P$48+(数据!Z165-4)*权重!P$50,                              5*权重!P$48+4*权重!P$50+(数据!Z165-10)*权重!P$52              )  )</f>
        <v>-0.37500000000000022</v>
      </c>
      <c r="AA165" s="16">
        <f>IF( 数据!AA165&lt;=6,(数据!AA165-1)*权重!Q$48,              IF(数据!AA165&lt;=12, 5*权重!Q$48+(数据!AA165-6)*权重!Q$49,                              5*权重!Q$48+6*权重!Q$49+(数据!AA165-12)*权重!Q$51              )
 )</f>
        <v>6.2333333333333325</v>
      </c>
      <c r="AB165" s="16">
        <f>IF( 数据!AB165&lt;=6,(数据!AB165-1)*权重!R$48,              IF(数据!AB165&lt;=10, 5*权重!R$48+(数据!AB165-4)*权重!R$50,                              5*权重!R$48+4*权重!R$50+(数据!AB165-10)*权重!R$52              )  )</f>
        <v>55.25</v>
      </c>
      <c r="AC165" s="16">
        <f>IF( 数据!AC165&lt;=6,(数据!AC165-1)*权重!S$48,              IF(数据!AC165&lt;=12, 5*权重!S$48+(数据!AC165-6)*权重!S$49,                              5*权重!S$48+6*权重!S$49+(数据!AC165-12)*权重!S$51              )
 )</f>
        <v>20.183333333333334</v>
      </c>
      <c r="AD165" s="16">
        <f>IF( 数据!AD165&lt;=6,(数据!AD165-1)*权重!T$48,              IF(数据!AD165&lt;=12, 5*权重!T$48+(数据!AD165-6)*权重!T$49,                              5*权重!T$48+6*权重!T$49+(数据!AD165-12)*权重!T$51              )
 )</f>
        <v>-0.13333333333333286</v>
      </c>
      <c r="AE165" s="16">
        <f>IF( 数据!AE165&lt;=6,(数据!AE165-1)*权重!U$48,              IF(数据!AE165&lt;=10, 5*权重!U$48+(数据!AE165-4)*权重!U$50,                              5*权重!U$48+4*权重!U$50+(数据!AE165-10)*权重!U$52              )  )</f>
        <v>-2.9999999999999996</v>
      </c>
      <c r="AF165" s="16">
        <f>IF( 数据!AF165&lt;=6,(数据!AF165-1)*权重!V$48,              IF(数据!AF165&lt;=10, 5*权重!V$48+(数据!AF165-4)*权重!V$50,                              5*权重!V$48+4*权重!V$50+(数据!AF165-10)*权重!V$52              )  )</f>
        <v>6.3000000000000007</v>
      </c>
      <c r="AG165" s="16">
        <f>IF( 数据!AG165&lt;=6,(数据!AG165-1)*权重!W$48,              IF(数据!AG165&lt;=12, 5*权重!W$48+(数据!AG165-6)*权重!W$49,                              5*权重!W$48+6*权重!W$49+(数据!AG165-12)*权重!W$51              )
 )</f>
        <v>4.3</v>
      </c>
      <c r="AH165" s="16">
        <f>IF( 数据!AH165&lt;=6,(数据!AH165-1)*权重!X$48,              IF(数据!AH165&lt;=10, 5*权重!X$48+(数据!AH165-4)*权重!X$50,                              5*权重!X$48+4*权重!X$50+(数据!AH165-10)*权重!X$52              )  )</f>
        <v>-0.27500000000000002</v>
      </c>
      <c r="AI165" s="16">
        <f>IF( 数据!AI165&lt;=6,(数据!AI165-1)*权重!Y$48,              IF(数据!AI165&lt;=12, 5*权重!Y$48+(数据!AI165-6)*权重!Y$49,                              5*权重!Y$48+6*权重!Y$49+(数据!AI165-12)*权重!Y$51              )
 )</f>
        <v>1.3333333333333333</v>
      </c>
      <c r="AJ165" s="16">
        <f>IF( 数据!AJ165&lt;=6,(数据!AJ165-1)*权重!Z$48,              IF(数据!AJ165&lt;=10, 5*权重!Z$48+(数据!AJ165-4)*权重!Z$50,                              5*权重!Z$48+4*权重!Z$50+(数据!AJ165-10)*权重!Z$52              )  )</f>
        <v>8.6625000000000014</v>
      </c>
      <c r="AK165" s="16">
        <f>IF( 数据!AK165&lt;=6,(数据!AK165-1)*权重!AA$48,              IF(数据!AK165&lt;=10, 5*权重!AA$48+(数据!AK165-4)*权重!AA$50,                              5*权重!AA$48+4*权重!AA$50+(数据!AK165-10)*权重!AA$52              )  )</f>
        <v>-1.4500000000000002</v>
      </c>
      <c r="AL165" s="16">
        <f>IF( 数据!AL165&lt;=6,(数据!AL165-1)*权重!AB$48,              IF(数据!AL165&lt;=12, 5*权重!AB$48+(数据!AL165-6)*权重!AB$49,                              5*权重!AB$48+6*权重!AB$49+(数据!AL165-12)*权重!AB$51              )
 )</f>
        <v>17.100000000000001</v>
      </c>
      <c r="AM165" s="16">
        <f>IF( 数据!AM165&lt;=6,(数据!AM165-1)*权重!AC$48,              IF(数据!AM165&lt;=12, 5*权重!AC$48+(数据!AM165-6)*权重!AC$49,                              5*权重!AC$48+6*权重!AC$49+(数据!AM165-12)*权重!AC$51              )
 )</f>
        <v>10.333333333333334</v>
      </c>
      <c r="AN165" s="16">
        <f>IF( 数据!AN165&lt;=6,(数据!AN165-1)*权重!AD$48,              IF(数据!AN165&lt;=12, 5*权重!AD$48+(数据!AN165-6)*权重!AD$49,                              5*权重!AD$48+6*权重!AD$49+(数据!AN165-12)*权重!AD$51              )
 )</f>
        <v>82.0625</v>
      </c>
      <c r="AO165" s="16">
        <f>IF( 数据!AO165&lt;=6,(数据!AO165-1)*权重!AE$48,              IF(数据!AO165&lt;=12, 5*权重!AE$48+(数据!AO165-6)*权重!AE$49,                              5*权重!AE$48+6*权重!AE$49+(数据!AO165-12)*权重!AE$51              )
 )</f>
        <v>11.116666666666667</v>
      </c>
      <c r="AP165" s="16">
        <f>IF( 数据!AP165&lt;=6,(数据!AP165-1)*权重!AF$48,              IF(数据!AP165&lt;=12, 5*权重!AF$48+(数据!AP165-6)*权重!AF$49,                              5*权重!AF$48+6*权重!AF$49+(数据!AP165-12)*权重!AF$51              )
 )</f>
        <v>13.5</v>
      </c>
      <c r="AQ165" s="16">
        <f>IF( 数据!AQ165&lt;=6,(数据!AQ165-1)*权重!AG$48,              IF(数据!AQ165&lt;=12, 5*权重!AG$48+(数据!AQ165-6)*权重!AG$49,                              5*权重!AG$48+6*权重!AG$49+(数据!AQ165-12)*权重!AG$51              )
 )</f>
        <v>19.350000000000001</v>
      </c>
      <c r="AR165" s="16">
        <f>IF( 数据!AR165&lt;=6,(数据!AR165-1)*权重!AH$48,              IF(数据!AR165&lt;=12, 5*权重!AH$48+(数据!AR165-6)*权重!AH$49,                              5*权重!AH$48+6*权重!AH$49+(数据!AR165-12)*权重!AH$51              )
 )</f>
        <v>18.066666666666666</v>
      </c>
      <c r="AS165" s="16">
        <f>IF( 数据!AS165&lt;=6,(数据!AS165-1)*权重!AI$48,              IF(数据!AS165&lt;=12, 5*权重!AI$48+(数据!AS165-6)*权重!AI$49,                              5*权重!AI$48+6*权重!AI$49+(数据!AS165-12)*权重!AI$51              )
 )</f>
        <v>6.6500000000000012</v>
      </c>
      <c r="AT165" s="16">
        <f>IF( 数据!AT165&lt;=6,(数据!AT165-1)*权重!AJ$48,              IF(数据!AT165&lt;=12, 5*权重!AJ$48+(数据!AT165-6)*权重!AJ$49,                              5*权重!AJ$48+6*权重!AJ$49+(数据!AT165-12)*权重!AJ$51              )
 )</f>
        <v>76.75</v>
      </c>
      <c r="AU165" s="16">
        <f>IF( 数据!AU165&lt;=6,(数据!AU165-1)*权重!AK$48,              IF(数据!AU165&lt;=12, 5*权重!AK$48+(数据!AU165-6)*权重!AK$49,                              5*权重!AK$48+6*权重!AK$49+(数据!AU165-12)*权重!AK$51              )
 )</f>
        <v>13.899999999999999</v>
      </c>
      <c r="AV165" s="16">
        <f>IF( 数据!AV165&lt;=6,(数据!AV165-1)*权重!AL$48,              IF(数据!AV165&lt;=10, 5*权重!AL$48+(数据!AV165-4)*权重!AL$50,                              5*权重!AL$48+4*权重!AL$50+(数据!AV165-10)*权重!AL$52              )  )</f>
        <v>4.6749999999999998</v>
      </c>
      <c r="AW165" s="16">
        <f>IF( 数据!AW165&lt;=6,(数据!AW165-1)*权重!AM$48,              IF(数据!AW165&lt;=10, 5*权重!AM$48+(数据!AW165-4)*权重!AM$50,                              5*权重!AM$48+4*权重!AM$50+(数据!AW165-10)*权重!AM$52              )  )</f>
        <v>4.95</v>
      </c>
      <c r="AX165" s="16">
        <f>IF( 数据!AX165&lt;=6,(数据!AX165-1)*权重!AN$48,              IF(数据!AX165&lt;=10, 5*权重!AN$48+(数据!AX165-4)*权重!AN$50,                              5*权重!AN$48+4*权重!AN$50+(数据!AX165-10)*权重!AN$52              )  )</f>
        <v>27.099999999999998</v>
      </c>
      <c r="AY165" s="8">
        <v>1</v>
      </c>
      <c r="AZ165" s="8">
        <v>1</v>
      </c>
      <c r="BA165" s="8">
        <v>2</v>
      </c>
      <c r="BB165" s="8">
        <v>1</v>
      </c>
      <c r="BC165" s="8">
        <v>1</v>
      </c>
      <c r="BD165" s="8">
        <v>2</v>
      </c>
      <c r="BE165" s="8">
        <v>1</v>
      </c>
      <c r="BF165" s="8">
        <v>1</v>
      </c>
      <c r="BG165" s="8">
        <v>3</v>
      </c>
      <c r="BH165" s="8">
        <v>1</v>
      </c>
      <c r="BI165" s="8">
        <v>3</v>
      </c>
      <c r="BJ165" s="8">
        <v>7.8</v>
      </c>
      <c r="BK165" s="8" t="s">
        <v>22</v>
      </c>
      <c r="BL165" s="8">
        <v>12</v>
      </c>
      <c r="BM165" s="8">
        <v>2</v>
      </c>
      <c r="BN165" s="8"/>
      <c r="BO165" s="8">
        <v>11</v>
      </c>
      <c r="BP165" s="34">
        <v>47299</v>
      </c>
      <c r="BQ165" s="8" t="s">
        <v>21</v>
      </c>
      <c r="BR165" s="8" t="s">
        <v>156</v>
      </c>
    </row>
    <row r="166" spans="1:70" ht="15.5" thickBot="1" x14ac:dyDescent="0.35">
      <c r="A166" s="8" t="s">
        <v>26</v>
      </c>
      <c r="B166" s="16">
        <f>SUM(L166:AX166)</f>
        <v>423.3866666666666</v>
      </c>
      <c r="C166" s="8" t="s">
        <v>491</v>
      </c>
      <c r="D166" s="8" t="s">
        <v>363</v>
      </c>
      <c r="E166" s="33">
        <v>0.9</v>
      </c>
      <c r="F166" s="8">
        <v>0</v>
      </c>
      <c r="G166" s="8" t="s">
        <v>20</v>
      </c>
      <c r="H166" s="8" t="s">
        <v>23</v>
      </c>
      <c r="I166" s="8">
        <v>26</v>
      </c>
      <c r="J166" s="8">
        <v>146</v>
      </c>
      <c r="K166" s="8">
        <v>150</v>
      </c>
      <c r="L166" s="16">
        <f>IF( 数据!L166&lt;=6,(数据!L166-1)*权重!B$48,              IF(数据!L166&lt;=12, 5*权重!B$48+(数据!L166-6)*权重!B$49,                              5*权重!B$48+6*权重!B$49+(数据!L166-12)*权重!B$51              )
 )</f>
        <v>4.4000000000000004</v>
      </c>
      <c r="M166" s="16">
        <f>IF( 数据!M166&lt;=6,(数据!M166-1)*权重!C$48,              IF(数据!M166&lt;=12, 5*权重!C$48+(数据!M166-6)*权重!C$49,                              5*权重!C$48+6*权重!C$49+(数据!M166-12)*权重!C$51              )
 )</f>
        <v>0.5</v>
      </c>
      <c r="N166" s="16">
        <f>IF( 数据!N166&lt;=6,(数据!N166-1)*权重!D$48,              IF(数据!N166&lt;=12, 5*权重!D$48+(数据!N166-6)*权重!D$49,                              5*权重!D$48+6*权重!D$49+(数据!N166-12)*权重!D$51              )
 )</f>
        <v>0.82000000000000006</v>
      </c>
      <c r="O166" s="16">
        <f>IF( 数据!O166&lt;=6,(数据!O166-1)*权重!E$48,              IF(数据!O166&lt;=12, 5*权重!E$48+(数据!O166-6)*权重!E$49,                              5*权重!E$48+6*权重!E$49+(数据!O166-12)*权重!E$51              )
 )</f>
        <v>0</v>
      </c>
      <c r="P166" s="16">
        <f>IF( 数据!P166&lt;=6,(数据!P166-1)*权重!F$48,              IF(数据!P166&lt;=12, 5*权重!F$48+(数据!P166-6)*权重!F$49,                              5*权重!F$48+6*权重!F$49+(数据!P166-12)*权重!F$51              )
 )</f>
        <v>-3.1166666666666663</v>
      </c>
      <c r="Q166" s="16">
        <f>IF( 数据!Q166&lt;=6,(数据!Q166-1)*权重!G$48,              IF(数据!Q166&lt;=12, 5*权重!G$48+(数据!Q166-6)*权重!G$49,                              5*权重!G$48+6*权重!G$49+(数据!Q166-12)*权重!G$51              )
 )</f>
        <v>0</v>
      </c>
      <c r="R166" s="16">
        <f>IF( 数据!R166&lt;=6,(数据!R166-1)*权重!H$48,              IF(数据!R166&lt;=12, 5*权重!H$48+(数据!R166-6)*权重!H$49,                              5*权重!H$48+6*权重!H$49+(数据!R166-12)*权重!H$51              )
 )</f>
        <v>0</v>
      </c>
      <c r="S166" s="16">
        <f>IF( 数据!S166&lt;=6,(数据!S166-1)*权重!I$48,              IF(数据!S166&lt;=12, 5*权重!I$48+(数据!S166-6)*权重!I$49,                              5*权重!I$48+6*权重!I$49+(数据!S166-12)*权重!I$51              )
 )</f>
        <v>13.666666666666666</v>
      </c>
      <c r="T166" s="16">
        <f>IF( 数据!T166&lt;=6,(数据!T166-1)*权重!J$48,              IF(数据!T166&lt;=12, 5*权重!J$48+(数据!T166-6)*权重!J$49,                              5*权重!J$48+6*权重!J$49+(数据!T166-12)*权重!J$51              )
 )</f>
        <v>0.29999999999999982</v>
      </c>
      <c r="U166" s="16">
        <f>IF( 数据!U166&lt;=6,(数据!U166-1)*权重!K$48,              IF(数据!U166&lt;=12, 5*权重!K$48+(数据!U166-6)*权重!K$49,                              5*权重!K$48+6*权重!K$49+(数据!U166-12)*权重!K$51              )
 )</f>
        <v>0</v>
      </c>
      <c r="V166" s="16">
        <f>IF( 数据!V166&lt;=6,(数据!V166-1)*权重!L$48,              IF(数据!V166&lt;=12, 5*权重!L$48+(数据!V166-6)*权重!L$49,                              5*权重!L$48+6*权重!L$49+(数据!V166-12)*权重!L$51              )
 )</f>
        <v>5.6666666666666679</v>
      </c>
      <c r="W166" s="16">
        <f>IF( 数据!W166&lt;=6,(数据!W166-1)*权重!M$48,              IF(数据!W166&lt;=12, 5*权重!M$48+(数据!W166-6)*权重!M$49,                              5*权重!M$48+6*权重!M$49+(数据!W166-12)*权重!M$51              )
 )</f>
        <v>0.1333333333333333</v>
      </c>
      <c r="X166" s="16">
        <f>IF( 数据!X166&lt;=6,(数据!X166-1)*权重!N$48,              IF(数据!X166&lt;=12, 5*权重!N$48+(数据!X166-6)*权重!N$49,                              5*权重!N$48+6*权重!N$49+(数据!X166-12)*权重!N$51              )
 )</f>
        <v>2.2666666666666666</v>
      </c>
      <c r="Y166" s="16">
        <f>IF( 数据!Y166&lt;=6,(数据!Y166-1)*权重!O$48,              IF(数据!Y166&lt;=12, 5*权重!O$48+(数据!Y166-6)*权重!O$49,                              5*权重!O$48+6*权重!O$49+(数据!Y166-12)*权重!O$51              )
 )</f>
        <v>1.3666666666666667</v>
      </c>
      <c r="Z166" s="16">
        <f>IF( 数据!Z166&lt;=6,(数据!Z166-1)*权重!P$48,              IF(数据!Z166&lt;=10, 5*权重!P$48+(数据!Z166-4)*权重!P$50,                              5*权重!P$48+4*权重!P$50+(数据!Z166-10)*权重!P$52              )  )</f>
        <v>-1.425</v>
      </c>
      <c r="AA166" s="16">
        <f>IF( 数据!AA166&lt;=6,(数据!AA166-1)*权重!Q$48,              IF(数据!AA166&lt;=12, 5*权重!Q$48+(数据!AA166-6)*权重!Q$49,                              5*权重!Q$48+6*权重!Q$49+(数据!AA166-12)*权重!Q$51              )
 )</f>
        <v>6.5</v>
      </c>
      <c r="AB166" s="16">
        <f>IF( 数据!AB166&lt;=6,(数据!AB166-1)*权重!R$48,              IF(数据!AB166&lt;=10, 5*权重!R$48+(数据!AB166-4)*权重!R$50,                              5*权重!R$48+4*权重!R$50+(数据!AB166-10)*权重!R$52              )  )</f>
        <v>56</v>
      </c>
      <c r="AC166" s="16">
        <f>IF( 数据!AC166&lt;=6,(数据!AC166-1)*权重!S$48,              IF(数据!AC166&lt;=12, 5*权重!S$48+(数据!AC166-6)*权重!S$49,                              5*权重!S$48+6*权重!S$49+(数据!AC166-12)*权重!S$51              )
 )</f>
        <v>21.55</v>
      </c>
      <c r="AD166" s="16">
        <f>IF( 数据!AD166&lt;=6,(数据!AD166-1)*权重!T$48,              IF(数据!AD166&lt;=12, 5*权重!T$48+(数据!AD166-6)*权重!T$49,                              5*权重!T$48+6*权重!T$49+(数据!AD166-12)*权重!T$51              )
 )</f>
        <v>-1.2333333333333329</v>
      </c>
      <c r="AE166" s="16">
        <f>IF( 数据!AE166&lt;=6,(数据!AE166-1)*权重!U$48,              IF(数据!AE166&lt;=10, 5*权重!U$48+(数据!AE166-4)*权重!U$50,                              5*权重!U$48+4*权重!U$50+(数据!AE166-10)*权重!U$52              )  )</f>
        <v>-2.1999999999999993</v>
      </c>
      <c r="AF166" s="16">
        <f>IF( 数据!AF166&lt;=6,(数据!AF166-1)*权重!V$48,              IF(数据!AF166&lt;=10, 5*权重!V$48+(数据!AF166-4)*权重!V$50,                              5*权重!V$48+4*权重!V$50+(数据!AF166-10)*权重!V$52              )  )</f>
        <v>7.0875000000000004</v>
      </c>
      <c r="AG166" s="16">
        <f>IF( 数据!AG166&lt;=6,(数据!AG166-1)*权重!W$48,              IF(数据!AG166&lt;=12, 5*权重!W$48+(数据!AG166-6)*权重!W$49,                              5*权重!W$48+6*权重!W$49+(数据!AG166-12)*权重!W$51              )
 )</f>
        <v>3.4999999999999996</v>
      </c>
      <c r="AH166" s="16">
        <f>IF( 数据!AH166&lt;=6,(数据!AH166-1)*权重!X$48,              IF(数据!AH166&lt;=10, 5*权重!X$48+(数据!AH166-4)*权重!X$50,                              5*权重!X$48+4*权重!X$50+(数据!AH166-10)*权重!X$52              )  )</f>
        <v>0.17500000000000004</v>
      </c>
      <c r="AI166" s="16">
        <f>IF( 数据!AI166&lt;=6,(数据!AI166-1)*权重!Y$48,              IF(数据!AI166&lt;=12, 5*权重!Y$48+(数据!AI166-6)*权重!Y$49,                              5*权重!Y$48+6*权重!Y$49+(数据!AI166-12)*权重!Y$51              )
 )</f>
        <v>3.3333333333333354E-2</v>
      </c>
      <c r="AJ166" s="16">
        <f>IF( 数据!AJ166&lt;=6,(数据!AJ166-1)*权重!Z$48,              IF(数据!AJ166&lt;=10, 5*权重!Z$48+(数据!AJ166-4)*权重!Z$50,                              5*权重!Z$48+4*权重!Z$50+(数据!AJ166-10)*权重!Z$52              )  )</f>
        <v>10.425000000000001</v>
      </c>
      <c r="AK166" s="16">
        <f>IF( 数据!AK166&lt;=6,(数据!AK166-1)*权重!AA$48,              IF(数据!AK166&lt;=10, 5*权重!AA$48+(数据!AK166-4)*权重!AA$50,                              5*权重!AA$48+4*权重!AA$50+(数据!AK166-10)*权重!AA$52              )  )</f>
        <v>-1.2750000000000001</v>
      </c>
      <c r="AL166" s="16">
        <f>IF( 数据!AL166&lt;=6,(数据!AL166-1)*权重!AB$48,              IF(数据!AL166&lt;=12, 5*权重!AB$48+(数据!AL166-6)*权重!AB$49,                              5*权重!AB$48+6*权重!AB$49+(数据!AL166-12)*权重!AB$51              )
 )</f>
        <v>14.4</v>
      </c>
      <c r="AM166" s="16">
        <f>IF( 数据!AM166&lt;=6,(数据!AM166-1)*权重!AC$48,              IF(数据!AM166&lt;=12, 5*权重!AC$48+(数据!AM166-6)*权重!AC$49,                              5*权重!AC$48+6*权重!AC$49+(数据!AM166-12)*权重!AC$51              )
 )</f>
        <v>9.9666666666666668</v>
      </c>
      <c r="AN166" s="16">
        <f>IF( 数据!AN166&lt;=6,(数据!AN166-1)*权重!AD$48,              IF(数据!AN166&lt;=12, 5*权重!AD$48+(数据!AN166-6)*权重!AD$49,                              5*权重!AD$48+6*权重!AD$49+(数据!AN166-12)*权重!AD$51              )
 )</f>
        <v>72.604166666666671</v>
      </c>
      <c r="AO166" s="16">
        <f>IF( 数据!AO166&lt;=6,(数据!AO166-1)*权重!AE$48,              IF(数据!AO166&lt;=12, 5*权重!AE$48+(数据!AO166-6)*权重!AE$49,                              5*权重!AE$48+6*权重!AE$49+(数据!AO166-12)*权重!AE$51              )
 )</f>
        <v>17.7</v>
      </c>
      <c r="AP166" s="16">
        <f>IF( 数据!AP166&lt;=6,(数据!AP166-1)*权重!AF$48,              IF(数据!AP166&lt;=12, 5*权重!AF$48+(数据!AP166-6)*权重!AF$49,                              5*权重!AF$48+6*权重!AF$49+(数据!AP166-12)*权重!AF$51              )
 )</f>
        <v>16.399999999999999</v>
      </c>
      <c r="AQ166" s="16">
        <f>IF( 数据!AQ166&lt;=6,(数据!AQ166-1)*权重!AG$48,              IF(数据!AQ166&lt;=12, 5*权重!AG$48+(数据!AQ166-6)*权重!AG$49,                              5*权重!AG$48+6*权重!AG$49+(数据!AQ166-12)*权重!AG$51              )
 )</f>
        <v>18.833333333333336</v>
      </c>
      <c r="AR166" s="16">
        <f>IF( 数据!AR166&lt;=6,(数据!AR166-1)*权重!AH$48,              IF(数据!AR166&lt;=12, 5*权重!AH$48+(数据!AR166-6)*权重!AH$49,                              5*权重!AH$48+6*权重!AH$49+(数据!AR166-12)*权重!AH$51              )
 )</f>
        <v>15.733333333333333</v>
      </c>
      <c r="AS166" s="16">
        <f>IF( 数据!AS166&lt;=6,(数据!AS166-1)*权重!AI$48,              IF(数据!AS166&lt;=12, 5*权重!AI$48+(数据!AS166-6)*权重!AI$49,                              5*权重!AI$48+6*权重!AI$49+(数据!AS166-12)*权重!AI$51              )
 )</f>
        <v>6.6500000000000012</v>
      </c>
      <c r="AT166" s="16">
        <f>IF( 数据!AT166&lt;=6,(数据!AT166-1)*权重!AJ$48,              IF(数据!AT166&lt;=12, 5*权重!AJ$48+(数据!AT166-6)*权重!AJ$49,                              5*权重!AJ$48+6*权重!AJ$49+(数据!AT166-12)*权重!AJ$51              )
 )</f>
        <v>81.625</v>
      </c>
      <c r="AU166" s="16">
        <f>IF( 数据!AU166&lt;=6,(数据!AU166-1)*权重!AK$48,              IF(数据!AU166&lt;=12, 5*权重!AK$48+(数据!AU166-6)*权重!AK$49,                              5*权重!AK$48+6*权重!AK$49+(数据!AU166-12)*权重!AK$51              )
 )</f>
        <v>10.833333333333332</v>
      </c>
      <c r="AV166" s="16">
        <f>IF( 数据!AV166&lt;=6,(数据!AV166-1)*权重!AL$48,              IF(数据!AV166&lt;=10, 5*权重!AL$48+(数据!AV166-4)*权重!AL$50,                              5*权重!AL$48+4*权重!AL$50+(数据!AV166-10)*权重!AL$52              )  )</f>
        <v>4.25</v>
      </c>
      <c r="AW166" s="16">
        <f>IF( 数据!AW166&lt;=6,(数据!AW166-1)*权重!AM$48,              IF(数据!AW166&lt;=10, 5*权重!AM$48+(数据!AW166-4)*权重!AM$50,                              5*权重!AM$48+4*权重!AM$50+(数据!AW166-10)*权重!AM$52              )  )</f>
        <v>3.8250000000000002</v>
      </c>
      <c r="AX166" s="16">
        <f>IF( 数据!AX166&lt;=6,(数据!AX166-1)*权重!AN$48,              IF(数据!AX166&lt;=10, 5*权重!AN$48+(数据!AX166-4)*权重!AN$50,                              5*权重!AN$48+4*权重!AN$50+(数据!AX166-10)*权重!AN$52              )  )</f>
        <v>25.424999999999997</v>
      </c>
      <c r="AY166" s="8">
        <v>1</v>
      </c>
      <c r="AZ166" s="8">
        <v>3</v>
      </c>
      <c r="BA166" s="8">
        <v>3</v>
      </c>
      <c r="BB166" s="8">
        <v>1</v>
      </c>
      <c r="BC166" s="8">
        <v>1</v>
      </c>
      <c r="BD166" s="8">
        <v>4</v>
      </c>
      <c r="BE166" s="8">
        <v>2</v>
      </c>
      <c r="BF166" s="8">
        <v>2</v>
      </c>
      <c r="BG166" s="8">
        <v>2</v>
      </c>
      <c r="BH166" s="8">
        <v>1</v>
      </c>
      <c r="BI166" s="8">
        <v>3</v>
      </c>
      <c r="BJ166" s="8">
        <v>7</v>
      </c>
      <c r="BK166" s="8" t="s">
        <v>22</v>
      </c>
      <c r="BL166" s="8">
        <v>18</v>
      </c>
      <c r="BM166" s="8">
        <v>1</v>
      </c>
      <c r="BN166" s="8"/>
      <c r="BO166" s="8">
        <v>6</v>
      </c>
      <c r="BP166" s="34">
        <v>46934</v>
      </c>
      <c r="BQ166" s="8" t="s">
        <v>21</v>
      </c>
      <c r="BR166" s="8" t="s">
        <v>156</v>
      </c>
    </row>
    <row r="167" spans="1:70" ht="15.5" thickBot="1" x14ac:dyDescent="0.35">
      <c r="A167" s="8" t="s">
        <v>26</v>
      </c>
      <c r="B167" s="16">
        <f t="shared" si="6"/>
        <v>459.41916666666663</v>
      </c>
      <c r="C167" s="8" t="s">
        <v>492</v>
      </c>
      <c r="D167" s="8" t="s">
        <v>372</v>
      </c>
      <c r="E167" s="33">
        <v>0.97</v>
      </c>
      <c r="F167" s="8">
        <v>0</v>
      </c>
      <c r="G167" s="8" t="s">
        <v>29</v>
      </c>
      <c r="H167" s="8" t="s">
        <v>493</v>
      </c>
      <c r="I167" s="8">
        <v>28</v>
      </c>
      <c r="J167" s="8">
        <v>165</v>
      </c>
      <c r="K167" s="8">
        <v>170</v>
      </c>
      <c r="L167" s="16">
        <f>IF( 数据!L167&lt;=6,(数据!L167-1)*权重!B$48,              IF(数据!L167&lt;=12, 5*权重!B$48+(数据!L167-6)*权重!B$49,                              5*权重!B$48+6*权重!B$49+(数据!L167-12)*权重!B$51              )
 )</f>
        <v>3.9333333333333331</v>
      </c>
      <c r="M167" s="16">
        <f>IF( 数据!M167&lt;=6,(数据!M167-1)*权重!C$48,              IF(数据!M167&lt;=12, 5*权重!C$48+(数据!M167-6)*权重!C$49,                              5*权重!C$48+6*权重!C$49+(数据!M167-12)*权重!C$51              )
 )</f>
        <v>0.5</v>
      </c>
      <c r="N167" s="16">
        <f>IF( 数据!N167&lt;=6,(数据!N167-1)*权重!D$48,              IF(数据!N167&lt;=12, 5*权重!D$48+(数据!N167-6)*权重!D$49,                              5*权重!D$48+6*权重!D$49+(数据!N167-12)*权重!D$51              )
 )</f>
        <v>0.25666666666666671</v>
      </c>
      <c r="O167" s="16">
        <f>IF( 数据!O167&lt;=6,(数据!O167-1)*权重!E$48,              IF(数据!O167&lt;=12, 5*权重!E$48+(数据!O167-6)*权重!E$49,                              5*权重!E$48+6*权重!E$49+(数据!O167-12)*权重!E$51              )
 )</f>
        <v>0</v>
      </c>
      <c r="P167" s="16">
        <f>IF( 数据!P167&lt;=6,(数据!P167-1)*权重!F$48,              IF(数据!P167&lt;=12, 5*权重!F$48+(数据!P167-6)*权重!F$49,                              5*权重!F$48+6*权重!F$49+(数据!P167-12)*权重!F$51              )
 )</f>
        <v>-1.583333333333333</v>
      </c>
      <c r="Q167" s="16">
        <f>IF( 数据!Q167&lt;=6,(数据!Q167-1)*权重!G$48,              IF(数据!Q167&lt;=12, 5*权重!G$48+(数据!Q167-6)*权重!G$49,                              5*权重!G$48+6*权重!G$49+(数据!Q167-12)*权重!G$51              )
 )</f>
        <v>0</v>
      </c>
      <c r="R167" s="16">
        <f>IF( 数据!R167&lt;=6,(数据!R167-1)*权重!H$48,              IF(数据!R167&lt;=12, 5*权重!H$48+(数据!R167-6)*权重!H$49,                              5*权重!H$48+6*权重!H$49+(数据!R167-12)*权重!H$51              )
 )</f>
        <v>0</v>
      </c>
      <c r="S167" s="16">
        <f>IF( 数据!S167&lt;=6,(数据!S167-1)*权重!I$48,              IF(数据!S167&lt;=12, 5*权重!I$48+(数据!S167-6)*权重!I$49,                              5*权重!I$48+6*权重!I$49+(数据!S167-12)*权重!I$51              )
 )</f>
        <v>22.033333333333331</v>
      </c>
      <c r="T167" s="16">
        <f>IF( 数据!T167&lt;=6,(数据!T167-1)*权重!J$48,              IF(数据!T167&lt;=12, 5*权重!J$48+(数据!T167-6)*权重!J$49,                              5*权重!J$48+6*权重!J$49+(数据!T167-12)*权重!J$51              )
 )</f>
        <v>1.65</v>
      </c>
      <c r="U167" s="16">
        <f>IF( 数据!U167&lt;=6,(数据!U167-1)*权重!K$48,              IF(数据!U167&lt;=12, 5*权重!K$48+(数据!U167-6)*权重!K$49,                              5*权重!K$48+6*权重!K$49+(数据!U167-12)*权重!K$51              )
 )</f>
        <v>0</v>
      </c>
      <c r="V167" s="16">
        <f>IF( 数据!V167&lt;=6,(数据!V167-1)*权重!L$48,              IF(数据!V167&lt;=12, 5*权重!L$48+(数据!V167-6)*权重!L$49,                              5*权重!L$48+6*权重!L$49+(数据!V167-12)*权重!L$51              )
 )</f>
        <v>8.8333333333333339</v>
      </c>
      <c r="W167" s="16">
        <f>IF( 数据!W167&lt;=6,(数据!W167-1)*权重!M$48,              IF(数据!W167&lt;=12, 5*权重!M$48+(数据!W167-6)*权重!M$49,                              5*权重!M$48+6*权重!M$49+(数据!W167-12)*权重!M$51              )
 )</f>
        <v>2.6666666666666665</v>
      </c>
      <c r="X167" s="16">
        <f>IF( 数据!X167&lt;=6,(数据!X167-1)*权重!N$48,              IF(数据!X167&lt;=12, 5*权重!N$48+(数据!X167-6)*权重!N$49,                              5*权重!N$48+6*权重!N$49+(数据!X167-12)*权重!N$51              )
 )</f>
        <v>2.2666666666666666</v>
      </c>
      <c r="Y167" s="16">
        <f>IF( 数据!Y167&lt;=6,(数据!Y167-1)*权重!O$48,              IF(数据!Y167&lt;=12, 5*权重!O$48+(数据!Y167-6)*权重!O$49,                              5*权重!O$48+6*权重!O$49+(数据!Y167-12)*权重!O$51              )
 )</f>
        <v>2.5333333333333332</v>
      </c>
      <c r="Z167" s="16">
        <f>IF( 数据!Z167&lt;=6,(数据!Z167-1)*权重!P$48,              IF(数据!Z167&lt;=10, 5*权重!P$48+(数据!Z167-4)*权重!P$50,                              5*权重!P$48+4*权重!P$50+(数据!Z167-10)*权重!P$52              )  )</f>
        <v>-0.55000000000000027</v>
      </c>
      <c r="AA167" s="16">
        <f>IF( 数据!AA167&lt;=6,(数据!AA167-1)*权重!Q$48,              IF(数据!AA167&lt;=12, 5*权重!Q$48+(数据!AA167-6)*权重!Q$49,                              5*权重!Q$48+6*权重!Q$49+(数据!AA167-12)*权重!Q$51              )
 )</f>
        <v>6.2333333333333325</v>
      </c>
      <c r="AB167" s="16">
        <f>IF( 数据!AB167&lt;=6,(数据!AB167-1)*权重!R$48,              IF(数据!AB167&lt;=10, 5*权重!R$48+(数据!AB167-4)*权重!R$50,                              5*权重!R$48+4*权重!R$50+(数据!AB167-10)*权重!R$52              )  )</f>
        <v>59</v>
      </c>
      <c r="AC167" s="16">
        <f>IF( 数据!AC167&lt;=6,(数据!AC167-1)*权重!S$48,              IF(数据!AC167&lt;=12, 5*权重!S$48+(数据!AC167-6)*权重!S$49,                              5*权重!S$48+6*权重!S$49+(数据!AC167-12)*权重!S$51              )
 )</f>
        <v>19.5</v>
      </c>
      <c r="AD167" s="16">
        <f>IF( 数据!AD167&lt;=6,(数据!AD167-1)*权重!T$48,              IF(数据!AD167&lt;=12, 5*权重!T$48+(数据!AD167-6)*权重!T$49,                              5*权重!T$48+6*权重!T$49+(数据!AD167-12)*权重!T$51              )
 )</f>
        <v>-1.5999999999999996</v>
      </c>
      <c r="AE167" s="16">
        <f>IF( 数据!AE167&lt;=6,(数据!AE167-1)*权重!U$48,              IF(数据!AE167&lt;=10, 5*权重!U$48+(数据!AE167-4)*权重!U$50,                              5*权重!U$48+4*权重!U$50+(数据!AE167-10)*权重!U$52              )  )</f>
        <v>-2.1999999999999993</v>
      </c>
      <c r="AF167" s="16">
        <f>IF( 数据!AF167&lt;=6,(数据!AF167-1)*权重!V$48,              IF(数据!AF167&lt;=10, 5*权重!V$48+(数据!AF167-4)*权重!V$50,                              5*权重!V$48+4*权重!V$50+(数据!AF167-10)*权重!V$52              )  )</f>
        <v>7.6125000000000007</v>
      </c>
      <c r="AG167" s="16">
        <f>IF( 数据!AG167&lt;=6,(数据!AG167-1)*权重!W$48,              IF(数据!AG167&lt;=12, 5*权重!W$48+(数据!AG167-6)*权重!W$49,                              5*权重!W$48+6*权重!W$49+(数据!AG167-12)*权重!W$51              )
 )</f>
        <v>3.4999999999999996</v>
      </c>
      <c r="AH167" s="16">
        <f>IF( 数据!AH167&lt;=6,(数据!AH167-1)*权重!X$48,              IF(数据!AH167&lt;=10, 5*权重!X$48+(数据!AH167-4)*权重!X$50,                              5*权重!X$48+4*权重!X$50+(数据!AH167-10)*权重!X$52              )  )</f>
        <v>0.17500000000000004</v>
      </c>
      <c r="AI167" s="16">
        <f>IF( 数据!AI167&lt;=6,(数据!AI167-1)*权重!Y$48,              IF(数据!AI167&lt;=12, 5*权重!Y$48+(数据!AI167-6)*权重!Y$49,                              5*权重!Y$48+6*权重!Y$49+(数据!AI167-12)*权重!Y$51              )
 )</f>
        <v>1.0666666666666667</v>
      </c>
      <c r="AJ167" s="16">
        <f>IF( 数据!AJ167&lt;=6,(数据!AJ167-1)*权重!Z$48,              IF(数据!AJ167&lt;=10, 5*权重!Z$48+(数据!AJ167-4)*权重!Z$50,                              5*权重!Z$48+4*权重!Z$50+(数据!AJ167-10)*权重!Z$52              )  )</f>
        <v>11.012499999999999</v>
      </c>
      <c r="AK167" s="16">
        <f>IF( 数据!AK167&lt;=6,(数据!AK167-1)*权重!AA$48,              IF(数据!AK167&lt;=10, 5*权重!AA$48+(数据!AK167-4)*权重!AA$50,                              5*权重!AA$48+4*权重!AA$50+(数据!AK167-10)*权重!AA$52              )  )</f>
        <v>-0.75000000000000022</v>
      </c>
      <c r="AL167" s="16">
        <f>IF( 数据!AL167&lt;=6,(数据!AL167-1)*权重!AB$48,              IF(数据!AL167&lt;=12, 5*权重!AB$48+(数据!AL167-6)*权重!AB$49,                              5*权重!AB$48+6*权重!AB$49+(数据!AL167-12)*权重!AB$51              )
 )</f>
        <v>16.2</v>
      </c>
      <c r="AM167" s="16">
        <f>IF( 数据!AM167&lt;=6,(数据!AM167-1)*权重!AC$48,              IF(数据!AM167&lt;=12, 5*权重!AC$48+(数据!AM167-6)*权重!AC$49,                              5*权重!AC$48+6*权重!AC$49+(数据!AM167-12)*权重!AC$51              )
 )</f>
        <v>8.8666666666666671</v>
      </c>
      <c r="AN167" s="16">
        <f>IF( 数据!AN167&lt;=6,(数据!AN167-1)*权重!AD$48,              IF(数据!AN167&lt;=12, 5*权重!AD$48+(数据!AN167-6)*权重!AD$49,                              5*权重!AD$48+6*权重!AD$49+(数据!AN167-12)*权重!AD$51              )
 )</f>
        <v>86.791666666666657</v>
      </c>
      <c r="AO167" s="16">
        <f>IF( 数据!AO167&lt;=6,(数据!AO167-1)*权重!AE$48,              IF(数据!AO167&lt;=12, 5*权重!AE$48+(数据!AO167-6)*权重!AE$49,                              5*权重!AE$48+6*权重!AE$49+(数据!AO167-12)*权重!AE$51              )
 )</f>
        <v>12.5</v>
      </c>
      <c r="AP167" s="16">
        <f>IF( 数据!AP167&lt;=6,(数据!AP167-1)*权重!AF$48,              IF(数据!AP167&lt;=12, 5*权重!AF$48+(数据!AP167-6)*权重!AF$49,                              5*权重!AF$48+6*权重!AF$49+(数据!AP167-12)*权重!AF$51              )
 )</f>
        <v>17.366666666666667</v>
      </c>
      <c r="AQ167" s="16">
        <f>IF( 数据!AQ167&lt;=6,(数据!AQ167-1)*权重!AG$48,              IF(数据!AQ167&lt;=12, 5*权重!AG$48+(数据!AQ167-6)*权重!AG$49,                              5*权重!AG$48+6*权重!AG$49+(数据!AQ167-12)*权重!AG$51              )
 )</f>
        <v>18.316666666666666</v>
      </c>
      <c r="AR167" s="16">
        <f>IF( 数据!AR167&lt;=6,(数据!AR167-1)*权重!AH$48,              IF(数据!AR167&lt;=12, 5*权重!AH$48+(数据!AR167-6)*权重!AH$49,                              5*权重!AH$48+6*权重!AH$49+(数据!AR167-12)*权重!AH$51              )
 )</f>
        <v>16.899999999999999</v>
      </c>
      <c r="AS167" s="16">
        <f>IF( 数据!AS167&lt;=6,(数据!AS167-1)*权重!AI$48,              IF(数据!AS167&lt;=12, 5*权重!AI$48+(数据!AS167-6)*权重!AI$49,                              5*权重!AI$48+6*权重!AI$49+(数据!AS167-12)*权重!AI$51              )
 )</f>
        <v>1.8500000000000005</v>
      </c>
      <c r="AT167" s="16">
        <f>IF( 数据!AT167&lt;=6,(数据!AT167-1)*权重!AJ$48,              IF(数据!AT167&lt;=12, 5*权重!AJ$48+(数据!AT167-6)*权重!AJ$49,                              5*权重!AJ$48+6*权重!AJ$49+(数据!AT167-12)*权重!AJ$51              )
 )</f>
        <v>86.5</v>
      </c>
      <c r="AU167" s="16">
        <f>IF( 数据!AU167&lt;=6,(数据!AU167-1)*权重!AK$48,              IF(数据!AU167&lt;=12, 5*权重!AK$48+(数据!AU167-6)*权重!AK$49,                              5*权重!AK$48+6*权重!AK$49+(数据!AU167-12)*权重!AK$51              )
 )</f>
        <v>15.099999999999998</v>
      </c>
      <c r="AV167" s="16">
        <f>IF( 数据!AV167&lt;=6,(数据!AV167-1)*权重!AL$48,              IF(数据!AV167&lt;=10, 5*权重!AL$48+(数据!AV167-4)*权重!AL$50,                              5*权重!AL$48+4*权重!AL$50+(数据!AV167-10)*权重!AL$52              )  )</f>
        <v>3.4</v>
      </c>
      <c r="AW167" s="16">
        <f>IF( 数据!AW167&lt;=6,(数据!AW167-1)*权重!AM$48,              IF(数据!AW167&lt;=10, 5*权重!AM$48+(数据!AW167-4)*权重!AM$50,                              5*权重!AM$48+4*权重!AM$50+(数据!AW167-10)*权重!AM$52              )  )</f>
        <v>4.95</v>
      </c>
      <c r="AX167" s="16">
        <f>IF( 数据!AX167&lt;=6,(数据!AX167-1)*权重!AN$48,              IF(数据!AX167&lt;=10, 5*权重!AN$48+(数据!AX167-4)*权重!AN$50,                              5*权重!AN$48+4*权重!AN$50+(数据!AX167-10)*权重!AN$52              )  )</f>
        <v>24.587499999999999</v>
      </c>
      <c r="AY167" s="8">
        <v>1</v>
      </c>
      <c r="AZ167" s="8">
        <v>4</v>
      </c>
      <c r="BA167" s="8">
        <v>1</v>
      </c>
      <c r="BB167" s="8">
        <v>1</v>
      </c>
      <c r="BC167" s="8">
        <v>2</v>
      </c>
      <c r="BD167" s="8">
        <v>1</v>
      </c>
      <c r="BE167" s="8">
        <v>3</v>
      </c>
      <c r="BF167" s="8">
        <v>1</v>
      </c>
      <c r="BG167" s="8">
        <v>1</v>
      </c>
      <c r="BH167" s="8">
        <v>4</v>
      </c>
      <c r="BI167" s="8">
        <v>1</v>
      </c>
      <c r="BJ167" s="8">
        <v>7.4</v>
      </c>
      <c r="BK167" s="8" t="s">
        <v>20</v>
      </c>
      <c r="BL167" s="8">
        <v>14</v>
      </c>
      <c r="BM167" s="8" t="s">
        <v>349</v>
      </c>
      <c r="BN167" s="8"/>
      <c r="BO167" s="8">
        <v>52</v>
      </c>
      <c r="BP167" s="34">
        <v>47299</v>
      </c>
      <c r="BQ167" s="8" t="s">
        <v>21</v>
      </c>
      <c r="BR167" s="8" t="s">
        <v>156</v>
      </c>
    </row>
    <row r="168" spans="1:70" ht="15.5" thickBot="1" x14ac:dyDescent="0.35">
      <c r="A168" s="8" t="s">
        <v>26</v>
      </c>
      <c r="B168" s="16">
        <f t="shared" si="6"/>
        <v>388.26416666666665</v>
      </c>
      <c r="C168" s="8" t="s">
        <v>494</v>
      </c>
      <c r="D168" s="8" t="s">
        <v>372</v>
      </c>
      <c r="E168" s="33">
        <v>1</v>
      </c>
      <c r="F168" s="8">
        <v>0</v>
      </c>
      <c r="G168" s="8" t="s">
        <v>28</v>
      </c>
      <c r="H168" s="8" t="s">
        <v>495</v>
      </c>
      <c r="I168" s="8">
        <v>31</v>
      </c>
      <c r="J168" s="8">
        <v>150</v>
      </c>
      <c r="K168" s="8">
        <v>159</v>
      </c>
      <c r="L168" s="16">
        <f>IF( 数据!L168&lt;=6,(数据!L168-1)*权重!B$48,              IF(数据!L168&lt;=12, 5*权重!B$48+(数据!L168-6)*权重!B$49,                              5*权重!B$48+6*权重!B$49+(数据!L168-12)*权重!B$51              )
 )</f>
        <v>4.8666666666666663</v>
      </c>
      <c r="M168" s="16">
        <f>IF( 数据!M168&lt;=6,(数据!M168-1)*权重!C$48,              IF(数据!M168&lt;=12, 5*权重!C$48+(数据!M168-6)*权重!C$49,                              5*权重!C$48+6*权重!C$49+(数据!M168-12)*权重!C$51              )
 )</f>
        <v>2.166666666666667</v>
      </c>
      <c r="N168" s="16">
        <f>IF( 数据!N168&lt;=6,(数据!N168-1)*权重!D$48,              IF(数据!N168&lt;=12, 5*权重!D$48+(数据!N168-6)*权重!D$49,                              5*权重!D$48+6*权重!D$49+(数据!N168-12)*权重!D$51              )
 )</f>
        <v>-1.4999999999999902E-2</v>
      </c>
      <c r="O168" s="16">
        <f>IF( 数据!O168&lt;=6,(数据!O168-1)*权重!E$48,              IF(数据!O168&lt;=12, 5*权重!E$48+(数据!O168-6)*权重!E$49,                              5*权重!E$48+6*权重!E$49+(数据!O168-12)*权重!E$51              )
 )</f>
        <v>0</v>
      </c>
      <c r="P168" s="16">
        <f>IF( 数据!P168&lt;=6,(数据!P168-1)*权重!F$48,              IF(数据!P168&lt;=12, 5*权重!F$48+(数据!P168-6)*权重!F$49,                              5*权重!F$48+6*权重!F$49+(数据!P168-12)*权重!F$51              )
 )</f>
        <v>-1.583333333333333</v>
      </c>
      <c r="Q168" s="16">
        <f>IF( 数据!Q168&lt;=6,(数据!Q168-1)*权重!G$48,              IF(数据!Q168&lt;=12, 5*权重!G$48+(数据!Q168-6)*权重!G$49,                              5*权重!G$48+6*权重!G$49+(数据!Q168-12)*权重!G$51              )
 )</f>
        <v>0</v>
      </c>
      <c r="R168" s="16">
        <f>IF( 数据!R168&lt;=6,(数据!R168-1)*权重!H$48,              IF(数据!R168&lt;=12, 5*权重!H$48+(数据!R168-6)*权重!H$49,                              5*权重!H$48+6*权重!H$49+(数据!R168-12)*权重!H$51              )
 )</f>
        <v>0</v>
      </c>
      <c r="S168" s="16">
        <f>IF( 数据!S168&lt;=6,(数据!S168-1)*权重!I$48,              IF(数据!S168&lt;=12, 5*权重!I$48+(数据!S168-6)*权重!I$49,                              5*权重!I$48+6*权重!I$49+(数据!S168-12)*权重!I$51              )
 )</f>
        <v>19.299999999999997</v>
      </c>
      <c r="T168" s="16">
        <f>IF( 数据!T168&lt;=6,(数据!T168-1)*权重!J$48,              IF(数据!T168&lt;=12, 5*权重!J$48+(数据!T168-6)*权重!J$49,                              5*权重!J$48+6*权重!J$49+(数据!T168-12)*权重!J$51              )
 )</f>
        <v>1.0333333333333332</v>
      </c>
      <c r="U168" s="16">
        <f>IF( 数据!U168&lt;=6,(数据!U168-1)*权重!K$48,              IF(数据!U168&lt;=12, 5*权重!K$48+(数据!U168-6)*权重!K$49,                              5*权重!K$48+6*权重!K$49+(数据!U168-12)*权重!K$51              )
 )</f>
        <v>0</v>
      </c>
      <c r="V168" s="16">
        <f>IF( 数据!V168&lt;=6,(数据!V168-1)*权重!L$48,              IF(数据!V168&lt;=12, 5*权重!L$48+(数据!V168-6)*权重!L$49,                              5*权重!L$48+6*权重!L$49+(数据!V168-12)*权重!L$51              )
 )</f>
        <v>7.1333333333333346</v>
      </c>
      <c r="W168" s="16">
        <f>IF( 数据!W168&lt;=6,(数据!W168-1)*权重!M$48,              IF(数据!W168&lt;=12, 5*权重!M$48+(数据!W168-6)*权重!M$49,                              5*权重!M$48+6*权重!M$49+(数据!W168-12)*权重!M$51              )
 )</f>
        <v>2.6666666666666665</v>
      </c>
      <c r="X168" s="16">
        <f>IF( 数据!X168&lt;=6,(数据!X168-1)*权重!N$48,              IF(数据!X168&lt;=12, 5*权重!N$48+(数据!X168-6)*权重!N$49,                              5*权重!N$48+6*权重!N$49+(数据!X168-12)*权重!N$51              )
 )</f>
        <v>2.2166666666666663</v>
      </c>
      <c r="Y168" s="16">
        <f>IF( 数据!Y168&lt;=6,(数据!Y168-1)*权重!O$48,              IF(数据!Y168&lt;=12, 5*权重!O$48+(数据!Y168-6)*权重!O$49,                              5*权重!O$48+6*权重!O$49+(数据!Y168-12)*权重!O$51              )
 )</f>
        <v>4.2</v>
      </c>
      <c r="Z168" s="16">
        <f>IF( 数据!Z168&lt;=6,(数据!Z168-1)*权重!P$48,              IF(数据!Z168&lt;=10, 5*权重!P$48+(数据!Z168-4)*权重!P$50,                              5*权重!P$48+4*权重!P$50+(数据!Z168-10)*权重!P$52              )  )</f>
        <v>-0.55000000000000027</v>
      </c>
      <c r="AA168" s="16">
        <f>IF( 数据!AA168&lt;=6,(数据!AA168-1)*权重!Q$48,              IF(数据!AA168&lt;=12, 5*权重!Q$48+(数据!AA168-6)*权重!Q$49,                              5*权重!Q$48+6*权重!Q$49+(数据!AA168-12)*权重!Q$51              )
 )</f>
        <v>5.8</v>
      </c>
      <c r="AB168" s="16">
        <f>IF( 数据!AB168&lt;=6,(数据!AB168-1)*权重!R$48,              IF(数据!AB168&lt;=10, 5*权重!R$48+(数据!AB168-4)*权重!R$50,                              5*权重!R$48+4*权重!R$50+(数据!AB168-10)*权重!R$52              )  )</f>
        <v>54.5</v>
      </c>
      <c r="AC168" s="16">
        <f>IF( 数据!AC168&lt;=6,(数据!AC168-1)*权重!S$48,              IF(数据!AC168&lt;=12, 5*权重!S$48+(数据!AC168-6)*权重!S$49,                              5*权重!S$48+6*权重!S$49+(数据!AC168-12)*权重!S$51              )
 )</f>
        <v>18</v>
      </c>
      <c r="AD168" s="16">
        <f>IF( 数据!AD168&lt;=6,(数据!AD168-1)*权重!T$48,              IF(数据!AD168&lt;=12, 5*权重!T$48+(数据!AD168-6)*权重!T$49,                              5*权重!T$48+6*权重!T$49+(数据!AD168-12)*权重!T$51              )
 )</f>
        <v>-1.5999999999999996</v>
      </c>
      <c r="AE168" s="16">
        <f>IF( 数据!AE168&lt;=6,(数据!AE168-1)*权重!U$48,              IF(数据!AE168&lt;=10, 5*权重!U$48+(数据!AE168-4)*权重!U$50,                              5*权重!U$48+4*权重!U$50+(数据!AE168-10)*权重!U$52              )  )</f>
        <v>-2.4499999999999993</v>
      </c>
      <c r="AF168" s="16">
        <f>IF( 数据!AF168&lt;=6,(数据!AF168-1)*权重!V$48,              IF(数据!AF168&lt;=10, 5*权重!V$48+(数据!AF168-4)*权重!V$50,                              5*权重!V$48+4*权重!V$50+(数据!AF168-10)*权重!V$52              )  )</f>
        <v>6.3000000000000007</v>
      </c>
      <c r="AG168" s="16">
        <f>IF( 数据!AG168&lt;=6,(数据!AG168-1)*权重!W$48,              IF(数据!AG168&lt;=12, 5*权重!W$48+(数据!AG168-6)*权重!W$49,                              5*权重!W$48+6*权重!W$49+(数据!AG168-12)*权重!W$51              )
 )</f>
        <v>3.8999999999999995</v>
      </c>
      <c r="AH168" s="16">
        <f>IF( 数据!AH168&lt;=6,(数据!AH168-1)*权重!X$48,              IF(数据!AH168&lt;=10, 5*权重!X$48+(数据!AH168-4)*权重!X$50,                              5*权重!X$48+4*权重!X$50+(数据!AH168-10)*权重!X$52              )  )</f>
        <v>6.25E-2</v>
      </c>
      <c r="AI168" s="16">
        <f>IF( 数据!AI168&lt;=6,(数据!AI168-1)*权重!Y$48,              IF(数据!AI168&lt;=12, 5*权重!Y$48+(数据!AI168-6)*权重!Y$49,                              5*权重!Y$48+6*权重!Y$49+(数据!AI168-12)*权重!Y$51              )
 )</f>
        <v>1.0666666666666667</v>
      </c>
      <c r="AJ168" s="16">
        <f>IF( 数据!AJ168&lt;=6,(数据!AJ168-1)*权重!Z$48,              IF(数据!AJ168&lt;=10, 5*权重!Z$48+(数据!AJ168-4)*权重!Z$50,                              5*权重!Z$48+4*权重!Z$50+(数据!AJ168-10)*权重!Z$52              )  )</f>
        <v>7.4875000000000007</v>
      </c>
      <c r="AK168" s="16">
        <f>IF( 数据!AK168&lt;=6,(数据!AK168-1)*权重!AA$48,              IF(数据!AK168&lt;=10, 5*权重!AA$48+(数据!AK168-4)*权重!AA$50,                              5*权重!AA$48+4*权重!AA$50+(数据!AK168-10)*权重!AA$52              )  )</f>
        <v>-2.6000000000000005</v>
      </c>
      <c r="AL168" s="16">
        <f>IF( 数据!AL168&lt;=6,(数据!AL168-1)*权重!AB$48,              IF(数据!AL168&lt;=12, 5*权重!AB$48+(数据!AL168-6)*权重!AB$49,                              5*权重!AB$48+6*权重!AB$49+(数据!AL168-12)*权重!AB$51              )
 )</f>
        <v>13.5</v>
      </c>
      <c r="AM168" s="16">
        <f>IF( 数据!AM168&lt;=6,(数据!AM168-1)*权重!AC$48,              IF(数据!AM168&lt;=12, 5*权重!AC$48+(数据!AM168-6)*权重!AC$49,                              5*权重!AC$48+6*权重!AC$49+(数据!AM168-12)*权重!AC$51              )
 )</f>
        <v>9.9666666666666668</v>
      </c>
      <c r="AN168" s="16">
        <f>IF( 数据!AN168&lt;=6,(数据!AN168-1)*权重!AD$48,              IF(数据!AN168&lt;=12, 5*权重!AD$48+(数据!AN168-6)*权重!AD$49,                              5*权重!AD$48+6*权重!AD$49+(数据!AN168-12)*权重!AD$51              )
 )</f>
        <v>72.604166666666671</v>
      </c>
      <c r="AO168" s="16">
        <f>IF( 数据!AO168&lt;=6,(数据!AO168-1)*权重!AE$48,              IF(数据!AO168&lt;=12, 5*权重!AE$48+(数据!AO168-6)*权重!AE$49,                              5*权重!AE$48+6*权重!AE$49+(数据!AO168-12)*权重!AE$51              )
 )</f>
        <v>4.2</v>
      </c>
      <c r="AP168" s="16">
        <f>IF( 数据!AP168&lt;=6,(数据!AP168-1)*权重!AF$48,              IF(数据!AP168&lt;=12, 5*权重!AF$48+(数据!AP168-6)*权重!AF$49,                              5*权重!AF$48+6*权重!AF$49+(数据!AP168-12)*权重!AF$51              )
 )</f>
        <v>14.466666666666667</v>
      </c>
      <c r="AQ168" s="16">
        <f>IF( 数据!AQ168&lt;=6,(数据!AQ168-1)*权重!AG$48,              IF(数据!AQ168&lt;=12, 5*权重!AG$48+(数据!AQ168-6)*权重!AG$49,                              5*权重!AG$48+6*权重!AG$49+(数据!AQ168-12)*权重!AG$51              )
 )</f>
        <v>19.866666666666667</v>
      </c>
      <c r="AR168" s="16">
        <f>IF( 数据!AR168&lt;=6,(数据!AR168-1)*权重!AH$48,              IF(数据!AR168&lt;=12, 5*权重!AH$48+(数据!AR168-6)*权重!AH$49,                              5*权重!AH$48+6*权重!AH$49+(数据!AR168-12)*权重!AH$51              )
 )</f>
        <v>13.399999999999999</v>
      </c>
      <c r="AS168" s="16">
        <f>IF( 数据!AS168&lt;=6,(数据!AS168-1)*权重!AI$48,              IF(数据!AS168&lt;=12, 5*权重!AI$48+(数据!AS168-6)*权重!AI$49,                              5*权重!AI$48+6*权重!AI$49+(数据!AS168-12)*权重!AI$51              )
 )</f>
        <v>1.8500000000000005</v>
      </c>
      <c r="AT168" s="16">
        <f>IF( 数据!AT168&lt;=6,(数据!AT168-1)*权重!AJ$48,              IF(数据!AT168&lt;=12, 5*权重!AJ$48+(数据!AT168-6)*权重!AJ$49,                              5*权重!AJ$48+6*权重!AJ$49+(数据!AT168-12)*权重!AJ$51              )
 )</f>
        <v>67</v>
      </c>
      <c r="AU168" s="16">
        <f>IF( 数据!AU168&lt;=6,(数据!AU168-1)*权重!AK$48,              IF(数据!AU168&lt;=12, 5*权重!AK$48+(数据!AU168-6)*权重!AK$49,                              5*权重!AK$48+6*权重!AK$49+(数据!AU168-12)*权重!AK$51              )
 )</f>
        <v>10.833333333333332</v>
      </c>
      <c r="AV168" s="16">
        <f>IF( 数据!AV168&lt;=6,(数据!AV168-1)*权重!AL$48,              IF(数据!AV168&lt;=10, 5*权重!AL$48+(数据!AV168-4)*权重!AL$50,                              5*权重!AL$48+4*权重!AL$50+(数据!AV168-10)*权重!AL$52              )  )</f>
        <v>2.9749999999999996</v>
      </c>
      <c r="AW168" s="16">
        <f>IF( 数据!AW168&lt;=6,(数据!AW168-1)*权重!AM$48,              IF(数据!AW168&lt;=10, 5*权重!AM$48+(数据!AW168-4)*权重!AM$50,                              5*权重!AM$48+4*权重!AM$50+(数据!AW168-10)*权重!AM$52              )  )</f>
        <v>4.2</v>
      </c>
      <c r="AX168" s="16">
        <f>IF( 数据!AX168&lt;=6,(数据!AX168-1)*权重!AN$48,              IF(数据!AX168&lt;=10, 5*权重!AN$48+(数据!AX168-4)*权重!AN$50,                              5*权重!AN$48+4*权重!AN$50+(数据!AX168-10)*权重!AN$52              )  )</f>
        <v>21.5</v>
      </c>
      <c r="AY168" s="8">
        <v>1</v>
      </c>
      <c r="AZ168" s="8">
        <v>2</v>
      </c>
      <c r="BA168" s="8">
        <v>1</v>
      </c>
      <c r="BB168" s="8">
        <v>2</v>
      </c>
      <c r="BC168" s="8">
        <v>2</v>
      </c>
      <c r="BD168" s="8">
        <v>1</v>
      </c>
      <c r="BE168" s="8">
        <v>3</v>
      </c>
      <c r="BF168" s="8">
        <v>2</v>
      </c>
      <c r="BG168" s="8">
        <v>3</v>
      </c>
      <c r="BH168" s="8">
        <v>3</v>
      </c>
      <c r="BI168" s="8">
        <v>1</v>
      </c>
      <c r="BJ168" s="8" t="s">
        <v>26</v>
      </c>
      <c r="BK168" s="8" t="s">
        <v>20</v>
      </c>
      <c r="BL168" s="8">
        <v>10</v>
      </c>
      <c r="BM168" s="8" t="s">
        <v>349</v>
      </c>
      <c r="BN168" s="8"/>
      <c r="BO168" s="8">
        <v>41</v>
      </c>
      <c r="BP168" s="34">
        <v>46203</v>
      </c>
      <c r="BQ168" s="8" t="s">
        <v>21</v>
      </c>
      <c r="BR168" s="8" t="s">
        <v>156</v>
      </c>
    </row>
    <row r="169" spans="1:70" ht="14.5" thickBot="1" x14ac:dyDescent="0.35">
      <c r="A169" s="8" t="s">
        <v>26</v>
      </c>
      <c r="B169" s="16">
        <f t="shared" si="6"/>
        <v>435.41166666666669</v>
      </c>
      <c r="C169" s="8" t="s">
        <v>496</v>
      </c>
      <c r="D169" s="8" t="s">
        <v>372</v>
      </c>
      <c r="E169" s="33">
        <v>1</v>
      </c>
      <c r="F169" s="8">
        <v>0</v>
      </c>
      <c r="G169" s="8" t="s">
        <v>28</v>
      </c>
      <c r="H169" s="8" t="s">
        <v>31</v>
      </c>
      <c r="I169" s="8">
        <v>28</v>
      </c>
      <c r="J169" s="8">
        <v>153</v>
      </c>
      <c r="K169" s="8">
        <v>165</v>
      </c>
      <c r="L169" s="16">
        <f>IF( 数据!L169&lt;=6,(数据!L169-1)*权重!B$48,              IF(数据!L169&lt;=12, 5*权重!B$48+(数据!L169-6)*权重!B$49,                              5*权重!B$48+6*权重!B$49+(数据!L169-12)*权重!B$51              )
 )</f>
        <v>3.9333333333333331</v>
      </c>
      <c r="M169" s="16">
        <f>IF( 数据!M169&lt;=6,(数据!M169-1)*权重!C$48,              IF(数据!M169&lt;=12, 5*权重!C$48+(数据!M169-6)*权重!C$49,                              5*权重!C$48+6*权重!C$49+(数据!M169-12)*权重!C$51              )
 )</f>
        <v>2.5</v>
      </c>
      <c r="N169" s="16">
        <f>IF( 数据!N169&lt;=6,(数据!N169-1)*权重!D$48,              IF(数据!N169&lt;=12, 5*权重!D$48+(数据!N169-6)*权重!D$49,                              5*权重!D$48+6*权重!D$49+(数据!N169-12)*权重!D$51              )
 )</f>
        <v>1.3699999999999999</v>
      </c>
      <c r="O169" s="16">
        <f>IF( 数据!O169&lt;=6,(数据!O169-1)*权重!E$48,              IF(数据!O169&lt;=12, 5*权重!E$48+(数据!O169-6)*权重!E$49,                              5*权重!E$48+6*权重!E$49+(数据!O169-12)*权重!E$51              )
 )</f>
        <v>0</v>
      </c>
      <c r="P169" s="16">
        <f>IF( 数据!P169&lt;=6,(数据!P169-1)*权重!F$48,              IF(数据!P169&lt;=12, 5*权重!F$48+(数据!P169-6)*权重!F$49,                              5*权重!F$48+6*权重!F$49+(数据!P169-12)*权重!F$51              )
 )</f>
        <v>-3.4999999999999996</v>
      </c>
      <c r="Q169" s="16">
        <f>IF( 数据!Q169&lt;=6,(数据!Q169-1)*权重!G$48,              IF(数据!Q169&lt;=12, 5*权重!G$48+(数据!Q169-6)*权重!G$49,                              5*权重!G$48+6*权重!G$49+(数据!Q169-12)*权重!G$51              )
 )</f>
        <v>0</v>
      </c>
      <c r="R169" s="16">
        <f>IF( 数据!R169&lt;=6,(数据!R169-1)*权重!H$48,              IF(数据!R169&lt;=12, 5*权重!H$48+(数据!R169-6)*权重!H$49,                              5*权重!H$48+6*权重!H$49+(数据!R169-12)*权重!H$51              )
 )</f>
        <v>0</v>
      </c>
      <c r="S169" s="16">
        <f>IF( 数据!S169&lt;=6,(数据!S169-1)*权重!I$48,              IF(数据!S169&lt;=12, 5*权重!I$48+(数据!S169-6)*权重!I$49,                              5*权重!I$48+6*权重!I$49+(数据!S169-12)*权重!I$51              )
 )</f>
        <v>12.133333333333333</v>
      </c>
      <c r="T169" s="16">
        <f>IF( 数据!T169&lt;=6,(数据!T169-1)*权重!J$48,              IF(数据!T169&lt;=12, 5*权重!J$48+(数据!T169-6)*权重!J$49,                              5*权重!J$48+6*权重!J$49+(数据!T169-12)*权重!J$51              )
 )</f>
        <v>1.7999999999999998</v>
      </c>
      <c r="U169" s="16">
        <f>IF( 数据!U169&lt;=6,(数据!U169-1)*权重!K$48,              IF(数据!U169&lt;=12, 5*权重!K$48+(数据!U169-6)*权重!K$49,                              5*权重!K$48+6*权重!K$49+(数据!U169-12)*权重!K$51              )
 )</f>
        <v>0</v>
      </c>
      <c r="V169" s="16">
        <f>IF( 数据!V169&lt;=6,(数据!V169-1)*权重!L$48,              IF(数据!V169&lt;=12, 5*权重!L$48+(数据!V169-6)*权重!L$49,                              5*权重!L$48+6*权重!L$49+(数据!V169-12)*权重!L$51              )
 )</f>
        <v>5.3000000000000007</v>
      </c>
      <c r="W169" s="16">
        <f>IF( 数据!W169&lt;=6,(数据!W169-1)*权重!M$48,              IF(数据!W169&lt;=12, 5*权重!M$48+(数据!W169-6)*权重!M$49,                              5*权重!M$48+6*权重!M$49+(数据!W169-12)*权重!M$51              )
 )</f>
        <v>-0.5</v>
      </c>
      <c r="X169" s="16">
        <f>IF( 数据!X169&lt;=6,(数据!X169-1)*权重!N$48,              IF(数据!X169&lt;=12, 5*权重!N$48+(数据!X169-6)*权重!N$49,                              5*权重!N$48+6*权重!N$49+(数据!X169-12)*权重!N$51              )
 )</f>
        <v>3.1999999999999997</v>
      </c>
      <c r="Y169" s="16">
        <f>IF( 数据!Y169&lt;=6,(数据!Y169-1)*权重!O$48,              IF(数据!Y169&lt;=12, 5*权重!O$48+(数据!Y169-6)*权重!O$49,                              5*权重!O$48+6*权重!O$49+(数据!Y169-12)*权重!O$51              )
 )</f>
        <v>1.2833333333333332</v>
      </c>
      <c r="Z169" s="16">
        <f>IF( 数据!Z169&lt;=6,(数据!Z169-1)*权重!P$48,              IF(数据!Z169&lt;=10, 5*权重!P$48+(数据!Z169-4)*权重!P$50,                              5*权重!P$48+4*权重!P$50+(数据!Z169-10)*权重!P$52              )  )</f>
        <v>-1.6</v>
      </c>
      <c r="AA169" s="16">
        <f>IF( 数据!AA169&lt;=6,(数据!AA169-1)*权重!Q$48,              IF(数据!AA169&lt;=12, 5*权重!Q$48+(数据!AA169-6)*权重!Q$49,                              5*权重!Q$48+6*权重!Q$49+(数据!AA169-12)*权重!Q$51              )
 )</f>
        <v>7.1666666666666661</v>
      </c>
      <c r="AB169" s="16">
        <f>IF( 数据!AB169&lt;=6,(数据!AB169-1)*权重!R$48,              IF(数据!AB169&lt;=10, 5*权重!R$48+(数据!AB169-4)*权重!R$50,                              5*权重!R$48+4*权重!R$50+(数据!AB169-10)*权重!R$52              )  )</f>
        <v>57.5</v>
      </c>
      <c r="AC169" s="16">
        <f>IF( 数据!AC169&lt;=6,(数据!AC169-1)*权重!S$48,              IF(数据!AC169&lt;=12, 5*权重!S$48+(数据!AC169-6)*权重!S$49,                              5*权重!S$48+6*权重!S$49+(数据!AC169-12)*权重!S$51              )
 )</f>
        <v>19.5</v>
      </c>
      <c r="AD169" s="16">
        <f>IF( 数据!AD169&lt;=6,(数据!AD169-1)*权重!T$48,              IF(数据!AD169&lt;=12, 5*权重!T$48+(数据!AD169-6)*权重!T$49,                              5*权重!T$48+6*权重!T$49+(数据!AD169-12)*权重!T$51              )
 )</f>
        <v>-1.5999999999999996</v>
      </c>
      <c r="AE169" s="16">
        <f>IF( 数据!AE169&lt;=6,(数据!AE169-1)*权重!U$48,              IF(数据!AE169&lt;=10, 5*权重!U$48+(数据!AE169-4)*权重!U$50,                              5*权重!U$48+4*权重!U$50+(数据!AE169-10)*权重!U$52              )  )</f>
        <v>-1.7999999999999994</v>
      </c>
      <c r="AF169" s="16">
        <f>IF( 数据!AF169&lt;=6,(数据!AF169-1)*权重!V$48,              IF(数据!AF169&lt;=10, 5*权重!V$48+(数据!AF169-4)*权重!V$50,                              5*权重!V$48+4*权重!V$50+(数据!AF169-10)*权重!V$52              )  )</f>
        <v>7.8750000000000009</v>
      </c>
      <c r="AG169" s="16">
        <f>IF( 数据!AG169&lt;=6,(数据!AG169-1)*权重!W$48,              IF(数据!AG169&lt;=12, 5*权重!W$48+(数据!AG169-6)*权重!W$49,                              5*权重!W$48+6*权重!W$49+(数据!AG169-12)*权重!W$51              )
 )</f>
        <v>3.3</v>
      </c>
      <c r="AH169" s="16">
        <f>IF( 数据!AH169&lt;=6,(数据!AH169-1)*权重!X$48,              IF(数据!AH169&lt;=10, 5*权重!X$48+(数据!AH169-4)*权重!X$50,                              5*权重!X$48+4*权重!X$50+(数据!AH169-10)*权重!X$52              )  )</f>
        <v>-0.27500000000000002</v>
      </c>
      <c r="AI169" s="16">
        <f>IF( 数据!AI169&lt;=6,(数据!AI169-1)*权重!Y$48,              IF(数据!AI169&lt;=12, 5*权重!Y$48+(数据!AI169-6)*权重!Y$49,                              5*权重!Y$48+6*权重!Y$49+(数据!AI169-12)*权重!Y$51              )
 )</f>
        <v>0.13333333333333336</v>
      </c>
      <c r="AJ169" s="16">
        <f>IF( 数据!AJ169&lt;=6,(数据!AJ169-1)*权重!Z$48,              IF(数据!AJ169&lt;=10, 5*权重!Z$48+(数据!AJ169-4)*权重!Z$50,                              5*权重!Z$48+4*权重!Z$50+(数据!AJ169-10)*权重!Z$52              )  )</f>
        <v>11.600000000000001</v>
      </c>
      <c r="AK169" s="16">
        <f>IF( 数据!AK169&lt;=6,(数据!AK169-1)*权重!AA$48,              IF(数据!AK169&lt;=10, 5*权重!AA$48+(数据!AK169-4)*权重!AA$50,                              5*权重!AA$48+4*权重!AA$50+(数据!AK169-10)*权重!AA$52              )  )</f>
        <v>-0.57500000000000018</v>
      </c>
      <c r="AL169" s="16">
        <f>IF( 数据!AL169&lt;=6,(数据!AL169-1)*权重!AB$48,              IF(数据!AL169&lt;=12, 5*权重!AB$48+(数据!AL169-6)*权重!AB$49,                              5*权重!AB$48+6*权重!AB$49+(数据!AL169-12)*权重!AB$51              )
 )</f>
        <v>16.2</v>
      </c>
      <c r="AM169" s="16">
        <f>IF( 数据!AM169&lt;=6,(数据!AM169-1)*权重!AC$48,              IF(数据!AM169&lt;=12, 5*权重!AC$48+(数据!AM169-6)*权重!AC$49,                              5*权重!AC$48+6*权重!AC$49+(数据!AM169-12)*权重!AC$51              )
 )</f>
        <v>8.8666666666666671</v>
      </c>
      <c r="AN169" s="16">
        <f>IF( 数据!AN169&lt;=6,(数据!AN169-1)*权重!AD$48,              IF(数据!AN169&lt;=12, 5*权重!AD$48+(数据!AN169-6)*权重!AD$49,                              5*权重!AD$48+6*权重!AD$49+(数据!AN169-12)*权重!AD$51              )
 )</f>
        <v>77.333333333333329</v>
      </c>
      <c r="AO169" s="16">
        <f>IF( 数据!AO169&lt;=6,(数据!AO169-1)*权重!AE$48,              IF(数据!AO169&lt;=12, 5*权重!AE$48+(数据!AO169-6)*权重!AE$49,                              5*权重!AE$48+6*权重!AE$49+(数据!AO169-12)*权重!AE$51              )
 )</f>
        <v>22.9</v>
      </c>
      <c r="AP169" s="16">
        <f>IF( 数据!AP169&lt;=6,(数据!AP169-1)*权重!AF$48,              IF(数据!AP169&lt;=12, 5*权重!AF$48+(数据!AP169-6)*权重!AF$49,                              5*权重!AF$48+6*权重!AF$49+(数据!AP169-12)*权重!AF$51              )
 )</f>
        <v>15.433333333333334</v>
      </c>
      <c r="AQ169" s="16">
        <f>IF( 数据!AQ169&lt;=6,(数据!AQ169-1)*权重!AG$48,              IF(数据!AQ169&lt;=12, 5*权重!AG$48+(数据!AQ169-6)*权重!AG$49,                              5*权重!AG$48+6*权重!AG$49+(数据!AQ169-12)*权重!AG$51              )
 )</f>
        <v>18.316666666666666</v>
      </c>
      <c r="AR169" s="16">
        <f>IF( 数据!AR169&lt;=6,(数据!AR169-1)*权重!AH$48,              IF(数据!AR169&lt;=12, 5*权重!AH$48+(数据!AR169-6)*权重!AH$49,                              5*权重!AH$48+6*权重!AH$49+(数据!AR169-12)*权重!AH$51              )
 )</f>
        <v>18.066666666666666</v>
      </c>
      <c r="AS169" s="16">
        <f>IF( 数据!AS169&lt;=6,(数据!AS169-1)*权重!AI$48,              IF(数据!AS169&lt;=12, 5*权重!AI$48+(数据!AS169-6)*权重!AI$49,                              5*权重!AI$48+6*权重!AI$49+(数据!AS169-12)*权重!AI$51              )
 )</f>
        <v>9.5000000000000018</v>
      </c>
      <c r="AT169" s="16">
        <f>IF( 数据!AT169&lt;=6,(数据!AT169-1)*权重!AJ$48,              IF(数据!AT169&lt;=12, 5*权重!AJ$48+(数据!AT169-6)*权重!AJ$49,                              5*权重!AJ$48+6*权重!AJ$49+(数据!AT169-12)*权重!AJ$51              )
 )</f>
        <v>76.75</v>
      </c>
      <c r="AU169" s="16">
        <f>IF( 数据!AU169&lt;=6,(数据!AU169-1)*权重!AK$48,              IF(数据!AU169&lt;=12, 5*权重!AK$48+(数据!AU169-6)*权重!AK$49,                              5*权重!AK$48+6*权重!AK$49+(数据!AU169-12)*权重!AK$51              )
 )</f>
        <v>14.799999999999999</v>
      </c>
      <c r="AV169" s="16">
        <f>IF( 数据!AV169&lt;=6,(数据!AV169-1)*权重!AL$48,              IF(数据!AV169&lt;=10, 5*权重!AL$48+(数据!AV169-4)*权重!AL$50,                              5*权重!AL$48+4*权重!AL$50+(数据!AV169-10)*权重!AL$52              )  )</f>
        <v>2.9749999999999996</v>
      </c>
      <c r="AW169" s="16">
        <f>IF( 数据!AW169&lt;=6,(数据!AW169-1)*权重!AM$48,              IF(数据!AW169&lt;=10, 5*权重!AM$48+(数据!AW169-4)*权重!AM$50,                              5*权重!AM$48+4*权重!AM$50+(数据!AW169-10)*权重!AM$52              )  )</f>
        <v>3.45</v>
      </c>
      <c r="AX169" s="16">
        <f>IF( 数据!AX169&lt;=6,(数据!AX169-1)*权重!AN$48,              IF(数据!AX169&lt;=10, 5*权重!AN$48+(数据!AX169-4)*权重!AN$50,                              5*权重!AN$48+4*权重!AN$50+(数据!AX169-10)*权重!AN$52              )  )</f>
        <v>22.074999999999999</v>
      </c>
      <c r="AY169" s="8">
        <v>1</v>
      </c>
      <c r="AZ169" s="8">
        <v>2</v>
      </c>
      <c r="BA169" s="8">
        <v>2</v>
      </c>
      <c r="BB169" s="8">
        <v>2</v>
      </c>
      <c r="BC169" s="8">
        <v>2</v>
      </c>
      <c r="BD169" s="8">
        <v>3</v>
      </c>
      <c r="BE169" s="8">
        <v>2</v>
      </c>
      <c r="BF169" s="8">
        <v>1</v>
      </c>
      <c r="BG169" s="8">
        <v>3</v>
      </c>
      <c r="BH169" s="8">
        <v>2</v>
      </c>
      <c r="BI169" s="8">
        <v>3</v>
      </c>
      <c r="BJ169" s="8" t="s">
        <v>26</v>
      </c>
      <c r="BK169" s="8" t="s">
        <v>20</v>
      </c>
      <c r="BL169" s="8">
        <v>17</v>
      </c>
      <c r="BM169" s="8" t="s">
        <v>26</v>
      </c>
      <c r="BN169" s="8"/>
      <c r="BO169" s="8">
        <v>6</v>
      </c>
      <c r="BP169" s="34">
        <v>46934</v>
      </c>
      <c r="BQ169" s="8" t="s">
        <v>21</v>
      </c>
      <c r="BR169" s="8" t="s">
        <v>156</v>
      </c>
    </row>
    <row r="170" spans="1:70" ht="15.5" thickBot="1" x14ac:dyDescent="0.35">
      <c r="A170" s="8" t="s">
        <v>26</v>
      </c>
      <c r="B170" s="16">
        <f t="shared" si="6"/>
        <v>436.58249999999992</v>
      </c>
      <c r="C170" s="8" t="s">
        <v>497</v>
      </c>
      <c r="D170" s="8" t="s">
        <v>498</v>
      </c>
      <c r="E170" s="33">
        <v>0.94</v>
      </c>
      <c r="F170" s="8">
        <v>0</v>
      </c>
      <c r="G170" s="8" t="s">
        <v>19</v>
      </c>
      <c r="H170" s="8" t="s">
        <v>315</v>
      </c>
      <c r="I170" s="8">
        <v>30</v>
      </c>
      <c r="J170" s="8">
        <v>153</v>
      </c>
      <c r="K170" s="8">
        <v>170</v>
      </c>
      <c r="L170" s="16">
        <f>IF( 数据!L170&lt;=6,(数据!L170-1)*权重!B$48,              IF(数据!L170&lt;=12, 5*权重!B$48+(数据!L170-6)*权重!B$49,                              5*权重!B$48+6*权重!B$49+(数据!L170-12)*权重!B$51              )
 )</f>
        <v>4.4000000000000004</v>
      </c>
      <c r="M170" s="16">
        <f>IF( 数据!M170&lt;=6,(数据!M170-1)*权重!C$48,              IF(数据!M170&lt;=12, 5*权重!C$48+(数据!M170-6)*权重!C$49,                              5*权重!C$48+6*权重!C$49+(数据!M170-12)*权重!C$51              )
 )</f>
        <v>0.90000000000000013</v>
      </c>
      <c r="N170" s="16">
        <f>IF( 数据!N170&lt;=6,(数据!N170-1)*权重!D$48,              IF(数据!N170&lt;=12, 5*权重!D$48+(数据!N170-6)*权重!D$49,                              5*权重!D$48+6*权重!D$49+(数据!N170-12)*权重!D$51              )
 )</f>
        <v>-0.82999999999999985</v>
      </c>
      <c r="O170" s="16">
        <f>IF( 数据!O170&lt;=6,(数据!O170-1)*权重!E$48,              IF(数据!O170&lt;=12, 5*权重!E$48+(数据!O170-6)*权重!E$49,                              5*权重!E$48+6*权重!E$49+(数据!O170-12)*权重!E$51              )
 )</f>
        <v>0</v>
      </c>
      <c r="P170" s="16">
        <f>IF( 数据!P170&lt;=6,(数据!P170-1)*权重!F$48,              IF(数据!P170&lt;=12, 5*权重!F$48+(数据!P170-6)*权重!F$49,                              5*权重!F$48+6*权重!F$49+(数据!P170-12)*权重!F$51              )
 )</f>
        <v>-2.7333333333333329</v>
      </c>
      <c r="Q170" s="16">
        <f>IF( 数据!Q170&lt;=6,(数据!Q170-1)*权重!G$48,              IF(数据!Q170&lt;=12, 5*权重!G$48+(数据!Q170-6)*权重!G$49,                              5*权重!G$48+6*权重!G$49+(数据!Q170-12)*权重!G$51              )
 )</f>
        <v>0</v>
      </c>
      <c r="R170" s="16">
        <f>IF( 数据!R170&lt;=6,(数据!R170-1)*权重!H$48,              IF(数据!R170&lt;=12, 5*权重!H$48+(数据!R170-6)*权重!H$49,                              5*权重!H$48+6*权重!H$49+(数据!R170-12)*权重!H$51              )
 )</f>
        <v>0</v>
      </c>
      <c r="S170" s="16">
        <f>IF( 数据!S170&lt;=6,(数据!S170-1)*权重!I$48,              IF(数据!S170&lt;=12, 5*权重!I$48+(数据!S170-6)*权重!I$49,                              5*权重!I$48+6*权重!I$49+(数据!S170-12)*权重!I$51              )
 )</f>
        <v>15.2</v>
      </c>
      <c r="T170" s="16">
        <f>IF( 数据!T170&lt;=6,(数据!T170-1)*权重!J$48,              IF(数据!T170&lt;=12, 5*权重!J$48+(数据!T170-6)*权重!J$49,                              5*权重!J$48+6*权重!J$49+(数据!T170-12)*权重!J$51              )
 )</f>
        <v>0.79999999999999982</v>
      </c>
      <c r="U170" s="16">
        <f>IF( 数据!U170&lt;=6,(数据!U170-1)*权重!K$48,              IF(数据!U170&lt;=12, 5*权重!K$48+(数据!U170-6)*权重!K$49,                              5*权重!K$48+6*权重!K$49+(数据!U170-12)*权重!K$51              )
 )</f>
        <v>0</v>
      </c>
      <c r="V170" s="16">
        <f>IF( 数据!V170&lt;=6,(数据!V170-1)*权重!L$48,              IF(数据!V170&lt;=12, 5*权重!L$48+(数据!V170-6)*权重!L$49,                              5*权重!L$48+6*权重!L$49+(数据!V170-12)*权重!L$51              )
 )</f>
        <v>7.5000000000000009</v>
      </c>
      <c r="W170" s="16">
        <f>IF( 数据!W170&lt;=6,(数据!W170-1)*权重!M$48,              IF(数据!W170&lt;=12, 5*权重!M$48+(数据!W170-6)*权重!M$49,                              5*权重!M$48+6*权重!M$49+(数据!W170-12)*权重!M$51              )
 )</f>
        <v>0.76666666666666661</v>
      </c>
      <c r="X170" s="16">
        <f>IF( 数据!X170&lt;=6,(数据!X170-1)*权重!N$48,              IF(数据!X170&lt;=12, 5*权重!N$48+(数据!X170-6)*权重!N$49,                              5*权重!N$48+6*权重!N$49+(数据!X170-12)*权重!N$51              )
 )</f>
        <v>3.6666666666666661</v>
      </c>
      <c r="Y170" s="16">
        <f>IF( 数据!Y170&lt;=6,(数据!Y170-1)*权重!O$48,              IF(数据!Y170&lt;=12, 5*权重!O$48+(数据!Y170-6)*权重!O$49,                              5*权重!O$48+6*权重!O$49+(数据!Y170-12)*权重!O$51              )
 )</f>
        <v>4.2</v>
      </c>
      <c r="Z170" s="16">
        <f>IF( 数据!Z170&lt;=6,(数据!Z170-1)*权重!P$48,              IF(数据!Z170&lt;=10, 5*权重!P$48+(数据!Z170-4)*权重!P$50,                              5*权重!P$48+4*权重!P$50+(数据!Z170-10)*权重!P$52              )  )</f>
        <v>-1.25</v>
      </c>
      <c r="AA170" s="16">
        <f>IF( 数据!AA170&lt;=6,(数据!AA170-1)*权重!Q$48,              IF(数据!AA170&lt;=12, 5*权重!Q$48+(数据!AA170-6)*权重!Q$49,                              5*权重!Q$48+6*权重!Q$49+(数据!AA170-12)*权重!Q$51              )
 )</f>
        <v>4.5</v>
      </c>
      <c r="AB170" s="16">
        <f>IF( 数据!AB170&lt;=6,(数据!AB170-1)*权重!R$48,              IF(数据!AB170&lt;=10, 5*权重!R$48+(数据!AB170-4)*权重!R$50,                              5*权重!R$48+4*权重!R$50+(数据!AB170-10)*权重!R$52              )  )</f>
        <v>58.25</v>
      </c>
      <c r="AC170" s="16">
        <f>IF( 数据!AC170&lt;=6,(数据!AC170-1)*权重!S$48,              IF(数据!AC170&lt;=12, 5*权重!S$48+(数据!AC170-6)*权重!S$49,                              5*权重!S$48+6*权重!S$49+(数据!AC170-12)*权重!S$51              )
 )</f>
        <v>20.866666666666667</v>
      </c>
      <c r="AD170" s="16">
        <f>IF( 数据!AD170&lt;=6,(数据!AD170-1)*权重!T$48,              IF(数据!AD170&lt;=12, 5*权重!T$48+(数据!AD170-6)*权重!T$49,                              5*权重!T$48+6*权重!T$49+(数据!AD170-12)*权重!T$51              )
 )</f>
        <v>-1.2333333333333329</v>
      </c>
      <c r="AE170" s="16">
        <f>IF( 数据!AE170&lt;=6,(数据!AE170-1)*权重!U$48,              IF(数据!AE170&lt;=10, 5*权重!U$48+(数据!AE170-4)*权重!U$50,                              5*权重!U$48+4*权重!U$50+(数据!AE170-10)*权重!U$52              )  )</f>
        <v>-1.3999999999999995</v>
      </c>
      <c r="AF170" s="16">
        <f>IF( 数据!AF170&lt;=6,(数据!AF170-1)*权重!V$48,              IF(数据!AF170&lt;=10, 5*权重!V$48+(数据!AF170-4)*权重!V$50,                              5*权重!V$48+4*权重!V$50+(数据!AF170-10)*权重!V$52              )  )</f>
        <v>7.6125000000000007</v>
      </c>
      <c r="AG170" s="16">
        <f>IF( 数据!AG170&lt;=6,(数据!AG170-1)*权重!W$48,              IF(数据!AG170&lt;=12, 5*权重!W$48+(数据!AG170-6)*权重!W$49,                              5*权重!W$48+6*权重!W$49+(数据!AG170-12)*权重!W$51              )
 )</f>
        <v>3.4999999999999996</v>
      </c>
      <c r="AH170" s="16">
        <f>IF( 数据!AH170&lt;=6,(数据!AH170-1)*权重!X$48,              IF(数据!AH170&lt;=10, 5*权重!X$48+(数据!AH170-4)*权重!X$50,                              5*权重!X$48+4*权重!X$50+(数据!AH170-10)*权重!X$52              )  )</f>
        <v>0.17500000000000004</v>
      </c>
      <c r="AI170" s="16">
        <f>IF( 数据!AI170&lt;=6,(数据!AI170-1)*权重!Y$48,              IF(数据!AI170&lt;=12, 5*权重!Y$48+(数据!AI170-6)*权重!Y$49,                              5*权重!Y$48+6*权重!Y$49+(数据!AI170-12)*权重!Y$51              )
 )</f>
        <v>1.0666666666666667</v>
      </c>
      <c r="AJ170" s="16">
        <f>IF( 数据!AJ170&lt;=6,(数据!AJ170-1)*权重!Z$48,              IF(数据!AJ170&lt;=10, 5*权重!Z$48+(数据!AJ170-4)*权重!Z$50,                              5*权重!Z$48+4*权重!Z$50+(数据!AJ170-10)*权重!Z$52              )  )</f>
        <v>10.425000000000001</v>
      </c>
      <c r="AK170" s="16">
        <f>IF( 数据!AK170&lt;=6,(数据!AK170-1)*权重!AA$48,              IF(数据!AK170&lt;=10, 5*权重!AA$48+(数据!AK170-4)*权重!AA$50,                              5*权重!AA$48+4*权重!AA$50+(数据!AK170-10)*权重!AA$52              )  )</f>
        <v>-0.75000000000000022</v>
      </c>
      <c r="AL170" s="16">
        <f>IF( 数据!AL170&lt;=6,(数据!AL170-1)*权重!AB$48,              IF(数据!AL170&lt;=12, 5*权重!AB$48+(数据!AL170-6)*权重!AB$49,                              5*权重!AB$48+6*权重!AB$49+(数据!AL170-12)*权重!AB$51              )
 )</f>
        <v>16.2</v>
      </c>
      <c r="AM170" s="16">
        <f>IF( 数据!AM170&lt;=6,(数据!AM170-1)*权重!AC$48,              IF(数据!AM170&lt;=12, 5*权重!AC$48+(数据!AM170-6)*权重!AC$49,                              5*权重!AC$48+6*权重!AC$49+(数据!AM170-12)*权重!AC$51              )
 )</f>
        <v>8.8666666666666671</v>
      </c>
      <c r="AN170" s="16">
        <f>IF( 数据!AN170&lt;=6,(数据!AN170-1)*权重!AD$48,              IF(数据!AN170&lt;=12, 5*权重!AD$48+(数据!AN170-6)*权重!AD$49,                              5*权重!AD$48+6*权重!AD$49+(数据!AN170-12)*权重!AD$51              )
 )</f>
        <v>67.875</v>
      </c>
      <c r="AO170" s="16">
        <f>IF( 数据!AO170&lt;=6,(数据!AO170-1)*权重!AE$48,              IF(数据!AO170&lt;=12, 5*权重!AE$48+(数据!AO170-6)*权重!AE$49,                              5*权重!AE$48+6*权重!AE$49+(数据!AO170-12)*权重!AE$51              )
 )</f>
        <v>22.9</v>
      </c>
      <c r="AP170" s="16">
        <f>IF( 数据!AP170&lt;=6,(数据!AP170-1)*权重!AF$48,              IF(数据!AP170&lt;=12, 5*权重!AF$48+(数据!AP170-6)*权重!AF$49,                              5*权重!AF$48+6*权重!AF$49+(数据!AP170-12)*权重!AF$51              )
 )</f>
        <v>16.399999999999999</v>
      </c>
      <c r="AQ170" s="16">
        <f>IF( 数据!AQ170&lt;=6,(数据!AQ170-1)*权重!AG$48,              IF(数据!AQ170&lt;=12, 5*权重!AG$48+(数据!AQ170-6)*权重!AG$49,                              5*权重!AG$48+6*权重!AG$49+(数据!AQ170-12)*权重!AG$51              )
 )</f>
        <v>19.866666666666667</v>
      </c>
      <c r="AR170" s="16">
        <f>IF( 数据!AR170&lt;=6,(数据!AR170-1)*权重!AH$48,              IF(数据!AR170&lt;=12, 5*权重!AH$48+(数据!AR170-6)*权重!AH$49,                              5*权重!AH$48+6*权重!AH$49+(数据!AR170-12)*权重!AH$51              )
 )</f>
        <v>18.066666666666666</v>
      </c>
      <c r="AS170" s="16">
        <f>IF( 数据!AS170&lt;=6,(数据!AS170-1)*权重!AI$48,              IF(数据!AS170&lt;=12, 5*权重!AI$48+(数据!AS170-6)*权重!AI$49,                              5*权重!AI$48+6*权重!AI$49+(数据!AS170-12)*权重!AI$51              )
 )</f>
        <v>10.450000000000001</v>
      </c>
      <c r="AT170" s="16">
        <f>IF( 数据!AT170&lt;=6,(数据!AT170-1)*权重!AJ$48,              IF(数据!AT170&lt;=12, 5*权重!AJ$48+(数据!AT170-6)*权重!AJ$49,                              5*权重!AJ$48+6*权重!AJ$49+(数据!AT170-12)*权重!AJ$51              )
 )</f>
        <v>76.75</v>
      </c>
      <c r="AU170" s="16">
        <f>IF( 数据!AU170&lt;=6,(数据!AU170-1)*权重!AK$48,              IF(数据!AU170&lt;=12, 5*权重!AK$48+(数据!AU170-6)*权重!AK$49,                              5*权重!AK$48+6*权重!AK$49+(数据!AU170-12)*权重!AK$51              )
 )</f>
        <v>13.899999999999999</v>
      </c>
      <c r="AV170" s="16">
        <f>IF( 数据!AV170&lt;=6,(数据!AV170-1)*权重!AL$48,              IF(数据!AV170&lt;=10, 5*权重!AL$48+(数据!AV170-4)*权重!AL$50,                              5*权重!AL$48+4*权重!AL$50+(数据!AV170-10)*权重!AL$52              )  )</f>
        <v>3.4</v>
      </c>
      <c r="AW170" s="16">
        <f>IF( 数据!AW170&lt;=6,(数据!AW170-1)*权重!AM$48,              IF(数据!AW170&lt;=10, 5*权重!AM$48+(数据!AW170-4)*权重!AM$50,                              5*权重!AM$48+4*权重!AM$50+(数据!AW170-10)*权重!AM$52              )  )</f>
        <v>4.2</v>
      </c>
      <c r="AX170" s="16">
        <f>IF( 数据!AX170&lt;=6,(数据!AX170-1)*权重!AN$48,              IF(数据!AX170&lt;=10, 5*权重!AN$48+(数据!AX170-4)*权重!AN$50,                              5*权重!AN$48+4*权重!AN$50+(数据!AX170-10)*权重!AN$52              )  )</f>
        <v>22.074999999999999</v>
      </c>
      <c r="AY170" s="8">
        <v>2</v>
      </c>
      <c r="AZ170" s="8">
        <v>1</v>
      </c>
      <c r="BA170" s="8">
        <v>1</v>
      </c>
      <c r="BB170" s="8">
        <v>1</v>
      </c>
      <c r="BC170" s="8">
        <v>2</v>
      </c>
      <c r="BD170" s="8">
        <v>1</v>
      </c>
      <c r="BE170" s="8">
        <v>1</v>
      </c>
      <c r="BF170" s="8">
        <v>3</v>
      </c>
      <c r="BG170" s="8">
        <v>2</v>
      </c>
      <c r="BH170" s="8">
        <v>3</v>
      </c>
      <c r="BI170" s="8">
        <v>3</v>
      </c>
      <c r="BJ170" s="8">
        <v>6.5</v>
      </c>
      <c r="BK170" s="8" t="s">
        <v>22</v>
      </c>
      <c r="BL170" s="8">
        <v>16</v>
      </c>
      <c r="BM170" s="8" t="s">
        <v>351</v>
      </c>
      <c r="BN170" s="8"/>
      <c r="BO170" s="8">
        <v>43</v>
      </c>
      <c r="BP170" s="34">
        <v>46203</v>
      </c>
      <c r="BQ170" s="8" t="s">
        <v>21</v>
      </c>
      <c r="BR170" s="8" t="s">
        <v>156</v>
      </c>
    </row>
    <row r="171" spans="1:70" ht="15.5" thickBot="1" x14ac:dyDescent="0.35">
      <c r="A171" s="8" t="s">
        <v>26</v>
      </c>
      <c r="B171" s="16">
        <f t="shared" si="6"/>
        <v>447.2949999999999</v>
      </c>
      <c r="C171" s="8" t="s">
        <v>499</v>
      </c>
      <c r="D171" s="8"/>
      <c r="E171" s="33">
        <v>0.82</v>
      </c>
      <c r="F171" s="8">
        <v>0</v>
      </c>
      <c r="G171" s="8" t="s">
        <v>20</v>
      </c>
      <c r="H171" s="8" t="s">
        <v>31</v>
      </c>
      <c r="I171" s="8">
        <v>29</v>
      </c>
      <c r="J171" s="8">
        <v>158</v>
      </c>
      <c r="K171" s="8">
        <v>160</v>
      </c>
      <c r="L171" s="16">
        <f>IF( 数据!L171&lt;=6,(数据!L171-1)*权重!B$48,              IF(数据!L171&lt;=12, 5*权重!B$48+(数据!L171-6)*权重!B$49,                              5*权重!B$48+6*权重!B$49+(数据!L171-12)*权重!B$51              )
 )</f>
        <v>3.9333333333333331</v>
      </c>
      <c r="M171" s="16">
        <f>IF( 数据!M171&lt;=6,(数据!M171-1)*权重!C$48,              IF(数据!M171&lt;=12, 5*权重!C$48+(数据!M171-6)*权重!C$49,                              5*权重!C$48+6*权重!C$49+(数据!M171-12)*权重!C$51              )
 )</f>
        <v>2.5</v>
      </c>
      <c r="N171" s="16">
        <f>IF( 数据!N171&lt;=6,(数据!N171-1)*权重!D$48,              IF(数据!N171&lt;=12, 5*权重!D$48+(数据!N171-6)*权重!D$49,                              5*权重!D$48+6*权重!D$49+(数据!N171-12)*权重!D$51              )
 )</f>
        <v>0.82000000000000006</v>
      </c>
      <c r="O171" s="16">
        <f>IF( 数据!O171&lt;=6,(数据!O171-1)*权重!E$48,              IF(数据!O171&lt;=12, 5*权重!E$48+(数据!O171-6)*权重!E$49,                              5*权重!E$48+6*权重!E$49+(数据!O171-12)*权重!E$51              )
 )</f>
        <v>0</v>
      </c>
      <c r="P171" s="16">
        <f>IF( 数据!P171&lt;=6,(数据!P171-1)*权重!F$48,              IF(数据!P171&lt;=12, 5*权重!F$48+(数据!P171-6)*权重!F$49,                              5*权重!F$48+6*权重!F$49+(数据!P171-12)*权重!F$51              )
 )</f>
        <v>-3.4999999999999996</v>
      </c>
      <c r="Q171" s="16">
        <f>IF( 数据!Q171&lt;=6,(数据!Q171-1)*权重!G$48,              IF(数据!Q171&lt;=12, 5*权重!G$48+(数据!Q171-6)*权重!G$49,                              5*权重!G$48+6*权重!G$49+(数据!Q171-12)*权重!G$51              )
 )</f>
        <v>0</v>
      </c>
      <c r="R171" s="16">
        <f>IF( 数据!R171&lt;=6,(数据!R171-1)*权重!H$48,              IF(数据!R171&lt;=12, 5*权重!H$48+(数据!R171-6)*权重!H$49,                              5*权重!H$48+6*权重!H$49+(数据!R171-12)*权重!H$51              )
 )</f>
        <v>0</v>
      </c>
      <c r="S171" s="16">
        <f>IF( 数据!S171&lt;=6,(数据!S171-1)*权重!I$48,              IF(数据!S171&lt;=12, 5*权重!I$48+(数据!S171-6)*权重!I$49,                              5*权重!I$48+6*权重!I$49+(数据!S171-12)*权重!I$51              )
 )</f>
        <v>12.133333333333333</v>
      </c>
      <c r="T171" s="16">
        <f>IF( 数据!T171&lt;=6,(数据!T171-1)*权重!J$48,              IF(数据!T171&lt;=12, 5*权重!J$48+(数据!T171-6)*权重!J$49,                              5*权重!J$48+6*权重!J$49+(数据!T171-12)*权重!J$51              )
 )</f>
        <v>0.29999999999999982</v>
      </c>
      <c r="U171" s="16">
        <f>IF( 数据!U171&lt;=6,(数据!U171-1)*权重!K$48,              IF(数据!U171&lt;=12, 5*权重!K$48+(数据!U171-6)*权重!K$49,                              5*权重!K$48+6*权重!K$49+(数据!U171-12)*权重!K$51              )
 )</f>
        <v>0</v>
      </c>
      <c r="V171" s="16">
        <f>IF( 数据!V171&lt;=6,(数据!V171-1)*权重!L$48,              IF(数据!V171&lt;=12, 5*权重!L$48+(数据!V171-6)*权重!L$49,                              5*权重!L$48+6*权重!L$49+(数据!V171-12)*权重!L$51              )
 )</f>
        <v>5.3000000000000007</v>
      </c>
      <c r="W171" s="16">
        <f>IF( 数据!W171&lt;=6,(数据!W171-1)*权重!M$48,              IF(数据!W171&lt;=12, 5*权重!M$48+(数据!W171-6)*权重!M$49,                              5*权重!M$48+6*权重!M$49+(数据!W171-12)*权重!M$51              )
 )</f>
        <v>-0.5</v>
      </c>
      <c r="X171" s="16">
        <f>IF( 数据!X171&lt;=6,(数据!X171-1)*权重!N$48,              IF(数据!X171&lt;=12, 5*权重!N$48+(数据!X171-6)*权重!N$49,                              5*权重!N$48+6*权重!N$49+(数据!X171-12)*权重!N$51              )
 )</f>
        <v>3.6666666666666661</v>
      </c>
      <c r="Y171" s="16">
        <f>IF( 数据!Y171&lt;=6,(数据!Y171-1)*权重!O$48,              IF(数据!Y171&lt;=12, 5*权重!O$48+(数据!Y171-6)*权重!O$49,                              5*权重!O$48+6*权重!O$49+(数据!Y171-12)*权重!O$51              )
 )</f>
        <v>1.3666666666666667</v>
      </c>
      <c r="Z171" s="16">
        <f>IF( 数据!Z171&lt;=6,(数据!Z171-1)*权重!P$48,              IF(数据!Z171&lt;=10, 5*权重!P$48+(数据!Z171-4)*权重!P$50,                              5*权重!P$48+4*权重!P$50+(数据!Z171-10)*权重!P$52              )  )</f>
        <v>-1.6</v>
      </c>
      <c r="AA171" s="16">
        <f>IF( 数据!AA171&lt;=6,(数据!AA171-1)*权重!Q$48,              IF(数据!AA171&lt;=12, 5*权重!Q$48+(数据!AA171-6)*权重!Q$49,                              5*权重!Q$48+6*权重!Q$49+(数据!AA171-12)*权重!Q$51              )
 )</f>
        <v>7.1666666666666661</v>
      </c>
      <c r="AB171" s="16">
        <f>IF( 数据!AB171&lt;=6,(数据!AB171-1)*权重!R$48,              IF(数据!AB171&lt;=10, 5*权重!R$48+(数据!AB171-4)*权重!R$50,                              5*权重!R$48+4*权重!R$50+(数据!AB171-10)*权重!R$52              )  )</f>
        <v>56.75</v>
      </c>
      <c r="AC171" s="16">
        <f>IF( 数据!AC171&lt;=6,(数据!AC171-1)*权重!S$48,              IF(数据!AC171&lt;=12, 5*权重!S$48+(数据!AC171-6)*权重!S$49,                              5*权重!S$48+6*权重!S$49+(数据!AC171-12)*权重!S$51              )
 )</f>
        <v>21.55</v>
      </c>
      <c r="AD171" s="16">
        <f>IF( 数据!AD171&lt;=6,(数据!AD171-1)*权重!T$48,              IF(数据!AD171&lt;=12, 5*权重!T$48+(数据!AD171-6)*权重!T$49,                              5*权重!T$48+6*权重!T$49+(数据!AD171-12)*权重!T$51              )
 )</f>
        <v>-0.86666666666666625</v>
      </c>
      <c r="AE171" s="16">
        <f>IF( 数据!AE171&lt;=6,(数据!AE171-1)*权重!U$48,              IF(数据!AE171&lt;=10, 5*权重!U$48+(数据!AE171-4)*权重!U$50,                              5*权重!U$48+4*权重!U$50+(数据!AE171-10)*权重!U$52              )  )</f>
        <v>-0.5999999999999992</v>
      </c>
      <c r="AF171" s="16">
        <f>IF( 数据!AF171&lt;=6,(数据!AF171-1)*权重!V$48,              IF(数据!AF171&lt;=10, 5*权重!V$48+(数据!AF171-4)*权重!V$50,                              5*权重!V$48+4*权重!V$50+(数据!AF171-10)*权重!V$52              )  )</f>
        <v>7.6125000000000007</v>
      </c>
      <c r="AG171" s="16">
        <f>IF( 数据!AG171&lt;=6,(数据!AG171-1)*权重!W$48,              IF(数据!AG171&lt;=12, 5*权重!W$48+(数据!AG171-6)*权重!W$49,                              5*权重!W$48+6*权重!W$49+(数据!AG171-12)*权重!W$51              )
 )</f>
        <v>3.3</v>
      </c>
      <c r="AH171" s="16">
        <f>IF( 数据!AH171&lt;=6,(数据!AH171-1)*权重!X$48,              IF(数据!AH171&lt;=10, 5*权重!X$48+(数据!AH171-4)*权重!X$50,                              5*权重!X$48+4*权重!X$50+(数据!AH171-10)*权重!X$52              )  )</f>
        <v>0.17500000000000004</v>
      </c>
      <c r="AI171" s="16">
        <f>IF( 数据!AI171&lt;=6,(数据!AI171-1)*权重!Y$48,              IF(数据!AI171&lt;=12, 5*权重!Y$48+(数据!AI171-6)*权重!Y$49,                              5*权重!Y$48+6*权重!Y$49+(数据!AI171-12)*权重!Y$51              )
 )</f>
        <v>0.1</v>
      </c>
      <c r="AJ171" s="16">
        <f>IF( 数据!AJ171&lt;=6,(数据!AJ171-1)*权重!Z$48,              IF(数据!AJ171&lt;=10, 5*权重!Z$48+(数据!AJ171-4)*权重!Z$50,                              5*权重!Z$48+4*权重!Z$50+(数据!AJ171-10)*权重!Z$52              )  )</f>
        <v>9.8375000000000004</v>
      </c>
      <c r="AK171" s="16">
        <f>IF( 数据!AK171&lt;=6,(数据!AK171-1)*权重!AA$48,              IF(数据!AK171&lt;=10, 5*权重!AA$48+(数据!AK171-4)*权重!AA$50,                              5*权重!AA$48+4*权重!AA$50+(数据!AK171-10)*权重!AA$52              )  )</f>
        <v>-0.75000000000000022</v>
      </c>
      <c r="AL171" s="16">
        <f>IF( 数据!AL171&lt;=6,(数据!AL171-1)*权重!AB$48,              IF(数据!AL171&lt;=12, 5*权重!AB$48+(数据!AL171-6)*权重!AB$49,                              5*权重!AB$48+6*权重!AB$49+(数据!AL171-12)*权重!AB$51              )
 )</f>
        <v>16.2</v>
      </c>
      <c r="AM171" s="16">
        <f>IF( 数据!AM171&lt;=6,(数据!AM171-1)*权重!AC$48,              IF(数据!AM171&lt;=12, 5*权重!AC$48+(数据!AM171-6)*权重!AC$49,                              5*权重!AC$48+6*权重!AC$49+(数据!AM171-12)*权重!AC$51              )
 )</f>
        <v>9.9666666666666668</v>
      </c>
      <c r="AN171" s="16">
        <f>IF( 数据!AN171&lt;=6,(数据!AN171-1)*权重!AD$48,              IF(数据!AN171&lt;=12, 5*权重!AD$48+(数据!AN171-6)*权重!AD$49,                              5*权重!AD$48+6*权重!AD$49+(数据!AN171-12)*权重!AD$51              )
 )</f>
        <v>67.875</v>
      </c>
      <c r="AO171" s="16">
        <f>IF( 数据!AO171&lt;=6,(数据!AO171-1)*权重!AE$48,              IF(数据!AO171&lt;=12, 5*权重!AE$48+(数据!AO171-6)*权重!AE$49,                              5*权重!AE$48+6*权重!AE$49+(数据!AO171-12)*权重!AE$51              )
 )</f>
        <v>25.5</v>
      </c>
      <c r="AP171" s="16">
        <f>IF( 数据!AP171&lt;=6,(数据!AP171-1)*权重!AF$48,              IF(数据!AP171&lt;=12, 5*权重!AF$48+(数据!AP171-6)*权重!AF$49,                              5*权重!AF$48+6*权重!AF$49+(数据!AP171-12)*权重!AF$51              )
 )</f>
        <v>17.366666666666667</v>
      </c>
      <c r="AQ171" s="16">
        <f>IF( 数据!AQ171&lt;=6,(数据!AQ171-1)*权重!AG$48,              IF(数据!AQ171&lt;=12, 5*权重!AG$48+(数据!AQ171-6)*权重!AG$49,                              5*权重!AG$48+6*权重!AG$49+(数据!AQ171-12)*权重!AG$51              )
 )</f>
        <v>18.316666666666666</v>
      </c>
      <c r="AR171" s="16">
        <f>IF( 数据!AR171&lt;=6,(数据!AR171-1)*权重!AH$48,              IF(数据!AR171&lt;=12, 5*权重!AH$48+(数据!AR171-6)*权重!AH$49,                              5*权重!AH$48+6*权重!AH$49+(数据!AR171-12)*权重!AH$51              )
 )</f>
        <v>20.399999999999999</v>
      </c>
      <c r="AS171" s="16">
        <f>IF( 数据!AS171&lt;=6,(数据!AS171-1)*权重!AI$48,              IF(数据!AS171&lt;=12, 5*权重!AI$48+(数据!AS171-6)*权重!AI$49,                              5*权重!AI$48+6*权重!AI$49+(数据!AS171-12)*权重!AI$51              )
 )</f>
        <v>11.400000000000002</v>
      </c>
      <c r="AT171" s="16">
        <f>IF( 数据!AT171&lt;=6,(数据!AT171-1)*权重!AJ$48,              IF(数据!AT171&lt;=12, 5*权重!AJ$48+(数据!AT171-6)*权重!AJ$49,                              5*权重!AJ$48+6*权重!AJ$49+(数据!AT171-12)*权重!AJ$51              )
 )</f>
        <v>86.5</v>
      </c>
      <c r="AU171" s="16">
        <f>IF( 数据!AU171&lt;=6,(数据!AU171-1)*权重!AK$48,              IF(数据!AU171&lt;=12, 5*权重!AK$48+(数据!AU171-6)*权重!AK$49,                              5*权重!AK$48+6*权重!AK$49+(数据!AU171-12)*权重!AK$51              )
 )</f>
        <v>14.499999999999998</v>
      </c>
      <c r="AV171" s="16">
        <f>IF( 数据!AV171&lt;=6,(数据!AV171-1)*权重!AL$48,              IF(数据!AV171&lt;=10, 5*权重!AL$48+(数据!AV171-4)*权重!AL$50,                              5*权重!AL$48+4*权重!AL$50+(数据!AV171-10)*权重!AL$52              )  )</f>
        <v>4.6749999999999998</v>
      </c>
      <c r="AW171" s="16">
        <f>IF( 数据!AW171&lt;=6,(数据!AW171-1)*权重!AM$48,              IF(数据!AW171&lt;=10, 5*权重!AM$48+(数据!AW171-4)*权重!AM$50,                              5*权重!AM$48+4*权重!AM$50+(数据!AW171-10)*权重!AM$52              )  )</f>
        <v>3.8250000000000002</v>
      </c>
      <c r="AX171" s="16">
        <f>IF( 数据!AX171&lt;=6,(数据!AX171-1)*权重!AN$48,              IF(数据!AX171&lt;=10, 5*权重!AN$48+(数据!AX171-4)*权重!AN$50,                              5*权重!AN$48+4*权重!AN$50+(数据!AX171-10)*权重!AN$52              )  )</f>
        <v>22.074999999999999</v>
      </c>
      <c r="AY171" s="8">
        <v>1</v>
      </c>
      <c r="AZ171" s="8">
        <v>1</v>
      </c>
      <c r="BA171" s="8">
        <v>3</v>
      </c>
      <c r="BB171" s="8">
        <v>1</v>
      </c>
      <c r="BC171" s="8">
        <v>1</v>
      </c>
      <c r="BD171" s="8">
        <v>3</v>
      </c>
      <c r="BE171" s="8">
        <v>1</v>
      </c>
      <c r="BF171" s="8">
        <v>2</v>
      </c>
      <c r="BG171" s="8">
        <v>1</v>
      </c>
      <c r="BH171" s="8">
        <v>3</v>
      </c>
      <c r="BI171" s="8">
        <v>1</v>
      </c>
      <c r="BJ171" s="8">
        <v>7.2</v>
      </c>
      <c r="BK171" s="8" t="s">
        <v>249</v>
      </c>
      <c r="BL171" s="8">
        <v>15</v>
      </c>
      <c r="BM171" s="8">
        <v>2</v>
      </c>
      <c r="BN171" s="8"/>
      <c r="BO171" s="8">
        <v>8</v>
      </c>
      <c r="BP171" s="34">
        <v>47299</v>
      </c>
      <c r="BQ171" s="8" t="s">
        <v>21</v>
      </c>
      <c r="BR171" s="8" t="s">
        <v>156</v>
      </c>
    </row>
    <row r="172" spans="1:70" ht="15.5" thickBot="1" x14ac:dyDescent="0.35">
      <c r="A172" s="8" t="s">
        <v>26</v>
      </c>
      <c r="B172" s="16">
        <f t="shared" si="6"/>
        <v>423.43666666666667</v>
      </c>
      <c r="C172" s="8" t="s">
        <v>500</v>
      </c>
      <c r="D172" s="8" t="s">
        <v>363</v>
      </c>
      <c r="E172" s="33">
        <v>0.92</v>
      </c>
      <c r="F172" s="8">
        <v>0</v>
      </c>
      <c r="G172" s="8" t="s">
        <v>20</v>
      </c>
      <c r="H172" s="8" t="s">
        <v>308</v>
      </c>
      <c r="I172" s="8">
        <v>25</v>
      </c>
      <c r="J172" s="8">
        <v>148</v>
      </c>
      <c r="K172" s="8">
        <v>155</v>
      </c>
      <c r="L172" s="16">
        <f>IF( 数据!L172&lt;=6,(数据!L172-1)*权重!B$48,              IF(数据!L172&lt;=12, 5*权重!B$48+(数据!L172-6)*权重!B$49,                              5*权重!B$48+6*权重!B$49+(数据!L172-12)*权重!B$51              )
 )</f>
        <v>3.4666666666666668</v>
      </c>
      <c r="M172" s="16">
        <f>IF( 数据!M172&lt;=6,(数据!M172-1)*权重!C$48,              IF(数据!M172&lt;=12, 5*权重!C$48+(数据!M172-6)*权重!C$49,                              5*权重!C$48+6*权重!C$49+(数据!M172-12)*权重!C$51              )
 )</f>
        <v>0.5</v>
      </c>
      <c r="N172" s="16">
        <f>IF( 数据!N172&lt;=6,(数据!N172-1)*权重!D$48,              IF(数据!N172&lt;=12, 5*权重!D$48+(数据!N172-6)*权重!D$49,                              5*权重!D$48+6*权重!D$49+(数据!N172-12)*权重!D$51              )
 )</f>
        <v>0.27</v>
      </c>
      <c r="O172" s="16">
        <f>IF( 数据!O172&lt;=6,(数据!O172-1)*权重!E$48,              IF(数据!O172&lt;=12, 5*权重!E$48+(数据!O172-6)*权重!E$49,                              5*权重!E$48+6*权重!E$49+(数据!O172-12)*权重!E$51              )
 )</f>
        <v>0</v>
      </c>
      <c r="P172" s="16">
        <f>IF( 数据!P172&lt;=6,(数据!P172-1)*权重!F$48,              IF(数据!P172&lt;=12, 5*权重!F$48+(数据!P172-6)*权重!F$49,                              5*权重!F$48+6*权重!F$49+(数据!P172-12)*权重!F$51              )
 )</f>
        <v>-3.4999999999999996</v>
      </c>
      <c r="Q172" s="16">
        <f>IF( 数据!Q172&lt;=6,(数据!Q172-1)*权重!G$48,              IF(数据!Q172&lt;=12, 5*权重!G$48+(数据!Q172-6)*权重!G$49,                              5*权重!G$48+6*权重!G$49+(数据!Q172-12)*权重!G$51              )
 )</f>
        <v>0</v>
      </c>
      <c r="R172" s="16">
        <f>IF( 数据!R172&lt;=6,(数据!R172-1)*权重!H$48,              IF(数据!R172&lt;=12, 5*权重!H$48+(数据!R172-6)*权重!H$49,                              5*权重!H$48+6*权重!H$49+(数据!R172-12)*权重!H$51              )
 )</f>
        <v>0</v>
      </c>
      <c r="S172" s="16">
        <f>IF( 数据!S172&lt;=6,(数据!S172-1)*权重!I$48,              IF(数据!S172&lt;=12, 5*权重!I$48+(数据!S172-6)*权重!I$49,                              5*权重!I$48+6*权重!I$49+(数据!S172-12)*权重!I$51              )
 )</f>
        <v>15.2</v>
      </c>
      <c r="T172" s="16">
        <f>IF( 数据!T172&lt;=6,(数据!T172-1)*权重!J$48,              IF(数据!T172&lt;=12, 5*权重!J$48+(数据!T172-6)*权重!J$49,                              5*权重!J$48+6*权重!J$49+(数据!T172-12)*权重!J$51              )
 )</f>
        <v>1.2999999999999998</v>
      </c>
      <c r="U172" s="16">
        <f>IF( 数据!U172&lt;=6,(数据!U172-1)*权重!K$48,              IF(数据!U172&lt;=12, 5*权重!K$48+(数据!U172-6)*权重!K$49,                              5*权重!K$48+6*权重!K$49+(数据!U172-12)*权重!K$51              )
 )</f>
        <v>0</v>
      </c>
      <c r="V172" s="16">
        <f>IF( 数据!V172&lt;=6,(数据!V172-1)*权重!L$48,              IF(数据!V172&lt;=12, 5*权重!L$48+(数据!V172-6)*权重!L$49,                              5*权重!L$48+6*权重!L$49+(数据!V172-12)*权重!L$51              )
 )</f>
        <v>6.0333333333333341</v>
      </c>
      <c r="W172" s="16">
        <f>IF( 数据!W172&lt;=6,(数据!W172-1)*权重!M$48,              IF(数据!W172&lt;=12, 5*权重!M$48+(数据!W172-6)*权重!M$49,                              5*权重!M$48+6*权重!M$49+(数据!W172-12)*权重!M$51              )
 )</f>
        <v>-0.5</v>
      </c>
      <c r="X172" s="16">
        <f>IF( 数据!X172&lt;=6,(数据!X172-1)*权重!N$48,              IF(数据!X172&lt;=12, 5*权重!N$48+(数据!X172-6)*权重!N$49,                              5*权重!N$48+6*权重!N$49+(数据!X172-12)*权重!N$51              )
 )</f>
        <v>2.7333333333333329</v>
      </c>
      <c r="Y172" s="16">
        <f>IF( 数据!Y172&lt;=6,(数据!Y172-1)*权重!O$48,              IF(数据!Y172&lt;=12, 5*权重!O$48+(数据!Y172-6)*权重!O$49,                              5*权重!O$48+6*权重!O$49+(数据!Y172-12)*权重!O$51              )
 )</f>
        <v>1.2833333333333332</v>
      </c>
      <c r="Z172" s="16">
        <f>IF( 数据!Z172&lt;=6,(数据!Z172-1)*权重!P$48,              IF(数据!Z172&lt;=10, 5*权重!P$48+(数据!Z172-4)*权重!P$50,                              5*权重!P$48+4*权重!P$50+(数据!Z172-10)*权重!P$52              )  )</f>
        <v>-1.425</v>
      </c>
      <c r="AA172" s="16">
        <f>IF( 数据!AA172&lt;=6,(数据!AA172-1)*权重!Q$48,              IF(数据!AA172&lt;=12, 5*权重!Q$48+(数据!AA172-6)*权重!Q$49,                              5*权重!Q$48+6*权重!Q$49+(数据!AA172-12)*权重!Q$51              )
 )</f>
        <v>5.833333333333333</v>
      </c>
      <c r="AB172" s="16">
        <f>IF( 数据!AB172&lt;=6,(数据!AB172-1)*权重!R$48,              IF(数据!AB172&lt;=10, 5*权重!R$48+(数据!AB172-4)*权重!R$50,                              5*权重!R$48+4*权重!R$50+(数据!AB172-10)*权重!R$52              )  )</f>
        <v>56.75</v>
      </c>
      <c r="AC172" s="16">
        <f>IF( 数据!AC172&lt;=6,(数据!AC172-1)*权重!S$48,              IF(数据!AC172&lt;=12, 5*权重!S$48+(数据!AC172-6)*权重!S$49,                              5*权重!S$48+6*权重!S$49+(数据!AC172-12)*权重!S$51              )
 )</f>
        <v>21.55</v>
      </c>
      <c r="AD172" s="16">
        <f>IF( 数据!AD172&lt;=6,(数据!AD172-1)*权重!T$48,              IF(数据!AD172&lt;=12, 5*权重!T$48+(数据!AD172-6)*权重!T$49,                              5*权重!T$48+6*权重!T$49+(数据!AD172-12)*权重!T$51              )
 )</f>
        <v>-1.2333333333333329</v>
      </c>
      <c r="AE172" s="16">
        <f>IF( 数据!AE172&lt;=6,(数据!AE172-1)*权重!U$48,              IF(数据!AE172&lt;=10, 5*权重!U$48+(数据!AE172-4)*权重!U$50,                              5*权重!U$48+4*权重!U$50+(数据!AE172-10)*权重!U$52              )  )</f>
        <v>-2.1999999999999993</v>
      </c>
      <c r="AF172" s="16">
        <f>IF( 数据!AF172&lt;=6,(数据!AF172-1)*权重!V$48,              IF(数据!AF172&lt;=10, 5*权重!V$48+(数据!AF172-4)*权重!V$50,                              5*权重!V$48+4*权重!V$50+(数据!AF172-10)*权重!V$52              )  )</f>
        <v>7.0875000000000004</v>
      </c>
      <c r="AG172" s="16">
        <f>IF( 数据!AG172&lt;=6,(数据!AG172-1)*权重!W$48,              IF(数据!AG172&lt;=12, 5*权重!W$48+(数据!AG172-6)*权重!W$49,                              5*权重!W$48+6*权重!W$49+(数据!AG172-12)*权重!W$51              )
 )</f>
        <v>3.3</v>
      </c>
      <c r="AH172" s="16">
        <f>IF( 数据!AH172&lt;=6,(数据!AH172-1)*权重!X$48,              IF(数据!AH172&lt;=10, 5*权重!X$48+(数据!AH172-4)*权重!X$50,                              5*权重!X$48+4*权重!X$50+(数据!AH172-10)*权重!X$52              )  )</f>
        <v>0.17500000000000004</v>
      </c>
      <c r="AI172" s="16">
        <f>IF( 数据!AI172&lt;=6,(数据!AI172-1)*权重!Y$48,              IF(数据!AI172&lt;=12, 5*权重!Y$48+(数据!AI172-6)*权重!Y$49,                              5*权重!Y$48+6*权重!Y$49+(数据!AI172-12)*权重!Y$51              )
 )</f>
        <v>0</v>
      </c>
      <c r="AJ172" s="16">
        <f>IF( 数据!AJ172&lt;=6,(数据!AJ172-1)*权重!Z$48,              IF(数据!AJ172&lt;=10, 5*权重!Z$48+(数据!AJ172-4)*权重!Z$50,                              5*权重!Z$48+4*权重!Z$50+(数据!AJ172-10)*权重!Z$52              )  )</f>
        <v>9.8375000000000004</v>
      </c>
      <c r="AK172" s="16">
        <f>IF( 数据!AK172&lt;=6,(数据!AK172-1)*权重!AA$48,              IF(数据!AK172&lt;=10, 5*权重!AA$48+(数据!AK172-4)*权重!AA$50,                              5*权重!AA$48+4*权重!AA$50+(数据!AK172-10)*权重!AA$52              )  )</f>
        <v>-0.75000000000000022</v>
      </c>
      <c r="AL172" s="16">
        <f>IF( 数据!AL172&lt;=6,(数据!AL172-1)*权重!AB$48,              IF(数据!AL172&lt;=12, 5*权重!AB$48+(数据!AL172-6)*权重!AB$49,                              5*权重!AB$48+6*权重!AB$49+(数据!AL172-12)*权重!AB$51              )
 )</f>
        <v>13.5</v>
      </c>
      <c r="AM172" s="16">
        <f>IF( 数据!AM172&lt;=6,(数据!AM172-1)*权重!AC$48,              IF(数据!AM172&lt;=12, 5*权重!AC$48+(数据!AM172-6)*权重!AC$49,                              5*权重!AC$48+6*权重!AC$49+(数据!AM172-12)*权重!AC$51              )
 )</f>
        <v>8.8666666666666671</v>
      </c>
      <c r="AN172" s="16">
        <f>IF( 数据!AN172&lt;=6,(数据!AN172-1)*权重!AD$48,              IF(数据!AN172&lt;=12, 5*权重!AD$48+(数据!AN172-6)*权重!AD$49,                              5*权重!AD$48+6*权重!AD$49+(数据!AN172-12)*权重!AD$51              )
 )</f>
        <v>67.875</v>
      </c>
      <c r="AO172" s="16">
        <f>IF( 数据!AO172&lt;=6,(数据!AO172-1)*权重!AE$48,              IF(数据!AO172&lt;=12, 5*权重!AE$48+(数据!AO172-6)*权重!AE$49,                              5*权重!AE$48+6*权重!AE$49+(数据!AO172-12)*权重!AE$51              )
 )</f>
        <v>20.3</v>
      </c>
      <c r="AP172" s="16">
        <f>IF( 数据!AP172&lt;=6,(数据!AP172-1)*权重!AF$48,              IF(数据!AP172&lt;=12, 5*权重!AF$48+(数据!AP172-6)*权重!AF$49,                              5*权重!AF$48+6*权重!AF$49+(数据!AP172-12)*权重!AF$51              )
 )</f>
        <v>16.399999999999999</v>
      </c>
      <c r="AQ172" s="16">
        <f>IF( 数据!AQ172&lt;=6,(数据!AQ172-1)*权重!AG$48,              IF(数据!AQ172&lt;=12, 5*权重!AG$48+(数据!AQ172-6)*权重!AG$49,                              5*权重!AG$48+6*权重!AG$49+(数据!AQ172-12)*权重!AG$51              )
 )</f>
        <v>19.350000000000001</v>
      </c>
      <c r="AR172" s="16">
        <f>IF( 数据!AR172&lt;=6,(数据!AR172-1)*权重!AH$48,              IF(数据!AR172&lt;=12, 5*权重!AH$48+(数据!AR172-6)*权重!AH$49,                              5*权重!AH$48+6*权重!AH$49+(数据!AR172-12)*权重!AH$51              )
 )</f>
        <v>15.733333333333333</v>
      </c>
      <c r="AS172" s="16">
        <f>IF( 数据!AS172&lt;=6,(数据!AS172-1)*权重!AI$48,              IF(数据!AS172&lt;=12, 5*权重!AI$48+(数据!AS172-6)*权重!AI$49,                              5*权重!AI$48+6*权重!AI$49+(数据!AS172-12)*权重!AI$51              )
 )</f>
        <v>7.6000000000000014</v>
      </c>
      <c r="AT172" s="16">
        <f>IF( 数据!AT172&lt;=6,(数据!AT172-1)*权重!AJ$48,              IF(数据!AT172&lt;=12, 5*权重!AJ$48+(数据!AT172-6)*权重!AJ$49,                              5*权重!AJ$48+6*权重!AJ$49+(数据!AT172-12)*权重!AJ$51              )
 )</f>
        <v>81.625</v>
      </c>
      <c r="AU172" s="16">
        <f>IF( 数据!AU172&lt;=6,(数据!AU172-1)*权重!AK$48,              IF(数据!AU172&lt;=12, 5*权重!AK$48+(数据!AU172-6)*权重!AK$49,                              5*权重!AK$48+6*权重!AK$49+(数据!AU172-12)*权重!AK$51              )
 )</f>
        <v>13.899999999999999</v>
      </c>
      <c r="AV172" s="16">
        <f>IF( 数据!AV172&lt;=6,(数据!AV172-1)*权重!AL$48,              IF(数据!AV172&lt;=10, 5*权重!AL$48+(数据!AV172-4)*权重!AL$50,                              5*权重!AL$48+4*权重!AL$50+(数据!AV172-10)*权重!AL$52              )  )</f>
        <v>4.25</v>
      </c>
      <c r="AW172" s="16">
        <f>IF( 数据!AW172&lt;=6,(数据!AW172-1)*权重!AM$48,              IF(数据!AW172&lt;=10, 5*权重!AM$48+(数据!AW172-4)*权重!AM$50,                              5*权重!AM$48+4*权重!AM$50+(数据!AW172-10)*权重!AM$52              )  )</f>
        <v>4.5750000000000002</v>
      </c>
      <c r="AX172" s="16">
        <f>IF( 数据!AX172&lt;=6,(数据!AX172-1)*权重!AN$48,              IF(数据!AX172&lt;=10, 5*权重!AN$48+(数据!AX172-4)*权重!AN$50,                              5*权重!AN$48+4*权重!AN$50+(数据!AX172-10)*权重!AN$52              )  )</f>
        <v>23.75</v>
      </c>
      <c r="AY172" s="8">
        <v>4</v>
      </c>
      <c r="AZ172" s="8">
        <v>1</v>
      </c>
      <c r="BA172" s="8">
        <v>2</v>
      </c>
      <c r="BB172" s="8">
        <v>3</v>
      </c>
      <c r="BC172" s="8">
        <v>2</v>
      </c>
      <c r="BD172" s="8">
        <v>1</v>
      </c>
      <c r="BE172" s="8">
        <v>3</v>
      </c>
      <c r="BF172" s="8">
        <v>3</v>
      </c>
      <c r="BG172" s="8">
        <v>1</v>
      </c>
      <c r="BH172" s="8">
        <v>2</v>
      </c>
      <c r="BI172" s="8">
        <v>3</v>
      </c>
      <c r="BJ172" s="8">
        <v>8.4499999999999993</v>
      </c>
      <c r="BK172" s="8" t="s">
        <v>22</v>
      </c>
      <c r="BL172" s="8">
        <v>16</v>
      </c>
      <c r="BM172" s="8">
        <v>2</v>
      </c>
      <c r="BN172" s="8"/>
      <c r="BO172" s="8">
        <v>1</v>
      </c>
      <c r="BP172" s="34">
        <v>47299</v>
      </c>
      <c r="BQ172" s="8" t="s">
        <v>21</v>
      </c>
      <c r="BR172" s="8" t="s">
        <v>156</v>
      </c>
    </row>
    <row r="173" spans="1:70" ht="15.5" thickBot="1" x14ac:dyDescent="0.35">
      <c r="A173" s="8" t="s">
        <v>26</v>
      </c>
      <c r="B173" s="16">
        <f t="shared" si="6"/>
        <v>348.83916666666664</v>
      </c>
      <c r="C173" s="8" t="s">
        <v>501</v>
      </c>
      <c r="D173" s="8" t="s">
        <v>372</v>
      </c>
      <c r="E173" s="33">
        <v>1</v>
      </c>
      <c r="F173" s="8">
        <v>0</v>
      </c>
      <c r="G173" s="8" t="s">
        <v>22</v>
      </c>
      <c r="H173" s="8" t="s">
        <v>32</v>
      </c>
      <c r="I173" s="8">
        <v>21</v>
      </c>
      <c r="J173" s="8">
        <v>128</v>
      </c>
      <c r="K173" s="8">
        <v>160</v>
      </c>
      <c r="L173" s="16">
        <f>IF( 数据!L173&lt;=6,(数据!L173-1)*权重!B$48,              IF(数据!L173&lt;=12, 5*权重!B$48+(数据!L173-6)*权重!B$49,                              5*权重!B$48+6*权重!B$49+(数据!L173-12)*权重!B$51              )
 )</f>
        <v>3.4666666666666668</v>
      </c>
      <c r="M173" s="16">
        <f>IF( 数据!M173&lt;=6,(数据!M173-1)*权重!C$48,              IF(数据!M173&lt;=12, 5*权重!C$48+(数据!M173-6)*权重!C$49,                              5*权重!C$48+6*权重!C$49+(数据!M173-12)*权重!C$51              )
 )</f>
        <v>1.7399999999999998</v>
      </c>
      <c r="N173" s="16">
        <f>IF( 数据!N173&lt;=6,(数据!N173-1)*权重!D$48,              IF(数据!N173&lt;=12, 5*权重!D$48+(数据!N173-6)*权重!D$49,                              5*权重!D$48+6*权重!D$49+(数据!N173-12)*权重!D$51              )
 )</f>
        <v>0.48</v>
      </c>
      <c r="O173" s="16">
        <f>IF( 数据!O173&lt;=6,(数据!O173-1)*权重!E$48,              IF(数据!O173&lt;=12, 5*权重!E$48+(数据!O173-6)*权重!E$49,                              5*权重!E$48+6*权重!E$49+(数据!O173-12)*权重!E$51              )
 )</f>
        <v>0</v>
      </c>
      <c r="P173" s="16">
        <f>IF( 数据!P173&lt;=6,(数据!P173-1)*权重!F$48,              IF(数据!P173&lt;=12, 5*权重!F$48+(数据!P173-6)*权重!F$49,                              5*权重!F$48+6*权重!F$49+(数据!P173-12)*权重!F$51              )
 )</f>
        <v>-3.1166666666666663</v>
      </c>
      <c r="Q173" s="16">
        <f>IF( 数据!Q173&lt;=6,(数据!Q173-1)*权重!G$48,              IF(数据!Q173&lt;=12, 5*权重!G$48+(数据!Q173-6)*权重!G$49,                              5*权重!G$48+6*权重!G$49+(数据!Q173-12)*权重!G$51              )
 )</f>
        <v>0</v>
      </c>
      <c r="R173" s="16">
        <f>IF( 数据!R173&lt;=6,(数据!R173-1)*权重!H$48,              IF(数据!R173&lt;=12, 5*权重!H$48+(数据!R173-6)*权重!H$49,                              5*权重!H$48+6*权重!H$49+(数据!R173-12)*权重!H$51              )
 )</f>
        <v>0</v>
      </c>
      <c r="S173" s="16">
        <f>IF( 数据!S173&lt;=6,(数据!S173-1)*权重!I$48,              IF(数据!S173&lt;=12, 5*权重!I$48+(数据!S173-6)*权重!I$49,                              5*权重!I$48+6*权重!I$49+(数据!S173-12)*权重!I$51              )
 )</f>
        <v>9.0666666666666664</v>
      </c>
      <c r="T173" s="16">
        <f>IF( 数据!T173&lt;=6,(数据!T173-1)*权重!J$48,              IF(数据!T173&lt;=12, 5*权重!J$48+(数据!T173-6)*权重!J$49,                              5*权重!J$48+6*权重!J$49+(数据!T173-12)*权重!J$51              )
 )</f>
        <v>2.8</v>
      </c>
      <c r="U173" s="16">
        <f>IF( 数据!U173&lt;=6,(数据!U173-1)*权重!K$48,              IF(数据!U173&lt;=12, 5*权重!K$48+(数据!U173-6)*权重!K$49,                              5*权重!K$48+6*权重!K$49+(数据!U173-12)*权重!K$51              )
 )</f>
        <v>0</v>
      </c>
      <c r="V173" s="16">
        <f>IF( 数据!V173&lt;=6,(数据!V173-1)*权重!L$48,              IF(数据!V173&lt;=12, 5*权重!L$48+(数据!V173-6)*权重!L$49,                              5*权重!L$48+6*权重!L$49+(数据!V173-12)*权重!L$51              )
 )</f>
        <v>3.18</v>
      </c>
      <c r="W173" s="16">
        <f>IF( 数据!W173&lt;=6,(数据!W173-1)*权重!M$48,              IF(数据!W173&lt;=12, 5*权重!M$48+(数据!W173-6)*权重!M$49,                              5*权重!M$48+6*权重!M$49+(数据!W173-12)*权重!M$51              )
 )</f>
        <v>0.1333333333333333</v>
      </c>
      <c r="X173" s="16">
        <f>IF( 数据!X173&lt;=6,(数据!X173-1)*权重!N$48,              IF(数据!X173&lt;=12, 5*权重!N$48+(数据!X173-6)*权重!N$49,                              5*权重!N$48+6*权重!N$49+(数据!X173-12)*权重!N$51              )
 )</f>
        <v>2.2166666666666663</v>
      </c>
      <c r="Y173" s="16">
        <f>IF( 数据!Y173&lt;=6,(数据!Y173-1)*权重!O$48,              IF(数据!Y173&lt;=12, 5*权重!O$48+(数据!Y173-6)*权重!O$49,                              5*权重!O$48+6*权重!O$49+(数据!Y173-12)*权重!O$51              )
 )</f>
        <v>0.96</v>
      </c>
      <c r="Z173" s="16">
        <f>IF( 数据!Z173&lt;=6,(数据!Z173-1)*权重!P$48,              IF(数据!Z173&lt;=10, 5*权重!P$48+(数据!Z173-4)*权重!P$50,                              5*权重!P$48+4*权重!P$50+(数据!Z173-10)*权重!P$52              )  )</f>
        <v>-1.85</v>
      </c>
      <c r="AA173" s="16">
        <f>IF( 数据!AA173&lt;=6,(数据!AA173-1)*权重!Q$48,              IF(数据!AA173&lt;=12, 5*权重!Q$48+(数据!AA173-6)*权重!Q$49,                              5*权重!Q$48+6*权重!Q$49+(数据!AA173-12)*权重!Q$51              )
 )</f>
        <v>5.166666666666667</v>
      </c>
      <c r="AB173" s="16">
        <f>IF( 数据!AB173&lt;=6,(数据!AB173-1)*权重!R$48,              IF(数据!AB173&lt;=10, 5*权重!R$48+(数据!AB173-4)*权重!R$50,                              5*权重!R$48+4*权重!R$50+(数据!AB173-10)*权重!R$52              )  )</f>
        <v>54.5</v>
      </c>
      <c r="AC173" s="16">
        <f>IF( 数据!AC173&lt;=6,(数据!AC173-1)*权重!S$48,              IF(数据!AC173&lt;=12, 5*权重!S$48+(数据!AC173-6)*权重!S$49,                              5*权重!S$48+6*权重!S$49+(数据!AC173-12)*权重!S$51              )
 )</f>
        <v>19.5</v>
      </c>
      <c r="AD173" s="16">
        <f>IF( 数据!AD173&lt;=6,(数据!AD173-1)*权重!T$48,              IF(数据!AD173&lt;=12, 5*权重!T$48+(数据!AD173-6)*权重!T$49,                              5*权重!T$48+6*权重!T$49+(数据!AD173-12)*权重!T$51              )
 )</f>
        <v>-0.83333333333333304</v>
      </c>
      <c r="AE173" s="16">
        <f>IF( 数据!AE173&lt;=6,(数据!AE173-1)*权重!U$48,              IF(数据!AE173&lt;=10, 5*权重!U$48+(数据!AE173-4)*权重!U$50,                              5*权重!U$48+4*权重!U$50+(数据!AE173-10)*权重!U$52              )  )</f>
        <v>-2.1999999999999993</v>
      </c>
      <c r="AF173" s="16">
        <f>IF( 数据!AF173&lt;=6,(数据!AF173-1)*权重!V$48,              IF(数据!AF173&lt;=10, 5*权重!V$48+(数据!AF173-4)*权重!V$50,                              5*权重!V$48+4*权重!V$50+(数据!AF173-10)*权重!V$52              )  )</f>
        <v>6.75</v>
      </c>
      <c r="AG173" s="16">
        <f>IF( 数据!AG173&lt;=6,(数据!AG173-1)*权重!W$48,              IF(数据!AG173&lt;=12, 5*权重!W$48+(数据!AG173-6)*权重!W$49,                              5*权重!W$48+6*权重!W$49+(数据!AG173-12)*权重!W$51              )
 )</f>
        <v>3.3</v>
      </c>
      <c r="AH173" s="16">
        <f>IF( 数据!AH173&lt;=6,(数据!AH173-1)*权重!X$48,              IF(数据!AH173&lt;=10, 5*权重!X$48+(数据!AH173-4)*权重!X$50,                              5*权重!X$48+4*权重!X$50+(数据!AH173-10)*权重!X$52              )  )</f>
        <v>-0.16249999999999998</v>
      </c>
      <c r="AI173" s="16">
        <f>IF( 数据!AI173&lt;=6,(数据!AI173-1)*权重!Y$48,              IF(数据!AI173&lt;=12, 5*权重!Y$48+(数据!AI173-6)*权重!Y$49,                              5*权重!Y$48+6*权重!Y$49+(数据!AI173-12)*权重!Y$51              )
 )</f>
        <v>0.13333333333333336</v>
      </c>
      <c r="AJ173" s="16">
        <f>IF( 数据!AJ173&lt;=6,(数据!AJ173-1)*权重!Z$48,              IF(数据!AJ173&lt;=10, 5*权重!Z$48+(数据!AJ173-4)*权重!Z$50,                              5*权重!Z$48+4*权重!Z$50+(数据!AJ173-10)*权重!Z$52              )  )</f>
        <v>10.425000000000001</v>
      </c>
      <c r="AK173" s="16">
        <f>IF( 数据!AK173&lt;=6,(数据!AK173-1)*权重!AA$48,              IF(数据!AK173&lt;=10, 5*权重!AA$48+(数据!AK173-4)*权重!AA$50,                              5*权重!AA$48+4*权重!AA$50+(数据!AK173-10)*权重!AA$52              )  )</f>
        <v>-1.2750000000000001</v>
      </c>
      <c r="AL173" s="16">
        <f>IF( 数据!AL173&lt;=6,(数据!AL173-1)*权重!AB$48,              IF(数据!AL173&lt;=12, 5*权重!AB$48+(数据!AL173-6)*权重!AB$49,                              5*权重!AB$48+6*权重!AB$49+(数据!AL173-12)*权重!AB$51              )
 )</f>
        <v>12.6</v>
      </c>
      <c r="AM173" s="16">
        <f>IF( 数据!AM173&lt;=6,(数据!AM173-1)*权重!AC$48,              IF(数据!AM173&lt;=12, 5*权重!AC$48+(数据!AM173-6)*权重!AC$49,                              5*权重!AC$48+6*权重!AC$49+(数据!AM173-12)*权重!AC$51              )
 )</f>
        <v>8.8666666666666671</v>
      </c>
      <c r="AN173" s="16">
        <f>IF( 数据!AN173&lt;=6,(数据!AN173-1)*权重!AD$48,              IF(数据!AN173&lt;=12, 5*权重!AD$48+(数据!AN173-6)*权重!AD$49,                              5*权重!AD$48+6*权重!AD$49+(数据!AN173-12)*权重!AD$51              )
 )</f>
        <v>39.041666666666664</v>
      </c>
      <c r="AO173" s="16">
        <f>IF( 数据!AO173&lt;=6,(数据!AO173-1)*权重!AE$48,              IF(数据!AO173&lt;=12, 5*权重!AE$48+(数据!AO173-6)*权重!AE$49,                              5*权重!AE$48+6*权重!AE$49+(数据!AO173-12)*权重!AE$51              )
 )</f>
        <v>22.9</v>
      </c>
      <c r="AP173" s="16">
        <f>IF( 数据!AP173&lt;=6,(数据!AP173-1)*权重!AF$48,              IF(数据!AP173&lt;=12, 5*权重!AF$48+(数据!AP173-6)*权重!AF$49,                              5*权重!AF$48+6*权重!AF$49+(数据!AP173-12)*权重!AF$51              )
 )</f>
        <v>17.366666666666667</v>
      </c>
      <c r="AQ173" s="16">
        <f>IF( 数据!AQ173&lt;=6,(数据!AQ173-1)*权重!AG$48,              IF(数据!AQ173&lt;=12, 5*权重!AG$48+(数据!AQ173-6)*权重!AG$49,                              5*权重!AG$48+6*权重!AG$49+(数据!AQ173-12)*权重!AG$51              )
 )</f>
        <v>16.966666666666669</v>
      </c>
      <c r="AR173" s="16">
        <f>IF( 数据!AR173&lt;=6,(数据!AR173-1)*权重!AH$48,              IF(数据!AR173&lt;=12, 5*权重!AH$48+(数据!AR173-6)*权重!AH$49,                              5*权重!AH$48+6*权重!AH$49+(数据!AR173-12)*权重!AH$51              )
 )</f>
        <v>13.399999999999999</v>
      </c>
      <c r="AS173" s="16">
        <f>IF( 数据!AS173&lt;=6,(数据!AS173-1)*权重!AI$48,              IF(数据!AS173&lt;=12, 5*权重!AI$48+(数据!AS173-6)*权重!AI$49,                              5*权重!AI$48+6*权重!AI$49+(数据!AS173-12)*权重!AI$51              )
 )</f>
        <v>6.6500000000000012</v>
      </c>
      <c r="AT173" s="16">
        <f>IF( 数据!AT173&lt;=6,(数据!AT173-1)*权重!AJ$48,              IF(数据!AT173&lt;=12, 5*权重!AJ$48+(数据!AT173-6)*权重!AJ$49,                              5*权重!AJ$48+6*权重!AJ$49+(数据!AT173-12)*权重!AJ$51              )
 )</f>
        <v>54.541666666666671</v>
      </c>
      <c r="AU173" s="16">
        <f>IF( 数据!AU173&lt;=6,(数据!AU173-1)*权重!AK$48,              IF(数据!AU173&lt;=12, 5*权重!AK$48+(数据!AU173-6)*权重!AK$49,                              5*权重!AK$48+6*权重!AK$49+(数据!AU173-12)*权重!AK$51              )
 )</f>
        <v>14.499999999999998</v>
      </c>
      <c r="AV173" s="16">
        <f>IF( 数据!AV173&lt;=6,(数据!AV173-1)*权重!AL$48,              IF(数据!AV173&lt;=10, 5*权重!AL$48+(数据!AV173-4)*权重!AL$50,                              5*权重!AL$48+4*权重!AL$50+(数据!AV173-10)*权重!AL$52              )  )</f>
        <v>3.4</v>
      </c>
      <c r="AW173" s="16">
        <f>IF( 数据!AW173&lt;=6,(数据!AW173-1)*权重!AM$48,              IF(数据!AW173&lt;=10, 5*权重!AM$48+(数据!AW173-4)*权重!AM$50,                              5*权重!AM$48+4*权重!AM$50+(数据!AW173-10)*权重!AM$52              )  )</f>
        <v>3.8250000000000002</v>
      </c>
      <c r="AX173" s="16">
        <f>IF( 数据!AX173&lt;=6,(数据!AX173-1)*权重!AN$48,              IF(数据!AX173&lt;=10, 5*权重!AN$48+(数据!AX173-4)*权重!AN$50,                              5*权重!AN$48+4*权重!AN$50+(数据!AX173-10)*权重!AN$52              )  )</f>
        <v>20.399999999999999</v>
      </c>
      <c r="AY173" s="8">
        <v>18</v>
      </c>
      <c r="AZ173" s="8">
        <v>16</v>
      </c>
      <c r="BA173" s="8">
        <v>16</v>
      </c>
      <c r="BB173" s="8">
        <v>11</v>
      </c>
      <c r="BC173" s="8">
        <v>10</v>
      </c>
      <c r="BD173" s="8">
        <v>12</v>
      </c>
      <c r="BE173" s="8">
        <v>13</v>
      </c>
      <c r="BF173" s="8">
        <v>15</v>
      </c>
      <c r="BG173" s="8">
        <v>12</v>
      </c>
      <c r="BH173" s="8">
        <v>12</v>
      </c>
      <c r="BI173" s="8">
        <v>12</v>
      </c>
      <c r="BJ173" s="8" t="s">
        <v>26</v>
      </c>
      <c r="BK173" s="8" t="s">
        <v>20</v>
      </c>
      <c r="BL173" s="8">
        <v>16</v>
      </c>
      <c r="BM173" s="8" t="s">
        <v>26</v>
      </c>
      <c r="BN173" s="8"/>
      <c r="BO173" s="8" t="s">
        <v>26</v>
      </c>
      <c r="BP173" s="34">
        <v>47299</v>
      </c>
      <c r="BQ173" s="8" t="s">
        <v>21</v>
      </c>
      <c r="BR173" s="8" t="s">
        <v>156</v>
      </c>
    </row>
    <row r="174" spans="1:70" ht="15.5" thickBot="1" x14ac:dyDescent="0.35">
      <c r="A174" s="8" t="s">
        <v>26</v>
      </c>
      <c r="B174" s="16">
        <f>SUM(L174:AX174)</f>
        <v>433.99499999999995</v>
      </c>
      <c r="C174" s="8" t="s">
        <v>502</v>
      </c>
      <c r="D174" s="8"/>
      <c r="E174" s="33">
        <v>0.94</v>
      </c>
      <c r="F174" s="8">
        <v>0</v>
      </c>
      <c r="G174" s="8" t="s">
        <v>19</v>
      </c>
      <c r="H174" s="8" t="s">
        <v>382</v>
      </c>
      <c r="I174" s="8">
        <v>30</v>
      </c>
      <c r="J174" s="8">
        <v>178</v>
      </c>
      <c r="K174" s="8">
        <v>183</v>
      </c>
      <c r="L174" s="16">
        <f>IF( 数据!L174&lt;=6,(数据!L174-1)*权重!B$48,              IF(数据!L174&lt;=12, 5*权重!B$48+(数据!L174-6)*权重!B$49,                              5*权重!B$48+6*权重!B$49+(数据!L174-12)*权重!B$51              )
 )</f>
        <v>5.8</v>
      </c>
      <c r="M174" s="16">
        <f>IF( 数据!M174&lt;=6,(数据!M174-1)*权重!C$48,              IF(数据!M174&lt;=12, 5*权重!C$48+(数据!M174-6)*权重!C$49,                              5*权重!C$48+6*权重!C$49+(数据!M174-12)*权重!C$51              )
 )</f>
        <v>3</v>
      </c>
      <c r="N174" s="16">
        <f>IF( 数据!N174&lt;=6,(数据!N174-1)*权重!D$48,              IF(数据!N174&lt;=12, 5*权重!D$48+(数据!N174-6)*权重!D$49,                              5*权重!D$48+6*权重!D$49+(数据!N174-12)*权重!D$51              )
 )</f>
        <v>-0.82999999999999985</v>
      </c>
      <c r="O174" s="16">
        <f>IF( 数据!O174&lt;=6,(数据!O174-1)*权重!E$48,              IF(数据!O174&lt;=12, 5*权重!E$48+(数据!O174-6)*权重!E$49,                              5*权重!E$48+6*权重!E$49+(数据!O174-12)*权重!E$51              )
 )</f>
        <v>0</v>
      </c>
      <c r="P174" s="16">
        <f>IF( 数据!P174&lt;=6,(数据!P174-1)*权重!F$48,              IF(数据!P174&lt;=12, 5*权重!F$48+(数据!P174-6)*权重!F$49,                              5*权重!F$48+6*权重!F$49+(数据!P174-12)*权重!F$51              )
 )</f>
        <v>-1.9666666666666663</v>
      </c>
      <c r="Q174" s="16">
        <f>IF( 数据!Q174&lt;=6,(数据!Q174-1)*权重!G$48,              IF(数据!Q174&lt;=12, 5*权重!G$48+(数据!Q174-6)*权重!G$49,                              5*权重!G$48+6*权重!G$49+(数据!Q174-12)*权重!G$51              )
 )</f>
        <v>0</v>
      </c>
      <c r="R174" s="16">
        <f>IF( 数据!R174&lt;=6,(数据!R174-1)*权重!H$48,              IF(数据!R174&lt;=12, 5*权重!H$48+(数据!R174-6)*权重!H$49,                              5*权重!H$48+6*权重!H$49+(数据!R174-12)*权重!H$51              )
 )</f>
        <v>0</v>
      </c>
      <c r="S174" s="16">
        <f>IF( 数据!S174&lt;=6,(数据!S174-1)*权重!I$48,              IF(数据!S174&lt;=12, 5*权重!I$48+(数据!S174-6)*权重!I$49,                              5*权重!I$48+6*权重!I$49+(数据!S174-12)*权重!I$51              )
 )</f>
        <v>16.566666666666666</v>
      </c>
      <c r="T174" s="16">
        <f>IF( 数据!T174&lt;=6,(数据!T174-1)*权重!J$48,              IF(数据!T174&lt;=12, 5*权重!J$48+(数据!T174-6)*权重!J$49,                              5*权重!J$48+6*权重!J$49+(数据!T174-12)*权重!J$51              )
 )</f>
        <v>0.29999999999999982</v>
      </c>
      <c r="U174" s="16">
        <f>IF( 数据!U174&lt;=6,(数据!U174-1)*权重!K$48,              IF(数据!U174&lt;=12, 5*权重!K$48+(数据!U174-6)*权重!K$49,                              5*权重!K$48+6*权重!K$49+(数据!U174-12)*权重!K$51              )
 )</f>
        <v>0</v>
      </c>
      <c r="V174" s="16">
        <f>IF( 数据!V174&lt;=6,(数据!V174-1)*权重!L$48,              IF(数据!V174&lt;=12, 5*权重!L$48+(数据!V174-6)*权重!L$49,                              5*权重!L$48+6*权重!L$49+(数据!V174-12)*权重!L$51              )
 )</f>
        <v>7.1333333333333346</v>
      </c>
      <c r="W174" s="16">
        <f>IF( 数据!W174&lt;=6,(数据!W174-1)*权重!M$48,              IF(数据!W174&lt;=12, 5*权重!M$48+(数据!W174-6)*权重!M$49,                              5*权重!M$48+6*权重!M$49+(数据!W174-12)*权重!M$51              )
 )</f>
        <v>1.4</v>
      </c>
      <c r="X174" s="16">
        <f>IF( 数据!X174&lt;=6,(数据!X174-1)*权重!N$48,              IF(数据!X174&lt;=12, 5*权重!N$48+(数据!X174-6)*权重!N$49,                              5*权重!N$48+6*权重!N$49+(数据!X174-12)*权重!N$51              )
 )</f>
        <v>1.7999999999999998</v>
      </c>
      <c r="Y174" s="16">
        <f>IF( 数据!Y174&lt;=6,(数据!Y174-1)*权重!O$48,              IF(数据!Y174&lt;=12, 5*权重!O$48+(数据!Y174-6)*权重!O$49,                              5*权重!O$48+6*权重!O$49+(数据!Y174-12)*权重!O$51              )
 )</f>
        <v>3.3666666666666667</v>
      </c>
      <c r="Z174" s="16">
        <f>IF( 数据!Z174&lt;=6,(数据!Z174-1)*权重!P$48,              IF(数据!Z174&lt;=10, 5*权重!P$48+(数据!Z174-4)*权重!P$50,                              5*权重!P$48+4*权重!P$50+(数据!Z174-10)*权重!P$52              )  )</f>
        <v>-1.25</v>
      </c>
      <c r="AA174" s="16">
        <f>IF( 数据!AA174&lt;=6,(数据!AA174-1)*权重!Q$48,              IF(数据!AA174&lt;=12, 5*权重!Q$48+(数据!AA174-6)*权重!Q$49,                              5*权重!Q$48+6*权重!Q$49+(数据!AA174-12)*权重!Q$51              )
 )</f>
        <v>5.166666666666667</v>
      </c>
      <c r="AB174" s="16">
        <f>IF( 数据!AB174&lt;=6,(数据!AB174-1)*权重!R$48,              IF(数据!AB174&lt;=10, 5*权重!R$48+(数据!AB174-4)*权重!R$50,                              5*权重!R$48+4*权重!R$50+(数据!AB174-10)*权重!R$52              )  )</f>
        <v>59</v>
      </c>
      <c r="AC174" s="16">
        <f>IF( 数据!AC174&lt;=6,(数据!AC174-1)*权重!S$48,              IF(数据!AC174&lt;=12, 5*权重!S$48+(数据!AC174-6)*权重!S$49,                              5*权重!S$48+6*权重!S$49+(数据!AC174-12)*权重!S$51              )
 )</f>
        <v>20.866666666666667</v>
      </c>
      <c r="AD174" s="16">
        <f>IF( 数据!AD174&lt;=6,(数据!AD174-1)*权重!T$48,              IF(数据!AD174&lt;=12, 5*权重!T$48+(数据!AD174-6)*权重!T$49,                              5*权重!T$48+6*权重!T$49+(数据!AD174-12)*权重!T$51              )
 )</f>
        <v>-0.13333333333333286</v>
      </c>
      <c r="AE174" s="16">
        <f>IF( 数据!AE174&lt;=6,(数据!AE174-1)*权重!U$48,              IF(数据!AE174&lt;=10, 5*权重!U$48+(数据!AE174-4)*权重!U$50,                              5*权重!U$48+4*权重!U$50+(数据!AE174-10)*权重!U$52              )  )</f>
        <v>0.20000000000000062</v>
      </c>
      <c r="AF174" s="16">
        <f>IF( 数据!AF174&lt;=6,(数据!AF174-1)*权重!V$48,              IF(数据!AF174&lt;=10, 5*权重!V$48+(数据!AF174-4)*权重!V$50,                              5*权重!V$48+4*权重!V$50+(数据!AF174-10)*权重!V$52              )  )</f>
        <v>7.6125000000000007</v>
      </c>
      <c r="AG174" s="16">
        <f>IF( 数据!AG174&lt;=6,(数据!AG174-1)*权重!W$48,              IF(数据!AG174&lt;=12, 5*权重!W$48+(数据!AG174-6)*权重!W$49,                              5*权重!W$48+6*权重!W$49+(数据!AG174-12)*权重!W$51              )
 )</f>
        <v>4.3</v>
      </c>
      <c r="AH174" s="16">
        <f>IF( 数据!AH174&lt;=6,(数据!AH174-1)*权重!X$48,              IF(数据!AH174&lt;=10, 5*权重!X$48+(数据!AH174-4)*权重!X$50,                              5*权重!X$48+4*权重!X$50+(数据!AH174-10)*权重!X$52              )  )</f>
        <v>0.51249999999999996</v>
      </c>
      <c r="AI174" s="16">
        <f>IF( 数据!AI174&lt;=6,(数据!AI174-1)*权重!Y$48,              IF(数据!AI174&lt;=12, 5*权重!Y$48+(数据!AI174-6)*权重!Y$49,                              5*权重!Y$48+6*权重!Y$49+(数据!AI174-12)*权重!Y$51              )
 )</f>
        <v>0.26666666666666666</v>
      </c>
      <c r="AJ174" s="16">
        <f>IF( 数据!AJ174&lt;=6,(数据!AJ174-1)*权重!Z$48,              IF(数据!AJ174&lt;=10, 5*权重!Z$48+(数据!AJ174-4)*权重!Z$50,                              5*权重!Z$48+4*权重!Z$50+(数据!AJ174-10)*权重!Z$52              )  )</f>
        <v>12.775</v>
      </c>
      <c r="AK174" s="16">
        <f>IF( 数据!AK174&lt;=6,(数据!AK174-1)*权重!AA$48,              IF(数据!AK174&lt;=10, 5*权重!AA$48+(数据!AK174-4)*权重!AA$50,                              5*权重!AA$48+4*权重!AA$50+(数据!AK174-10)*权重!AA$52              )  )</f>
        <v>-0.92500000000000004</v>
      </c>
      <c r="AL174" s="16">
        <f>IF( 数据!AL174&lt;=6,(数据!AL174-1)*权重!AB$48,              IF(数据!AL174&lt;=12, 5*权重!AB$48+(数据!AL174-6)*权重!AB$49,                              5*权重!AB$48+6*权重!AB$49+(数据!AL174-12)*权重!AB$51              )
 )</f>
        <v>17.100000000000001</v>
      </c>
      <c r="AM174" s="16">
        <f>IF( 数据!AM174&lt;=6,(数据!AM174-1)*权重!AC$48,              IF(数据!AM174&lt;=12, 5*权重!AC$48+(数据!AM174-6)*权重!AC$49,                              5*权重!AC$48+6*权重!AC$49+(数据!AM174-12)*权重!AC$51              )
 )</f>
        <v>10.333333333333334</v>
      </c>
      <c r="AN174" s="16">
        <f>IF( 数据!AN174&lt;=6,(数据!AN174-1)*权重!AD$48,              IF(数据!AN174&lt;=12, 5*权重!AD$48+(数据!AN174-6)*权重!AD$49,                              5*权重!AD$48+6*权重!AD$49+(数据!AN174-12)*权重!AD$51              )
 )</f>
        <v>67.875</v>
      </c>
      <c r="AO174" s="16">
        <f>IF( 数据!AO174&lt;=6,(数据!AO174-1)*权重!AE$48,              IF(数据!AO174&lt;=12, 5*权重!AE$48+(数据!AO174-6)*权重!AE$49,                              5*权重!AE$48+6*权重!AE$49+(数据!AO174-12)*权重!AE$51              )
 )</f>
        <v>11.116666666666667</v>
      </c>
      <c r="AP174" s="16">
        <f>IF( 数据!AP174&lt;=6,(数据!AP174-1)*权重!AF$48,              IF(数据!AP174&lt;=12, 5*权重!AF$48+(数据!AP174-6)*权重!AF$49,                              5*权重!AF$48+6*权重!AF$49+(数据!AP174-12)*权重!AF$51              )
 )</f>
        <v>17.366666666666667</v>
      </c>
      <c r="AQ174" s="16">
        <f>IF( 数据!AQ174&lt;=6,(数据!AQ174-1)*权重!AG$48,              IF(数据!AQ174&lt;=12, 5*权重!AG$48+(数据!AQ174-6)*权重!AG$49,                              5*权重!AG$48+6*权重!AG$49+(数据!AQ174-12)*权重!AG$51              )
 )</f>
        <v>20.900000000000002</v>
      </c>
      <c r="AR174" s="16">
        <f>IF( 数据!AR174&lt;=6,(数据!AR174-1)*权重!AH$48,              IF(数据!AR174&lt;=12, 5*权重!AH$48+(数据!AR174-6)*权重!AH$49,                              5*权重!AH$48+6*权重!AH$49+(数据!AR174-12)*权重!AH$51              )
 )</f>
        <v>14.566666666666665</v>
      </c>
      <c r="AS174" s="16">
        <f>IF( 数据!AS174&lt;=6,(数据!AS174-1)*权重!AI$48,              IF(数据!AS174&lt;=12, 5*权重!AI$48+(数据!AS174-6)*权重!AI$49,                              5*权重!AI$48+6*权重!AI$49+(数据!AS174-12)*权重!AI$51              )
 )</f>
        <v>5.7000000000000011</v>
      </c>
      <c r="AT174" s="16">
        <f>IF( 数据!AT174&lt;=6,(数据!AT174-1)*权重!AJ$48,              IF(数据!AT174&lt;=12, 5*权重!AJ$48+(数据!AT174-6)*权重!AJ$49,                              5*权重!AJ$48+6*权重!AJ$49+(数据!AT174-12)*权重!AJ$51              )
 )</f>
        <v>71.875</v>
      </c>
      <c r="AU174" s="16">
        <f>IF( 数据!AU174&lt;=6,(数据!AU174-1)*权重!AK$48,              IF(数据!AU174&lt;=12, 5*权重!AK$48+(数据!AU174-6)*权重!AK$49,                              5*权重!AK$48+6*权重!AK$49+(数据!AU174-12)*权重!AK$51              )
 )</f>
        <v>16.299999999999997</v>
      </c>
      <c r="AV174" s="16">
        <f>IF( 数据!AV174&lt;=6,(数据!AV174-1)*权重!AL$48,              IF(数据!AV174&lt;=10, 5*权重!AL$48+(数据!AV174-4)*权重!AL$50,                              5*权重!AL$48+4*权重!AL$50+(数据!AV174-10)*权重!AL$52              )  )</f>
        <v>5.5249999999999995</v>
      </c>
      <c r="AW174" s="16">
        <f>IF( 数据!AW174&lt;=6,(数据!AW174-1)*权重!AM$48,              IF(数据!AW174&lt;=10, 5*权重!AM$48+(数据!AW174-4)*权重!AM$50,                              5*权重!AM$48+4*权重!AM$50+(数据!AW174-10)*权重!AM$52              )  )</f>
        <v>4.95</v>
      </c>
      <c r="AX174" s="16">
        <f>IF( 数据!AX174&lt;=6,(数据!AX174-1)*权重!AN$48,              IF(数据!AX174&lt;=10, 5*权重!AN$48+(数据!AX174-4)*权重!AN$50,                              5*权重!AN$48+4*权重!AN$50+(数据!AX174-10)*权重!AN$52              )  )</f>
        <v>25.424999999999997</v>
      </c>
      <c r="AY174" s="8">
        <v>3</v>
      </c>
      <c r="AZ174" s="8">
        <v>1</v>
      </c>
      <c r="BA174" s="8">
        <v>2</v>
      </c>
      <c r="BB174" s="8">
        <v>2</v>
      </c>
      <c r="BC174" s="8">
        <v>3</v>
      </c>
      <c r="BD174" s="8">
        <v>3</v>
      </c>
      <c r="BE174" s="8">
        <v>1</v>
      </c>
      <c r="BF174" s="8">
        <v>4</v>
      </c>
      <c r="BG174" s="8">
        <v>1</v>
      </c>
      <c r="BH174" s="8">
        <v>3</v>
      </c>
      <c r="BI174" s="8">
        <v>4</v>
      </c>
      <c r="BJ174" s="8">
        <v>7</v>
      </c>
      <c r="BK174" s="8" t="s">
        <v>22</v>
      </c>
      <c r="BL174" s="8">
        <v>20</v>
      </c>
      <c r="BM174" s="8">
        <v>2</v>
      </c>
      <c r="BN174" s="8"/>
      <c r="BO174" s="8">
        <v>28</v>
      </c>
      <c r="BP174" s="34">
        <v>47299</v>
      </c>
      <c r="BQ174" s="8" t="s">
        <v>21</v>
      </c>
      <c r="BR174" s="8" t="s">
        <v>156</v>
      </c>
    </row>
    <row r="175" spans="1:70" ht="15.5" thickBot="1" x14ac:dyDescent="0.35">
      <c r="A175" s="8" t="s">
        <v>26</v>
      </c>
      <c r="B175" s="16">
        <f t="shared" si="6"/>
        <v>384.47999999999996</v>
      </c>
      <c r="C175" s="8" t="s">
        <v>503</v>
      </c>
      <c r="D175" s="8"/>
      <c r="E175" s="33">
        <v>0.93</v>
      </c>
      <c r="F175" s="8">
        <v>0</v>
      </c>
      <c r="G175" s="8" t="s">
        <v>20</v>
      </c>
      <c r="H175" s="8" t="s">
        <v>315</v>
      </c>
      <c r="I175" s="8">
        <v>19</v>
      </c>
      <c r="J175" s="8">
        <v>140</v>
      </c>
      <c r="K175" s="8">
        <v>170</v>
      </c>
      <c r="L175" s="16">
        <f>IF( 数据!L175&lt;=6,(数据!L175-1)*权重!B$48,              IF(数据!L175&lt;=12, 5*权重!B$48+(数据!L175-6)*权重!B$49,                              5*权重!B$48+6*权重!B$49+(数据!L175-12)*权重!B$51              )
 )</f>
        <v>3.9333333333333331</v>
      </c>
      <c r="M175" s="16">
        <f>IF( 数据!M175&lt;=6,(数据!M175-1)*权重!C$48,              IF(数据!M175&lt;=12, 5*权重!C$48+(数据!M175-6)*权重!C$49,                              5*权重!C$48+6*权重!C$49+(数据!M175-12)*权重!C$51              )
 )</f>
        <v>1.75</v>
      </c>
      <c r="N175" s="16">
        <f>IF( 数据!N175&lt;=6,(数据!N175-1)*权重!D$48,              IF(数据!N175&lt;=12, 5*权重!D$48+(数据!N175-6)*权重!D$49,                              5*权重!D$48+6*权重!D$49+(数据!N175-12)*权重!D$51              )
 )</f>
        <v>-0.28666666666666663</v>
      </c>
      <c r="O175" s="16">
        <f>IF( 数据!O175&lt;=6,(数据!O175-1)*权重!E$48,              IF(数据!O175&lt;=12, 5*权重!E$48+(数据!O175-6)*权重!E$49,                              5*权重!E$48+6*权重!E$49+(数据!O175-12)*权重!E$51              )
 )</f>
        <v>0</v>
      </c>
      <c r="P175" s="16">
        <f>IF( 数据!P175&lt;=6,(数据!P175-1)*权重!F$48,              IF(数据!P175&lt;=12, 5*权重!F$48+(数据!P175-6)*权重!F$49,                              5*权重!F$48+6*权重!F$49+(数据!P175-12)*权重!F$51              )
 )</f>
        <v>-2.7333333333333329</v>
      </c>
      <c r="Q175" s="16">
        <f>IF( 数据!Q175&lt;=6,(数据!Q175-1)*权重!G$48,              IF(数据!Q175&lt;=12, 5*权重!G$48+(数据!Q175-6)*权重!G$49,                              5*权重!G$48+6*权重!G$49+(数据!Q175-12)*权重!G$51              )
 )</f>
        <v>0</v>
      </c>
      <c r="R175" s="16">
        <f>IF( 数据!R175&lt;=6,(数据!R175-1)*权重!H$48,              IF(数据!R175&lt;=12, 5*权重!H$48+(数据!R175-6)*权重!H$49,                              5*权重!H$48+6*权重!H$49+(数据!R175-12)*权重!H$51              )
 )</f>
        <v>0</v>
      </c>
      <c r="S175" s="16">
        <f>IF( 数据!S175&lt;=6,(数据!S175-1)*权重!I$48,              IF(数据!S175&lt;=12, 5*权重!I$48+(数据!S175-6)*权重!I$49,                              5*权重!I$48+6*权重!I$49+(数据!S175-12)*权重!I$51              )
 )</f>
        <v>16.566666666666666</v>
      </c>
      <c r="T175" s="16">
        <f>IF( 数据!T175&lt;=6,(数据!T175-1)*权重!J$48,              IF(数据!T175&lt;=12, 5*权重!J$48+(数据!T175-6)*权重!J$49,                              5*权重!J$48+6*权重!J$49+(数据!T175-12)*权重!J$51              )
 )</f>
        <v>1.7999999999999998</v>
      </c>
      <c r="U175" s="16">
        <f>IF( 数据!U175&lt;=6,(数据!U175-1)*权重!K$48,              IF(数据!U175&lt;=12, 5*权重!K$48+(数据!U175-6)*权重!K$49,                              5*权重!K$48+6*权重!K$49+(数据!U175-12)*权重!K$51              )
 )</f>
        <v>0</v>
      </c>
      <c r="V175" s="16">
        <f>IF( 数据!V175&lt;=6,(数据!V175-1)*权重!L$48,              IF(数据!V175&lt;=12, 5*权重!L$48+(数据!V175-6)*权重!L$49,                              5*权重!L$48+6*权重!L$49+(数据!V175-12)*权重!L$51              )
 )</f>
        <v>6.7666666666666675</v>
      </c>
      <c r="W175" s="16">
        <f>IF( 数据!W175&lt;=6,(数据!W175-1)*权重!M$48,              IF(数据!W175&lt;=12, 5*权重!M$48+(数据!W175-6)*权重!M$49,                              5*权重!M$48+6*权重!M$49+(数据!W175-12)*权重!M$51              )
 )</f>
        <v>0.76666666666666661</v>
      </c>
      <c r="X175" s="16">
        <f>IF( 数据!X175&lt;=6,(数据!X175-1)*权重!N$48,              IF(数据!X175&lt;=12, 5*权重!N$48+(数据!X175-6)*权重!N$49,                              5*权重!N$48+6*权重!N$49+(数据!X175-12)*权重!N$51              )
 )</f>
        <v>2.2999999999999998</v>
      </c>
      <c r="Y175" s="16">
        <f>IF( 数据!Y175&lt;=6,(数据!Y175-1)*权重!O$48,              IF(数据!Y175&lt;=12, 5*权重!O$48+(数据!Y175-6)*权重!O$49,                              5*权重!O$48+6*权重!O$49+(数据!Y175-12)*权重!O$51              )
 )</f>
        <v>5.0333333333333332</v>
      </c>
      <c r="Z175" s="16">
        <f>IF( 数据!Z175&lt;=6,(数据!Z175-1)*权重!P$48,              IF(数据!Z175&lt;=10, 5*权重!P$48+(数据!Z175-4)*权重!P$50,                              5*权重!P$48+4*权重!P$50+(数据!Z175-10)*权重!P$52              )  )</f>
        <v>-1.0750000000000002</v>
      </c>
      <c r="AA175" s="16">
        <f>IF( 数据!AA175&lt;=6,(数据!AA175-1)*权重!Q$48,              IF(数据!AA175&lt;=12, 5*权重!Q$48+(数据!AA175-6)*权重!Q$49,                              5*权重!Q$48+6*权重!Q$49+(数据!AA175-12)*权重!Q$51              )
 )</f>
        <v>4.9333333333333327</v>
      </c>
      <c r="AB175" s="16">
        <f>IF( 数据!AB175&lt;=6,(数据!AB175-1)*权重!R$48,              IF(数据!AB175&lt;=10, 5*权重!R$48+(数据!AB175-4)*权重!R$50,                              5*权重!R$48+4*权重!R$50+(数据!AB175-10)*权重!R$52              )  )</f>
        <v>58.25</v>
      </c>
      <c r="AC175" s="16">
        <f>IF( 数据!AC175&lt;=6,(数据!AC175-1)*权重!S$48,              IF(数据!AC175&lt;=12, 5*权重!S$48+(数据!AC175-6)*权重!S$49,                              5*权重!S$48+6*权重!S$49+(数据!AC175-12)*权重!S$51              )
 )</f>
        <v>20.183333333333334</v>
      </c>
      <c r="AD175" s="16">
        <f>IF( 数据!AD175&lt;=6,(数据!AD175-1)*权重!T$48,              IF(数据!AD175&lt;=12, 5*权重!T$48+(数据!AD175-6)*权重!T$49,                              5*权重!T$48+6*权重!T$49+(数据!AD175-12)*权重!T$51              )
 )</f>
        <v>-1.2333333333333329</v>
      </c>
      <c r="AE175" s="16">
        <f>IF( 数据!AE175&lt;=6,(数据!AE175-1)*权重!U$48,              IF(数据!AE175&lt;=10, 5*权重!U$48+(数据!AE175-4)*权重!U$50,                              5*权重!U$48+4*权重!U$50+(数据!AE175-10)*权重!U$52              )  )</f>
        <v>-2.1999999999999993</v>
      </c>
      <c r="AF175" s="16">
        <f>IF( 数据!AF175&lt;=6,(数据!AF175-1)*权重!V$48,              IF(数据!AF175&lt;=10, 5*权重!V$48+(数据!AF175-4)*权重!V$50,                              5*权重!V$48+4*权重!V$50+(数据!AF175-10)*权重!V$52              )  )</f>
        <v>7.8750000000000009</v>
      </c>
      <c r="AG175" s="16">
        <f>IF( 数据!AG175&lt;=6,(数据!AG175-1)*权重!W$48,              IF(数据!AG175&lt;=12, 5*权重!W$48+(数据!AG175-6)*权重!W$49,                              5*权重!W$48+6*权重!W$49+(数据!AG175-12)*权重!W$51              )
 )</f>
        <v>3.4999999999999996</v>
      </c>
      <c r="AH175" s="16">
        <f>IF( 数据!AH175&lt;=6,(数据!AH175-1)*权重!X$48,              IF(数据!AH175&lt;=10, 5*权重!X$48+(数据!AH175-4)*权重!X$50,                              5*权重!X$48+4*权重!X$50+(数据!AH175-10)*权重!X$52              )  )</f>
        <v>0.17500000000000004</v>
      </c>
      <c r="AI175" s="16">
        <f>IF( 数据!AI175&lt;=6,(数据!AI175-1)*权重!Y$48,              IF(数据!AI175&lt;=12, 5*权重!Y$48+(数据!AI175-6)*权重!Y$49,                              5*权重!Y$48+6*权重!Y$49+(数据!AI175-12)*权重!Y$51              )
 )</f>
        <v>0</v>
      </c>
      <c r="AJ175" s="16">
        <f>IF( 数据!AJ175&lt;=6,(数据!AJ175-1)*权重!Z$48,              IF(数据!AJ175&lt;=10, 5*权重!Z$48+(数据!AJ175-4)*权重!Z$50,                              5*权重!Z$48+4*权重!Z$50+(数据!AJ175-10)*权重!Z$52              )  )</f>
        <v>10.425000000000001</v>
      </c>
      <c r="AK175" s="16">
        <f>IF( 数据!AK175&lt;=6,(数据!AK175-1)*权重!AA$48,              IF(数据!AK175&lt;=10, 5*权重!AA$48+(数据!AK175-4)*权重!AA$50,                              5*权重!AA$48+4*权重!AA$50+(数据!AK175-10)*权重!AA$52              )  )</f>
        <v>-0.75000000000000022</v>
      </c>
      <c r="AL175" s="16">
        <f>IF( 数据!AL175&lt;=6,(数据!AL175-1)*权重!AB$48,              IF(数据!AL175&lt;=12, 5*权重!AB$48+(数据!AL175-6)*权重!AB$49,                              5*权重!AB$48+6*权重!AB$49+(数据!AL175-12)*权重!AB$51              )
 )</f>
        <v>13.5</v>
      </c>
      <c r="AM175" s="16">
        <f>IF( 数据!AM175&lt;=6,(数据!AM175-1)*权重!AC$48,              IF(数据!AM175&lt;=12, 5*权重!AC$48+(数据!AM175-6)*权重!AC$49,                              5*权重!AC$48+6*权重!AC$49+(数据!AM175-12)*权重!AC$51              )
 )</f>
        <v>8.5</v>
      </c>
      <c r="AN175" s="16">
        <f>IF( 数据!AN175&lt;=6,(数据!AN175-1)*权重!AD$48,              IF(数据!AN175&lt;=12, 5*权重!AD$48+(数据!AN175-6)*权重!AD$49,                              5*权重!AD$48+6*权重!AD$49+(数据!AN175-12)*权重!AD$51              )
 )</f>
        <v>67.875</v>
      </c>
      <c r="AO175" s="16">
        <f>IF( 数据!AO175&lt;=6,(数据!AO175-1)*权重!AE$48,              IF(数据!AO175&lt;=12, 5*权重!AE$48+(数据!AO175-6)*权重!AE$49,                              5*权重!AE$48+6*权重!AE$49+(数据!AO175-12)*权重!AE$51              )
 )</f>
        <v>6.9666666666666668</v>
      </c>
      <c r="AP175" s="16">
        <f>IF( 数据!AP175&lt;=6,(数据!AP175-1)*权重!AF$48,              IF(数据!AP175&lt;=12, 5*权重!AF$48+(数据!AP175-6)*权重!AF$49,                              5*权重!AF$48+6*权重!AF$49+(数据!AP175-12)*权重!AF$51              )
 )</f>
        <v>14.166666666666666</v>
      </c>
      <c r="AQ175" s="16">
        <f>IF( 数据!AQ175&lt;=6,(数据!AQ175-1)*权重!AG$48,              IF(数据!AQ175&lt;=12, 5*权重!AG$48+(数据!AQ175-6)*权重!AG$49,                              5*权重!AG$48+6*权重!AG$49+(数据!AQ175-12)*权重!AG$51              )
 )</f>
        <v>19.866666666666667</v>
      </c>
      <c r="AR175" s="16">
        <f>IF( 数据!AR175&lt;=6,(数据!AR175-1)*权重!AH$48,              IF(数据!AR175&lt;=12, 5*权重!AH$48+(数据!AR175-6)*权重!AH$49,                              5*权重!AH$48+6*权重!AH$49+(数据!AR175-12)*权重!AH$51              )
 )</f>
        <v>13.399999999999999</v>
      </c>
      <c r="AS175" s="16">
        <f>IF( 数据!AS175&lt;=6,(数据!AS175-1)*权重!AI$48,              IF(数据!AS175&lt;=12, 5*权重!AI$48+(数据!AS175-6)*权重!AI$49,                              5*权重!AI$48+6*权重!AI$49+(数据!AS175-12)*权重!AI$51              )
 )</f>
        <v>3.1333333333333337</v>
      </c>
      <c r="AT175" s="16">
        <f>IF( 数据!AT175&lt;=6,(数据!AT175-1)*权重!AJ$48,              IF(数据!AT175&lt;=12, 5*权重!AJ$48+(数据!AT175-6)*权重!AJ$49,                              5*权重!AJ$48+6*权重!AJ$49+(数据!AT175-12)*权重!AJ$51              )
 )</f>
        <v>54.541666666666671</v>
      </c>
      <c r="AU175" s="16">
        <f>IF( 数据!AU175&lt;=6,(数据!AU175-1)*权重!AK$48,              IF(数据!AU175&lt;=12, 5*权重!AK$48+(数据!AU175-6)*权重!AK$49,                              5*权重!AK$48+6*权重!AK$49+(数据!AU175-12)*权重!AK$51              )
 )</f>
        <v>15.099999999999998</v>
      </c>
      <c r="AV175" s="16">
        <f>IF( 数据!AV175&lt;=6,(数据!AV175-1)*权重!AL$48,              IF(数据!AV175&lt;=10, 5*权重!AL$48+(数据!AV175-4)*权重!AL$50,                              5*权重!AL$48+4*权重!AL$50+(数据!AV175-10)*权重!AL$52              )  )</f>
        <v>4.25</v>
      </c>
      <c r="AW175" s="16">
        <f>IF( 数据!AW175&lt;=6,(数据!AW175-1)*权重!AM$48,              IF(数据!AW175&lt;=10, 5*权重!AM$48+(数据!AW175-4)*权重!AM$50,                              5*权重!AM$48+4*权重!AM$50+(数据!AW175-10)*权重!AM$52              )  )</f>
        <v>3.45</v>
      </c>
      <c r="AX175" s="16">
        <f>IF( 数据!AX175&lt;=6,(数据!AX175-1)*权重!AN$48,              IF(数据!AX175&lt;=10, 5*权重!AN$48+(数据!AX175-4)*权重!AN$50,                              5*权重!AN$48+4*权重!AN$50+(数据!AX175-10)*权重!AN$52              )  )</f>
        <v>23.75</v>
      </c>
      <c r="AY175" s="8">
        <v>3</v>
      </c>
      <c r="AZ175" s="8">
        <v>1</v>
      </c>
      <c r="BA175" s="8">
        <v>3</v>
      </c>
      <c r="BB175" s="8">
        <v>3</v>
      </c>
      <c r="BC175" s="8">
        <v>3</v>
      </c>
      <c r="BD175" s="8">
        <v>2</v>
      </c>
      <c r="BE175" s="8">
        <v>2</v>
      </c>
      <c r="BF175" s="8">
        <v>1</v>
      </c>
      <c r="BG175" s="8">
        <v>3</v>
      </c>
      <c r="BH175" s="8">
        <v>3</v>
      </c>
      <c r="BI175" s="8">
        <v>2</v>
      </c>
      <c r="BJ175" s="8">
        <v>7.15</v>
      </c>
      <c r="BK175" s="8" t="s">
        <v>22</v>
      </c>
      <c r="BL175" s="8">
        <v>14</v>
      </c>
      <c r="BM175" s="8">
        <v>2</v>
      </c>
      <c r="BN175" s="8"/>
      <c r="BO175" s="8">
        <v>1</v>
      </c>
      <c r="BP175" s="34">
        <v>47299</v>
      </c>
      <c r="BQ175" s="8" t="s">
        <v>21</v>
      </c>
      <c r="BR175" s="8" t="s">
        <v>156</v>
      </c>
    </row>
    <row r="176" spans="1:70" ht="15.5" thickBot="1" x14ac:dyDescent="0.35">
      <c r="A176" s="8" t="s">
        <v>26</v>
      </c>
      <c r="B176" s="16">
        <f t="shared" si="6"/>
        <v>394.45416666666665</v>
      </c>
      <c r="C176" s="8" t="s">
        <v>504</v>
      </c>
      <c r="D176" s="8"/>
      <c r="E176" s="33">
        <v>0.87</v>
      </c>
      <c r="F176" s="8">
        <v>0</v>
      </c>
      <c r="G176" s="8" t="s">
        <v>20</v>
      </c>
      <c r="H176" s="8" t="s">
        <v>221</v>
      </c>
      <c r="I176" s="8">
        <v>21</v>
      </c>
      <c r="J176" s="8">
        <v>150</v>
      </c>
      <c r="K176" s="8">
        <v>172</v>
      </c>
      <c r="L176" s="16">
        <f>IF( 数据!L176&lt;=6,(数据!L176-1)*权重!B$48,              IF(数据!L176&lt;=12, 5*权重!B$48+(数据!L176-6)*权重!B$49,                              5*权重!B$48+6*权重!B$49+(数据!L176-12)*权重!B$51              )
 )</f>
        <v>5.333333333333333</v>
      </c>
      <c r="M176" s="16">
        <f>IF( 数据!M176&lt;=6,(数据!M176-1)*权重!C$48,              IF(数据!M176&lt;=12, 5*权重!C$48+(数据!M176-6)*权重!C$49,                              5*权重!C$48+6*权重!C$49+(数据!M176-12)*权重!C$51              )
 )</f>
        <v>0.91666666666666674</v>
      </c>
      <c r="N176" s="16">
        <f>IF( 数据!N176&lt;=6,(数据!N176-1)*权重!D$48,              IF(数据!N176&lt;=12, 5*权重!D$48+(数据!N176-6)*权重!D$49,                              5*权重!D$48+6*权重!D$49+(数据!N176-12)*权重!D$51              )
 )</f>
        <v>-0.55833333333333335</v>
      </c>
      <c r="O176" s="16">
        <f>IF( 数据!O176&lt;=6,(数据!O176-1)*权重!E$48,              IF(数据!O176&lt;=12, 5*权重!E$48+(数据!O176-6)*权重!E$49,                              5*权重!E$48+6*权重!E$49+(数据!O176-12)*权重!E$51              )
 )</f>
        <v>0</v>
      </c>
      <c r="P176" s="16">
        <f>IF( 数据!P176&lt;=6,(数据!P176-1)*权重!F$48,              IF(数据!P176&lt;=12, 5*权重!F$48+(数据!P176-6)*权重!F$49,                              5*权重!F$48+6*权重!F$49+(数据!P176-12)*权重!F$51              )
 )</f>
        <v>-2.3499999999999996</v>
      </c>
      <c r="Q176" s="16">
        <f>IF( 数据!Q176&lt;=6,(数据!Q176-1)*权重!G$48,              IF(数据!Q176&lt;=12, 5*权重!G$48+(数据!Q176-6)*权重!G$49,                              5*权重!G$48+6*权重!G$49+(数据!Q176-12)*权重!G$51              )
 )</f>
        <v>0</v>
      </c>
      <c r="R176" s="16">
        <f>IF( 数据!R176&lt;=6,(数据!R176-1)*权重!H$48,              IF(数据!R176&lt;=12, 5*权重!H$48+(数据!R176-6)*权重!H$49,                              5*权重!H$48+6*权重!H$49+(数据!R176-12)*权重!H$51              )
 )</f>
        <v>0</v>
      </c>
      <c r="S176" s="16">
        <f>IF( 数据!S176&lt;=6,(数据!S176-1)*权重!I$48,              IF(数据!S176&lt;=12, 5*权重!I$48+(数据!S176-6)*权重!I$49,                              5*权重!I$48+6*权重!I$49+(数据!S176-12)*权重!I$51              )
 )</f>
        <v>15.2</v>
      </c>
      <c r="T176" s="16">
        <f>IF( 数据!T176&lt;=6,(数据!T176-1)*权重!J$48,              IF(数据!T176&lt;=12, 5*权重!J$48+(数据!T176-6)*权重!J$49,                              5*权重!J$48+6*权重!J$49+(数据!T176-12)*权重!J$51              )
 )</f>
        <v>-0.20000000000000018</v>
      </c>
      <c r="U176" s="16">
        <f>IF( 数据!U176&lt;=6,(数据!U176-1)*权重!K$48,              IF(数据!U176&lt;=12, 5*权重!K$48+(数据!U176-6)*权重!K$49,                              5*权重!K$48+6*权重!K$49+(数据!U176-12)*权重!K$51              )
 )</f>
        <v>0</v>
      </c>
      <c r="V176" s="16">
        <f>IF( 数据!V176&lt;=6,(数据!V176-1)*权重!L$48,              IF(数据!V176&lt;=12, 5*权重!L$48+(数据!V176-6)*权重!L$49,                              5*权重!L$48+6*权重!L$49+(数据!V176-12)*权重!L$51              )
 )</f>
        <v>6.0333333333333341</v>
      </c>
      <c r="W176" s="16">
        <f>IF( 数据!W176&lt;=6,(数据!W176-1)*权重!M$48,              IF(数据!W176&lt;=12, 5*权重!M$48+(数据!W176-6)*权重!M$49,                              5*权重!M$48+6*权重!M$49+(数据!W176-12)*权重!M$51              )
 )</f>
        <v>1.4</v>
      </c>
      <c r="X176" s="16">
        <f>IF( 数据!X176&lt;=6,(数据!X176-1)*权重!N$48,              IF(数据!X176&lt;=12, 5*权重!N$48+(数据!X176-6)*权重!N$49,                              5*权重!N$48+6*权重!N$49+(数据!X176-12)*权重!N$51              )
 )</f>
        <v>1.8833333333333333</v>
      </c>
      <c r="Y176" s="16">
        <f>IF( 数据!Y176&lt;=6,(数据!Y176-1)*权重!O$48,              IF(数据!Y176&lt;=12, 5*权重!O$48+(数据!Y176-6)*权重!O$49,                              5*权重!O$48+6*权重!O$49+(数据!Y176-12)*权重!O$51              )
 )</f>
        <v>1.7</v>
      </c>
      <c r="Z176" s="16">
        <f>IF( 数据!Z176&lt;=6,(数据!Z176-1)*权重!P$48,              IF(数据!Z176&lt;=10, 5*权重!P$48+(数据!Z176-4)*权重!P$50,                              5*权重!P$48+4*权重!P$50+(数据!Z176-10)*权重!P$52              )  )</f>
        <v>-1.25</v>
      </c>
      <c r="AA176" s="16">
        <f>IF( 数据!AA176&lt;=6,(数据!AA176-1)*权重!Q$48,              IF(数据!AA176&lt;=12, 5*权重!Q$48+(数据!AA176-6)*权重!Q$49,                              5*权重!Q$48+6*权重!Q$49+(数据!AA176-12)*权重!Q$51              )
 )</f>
        <v>5.166666666666667</v>
      </c>
      <c r="AB176" s="16">
        <f>IF( 数据!AB176&lt;=6,(数据!AB176-1)*权重!R$48,              IF(数据!AB176&lt;=10, 5*权重!R$48+(数据!AB176-4)*权重!R$50,                              5*权重!R$48+4*权重!R$50+(数据!AB176-10)*权重!R$52              )  )</f>
        <v>55.25</v>
      </c>
      <c r="AC176" s="16">
        <f>IF( 数据!AC176&lt;=6,(数据!AC176-1)*权重!S$48,              IF(数据!AC176&lt;=12, 5*权重!S$48+(数据!AC176-6)*权重!S$49,                              5*权重!S$48+6*权重!S$49+(数据!AC176-12)*权重!S$51              )
 )</f>
        <v>22.233333333333334</v>
      </c>
      <c r="AD176" s="16">
        <f>IF( 数据!AD176&lt;=6,(数据!AD176-1)*权重!T$48,              IF(数据!AD176&lt;=12, 5*权重!T$48+(数据!AD176-6)*权重!T$49,                              5*权重!T$48+6*权重!T$49+(数据!AD176-12)*权重!T$51              )
 )</f>
        <v>-0.13333333333333286</v>
      </c>
      <c r="AE176" s="16">
        <f>IF( 数据!AE176&lt;=6,(数据!AE176-1)*权重!U$48,              IF(数据!AE176&lt;=10, 5*权重!U$48+(数据!AE176-4)*权重!U$50,                              5*权重!U$48+4*权重!U$50+(数据!AE176-10)*权重!U$52              )  )</f>
        <v>-2.4499999999999993</v>
      </c>
      <c r="AF176" s="16">
        <f>IF( 数据!AF176&lt;=6,(数据!AF176-1)*权重!V$48,              IF(数据!AF176&lt;=10, 5*权重!V$48+(数据!AF176-4)*权重!V$50,                              5*权重!V$48+4*权重!V$50+(数据!AF176-10)*权重!V$52              )  )</f>
        <v>6.8250000000000011</v>
      </c>
      <c r="AG176" s="16">
        <f>IF( 数据!AG176&lt;=6,(数据!AG176-1)*权重!W$48,              IF(数据!AG176&lt;=12, 5*权重!W$48+(数据!AG176-6)*权重!W$49,                              5*权重!W$48+6*权重!W$49+(数据!AG176-12)*权重!W$51              )
 )</f>
        <v>3.6999999999999997</v>
      </c>
      <c r="AH176" s="16">
        <f>IF( 数据!AH176&lt;=6,(数据!AH176-1)*权重!X$48,              IF(数据!AH176&lt;=10, 5*权重!X$48+(数据!AH176-4)*权重!X$50,                              5*权重!X$48+4*权重!X$50+(数据!AH176-10)*权重!X$52              )  )</f>
        <v>0.17500000000000004</v>
      </c>
      <c r="AI176" s="16">
        <f>IF( 数据!AI176&lt;=6,(数据!AI176-1)*权重!Y$48,              IF(数据!AI176&lt;=12, 5*权重!Y$48+(数据!AI176-6)*权重!Y$49,                              5*权重!Y$48+6*权重!Y$49+(数据!AI176-12)*权重!Y$51              )
 )</f>
        <v>0.1</v>
      </c>
      <c r="AJ176" s="16">
        <f>IF( 数据!AJ176&lt;=6,(数据!AJ176-1)*权重!Z$48,              IF(数据!AJ176&lt;=10, 5*权重!Z$48+(数据!AJ176-4)*权重!Z$50,                              5*权重!Z$48+4*权重!Z$50+(数据!AJ176-10)*权重!Z$52              )  )</f>
        <v>9.8375000000000004</v>
      </c>
      <c r="AK176" s="16">
        <f>IF( 数据!AK176&lt;=6,(数据!AK176-1)*权重!AA$48,              IF(数据!AK176&lt;=10, 5*权重!AA$48+(数据!AK176-4)*权重!AA$50,                              5*权重!AA$48+4*权重!AA$50+(数据!AK176-10)*权重!AA$52              )  )</f>
        <v>-1.2750000000000001</v>
      </c>
      <c r="AL176" s="16">
        <f>IF( 数据!AL176&lt;=6,(数据!AL176-1)*权重!AB$48,              IF(数据!AL176&lt;=12, 5*权重!AB$48+(数据!AL176-6)*权重!AB$49,                              5*权重!AB$48+6*权重!AB$49+(数据!AL176-12)*权重!AB$51              )
 )</f>
        <v>16.2</v>
      </c>
      <c r="AM176" s="16">
        <f>IF( 数据!AM176&lt;=6,(数据!AM176-1)*权重!AC$48,              IF(数据!AM176&lt;=12, 5*权重!AC$48+(数据!AM176-6)*权重!AC$49,                              5*权重!AC$48+6*权重!AC$49+(数据!AM176-12)*权重!AC$51              )
 )</f>
        <v>10.333333333333334</v>
      </c>
      <c r="AN176" s="16">
        <f>IF( 数据!AN176&lt;=6,(数据!AN176-1)*权重!AD$48,              IF(数据!AN176&lt;=12, 5*权重!AD$48+(数据!AN176-6)*权重!AD$49,                              5*权重!AD$48+6*权重!AD$49+(数据!AN176-12)*权重!AD$51              )
 )</f>
        <v>60.666666666666664</v>
      </c>
      <c r="AO176" s="16">
        <f>IF( 数据!AO176&lt;=6,(数据!AO176-1)*权重!AE$48,              IF(数据!AO176&lt;=12, 5*权重!AE$48+(数据!AO176-6)*权重!AE$49,                              5*权重!AE$48+6*权重!AE$49+(数据!AO176-12)*权重!AE$51              )
 )</f>
        <v>15.1</v>
      </c>
      <c r="AP176" s="16">
        <f>IF( 数据!AP176&lt;=6,(数据!AP176-1)*权重!AF$48,              IF(数据!AP176&lt;=12, 5*权重!AF$48+(数据!AP176-6)*权重!AF$49,                              5*权重!AF$48+6*权重!AF$49+(数据!AP176-12)*权重!AF$51              )
 )</f>
        <v>15.433333333333334</v>
      </c>
      <c r="AQ176" s="16">
        <f>IF( 数据!AQ176&lt;=6,(数据!AQ176-1)*权重!AG$48,              IF(数据!AQ176&lt;=12, 5*权重!AG$48+(数据!AQ176-6)*权重!AG$49,                              5*权重!AG$48+6*权重!AG$49+(数据!AQ176-12)*权重!AG$51              )
 )</f>
        <v>20.383333333333333</v>
      </c>
      <c r="AR176" s="16">
        <f>IF( 数据!AR176&lt;=6,(数据!AR176-1)*权重!AH$48,              IF(数据!AR176&lt;=12, 5*权重!AH$48+(数据!AR176-6)*权重!AH$49,                              5*权重!AH$48+6*权重!AH$49+(数据!AR176-12)*权重!AH$51              )
 )</f>
        <v>14.566666666666665</v>
      </c>
      <c r="AS176" s="16">
        <f>IF( 数据!AS176&lt;=6,(数据!AS176-1)*权重!AI$48,              IF(数据!AS176&lt;=12, 5*权重!AI$48+(数据!AS176-6)*权重!AI$49,                              5*权重!AI$48+6*权重!AI$49+(数据!AS176-12)*权重!AI$51              )
 )</f>
        <v>4.416666666666667</v>
      </c>
      <c r="AT176" s="16">
        <f>IF( 数据!AT176&lt;=6,(数据!AT176-1)*权重!AJ$48,              IF(数据!AT176&lt;=12, 5*权重!AJ$48+(数据!AT176-6)*权重!AJ$49,                              5*权重!AJ$48+6*权重!AJ$49+(数据!AT176-12)*权重!AJ$51              )
 )</f>
        <v>67</v>
      </c>
      <c r="AU176" s="16">
        <f>IF( 数据!AU176&lt;=6,(数据!AU176-1)*权重!AK$48,              IF(数据!AU176&lt;=12, 5*权重!AK$48+(数据!AU176-6)*权重!AK$49,                              5*权重!AK$48+6*权重!AK$49+(数据!AU176-12)*权重!AK$51              )
 )</f>
        <v>7.7666666666666666</v>
      </c>
      <c r="AV176" s="16">
        <f>IF( 数据!AV176&lt;=6,(数据!AV176-1)*权重!AL$48,              IF(数据!AV176&lt;=10, 5*权重!AL$48+(数据!AV176-4)*权重!AL$50,                              5*权重!AL$48+4*权重!AL$50+(数据!AV176-10)*权重!AL$52              )  )</f>
        <v>4.6749999999999998</v>
      </c>
      <c r="AW176" s="16">
        <f>IF( 数据!AW176&lt;=6,(数据!AW176-1)*权重!AM$48,              IF(数据!AW176&lt;=10, 5*权重!AM$48+(数据!AW176-4)*权重!AM$50,                              5*权重!AM$48+4*权重!AM$50+(数据!AW176-10)*权重!AM$52              )  )</f>
        <v>4.95</v>
      </c>
      <c r="AX176" s="16">
        <f>IF( 数据!AX176&lt;=6,(数据!AX176-1)*权重!AN$48,              IF(数据!AX176&lt;=10, 5*权重!AN$48+(数据!AX176-4)*权重!AN$50,                              5*权重!AN$48+4*权重!AN$50+(数据!AX176-10)*权重!AN$52              )  )</f>
        <v>25.424999999999997</v>
      </c>
      <c r="AY176" s="8">
        <v>3</v>
      </c>
      <c r="AZ176" s="8">
        <v>1</v>
      </c>
      <c r="BA176" s="8">
        <v>4</v>
      </c>
      <c r="BB176" s="8">
        <v>2</v>
      </c>
      <c r="BC176" s="8">
        <v>2</v>
      </c>
      <c r="BD176" s="8">
        <v>1</v>
      </c>
      <c r="BE176" s="8">
        <v>2</v>
      </c>
      <c r="BF176" s="8">
        <v>1</v>
      </c>
      <c r="BG176" s="8">
        <v>3</v>
      </c>
      <c r="BH176" s="8">
        <v>3</v>
      </c>
      <c r="BI176" s="8">
        <v>3</v>
      </c>
      <c r="BJ176" s="8" t="s">
        <v>26</v>
      </c>
      <c r="BK176" s="8" t="s">
        <v>22</v>
      </c>
      <c r="BL176" s="8">
        <v>15</v>
      </c>
      <c r="BM176" s="8">
        <v>1</v>
      </c>
      <c r="BN176" s="8"/>
      <c r="BO176" s="8" t="s">
        <v>26</v>
      </c>
      <c r="BP176" s="34">
        <v>47299</v>
      </c>
      <c r="BQ176" s="8" t="s">
        <v>21</v>
      </c>
      <c r="BR176" s="8" t="s">
        <v>156</v>
      </c>
    </row>
    <row r="177" spans="1:70" ht="15.5" thickBot="1" x14ac:dyDescent="0.35">
      <c r="A177" s="8" t="s">
        <v>26</v>
      </c>
      <c r="B177" s="16">
        <f t="shared" si="6"/>
        <v>395.17999999999995</v>
      </c>
      <c r="C177" s="8" t="s">
        <v>505</v>
      </c>
      <c r="D177" s="8" t="s">
        <v>484</v>
      </c>
      <c r="E177" s="33">
        <v>0.92</v>
      </c>
      <c r="F177" s="8">
        <v>-125</v>
      </c>
      <c r="G177" s="8" t="s">
        <v>20</v>
      </c>
      <c r="H177" s="8" t="s">
        <v>373</v>
      </c>
      <c r="I177" s="8">
        <v>16</v>
      </c>
      <c r="J177" s="8">
        <v>130</v>
      </c>
      <c r="K177" s="8">
        <v>169</v>
      </c>
      <c r="L177" s="16">
        <f>IF( 数据!L177&lt;=6,(数据!L177-1)*权重!B$48,              IF(数据!L177&lt;=12, 5*权重!B$48+(数据!L177-6)*权重!B$49,                              5*权重!B$48+6*权重!B$49+(数据!L177-12)*权重!B$51              )
 )</f>
        <v>3.4666666666666668</v>
      </c>
      <c r="M177" s="16">
        <f>IF( 数据!M177&lt;=6,(数据!M177-1)*权重!C$48,              IF(数据!M177&lt;=12, 5*权重!C$48+(数据!M177-6)*权重!C$49,                              5*权重!C$48+6*权重!C$49+(数据!M177-12)*权重!C$51              )
 )</f>
        <v>0.5</v>
      </c>
      <c r="N177" s="16">
        <f>IF( 数据!N177&lt;=6,(数据!N177-1)*权重!D$48,              IF(数据!N177&lt;=12, 5*权重!D$48+(数据!N177-6)*权重!D$49,                              5*权重!D$48+6*权重!D$49+(数据!N177-12)*权重!D$51              )
 )</f>
        <v>0.8</v>
      </c>
      <c r="O177" s="16">
        <f>IF( 数据!O177&lt;=6,(数据!O177-1)*权重!E$48,              IF(数据!O177&lt;=12, 5*权重!E$48+(数据!O177-6)*权重!E$49,                              5*权重!E$48+6*权重!E$49+(数据!O177-12)*权重!E$51              )
 )</f>
        <v>0</v>
      </c>
      <c r="P177" s="16">
        <f>IF( 数据!P177&lt;=6,(数据!P177-1)*权重!F$48,              IF(数据!P177&lt;=12, 5*权重!F$48+(数据!P177-6)*权重!F$49,                              5*权重!F$48+6*权重!F$49+(数据!P177-12)*权重!F$51              )
 )</f>
        <v>-1.9666666666666663</v>
      </c>
      <c r="Q177" s="16">
        <f>IF( 数据!Q177&lt;=6,(数据!Q177-1)*权重!G$48,              IF(数据!Q177&lt;=12, 5*权重!G$48+(数据!Q177-6)*权重!G$49,                              5*权重!G$48+6*权重!G$49+(数据!Q177-12)*权重!G$51              )
 )</f>
        <v>0</v>
      </c>
      <c r="R177" s="16">
        <f>IF( 数据!R177&lt;=6,(数据!R177-1)*权重!H$48,              IF(数据!R177&lt;=12, 5*权重!H$48+(数据!R177-6)*权重!H$49,                              5*权重!H$48+6*权重!H$49+(数据!R177-12)*权重!H$51              )
 )</f>
        <v>0</v>
      </c>
      <c r="S177" s="16">
        <f>IF( 数据!S177&lt;=6,(数据!S177-1)*权重!I$48,              IF(数据!S177&lt;=12, 5*权重!I$48+(数据!S177-6)*权重!I$49,                              5*权重!I$48+6*权重!I$49+(数据!S177-12)*权重!I$51              )
 )</f>
        <v>20.666666666666664</v>
      </c>
      <c r="T177" s="16">
        <f>IF( 数据!T177&lt;=6,(数据!T177-1)*权重!J$48,              IF(数据!T177&lt;=12, 5*权重!J$48+(数据!T177-6)*权重!J$49,                              5*权重!J$48+6*权重!J$49+(数据!T177-12)*权重!J$51              )
 )</f>
        <v>3.5</v>
      </c>
      <c r="U177" s="16">
        <f>IF( 数据!U177&lt;=6,(数据!U177-1)*权重!K$48,              IF(数据!U177&lt;=12, 5*权重!K$48+(数据!U177-6)*权重!K$49,                              5*权重!K$48+6*权重!K$49+(数据!U177-12)*权重!K$51              )
 )</f>
        <v>0</v>
      </c>
      <c r="V177" s="16">
        <f>IF( 数据!V177&lt;=6,(数据!V177-1)*权重!L$48,              IF(数据!V177&lt;=12, 5*权重!L$48+(数据!V177-6)*权重!L$49,                              5*权重!L$48+6*权重!L$49+(数据!V177-12)*权重!L$51              )
 )</f>
        <v>7.5000000000000009</v>
      </c>
      <c r="W177" s="16">
        <f>IF( 数据!W177&lt;=6,(数据!W177-1)*权重!M$48,              IF(数据!W177&lt;=12, 5*权重!M$48+(数据!W177-6)*权重!M$49,                              5*权重!M$48+6*权重!M$49+(数据!W177-12)*权重!M$51              )
 )</f>
        <v>2.0333333333333332</v>
      </c>
      <c r="X177" s="16">
        <f>IF( 数据!X177&lt;=6,(数据!X177-1)*权重!N$48,              IF(数据!X177&lt;=12, 5*权重!N$48+(数据!X177-6)*权重!N$49,                              5*权重!N$48+6*权重!N$49+(数据!X177-12)*权重!N$51              )
 )</f>
        <v>2.2999999999999998</v>
      </c>
      <c r="Y177" s="16">
        <f>IF( 数据!Y177&lt;=6,(数据!Y177-1)*权重!O$48,              IF(数据!Y177&lt;=12, 5*权重!O$48+(数据!Y177-6)*权重!O$49,                              5*权重!O$48+6*权重!O$49+(数据!Y177-12)*权重!O$51              )
 )</f>
        <v>5.0333333333333332</v>
      </c>
      <c r="Z177" s="16">
        <f>IF( 数据!Z177&lt;=6,(数据!Z177-1)*权重!P$48,              IF(数据!Z177&lt;=10, 5*权重!P$48+(数据!Z177-4)*权重!P$50,                              5*权重!P$48+4*权重!P$50+(数据!Z177-10)*权重!P$52              )  )</f>
        <v>-0.55000000000000027</v>
      </c>
      <c r="AA177" s="16">
        <f>IF( 数据!AA177&lt;=6,(数据!AA177-1)*权重!Q$48,              IF(数据!AA177&lt;=12, 5*权重!Q$48+(数据!AA177-6)*权重!Q$49,                              5*权重!Q$48+6*权重!Q$49+(数据!AA177-12)*权重!Q$51              )
 )</f>
        <v>7.1</v>
      </c>
      <c r="AB177" s="16">
        <f>IF( 数据!AB177&lt;=6,(数据!AB177-1)*权重!R$48,              IF(数据!AB177&lt;=10, 5*权重!R$48+(数据!AB177-4)*权重!R$50,                              5*权重!R$48+4*权重!R$50+(数据!AB177-10)*权重!R$52              )  )</f>
        <v>53.75</v>
      </c>
      <c r="AC177" s="16">
        <f>IF( 数据!AC177&lt;=6,(数据!AC177-1)*权重!S$48,              IF(数据!AC177&lt;=12, 5*权重!S$48+(数据!AC177-6)*权重!S$49,                              5*权重!S$48+6*权重!S$49+(数据!AC177-12)*权重!S$51              )
 )</f>
        <v>18</v>
      </c>
      <c r="AD177" s="16">
        <f>IF( 数据!AD177&lt;=6,(数据!AD177-1)*权重!T$48,              IF(数据!AD177&lt;=12, 5*权重!T$48+(数据!AD177-6)*权重!T$49,                              5*权重!T$48+6*权重!T$49+(数据!AD177-12)*权重!T$51              )
 )</f>
        <v>-1.5999999999999996</v>
      </c>
      <c r="AE177" s="16">
        <f>IF( 数据!AE177&lt;=6,(数据!AE177-1)*权重!U$48,              IF(数据!AE177&lt;=10, 5*权重!U$48+(数据!AE177-4)*权重!U$50,                              5*权重!U$48+4*权重!U$50+(数据!AE177-10)*权重!U$52              )  )</f>
        <v>-3.28</v>
      </c>
      <c r="AF177" s="16">
        <f>IF( 数据!AF177&lt;=6,(数据!AF177-1)*权重!V$48,              IF(数据!AF177&lt;=10, 5*权重!V$48+(数据!AF177-4)*权重!V$50,                              5*权重!V$48+4*权重!V$50+(数据!AF177-10)*权重!V$52              )  )</f>
        <v>6.0750000000000002</v>
      </c>
      <c r="AG177" s="16">
        <f>IF( 数据!AG177&lt;=6,(数据!AG177-1)*权重!W$48,              IF(数据!AG177&lt;=12, 5*权重!W$48+(数据!AG177-6)*权重!W$49,                              5*权重!W$48+6*权重!W$49+(数据!AG177-12)*权重!W$51              )
 )</f>
        <v>3.3</v>
      </c>
      <c r="AH177" s="16">
        <f>IF( 数据!AH177&lt;=6,(数据!AH177-1)*权重!X$48,              IF(数据!AH177&lt;=10, 5*权重!X$48+(数据!AH177-4)*权重!X$50,                              5*权重!X$48+4*权重!X$50+(数据!AH177-10)*权重!X$52              )  )</f>
        <v>-0.27500000000000002</v>
      </c>
      <c r="AI177" s="16">
        <f>IF( 数据!AI177&lt;=6,(数据!AI177-1)*权重!Y$48,              IF(数据!AI177&lt;=12, 5*权重!Y$48+(数据!AI177-6)*权重!Y$49,                              5*权重!Y$48+6*权重!Y$49+(数据!AI177-12)*权重!Y$51              )
 )</f>
        <v>0</v>
      </c>
      <c r="AJ177" s="16">
        <f>IF( 数据!AJ177&lt;=6,(数据!AJ177-1)*权重!Z$48,              IF(数据!AJ177&lt;=10, 5*权重!Z$48+(数据!AJ177-4)*权重!Z$50,                              5*权重!Z$48+4*权重!Z$50+(数据!AJ177-10)*权重!Z$52              )  )</f>
        <v>8.6625000000000014</v>
      </c>
      <c r="AK177" s="16">
        <f>IF( 数据!AK177&lt;=6,(数据!AK177-1)*权重!AA$48,              IF(数据!AK177&lt;=10, 5*权重!AA$48+(数据!AK177-4)*权重!AA$50,                              5*权重!AA$48+4*权重!AA$50+(数据!AK177-10)*权重!AA$52              )  )</f>
        <v>-1.8</v>
      </c>
      <c r="AL177" s="16">
        <f>IF( 数据!AL177&lt;=6,(数据!AL177-1)*权重!AB$48,              IF(数据!AL177&lt;=12, 5*权重!AB$48+(数据!AL177-6)*权重!AB$49,                              5*权重!AB$48+6*权重!AB$49+(数据!AL177-12)*权重!AB$51              )
 )</f>
        <v>12.6</v>
      </c>
      <c r="AM177" s="16">
        <f>IF( 数据!AM177&lt;=6,(数据!AM177-1)*权重!AC$48,              IF(数据!AM177&lt;=12, 5*权重!AC$48+(数据!AM177-6)*权重!AC$49,                              5*权重!AC$48+6*权重!AC$49+(数据!AM177-12)*权重!AC$51              )
 )</f>
        <v>8.5</v>
      </c>
      <c r="AN177" s="16">
        <f>IF( 数据!AN177&lt;=6,(数据!AN177-1)*权重!AD$48,              IF(数据!AN177&lt;=12, 5*权重!AD$48+(数据!AN177-6)*权重!AD$49,                              5*权重!AD$48+6*权重!AD$49+(数据!AN177-12)*权重!AD$51              )
 )</f>
        <v>82.0625</v>
      </c>
      <c r="AO177" s="16">
        <f>IF( 数据!AO177&lt;=6,(数据!AO177-1)*权重!AE$48,              IF(数据!AO177&lt;=12, 5*权重!AE$48+(数据!AO177-6)*权重!AE$49,                              5*权重!AE$48+6*权重!AE$49+(数据!AO177-12)*权重!AE$51              )
 )</f>
        <v>3.3600000000000003</v>
      </c>
      <c r="AP177" s="16">
        <f>IF( 数据!AP177&lt;=6,(数据!AP177-1)*权重!AF$48,              IF(数据!AP177&lt;=12, 5*权重!AF$48+(数据!AP177-6)*权重!AF$49,                              5*权重!AF$48+6*权重!AF$49+(数据!AP177-12)*权重!AF$51              )
 )</f>
        <v>15.433333333333334</v>
      </c>
      <c r="AQ177" s="16">
        <f>IF( 数据!AQ177&lt;=6,(数据!AQ177-1)*权重!AG$48,              IF(数据!AQ177&lt;=12, 5*权重!AG$48+(数据!AQ177-6)*权重!AG$49,                              5*权重!AG$48+6*权重!AG$49+(数据!AQ177-12)*权重!AG$51              )
 )</f>
        <v>18.833333333333336</v>
      </c>
      <c r="AR177" s="16">
        <f>IF( 数据!AR177&lt;=6,(数据!AR177-1)*权重!AH$48,              IF(数据!AR177&lt;=12, 5*权重!AH$48+(数据!AR177-6)*权重!AH$49,                              5*权重!AH$48+6*权重!AH$49+(数据!AR177-12)*权重!AH$51              )
 )</f>
        <v>13.399999999999999</v>
      </c>
      <c r="AS177" s="16">
        <f>IF( 数据!AS177&lt;=6,(数据!AS177-1)*权重!AI$48,              IF(数据!AS177&lt;=12, 5*权重!AI$48+(数据!AS177-6)*权重!AI$49,                              5*权重!AI$48+6*权重!AI$49+(数据!AS177-12)*权重!AI$51              )
 )</f>
        <v>-2</v>
      </c>
      <c r="AT177" s="16">
        <f>IF( 数据!AT177&lt;=6,(数据!AT177-1)*权重!AJ$48,              IF(数据!AT177&lt;=12, 5*权重!AJ$48+(数据!AT177-6)*权重!AJ$49,                              5*权重!AJ$48+6*权重!AJ$49+(数据!AT177-12)*权重!AJ$51              )
 )</f>
        <v>67</v>
      </c>
      <c r="AU177" s="16">
        <f>IF( 数据!AU177&lt;=6,(数据!AU177-1)*权重!AK$48,              IF(数据!AU177&lt;=12, 5*权重!AK$48+(数据!AU177-6)*权重!AK$49,                              5*权重!AK$48+6*权重!AK$49+(数据!AU177-12)*权重!AK$51              )
 )</f>
        <v>13.899999999999999</v>
      </c>
      <c r="AV177" s="16">
        <f>IF( 数据!AV177&lt;=6,(数据!AV177-1)*权重!AL$48,              IF(数据!AV177&lt;=10, 5*权重!AL$48+(数据!AV177-4)*权重!AL$50,                              5*权重!AL$48+4*权重!AL$50+(数据!AV177-10)*权重!AL$52              )  )</f>
        <v>2.9749999999999996</v>
      </c>
      <c r="AW177" s="16">
        <f>IF( 数据!AW177&lt;=6,(数据!AW177-1)*权重!AM$48,              IF(数据!AW177&lt;=10, 5*权重!AM$48+(数据!AW177-4)*权重!AM$50,                              5*权重!AM$48+4*权重!AM$50+(数据!AW177-10)*权重!AM$52              )  )</f>
        <v>3.8250000000000002</v>
      </c>
      <c r="AX177" s="16">
        <f>IF( 数据!AX177&lt;=6,(数据!AX177-1)*权重!AN$48,              IF(数据!AX177&lt;=10, 5*权重!AN$48+(数据!AX177-4)*权重!AN$50,                              5*权重!AN$48+4*权重!AN$50+(数据!AX177-10)*权重!AN$52              )  )</f>
        <v>22.074999999999999</v>
      </c>
      <c r="AY177" s="8">
        <v>2</v>
      </c>
      <c r="AZ177" s="8">
        <v>1</v>
      </c>
      <c r="BA177" s="8">
        <v>3</v>
      </c>
      <c r="BB177" s="8">
        <v>1</v>
      </c>
      <c r="BC177" s="8">
        <v>2</v>
      </c>
      <c r="BD177" s="8">
        <v>3</v>
      </c>
      <c r="BE177" s="8">
        <v>1</v>
      </c>
      <c r="BF177" s="8">
        <v>2</v>
      </c>
      <c r="BG177" s="8">
        <v>1</v>
      </c>
      <c r="BH177" s="8">
        <v>3</v>
      </c>
      <c r="BI177" s="8">
        <v>2</v>
      </c>
      <c r="BJ177" s="8" t="s">
        <v>26</v>
      </c>
      <c r="BK177" s="8" t="s">
        <v>22</v>
      </c>
      <c r="BL177" s="8">
        <v>8</v>
      </c>
      <c r="BM177" s="8" t="s">
        <v>26</v>
      </c>
      <c r="BN177" s="8"/>
      <c r="BO177" s="8" t="s">
        <v>26</v>
      </c>
      <c r="BP177" s="34">
        <v>46934</v>
      </c>
      <c r="BQ177" s="8" t="s">
        <v>21</v>
      </c>
      <c r="BR177" s="8" t="s">
        <v>156</v>
      </c>
    </row>
    <row r="178" spans="1:70" x14ac:dyDescent="0.3">
      <c r="A178" s="48" t="s">
        <v>506</v>
      </c>
    </row>
    <row r="179" spans="1:70" ht="14.5" thickBot="1" x14ac:dyDescent="0.35">
      <c r="A179" s="7" t="s">
        <v>0</v>
      </c>
      <c r="B179" s="7"/>
      <c r="C179" s="7" t="s">
        <v>2</v>
      </c>
      <c r="D179" s="7" t="s">
        <v>3</v>
      </c>
      <c r="E179" s="7"/>
      <c r="F179" s="7" t="s">
        <v>14</v>
      </c>
      <c r="G179" s="7" t="s">
        <v>12</v>
      </c>
      <c r="H179" s="7" t="s">
        <v>1</v>
      </c>
      <c r="I179" s="7" t="s">
        <v>4</v>
      </c>
      <c r="J179" s="7" t="s">
        <v>5</v>
      </c>
      <c r="K179" s="7" t="s">
        <v>329</v>
      </c>
      <c r="L179" s="7" t="s">
        <v>34</v>
      </c>
      <c r="M179" s="7" t="s">
        <v>35</v>
      </c>
      <c r="N179" s="7" t="s">
        <v>36</v>
      </c>
      <c r="O179" s="7" t="s">
        <v>37</v>
      </c>
      <c r="P179" s="7" t="s">
        <v>38</v>
      </c>
      <c r="Q179" s="7" t="s">
        <v>39</v>
      </c>
      <c r="R179" s="7" t="s">
        <v>40</v>
      </c>
      <c r="S179" s="7" t="s">
        <v>9</v>
      </c>
      <c r="T179" s="7" t="s">
        <v>41</v>
      </c>
      <c r="U179" s="7" t="s">
        <v>42</v>
      </c>
      <c r="V179" s="7" t="s">
        <v>43</v>
      </c>
      <c r="W179" s="7" t="s">
        <v>44</v>
      </c>
      <c r="X179" s="7" t="s">
        <v>45</v>
      </c>
      <c r="Y179" s="7" t="s">
        <v>46</v>
      </c>
      <c r="Z179" s="7" t="s">
        <v>47</v>
      </c>
      <c r="AA179" s="7" t="s">
        <v>1</v>
      </c>
      <c r="AB179" s="7" t="s">
        <v>10</v>
      </c>
      <c r="AC179" s="7" t="s">
        <v>48</v>
      </c>
      <c r="AD179" s="7" t="s">
        <v>49</v>
      </c>
      <c r="AE179" s="7" t="s">
        <v>50</v>
      </c>
      <c r="AF179" s="7" t="s">
        <v>51</v>
      </c>
      <c r="AG179" s="7" t="s">
        <v>52</v>
      </c>
      <c r="AH179" s="7" t="s">
        <v>53</v>
      </c>
      <c r="AI179" s="7" t="s">
        <v>54</v>
      </c>
      <c r="AJ179" s="7" t="s">
        <v>55</v>
      </c>
      <c r="AK179" s="7" t="s">
        <v>56</v>
      </c>
      <c r="AL179" s="7" t="s">
        <v>57</v>
      </c>
      <c r="AM179" s="7" t="s">
        <v>58</v>
      </c>
      <c r="AN179" s="7" t="s">
        <v>7</v>
      </c>
      <c r="AO179" s="7" t="s">
        <v>8</v>
      </c>
      <c r="AP179" s="7" t="s">
        <v>59</v>
      </c>
      <c r="AQ179" s="7" t="s">
        <v>60</v>
      </c>
      <c r="AR179" s="7" t="s">
        <v>61</v>
      </c>
      <c r="AS179" s="7" t="s">
        <v>62</v>
      </c>
      <c r="AT179" s="7" t="s">
        <v>6</v>
      </c>
      <c r="AU179" s="7" t="s">
        <v>63</v>
      </c>
      <c r="AV179" s="7" t="s">
        <v>213</v>
      </c>
      <c r="AW179" s="7" t="s">
        <v>214</v>
      </c>
      <c r="AX179" s="7" t="s">
        <v>215</v>
      </c>
      <c r="AY179" s="7" t="s">
        <v>140</v>
      </c>
      <c r="AZ179" s="7" t="s">
        <v>141</v>
      </c>
      <c r="BA179" s="7" t="s">
        <v>142</v>
      </c>
      <c r="BB179" s="7" t="s">
        <v>143</v>
      </c>
      <c r="BC179" s="7" t="s">
        <v>144</v>
      </c>
      <c r="BD179" s="7" t="s">
        <v>145</v>
      </c>
      <c r="BE179" s="7" t="s">
        <v>146</v>
      </c>
      <c r="BF179" s="7" t="s">
        <v>147</v>
      </c>
      <c r="BG179" s="7" t="s">
        <v>148</v>
      </c>
      <c r="BH179" s="7" t="s">
        <v>149</v>
      </c>
      <c r="BI179" s="7" t="s">
        <v>150</v>
      </c>
      <c r="BJ179" s="7" t="s">
        <v>18</v>
      </c>
      <c r="BK179" s="7" t="s">
        <v>16</v>
      </c>
      <c r="BL179" s="7" t="s">
        <v>11</v>
      </c>
      <c r="BM179" s="7" t="s">
        <v>13</v>
      </c>
      <c r="BN179" s="7" t="s">
        <v>17</v>
      </c>
      <c r="BO179" s="7" t="s">
        <v>151</v>
      </c>
      <c r="BP179" s="7" t="s">
        <v>15</v>
      </c>
      <c r="BQ179" s="7" t="s">
        <v>152</v>
      </c>
      <c r="BR179" s="7" t="s">
        <v>153</v>
      </c>
    </row>
    <row r="180" spans="1:70" ht="15.5" thickBot="1" x14ac:dyDescent="0.35">
      <c r="A180" s="8" t="s">
        <v>26</v>
      </c>
      <c r="B180" s="16">
        <f t="shared" ref="B180:B202" si="7">SUM(L180:AX180)</f>
        <v>398.58583333333337</v>
      </c>
      <c r="C180" s="8" t="s">
        <v>507</v>
      </c>
      <c r="D180" s="8" t="s">
        <v>372</v>
      </c>
      <c r="E180" s="33">
        <v>1</v>
      </c>
      <c r="F180" s="8">
        <v>0</v>
      </c>
      <c r="G180" s="8" t="s">
        <v>19</v>
      </c>
      <c r="H180" s="8" t="s">
        <v>508</v>
      </c>
      <c r="I180" s="8">
        <v>35</v>
      </c>
      <c r="J180" s="8">
        <v>141</v>
      </c>
      <c r="K180" s="8">
        <v>155</v>
      </c>
      <c r="L180" s="16">
        <f>IF( 数据!L180&lt;=6,(数据!L180-1)*权重!B$48,              IF(数据!L180&lt;=12, 5*权重!B$48+(数据!L180-6)*权重!B$49,                              5*权重!B$48+6*权重!B$49+(数据!L180-12)*权重!B$51              )
 )</f>
        <v>3.4666666666666668</v>
      </c>
      <c r="M180" s="16">
        <f>IF( 数据!M180&lt;=6,(数据!M180-1)*权重!C$48,              IF(数据!M180&lt;=12, 5*权重!C$48+(数据!M180-6)*权重!C$49,                              5*权重!C$48+6*权重!C$49+(数据!M180-12)*权重!C$51              )
 )</f>
        <v>0.5</v>
      </c>
      <c r="N180" s="16">
        <f>IF( 数据!N180&lt;=6,(数据!N180-1)*权重!D$48,              IF(数据!N180&lt;=12, 5*权重!D$48+(数据!N180-6)*权重!D$49,                              5*权重!D$48+6*权重!D$49+(数据!N180-12)*权重!D$51              )
 )</f>
        <v>0.27</v>
      </c>
      <c r="O180" s="16">
        <f>IF( 数据!O180&lt;=6,(数据!O180-1)*权重!E$48,              IF(数据!O180&lt;=12, 5*权重!E$48+(数据!O180-6)*权重!E$49,                              5*权重!E$48+6*权重!E$49+(数据!O180-12)*权重!E$51              )
 )</f>
        <v>0</v>
      </c>
      <c r="P180" s="16">
        <f>IF( 数据!P180&lt;=6,(数据!P180-1)*权重!F$48,              IF(数据!P180&lt;=12, 5*权重!F$48+(数据!P180-6)*权重!F$49,                              5*权重!F$48+6*权重!F$49+(数据!P180-12)*权重!F$51              )
 )</f>
        <v>-3.4999999999999996</v>
      </c>
      <c r="Q180" s="16">
        <f>IF( 数据!Q180&lt;=6,(数据!Q180-1)*权重!G$48,              IF(数据!Q180&lt;=12, 5*权重!G$48+(数据!Q180-6)*权重!G$49,                              5*权重!G$48+6*权重!G$49+(数据!Q180-12)*权重!G$51              )
 )</f>
        <v>0</v>
      </c>
      <c r="R180" s="16">
        <f>IF( 数据!R180&lt;=6,(数据!R180-1)*权重!H$48,              IF(数据!R180&lt;=12, 5*权重!H$48+(数据!R180-6)*权重!H$49,                              5*权重!H$48+6*权重!H$49+(数据!R180-12)*权重!H$51              )
 )</f>
        <v>0</v>
      </c>
      <c r="S180" s="16">
        <f>IF( 数据!S180&lt;=6,(数据!S180-1)*权重!I$48,              IF(数据!S180&lt;=12, 5*权重!I$48+(数据!S180-6)*权重!I$49,                              5*权重!I$48+6*权重!I$49+(数据!S180-12)*权重!I$51              )
 )</f>
        <v>12.133333333333333</v>
      </c>
      <c r="T180" s="16">
        <f>IF( 数据!T180&lt;=6,(数据!T180-1)*权重!J$48,              IF(数据!T180&lt;=12, 5*权重!J$48+(数据!T180-6)*权重!J$49,                              5*权重!J$48+6*权重!J$49+(数据!T180-12)*权重!J$51              )
 )</f>
        <v>0.79999999999999982</v>
      </c>
      <c r="U180" s="16">
        <f>IF( 数据!U180&lt;=6,(数据!U180-1)*权重!K$48,              IF(数据!U180&lt;=12, 5*权重!K$48+(数据!U180-6)*权重!K$49,                              5*权重!K$48+6*权重!K$49+(数据!U180-12)*权重!K$51              )
 )</f>
        <v>0</v>
      </c>
      <c r="V180" s="16">
        <f>IF( 数据!V180&lt;=6,(数据!V180-1)*权重!L$48,              IF(数据!V180&lt;=12, 5*权重!L$48+(数据!V180-6)*权重!L$49,                              5*权重!L$48+6*权重!L$49+(数据!V180-12)*权重!L$51              )
 )</f>
        <v>6.7666666666666675</v>
      </c>
      <c r="W180" s="16">
        <f>IF( 数据!W180&lt;=6,(数据!W180-1)*权重!M$48,              IF(数据!W180&lt;=12, 5*权重!M$48+(数据!W180-6)*权重!M$49,                              5*权重!M$48+6*权重!M$49+(数据!W180-12)*权重!M$51              )
 )</f>
        <v>0.1333333333333333</v>
      </c>
      <c r="X180" s="16">
        <f>IF( 数据!X180&lt;=6,(数据!X180-1)*权重!N$48,              IF(数据!X180&lt;=12, 5*权重!N$48+(数据!X180-6)*权重!N$49,                              5*权重!N$48+6*权重!N$49+(数据!X180-12)*权重!N$51              )
 )</f>
        <v>2.2666666666666666</v>
      </c>
      <c r="Y180" s="16">
        <f>IF( 数据!Y180&lt;=6,(数据!Y180-1)*权重!O$48,              IF(数据!Y180&lt;=12, 5*权重!O$48+(数据!Y180-6)*权重!O$49,                              5*权重!O$48+6*权重!O$49+(数据!Y180-12)*权重!O$51              )
 )</f>
        <v>1.3666666666666667</v>
      </c>
      <c r="Z180" s="16">
        <f>IF( 数据!Z180&lt;=6,(数据!Z180-1)*权重!P$48,              IF(数据!Z180&lt;=10, 5*权重!P$48+(数据!Z180-4)*权重!P$50,                              5*权重!P$48+4*权重!P$50+(数据!Z180-10)*权重!P$52              )  )</f>
        <v>-0.88000000000000012</v>
      </c>
      <c r="AA180" s="16">
        <f>IF( 数据!AA180&lt;=6,(数据!AA180-1)*权重!Q$48,              IF(数据!AA180&lt;=12, 5*权重!Q$48+(数据!AA180-6)*权重!Q$49,                              5*权重!Q$48+6*权重!Q$49+(数据!AA180-12)*权重!Q$51              )
 )</f>
        <v>5.833333333333333</v>
      </c>
      <c r="AB180" s="16">
        <f>IF( 数据!AB180&lt;=6,(数据!AB180-1)*权重!R$48,              IF(数据!AB180&lt;=10, 5*权重!R$48+(数据!AB180-4)*权重!R$50,                              5*权重!R$48+4*权重!R$50+(数据!AB180-10)*权重!R$52              )  )</f>
        <v>58.25</v>
      </c>
      <c r="AC180" s="16">
        <f>IF( 数据!AC180&lt;=6,(数据!AC180-1)*权重!S$48,              IF(数据!AC180&lt;=12, 5*权重!S$48+(数据!AC180-6)*权重!S$49,                              5*权重!S$48+6*权重!S$49+(数据!AC180-12)*权重!S$51              )
 )</f>
        <v>22.916666666666664</v>
      </c>
      <c r="AD180" s="16">
        <f>IF( 数据!AD180&lt;=6,(数据!AD180-1)*权重!T$48,              IF(数据!AD180&lt;=12, 5*权重!T$48+(数据!AD180-6)*权重!T$49,                              5*权重!T$48+6*权重!T$49+(数据!AD180-12)*权重!T$51              )
 )</f>
        <v>-1.5999999999999996</v>
      </c>
      <c r="AE180" s="16">
        <f>IF( 数据!AE180&lt;=6,(数据!AE180-1)*权重!U$48,              IF(数据!AE180&lt;=10, 5*权重!U$48+(数据!AE180-4)*权重!U$50,                              5*权重!U$48+4*权重!U$50+(数据!AE180-10)*权重!U$52              )  )</f>
        <v>-2.4499999999999993</v>
      </c>
      <c r="AF180" s="16">
        <f>IF( 数据!AF180&lt;=6,(数据!AF180-1)*权重!V$48,              IF(数据!AF180&lt;=10, 5*权重!V$48+(数据!AF180-4)*权重!V$50,                              5*权重!V$48+4*权重!V$50+(数据!AF180-10)*权重!V$52              )  )</f>
        <v>7.0875000000000004</v>
      </c>
      <c r="AG180" s="16">
        <f>IF( 数据!AG180&lt;=6,(数据!AG180-1)*权重!W$48,              IF(数据!AG180&lt;=12, 5*权重!W$48+(数据!AG180-6)*权重!W$49,                              5*权重!W$48+6*权重!W$49+(数据!AG180-12)*权重!W$51              )
 )</f>
        <v>3.75</v>
      </c>
      <c r="AH180" s="16">
        <f>IF( 数据!AH180&lt;=6,(数据!AH180-1)*权重!X$48,              IF(数据!AH180&lt;=10, 5*权重!X$48+(数据!AH180-4)*权重!X$50,                              5*权重!X$48+4*权重!X$50+(数据!AH180-10)*权重!X$52              )  )</f>
        <v>0.4</v>
      </c>
      <c r="AI180" s="16">
        <f>IF( 数据!AI180&lt;=6,(数据!AI180-1)*权重!Y$48,              IF(数据!AI180&lt;=12, 5*权重!Y$48+(数据!AI180-6)*权重!Y$49,                              5*权重!Y$48+6*权重!Y$49+(数据!AI180-12)*权重!Y$51              )
 )</f>
        <v>0.26666666666666666</v>
      </c>
      <c r="AJ180" s="16">
        <f>IF( 数据!AJ180&lt;=6,(数据!AJ180-1)*权重!Z$48,              IF(数据!AJ180&lt;=10, 5*权重!Z$48+(数据!AJ180-4)*权重!Z$50,                              5*权重!Z$48+4*权重!Z$50+(数据!AJ180-10)*权重!Z$52              )  )</f>
        <v>11.600000000000001</v>
      </c>
      <c r="AK180" s="16">
        <f>IF( 数据!AK180&lt;=6,(数据!AK180-1)*权重!AA$48,              IF(数据!AK180&lt;=10, 5*权重!AA$48+(数据!AK180-4)*权重!AA$50,                              5*权重!AA$48+4*权重!AA$50+(数据!AK180-10)*权重!AA$52              )  )</f>
        <v>-0.75000000000000022</v>
      </c>
      <c r="AL180" s="16">
        <f>IF( 数据!AL180&lt;=6,(数据!AL180-1)*权重!AB$48,              IF(数据!AL180&lt;=12, 5*权重!AB$48+(数据!AL180-6)*权重!AB$49,                              5*权重!AB$48+6*权重!AB$49+(数据!AL180-12)*权重!AB$51              )
 )</f>
        <v>14.4</v>
      </c>
      <c r="AM180" s="16">
        <f>IF( 数据!AM180&lt;=6,(数据!AM180-1)*权重!AC$48,              IF(数据!AM180&lt;=12, 5*权重!AC$48+(数据!AM180-6)*权重!AC$49,                              5*权重!AC$48+6*权重!AC$49+(数据!AM180-12)*权重!AC$51              )
 )</f>
        <v>9.9666666666666668</v>
      </c>
      <c r="AN180" s="16">
        <f>IF( 数据!AN180&lt;=6,(数据!AN180-1)*权重!AD$48,              IF(数据!AN180&lt;=12, 5*权重!AD$48+(数据!AN180-6)*权重!AD$49,                              5*权重!AD$48+6*权重!AD$49+(数据!AN180-12)*权重!AD$51              )
 )</f>
        <v>60.666666666666664</v>
      </c>
      <c r="AO180" s="16">
        <f>IF( 数据!AO180&lt;=6,(数据!AO180-1)*权重!AE$48,              IF(数据!AO180&lt;=12, 5*权重!AE$48+(数据!AO180-6)*权重!AE$49,                              5*权重!AE$48+6*权重!AE$49+(数据!AO180-12)*权重!AE$51              )
 )</f>
        <v>12.5</v>
      </c>
      <c r="AP180" s="16">
        <f>IF( 数据!AP180&lt;=6,(数据!AP180-1)*权重!AF$48,              IF(数据!AP180&lt;=12, 5*权重!AF$48+(数据!AP180-6)*权重!AF$49,                              5*权重!AF$48+6*权重!AF$49+(数据!AP180-12)*权重!AF$51              )
 )</f>
        <v>14.166666666666666</v>
      </c>
      <c r="AQ180" s="16">
        <f>IF( 数据!AQ180&lt;=6,(数据!AQ180-1)*权重!AG$48,              IF(数据!AQ180&lt;=12, 5*权重!AG$48+(数据!AQ180-6)*权重!AG$49,                              5*权重!AG$48+6*权重!AG$49+(数据!AQ180-12)*权重!AG$51              )
 )</f>
        <v>17.8</v>
      </c>
      <c r="AR180" s="16">
        <f>IF( 数据!AR180&lt;=6,(数据!AR180-1)*权重!AH$48,              IF(数据!AR180&lt;=12, 5*权重!AH$48+(数据!AR180-6)*权重!AH$49,                              5*权重!AH$48+6*权重!AH$49+(数据!AR180-12)*权重!AH$51              )
 )</f>
        <v>15.733333333333333</v>
      </c>
      <c r="AS180" s="16">
        <f>IF( 数据!AS180&lt;=6,(数据!AS180-1)*权重!AI$48,              IF(数据!AS180&lt;=12, 5*权重!AI$48+(数据!AS180-6)*权重!AI$49,                              5*权重!AI$48+6*权重!AI$49+(数据!AS180-12)*权重!AI$51              )
 )</f>
        <v>6.6500000000000012</v>
      </c>
      <c r="AT180" s="16">
        <f>IF( 数据!AT180&lt;=6,(数据!AT180-1)*权重!AJ$48,              IF(数据!AT180&lt;=12, 5*权重!AJ$48+(数据!AT180-6)*权重!AJ$49,                              5*权重!AJ$48+6*权重!AJ$49+(数据!AT180-12)*权重!AJ$51              )
 )</f>
        <v>67</v>
      </c>
      <c r="AU180" s="16">
        <f>IF( 数据!AU180&lt;=6,(数据!AU180-1)*权重!AK$48,              IF(数据!AU180&lt;=12, 5*权重!AK$48+(数据!AU180-6)*权重!AK$49,                              5*权重!AK$48+6*权重!AK$49+(数据!AU180-12)*权重!AK$51              )
 )</f>
        <v>15.099999999999998</v>
      </c>
      <c r="AV180" s="16">
        <f>IF( 数据!AV180&lt;=6,(数据!AV180-1)*权重!AL$48,              IF(数据!AV180&lt;=10, 5*权重!AL$48+(数据!AV180-4)*权重!AL$50,                              5*权重!AL$48+4*权重!AL$50+(数据!AV180-10)*权重!AL$52              )  )</f>
        <v>4.6749999999999998</v>
      </c>
      <c r="AW180" s="16">
        <f>IF( 数据!AW180&lt;=6,(数据!AW180-1)*权重!AM$48,              IF(数据!AW180&lt;=10, 5*权重!AM$48+(数据!AW180-4)*权重!AM$50,                              5*权重!AM$48+4*权重!AM$50+(数据!AW180-10)*权重!AM$52              )  )</f>
        <v>4.2</v>
      </c>
      <c r="AX180" s="16">
        <f>IF( 数据!AX180&lt;=6,(数据!AX180-1)*权重!AN$48,              IF(数据!AX180&lt;=10, 5*权重!AN$48+(数据!AX180-4)*权重!AN$50,                              5*权重!AN$48+4*权重!AN$50+(数据!AX180-10)*权重!AN$52              )  )</f>
        <v>27.099999999999998</v>
      </c>
      <c r="AY180" s="8">
        <v>2</v>
      </c>
      <c r="AZ180" s="8">
        <v>2</v>
      </c>
      <c r="BA180" s="8">
        <v>3</v>
      </c>
      <c r="BB180" s="8">
        <v>2</v>
      </c>
      <c r="BC180" s="8">
        <v>2</v>
      </c>
      <c r="BD180" s="8">
        <v>2</v>
      </c>
      <c r="BE180" s="8">
        <v>3</v>
      </c>
      <c r="BF180" s="8">
        <v>3</v>
      </c>
      <c r="BG180" s="8">
        <v>4</v>
      </c>
      <c r="BH180" s="8">
        <v>1</v>
      </c>
      <c r="BI180" s="8">
        <v>2</v>
      </c>
      <c r="BJ180" s="8" t="s">
        <v>26</v>
      </c>
      <c r="BK180" s="8" t="s">
        <v>20</v>
      </c>
      <c r="BL180" s="8">
        <v>20</v>
      </c>
      <c r="BM180" s="8" t="s">
        <v>26</v>
      </c>
      <c r="BN180" s="8"/>
      <c r="BO180" s="8">
        <v>12</v>
      </c>
      <c r="BP180" s="34">
        <v>46203</v>
      </c>
      <c r="BQ180" s="8" t="s">
        <v>21</v>
      </c>
      <c r="BR180" s="8" t="s">
        <v>156</v>
      </c>
    </row>
    <row r="181" spans="1:70" ht="15.5" thickBot="1" x14ac:dyDescent="0.35">
      <c r="A181" s="8" t="s">
        <v>26</v>
      </c>
      <c r="B181" s="16">
        <f t="shared" si="7"/>
        <v>461.71500000000003</v>
      </c>
      <c r="C181" s="8" t="s">
        <v>509</v>
      </c>
      <c r="D181" s="8" t="s">
        <v>510</v>
      </c>
      <c r="E181" s="33">
        <v>0.96</v>
      </c>
      <c r="F181" s="8">
        <v>0</v>
      </c>
      <c r="G181" s="8" t="s">
        <v>20</v>
      </c>
      <c r="H181" s="8" t="s">
        <v>24</v>
      </c>
      <c r="I181" s="8">
        <v>27</v>
      </c>
      <c r="J181" s="8">
        <v>170</v>
      </c>
      <c r="K181" s="8">
        <v>175</v>
      </c>
      <c r="L181" s="16">
        <f>IF( 数据!L181&lt;=6,(数据!L181-1)*权重!B$48,              IF(数据!L181&lt;=12, 5*权重!B$48+(数据!L181-6)*权重!B$49,                              5*权重!B$48+6*权重!B$49+(数据!L181-12)*权重!B$51              )
 )</f>
        <v>3</v>
      </c>
      <c r="M181" s="16">
        <f>IF( 数据!M181&lt;=6,(数据!M181-1)*权重!C$48,              IF(数据!M181&lt;=12, 5*权重!C$48+(数据!M181-6)*权重!C$49,                              5*权重!C$48+6*权重!C$49+(数据!M181-12)*权重!C$51              )
 )</f>
        <v>2.1</v>
      </c>
      <c r="N181" s="16">
        <f>IF( 数据!N181&lt;=6,(数据!N181-1)*权重!D$48,              IF(数据!N181&lt;=12, 5*权重!D$48+(数据!N181-6)*权重!D$49,                              5*权重!D$48+6*权重!D$49+(数据!N181-12)*权重!D$51              )
 )</f>
        <v>0.64</v>
      </c>
      <c r="O181" s="16">
        <f>IF( 数据!O181&lt;=6,(数据!O181-1)*权重!E$48,              IF(数据!O181&lt;=12, 5*权重!E$48+(数据!O181-6)*权重!E$49,                              5*权重!E$48+6*权重!E$49+(数据!O181-12)*权重!E$51              )
 )</f>
        <v>0</v>
      </c>
      <c r="P181" s="16">
        <f>IF( 数据!P181&lt;=6,(数据!P181-1)*权重!F$48,              IF(数据!P181&lt;=12, 5*权重!F$48+(数据!P181-6)*权重!F$49,                              5*权重!F$48+6*权重!F$49+(数据!P181-12)*权重!F$51              )
 )</f>
        <v>-1.9666666666666663</v>
      </c>
      <c r="Q181" s="16">
        <f>IF( 数据!Q181&lt;=6,(数据!Q181-1)*权重!G$48,              IF(数据!Q181&lt;=12, 5*权重!G$48+(数据!Q181-6)*权重!G$49,                              5*权重!G$48+6*权重!G$49+(数据!Q181-12)*权重!G$51              )
 )</f>
        <v>0</v>
      </c>
      <c r="R181" s="16">
        <f>IF( 数据!R181&lt;=6,(数据!R181-1)*权重!H$48,              IF(数据!R181&lt;=12, 5*权重!H$48+(数据!R181-6)*权重!H$49,                              5*权重!H$48+6*权重!H$49+(数据!R181-12)*权重!H$51              )
 )</f>
        <v>0</v>
      </c>
      <c r="S181" s="16">
        <f>IF( 数据!S181&lt;=6,(数据!S181-1)*权重!I$48,              IF(数据!S181&lt;=12, 5*权重!I$48+(数据!S181-6)*权重!I$49,                              5*权重!I$48+6*权重!I$49+(数据!S181-12)*权重!I$51              )
 )</f>
        <v>17.933333333333334</v>
      </c>
      <c r="T181" s="16">
        <f>IF( 数据!T181&lt;=6,(数据!T181-1)*权重!J$48,              IF(数据!T181&lt;=12, 5*权重!J$48+(数据!T181-6)*权重!J$49,                              5*权重!J$48+6*权重!J$49+(数据!T181-12)*权重!J$51              )
 )</f>
        <v>2.2666666666666666</v>
      </c>
      <c r="U181" s="16">
        <f>IF( 数据!U181&lt;=6,(数据!U181-1)*权重!K$48,              IF(数据!U181&lt;=12, 5*权重!K$48+(数据!U181-6)*权重!K$49,                              5*权重!K$48+6*权重!K$49+(数据!U181-12)*权重!K$51              )
 )</f>
        <v>0</v>
      </c>
      <c r="V181" s="16">
        <f>IF( 数据!V181&lt;=6,(数据!V181-1)*权重!L$48,              IF(数据!V181&lt;=12, 5*权重!L$48+(数据!V181-6)*权重!L$49,                              5*权重!L$48+6*权重!L$49+(数据!V181-12)*权重!L$51              )
 )</f>
        <v>10.833333333333334</v>
      </c>
      <c r="W181" s="16">
        <f>IF( 数据!W181&lt;=6,(数据!W181-1)*权重!M$48,              IF(数据!W181&lt;=12, 5*权重!M$48+(数据!W181-6)*权重!M$49,                              5*权重!M$48+6*权重!M$49+(数据!W181-12)*权重!M$51              )
 )</f>
        <v>2.0333333333333332</v>
      </c>
      <c r="X181" s="16">
        <f>IF( 数据!X181&lt;=6,(数据!X181-1)*权重!N$48,              IF(数据!X181&lt;=12, 5*权重!N$48+(数据!X181-6)*权重!N$49,                              5*权重!N$48+6*权重!N$49+(数据!X181-12)*权重!N$51              )
 )</f>
        <v>3.6666666666666661</v>
      </c>
      <c r="Y181" s="16">
        <f>IF( 数据!Y181&lt;=6,(数据!Y181-1)*权重!O$48,              IF(数据!Y181&lt;=12, 5*权重!O$48+(数据!Y181-6)*权重!O$49,                              5*权重!O$48+6*权重!O$49+(数据!Y181-12)*权重!O$51              )
 )</f>
        <v>4.2</v>
      </c>
      <c r="Z181" s="16">
        <f>IF( 数据!Z181&lt;=6,(数据!Z181-1)*权重!P$48,              IF(数据!Z181&lt;=10, 5*权重!P$48+(数据!Z181-4)*权重!P$50,                              5*权重!P$48+4*权重!P$50+(数据!Z181-10)*权重!P$52              )  )</f>
        <v>-0.37500000000000022</v>
      </c>
      <c r="AA181" s="16">
        <f>IF( 数据!AA181&lt;=6,(数据!AA181-1)*权重!Q$48,              IF(数据!AA181&lt;=12, 5*权重!Q$48+(数据!AA181-6)*权重!Q$49,                              5*权重!Q$48+6*权重!Q$49+(数据!AA181-12)*权重!Q$51              )
 )</f>
        <v>6.6666666666666661</v>
      </c>
      <c r="AB181" s="16">
        <f>IF( 数据!AB181&lt;=6,(数据!AB181-1)*权重!R$48,              IF(数据!AB181&lt;=10, 5*权重!R$48+(数据!AB181-4)*权重!R$50,                              5*权重!R$48+4*权重!R$50+(数据!AB181-10)*权重!R$52              )  )</f>
        <v>59</v>
      </c>
      <c r="AC181" s="16">
        <f>IF( 数据!AC181&lt;=6,(数据!AC181-1)*权重!S$48,              IF(数据!AC181&lt;=12, 5*权重!S$48+(数据!AC181-6)*权重!S$49,                              5*权重!S$48+6*权重!S$49+(数据!AC181-12)*权重!S$51              )
 )</f>
        <v>20.866666666666667</v>
      </c>
      <c r="AD181" s="16">
        <f>IF( 数据!AD181&lt;=6,(数据!AD181-1)*权重!T$48,              IF(数据!AD181&lt;=12, 5*权重!T$48+(数据!AD181-6)*权重!T$49,                              5*权重!T$48+6*权重!T$49+(数据!AD181-12)*权重!T$51              )
 )</f>
        <v>-0.86666666666666625</v>
      </c>
      <c r="AE181" s="16">
        <f>IF( 数据!AE181&lt;=6,(数据!AE181-1)*权重!U$48,              IF(数据!AE181&lt;=10, 5*权重!U$48+(数据!AE181-4)*权重!U$50,                              5*权重!U$48+4*权重!U$50+(数据!AE181-10)*权重!U$52              )  )</f>
        <v>-0.5999999999999992</v>
      </c>
      <c r="AF181" s="16">
        <f>IF( 数据!AF181&lt;=6,(数据!AF181-1)*权重!V$48,              IF(数据!AF181&lt;=10, 5*权重!V$48+(数据!AF181-4)*权重!V$50,                              5*权重!V$48+4*权重!V$50+(数据!AF181-10)*权重!V$52              )  )</f>
        <v>8.4</v>
      </c>
      <c r="AG181" s="16">
        <f>IF( 数据!AG181&lt;=6,(数据!AG181-1)*权重!W$48,              IF(数据!AG181&lt;=12, 5*权重!W$48+(数据!AG181-6)*权重!W$49,                              5*权重!W$48+6*权重!W$49+(数据!AG181-12)*权重!W$51              )
 )</f>
        <v>3.0999999999999996</v>
      </c>
      <c r="AH181" s="16">
        <f>IF( 数据!AH181&lt;=6,(数据!AH181-1)*权重!X$48,              IF(数据!AH181&lt;=10, 5*权重!X$48+(数据!AH181-4)*权重!X$50,                              5*权重!X$48+4*权重!X$50+(数据!AH181-10)*权重!X$52              )  )</f>
        <v>6.25E-2</v>
      </c>
      <c r="AI181" s="16">
        <f>IF( 数据!AI181&lt;=6,(数据!AI181-1)*权重!Y$48,              IF(数据!AI181&lt;=12, 5*权重!Y$48+(数据!AI181-6)*权重!Y$49,                              5*权重!Y$48+6*权重!Y$49+(数据!AI181-12)*权重!Y$51              )
 )</f>
        <v>1.0666666666666667</v>
      </c>
      <c r="AJ181" s="16">
        <f>IF( 数据!AJ181&lt;=6,(数据!AJ181-1)*权重!Z$48,              IF(数据!AJ181&lt;=10, 5*权重!Z$48+(数据!AJ181-4)*权重!Z$50,                              5*权重!Z$48+4*权重!Z$50+(数据!AJ181-10)*权重!Z$52              )  )</f>
        <v>12.1875</v>
      </c>
      <c r="AK181" s="16">
        <f>IF( 数据!AK181&lt;=6,(数据!AK181-1)*权重!AA$48,              IF(数据!AK181&lt;=10, 5*权重!AA$48+(数据!AK181-4)*权重!AA$50,                              5*权重!AA$48+4*权重!AA$50+(数据!AK181-10)*权重!AA$52              )  )</f>
        <v>-0.40000000000000013</v>
      </c>
      <c r="AL181" s="16">
        <f>IF( 数据!AL181&lt;=6,(数据!AL181-1)*权重!AB$48,              IF(数据!AL181&lt;=12, 5*权重!AB$48+(数据!AL181-6)*权重!AB$49,                              5*权重!AB$48+6*权重!AB$49+(数据!AL181-12)*权重!AB$51              )
 )</f>
        <v>15.3</v>
      </c>
      <c r="AM181" s="16">
        <f>IF( 数据!AM181&lt;=6,(数据!AM181-1)*权重!AC$48,              IF(数据!AM181&lt;=12, 5*权重!AC$48+(数据!AM181-6)*权重!AC$49,                              5*权重!AC$48+6*权重!AC$49+(数据!AM181-12)*权重!AC$51              )
 )</f>
        <v>9.6</v>
      </c>
      <c r="AN181" s="16">
        <f>IF( 数据!AN181&lt;=6,(数据!AN181-1)*权重!AD$48,              IF(数据!AN181&lt;=12, 5*权重!AD$48+(数据!AN181-6)*权重!AD$49,                              5*权重!AD$48+6*权重!AD$49+(数据!AN181-12)*权重!AD$51              )
 )</f>
        <v>82.0625</v>
      </c>
      <c r="AO181" s="16">
        <f>IF( 数据!AO181&lt;=6,(数据!AO181-1)*权重!AE$48,              IF(数据!AO181&lt;=12, 5*权重!AE$48+(数据!AO181-6)*权重!AE$49,                              5*权重!AE$48+6*权重!AE$49+(数据!AO181-12)*权重!AE$51              )
 )</f>
        <v>11.116666666666667</v>
      </c>
      <c r="AP181" s="16">
        <f>IF( 数据!AP181&lt;=6,(数据!AP181-1)*权重!AF$48,              IF(数据!AP181&lt;=12, 5*权重!AF$48+(数据!AP181-6)*权重!AF$49,                              5*权重!AF$48+6*权重!AF$49+(数据!AP181-12)*权重!AF$51              )
 )</f>
        <v>15.433333333333334</v>
      </c>
      <c r="AQ181" s="16">
        <f>IF( 数据!AQ181&lt;=6,(数据!AQ181-1)*权重!AG$48,              IF(数据!AQ181&lt;=12, 5*权重!AG$48+(数据!AQ181-6)*权重!AG$49,                              5*权重!AG$48+6*权重!AG$49+(数据!AQ181-12)*权重!AG$51              )
 )</f>
        <v>21.416666666666668</v>
      </c>
      <c r="AR181" s="16">
        <f>IF( 数据!AR181&lt;=6,(数据!AR181-1)*权重!AH$48,              IF(数据!AR181&lt;=12, 5*权重!AH$48+(数据!AR181-6)*权重!AH$49,                              5*权重!AH$48+6*权重!AH$49+(数据!AR181-12)*权重!AH$51              )
 )</f>
        <v>15.733333333333333</v>
      </c>
      <c r="AS181" s="16">
        <f>IF( 数据!AS181&lt;=6,(数据!AS181-1)*权重!AI$48,              IF(数据!AS181&lt;=12, 5*权重!AI$48+(数据!AS181-6)*权重!AI$49,                              5*权重!AI$48+6*权重!AI$49+(数据!AS181-12)*权重!AI$51              )
 )</f>
        <v>6.6500000000000012</v>
      </c>
      <c r="AT181" s="16">
        <f>IF( 数据!AT181&lt;=6,(数据!AT181-1)*权重!AJ$48,              IF(数据!AT181&lt;=12, 5*权重!AJ$48+(数据!AT181-6)*权重!AJ$49,                              5*权重!AJ$48+6*权重!AJ$49+(数据!AT181-12)*权重!AJ$51              )
 )</f>
        <v>81.625</v>
      </c>
      <c r="AU181" s="16">
        <f>IF( 数据!AU181&lt;=6,(数据!AU181-1)*权重!AK$48,              IF(数据!AU181&lt;=12, 5*权重!AK$48+(数据!AU181-6)*权重!AK$49,                              5*权重!AK$48+6*权重!AK$49+(数据!AU181-12)*权重!AK$51              )
 )</f>
        <v>16.299999999999997</v>
      </c>
      <c r="AV181" s="16">
        <f>IF( 数据!AV181&lt;=6,(数据!AV181-1)*权重!AL$48,              IF(数据!AV181&lt;=10, 5*权重!AL$48+(数据!AV181-4)*权重!AL$50,                              5*权重!AL$48+4*权重!AL$50+(数据!AV181-10)*权重!AL$52              )  )</f>
        <v>4.25</v>
      </c>
      <c r="AW181" s="16">
        <f>IF( 数据!AW181&lt;=6,(数据!AW181-1)*权重!AM$48,              IF(数据!AW181&lt;=10, 5*权重!AM$48+(数据!AW181-4)*权重!AM$50,                              5*权重!AM$48+4*权重!AM$50+(数据!AW181-10)*权重!AM$52              )  )</f>
        <v>3.8250000000000002</v>
      </c>
      <c r="AX181" s="16">
        <f>IF( 数据!AX181&lt;=6,(数据!AX181-1)*权重!AN$48,              IF(数据!AX181&lt;=10, 5*权重!AN$48+(数据!AX181-4)*权重!AN$50,                              5*权重!AN$48+4*权重!AN$50+(数据!AX181-10)*权重!AN$52              )  )</f>
        <v>24.587499999999999</v>
      </c>
      <c r="AY181" s="8">
        <v>4</v>
      </c>
      <c r="AZ181" s="8">
        <v>1</v>
      </c>
      <c r="BA181" s="8">
        <v>2</v>
      </c>
      <c r="BB181" s="8">
        <v>2</v>
      </c>
      <c r="BC181" s="8">
        <v>3</v>
      </c>
      <c r="BD181" s="8">
        <v>1</v>
      </c>
      <c r="BE181" s="8">
        <v>4</v>
      </c>
      <c r="BF181" s="8">
        <v>2</v>
      </c>
      <c r="BG181" s="8">
        <v>3</v>
      </c>
      <c r="BH181" s="8">
        <v>1</v>
      </c>
      <c r="BI181" s="8">
        <v>4</v>
      </c>
      <c r="BJ181" s="8">
        <v>7</v>
      </c>
      <c r="BK181" s="8" t="s">
        <v>20</v>
      </c>
      <c r="BL181" s="8">
        <v>19</v>
      </c>
      <c r="BM181" s="8">
        <v>1</v>
      </c>
      <c r="BN181" s="8"/>
      <c r="BO181" s="8">
        <v>101</v>
      </c>
      <c r="BP181" s="34">
        <v>47299</v>
      </c>
      <c r="BQ181" s="8" t="s">
        <v>21</v>
      </c>
      <c r="BR181" s="8" t="s">
        <v>156</v>
      </c>
    </row>
    <row r="182" spans="1:70" ht="15.5" thickBot="1" x14ac:dyDescent="0.35">
      <c r="A182" s="8" t="s">
        <v>26</v>
      </c>
      <c r="B182" s="16">
        <f t="shared" si="7"/>
        <v>426.53666666666663</v>
      </c>
      <c r="C182" s="8" t="s">
        <v>511</v>
      </c>
      <c r="D182" s="8" t="s">
        <v>250</v>
      </c>
      <c r="E182" s="8" t="s">
        <v>26</v>
      </c>
      <c r="F182" s="8">
        <v>0</v>
      </c>
      <c r="G182" s="8" t="s">
        <v>33</v>
      </c>
      <c r="H182" s="8" t="s">
        <v>512</v>
      </c>
      <c r="I182" s="8">
        <v>26</v>
      </c>
      <c r="J182" s="8">
        <v>147</v>
      </c>
      <c r="K182" s="8">
        <v>153</v>
      </c>
      <c r="L182" s="16">
        <f>IF( 数据!L182&lt;=6,(数据!L182-1)*权重!B$48,              IF(数据!L182&lt;=12, 5*权重!B$48+(数据!L182-6)*权重!B$49,                              5*权重!B$48+6*权重!B$49+(数据!L182-12)*权重!B$51              )
 )</f>
        <v>3.9333333333333331</v>
      </c>
      <c r="M182" s="16">
        <f>IF( 数据!M182&lt;=6,(数据!M182-1)*权重!C$48,              IF(数据!M182&lt;=12, 5*权重!C$48+(数据!M182-6)*权重!C$49,                              5*权重!C$48+6*权重!C$49+(数据!M182-12)*权重!C$51              )
 )</f>
        <v>1.3333333333333335</v>
      </c>
      <c r="N182" s="16">
        <f>IF( 数据!N182&lt;=6,(数据!N182-1)*权重!D$48,              IF(数据!N182&lt;=12, 5*权重!D$48+(数据!N182-6)*权重!D$49,                              5*权重!D$48+6*权重!D$49+(数据!N182-12)*权重!D$51              )
 )</f>
        <v>-0.27999999999999992</v>
      </c>
      <c r="O182" s="16">
        <f>IF( 数据!O182&lt;=6,(数据!O182-1)*权重!E$48,              IF(数据!O182&lt;=12, 5*权重!E$48+(数据!O182-6)*权重!E$49,                              5*权重!E$48+6*权重!E$49+(数据!O182-12)*权重!E$51              )
 )</f>
        <v>0</v>
      </c>
      <c r="P182" s="16">
        <f>IF( 数据!P182&lt;=6,(数据!P182-1)*权重!F$48,              IF(数据!P182&lt;=12, 5*权重!F$48+(数据!P182-6)*权重!F$49,                              5*权重!F$48+6*权重!F$49+(数据!P182-12)*权重!F$51              )
 )</f>
        <v>-2.7333333333333329</v>
      </c>
      <c r="Q182" s="16">
        <f>IF( 数据!Q182&lt;=6,(数据!Q182-1)*权重!G$48,              IF(数据!Q182&lt;=12, 5*权重!G$48+(数据!Q182-6)*权重!G$49,                              5*权重!G$48+6*权重!G$49+(数据!Q182-12)*权重!G$51              )
 )</f>
        <v>0</v>
      </c>
      <c r="R182" s="16">
        <f>IF( 数据!R182&lt;=6,(数据!R182-1)*权重!H$48,              IF(数据!R182&lt;=12, 5*权重!H$48+(数据!R182-6)*权重!H$49,                              5*权重!H$48+6*权重!H$49+(数据!R182-12)*权重!H$51              )
 )</f>
        <v>0</v>
      </c>
      <c r="S182" s="16">
        <f>IF( 数据!S182&lt;=6,(数据!S182-1)*权重!I$48,              IF(数据!S182&lt;=12, 5*权重!I$48+(数据!S182-6)*权重!I$49,                              5*权重!I$48+6*权重!I$49+(数据!S182-12)*权重!I$51              )
 )</f>
        <v>15.2</v>
      </c>
      <c r="T182" s="16">
        <f>IF( 数据!T182&lt;=6,(数据!T182-1)*权重!J$48,              IF(数据!T182&lt;=12, 5*权重!J$48+(数据!T182-6)*权重!J$49,                              5*权重!J$48+6*权重!J$49+(数据!T182-12)*权重!J$51              )
 )</f>
        <v>0.79999999999999982</v>
      </c>
      <c r="U182" s="16">
        <f>IF( 数据!U182&lt;=6,(数据!U182-1)*权重!K$48,              IF(数据!U182&lt;=12, 5*权重!K$48+(数据!U182-6)*权重!K$49,                              5*权重!K$48+6*权重!K$49+(数据!U182-12)*权重!K$51              )
 )</f>
        <v>0</v>
      </c>
      <c r="V182" s="16">
        <f>IF( 数据!V182&lt;=6,(数据!V182-1)*权重!L$48,              IF(数据!V182&lt;=12, 5*权重!L$48+(数据!V182-6)*权重!L$49,                              5*权重!L$48+6*权重!L$49+(数据!V182-12)*权重!L$51              )
 )</f>
        <v>7.5000000000000009</v>
      </c>
      <c r="W182" s="16">
        <f>IF( 数据!W182&lt;=6,(数据!W182-1)*权重!M$48,              IF(数据!W182&lt;=12, 5*权重!M$48+(数据!W182-6)*权重!M$49,                              5*权重!M$48+6*权重!M$49+(数据!W182-12)*权重!M$51              )
 )</f>
        <v>0.1333333333333333</v>
      </c>
      <c r="X182" s="16">
        <f>IF( 数据!X182&lt;=6,(数据!X182-1)*权重!N$48,              IF(数据!X182&lt;=12, 5*权重!N$48+(数据!X182-6)*权重!N$49,                              5*权重!N$48+6*权重!N$49+(数据!X182-12)*权重!N$51              )
 )</f>
        <v>2.7333333333333329</v>
      </c>
      <c r="Y182" s="16">
        <f>IF( 数据!Y182&lt;=6,(数据!Y182-1)*权重!O$48,              IF(数据!Y182&lt;=12, 5*权重!O$48+(数据!Y182-6)*权重!O$49,                              5*权重!O$48+6*权重!O$49+(数据!Y182-12)*权重!O$51              )
 )</f>
        <v>2.5333333333333332</v>
      </c>
      <c r="Z182" s="16">
        <f>IF( 数据!Z182&lt;=6,(数据!Z182-1)*权重!P$48,              IF(数据!Z182&lt;=10, 5*权重!P$48+(数据!Z182-4)*权重!P$50,                              5*权重!P$48+4*权重!P$50+(数据!Z182-10)*权重!P$52              )  )</f>
        <v>-1.0750000000000002</v>
      </c>
      <c r="AA182" s="16">
        <f>IF( 数据!AA182&lt;=6,(数据!AA182-1)*权重!Q$48,              IF(数据!AA182&lt;=12, 5*权重!Q$48+(数据!AA182-6)*权重!Q$49,                              5*权重!Q$48+6*权重!Q$49+(数据!AA182-12)*权重!Q$51              )
 )</f>
        <v>5.166666666666667</v>
      </c>
      <c r="AB182" s="16">
        <f>IF( 数据!AB182&lt;=6,(数据!AB182-1)*权重!R$48,              IF(数据!AB182&lt;=10, 5*权重!R$48+(数据!AB182-4)*权重!R$50,                              5*权重!R$48+4*权重!R$50+(数据!AB182-10)*权重!R$52              )  )</f>
        <v>56.75</v>
      </c>
      <c r="AC182" s="16">
        <f>IF( 数据!AC182&lt;=6,(数据!AC182-1)*权重!S$48,              IF(数据!AC182&lt;=12, 5*权重!S$48+(数据!AC182-6)*权重!S$49,                              5*权重!S$48+6*权重!S$49+(数据!AC182-12)*权重!S$51              )
 )</f>
        <v>19.5</v>
      </c>
      <c r="AD182" s="16">
        <f>IF( 数据!AD182&lt;=6,(数据!AD182-1)*权重!T$48,              IF(数据!AD182&lt;=12, 5*权重!T$48+(数据!AD182-6)*权重!T$49,                              5*权重!T$48+6*权重!T$49+(数据!AD182-12)*权重!T$51              )
 )</f>
        <v>-1.5999999999999996</v>
      </c>
      <c r="AE182" s="16">
        <f>IF( 数据!AE182&lt;=6,(数据!AE182-1)*权重!U$48,              IF(数据!AE182&lt;=10, 5*权重!U$48+(数据!AE182-4)*权重!U$50,                              5*权重!U$48+4*权重!U$50+(数据!AE182-10)*权重!U$52              )  )</f>
        <v>-2.7249999999999996</v>
      </c>
      <c r="AF182" s="16">
        <f>IF( 数据!AF182&lt;=6,(数据!AF182-1)*权重!V$48,              IF(数据!AF182&lt;=10, 5*权重!V$48+(数据!AF182-4)*权重!V$50,                              5*权重!V$48+4*权重!V$50+(数据!AF182-10)*权重!V$52              )  )</f>
        <v>7.3500000000000005</v>
      </c>
      <c r="AG182" s="16">
        <f>IF( 数据!AG182&lt;=6,(数据!AG182-1)*权重!W$48,              IF(数据!AG182&lt;=12, 5*权重!W$48+(数据!AG182-6)*权重!W$49,                              5*权重!W$48+6*权重!W$49+(数据!AG182-12)*权重!W$51              )
 )</f>
        <v>3.0999999999999996</v>
      </c>
      <c r="AH182" s="16">
        <f>IF( 数据!AH182&lt;=6,(数据!AH182-1)*权重!X$48,              IF(数据!AH182&lt;=10, 5*权重!X$48+(数据!AH182-4)*权重!X$50,                              5*权重!X$48+4*权重!X$50+(数据!AH182-10)*权重!X$52              )  )</f>
        <v>-4.9999999999999989E-2</v>
      </c>
      <c r="AI182" s="16">
        <f>IF( 数据!AI182&lt;=6,(数据!AI182-1)*权重!Y$48,              IF(数据!AI182&lt;=12, 5*权重!Y$48+(数据!AI182-6)*权重!Y$49,                              5*权重!Y$48+6*权重!Y$49+(数据!AI182-12)*权重!Y$51              )
 )</f>
        <v>0.8</v>
      </c>
      <c r="AJ182" s="16">
        <f>IF( 数据!AJ182&lt;=6,(数据!AJ182-1)*权重!Z$48,              IF(数据!AJ182&lt;=10, 5*权重!Z$48+(数据!AJ182-4)*权重!Z$50,                              5*权重!Z$48+4*权重!Z$50+(数据!AJ182-10)*权重!Z$52              )  )</f>
        <v>9.8375000000000004</v>
      </c>
      <c r="AK182" s="16">
        <f>IF( 数据!AK182&lt;=6,(数据!AK182-1)*权重!AA$48,              IF(数据!AK182&lt;=10, 5*权重!AA$48+(数据!AK182-4)*权重!AA$50,                              5*权重!AA$48+4*权重!AA$50+(数据!AK182-10)*权重!AA$52              )  )</f>
        <v>-1.1000000000000001</v>
      </c>
      <c r="AL182" s="16">
        <f>IF( 数据!AL182&lt;=6,(数据!AL182-1)*权重!AB$48,              IF(数据!AL182&lt;=12, 5*权重!AB$48+(数据!AL182-6)*权重!AB$49,                              5*权重!AB$48+6*权重!AB$49+(数据!AL182-12)*权重!AB$51              )
 )</f>
        <v>14.4</v>
      </c>
      <c r="AM182" s="16">
        <f>IF( 数据!AM182&lt;=6,(数据!AM182-1)*权重!AC$48,              IF(数据!AM182&lt;=12, 5*权重!AC$48+(数据!AM182-6)*权重!AC$49,                              5*权重!AC$48+6*权重!AC$49+(数据!AM182-12)*权重!AC$51              )
 )</f>
        <v>9.2333333333333343</v>
      </c>
      <c r="AN182" s="16">
        <f>IF( 数据!AN182&lt;=6,(数据!AN182-1)*权重!AD$48,              IF(数据!AN182&lt;=12, 5*权重!AD$48+(数据!AN182-6)*权重!AD$49,                              5*权重!AD$48+6*权重!AD$49+(数据!AN182-12)*权重!AD$51              )
 )</f>
        <v>82.0625</v>
      </c>
      <c r="AO182" s="16">
        <f>IF( 数据!AO182&lt;=6,(数据!AO182-1)*权重!AE$48,              IF(数据!AO182&lt;=12, 5*权重!AE$48+(数据!AO182-6)*权重!AE$49,                              5*权重!AE$48+6*权重!AE$49+(数据!AO182-12)*权重!AE$51              )
 )</f>
        <v>15.1</v>
      </c>
      <c r="AP182" s="16">
        <f>IF( 数据!AP182&lt;=6,(数据!AP182-1)*权重!AF$48,              IF(数据!AP182&lt;=12, 5*权重!AF$48+(数据!AP182-6)*权重!AF$49,                              5*权重!AF$48+6*权重!AF$49+(数据!AP182-12)*权重!AF$51              )
 )</f>
        <v>13.833333333333334</v>
      </c>
      <c r="AQ182" s="16">
        <f>IF( 数据!AQ182&lt;=6,(数据!AQ182-1)*权重!AG$48,              IF(数据!AQ182&lt;=12, 5*权重!AG$48+(数据!AQ182-6)*权重!AG$49,                              5*权重!AG$48+6*权重!AG$49+(数据!AQ182-12)*权重!AG$51              )
 )</f>
        <v>18.833333333333336</v>
      </c>
      <c r="AR182" s="16">
        <f>IF( 数据!AR182&lt;=6,(数据!AR182-1)*权重!AH$48,              IF(数据!AR182&lt;=12, 5*权重!AH$48+(数据!AR182-6)*权重!AH$49,                              5*权重!AH$48+6*权重!AH$49+(数据!AR182-12)*权重!AH$51              )
 )</f>
        <v>14.566666666666665</v>
      </c>
      <c r="AS182" s="16">
        <f>IF( 数据!AS182&lt;=6,(数据!AS182-1)*权重!AI$48,              IF(数据!AS182&lt;=12, 5*权重!AI$48+(数据!AS182-6)*权重!AI$49,                              5*权重!AI$48+6*权重!AI$49+(数据!AS182-12)*权重!AI$51              )
 )</f>
        <v>5.7000000000000011</v>
      </c>
      <c r="AT182" s="16">
        <f>IF( 数据!AT182&lt;=6,(数据!AT182-1)*权重!AJ$48,              IF(数据!AT182&lt;=12, 5*权重!AJ$48+(数据!AT182-6)*权重!AJ$49,                              5*权重!AJ$48+6*权重!AJ$49+(数据!AT182-12)*权重!AJ$51              )
 )</f>
        <v>81.625</v>
      </c>
      <c r="AU182" s="16">
        <f>IF( 数据!AU182&lt;=6,(数据!AU182-1)*权重!AK$48,              IF(数据!AU182&lt;=12, 5*权重!AK$48+(数据!AU182-6)*权重!AK$49,                              5*权重!AK$48+6*权重!AK$49+(数据!AU182-12)*权重!AK$51              )
 )</f>
        <v>13.899999999999999</v>
      </c>
      <c r="AV182" s="16">
        <f>IF( 数据!AV182&lt;=6,(数据!AV182-1)*权重!AL$48,              IF(数据!AV182&lt;=10, 5*权重!AL$48+(数据!AV182-4)*权重!AL$50,                              5*权重!AL$48+4*权重!AL$50+(数据!AV182-10)*权重!AL$52              )  )</f>
        <v>2.9749999999999996</v>
      </c>
      <c r="AW182" s="16">
        <f>IF( 数据!AW182&lt;=6,(数据!AW182-1)*权重!AM$48,              IF(数据!AW182&lt;=10, 5*权重!AM$48+(数据!AW182-4)*权重!AM$50,                              5*权重!AM$48+4*权重!AM$50+(数据!AW182-10)*权重!AM$52              )  )</f>
        <v>3.45</v>
      </c>
      <c r="AX182" s="16">
        <f>IF( 数据!AX182&lt;=6,(数据!AX182-1)*权重!AN$48,              IF(数据!AX182&lt;=10, 5*权重!AN$48+(数据!AX182-4)*权重!AN$50,                              5*权重!AN$48+4*权重!AN$50+(数据!AX182-10)*权重!AN$52              )  )</f>
        <v>23.75</v>
      </c>
      <c r="AY182" s="8">
        <v>3</v>
      </c>
      <c r="AZ182" s="8">
        <v>3</v>
      </c>
      <c r="BA182" s="8">
        <v>2</v>
      </c>
      <c r="BB182" s="8">
        <v>2</v>
      </c>
      <c r="BC182" s="8">
        <v>2</v>
      </c>
      <c r="BD182" s="8">
        <v>2</v>
      </c>
      <c r="BE182" s="8">
        <v>2</v>
      </c>
      <c r="BF182" s="8">
        <v>1</v>
      </c>
      <c r="BG182" s="8">
        <v>3</v>
      </c>
      <c r="BH182" s="8">
        <v>1</v>
      </c>
      <c r="BI182" s="8">
        <v>1</v>
      </c>
      <c r="BJ182" s="8" t="s">
        <v>26</v>
      </c>
      <c r="BK182" s="8" t="s">
        <v>250</v>
      </c>
      <c r="BL182" s="8">
        <v>16</v>
      </c>
      <c r="BM182" s="8">
        <v>1</v>
      </c>
      <c r="BN182" s="8"/>
      <c r="BO182" s="8">
        <v>12</v>
      </c>
      <c r="BP182" s="34">
        <v>46934</v>
      </c>
      <c r="BQ182" s="8" t="s">
        <v>21</v>
      </c>
      <c r="BR182" s="8" t="s">
        <v>156</v>
      </c>
    </row>
    <row r="183" spans="1:70" ht="15.5" thickBot="1" x14ac:dyDescent="0.35">
      <c r="A183" s="8" t="s">
        <v>26</v>
      </c>
      <c r="B183" s="16">
        <f t="shared" si="7"/>
        <v>409.97833333333335</v>
      </c>
      <c r="C183" s="8" t="s">
        <v>513</v>
      </c>
      <c r="D183" s="8" t="s">
        <v>372</v>
      </c>
      <c r="E183" s="33">
        <v>1</v>
      </c>
      <c r="F183" s="8">
        <v>0</v>
      </c>
      <c r="G183" s="8" t="s">
        <v>155</v>
      </c>
      <c r="H183" s="8" t="s">
        <v>514</v>
      </c>
      <c r="I183" s="8">
        <v>23</v>
      </c>
      <c r="J183" s="8">
        <v>138</v>
      </c>
      <c r="K183" s="8">
        <v>155</v>
      </c>
      <c r="L183" s="16">
        <f>IF( 数据!L183&lt;=6,(数据!L183-1)*权重!B$48,              IF(数据!L183&lt;=12, 5*权重!B$48+(数据!L183-6)*权重!B$49,                              5*权重!B$48+6*权重!B$49+(数据!L183-12)*权重!B$51              )
 )</f>
        <v>3.4666666666666668</v>
      </c>
      <c r="M183" s="16">
        <f>IF( 数据!M183&lt;=6,(数据!M183-1)*权重!C$48,              IF(数据!M183&lt;=12, 5*权重!C$48+(数据!M183-6)*权重!C$49,                              5*权重!C$48+6*权重!C$49+(数据!M183-12)*权重!C$51              )
 )</f>
        <v>1.75</v>
      </c>
      <c r="N183" s="16">
        <f>IF( 数据!N183&lt;=6,(数据!N183-1)*权重!D$48,              IF(数据!N183&lt;=12, 5*权重!D$48+(数据!N183-6)*权重!D$49,                              5*权重!D$48+6*权重!D$49+(数据!N183-12)*权重!D$51              )
 )</f>
        <v>0.52833333333333332</v>
      </c>
      <c r="O183" s="16">
        <f>IF( 数据!O183&lt;=6,(数据!O183-1)*权重!E$48,              IF(数据!O183&lt;=12, 5*权重!E$48+(数据!O183-6)*权重!E$49,                              5*权重!E$48+6*权重!E$49+(数据!O183-12)*权重!E$51              )
 )</f>
        <v>0</v>
      </c>
      <c r="P183" s="16">
        <f>IF( 数据!P183&lt;=6,(数据!P183-1)*权重!F$48,              IF(数据!P183&lt;=12, 5*权重!F$48+(数据!P183-6)*权重!F$49,                              5*权重!F$48+6*权重!F$49+(数据!P183-12)*权重!F$51              )
 )</f>
        <v>-2.7333333333333329</v>
      </c>
      <c r="Q183" s="16">
        <f>IF( 数据!Q183&lt;=6,(数据!Q183-1)*权重!G$48,              IF(数据!Q183&lt;=12, 5*权重!G$48+(数据!Q183-6)*权重!G$49,                              5*权重!G$48+6*权重!G$49+(数据!Q183-12)*权重!G$51              )
 )</f>
        <v>0</v>
      </c>
      <c r="R183" s="16">
        <f>IF( 数据!R183&lt;=6,(数据!R183-1)*权重!H$48,              IF(数据!R183&lt;=12, 5*权重!H$48+(数据!R183-6)*权重!H$49,                              5*权重!H$48+6*权重!H$49+(数据!R183-12)*权重!H$51              )
 )</f>
        <v>0</v>
      </c>
      <c r="S183" s="16">
        <f>IF( 数据!S183&lt;=6,(数据!S183-1)*权重!I$48,              IF(数据!S183&lt;=12, 5*权重!I$48+(数据!S183-6)*权重!I$49,                              5*权重!I$48+6*权重!I$49+(数据!S183-12)*权重!I$51              )
 )</f>
        <v>17.933333333333334</v>
      </c>
      <c r="T183" s="16">
        <f>IF( 数据!T183&lt;=6,(数据!T183-1)*权重!J$48,              IF(数据!T183&lt;=12, 5*权重!J$48+(数据!T183-6)*权重!J$49,                              5*权重!J$48+6*权重!J$49+(数据!T183-12)*权重!J$51              )
 )</f>
        <v>2.8833333333333333</v>
      </c>
      <c r="U183" s="16">
        <f>IF( 数据!U183&lt;=6,(数据!U183-1)*权重!K$48,              IF(数据!U183&lt;=12, 5*权重!K$48+(数据!U183-6)*权重!K$49,                              5*权重!K$48+6*权重!K$49+(数据!U183-12)*权重!K$51              )
 )</f>
        <v>0</v>
      </c>
      <c r="V183" s="16">
        <f>IF( 数据!V183&lt;=6,(数据!V183-1)*权重!L$48,              IF(数据!V183&lt;=12, 5*权重!L$48+(数据!V183-6)*权重!L$49,                              5*权重!L$48+6*权重!L$49+(数据!V183-12)*权重!L$51              )
 )</f>
        <v>7.1333333333333346</v>
      </c>
      <c r="W183" s="16">
        <f>IF( 数据!W183&lt;=6,(数据!W183-1)*权重!M$48,              IF(数据!W183&lt;=12, 5*权重!M$48+(数据!W183-6)*权重!M$49,                              5*权重!M$48+6*权重!M$49+(数据!W183-12)*权重!M$51              )
 )</f>
        <v>0.1333333333333333</v>
      </c>
      <c r="X183" s="16">
        <f>IF( 数据!X183&lt;=6,(数据!X183-1)*权重!N$48,              IF(数据!X183&lt;=12, 5*权重!N$48+(数据!X183-6)*权重!N$49,                              5*权重!N$48+6*权重!N$49+(数据!X183-12)*权重!N$51              )
 )</f>
        <v>1.9666666666666666</v>
      </c>
      <c r="Y183" s="16">
        <f>IF( 数据!Y183&lt;=6,(数据!Y183-1)*权重!O$48,              IF(数据!Y183&lt;=12, 5*权重!O$48+(数据!Y183-6)*权重!O$49,                              5*权重!O$48+6*权重!O$49+(数据!Y183-12)*权重!O$51              )
 )</f>
        <v>1.7</v>
      </c>
      <c r="Z183" s="16">
        <f>IF( 数据!Z183&lt;=6,(数据!Z183-1)*权重!P$48,              IF(数据!Z183&lt;=10, 5*权重!P$48+(数据!Z183-4)*权重!P$50,                              5*权重!P$48+4*权重!P$50+(数据!Z183-10)*权重!P$52              )  )</f>
        <v>-0.72500000000000009</v>
      </c>
      <c r="AA183" s="16">
        <f>IF( 数据!AA183&lt;=6,(数据!AA183-1)*权重!Q$48,              IF(数据!AA183&lt;=12, 5*权重!Q$48+(数据!AA183-6)*权重!Q$49,                              5*权重!Q$48+6*权重!Q$49+(数据!AA183-12)*权重!Q$51              )
 )</f>
        <v>6.2333333333333325</v>
      </c>
      <c r="AB183" s="16">
        <f>IF( 数据!AB183&lt;=6,(数据!AB183-1)*权重!R$48,              IF(数据!AB183&lt;=10, 5*权重!R$48+(数据!AB183-4)*权重!R$50,                              5*权重!R$48+4*权重!R$50+(数据!AB183-10)*权重!R$52              )  )</f>
        <v>54.5</v>
      </c>
      <c r="AC183" s="16">
        <f>IF( 数据!AC183&lt;=6,(数据!AC183-1)*权重!S$48,              IF(数据!AC183&lt;=12, 5*权重!S$48+(数据!AC183-6)*权重!S$49,                              5*权重!S$48+6*权重!S$49+(数据!AC183-12)*权重!S$51              )
 )</f>
        <v>19.5</v>
      </c>
      <c r="AD183" s="16">
        <f>IF( 数据!AD183&lt;=6,(数据!AD183-1)*权重!T$48,              IF(数据!AD183&lt;=12, 5*权重!T$48+(数据!AD183-6)*权重!T$49,                              5*权重!T$48+6*权重!T$49+(数据!AD183-12)*权重!T$51              )
 )</f>
        <v>-0.83333333333333304</v>
      </c>
      <c r="AE183" s="16">
        <f>IF( 数据!AE183&lt;=6,(数据!AE183-1)*权重!U$48,              IF(数据!AE183&lt;=10, 5*权重!U$48+(数据!AE183-4)*权重!U$50,                              5*权重!U$48+4*权重!U$50+(数据!AE183-10)*权重!U$52              )  )</f>
        <v>-2.4499999999999993</v>
      </c>
      <c r="AF183" s="16">
        <f>IF( 数据!AF183&lt;=6,(数据!AF183-1)*权重!V$48,              IF(数据!AF183&lt;=10, 5*权重!V$48+(数据!AF183-4)*权重!V$50,                              5*权重!V$48+4*权重!V$50+(数据!AF183-10)*权重!V$52              )  )</f>
        <v>6.8250000000000011</v>
      </c>
      <c r="AG183" s="16">
        <f>IF( 数据!AG183&lt;=6,(数据!AG183-1)*权重!W$48,              IF(数据!AG183&lt;=12, 5*权重!W$48+(数据!AG183-6)*权重!W$49,                              5*权重!W$48+6*权重!W$49+(数据!AG183-12)*权重!W$51              )
 )</f>
        <v>3.0999999999999996</v>
      </c>
      <c r="AH183" s="16">
        <f>IF( 数据!AH183&lt;=6,(数据!AH183-1)*权重!X$48,              IF(数据!AH183&lt;=10, 5*权重!X$48+(数据!AH183-4)*权重!X$50,                              5*权重!X$48+4*权重!X$50+(数据!AH183-10)*权重!X$52              )  )</f>
        <v>-0.16249999999999998</v>
      </c>
      <c r="AI183" s="16">
        <f>IF( 数据!AI183&lt;=6,(数据!AI183-1)*权重!Y$48,              IF(数据!AI183&lt;=12, 5*权重!Y$48+(数据!AI183-6)*权重!Y$49,                              5*权重!Y$48+6*权重!Y$49+(数据!AI183-12)*权重!Y$51              )
 )</f>
        <v>3.3333333333333354E-2</v>
      </c>
      <c r="AJ183" s="16">
        <f>IF( 数据!AJ183&lt;=6,(数据!AJ183-1)*权重!Z$48,              IF(数据!AJ183&lt;=10, 5*权重!Z$48+(数据!AJ183-4)*权重!Z$50,                              5*权重!Z$48+4*权重!Z$50+(数据!AJ183-10)*权重!Z$52              )  )</f>
        <v>8.0750000000000011</v>
      </c>
      <c r="AK183" s="16">
        <f>IF( 数据!AK183&lt;=6,(数据!AK183-1)*权重!AA$48,              IF(数据!AK183&lt;=10, 5*权重!AA$48+(数据!AK183-4)*权重!AA$50,                              5*权重!AA$48+4*权重!AA$50+(数据!AK183-10)*权重!AA$52              )  )</f>
        <v>-1.4500000000000002</v>
      </c>
      <c r="AL183" s="16">
        <f>IF( 数据!AL183&lt;=6,(数据!AL183-1)*权重!AB$48,              IF(数据!AL183&lt;=12, 5*权重!AB$48+(数据!AL183-6)*权重!AB$49,                              5*权重!AB$48+6*权重!AB$49+(数据!AL183-12)*权重!AB$51              )
 )</f>
        <v>10.833333333333332</v>
      </c>
      <c r="AM183" s="16">
        <f>IF( 数据!AM183&lt;=6,(数据!AM183-1)*权重!AC$48,              IF(数据!AM183&lt;=12, 5*权重!AC$48+(数据!AM183-6)*权重!AC$49,                              5*权重!AC$48+6*权重!AC$49+(数据!AM183-12)*权重!AC$51              )
 )</f>
        <v>8.5</v>
      </c>
      <c r="AN183" s="16">
        <f>IF( 数据!AN183&lt;=6,(数据!AN183-1)*权重!AD$48,              IF(数据!AN183&lt;=12, 5*权重!AD$48+(数据!AN183-6)*权重!AD$49,                              5*权重!AD$48+6*权重!AD$49+(数据!AN183-12)*权重!AD$51              )
 )</f>
        <v>82.0625</v>
      </c>
      <c r="AO183" s="16">
        <f>IF( 数据!AO183&lt;=6,(数据!AO183-1)*权重!AE$48,              IF(数据!AO183&lt;=12, 5*权重!AE$48+(数据!AO183-6)*权重!AE$49,                              5*权重!AE$48+6*权重!AE$49+(数据!AO183-12)*权重!AE$51              )
 )</f>
        <v>6.9666666666666668</v>
      </c>
      <c r="AP183" s="16">
        <f>IF( 数据!AP183&lt;=6,(数据!AP183-1)*权重!AF$48,              IF(数据!AP183&lt;=12, 5*权重!AF$48+(数据!AP183-6)*权重!AF$49,                              5*权重!AF$48+6*权重!AF$49+(数据!AP183-12)*权重!AF$51              )
 )</f>
        <v>15.433333333333334</v>
      </c>
      <c r="AQ183" s="16">
        <f>IF( 数据!AQ183&lt;=6,(数据!AQ183-1)*权重!AG$48,              IF(数据!AQ183&lt;=12, 5*权重!AG$48+(数据!AQ183-6)*权重!AG$49,                              5*权重!AG$48+6*权重!AG$49+(数据!AQ183-12)*权重!AG$51              )
 )</f>
        <v>18.316666666666666</v>
      </c>
      <c r="AR183" s="16">
        <f>IF( 数据!AR183&lt;=6,(数据!AR183-1)*权重!AH$48,              IF(数据!AR183&lt;=12, 5*权重!AH$48+(数据!AR183-6)*权重!AH$49,                              5*权重!AH$48+6*权重!AH$49+(数据!AR183-12)*权重!AH$51              )
 )</f>
        <v>11.716666666666665</v>
      </c>
      <c r="AS183" s="16">
        <f>IF( 数据!AS183&lt;=6,(数据!AS183-1)*权重!AI$48,              IF(数据!AS183&lt;=12, 5*权重!AI$48+(数据!AS183-6)*权重!AI$49,                              5*权重!AI$48+6*权重!AI$49+(数据!AS183-12)*权重!AI$51              )
 )</f>
        <v>4.416666666666667</v>
      </c>
      <c r="AT183" s="16">
        <f>IF( 数据!AT183&lt;=6,(数据!AT183-1)*权重!AJ$48,              IF(数据!AT183&lt;=12, 5*权重!AJ$48+(数据!AT183-6)*权重!AJ$49,                              5*权重!AJ$48+6*权重!AJ$49+(数据!AT183-12)*权重!AJ$51              )
 )</f>
        <v>81.625</v>
      </c>
      <c r="AU183" s="16">
        <f>IF( 数据!AU183&lt;=6,(数据!AU183-1)*权重!AK$48,              IF(数据!AU183&lt;=12, 5*权重!AK$48+(数据!AU183-6)*权重!AK$49,                              5*权重!AK$48+6*权重!AK$49+(数据!AU183-12)*权重!AK$51              )
 )</f>
        <v>14.2</v>
      </c>
      <c r="AV183" s="16">
        <f>IF( 数据!AV183&lt;=6,(数据!AV183-1)*权重!AL$48,              IF(数据!AV183&lt;=10, 5*权重!AL$48+(数据!AV183-4)*权重!AL$50,                              5*权重!AL$48+4*权重!AL$50+(数据!AV183-10)*权重!AL$52              )  )</f>
        <v>2.9749999999999996</v>
      </c>
      <c r="AW183" s="16">
        <f>IF( 数据!AW183&lt;=6,(数据!AW183-1)*权重!AM$48,              IF(数据!AW183&lt;=10, 5*权重!AM$48+(数据!AW183-4)*权重!AM$50,                              5*权重!AM$48+4*权重!AM$50+(数据!AW183-10)*权重!AM$52              )  )</f>
        <v>3.45</v>
      </c>
      <c r="AX183" s="16">
        <f>IF( 数据!AX183&lt;=6,(数据!AX183-1)*权重!AN$48,              IF(数据!AX183&lt;=10, 5*权重!AN$48+(数据!AX183-4)*权重!AN$50,                              5*权重!AN$48+4*权重!AN$50+(数据!AX183-10)*权重!AN$52              )  )</f>
        <v>22.074999999999999</v>
      </c>
      <c r="AY183" s="8">
        <v>1</v>
      </c>
      <c r="AZ183" s="8">
        <v>2</v>
      </c>
      <c r="BA183" s="8">
        <v>1</v>
      </c>
      <c r="BB183" s="8">
        <v>1</v>
      </c>
      <c r="BC183" s="8">
        <v>1</v>
      </c>
      <c r="BD183" s="8">
        <v>1</v>
      </c>
      <c r="BE183" s="8">
        <v>2</v>
      </c>
      <c r="BF183" s="8">
        <v>2</v>
      </c>
      <c r="BG183" s="8">
        <v>3</v>
      </c>
      <c r="BH183" s="8">
        <v>1</v>
      </c>
      <c r="BI183" s="8">
        <v>4</v>
      </c>
      <c r="BJ183" s="8" t="s">
        <v>26</v>
      </c>
      <c r="BK183" s="8" t="s">
        <v>20</v>
      </c>
      <c r="BL183" s="8">
        <v>13</v>
      </c>
      <c r="BM183" s="8" t="s">
        <v>26</v>
      </c>
      <c r="BN183" s="8"/>
      <c r="BO183" s="8">
        <v>4</v>
      </c>
      <c r="BP183" s="34">
        <v>47664</v>
      </c>
      <c r="BQ183" s="8" t="s">
        <v>21</v>
      </c>
      <c r="BR183" s="8" t="s">
        <v>156</v>
      </c>
    </row>
    <row r="184" spans="1:70" ht="15.5" thickBot="1" x14ac:dyDescent="0.35">
      <c r="A184" s="8" t="s">
        <v>26</v>
      </c>
      <c r="B184" s="16">
        <f t="shared" si="7"/>
        <v>407.00750000000005</v>
      </c>
      <c r="C184" s="8" t="s">
        <v>515</v>
      </c>
      <c r="D184" s="8" t="s">
        <v>372</v>
      </c>
      <c r="E184" s="33">
        <v>1</v>
      </c>
      <c r="F184" s="8">
        <v>0</v>
      </c>
      <c r="G184" s="8" t="s">
        <v>28</v>
      </c>
      <c r="H184" s="8" t="s">
        <v>31</v>
      </c>
      <c r="I184" s="8">
        <v>33</v>
      </c>
      <c r="J184" s="8">
        <v>145</v>
      </c>
      <c r="K184" s="8">
        <v>160</v>
      </c>
      <c r="L184" s="16">
        <f>IF( 数据!L184&lt;=6,(数据!L184-1)*权重!B$48,              IF(数据!L184&lt;=12, 5*权重!B$48+(数据!L184-6)*权重!B$49,                              5*权重!B$48+6*权重!B$49+(数据!L184-12)*权重!B$51              )
 )</f>
        <v>3.9333333333333331</v>
      </c>
      <c r="M184" s="16">
        <f>IF( 数据!M184&lt;=6,(数据!M184-1)*权重!C$48,              IF(数据!M184&lt;=12, 5*权重!C$48+(数据!M184-6)*权重!C$49,                              5*权重!C$48+6*权重!C$49+(数据!M184-12)*权重!C$51              )
 )</f>
        <v>2.1</v>
      </c>
      <c r="N184" s="16">
        <f>IF( 数据!N184&lt;=6,(数据!N184-1)*权重!D$48,              IF(数据!N184&lt;=12, 5*权重!D$48+(数据!N184-6)*权重!D$49,                              5*权重!D$48+6*权重!D$49+(数据!N184-12)*权重!D$51              )
 )</f>
        <v>1.3699999999999999</v>
      </c>
      <c r="O184" s="16">
        <f>IF( 数据!O184&lt;=6,(数据!O184-1)*权重!E$48,              IF(数据!O184&lt;=12, 5*权重!E$48+(数据!O184-6)*权重!E$49,                              5*权重!E$48+6*权重!E$49+(数据!O184-12)*权重!E$51              )
 )</f>
        <v>0</v>
      </c>
      <c r="P184" s="16">
        <f>IF( 数据!P184&lt;=6,(数据!P184-1)*权重!F$48,              IF(数据!P184&lt;=12, 5*权重!F$48+(数据!P184-6)*权重!F$49,                              5*权重!F$48+6*权重!F$49+(数据!P184-12)*权重!F$51              )
 )</f>
        <v>-2.7333333333333329</v>
      </c>
      <c r="Q184" s="16">
        <f>IF( 数据!Q184&lt;=6,(数据!Q184-1)*权重!G$48,              IF(数据!Q184&lt;=12, 5*权重!G$48+(数据!Q184-6)*权重!G$49,                              5*权重!G$48+6*权重!G$49+(数据!Q184-12)*权重!G$51              )
 )</f>
        <v>0</v>
      </c>
      <c r="R184" s="16">
        <f>IF( 数据!R184&lt;=6,(数据!R184-1)*权重!H$48,              IF(数据!R184&lt;=12, 5*权重!H$48+(数据!R184-6)*权重!H$49,                              5*权重!H$48+6*权重!H$49+(数据!R184-12)*权重!H$51              )
 )</f>
        <v>0</v>
      </c>
      <c r="S184" s="16">
        <f>IF( 数据!S184&lt;=6,(数据!S184-1)*权重!I$48,              IF(数据!S184&lt;=12, 5*权重!I$48+(数据!S184-6)*权重!I$49,                              5*权重!I$48+6*权重!I$49+(数据!S184-12)*权重!I$51              )
 )</f>
        <v>10.6</v>
      </c>
      <c r="T184" s="16">
        <f>IF( 数据!T184&lt;=6,(数据!T184-1)*权重!J$48,              IF(数据!T184&lt;=12, 5*权重!J$48+(数据!T184-6)*权重!J$49,                              5*权重!J$48+6*权重!J$49+(数据!T184-12)*权重!J$51              )
 )</f>
        <v>1.2999999999999998</v>
      </c>
      <c r="U184" s="16">
        <f>IF( 数据!U184&lt;=6,(数据!U184-1)*权重!K$48,              IF(数据!U184&lt;=12, 5*权重!K$48+(数据!U184-6)*权重!K$49,                              5*权重!K$48+6*权重!K$49+(数据!U184-12)*权重!K$51              )
 )</f>
        <v>0</v>
      </c>
      <c r="V184" s="16">
        <f>IF( 数据!V184&lt;=6,(数据!V184-1)*权重!L$48,              IF(数据!V184&lt;=12, 5*权重!L$48+(数据!V184-6)*权重!L$49,                              5*权重!L$48+6*权重!L$49+(数据!V184-12)*权重!L$51              )
 )</f>
        <v>6.0333333333333341</v>
      </c>
      <c r="W184" s="16">
        <f>IF( 数据!W184&lt;=6,(数据!W184-1)*权重!M$48,              IF(数据!W184&lt;=12, 5*权重!M$48+(数据!W184-6)*权重!M$49,                              5*权重!M$48+6*权重!M$49+(数据!W184-12)*权重!M$51              )
 )</f>
        <v>0.1333333333333333</v>
      </c>
      <c r="X184" s="16">
        <f>IF( 数据!X184&lt;=6,(数据!X184-1)*权重!N$48,              IF(数据!X184&lt;=12, 5*权重!N$48+(数据!X184-6)*权重!N$49,                              5*权重!N$48+6*权重!N$49+(数据!X184-12)*权重!N$51              )
 )</f>
        <v>3.6666666666666661</v>
      </c>
      <c r="Y184" s="16">
        <f>IF( 数据!Y184&lt;=6,(数据!Y184-1)*权重!O$48,              IF(数据!Y184&lt;=12, 5*权重!O$48+(数据!Y184-6)*权重!O$49,                              5*权重!O$48+6*权重!O$49+(数据!Y184-12)*权重!O$51              )
 )</f>
        <v>1.2833333333333332</v>
      </c>
      <c r="Z184" s="16">
        <f>IF( 数据!Z184&lt;=6,(数据!Z184-1)*权重!P$48,              IF(数据!Z184&lt;=10, 5*权重!P$48+(数据!Z184-4)*权重!P$50,                              5*权重!P$48+4*权重!P$50+(数据!Z184-10)*权重!P$52              )  )</f>
        <v>-1.25</v>
      </c>
      <c r="AA184" s="16">
        <f>IF( 数据!AA184&lt;=6,(数据!AA184-1)*权重!Q$48,              IF(数据!AA184&lt;=12, 5*权重!Q$48+(数据!AA184-6)*权重!Q$49,                              5*权重!Q$48+6*权重!Q$49+(数据!AA184-12)*权重!Q$51              )
 )</f>
        <v>5.833333333333333</v>
      </c>
      <c r="AB184" s="16">
        <f>IF( 数据!AB184&lt;=6,(数据!AB184-1)*权重!R$48,              IF(数据!AB184&lt;=10, 5*权重!R$48+(数据!AB184-4)*权重!R$50,                              5*权重!R$48+4*权重!R$50+(数据!AB184-10)*权重!R$52              )  )</f>
        <v>56</v>
      </c>
      <c r="AC184" s="16">
        <f>IF( 数据!AC184&lt;=6,(数据!AC184-1)*权重!S$48,              IF(数据!AC184&lt;=12, 5*权重!S$48+(数据!AC184-6)*权重!S$49,                              5*权重!S$48+6*权重!S$49+(数据!AC184-12)*权重!S$51              )
 )</f>
        <v>20.183333333333334</v>
      </c>
      <c r="AD184" s="16">
        <f>IF( 数据!AD184&lt;=6,(数据!AD184-1)*权重!T$48,              IF(数据!AD184&lt;=12, 5*权重!T$48+(数据!AD184-6)*权重!T$49,                              5*权重!T$48+6*权重!T$49+(数据!AD184-12)*权重!T$51              )
 )</f>
        <v>-1.2333333333333329</v>
      </c>
      <c r="AE184" s="16">
        <f>IF( 数据!AE184&lt;=6,(数据!AE184-1)*权重!U$48,              IF(数据!AE184&lt;=10, 5*权重!U$48+(数据!AE184-4)*权重!U$50,                              5*权重!U$48+4*权重!U$50+(数据!AE184-10)*权重!U$52              )  )</f>
        <v>-1.7999999999999994</v>
      </c>
      <c r="AF184" s="16">
        <f>IF( 数据!AF184&lt;=6,(数据!AF184-1)*权重!V$48,              IF(数据!AF184&lt;=10, 5*权重!V$48+(数据!AF184-4)*权重!V$50,                              5*权重!V$48+4*权重!V$50+(数据!AF184-10)*权重!V$52              )  )</f>
        <v>7.0875000000000004</v>
      </c>
      <c r="AG184" s="16">
        <f>IF( 数据!AG184&lt;=6,(数据!AG184-1)*权重!W$48,              IF(数据!AG184&lt;=12, 5*权重!W$48+(数据!AG184-6)*权重!W$49,                              5*权重!W$48+6*权重!W$49+(数据!AG184-12)*权重!W$51              )
 )</f>
        <v>3.0999999999999996</v>
      </c>
      <c r="AH184" s="16">
        <f>IF( 数据!AH184&lt;=6,(数据!AH184-1)*权重!X$48,              IF(数据!AH184&lt;=10, 5*权重!X$48+(数据!AH184-4)*权重!X$50,                              5*权重!X$48+4*权重!X$50+(数据!AH184-10)*权重!X$52              )  )</f>
        <v>0.17500000000000004</v>
      </c>
      <c r="AI184" s="16">
        <f>IF( 数据!AI184&lt;=6,(数据!AI184-1)*权重!Y$48,              IF(数据!AI184&lt;=12, 5*权重!Y$48+(数据!AI184-6)*权重!Y$49,                              5*权重!Y$48+6*权重!Y$49+(数据!AI184-12)*权重!Y$51              )
 )</f>
        <v>0.13333333333333336</v>
      </c>
      <c r="AJ184" s="16">
        <f>IF( 数据!AJ184&lt;=6,(数据!AJ184-1)*权重!Z$48,              IF(数据!AJ184&lt;=10, 5*权重!Z$48+(数据!AJ184-4)*权重!Z$50,                              5*权重!Z$48+4*权重!Z$50+(数据!AJ184-10)*权重!Z$52              )  )</f>
        <v>9.25</v>
      </c>
      <c r="AK184" s="16">
        <f>IF( 数据!AK184&lt;=6,(数据!AK184-1)*权重!AA$48,              IF(数据!AK184&lt;=10, 5*权重!AA$48+(数据!AK184-4)*权重!AA$50,                              5*权重!AA$48+4*权重!AA$50+(数据!AK184-10)*权重!AA$52              )  )</f>
        <v>-1.1000000000000001</v>
      </c>
      <c r="AL184" s="16">
        <f>IF( 数据!AL184&lt;=6,(数据!AL184-1)*权重!AB$48,              IF(数据!AL184&lt;=12, 5*权重!AB$48+(数据!AL184-6)*权重!AB$49,                              5*权重!AB$48+6*权重!AB$49+(数据!AL184-12)*权重!AB$51              )
 )</f>
        <v>16.2</v>
      </c>
      <c r="AM184" s="16">
        <f>IF( 数据!AM184&lt;=6,(数据!AM184-1)*权重!AC$48,              IF(数据!AM184&lt;=12, 5*权重!AC$48+(数据!AM184-6)*权重!AC$49,                              5*权重!AC$48+6*权重!AC$49+(数据!AM184-12)*权重!AC$51              )
 )</f>
        <v>9.2333333333333343</v>
      </c>
      <c r="AN184" s="16">
        <f>IF( 数据!AN184&lt;=6,(数据!AN184-1)*权重!AD$48,              IF(数据!AN184&lt;=12, 5*权重!AD$48+(数据!AN184-6)*权重!AD$49,                              5*权重!AD$48+6*权重!AD$49+(数据!AN184-12)*权重!AD$51              )
 )</f>
        <v>67.875</v>
      </c>
      <c r="AO184" s="16">
        <f>IF( 数据!AO184&lt;=6,(数据!AO184-1)*权重!AE$48,              IF(数据!AO184&lt;=12, 5*权重!AE$48+(数据!AO184-6)*权重!AE$49,                              5*权重!AE$48+6*权重!AE$49+(数据!AO184-12)*权重!AE$51              )
 )</f>
        <v>20.3</v>
      </c>
      <c r="AP184" s="16">
        <f>IF( 数据!AP184&lt;=6,(数据!AP184-1)*权重!AF$48,              IF(数据!AP184&lt;=12, 5*权重!AF$48+(数据!AP184-6)*权重!AF$49,                              5*权重!AF$48+6*权重!AF$49+(数据!AP184-12)*权重!AF$51              )
 )</f>
        <v>15.433333333333334</v>
      </c>
      <c r="AQ184" s="16">
        <f>IF( 数据!AQ184&lt;=6,(数据!AQ184-1)*权重!AG$48,              IF(数据!AQ184&lt;=12, 5*权重!AG$48+(数据!AQ184-6)*权重!AG$49,                              5*权重!AG$48+6*权重!AG$49+(数据!AQ184-12)*权重!AG$51              )
 )</f>
        <v>16.966666666666669</v>
      </c>
      <c r="AR184" s="16">
        <f>IF( 数据!AR184&lt;=6,(数据!AR184-1)*权重!AH$48,              IF(数据!AR184&lt;=12, 5*权重!AH$48+(数据!AR184-6)*权重!AH$49,                              5*权重!AH$48+6*权重!AH$49+(数据!AR184-12)*权重!AH$51              )
 )</f>
        <v>15.733333333333333</v>
      </c>
      <c r="AS184" s="16">
        <f>IF( 数据!AS184&lt;=6,(数据!AS184-1)*权重!AI$48,              IF(数据!AS184&lt;=12, 5*权重!AI$48+(数据!AS184-6)*权重!AI$49,                              5*权重!AI$48+6*权重!AI$49+(数据!AS184-12)*权重!AI$51              )
 )</f>
        <v>8.5500000000000007</v>
      </c>
      <c r="AT184" s="16">
        <f>IF( 数据!AT184&lt;=6,(数据!AT184-1)*权重!AJ$48,              IF(数据!AT184&lt;=12, 5*权重!AJ$48+(数据!AT184-6)*权重!AJ$49,                              5*权重!AJ$48+6*权重!AJ$49+(数据!AT184-12)*权重!AJ$51              )
 )</f>
        <v>67</v>
      </c>
      <c r="AU184" s="16">
        <f>IF( 数据!AU184&lt;=6,(数据!AU184-1)*权重!AK$48,              IF(数据!AU184&lt;=12, 5*权重!AK$48+(数据!AU184-6)*权重!AK$49,                              5*权重!AK$48+6*权重!AK$49+(数据!AU184-12)*权重!AK$51              )
 )</f>
        <v>15.099999999999998</v>
      </c>
      <c r="AV184" s="16">
        <f>IF( 数据!AV184&lt;=6,(数据!AV184-1)*权重!AL$48,              IF(数据!AV184&lt;=10, 5*权重!AL$48+(数据!AV184-4)*权重!AL$50,                              5*权重!AL$48+4*权重!AL$50+(数据!AV184-10)*权重!AL$52              )  )</f>
        <v>2.9749999999999996</v>
      </c>
      <c r="AW184" s="16">
        <f>IF( 数据!AW184&lt;=6,(数据!AW184-1)*权重!AM$48,              IF(数据!AW184&lt;=10, 5*权重!AM$48+(数据!AW184-4)*权重!AM$50,                              5*权重!AM$48+4*权重!AM$50+(数据!AW184-10)*权重!AM$52              )  )</f>
        <v>3.8250000000000002</v>
      </c>
      <c r="AX184" s="16">
        <f>IF( 数据!AX184&lt;=6,(数据!AX184-1)*权重!AN$48,              IF(数据!AX184&lt;=10, 5*权重!AN$48+(数据!AX184-4)*权重!AN$50,                              5*权重!AN$48+4*权重!AN$50+(数据!AX184-10)*权重!AN$52              )  )</f>
        <v>23.75</v>
      </c>
      <c r="AY184" s="8">
        <v>3</v>
      </c>
      <c r="AZ184" s="8">
        <v>1</v>
      </c>
      <c r="BA184" s="8">
        <v>2</v>
      </c>
      <c r="BB184" s="8">
        <v>1</v>
      </c>
      <c r="BC184" s="8">
        <v>3</v>
      </c>
      <c r="BD184" s="8">
        <v>1</v>
      </c>
      <c r="BE184" s="8">
        <v>2</v>
      </c>
      <c r="BF184" s="8">
        <v>2</v>
      </c>
      <c r="BG184" s="8">
        <v>3</v>
      </c>
      <c r="BH184" s="8">
        <v>3</v>
      </c>
      <c r="BI184" s="8">
        <v>3</v>
      </c>
      <c r="BJ184" s="8" t="s">
        <v>26</v>
      </c>
      <c r="BK184" s="8" t="s">
        <v>20</v>
      </c>
      <c r="BL184" s="8">
        <v>16</v>
      </c>
      <c r="BM184" s="8" t="s">
        <v>26</v>
      </c>
      <c r="BN184" s="8"/>
      <c r="BO184" s="8">
        <v>23</v>
      </c>
      <c r="BP184" s="34">
        <v>46203</v>
      </c>
      <c r="BQ184" s="8" t="s">
        <v>21</v>
      </c>
      <c r="BR184" s="8" t="s">
        <v>156</v>
      </c>
    </row>
    <row r="185" spans="1:70" ht="15.5" thickBot="1" x14ac:dyDescent="0.35">
      <c r="A185" s="8" t="s">
        <v>26</v>
      </c>
      <c r="B185" s="16">
        <f t="shared" si="7"/>
        <v>481.13833333333326</v>
      </c>
      <c r="C185" s="8" t="s">
        <v>516</v>
      </c>
      <c r="D185" s="8" t="s">
        <v>372</v>
      </c>
      <c r="E185" s="33">
        <v>0.96</v>
      </c>
      <c r="F185" s="8">
        <v>0</v>
      </c>
      <c r="G185" s="8" t="s">
        <v>20</v>
      </c>
      <c r="H185" s="8" t="s">
        <v>397</v>
      </c>
      <c r="I185" s="8">
        <v>29</v>
      </c>
      <c r="J185" s="8">
        <v>158</v>
      </c>
      <c r="K185" s="8">
        <v>159</v>
      </c>
      <c r="L185" s="16">
        <f>IF( 数据!L185&lt;=6,(数据!L185-1)*权重!B$48,              IF(数据!L185&lt;=12, 5*权重!B$48+(数据!L185-6)*权重!B$49,                              5*权重!B$48+6*权重!B$49+(数据!L185-12)*权重!B$51              )
 )</f>
        <v>3</v>
      </c>
      <c r="M185" s="16">
        <f>IF( 数据!M185&lt;=6,(数据!M185-1)*权重!C$48,              IF(数据!M185&lt;=12, 5*权重!C$48+(数据!M185-6)*权重!C$49,                              5*权重!C$48+6*权重!C$49+(数据!M185-12)*权重!C$51              )
 )</f>
        <v>0.91666666666666674</v>
      </c>
      <c r="N185" s="16">
        <f>IF( 数据!N185&lt;=6,(数据!N185-1)*权重!D$48,              IF(数据!N185&lt;=12, 5*权重!D$48+(数据!N185-6)*权重!D$49,                              5*权重!D$48+6*权重!D$49+(数据!N185-12)*权重!D$51              )
 )</f>
        <v>-0.28666666666666663</v>
      </c>
      <c r="O185" s="16">
        <f>IF( 数据!O185&lt;=6,(数据!O185-1)*权重!E$48,              IF(数据!O185&lt;=12, 5*权重!E$48+(数据!O185-6)*权重!E$49,                              5*权重!E$48+6*权重!E$49+(数据!O185-12)*权重!E$51              )
 )</f>
        <v>0</v>
      </c>
      <c r="P185" s="16">
        <f>IF( 数据!P185&lt;=6,(数据!P185-1)*权重!F$48,              IF(数据!P185&lt;=12, 5*权重!F$48+(数据!P185-6)*权重!F$49,                              5*权重!F$48+6*权重!F$49+(数据!P185-12)*权重!F$51              )
 )</f>
        <v>-3.4999999999999996</v>
      </c>
      <c r="Q185" s="16">
        <f>IF( 数据!Q185&lt;=6,(数据!Q185-1)*权重!G$48,              IF(数据!Q185&lt;=12, 5*权重!G$48+(数据!Q185-6)*权重!G$49,                              5*权重!G$48+6*权重!G$49+(数据!Q185-12)*权重!G$51              )
 )</f>
        <v>0</v>
      </c>
      <c r="R185" s="16">
        <f>IF( 数据!R185&lt;=6,(数据!R185-1)*权重!H$48,              IF(数据!R185&lt;=12, 5*权重!H$48+(数据!R185-6)*权重!H$49,                              5*权重!H$48+6*权重!H$49+(数据!R185-12)*权重!H$51              )
 )</f>
        <v>0</v>
      </c>
      <c r="S185" s="16">
        <f>IF( 数据!S185&lt;=6,(数据!S185-1)*权重!I$48,              IF(数据!S185&lt;=12, 5*权重!I$48+(数据!S185-6)*权重!I$49,                              5*权重!I$48+6*权重!I$49+(数据!S185-12)*权重!I$51              )
 )</f>
        <v>15.2</v>
      </c>
      <c r="T185" s="16">
        <f>IF( 数据!T185&lt;=6,(数据!T185-1)*权重!J$48,              IF(数据!T185&lt;=12, 5*权重!J$48+(数据!T185-6)*权重!J$49,                              5*权重!J$48+6*权重!J$49+(数据!T185-12)*权重!J$51              )
 )</f>
        <v>0.79999999999999982</v>
      </c>
      <c r="U185" s="16">
        <f>IF( 数据!U185&lt;=6,(数据!U185-1)*权重!K$48,              IF(数据!U185&lt;=12, 5*权重!K$48+(数据!U185-6)*权重!K$49,                              5*权重!K$48+6*权重!K$49+(数据!U185-12)*权重!K$51              )
 )</f>
        <v>0</v>
      </c>
      <c r="V185" s="16">
        <f>IF( 数据!V185&lt;=6,(数据!V185-1)*权重!L$48,              IF(数据!V185&lt;=12, 5*权重!L$48+(数据!V185-6)*权重!L$49,                              5*权重!L$48+6*权重!L$49+(数据!V185-12)*权重!L$51              )
 )</f>
        <v>8.8333333333333339</v>
      </c>
      <c r="W185" s="16">
        <f>IF( 数据!W185&lt;=6,(数据!W185-1)*权重!M$48,              IF(数据!W185&lt;=12, 5*权重!M$48+(数据!W185-6)*权重!M$49,                              5*权重!M$48+6*权重!M$49+(数据!W185-12)*权重!M$51              )
 )</f>
        <v>0.1333333333333333</v>
      </c>
      <c r="X185" s="16">
        <f>IF( 数据!X185&lt;=6,(数据!X185-1)*权重!N$48,              IF(数据!X185&lt;=12, 5*权重!N$48+(数据!X185-6)*权重!N$49,                              5*权重!N$48+6*权重!N$49+(数据!X185-12)*权重!N$51              )
 )</f>
        <v>4.1333333333333329</v>
      </c>
      <c r="Y185" s="16">
        <f>IF( 数据!Y185&lt;=6,(数据!Y185-1)*权重!O$48,              IF(数据!Y185&lt;=12, 5*权重!O$48+(数据!Y185-6)*权重!O$49,                              5*权重!O$48+6*权重!O$49+(数据!Y185-12)*权重!O$51              )
 )</f>
        <v>2.5333333333333332</v>
      </c>
      <c r="Z185" s="16">
        <f>IF( 数据!Z185&lt;=6,(数据!Z185-1)*权重!P$48,              IF(数据!Z185&lt;=10, 5*权重!P$48+(数据!Z185-4)*权重!P$50,                              5*权重!P$48+4*权重!P$50+(数据!Z185-10)*权重!P$52              )  )</f>
        <v>-1.425</v>
      </c>
      <c r="AA185" s="16">
        <f>IF( 数据!AA185&lt;=6,(数据!AA185-1)*权重!Q$48,              IF(数据!AA185&lt;=12, 5*权重!Q$48+(数据!AA185-6)*权重!Q$49,                              5*权重!Q$48+6*权重!Q$49+(数据!AA185-12)*权重!Q$51              )
 )</f>
        <v>4.9333333333333327</v>
      </c>
      <c r="AB185" s="16">
        <f>IF( 数据!AB185&lt;=6,(数据!AB185-1)*权重!R$48,              IF(数据!AB185&lt;=10, 5*权重!R$48+(数据!AB185-4)*权重!R$50,                              5*权重!R$48+4*权重!R$50+(数据!AB185-10)*权重!R$52              )  )</f>
        <v>56</v>
      </c>
      <c r="AC185" s="16">
        <f>IF( 数据!AC185&lt;=6,(数据!AC185-1)*权重!S$48,              IF(数据!AC185&lt;=12, 5*权重!S$48+(数据!AC185-6)*权重!S$49,                              5*权重!S$48+6*权重!S$49+(数据!AC185-12)*权重!S$51              )
 )</f>
        <v>18.75</v>
      </c>
      <c r="AD185" s="16">
        <f>IF( 数据!AD185&lt;=6,(数据!AD185-1)*权重!T$48,              IF(数据!AD185&lt;=12, 5*权重!T$48+(数据!AD185-6)*权重!T$49,                              5*权重!T$48+6*权重!T$49+(数据!AD185-12)*权重!T$51              )
 )</f>
        <v>-0.83333333333333304</v>
      </c>
      <c r="AE185" s="16">
        <f>IF( 数据!AE185&lt;=6,(数据!AE185-1)*权重!U$48,              IF(数据!AE185&lt;=10, 5*权重!U$48+(数据!AE185-4)*权重!U$50,                              5*权重!U$48+4*权重!U$50+(数据!AE185-10)*权重!U$52              )  )</f>
        <v>-2.5999999999999996</v>
      </c>
      <c r="AF185" s="16">
        <f>IF( 数据!AF185&lt;=6,(数据!AF185-1)*权重!V$48,              IF(数据!AF185&lt;=10, 5*权重!V$48+(数据!AF185-4)*权重!V$50,                              5*权重!V$48+4*权重!V$50+(数据!AF185-10)*权重!V$52              )  )</f>
        <v>8.4</v>
      </c>
      <c r="AG185" s="16">
        <f>IF( 数据!AG185&lt;=6,(数据!AG185-1)*权重!W$48,              IF(数据!AG185&lt;=12, 5*权重!W$48+(数据!AG185-6)*权重!W$49,                              5*权重!W$48+6*权重!W$49+(数据!AG185-12)*权重!W$51              )
 )</f>
        <v>3.75</v>
      </c>
      <c r="AH185" s="16">
        <f>IF( 数据!AH185&lt;=6,(数据!AH185-1)*权重!X$48,              IF(数据!AH185&lt;=10, 5*权重!X$48+(数据!AH185-4)*权重!X$50,                              5*权重!X$48+4*权重!X$50+(数据!AH185-10)*权重!X$52              )  )</f>
        <v>-0.16249999999999998</v>
      </c>
      <c r="AI185" s="16">
        <f>IF( 数据!AI185&lt;=6,(数据!AI185-1)*权重!Y$48,              IF(数据!AI185&lt;=12, 5*权重!Y$48+(数据!AI185-6)*权重!Y$49,                              5*权重!Y$48+6*权重!Y$49+(数据!AI185-12)*权重!Y$51              )
 )</f>
        <v>1.0666666666666667</v>
      </c>
      <c r="AJ185" s="16">
        <f>IF( 数据!AJ185&lt;=6,(数据!AJ185-1)*权重!Z$48,              IF(数据!AJ185&lt;=10, 5*权重!Z$48+(数据!AJ185-4)*权重!Z$50,                              5*权重!Z$48+4*权重!Z$50+(数据!AJ185-10)*权重!Z$52              )  )</f>
        <v>10.425000000000001</v>
      </c>
      <c r="AK185" s="16">
        <f>IF( 数据!AK185&lt;=6,(数据!AK185-1)*权重!AA$48,              IF(数据!AK185&lt;=10, 5*权重!AA$48+(数据!AK185-4)*权重!AA$50,                              5*权重!AA$48+4*权重!AA$50+(数据!AK185-10)*权重!AA$52              )  )</f>
        <v>-1.1000000000000001</v>
      </c>
      <c r="AL185" s="16">
        <f>IF( 数据!AL185&lt;=6,(数据!AL185-1)*权重!AB$48,              IF(数据!AL185&lt;=12, 5*权重!AB$48+(数据!AL185-6)*权重!AB$49,                              5*权重!AB$48+6*权重!AB$49+(数据!AL185-12)*权重!AB$51              )
 )</f>
        <v>14.4</v>
      </c>
      <c r="AM185" s="16">
        <f>IF( 数据!AM185&lt;=6,(数据!AM185-1)*权重!AC$48,              IF(数据!AM185&lt;=12, 5*权重!AC$48+(数据!AM185-6)*权重!AC$49,                              5*权重!AC$48+6*权重!AC$49+(数据!AM185-12)*权重!AC$51              )
 )</f>
        <v>9.2333333333333343</v>
      </c>
      <c r="AN185" s="16">
        <f>IF( 数据!AN185&lt;=6,(数据!AN185-1)*权重!AD$48,              IF(数据!AN185&lt;=12, 5*权重!AD$48+(数据!AN185-6)*权重!AD$49,                              5*权重!AD$48+6*权重!AD$49+(数据!AN185-12)*权重!AD$51              )
 )</f>
        <v>91.520833333333329</v>
      </c>
      <c r="AO185" s="16">
        <f>IF( 数据!AO185&lt;=6,(数据!AO185-1)*权重!AE$48,              IF(数据!AO185&lt;=12, 5*权重!AE$48+(数据!AO185-6)*权重!AE$49,                              5*权重!AE$48+6*权重!AE$49+(数据!AO185-12)*权重!AE$51              )
 )</f>
        <v>25.5</v>
      </c>
      <c r="AP185" s="16">
        <f>IF( 数据!AP185&lt;=6,(数据!AP185-1)*权重!AF$48,              IF(数据!AP185&lt;=12, 5*权重!AF$48+(数据!AP185-6)*权重!AF$49,                              5*权重!AF$48+6*权重!AF$49+(数据!AP185-12)*权重!AF$51              )
 )</f>
        <v>17.366666666666667</v>
      </c>
      <c r="AQ185" s="16">
        <f>IF( 数据!AQ185&lt;=6,(数据!AQ185-1)*权重!AG$48,              IF(数据!AQ185&lt;=12, 5*权重!AG$48+(数据!AQ185-6)*权重!AG$49,                              5*权重!AG$48+6*权重!AG$49+(数据!AQ185-12)*权重!AG$51              )
 )</f>
        <v>19.350000000000001</v>
      </c>
      <c r="AR185" s="16">
        <f>IF( 数据!AR185&lt;=6,(数据!AR185-1)*权重!AH$48,              IF(数据!AR185&lt;=12, 5*权重!AH$48+(数据!AR185-6)*权重!AH$49,                              5*权重!AH$48+6*权重!AH$49+(数据!AR185-12)*权重!AH$51              )
 )</f>
        <v>20.399999999999999</v>
      </c>
      <c r="AS185" s="16">
        <f>IF( 数据!AS185&lt;=6,(数据!AS185-1)*权重!AI$48,              IF(数据!AS185&lt;=12, 5*权重!AI$48+(数据!AS185-6)*权重!AI$49,                              5*权重!AI$48+6*权重!AI$49+(数据!AS185-12)*权重!AI$51              )
 )</f>
        <v>11.400000000000002</v>
      </c>
      <c r="AT185" s="16">
        <f>IF( 数据!AT185&lt;=6,(数据!AT185-1)*权重!AJ$48,              IF(数据!AT185&lt;=12, 5*权重!AJ$48+(数据!AT185-6)*权重!AJ$49,                              5*权重!AJ$48+6*权重!AJ$49+(数据!AT185-12)*权重!AJ$51              )
 )</f>
        <v>96.25</v>
      </c>
      <c r="AU185" s="16">
        <f>IF( 数据!AU185&lt;=6,(数据!AU185-1)*权重!AK$48,              IF(数据!AU185&lt;=12, 5*权重!AK$48+(数据!AU185-6)*权重!AK$49,                              5*权重!AK$48+6*权重!AK$49+(数据!AU185-12)*权重!AK$51              )
 )</f>
        <v>15.399999999999999</v>
      </c>
      <c r="AV185" s="16">
        <f>IF( 数据!AV185&lt;=6,(数据!AV185-1)*权重!AL$48,              IF(数据!AV185&lt;=10, 5*权重!AL$48+(数据!AV185-4)*权重!AL$50,                              5*权重!AL$48+4*权重!AL$50+(数据!AV185-10)*权重!AL$52              )  )</f>
        <v>3.4</v>
      </c>
      <c r="AW185" s="16">
        <f>IF( 数据!AW185&lt;=6,(数据!AW185-1)*权重!AM$48,              IF(数据!AW185&lt;=10, 5*权重!AM$48+(数据!AW185-4)*权重!AM$50,                              5*权重!AM$48+4*权重!AM$50+(数据!AW185-10)*权重!AM$52              )  )</f>
        <v>4.2</v>
      </c>
      <c r="AX185" s="16">
        <f>IF( 数据!AX185&lt;=6,(数据!AX185-1)*权重!AN$48,              IF(数据!AX185&lt;=10, 5*权重!AN$48+(数据!AX185-4)*权重!AN$50,                              5*权重!AN$48+4*权重!AN$50+(数据!AX185-10)*权重!AN$52              )  )</f>
        <v>23.75</v>
      </c>
      <c r="AY185" s="8">
        <v>2</v>
      </c>
      <c r="AZ185" s="8">
        <v>1</v>
      </c>
      <c r="BA185" s="8">
        <v>1</v>
      </c>
      <c r="BB185" s="8">
        <v>4</v>
      </c>
      <c r="BC185" s="8">
        <v>1</v>
      </c>
      <c r="BD185" s="8">
        <v>2</v>
      </c>
      <c r="BE185" s="8">
        <v>1</v>
      </c>
      <c r="BF185" s="8">
        <v>1</v>
      </c>
      <c r="BG185" s="8">
        <v>4</v>
      </c>
      <c r="BH185" s="8">
        <v>2</v>
      </c>
      <c r="BI185" s="8">
        <v>1</v>
      </c>
      <c r="BJ185" s="8">
        <v>6.6</v>
      </c>
      <c r="BK185" s="8" t="s">
        <v>20</v>
      </c>
      <c r="BL185" s="8">
        <v>17</v>
      </c>
      <c r="BM185" s="8">
        <v>1</v>
      </c>
      <c r="BN185" s="8"/>
      <c r="BO185" s="8">
        <v>24</v>
      </c>
      <c r="BP185" s="34">
        <v>46934</v>
      </c>
      <c r="BQ185" s="8" t="s">
        <v>21</v>
      </c>
      <c r="BR185" s="8" t="s">
        <v>156</v>
      </c>
    </row>
    <row r="186" spans="1:70" ht="15.5" thickBot="1" x14ac:dyDescent="0.35">
      <c r="A186" s="8" t="s">
        <v>26</v>
      </c>
      <c r="B186" s="16">
        <f t="shared" si="7"/>
        <v>399.18</v>
      </c>
      <c r="C186" s="8" t="s">
        <v>517</v>
      </c>
      <c r="D186" s="8" t="s">
        <v>372</v>
      </c>
      <c r="E186" s="33">
        <v>0.96</v>
      </c>
      <c r="F186" s="8">
        <v>0</v>
      </c>
      <c r="G186" s="8" t="s">
        <v>33</v>
      </c>
      <c r="H186" s="8" t="s">
        <v>31</v>
      </c>
      <c r="I186" s="8">
        <v>37</v>
      </c>
      <c r="J186" s="8">
        <v>149</v>
      </c>
      <c r="K186" s="8">
        <v>159</v>
      </c>
      <c r="L186" s="16">
        <f>IF( 数据!L186&lt;=6,(数据!L186-1)*权重!B$48,              IF(数据!L186&lt;=12, 5*权重!B$48+(数据!L186-6)*权重!B$49,                              5*权重!B$48+6*权重!B$49+(数据!L186-12)*权重!B$51              )
 )</f>
        <v>3</v>
      </c>
      <c r="M186" s="16">
        <f>IF( 数据!M186&lt;=6,(数据!M186-1)*权重!C$48,              IF(数据!M186&lt;=12, 5*权重!C$48+(数据!M186-6)*权重!C$49,                              5*权重!C$48+6*权重!C$49+(数据!M186-12)*权重!C$51              )
 )</f>
        <v>2.5</v>
      </c>
      <c r="N186" s="16">
        <f>IF( 数据!N186&lt;=6,(数据!N186-1)*权重!D$48,              IF(数据!N186&lt;=12, 5*权重!D$48+(数据!N186-6)*权重!D$49,                              5*权重!D$48+6*权重!D$49+(数据!N186-12)*权重!D$51              )
 )</f>
        <v>1.3699999999999999</v>
      </c>
      <c r="O186" s="16">
        <f>IF( 数据!O186&lt;=6,(数据!O186-1)*权重!E$48,              IF(数据!O186&lt;=12, 5*权重!E$48+(数据!O186-6)*权重!E$49,                              5*权重!E$48+6*权重!E$49+(数据!O186-12)*权重!E$51              )
 )</f>
        <v>0</v>
      </c>
      <c r="P186" s="16">
        <f>IF( 数据!P186&lt;=6,(数据!P186-1)*权重!F$48,              IF(数据!P186&lt;=12, 5*权重!F$48+(数据!P186-6)*权重!F$49,                              5*权重!F$48+6*权重!F$49+(数据!P186-12)*权重!F$51              )
 )</f>
        <v>-3.4999999999999996</v>
      </c>
      <c r="Q186" s="16">
        <f>IF( 数据!Q186&lt;=6,(数据!Q186-1)*权重!G$48,              IF(数据!Q186&lt;=12, 5*权重!G$48+(数据!Q186-6)*权重!G$49,                              5*权重!G$48+6*权重!G$49+(数据!Q186-12)*权重!G$51              )
 )</f>
        <v>0</v>
      </c>
      <c r="R186" s="16">
        <f>IF( 数据!R186&lt;=6,(数据!R186-1)*权重!H$48,              IF(数据!R186&lt;=12, 5*权重!H$48+(数据!R186-6)*权重!H$49,                              5*权重!H$48+6*权重!H$49+(数据!R186-12)*权重!H$51              )
 )</f>
        <v>0</v>
      </c>
      <c r="S186" s="16">
        <f>IF( 数据!S186&lt;=6,(数据!S186-1)*权重!I$48,              IF(数据!S186&lt;=12, 5*权重!I$48+(数据!S186-6)*权重!I$49,                              5*权重!I$48+6*权重!I$49+(数据!S186-12)*权重!I$51              )
 )</f>
        <v>7.5333333333333332</v>
      </c>
      <c r="T186" s="16">
        <f>IF( 数据!T186&lt;=6,(数据!T186-1)*权重!J$48,              IF(数据!T186&lt;=12, 5*权重!J$48+(数据!T186-6)*权重!J$49,                              5*权重!J$48+6*权重!J$49+(数据!T186-12)*权重!J$51              )
 )</f>
        <v>2.2999999999999998</v>
      </c>
      <c r="U186" s="16">
        <f>IF( 数据!U186&lt;=6,(数据!U186-1)*权重!K$48,              IF(数据!U186&lt;=12, 5*权重!K$48+(数据!U186-6)*权重!K$49,                              5*权重!K$48+6*权重!K$49+(数据!U186-12)*权重!K$51              )
 )</f>
        <v>0</v>
      </c>
      <c r="V186" s="16">
        <f>IF( 数据!V186&lt;=6,(数据!V186-1)*权重!L$48,              IF(数据!V186&lt;=12, 5*权重!L$48+(数据!V186-6)*权重!L$49,                              5*权重!L$48+6*权重!L$49+(数据!V186-12)*权重!L$51              )
 )</f>
        <v>6.4</v>
      </c>
      <c r="W186" s="16">
        <f>IF( 数据!W186&lt;=6,(数据!W186-1)*权重!M$48,              IF(数据!W186&lt;=12, 5*权重!M$48+(数据!W186-6)*权重!M$49,                              5*权重!M$48+6*权重!M$49+(数据!W186-12)*权重!M$51              )
 )</f>
        <v>-0.51666666666666661</v>
      </c>
      <c r="X186" s="16">
        <f>IF( 数据!X186&lt;=6,(数据!X186-1)*权重!N$48,              IF(数据!X186&lt;=12, 5*权重!N$48+(数据!X186-6)*权重!N$49,                              5*权重!N$48+6*权重!N$49+(数据!X186-12)*权重!N$51              )
 )</f>
        <v>3.6666666666666661</v>
      </c>
      <c r="Y186" s="16">
        <f>IF( 数据!Y186&lt;=6,(数据!Y186-1)*权重!O$48,              IF(数据!Y186&lt;=12, 5*权重!O$48+(数据!Y186-6)*权重!O$49,                              5*权重!O$48+6*权重!O$49+(数据!Y186-12)*权重!O$51              )
 )</f>
        <v>0.96</v>
      </c>
      <c r="Z186" s="16">
        <f>IF( 数据!Z186&lt;=6,(数据!Z186-1)*权重!P$48,              IF(数据!Z186&lt;=10, 5*权重!P$48+(数据!Z186-4)*权重!P$50,                              5*权重!P$48+4*权重!P$50+(数据!Z186-10)*权重!P$52              )  )</f>
        <v>-1.425</v>
      </c>
      <c r="AA186" s="16">
        <f>IF( 数据!AA186&lt;=6,(数据!AA186-1)*权重!Q$48,              IF(数据!AA186&lt;=12, 5*权重!Q$48+(数据!AA186-6)*权重!Q$49,                              5*权重!Q$48+6*权重!Q$49+(数据!AA186-12)*权重!Q$51              )
 )</f>
        <v>5.833333333333333</v>
      </c>
      <c r="AB186" s="16">
        <f>IF( 数据!AB186&lt;=6,(数据!AB186-1)*权重!R$48,              IF(数据!AB186&lt;=10, 5*权重!R$48+(数据!AB186-4)*权重!R$50,                              5*权重!R$48+4*权重!R$50+(数据!AB186-10)*权重!R$52              )  )</f>
        <v>59.75</v>
      </c>
      <c r="AC186" s="16">
        <f>IF( 数据!AC186&lt;=6,(数据!AC186-1)*权重!S$48,              IF(数据!AC186&lt;=12, 5*权重!S$48+(数据!AC186-6)*权重!S$49,                              5*权重!S$48+6*权重!S$49+(数据!AC186-12)*权重!S$51              )
 )</f>
        <v>22.916666666666664</v>
      </c>
      <c r="AD186" s="16">
        <f>IF( 数据!AD186&lt;=6,(数据!AD186-1)*权重!T$48,              IF(数据!AD186&lt;=12, 5*权重!T$48+(数据!AD186-6)*权重!T$49,                              5*权重!T$48+6*权重!T$49+(数据!AD186-12)*权重!T$51              )
 )</f>
        <v>-1.2333333333333329</v>
      </c>
      <c r="AE186" s="16">
        <f>IF( 数据!AE186&lt;=6,(数据!AE186-1)*权重!U$48,              IF(数据!AE186&lt;=10, 5*权重!U$48+(数据!AE186-4)*权重!U$50,                              5*权重!U$48+4*权重!U$50+(数据!AE186-10)*权重!U$52              )  )</f>
        <v>-1.3999999999999995</v>
      </c>
      <c r="AF186" s="16">
        <f>IF( 数据!AF186&lt;=6,(数据!AF186-1)*权重!V$48,              IF(数据!AF186&lt;=10, 5*权重!V$48+(数据!AF186-4)*权重!V$50,                              5*权重!V$48+4*权重!V$50+(数据!AF186-10)*权重!V$52              )  )</f>
        <v>8.1375000000000011</v>
      </c>
      <c r="AG186" s="16">
        <f>IF( 数据!AG186&lt;=6,(数据!AG186-1)*权重!W$48,              IF(数据!AG186&lt;=12, 5*权重!W$48+(数据!AG186-6)*权重!W$49,                              5*权重!W$48+6*权重!W$49+(数据!AG186-12)*权重!W$51              )
 )</f>
        <v>3.75</v>
      </c>
      <c r="AH186" s="16">
        <f>IF( 数据!AH186&lt;=6,(数据!AH186-1)*权重!X$48,              IF(数据!AH186&lt;=10, 5*权重!X$48+(数据!AH186-4)*权重!X$50,                              5*权重!X$48+4*权重!X$50+(数据!AH186-10)*权重!X$52              )  )</f>
        <v>0.4</v>
      </c>
      <c r="AI186" s="16">
        <f>IF( 数据!AI186&lt;=6,(数据!AI186-1)*权重!Y$48,              IF(数据!AI186&lt;=12, 5*权重!Y$48+(数据!AI186-6)*权重!Y$49,                              5*权重!Y$48+6*权重!Y$49+(数据!AI186-12)*权重!Y$51              )
 )</f>
        <v>0.1</v>
      </c>
      <c r="AJ186" s="16">
        <f>IF( 数据!AJ186&lt;=6,(数据!AJ186-1)*权重!Z$48,              IF(数据!AJ186&lt;=10, 5*权重!Z$48+(数据!AJ186-4)*权重!Z$50,                              5*权重!Z$48+4*权重!Z$50+(数据!AJ186-10)*权重!Z$52              )  )</f>
        <v>12.775</v>
      </c>
      <c r="AK186" s="16">
        <f>IF( 数据!AK186&lt;=6,(数据!AK186-1)*权重!AA$48,              IF(数据!AK186&lt;=10, 5*权重!AA$48+(数据!AK186-4)*权重!AA$50,                              5*权重!AA$48+4*权重!AA$50+(数据!AK186-10)*权重!AA$52              )  )</f>
        <v>-5.0000000000000044E-2</v>
      </c>
      <c r="AL186" s="16">
        <f>IF( 数据!AL186&lt;=6,(数据!AL186-1)*权重!AB$48,              IF(数据!AL186&lt;=12, 5*权重!AB$48+(数据!AL186-6)*权重!AB$49,                              5*权重!AB$48+6*权重!AB$49+(数据!AL186-12)*权重!AB$51              )
 )</f>
        <v>17.100000000000001</v>
      </c>
      <c r="AM186" s="16">
        <f>IF( 数据!AM186&lt;=6,(数据!AM186-1)*权重!AC$48,              IF(数据!AM186&lt;=12, 5*权重!AC$48+(数据!AM186-6)*权重!AC$49,                              5*权重!AC$48+6*权重!AC$49+(数据!AM186-12)*权重!AC$51              )
 )</f>
        <v>9.2333333333333343</v>
      </c>
      <c r="AN186" s="16">
        <f>IF( 数据!AN186&lt;=6,(数据!AN186-1)*权重!AD$48,              IF(数据!AN186&lt;=12, 5*权重!AD$48+(数据!AN186-6)*权重!AD$49,                              5*权重!AD$48+6*权重!AD$49+(数据!AN186-12)*权重!AD$51              )
 )</f>
        <v>46.25</v>
      </c>
      <c r="AO186" s="16">
        <f>IF( 数据!AO186&lt;=6,(数据!AO186-1)*权重!AE$48,              IF(数据!AO186&lt;=12, 5*权重!AE$48+(数据!AO186-6)*权重!AE$49,                              5*权重!AE$48+6*权重!AE$49+(数据!AO186-12)*权重!AE$51              )
 )</f>
        <v>22.9</v>
      </c>
      <c r="AP186" s="16">
        <f>IF( 数据!AP186&lt;=6,(数据!AP186-1)*权重!AF$48,              IF(数据!AP186&lt;=12, 5*权重!AF$48+(数据!AP186-6)*权重!AF$49,                              5*权重!AF$48+6*权重!AF$49+(数据!AP186-12)*权重!AF$51              )
 )</f>
        <v>14.166666666666666</v>
      </c>
      <c r="AQ186" s="16">
        <f>IF( 数据!AQ186&lt;=6,(数据!AQ186-1)*权重!AG$48,              IF(数据!AQ186&lt;=12, 5*权重!AG$48+(数据!AQ186-6)*权重!AG$49,                              5*权重!AG$48+6*权重!AG$49+(数据!AQ186-12)*权重!AG$51              )
 )</f>
        <v>19.350000000000001</v>
      </c>
      <c r="AR186" s="16">
        <f>IF( 数据!AR186&lt;=6,(数据!AR186-1)*权重!AH$48,              IF(数据!AR186&lt;=12, 5*权重!AH$48+(数据!AR186-6)*权重!AH$49,                              5*权重!AH$48+6*权重!AH$49+(数据!AR186-12)*权重!AH$51              )
 )</f>
        <v>19.233333333333334</v>
      </c>
      <c r="AS186" s="16">
        <f>IF( 数据!AS186&lt;=6,(数据!AS186-1)*权重!AI$48,              IF(数据!AS186&lt;=12, 5*权重!AI$48+(数据!AS186-6)*权重!AI$49,                              5*权重!AI$48+6*权重!AI$49+(数据!AS186-12)*权重!AI$51              )
 )</f>
        <v>11.400000000000002</v>
      </c>
      <c r="AT186" s="16">
        <f>IF( 数据!AT186&lt;=6,(数据!AT186-1)*权重!AJ$48,              IF(数据!AT186&lt;=12, 5*权重!AJ$48+(数据!AT186-6)*权重!AJ$49,                              5*权重!AJ$48+6*权重!AJ$49+(数据!AT186-12)*权重!AJ$51              )
 )</f>
        <v>54.541666666666671</v>
      </c>
      <c r="AU186" s="16">
        <f>IF( 数据!AU186&lt;=6,(数据!AU186-1)*权重!AK$48,              IF(数据!AU186&lt;=12, 5*权重!AK$48+(数据!AU186-6)*权重!AK$49,                              5*权重!AK$48+6*权重!AK$49+(数据!AU186-12)*权重!AK$51              )
 )</f>
        <v>15.099999999999998</v>
      </c>
      <c r="AV186" s="16">
        <f>IF( 数据!AV186&lt;=6,(数据!AV186-1)*权重!AL$48,              IF(数据!AV186&lt;=10, 5*权重!AL$48+(数据!AV186-4)*权重!AL$50,                              5*权重!AL$48+4*权重!AL$50+(数据!AV186-10)*权重!AL$52              )  )</f>
        <v>4.6749999999999998</v>
      </c>
      <c r="AW186" s="16">
        <f>IF( 数据!AW186&lt;=6,(数据!AW186-1)*权重!AM$48,              IF(数据!AW186&lt;=10, 5*权重!AM$48+(数据!AW186-4)*权重!AM$50,                              5*权重!AM$48+4*权重!AM$50+(数据!AW186-10)*权重!AM$52              )  )</f>
        <v>5.7</v>
      </c>
      <c r="AX186" s="16">
        <f>IF( 数据!AX186&lt;=6,(数据!AX186-1)*权重!AN$48,              IF(数据!AX186&lt;=10, 5*权重!AN$48+(数据!AX186-4)*权重!AN$50,                              5*权重!AN$48+4*权重!AN$50+(数据!AX186-10)*权重!AN$52              )  )</f>
        <v>26.262499999999999</v>
      </c>
      <c r="AY186" s="8">
        <v>2</v>
      </c>
      <c r="AZ186" s="8">
        <v>2</v>
      </c>
      <c r="BA186" s="8">
        <v>2</v>
      </c>
      <c r="BB186" s="8">
        <v>1</v>
      </c>
      <c r="BC186" s="8">
        <v>2</v>
      </c>
      <c r="BD186" s="8">
        <v>3</v>
      </c>
      <c r="BE186" s="8">
        <v>3</v>
      </c>
      <c r="BF186" s="8">
        <v>2</v>
      </c>
      <c r="BG186" s="8">
        <v>2</v>
      </c>
      <c r="BH186" s="8">
        <v>3</v>
      </c>
      <c r="BI186" s="8">
        <v>2</v>
      </c>
      <c r="BJ186" s="8">
        <v>7.1</v>
      </c>
      <c r="BK186" s="8" t="s">
        <v>20</v>
      </c>
      <c r="BL186" s="8">
        <v>19</v>
      </c>
      <c r="BM186" s="8">
        <v>1</v>
      </c>
      <c r="BN186" s="8"/>
      <c r="BO186" s="8">
        <v>25</v>
      </c>
      <c r="BP186" s="34">
        <v>46203</v>
      </c>
      <c r="BQ186" s="8" t="s">
        <v>21</v>
      </c>
      <c r="BR186" s="8" t="s">
        <v>156</v>
      </c>
    </row>
    <row r="187" spans="1:70" ht="15.5" thickBot="1" x14ac:dyDescent="0.35">
      <c r="A187" s="8" t="s">
        <v>26</v>
      </c>
      <c r="B187" s="16">
        <f>SUM(L187:AX187)</f>
        <v>394.51583333333332</v>
      </c>
      <c r="C187" s="8" t="s">
        <v>518</v>
      </c>
      <c r="D187" s="8"/>
      <c r="E187" s="33">
        <v>1</v>
      </c>
      <c r="F187" s="8">
        <v>0</v>
      </c>
      <c r="G187" s="8" t="s">
        <v>22</v>
      </c>
      <c r="H187" s="8" t="s">
        <v>235</v>
      </c>
      <c r="I187" s="8">
        <v>31</v>
      </c>
      <c r="J187" s="8">
        <v>148</v>
      </c>
      <c r="K187" s="8">
        <v>158</v>
      </c>
      <c r="L187" s="16">
        <f>IF( 数据!L187&lt;=6,(数据!L187-1)*权重!B$48,              IF(数据!L187&lt;=12, 5*权重!B$48+(数据!L187-6)*权重!B$49,                              5*权重!B$48+6*权重!B$49+(数据!L187-12)*权重!B$51              )
 )</f>
        <v>4.8666666666666663</v>
      </c>
      <c r="M187" s="16">
        <f>IF( 数据!M187&lt;=6,(数据!M187-1)*权重!C$48,              IF(数据!M187&lt;=12, 5*权重!C$48+(数据!M187-6)*权重!C$49,                              5*权重!C$48+6*权重!C$49+(数据!M187-12)*权重!C$51              )
 )</f>
        <v>1.3333333333333335</v>
      </c>
      <c r="N187" s="16">
        <f>IF( 数据!N187&lt;=6,(数据!N187-1)*权重!D$48,              IF(数据!N187&lt;=12, 5*权重!D$48+(数据!N187-6)*权重!D$49,                              5*权重!D$48+6*权重!D$49+(数据!N187-12)*权重!D$51              )
 )</f>
        <v>0.52833333333333332</v>
      </c>
      <c r="O187" s="16">
        <f>IF( 数据!O187&lt;=6,(数据!O187-1)*权重!E$48,              IF(数据!O187&lt;=12, 5*权重!E$48+(数据!O187-6)*权重!E$49,                              5*权重!E$48+6*权重!E$49+(数据!O187-12)*权重!E$51              )
 )</f>
        <v>0</v>
      </c>
      <c r="P187" s="16">
        <f>IF( 数据!P187&lt;=6,(数据!P187-1)*权重!F$48,              IF(数据!P187&lt;=12, 5*权重!F$48+(数据!P187-6)*权重!F$49,                              5*权重!F$48+6*权重!F$49+(数据!P187-12)*权重!F$51              )
 )</f>
        <v>-1.583333333333333</v>
      </c>
      <c r="Q187" s="16">
        <f>IF( 数据!Q187&lt;=6,(数据!Q187-1)*权重!G$48,              IF(数据!Q187&lt;=12, 5*权重!G$48+(数据!Q187-6)*权重!G$49,                              5*权重!G$48+6*权重!G$49+(数据!Q187-12)*权重!G$51              )
 )</f>
        <v>0</v>
      </c>
      <c r="R187" s="16">
        <f>IF( 数据!R187&lt;=6,(数据!R187-1)*权重!H$48,              IF(数据!R187&lt;=12, 5*权重!H$48+(数据!R187-6)*权重!H$49,                              5*权重!H$48+6*权重!H$49+(数据!R187-12)*权重!H$51              )
 )</f>
        <v>0</v>
      </c>
      <c r="S187" s="16">
        <f>IF( 数据!S187&lt;=6,(数据!S187-1)*权重!I$48,              IF(数据!S187&lt;=12, 5*权重!I$48+(数据!S187-6)*权重!I$49,                              5*权重!I$48+6*权重!I$49+(数据!S187-12)*权重!I$51              )
 )</f>
        <v>15.2</v>
      </c>
      <c r="T187" s="16">
        <f>IF( 数据!T187&lt;=6,(数据!T187-1)*权重!J$48,              IF(数据!T187&lt;=12, 5*权重!J$48+(数据!T187-6)*权重!J$49,                              5*权重!J$48+6*权重!J$49+(数据!T187-12)*权重!J$51              )
 )</f>
        <v>2.2666666666666666</v>
      </c>
      <c r="U187" s="16">
        <f>IF( 数据!U187&lt;=6,(数据!U187-1)*权重!K$48,              IF(数据!U187&lt;=12, 5*权重!K$48+(数据!U187-6)*权重!K$49,                              5*权重!K$48+6*权重!K$49+(数据!U187-12)*权重!K$51              )
 )</f>
        <v>0</v>
      </c>
      <c r="V187" s="16">
        <f>IF( 数据!V187&lt;=6,(数据!V187-1)*权重!L$48,              IF(数据!V187&lt;=12, 5*权重!L$48+(数据!V187-6)*权重!L$49,                              5*权重!L$48+6*权重!L$49+(数据!V187-12)*权重!L$51              )
 )</f>
        <v>7.5000000000000009</v>
      </c>
      <c r="W187" s="16">
        <f>IF( 数据!W187&lt;=6,(数据!W187-1)*权重!M$48,              IF(数据!W187&lt;=12, 5*权重!M$48+(数据!W187-6)*权重!M$49,                              5*权重!M$48+6*权重!M$49+(数据!W187-12)*权重!M$51              )
 )</f>
        <v>2.0333333333333332</v>
      </c>
      <c r="X187" s="16">
        <f>IF( 数据!X187&lt;=6,(数据!X187-1)*权重!N$48,              IF(数据!X187&lt;=12, 5*权重!N$48+(数据!X187-6)*权重!N$49,                              5*权重!N$48+6*权重!N$49+(数据!X187-12)*权重!N$51              )
 )</f>
        <v>2.2166666666666663</v>
      </c>
      <c r="Y187" s="16">
        <f>IF( 数据!Y187&lt;=6,(数据!Y187-1)*权重!O$48,              IF(数据!Y187&lt;=12, 5*权重!O$48+(数据!Y187-6)*权重!O$49,                              5*权重!O$48+6*权重!O$49+(数据!Y187-12)*权重!O$51              )
 )</f>
        <v>4.2</v>
      </c>
      <c r="Z187" s="16">
        <f>IF( 数据!Z187&lt;=6,(数据!Z187-1)*权重!P$48,              IF(数据!Z187&lt;=10, 5*权重!P$48+(数据!Z187-4)*权重!P$50,                              5*权重!P$48+4*权重!P$50+(数据!Z187-10)*权重!P$52              )  )</f>
        <v>-0.90000000000000013</v>
      </c>
      <c r="AA187" s="16">
        <f>IF( 数据!AA187&lt;=6,(数据!AA187-1)*权重!Q$48,              IF(数据!AA187&lt;=12, 5*权重!Q$48+(数据!AA187-6)*权重!Q$49,                              5*权重!Q$48+6*权重!Q$49+(数据!AA187-12)*权重!Q$51              )
 )</f>
        <v>4.9333333333333327</v>
      </c>
      <c r="AB187" s="16">
        <f>IF( 数据!AB187&lt;=6,(数据!AB187-1)*权重!R$48,              IF(数据!AB187&lt;=10, 5*权重!R$48+(数据!AB187-4)*权重!R$50,                              5*权重!R$48+4*权重!R$50+(数据!AB187-10)*权重!R$52              )  )</f>
        <v>53.75</v>
      </c>
      <c r="AC187" s="16">
        <f>IF( 数据!AC187&lt;=6,(数据!AC187-1)*权重!S$48,              IF(数据!AC187&lt;=12, 5*权重!S$48+(数据!AC187-6)*权重!S$49,                              5*权重!S$48+6*权重!S$49+(数据!AC187-12)*权重!S$51              )
 )</f>
        <v>18</v>
      </c>
      <c r="AD187" s="16">
        <f>IF( 数据!AD187&lt;=6,(数据!AD187-1)*权重!T$48,              IF(数据!AD187&lt;=12, 5*权重!T$48+(数据!AD187-6)*权重!T$49,                              5*权重!T$48+6*权重!T$49+(数据!AD187-12)*权重!T$51              )
 )</f>
        <v>-1.2333333333333329</v>
      </c>
      <c r="AE187" s="16">
        <f>IF( 数据!AE187&lt;=6,(数据!AE187-1)*权重!U$48,              IF(数据!AE187&lt;=10, 5*权重!U$48+(数据!AE187-4)*权重!U$50,                              5*权重!U$48+4*权重!U$50+(数据!AE187-10)*权重!U$52              )  )</f>
        <v>-2.4499999999999993</v>
      </c>
      <c r="AF187" s="16">
        <f>IF( 数据!AF187&lt;=6,(数据!AF187-1)*权重!V$48,              IF(数据!AF187&lt;=10, 5*权重!V$48+(数据!AF187-4)*权重!V$50,                              5*权重!V$48+4*权重!V$50+(数据!AF187-10)*权重!V$52              )  )</f>
        <v>6.3000000000000007</v>
      </c>
      <c r="AG187" s="16">
        <f>IF( 数据!AG187&lt;=6,(数据!AG187-1)*权重!W$48,              IF(数据!AG187&lt;=12, 5*权重!W$48+(数据!AG187-6)*权重!W$49,                              5*权重!W$48+6*权重!W$49+(数据!AG187-12)*权重!W$51              )
 )</f>
        <v>3.6999999999999997</v>
      </c>
      <c r="AH187" s="16">
        <f>IF( 数据!AH187&lt;=6,(数据!AH187-1)*权重!X$48,              IF(数据!AH187&lt;=10, 5*权重!X$48+(数据!AH187-4)*权重!X$50,                              5*权重!X$48+4*权重!X$50+(数据!AH187-10)*权重!X$52              )  )</f>
        <v>6.25E-2</v>
      </c>
      <c r="AI187" s="16">
        <f>IF( 数据!AI187&lt;=6,(数据!AI187-1)*权重!Y$48,              IF(数据!AI187&lt;=12, 5*权重!Y$48+(数据!AI187-6)*权重!Y$49,                              5*权重!Y$48+6*权重!Y$49+(数据!AI187-12)*权重!Y$51              )
 )</f>
        <v>0.26666666666666666</v>
      </c>
      <c r="AJ187" s="16">
        <f>IF( 数据!AJ187&lt;=6,(数据!AJ187-1)*权重!Z$48,              IF(数据!AJ187&lt;=10, 5*权重!Z$48+(数据!AJ187-4)*权重!Z$50,                              5*权重!Z$48+4*权重!Z$50+(数据!AJ187-10)*权重!Z$52              )  )</f>
        <v>7.4875000000000007</v>
      </c>
      <c r="AK187" s="16">
        <f>IF( 数据!AK187&lt;=6,(数据!AK187-1)*权重!AA$48,              IF(数据!AK187&lt;=10, 5*权重!AA$48+(数据!AK187-4)*权重!AA$50,                              5*权重!AA$48+4*权重!AA$50+(数据!AK187-10)*权重!AA$52              )  )</f>
        <v>-2.6000000000000005</v>
      </c>
      <c r="AL187" s="16">
        <f>IF( 数据!AL187&lt;=6,(数据!AL187-1)*权重!AB$48,              IF(数据!AL187&lt;=12, 5*权重!AB$48+(数据!AL187-6)*权重!AB$49,                              5*权重!AB$48+6*权重!AB$49+(数据!AL187-12)*权重!AB$51              )
 )</f>
        <v>14.4</v>
      </c>
      <c r="AM187" s="16">
        <f>IF( 数据!AM187&lt;=6,(数据!AM187-1)*权重!AC$48,              IF(数据!AM187&lt;=12, 5*权重!AC$48+(数据!AM187-6)*权重!AC$49,                              5*权重!AC$48+6*权重!AC$49+(数据!AM187-12)*权重!AC$51              )
 )</f>
        <v>8.8666666666666671</v>
      </c>
      <c r="AN187" s="16">
        <f>IF( 数据!AN187&lt;=6,(数据!AN187-1)*权重!AD$48,              IF(数据!AN187&lt;=12, 5*权重!AD$48+(数据!AN187-6)*权重!AD$49,                              5*权重!AD$48+6*权重!AD$49+(数据!AN187-12)*权重!AD$51              )
 )</f>
        <v>72.604166666666671</v>
      </c>
      <c r="AO187" s="16">
        <f>IF( 数据!AO187&lt;=6,(数据!AO187-1)*权重!AE$48,              IF(数据!AO187&lt;=12, 5*权重!AE$48+(数据!AO187-6)*权重!AE$49,                              5*权重!AE$48+6*权重!AE$49+(数据!AO187-12)*权重!AE$51              )
 )</f>
        <v>8.3500000000000014</v>
      </c>
      <c r="AP187" s="16">
        <f>IF( 数据!AP187&lt;=6,(数据!AP187-1)*权重!AF$48,              IF(数据!AP187&lt;=12, 5*权重!AF$48+(数据!AP187-6)*权重!AF$49,                              5*权重!AF$48+6*权重!AF$49+(数据!AP187-12)*权重!AF$51              )
 )</f>
        <v>14.466666666666667</v>
      </c>
      <c r="AQ187" s="16">
        <f>IF( 数据!AQ187&lt;=6,(数据!AQ187-1)*权重!AG$48,              IF(数据!AQ187&lt;=12, 5*权重!AG$48+(数据!AQ187-6)*权重!AG$49,                              5*权重!AG$48+6*权重!AG$49+(数据!AQ187-12)*权重!AG$51              )
 )</f>
        <v>18.316666666666666</v>
      </c>
      <c r="AR187" s="16">
        <f>IF( 数据!AR187&lt;=6,(数据!AR187-1)*权重!AH$48,              IF(数据!AR187&lt;=12, 5*权重!AH$48+(数据!AR187-6)*权重!AH$49,                              5*权重!AH$48+6*权重!AH$49+(数据!AR187-12)*权重!AH$51              )
 )</f>
        <v>13.399999999999999</v>
      </c>
      <c r="AS187" s="16">
        <f>IF( 数据!AS187&lt;=6,(数据!AS187-1)*权重!AI$48,              IF(数据!AS187&lt;=12, 5*权重!AI$48+(数据!AS187-6)*权重!AI$49,                              5*权重!AI$48+6*权重!AI$49+(数据!AS187-12)*权重!AI$51              )
 )</f>
        <v>3.1333333333333337</v>
      </c>
      <c r="AT187" s="16">
        <f>IF( 数据!AT187&lt;=6,(数据!AT187-1)*权重!AJ$48,              IF(数据!AT187&lt;=12, 5*权重!AJ$48+(数据!AT187-6)*权重!AJ$49,                              5*权重!AJ$48+6*权重!AJ$49+(数据!AT187-12)*权重!AJ$51              )
 )</f>
        <v>71.875</v>
      </c>
      <c r="AU187" s="16">
        <f>IF( 数据!AU187&lt;=6,(数据!AU187-1)*权重!AK$48,              IF(数据!AU187&lt;=12, 5*权重!AK$48+(数据!AU187-6)*权重!AK$49,                              5*权重!AK$48+6*权重!AK$49+(数据!AU187-12)*权重!AK$51              )
 )</f>
        <v>15.099999999999998</v>
      </c>
      <c r="AV187" s="16">
        <f>IF( 数据!AV187&lt;=6,(数据!AV187-1)*权重!AL$48,              IF(数据!AV187&lt;=10, 5*权重!AL$48+(数据!AV187-4)*权重!AL$50,                              5*权重!AL$48+4*权重!AL$50+(数据!AV187-10)*权重!AL$52              )  )</f>
        <v>2.9749999999999996</v>
      </c>
      <c r="AW187" s="16">
        <f>IF( 数据!AW187&lt;=6,(数据!AW187-1)*权重!AM$48,              IF(数据!AW187&lt;=10, 5*权重!AM$48+(数据!AW187-4)*权重!AM$50,                              5*权重!AM$48+4*权重!AM$50+(数据!AW187-10)*权重!AM$52              )  )</f>
        <v>3.0750000000000002</v>
      </c>
      <c r="AX187" s="16">
        <f>IF( 数据!AX187&lt;=6,(数据!AX187-1)*权重!AN$48,              IF(数据!AX187&lt;=10, 5*权重!AN$48+(数据!AX187-4)*权重!AN$50,                              5*权重!AN$48+4*权重!AN$50+(数据!AX187-10)*权重!AN$52              )  )</f>
        <v>22.074999999999999</v>
      </c>
      <c r="AY187" s="8">
        <v>4</v>
      </c>
      <c r="AZ187" s="8">
        <v>2</v>
      </c>
      <c r="BA187" s="8">
        <v>2</v>
      </c>
      <c r="BB187" s="8">
        <v>1</v>
      </c>
      <c r="BC187" s="8">
        <v>3</v>
      </c>
      <c r="BD187" s="8">
        <v>2</v>
      </c>
      <c r="BE187" s="8">
        <v>2</v>
      </c>
      <c r="BF187" s="8">
        <v>4</v>
      </c>
      <c r="BG187" s="8">
        <v>2</v>
      </c>
      <c r="BH187" s="8">
        <v>1</v>
      </c>
      <c r="BI187" s="8">
        <v>3</v>
      </c>
      <c r="BJ187" s="8" t="s">
        <v>26</v>
      </c>
      <c r="BK187" s="8" t="s">
        <v>20</v>
      </c>
      <c r="BL187" s="8">
        <v>15</v>
      </c>
      <c r="BM187" s="8" t="s">
        <v>26</v>
      </c>
      <c r="BN187" s="8"/>
      <c r="BO187" s="8">
        <v>40</v>
      </c>
      <c r="BP187" s="34">
        <v>46934</v>
      </c>
      <c r="BQ187" s="8" t="s">
        <v>21</v>
      </c>
      <c r="BR187" s="8" t="s">
        <v>156</v>
      </c>
    </row>
    <row r="188" spans="1:70" ht="15.5" thickBot="1" x14ac:dyDescent="0.35">
      <c r="A188" s="8" t="s">
        <v>26</v>
      </c>
      <c r="B188" s="16">
        <f t="shared" si="7"/>
        <v>438.19583333333327</v>
      </c>
      <c r="C188" s="8" t="s">
        <v>519</v>
      </c>
      <c r="D188" s="8" t="s">
        <v>372</v>
      </c>
      <c r="E188" s="33">
        <v>0.99</v>
      </c>
      <c r="F188" s="8">
        <v>0</v>
      </c>
      <c r="G188" s="8" t="s">
        <v>20</v>
      </c>
      <c r="H188" s="8" t="s">
        <v>433</v>
      </c>
      <c r="I188" s="8">
        <v>28</v>
      </c>
      <c r="J188" s="8">
        <v>162</v>
      </c>
      <c r="K188" s="8">
        <v>168</v>
      </c>
      <c r="L188" s="16">
        <f>IF( 数据!L188&lt;=6,(数据!L188-1)*权重!B$48,              IF(数据!L188&lt;=12, 5*权重!B$48+(数据!L188-6)*权重!B$49,                              5*权重!B$48+6*权重!B$49+(数据!L188-12)*权重!B$51              )
 )</f>
        <v>4.8666666666666663</v>
      </c>
      <c r="M188" s="16">
        <f>IF( 数据!M188&lt;=6,(数据!M188-1)*权重!C$48,              IF(数据!M188&lt;=12, 5*权重!C$48+(数据!M188-6)*权重!C$49,                              5*权重!C$48+6*权重!C$49+(数据!M188-12)*权重!C$51              )
 )</f>
        <v>0.91666666666666674</v>
      </c>
      <c r="N188" s="16">
        <f>IF( 数据!N188&lt;=6,(数据!N188-1)*权重!D$48,              IF(数据!N188&lt;=12, 5*权重!D$48+(数据!N188-6)*权重!D$49,                              5*权重!D$48+6*权重!D$49+(数据!N188-12)*权重!D$51              )
 )</f>
        <v>-0.55833333333333335</v>
      </c>
      <c r="O188" s="16">
        <f>IF( 数据!O188&lt;=6,(数据!O188-1)*权重!E$48,              IF(数据!O188&lt;=12, 5*权重!E$48+(数据!O188-6)*权重!E$49,                              5*权重!E$48+6*权重!E$49+(数据!O188-12)*权重!E$51              )
 )</f>
        <v>0</v>
      </c>
      <c r="P188" s="16">
        <f>IF( 数据!P188&lt;=6,(数据!P188-1)*权重!F$48,              IF(数据!P188&lt;=12, 5*权重!F$48+(数据!P188-6)*权重!F$49,                              5*权重!F$48+6*权重!F$49+(数据!P188-12)*权重!F$51              )
 )</f>
        <v>-2.3499999999999996</v>
      </c>
      <c r="Q188" s="16">
        <f>IF( 数据!Q188&lt;=6,(数据!Q188-1)*权重!G$48,              IF(数据!Q188&lt;=12, 5*权重!G$48+(数据!Q188-6)*权重!G$49,                              5*权重!G$48+6*权重!G$49+(数据!Q188-12)*权重!G$51              )
 )</f>
        <v>0</v>
      </c>
      <c r="R188" s="16">
        <f>IF( 数据!R188&lt;=6,(数据!R188-1)*权重!H$48,              IF(数据!R188&lt;=12, 5*权重!H$48+(数据!R188-6)*权重!H$49,                              5*权重!H$48+6*权重!H$49+(数据!R188-12)*权重!H$51              )
 )</f>
        <v>0</v>
      </c>
      <c r="S188" s="16">
        <f>IF( 数据!S188&lt;=6,(数据!S188-1)*权重!I$48,              IF(数据!S188&lt;=12, 5*权重!I$48+(数据!S188-6)*权重!I$49,                              5*权重!I$48+6*权重!I$49+(数据!S188-12)*权重!I$51              )
 )</f>
        <v>17.933333333333334</v>
      </c>
      <c r="T188" s="16">
        <f>IF( 数据!T188&lt;=6,(数据!T188-1)*权重!J$48,              IF(数据!T188&lt;=12, 5*权重!J$48+(数据!T188-6)*权重!J$49,                              5*权重!J$48+6*权重!J$49+(数据!T188-12)*权重!J$51              )
 )</f>
        <v>1.7999999999999998</v>
      </c>
      <c r="U188" s="16">
        <f>IF( 数据!U188&lt;=6,(数据!U188-1)*权重!K$48,              IF(数据!U188&lt;=12, 5*权重!K$48+(数据!U188-6)*权重!K$49,                              5*权重!K$48+6*权重!K$49+(数据!U188-12)*权重!K$51              )
 )</f>
        <v>0</v>
      </c>
      <c r="V188" s="16">
        <f>IF( 数据!V188&lt;=6,(数据!V188-1)*权重!L$48,              IF(数据!V188&lt;=12, 5*权重!L$48+(数据!V188-6)*权重!L$49,                              5*权重!L$48+6*权重!L$49+(数据!V188-12)*权重!L$51              )
 )</f>
        <v>7.5000000000000009</v>
      </c>
      <c r="W188" s="16">
        <f>IF( 数据!W188&lt;=6,(数据!W188-1)*权重!M$48,              IF(数据!W188&lt;=12, 5*权重!M$48+(数据!W188-6)*权重!M$49,                              5*权重!M$48+6*权重!M$49+(数据!W188-12)*权重!M$51              )
 )</f>
        <v>2.0333333333333332</v>
      </c>
      <c r="X188" s="16">
        <f>IF( 数据!X188&lt;=6,(数据!X188-1)*权重!N$48,              IF(数据!X188&lt;=12, 5*权重!N$48+(数据!X188-6)*权重!N$49,                              5*权重!N$48+6*权重!N$49+(数据!X188-12)*权重!N$51              )
 )</f>
        <v>2.2999999999999998</v>
      </c>
      <c r="Y188" s="16">
        <f>IF( 数据!Y188&lt;=6,(数据!Y188-1)*权重!O$48,              IF(数据!Y188&lt;=12, 5*权重!O$48+(数据!Y188-6)*权重!O$49,                              5*权重!O$48+6*权重!O$49+(数据!Y188-12)*权重!O$51              )
 )</f>
        <v>3.3666666666666667</v>
      </c>
      <c r="Z188" s="16">
        <f>IF( 数据!Z188&lt;=6,(数据!Z188-1)*权重!P$48,              IF(数据!Z188&lt;=10, 5*权重!P$48+(数据!Z188-4)*权重!P$50,                              5*权重!P$48+4*权重!P$50+(数据!Z188-10)*权重!P$52              )  )</f>
        <v>-0.90000000000000013</v>
      </c>
      <c r="AA188" s="16">
        <f>IF( 数据!AA188&lt;=6,(数据!AA188-1)*权重!Q$48,              IF(数据!AA188&lt;=12, 5*权重!Q$48+(数据!AA188-6)*权重!Q$49,                              5*权重!Q$48+6*权重!Q$49+(数据!AA188-12)*权重!Q$51              )
 )</f>
        <v>5.166666666666667</v>
      </c>
      <c r="AB188" s="16">
        <f>IF( 数据!AB188&lt;=6,(数据!AB188-1)*权重!R$48,              IF(数据!AB188&lt;=10, 5*权重!R$48+(数据!AB188-4)*权重!R$50,                              5*权重!R$48+4*权重!R$50+(数据!AB188-10)*权重!R$52              )  )</f>
        <v>59</v>
      </c>
      <c r="AC188" s="16">
        <f>IF( 数据!AC188&lt;=6,(数据!AC188-1)*权重!S$48,              IF(数据!AC188&lt;=12, 5*权重!S$48+(数据!AC188-6)*权重!S$49,                              5*权重!S$48+6*权重!S$49+(数据!AC188-12)*权重!S$51              )
 )</f>
        <v>18</v>
      </c>
      <c r="AD188" s="16">
        <f>IF( 数据!AD188&lt;=6,(数据!AD188-1)*权重!T$48,              IF(数据!AD188&lt;=12, 5*权重!T$48+(数据!AD188-6)*权重!T$49,                              5*权重!T$48+6*权重!T$49+(数据!AD188-12)*权重!T$51              )
 )</f>
        <v>-1.2333333333333329</v>
      </c>
      <c r="AE188" s="16">
        <f>IF( 数据!AE188&lt;=6,(数据!AE188-1)*权重!U$48,              IF(数据!AE188&lt;=10, 5*权重!U$48+(数据!AE188-4)*权重!U$50,                              5*权重!U$48+4*权重!U$50+(数据!AE188-10)*权重!U$52              )  )</f>
        <v>-1.3999999999999995</v>
      </c>
      <c r="AF188" s="16">
        <f>IF( 数据!AF188&lt;=6,(数据!AF188-1)*权重!V$48,              IF(数据!AF188&lt;=10, 5*权重!V$48+(数据!AF188-4)*权重!V$50,                              5*权重!V$48+4*权重!V$50+(数据!AF188-10)*权重!V$52              )  )</f>
        <v>8.9250000000000007</v>
      </c>
      <c r="AG188" s="16">
        <f>IF( 数据!AG188&lt;=6,(数据!AG188-1)*权重!W$48,              IF(数据!AG188&lt;=12, 5*权重!W$48+(数据!AG188-6)*权重!W$49,                              5*权重!W$48+6*权重!W$49+(数据!AG188-12)*权重!W$51              )
 )</f>
        <v>3.8999999999999995</v>
      </c>
      <c r="AH188" s="16">
        <f>IF( 数据!AH188&lt;=6,(数据!AH188-1)*权重!X$48,              IF(数据!AH188&lt;=10, 5*权重!X$48+(数据!AH188-4)*权重!X$50,                              5*权重!X$48+4*权重!X$50+(数据!AH188-10)*权重!X$52              )  )</f>
        <v>0.28749999999999998</v>
      </c>
      <c r="AI188" s="16">
        <f>IF( 数据!AI188&lt;=6,(数据!AI188-1)*权重!Y$48,              IF(数据!AI188&lt;=12, 5*权重!Y$48+(数据!AI188-6)*权重!Y$49,                              5*权重!Y$48+6*权重!Y$49+(数据!AI188-12)*权重!Y$51              )
 )</f>
        <v>0.8</v>
      </c>
      <c r="AJ188" s="16">
        <f>IF( 数据!AJ188&lt;=6,(数据!AJ188-1)*权重!Z$48,              IF(数据!AJ188&lt;=10, 5*权重!Z$48+(数据!AJ188-4)*权重!Z$50,                              5*权重!Z$48+4*权重!Z$50+(数据!AJ188-10)*权重!Z$52              )  )</f>
        <v>12.1875</v>
      </c>
      <c r="AK188" s="16">
        <f>IF( 数据!AK188&lt;=6,(数据!AK188-1)*权重!AA$48,              IF(数据!AK188&lt;=10, 5*权重!AA$48+(数据!AK188-4)*权重!AA$50,                              5*权重!AA$48+4*权重!AA$50+(数据!AK188-10)*权重!AA$52              )  )</f>
        <v>-0.40000000000000013</v>
      </c>
      <c r="AL188" s="16">
        <f>IF( 数据!AL188&lt;=6,(数据!AL188-1)*权重!AB$48,              IF(数据!AL188&lt;=12, 5*权重!AB$48+(数据!AL188-6)*权重!AB$49,                              5*权重!AB$48+6*权重!AB$49+(数据!AL188-12)*权重!AB$51              )
 )</f>
        <v>14.4</v>
      </c>
      <c r="AM188" s="16">
        <f>IF( 数据!AM188&lt;=6,(数据!AM188-1)*权重!AC$48,              IF(数据!AM188&lt;=12, 5*权重!AC$48+(数据!AM188-6)*权重!AC$49,                              5*权重!AC$48+6*权重!AC$49+(数据!AM188-12)*权重!AC$51              )
 )</f>
        <v>8.5</v>
      </c>
      <c r="AN188" s="16">
        <f>IF( 数据!AN188&lt;=6,(数据!AN188-1)*权重!AD$48,              IF(数据!AN188&lt;=12, 5*权重!AD$48+(数据!AN188-6)*权重!AD$49,                              5*权重!AD$48+6*权重!AD$49+(数据!AN188-12)*权重!AD$51              )
 )</f>
        <v>82.0625</v>
      </c>
      <c r="AO188" s="16">
        <f>IF( 数据!AO188&lt;=6,(数据!AO188-1)*权重!AE$48,              IF(数据!AO188&lt;=12, 5*权重!AE$48+(数据!AO188-6)*权重!AE$49,                              5*权重!AE$48+6*权重!AE$49+(数据!AO188-12)*权重!AE$51              )
 )</f>
        <v>5.5833333333333339</v>
      </c>
      <c r="AP188" s="16">
        <f>IF( 数据!AP188&lt;=6,(数据!AP188-1)*权重!AF$48,              IF(数据!AP188&lt;=12, 5*权重!AF$48+(数据!AP188-6)*权重!AF$49,                              5*权重!AF$48+6*权重!AF$49+(数据!AP188-12)*权重!AF$51              )
 )</f>
        <v>15.433333333333334</v>
      </c>
      <c r="AQ188" s="16">
        <f>IF( 数据!AQ188&lt;=6,(数据!AQ188-1)*权重!AG$48,              IF(数据!AQ188&lt;=12, 5*权重!AG$48+(数据!AQ188-6)*权重!AG$49,                              5*权重!AG$48+6*权重!AG$49+(数据!AQ188-12)*权重!AG$51              )
 )</f>
        <v>20.383333333333333</v>
      </c>
      <c r="AR188" s="16">
        <f>IF( 数据!AR188&lt;=6,(数据!AR188-1)*权重!AH$48,              IF(数据!AR188&lt;=12, 5*权重!AH$48+(数据!AR188-6)*权重!AH$49,                              5*权重!AH$48+6*权重!AH$49+(数据!AR188-12)*权重!AH$51              )
 )</f>
        <v>18.066666666666666</v>
      </c>
      <c r="AS188" s="16">
        <f>IF( 数据!AS188&lt;=6,(数据!AS188-1)*权重!AI$48,              IF(数据!AS188&lt;=12, 5*权重!AI$48+(数据!AS188-6)*权重!AI$49,                              5*权重!AI$48+6*权重!AI$49+(数据!AS188-12)*权重!AI$51              )
 )</f>
        <v>5.7000000000000011</v>
      </c>
      <c r="AT188" s="16">
        <f>IF( 数据!AT188&lt;=6,(数据!AT188-1)*权重!AJ$48,              IF(数据!AT188&lt;=12, 5*权重!AJ$48+(数据!AT188-6)*权重!AJ$49,                              5*权重!AJ$48+6*权重!AJ$49+(数据!AT188-12)*权重!AJ$51              )
 )</f>
        <v>76.75</v>
      </c>
      <c r="AU188" s="16">
        <f>IF( 数据!AU188&lt;=6,(数据!AU188-1)*权重!AK$48,              IF(数据!AU188&lt;=12, 5*权重!AK$48+(数据!AU188-6)*权重!AK$49,                              5*权重!AK$48+6*权重!AK$49+(数据!AU188-12)*权重!AK$51              )
 )</f>
        <v>15.399999999999999</v>
      </c>
      <c r="AV188" s="16">
        <f>IF( 数据!AV188&lt;=6,(数据!AV188-1)*权重!AL$48,              IF(数据!AV188&lt;=10, 5*权重!AL$48+(数据!AV188-4)*权重!AL$50,                              5*权重!AL$48+4*权重!AL$50+(数据!AV188-10)*权重!AL$52              )  )</f>
        <v>3.4</v>
      </c>
      <c r="AW188" s="16">
        <f>IF( 数据!AW188&lt;=6,(数据!AW188-1)*权重!AM$48,              IF(数据!AW188&lt;=10, 5*权重!AM$48+(数据!AW188-4)*权重!AM$50,                              5*权重!AM$48+4*权重!AM$50+(数据!AW188-10)*权重!AM$52              )  )</f>
        <v>4.95</v>
      </c>
      <c r="AX188" s="16">
        <f>IF( 数据!AX188&lt;=6,(数据!AX188-1)*权重!AN$48,              IF(数据!AX188&lt;=10, 5*权重!AN$48+(数据!AX188-4)*权重!AN$50,                              5*权重!AN$48+4*权重!AN$50+(数据!AX188-10)*权重!AN$52              )  )</f>
        <v>25.424999999999997</v>
      </c>
      <c r="AY188" s="8">
        <v>1</v>
      </c>
      <c r="AZ188" s="8">
        <v>2</v>
      </c>
      <c r="BA188" s="8">
        <v>3</v>
      </c>
      <c r="BB188" s="8">
        <v>2</v>
      </c>
      <c r="BC188" s="8">
        <v>3</v>
      </c>
      <c r="BD188" s="8">
        <v>1</v>
      </c>
      <c r="BE188" s="8">
        <v>2</v>
      </c>
      <c r="BF188" s="8">
        <v>3</v>
      </c>
      <c r="BG188" s="8">
        <v>4</v>
      </c>
      <c r="BH188" s="8">
        <v>1</v>
      </c>
      <c r="BI188" s="8">
        <v>3</v>
      </c>
      <c r="BJ188" s="8">
        <v>6.9</v>
      </c>
      <c r="BK188" s="8" t="s">
        <v>20</v>
      </c>
      <c r="BL188" s="8">
        <v>19</v>
      </c>
      <c r="BM188" s="8">
        <v>1</v>
      </c>
      <c r="BN188" s="8"/>
      <c r="BO188" s="8">
        <v>20</v>
      </c>
      <c r="BP188" s="34">
        <v>47299</v>
      </c>
      <c r="BQ188" s="8" t="s">
        <v>21</v>
      </c>
      <c r="BR188" s="8" t="s">
        <v>156</v>
      </c>
    </row>
    <row r="189" spans="1:70" ht="15.5" thickBot="1" x14ac:dyDescent="0.35">
      <c r="A189" s="8" t="s">
        <v>26</v>
      </c>
      <c r="B189" s="16">
        <f t="shared" si="7"/>
        <v>428.71583333333331</v>
      </c>
      <c r="C189" s="8" t="s">
        <v>520</v>
      </c>
      <c r="D189" s="8" t="s">
        <v>372</v>
      </c>
      <c r="E189" s="33">
        <v>0.94</v>
      </c>
      <c r="F189" s="8">
        <v>0</v>
      </c>
      <c r="G189" s="8" t="s">
        <v>20</v>
      </c>
      <c r="H189" s="8" t="s">
        <v>369</v>
      </c>
      <c r="I189" s="8">
        <v>27</v>
      </c>
      <c r="J189" s="8">
        <v>162</v>
      </c>
      <c r="K189" s="8">
        <v>164</v>
      </c>
      <c r="L189" s="16">
        <f>IF( 数据!L189&lt;=6,(数据!L189-1)*权重!B$48,              IF(数据!L189&lt;=12, 5*权重!B$48+(数据!L189-6)*权重!B$49,                              5*权重!B$48+6*权重!B$49+(数据!L189-12)*权重!B$51              )
 )</f>
        <v>4.4000000000000004</v>
      </c>
      <c r="M189" s="16">
        <f>IF( 数据!M189&lt;=6,(数据!M189-1)*权重!C$48,              IF(数据!M189&lt;=12, 5*权重!C$48+(数据!M189-6)*权重!C$49,                              5*权重!C$48+6*权重!C$49+(数据!M189-12)*权重!C$51              )
 )</f>
        <v>3.416666666666667</v>
      </c>
      <c r="N189" s="16">
        <f>IF( 数据!N189&lt;=6,(数据!N189-1)*权重!D$48,              IF(数据!N189&lt;=12, 5*权重!D$48+(数据!N189-6)*权重!D$49,                              5*权重!D$48+6*权重!D$49+(数据!N189-12)*权重!D$51              )
 )</f>
        <v>-0.27999999999999992</v>
      </c>
      <c r="O189" s="16">
        <f>IF( 数据!O189&lt;=6,(数据!O189-1)*权重!E$48,              IF(数据!O189&lt;=12, 5*权重!E$48+(数据!O189-6)*权重!E$49,                              5*权重!E$48+6*权重!E$49+(数据!O189-12)*权重!E$51              )
 )</f>
        <v>0</v>
      </c>
      <c r="P189" s="16">
        <f>IF( 数据!P189&lt;=6,(数据!P189-1)*权重!F$48,              IF(数据!P189&lt;=12, 5*权重!F$48+(数据!P189-6)*权重!F$49,                              5*权重!F$48+6*权重!F$49+(数据!P189-12)*权重!F$51              )
 )</f>
        <v>-2.3499999999999996</v>
      </c>
      <c r="Q189" s="16">
        <f>IF( 数据!Q189&lt;=6,(数据!Q189-1)*权重!G$48,              IF(数据!Q189&lt;=12, 5*权重!G$48+(数据!Q189-6)*权重!G$49,                              5*权重!G$48+6*权重!G$49+(数据!Q189-12)*权重!G$51              )
 )</f>
        <v>0</v>
      </c>
      <c r="R189" s="16">
        <f>IF( 数据!R189&lt;=6,(数据!R189-1)*权重!H$48,              IF(数据!R189&lt;=12, 5*权重!H$48+(数据!R189-6)*权重!H$49,                              5*权重!H$48+6*权重!H$49+(数据!R189-12)*权重!H$51              )
 )</f>
        <v>0</v>
      </c>
      <c r="S189" s="16">
        <f>IF( 数据!S189&lt;=6,(数据!S189-1)*权重!I$48,              IF(数据!S189&lt;=12, 5*权重!I$48+(数据!S189-6)*权重!I$49,                              5*权重!I$48+6*权重!I$49+(数据!S189-12)*权重!I$51              )
 )</f>
        <v>13.666666666666666</v>
      </c>
      <c r="T189" s="16">
        <f>IF( 数据!T189&lt;=6,(数据!T189-1)*权重!J$48,              IF(数据!T189&lt;=12, 5*权重!J$48+(数据!T189-6)*权重!J$49,                              5*权重!J$48+6*权重!J$49+(数据!T189-12)*权重!J$51              )
 )</f>
        <v>-0.20000000000000018</v>
      </c>
      <c r="U189" s="16">
        <f>IF( 数据!U189&lt;=6,(数据!U189-1)*权重!K$48,              IF(数据!U189&lt;=12, 5*权重!K$48+(数据!U189-6)*权重!K$49,                              5*权重!K$48+6*权重!K$49+(数据!U189-12)*权重!K$51              )
 )</f>
        <v>0</v>
      </c>
      <c r="V189" s="16">
        <f>IF( 数据!V189&lt;=6,(数据!V189-1)*权重!L$48,              IF(数据!V189&lt;=12, 5*权重!L$48+(数据!V189-6)*权重!L$49,                              5*权重!L$48+6*权重!L$49+(数据!V189-12)*权重!L$51              )
 )</f>
        <v>7.5000000000000009</v>
      </c>
      <c r="W189" s="16">
        <f>IF( 数据!W189&lt;=6,(数据!W189-1)*权重!M$48,              IF(数据!W189&lt;=12, 5*权重!M$48+(数据!W189-6)*权重!M$49,                              5*权重!M$48+6*权重!M$49+(数据!W189-12)*权重!M$51              )
 )</f>
        <v>3.3</v>
      </c>
      <c r="X189" s="16">
        <f>IF( 数据!X189&lt;=6,(数据!X189-1)*权重!N$48,              IF(数据!X189&lt;=12, 5*权重!N$48+(数据!X189-6)*权重!N$49,                              5*权重!N$48+6*权重!N$49+(数据!X189-12)*权重!N$51              )
 )</f>
        <v>1.8833333333333333</v>
      </c>
      <c r="Y189" s="16">
        <f>IF( 数据!Y189&lt;=6,(数据!Y189-1)*权重!O$48,              IF(数据!Y189&lt;=12, 5*权重!O$48+(数据!Y189-6)*权重!O$49,                              5*权重!O$48+6*权重!O$49+(数据!Y189-12)*权重!O$51              )
 )</f>
        <v>5.8666666666666671</v>
      </c>
      <c r="Z189" s="16">
        <f>IF( 数据!Z189&lt;=6,(数据!Z189-1)*权重!P$48,              IF(数据!Z189&lt;=10, 5*权重!P$48+(数据!Z189-4)*权重!P$50,                              5*权重!P$48+4*权重!P$50+(数据!Z189-10)*权重!P$52              )  )</f>
        <v>-0.72500000000000009</v>
      </c>
      <c r="AA189" s="16">
        <f>IF( 数据!AA189&lt;=6,(数据!AA189-1)*权重!Q$48,              IF(数据!AA189&lt;=12, 5*权重!Q$48+(数据!AA189-6)*权重!Q$49,                              5*权重!Q$48+6*权重!Q$49+(数据!AA189-12)*权重!Q$51              )
 )</f>
        <v>5.166666666666667</v>
      </c>
      <c r="AB189" s="16">
        <f>IF( 数据!AB189&lt;=6,(数据!AB189-1)*权重!R$48,              IF(数据!AB189&lt;=10, 5*权重!R$48+(数据!AB189-4)*权重!R$50,                              5*权重!R$48+4*权重!R$50+(数据!AB189-10)*权重!R$52              )  )</f>
        <v>57.5</v>
      </c>
      <c r="AC189" s="16">
        <f>IF( 数据!AC189&lt;=6,(数据!AC189-1)*权重!S$48,              IF(数据!AC189&lt;=12, 5*权重!S$48+(数据!AC189-6)*权重!S$49,                              5*权重!S$48+6*权重!S$49+(数据!AC189-12)*权重!S$51              )
 )</f>
        <v>21.55</v>
      </c>
      <c r="AD189" s="16">
        <f>IF( 数据!AD189&lt;=6,(数据!AD189-1)*权重!T$48,              IF(数据!AD189&lt;=12, 5*权重!T$48+(数据!AD189-6)*权重!T$49,                              5*权重!T$48+6*权重!T$49+(数据!AD189-12)*权重!T$51              )
 )</f>
        <v>0.23333333333333384</v>
      </c>
      <c r="AE189" s="16">
        <f>IF( 数据!AE189&lt;=6,(数据!AE189-1)*权重!U$48,              IF(数据!AE189&lt;=10, 5*权重!U$48+(数据!AE189-4)*权重!U$50,                              5*权重!U$48+4*权重!U$50+(数据!AE189-10)*权重!U$52              )  )</f>
        <v>-0.99999999999999956</v>
      </c>
      <c r="AF189" s="16">
        <f>IF( 数据!AF189&lt;=6,(数据!AF189-1)*权重!V$48,              IF(数据!AF189&lt;=10, 5*权重!V$48+(数据!AF189-4)*权重!V$50,                              5*权重!V$48+4*权重!V$50+(数据!AF189-10)*权重!V$52              )  )</f>
        <v>6.8250000000000011</v>
      </c>
      <c r="AG189" s="16">
        <f>IF( 数据!AG189&lt;=6,(数据!AG189-1)*权重!W$48,              IF(数据!AG189&lt;=12, 5*权重!W$48+(数据!AG189-6)*权重!W$49,                              5*权重!W$48+6*权重!W$49+(数据!AG189-12)*权重!W$51              )
 )</f>
        <v>3.8999999999999995</v>
      </c>
      <c r="AH189" s="16">
        <f>IF( 数据!AH189&lt;=6,(数据!AH189-1)*权重!X$48,              IF(数据!AH189&lt;=10, 5*权重!X$48+(数据!AH189-4)*权重!X$50,                              5*权重!X$48+4*权重!X$50+(数据!AH189-10)*权重!X$52              )  )</f>
        <v>0.4</v>
      </c>
      <c r="AI189" s="16">
        <f>IF( 数据!AI189&lt;=6,(数据!AI189-1)*权重!Y$48,              IF(数据!AI189&lt;=12, 5*权重!Y$48+(数据!AI189-6)*权重!Y$49,                              5*权重!Y$48+6*权重!Y$49+(数据!AI189-12)*权重!Y$51              )
 )</f>
        <v>1.0666666666666667</v>
      </c>
      <c r="AJ189" s="16">
        <f>IF( 数据!AJ189&lt;=6,(数据!AJ189-1)*权重!Z$48,              IF(数据!AJ189&lt;=10, 5*权重!Z$48+(数据!AJ189-4)*权重!Z$50,                              5*权重!Z$48+4*权重!Z$50+(数据!AJ189-10)*权重!Z$52              )  )</f>
        <v>10.425000000000001</v>
      </c>
      <c r="AK189" s="16">
        <f>IF( 数据!AK189&lt;=6,(数据!AK189-1)*权重!AA$48,              IF(数据!AK189&lt;=10, 5*权重!AA$48+(数据!AK189-4)*权重!AA$50,                              5*权重!AA$48+4*权重!AA$50+(数据!AK189-10)*权重!AA$52              )  )</f>
        <v>-0.75000000000000022</v>
      </c>
      <c r="AL189" s="16">
        <f>IF( 数据!AL189&lt;=6,(数据!AL189-1)*权重!AB$48,              IF(数据!AL189&lt;=12, 5*权重!AB$48+(数据!AL189-6)*权重!AB$49,                              5*权重!AB$48+6*权重!AB$49+(数据!AL189-12)*权重!AB$51              )
 )</f>
        <v>14.4</v>
      </c>
      <c r="AM189" s="16">
        <f>IF( 数据!AM189&lt;=6,(数据!AM189-1)*权重!AC$48,              IF(数据!AM189&lt;=12, 5*权重!AC$48+(数据!AM189-6)*权重!AC$49,                              5*权重!AC$48+6*权重!AC$49+(数据!AM189-12)*权重!AC$51              )
 )</f>
        <v>9.9666666666666668</v>
      </c>
      <c r="AN189" s="16">
        <f>IF( 数据!AN189&lt;=6,(数据!AN189-1)*权重!AD$48,              IF(数据!AN189&lt;=12, 5*权重!AD$48+(数据!AN189-6)*权重!AD$49,                              5*权重!AD$48+6*权重!AD$49+(数据!AN189-12)*权重!AD$51              )
 )</f>
        <v>77.333333333333329</v>
      </c>
      <c r="AO189" s="16">
        <f>IF( 数据!AO189&lt;=6,(数据!AO189-1)*权重!AE$48,              IF(数据!AO189&lt;=12, 5*权重!AE$48+(数据!AO189-6)*权重!AE$49,                              5*权重!AE$48+6*权重!AE$49+(数据!AO189-12)*权重!AE$51              )
 )</f>
        <v>8.3500000000000014</v>
      </c>
      <c r="AP189" s="16">
        <f>IF( 数据!AP189&lt;=6,(数据!AP189-1)*权重!AF$48,              IF(数据!AP189&lt;=12, 5*权重!AF$48+(数据!AP189-6)*权重!AF$49,                              5*权重!AF$48+6*权重!AF$49+(数据!AP189-12)*权重!AF$51              )
 )</f>
        <v>13.5</v>
      </c>
      <c r="AQ189" s="16">
        <f>IF( 数据!AQ189&lt;=6,(数据!AQ189-1)*权重!AG$48,              IF(数据!AQ189&lt;=12, 5*权重!AG$48+(数据!AQ189-6)*权重!AG$49,                              5*权重!AG$48+6*权重!AG$49+(数据!AQ189-12)*权重!AG$51              )
 )</f>
        <v>18.316666666666666</v>
      </c>
      <c r="AR189" s="16">
        <f>IF( 数据!AR189&lt;=6,(数据!AR189-1)*权重!AH$48,              IF(数据!AR189&lt;=12, 5*权重!AH$48+(数据!AR189-6)*权重!AH$49,                              5*权重!AH$48+6*权重!AH$49+(数据!AR189-12)*权重!AH$51              )
 )</f>
        <v>16.899999999999999</v>
      </c>
      <c r="AS189" s="16">
        <f>IF( 数据!AS189&lt;=6,(数据!AS189-1)*权重!AI$48,              IF(数据!AS189&lt;=12, 5*权重!AI$48+(数据!AS189-6)*权重!AI$49,                              5*权重!AI$48+6*权重!AI$49+(数据!AS189-12)*权重!AI$51              )
 )</f>
        <v>4.416666666666667</v>
      </c>
      <c r="AT189" s="16">
        <f>IF( 数据!AT189&lt;=6,(数据!AT189-1)*权重!AJ$48,              IF(数据!AT189&lt;=12, 5*权重!AJ$48+(数据!AT189-6)*权重!AJ$49,                              5*权重!AJ$48+6*权重!AJ$49+(数据!AT189-12)*权重!AJ$51              )
 )</f>
        <v>76.75</v>
      </c>
      <c r="AU189" s="16">
        <f>IF( 数据!AU189&lt;=6,(数据!AU189-1)*权重!AK$48,              IF(数据!AU189&lt;=12, 5*权重!AK$48+(数据!AU189-6)*权重!AK$49,                              5*权重!AK$48+6*权重!AK$49+(数据!AU189-12)*权重!AK$51              )
 )</f>
        <v>14.799999999999999</v>
      </c>
      <c r="AV189" s="16">
        <f>IF( 数据!AV189&lt;=6,(数据!AV189-1)*权重!AL$48,              IF(数据!AV189&lt;=10, 5*权重!AL$48+(数据!AV189-4)*权重!AL$50,                              5*权重!AL$48+4*权重!AL$50+(数据!AV189-10)*权重!AL$52              )  )</f>
        <v>3.4</v>
      </c>
      <c r="AW189" s="16">
        <f>IF( 数据!AW189&lt;=6,(数据!AW189-1)*权重!AM$48,              IF(数据!AW189&lt;=10, 5*权重!AM$48+(数据!AW189-4)*权重!AM$50,                              5*权重!AM$48+4*权重!AM$50+(数据!AW189-10)*权重!AM$52              )  )</f>
        <v>4.2</v>
      </c>
      <c r="AX189" s="16">
        <f>IF( 数据!AX189&lt;=6,(数据!AX189-1)*权重!AN$48,              IF(数据!AX189&lt;=10, 5*权重!AN$48+(数据!AX189-4)*权重!AN$50,                              5*权重!AN$48+4*权重!AN$50+(数据!AX189-10)*权重!AN$52              )  )</f>
        <v>24.587499999999999</v>
      </c>
      <c r="AY189" s="8">
        <v>1</v>
      </c>
      <c r="AZ189" s="8">
        <v>3</v>
      </c>
      <c r="BA189" s="8">
        <v>3</v>
      </c>
      <c r="BB189" s="8">
        <v>2</v>
      </c>
      <c r="BC189" s="8">
        <v>1</v>
      </c>
      <c r="BD189" s="8">
        <v>3</v>
      </c>
      <c r="BE189" s="8">
        <v>2</v>
      </c>
      <c r="BF189" s="8">
        <v>1</v>
      </c>
      <c r="BG189" s="8">
        <v>1</v>
      </c>
      <c r="BH189" s="8">
        <v>3</v>
      </c>
      <c r="BI189" s="8">
        <v>2</v>
      </c>
      <c r="BJ189" s="8">
        <v>6.6</v>
      </c>
      <c r="BK189" s="8" t="s">
        <v>22</v>
      </c>
      <c r="BL189" s="8">
        <v>19</v>
      </c>
      <c r="BM189" s="8" t="s">
        <v>349</v>
      </c>
      <c r="BN189" s="8"/>
      <c r="BO189" s="8">
        <v>13</v>
      </c>
      <c r="BP189" s="34">
        <v>46568</v>
      </c>
      <c r="BQ189" s="8" t="s">
        <v>21</v>
      </c>
      <c r="BR189" s="8" t="s">
        <v>156</v>
      </c>
    </row>
    <row r="190" spans="1:70" ht="15.5" thickBot="1" x14ac:dyDescent="0.35">
      <c r="A190" s="8" t="s">
        <v>26</v>
      </c>
      <c r="B190" s="16">
        <f t="shared" si="7"/>
        <v>457.05333333333328</v>
      </c>
      <c r="C190" s="8" t="s">
        <v>521</v>
      </c>
      <c r="D190" s="8"/>
      <c r="E190" s="33">
        <v>0.96</v>
      </c>
      <c r="F190" s="8">
        <v>0</v>
      </c>
      <c r="G190" s="8" t="s">
        <v>20</v>
      </c>
      <c r="H190" s="8" t="s">
        <v>31</v>
      </c>
      <c r="I190" s="8">
        <v>26</v>
      </c>
      <c r="J190" s="8">
        <v>162</v>
      </c>
      <c r="K190" s="8">
        <v>169</v>
      </c>
      <c r="L190" s="16">
        <f>IF( 数据!L190&lt;=6,(数据!L190-1)*权重!B$48,              IF(数据!L190&lt;=12, 5*权重!B$48+(数据!L190-6)*权重!B$49,                              5*权重!B$48+6*权重!B$49+(数据!L190-12)*权重!B$51              )
 )</f>
        <v>4.8666666666666663</v>
      </c>
      <c r="M190" s="16">
        <f>IF( 数据!M190&lt;=6,(数据!M190-1)*权重!C$48,              IF(数据!M190&lt;=12, 5*权重!C$48+(数据!M190-6)*权重!C$49,                              5*权重!C$48+6*权重!C$49+(数据!M190-12)*权重!C$51              )
 )</f>
        <v>1.3333333333333335</v>
      </c>
      <c r="N190" s="16">
        <f>IF( 数据!N190&lt;=6,(数据!N190-1)*权重!D$48,              IF(数据!N190&lt;=12, 5*权重!D$48+(数据!N190-6)*权重!D$49,                              5*权重!D$48+6*权重!D$49+(数据!N190-12)*权重!D$51              )
 )</f>
        <v>0.82000000000000006</v>
      </c>
      <c r="O190" s="16">
        <f>IF( 数据!O190&lt;=6,(数据!O190-1)*权重!E$48,              IF(数据!O190&lt;=12, 5*权重!E$48+(数据!O190-6)*权重!E$49,                              5*权重!E$48+6*权重!E$49+(数据!O190-12)*权重!E$51              )
 )</f>
        <v>0</v>
      </c>
      <c r="P190" s="16">
        <f>IF( 数据!P190&lt;=6,(数据!P190-1)*权重!F$48,              IF(数据!P190&lt;=12, 5*权重!F$48+(数据!P190-6)*权重!F$49,                              5*权重!F$48+6*权重!F$49+(数据!P190-12)*权重!F$51              )
 )</f>
        <v>-2.7333333333333329</v>
      </c>
      <c r="Q190" s="16">
        <f>IF( 数据!Q190&lt;=6,(数据!Q190-1)*权重!G$48,              IF(数据!Q190&lt;=12, 5*权重!G$48+(数据!Q190-6)*权重!G$49,                              5*权重!G$48+6*权重!G$49+(数据!Q190-12)*权重!G$51              )
 )</f>
        <v>0</v>
      </c>
      <c r="R190" s="16">
        <f>IF( 数据!R190&lt;=6,(数据!R190-1)*权重!H$48,              IF(数据!R190&lt;=12, 5*权重!H$48+(数据!R190-6)*权重!H$49,                              5*权重!H$48+6*权重!H$49+(数据!R190-12)*权重!H$51              )
 )</f>
        <v>0</v>
      </c>
      <c r="S190" s="16">
        <f>IF( 数据!S190&lt;=6,(数据!S190-1)*权重!I$48,              IF(数据!S190&lt;=12, 5*权重!I$48+(数据!S190-6)*权重!I$49,                              5*权重!I$48+6*权重!I$49+(数据!S190-12)*权重!I$51              )
 )</f>
        <v>15.2</v>
      </c>
      <c r="T190" s="16">
        <f>IF( 数据!T190&lt;=6,(数据!T190-1)*权重!J$48,              IF(数据!T190&lt;=12, 5*权重!J$48+(数据!T190-6)*权重!J$49,                              5*权重!J$48+6*权重!J$49+(数据!T190-12)*权重!J$51              )
 )</f>
        <v>1.7999999999999998</v>
      </c>
      <c r="U190" s="16">
        <f>IF( 数据!U190&lt;=6,(数据!U190-1)*权重!K$48,              IF(数据!U190&lt;=12, 5*权重!K$48+(数据!U190-6)*权重!K$49,                              5*权重!K$48+6*权重!K$49+(数据!U190-12)*权重!K$51              )
 )</f>
        <v>0</v>
      </c>
      <c r="V190" s="16">
        <f>IF( 数据!V190&lt;=6,(数据!V190-1)*权重!L$48,              IF(数据!V190&lt;=12, 5*权重!L$48+(数据!V190-6)*权重!L$49,                              5*权重!L$48+6*权重!L$49+(数据!V190-12)*权重!L$51              )
 )</f>
        <v>6.7666666666666675</v>
      </c>
      <c r="W190" s="16">
        <f>IF( 数据!W190&lt;=6,(数据!W190-1)*权重!M$48,              IF(数据!W190&lt;=12, 5*权重!M$48+(数据!W190-6)*权重!M$49,                              5*权重!M$48+6*权重!M$49+(数据!W190-12)*权重!M$51              )
 )</f>
        <v>1.4</v>
      </c>
      <c r="X190" s="16">
        <f>IF( 数据!X190&lt;=6,(数据!X190-1)*权重!N$48,              IF(数据!X190&lt;=12, 5*权重!N$48+(数据!X190-6)*权重!N$49,                              5*权重!N$48+6*权重!N$49+(数据!X190-12)*权重!N$51              )
 )</f>
        <v>3.1999999999999997</v>
      </c>
      <c r="Y190" s="16">
        <f>IF( 数据!Y190&lt;=6,(数据!Y190-1)*权重!O$48,              IF(数据!Y190&lt;=12, 5*权重!O$48+(数据!Y190-6)*权重!O$49,                              5*权重!O$48+6*权重!O$49+(数据!Y190-12)*权重!O$51              )
 )</f>
        <v>1.3666666666666667</v>
      </c>
      <c r="Z190" s="16">
        <f>IF( 数据!Z190&lt;=6,(数据!Z190-1)*权重!P$48,              IF(数据!Z190&lt;=10, 5*权重!P$48+(数据!Z190-4)*权重!P$50,                              5*权重!P$48+4*权重!P$50+(数据!Z190-10)*权重!P$52              )  )</f>
        <v>-1.25</v>
      </c>
      <c r="AA190" s="16">
        <f>IF( 数据!AA190&lt;=6,(数据!AA190-1)*权重!Q$48,              IF(数据!AA190&lt;=12, 5*权重!Q$48+(数据!AA190-6)*权重!Q$49,                              5*权重!Q$48+6*权重!Q$49+(数据!AA190-12)*权重!Q$51              )
 )</f>
        <v>5.833333333333333</v>
      </c>
      <c r="AB190" s="16">
        <f>IF( 数据!AB190&lt;=6,(数据!AB190-1)*权重!R$48,              IF(数据!AB190&lt;=10, 5*权重!R$48+(数据!AB190-4)*权重!R$50,                              5*权重!R$48+4*权重!R$50+(数据!AB190-10)*权重!R$52              )  )</f>
        <v>57.5</v>
      </c>
      <c r="AC190" s="16">
        <f>IF( 数据!AC190&lt;=6,(数据!AC190-1)*权重!S$48,              IF(数据!AC190&lt;=12, 5*权重!S$48+(数据!AC190-6)*权重!S$49,                              5*权重!S$48+6*权重!S$49+(数据!AC190-12)*权重!S$51              )
 )</f>
        <v>20.183333333333334</v>
      </c>
      <c r="AD190" s="16">
        <f>IF( 数据!AD190&lt;=6,(数据!AD190-1)*权重!T$48,              IF(数据!AD190&lt;=12, 5*权重!T$48+(数据!AD190-6)*权重!T$49,                              5*权重!T$48+6*权重!T$49+(数据!AD190-12)*权重!T$51              )
 )</f>
        <v>-0.86666666666666625</v>
      </c>
      <c r="AE190" s="16">
        <f>IF( 数据!AE190&lt;=6,(数据!AE190-1)*权重!U$48,              IF(数据!AE190&lt;=10, 5*权重!U$48+(数据!AE190-4)*权重!U$50,                              5*权重!U$48+4*权重!U$50+(数据!AE190-10)*权重!U$52              )  )</f>
        <v>-2.1999999999999993</v>
      </c>
      <c r="AF190" s="16">
        <f>IF( 数据!AF190&lt;=6,(数据!AF190-1)*权重!V$48,              IF(数据!AF190&lt;=10, 5*权重!V$48+(数据!AF190-4)*权重!V$50,                              5*权重!V$48+4*权重!V$50+(数据!AF190-10)*权重!V$52              )  )</f>
        <v>7.6125000000000007</v>
      </c>
      <c r="AG190" s="16">
        <f>IF( 数据!AG190&lt;=6,(数据!AG190-1)*权重!W$48,              IF(数据!AG190&lt;=12, 5*权重!W$48+(数据!AG190-6)*权重!W$49,                              5*权重!W$48+6*权重!W$49+(数据!AG190-12)*权重!W$51              )
 )</f>
        <v>3.8999999999999995</v>
      </c>
      <c r="AH190" s="16">
        <f>IF( 数据!AH190&lt;=6,(数据!AH190-1)*权重!X$48,              IF(数据!AH190&lt;=10, 5*权重!X$48+(数据!AH190-4)*权重!X$50,                              5*权重!X$48+4*权重!X$50+(数据!AH190-10)*权重!X$52              )  )</f>
        <v>0.28749999999999998</v>
      </c>
      <c r="AI190" s="16">
        <f>IF( 数据!AI190&lt;=6,(数据!AI190-1)*权重!Y$48,              IF(数据!AI190&lt;=12, 5*权重!Y$48+(数据!AI190-6)*权重!Y$49,                              5*权重!Y$48+6*权重!Y$49+(数据!AI190-12)*权重!Y$51              )
 )</f>
        <v>0</v>
      </c>
      <c r="AJ190" s="16">
        <f>IF( 数据!AJ190&lt;=6,(数据!AJ190-1)*权重!Z$48,              IF(数据!AJ190&lt;=10, 5*权重!Z$48+(数据!AJ190-4)*权重!Z$50,                              5*权重!Z$48+4*权重!Z$50+(数据!AJ190-10)*权重!Z$52              )  )</f>
        <v>10.425000000000001</v>
      </c>
      <c r="AK190" s="16">
        <f>IF( 数据!AK190&lt;=6,(数据!AK190-1)*权重!AA$48,              IF(数据!AK190&lt;=10, 5*权重!AA$48+(数据!AK190-4)*权重!AA$50,                              5*权重!AA$48+4*权重!AA$50+(数据!AK190-10)*权重!AA$52              )  )</f>
        <v>-0.57500000000000018</v>
      </c>
      <c r="AL190" s="16">
        <f>IF( 数据!AL190&lt;=6,(数据!AL190-1)*权重!AB$48,              IF(数据!AL190&lt;=12, 5*权重!AB$48+(数据!AL190-6)*权重!AB$49,                              5*权重!AB$48+6*权重!AB$49+(数据!AL190-12)*权重!AB$51              )
 )</f>
        <v>16.2</v>
      </c>
      <c r="AM190" s="16">
        <f>IF( 数据!AM190&lt;=6,(数据!AM190-1)*权重!AC$48,              IF(数据!AM190&lt;=12, 5*权重!AC$48+(数据!AM190-6)*权重!AC$49,                              5*权重!AC$48+6*权重!AC$49+(数据!AM190-12)*权重!AC$51              )
 )</f>
        <v>9.2333333333333343</v>
      </c>
      <c r="AN190" s="16">
        <f>IF( 数据!AN190&lt;=6,(数据!AN190-1)*权重!AD$48,              IF(数据!AN190&lt;=12, 5*权重!AD$48+(数据!AN190-6)*权重!AD$49,                              5*权重!AD$48+6*权重!AD$49+(数据!AN190-12)*权重!AD$51              )
 )</f>
        <v>77.333333333333329</v>
      </c>
      <c r="AO190" s="16">
        <f>IF( 数据!AO190&lt;=6,(数据!AO190-1)*权重!AE$48,              IF(数据!AO190&lt;=12, 5*权重!AE$48+(数据!AO190-6)*权重!AE$49,                              5*权重!AE$48+6*权重!AE$49+(数据!AO190-12)*权重!AE$51              )
 )</f>
        <v>20.3</v>
      </c>
      <c r="AP190" s="16">
        <f>IF( 数据!AP190&lt;=6,(数据!AP190-1)*权重!AF$48,              IF(数据!AP190&lt;=12, 5*权重!AF$48+(数据!AP190-6)*权重!AF$49,                              5*权重!AF$48+6*权重!AF$49+(数据!AP190-12)*权重!AF$51              )
 )</f>
        <v>17.366666666666667</v>
      </c>
      <c r="AQ190" s="16">
        <f>IF( 数据!AQ190&lt;=6,(数据!AQ190-1)*权重!AG$48,              IF(数据!AQ190&lt;=12, 5*权重!AG$48+(数据!AQ190-6)*权重!AG$49,                              5*权重!AG$48+6*权重!AG$49+(数据!AQ190-12)*权重!AG$51              )
 )</f>
        <v>18.833333333333336</v>
      </c>
      <c r="AR190" s="16">
        <f>IF( 数据!AR190&lt;=6,(数据!AR190-1)*权重!AH$48,              IF(数据!AR190&lt;=12, 5*权重!AH$48+(数据!AR190-6)*权重!AH$49,                              5*权重!AH$48+6*权重!AH$49+(数据!AR190-12)*权重!AH$51              )
 )</f>
        <v>18.066666666666666</v>
      </c>
      <c r="AS190" s="16">
        <f>IF( 数据!AS190&lt;=6,(数据!AS190-1)*权重!AI$48,              IF(数据!AS190&lt;=12, 5*权重!AI$48+(数据!AS190-6)*权重!AI$49,                              5*权重!AI$48+6*权重!AI$49+(数据!AS190-12)*权重!AI$51              )
 )</f>
        <v>9.5000000000000018</v>
      </c>
      <c r="AT190" s="16">
        <f>IF( 数据!AT190&lt;=6,(数据!AT190-1)*权重!AJ$48,              IF(数据!AT190&lt;=12, 5*权重!AJ$48+(数据!AT190-6)*权重!AJ$49,                              5*权重!AJ$48+6*权重!AJ$49+(数据!AT190-12)*权重!AJ$51              )
 )</f>
        <v>86.5</v>
      </c>
      <c r="AU190" s="16">
        <f>IF( 数据!AU190&lt;=6,(数据!AU190-1)*权重!AK$48,              IF(数据!AU190&lt;=12, 5*权重!AK$48+(数据!AU190-6)*权重!AK$49,                              5*权重!AK$48+6*权重!AK$49+(数据!AU190-12)*权重!AK$51              )
 )</f>
        <v>15.399999999999999</v>
      </c>
      <c r="AV190" s="16">
        <f>IF( 数据!AV190&lt;=6,(数据!AV190-1)*权重!AL$48,              IF(数据!AV190&lt;=10, 5*权重!AL$48+(数据!AV190-4)*权重!AL$50,                              5*权重!AL$48+4*权重!AL$50+(数据!AV190-10)*权重!AL$52              )  )</f>
        <v>3.8250000000000002</v>
      </c>
      <c r="AW190" s="16">
        <f>IF( 数据!AW190&lt;=6,(数据!AW190-1)*权重!AM$48,              IF(数据!AW190&lt;=10, 5*权重!AM$48+(数据!AW190-4)*权重!AM$50,                              5*权重!AM$48+4*权重!AM$50+(数据!AW190-10)*权重!AM$52              )  )</f>
        <v>4.2</v>
      </c>
      <c r="AX190" s="16">
        <f>IF( 数据!AX190&lt;=6,(数据!AX190-1)*权重!AN$48,              IF(数据!AX190&lt;=10, 5*权重!AN$48+(数据!AX190-4)*权重!AN$50,                              5*权重!AN$48+4*权重!AN$50+(数据!AX190-10)*权重!AN$52              )  )</f>
        <v>25.424999999999997</v>
      </c>
      <c r="AY190" s="8">
        <v>3</v>
      </c>
      <c r="AZ190" s="8">
        <v>3</v>
      </c>
      <c r="BA190" s="8">
        <v>1</v>
      </c>
      <c r="BB190" s="8">
        <v>3</v>
      </c>
      <c r="BC190" s="8">
        <v>2</v>
      </c>
      <c r="BD190" s="8">
        <v>4</v>
      </c>
      <c r="BE190" s="8">
        <v>3</v>
      </c>
      <c r="BF190" s="8">
        <v>3</v>
      </c>
      <c r="BG190" s="8">
        <v>1</v>
      </c>
      <c r="BH190" s="8">
        <v>1</v>
      </c>
      <c r="BI190" s="8">
        <v>1</v>
      </c>
      <c r="BJ190" s="8">
        <v>7.3</v>
      </c>
      <c r="BK190" s="8" t="s">
        <v>20</v>
      </c>
      <c r="BL190" s="8">
        <v>17</v>
      </c>
      <c r="BM190" s="8">
        <v>1</v>
      </c>
      <c r="BN190" s="8"/>
      <c r="BO190" s="8">
        <v>6</v>
      </c>
      <c r="BP190" s="34">
        <v>46568</v>
      </c>
      <c r="BQ190" s="8" t="s">
        <v>21</v>
      </c>
      <c r="BR190" s="8" t="s">
        <v>156</v>
      </c>
    </row>
    <row r="191" spans="1:70" ht="15.5" thickBot="1" x14ac:dyDescent="0.35">
      <c r="A191" s="8" t="s">
        <v>26</v>
      </c>
      <c r="B191" s="16">
        <f t="shared" si="7"/>
        <v>430.935</v>
      </c>
      <c r="C191" s="8" t="s">
        <v>522</v>
      </c>
      <c r="D191" s="8" t="s">
        <v>432</v>
      </c>
      <c r="E191" s="33">
        <v>1</v>
      </c>
      <c r="F191" s="8">
        <v>0</v>
      </c>
      <c r="G191" s="8" t="s">
        <v>33</v>
      </c>
      <c r="H191" s="8" t="s">
        <v>433</v>
      </c>
      <c r="I191" s="8">
        <v>25</v>
      </c>
      <c r="J191" s="8">
        <v>146</v>
      </c>
      <c r="K191" s="8">
        <v>158</v>
      </c>
      <c r="L191" s="16">
        <f>IF( 数据!L191&lt;=6,(数据!L191-1)*权重!B$48,              IF(数据!L191&lt;=12, 5*权重!B$48+(数据!L191-6)*权重!B$49,                              5*权重!B$48+6*权重!B$49+(数据!L191-12)*权重!B$51              )
 )</f>
        <v>3.9333333333333331</v>
      </c>
      <c r="M191" s="16">
        <f>IF( 数据!M191&lt;=6,(数据!M191-1)*权重!C$48,              IF(数据!M191&lt;=12, 5*权重!C$48+(数据!M191-6)*权重!C$49,                              5*权重!C$48+6*权重!C$49+(数据!M191-12)*权重!C$51              )
 )</f>
        <v>1.7</v>
      </c>
      <c r="N191" s="16">
        <f>IF( 数据!N191&lt;=6,(数据!N191-1)*权重!D$48,              IF(数据!N191&lt;=12, 5*权重!D$48+(数据!N191-6)*权重!D$49,                              5*权重!D$48+6*权重!D$49+(数据!N191-12)*权重!D$51              )
 )</f>
        <v>-1.4999999999999902E-2</v>
      </c>
      <c r="O191" s="16">
        <f>IF( 数据!O191&lt;=6,(数据!O191-1)*权重!E$48,              IF(数据!O191&lt;=12, 5*权重!E$48+(数据!O191-6)*权重!E$49,                              5*权重!E$48+6*权重!E$49+(数据!O191-12)*权重!E$51              )
 )</f>
        <v>0</v>
      </c>
      <c r="P191" s="16">
        <f>IF( 数据!P191&lt;=6,(数据!P191-1)*权重!F$48,              IF(数据!P191&lt;=12, 5*权重!F$48+(数据!P191-6)*权重!F$49,                              5*权重!F$48+6*权重!F$49+(数据!P191-12)*权重!F$51              )
 )</f>
        <v>-2.7333333333333329</v>
      </c>
      <c r="Q191" s="16">
        <f>IF( 数据!Q191&lt;=6,(数据!Q191-1)*权重!G$48,              IF(数据!Q191&lt;=12, 5*权重!G$48+(数据!Q191-6)*权重!G$49,                              5*权重!G$48+6*权重!G$49+(数据!Q191-12)*权重!G$51              )
 )</f>
        <v>0</v>
      </c>
      <c r="R191" s="16">
        <f>IF( 数据!R191&lt;=6,(数据!R191-1)*权重!H$48,              IF(数据!R191&lt;=12, 5*权重!H$48+(数据!R191-6)*权重!H$49,                              5*权重!H$48+6*权重!H$49+(数据!R191-12)*权重!H$51              )
 )</f>
        <v>0</v>
      </c>
      <c r="S191" s="16">
        <f>IF( 数据!S191&lt;=6,(数据!S191-1)*权重!I$48,              IF(数据!S191&lt;=12, 5*权重!I$48+(数据!S191-6)*权重!I$49,                              5*权重!I$48+6*权重!I$49+(数据!S191-12)*权重!I$51              )
 )</f>
        <v>15.2</v>
      </c>
      <c r="T191" s="16">
        <f>IF( 数据!T191&lt;=6,(数据!T191-1)*权重!J$48,              IF(数据!T191&lt;=12, 5*权重!J$48+(数据!T191-6)*权重!J$49,                              5*权重!J$48+6*权重!J$49+(数据!T191-12)*权重!J$51              )
 )</f>
        <v>1.0333333333333332</v>
      </c>
      <c r="U191" s="16">
        <f>IF( 数据!U191&lt;=6,(数据!U191-1)*权重!K$48,              IF(数据!U191&lt;=12, 5*权重!K$48+(数据!U191-6)*权重!K$49,                              5*权重!K$48+6*权重!K$49+(数据!U191-12)*权重!K$51              )
 )</f>
        <v>0</v>
      </c>
      <c r="V191" s="16">
        <f>IF( 数据!V191&lt;=6,(数据!V191-1)*权重!L$48,              IF(数据!V191&lt;=12, 5*权重!L$48+(数据!V191-6)*权重!L$49,                              5*权重!L$48+6*权重!L$49+(数据!V191-12)*权重!L$51              )
 )</f>
        <v>10.166666666666668</v>
      </c>
      <c r="W191" s="16">
        <f>IF( 数据!W191&lt;=6,(数据!W191-1)*权重!M$48,              IF(数据!W191&lt;=12, 5*权重!M$48+(数据!W191-6)*权重!M$49,                              5*权重!M$48+6*权重!M$49+(数据!W191-12)*权重!M$51              )
 )</f>
        <v>0.76666666666666661</v>
      </c>
      <c r="X191" s="16">
        <f>IF( 数据!X191&lt;=6,(数据!X191-1)*权重!N$48,              IF(数据!X191&lt;=12, 5*权重!N$48+(数据!X191-6)*权重!N$49,                              5*权重!N$48+6*权重!N$49+(数据!X191-12)*权重!N$51              )
 )</f>
        <v>1.7999999999999998</v>
      </c>
      <c r="Y191" s="16">
        <f>IF( 数据!Y191&lt;=6,(数据!Y191-1)*权重!O$48,              IF(数据!Y191&lt;=12, 5*权重!O$48+(数据!Y191-6)*权重!O$49,                              5*权重!O$48+6*权重!O$49+(数据!Y191-12)*权重!O$51              )
 )</f>
        <v>3.3666666666666667</v>
      </c>
      <c r="Z191" s="16">
        <f>IF( 数据!Z191&lt;=6,(数据!Z191-1)*权重!P$48,              IF(数据!Z191&lt;=10, 5*权重!P$48+(数据!Z191-4)*权重!P$50,                              5*权重!P$48+4*权重!P$50+(数据!Z191-10)*权重!P$52              )  )</f>
        <v>-1.0750000000000002</v>
      </c>
      <c r="AA191" s="16">
        <f>IF( 数据!AA191&lt;=6,(数据!AA191-1)*权重!Q$48,              IF(数据!AA191&lt;=12, 5*权重!Q$48+(数据!AA191-6)*权重!Q$49,                              5*权重!Q$48+6*权重!Q$49+(数据!AA191-12)*权重!Q$51              )
 )</f>
        <v>4.9333333333333327</v>
      </c>
      <c r="AB191" s="16">
        <f>IF( 数据!AB191&lt;=6,(数据!AB191-1)*权重!R$48,              IF(数据!AB191&lt;=10, 5*权重!R$48+(数据!AB191-4)*权重!R$50,                              5*权重!R$48+4*权重!R$50+(数据!AB191-10)*权重!R$52              )  )</f>
        <v>56</v>
      </c>
      <c r="AC191" s="16">
        <f>IF( 数据!AC191&lt;=6,(数据!AC191-1)*权重!S$48,              IF(数据!AC191&lt;=12, 5*权重!S$48+(数据!AC191-6)*权重!S$49,                              5*权重!S$48+6*权重!S$49+(数据!AC191-12)*权重!S$51              )
 )</f>
        <v>22.233333333333334</v>
      </c>
      <c r="AD191" s="16">
        <f>IF( 数据!AD191&lt;=6,(数据!AD191-1)*权重!T$48,              IF(数据!AD191&lt;=12, 5*权重!T$48+(数据!AD191-6)*权重!T$49,                              5*权重!T$48+6*权重!T$49+(数据!AD191-12)*权重!T$51              )
 )</f>
        <v>-0.13333333333333286</v>
      </c>
      <c r="AE191" s="16">
        <f>IF( 数据!AE191&lt;=6,(数据!AE191-1)*权重!U$48,              IF(数据!AE191&lt;=10, 5*权重!U$48+(数据!AE191-4)*权重!U$50,                              5*权重!U$48+4*权重!U$50+(数据!AE191-10)*权重!U$52              )  )</f>
        <v>-2.5999999999999996</v>
      </c>
      <c r="AF191" s="16">
        <f>IF( 数据!AF191&lt;=6,(数据!AF191-1)*权重!V$48,              IF(数据!AF191&lt;=10, 5*权重!V$48+(数据!AF191-4)*权重!V$50,                              5*权重!V$48+4*权重!V$50+(数据!AF191-10)*权重!V$52              )  )</f>
        <v>7.0875000000000004</v>
      </c>
      <c r="AG191" s="16">
        <f>IF( 数据!AG191&lt;=6,(数据!AG191-1)*权重!W$48,              IF(数据!AG191&lt;=12, 5*权重!W$48+(数据!AG191-6)*权重!W$49,                              5*权重!W$48+6*权重!W$49+(数据!AG191-12)*权重!W$51              )
 )</f>
        <v>3.0999999999999996</v>
      </c>
      <c r="AH191" s="16">
        <f>IF( 数据!AH191&lt;=6,(数据!AH191-1)*权重!X$48,              IF(数据!AH191&lt;=10, 5*权重!X$48+(数据!AH191-4)*权重!X$50,                              5*权重!X$48+4*权重!X$50+(数据!AH191-10)*权重!X$52              )  )</f>
        <v>-4.9999999999999989E-2</v>
      </c>
      <c r="AI191" s="16">
        <f>IF( 数据!AI191&lt;=6,(数据!AI191-1)*权重!Y$48,              IF(数据!AI191&lt;=12, 5*权重!Y$48+(数据!AI191-6)*权重!Y$49,                              5*权重!Y$48+6*权重!Y$49+(数据!AI191-12)*权重!Y$51              )
 )</f>
        <v>1.8666666666666667</v>
      </c>
      <c r="AJ191" s="16">
        <f>IF( 数据!AJ191&lt;=6,(数据!AJ191-1)*权重!Z$48,              IF(数据!AJ191&lt;=10, 5*权重!Z$48+(数据!AJ191-4)*权重!Z$50,                              5*权重!Z$48+4*权重!Z$50+(数据!AJ191-10)*权重!Z$52              )  )</f>
        <v>9.8375000000000004</v>
      </c>
      <c r="AK191" s="16">
        <f>IF( 数据!AK191&lt;=6,(数据!AK191-1)*权重!AA$48,              IF(数据!AK191&lt;=10, 5*权重!AA$48+(数据!AK191-4)*权重!AA$50,                              5*权重!AA$48+4*权重!AA$50+(数据!AK191-10)*权重!AA$52              )  )</f>
        <v>-1.1000000000000001</v>
      </c>
      <c r="AL191" s="16">
        <f>IF( 数据!AL191&lt;=6,(数据!AL191-1)*权重!AB$48,              IF(数据!AL191&lt;=12, 5*权重!AB$48+(数据!AL191-6)*权重!AB$49,                              5*权重!AB$48+6*权重!AB$49+(数据!AL191-12)*权重!AB$51              )
 )</f>
        <v>17.100000000000001</v>
      </c>
      <c r="AM191" s="16">
        <f>IF( 数据!AM191&lt;=6,(数据!AM191-1)*权重!AC$48,              IF(数据!AM191&lt;=12, 5*权重!AC$48+(数据!AM191-6)*权重!AC$49,                              5*权重!AC$48+6*权重!AC$49+(数据!AM191-12)*权重!AC$51              )
 )</f>
        <v>10.7</v>
      </c>
      <c r="AN191" s="16">
        <f>IF( 数据!AN191&lt;=6,(数据!AN191-1)*权重!AD$48,              IF(数据!AN191&lt;=12, 5*权重!AD$48+(数据!AN191-6)*权重!AD$49,                              5*权重!AD$48+6*权重!AD$49+(数据!AN191-12)*权重!AD$51              )
 )</f>
        <v>77.333333333333329</v>
      </c>
      <c r="AO191" s="16">
        <f>IF( 数据!AO191&lt;=6,(数据!AO191-1)*权重!AE$48,              IF(数据!AO191&lt;=12, 5*权重!AE$48+(数据!AO191-6)*权重!AE$49,                              5*权重!AE$48+6*权重!AE$49+(数据!AO191-12)*权重!AE$51              )
 )</f>
        <v>12.5</v>
      </c>
      <c r="AP191" s="16">
        <f>IF( 数据!AP191&lt;=6,(数据!AP191-1)*权重!AF$48,              IF(数据!AP191&lt;=12, 5*权重!AF$48+(数据!AP191-6)*权重!AF$49,                              5*权重!AF$48+6*权重!AF$49+(数据!AP191-12)*权重!AF$51              )
 )</f>
        <v>15.433333333333334</v>
      </c>
      <c r="AQ191" s="16">
        <f>IF( 数据!AQ191&lt;=6,(数据!AQ191-1)*权重!AG$48,              IF(数据!AQ191&lt;=12, 5*权重!AG$48+(数据!AQ191-6)*权重!AG$49,                              5*权重!AG$48+6*权重!AG$49+(数据!AQ191-12)*权重!AG$51              )
 )</f>
        <v>18.316666666666666</v>
      </c>
      <c r="AR191" s="16">
        <f>IF( 数据!AR191&lt;=6,(数据!AR191-1)*权重!AH$48,              IF(数据!AR191&lt;=12, 5*权重!AH$48+(数据!AR191-6)*权重!AH$49,                              5*权重!AH$48+6*权重!AH$49+(数据!AR191-12)*权重!AH$51              )
 )</f>
        <v>14.566666666666665</v>
      </c>
      <c r="AS191" s="16">
        <f>IF( 数据!AS191&lt;=6,(数据!AS191-1)*权重!AI$48,              IF(数据!AS191&lt;=12, 5*权重!AI$48+(数据!AS191-6)*权重!AI$49,                              5*权重!AI$48+6*权重!AI$49+(数据!AS191-12)*权重!AI$51              )
 )</f>
        <v>4.416666666666667</v>
      </c>
      <c r="AT191" s="16">
        <f>IF( 数据!AT191&lt;=6,(数据!AT191-1)*权重!AJ$48,              IF(数据!AT191&lt;=12, 5*权重!AJ$48+(数据!AT191-6)*权重!AJ$49,                              5*权重!AJ$48+6*权重!AJ$49+(数据!AT191-12)*权重!AJ$51              )
 )</f>
        <v>76.75</v>
      </c>
      <c r="AU191" s="16">
        <f>IF( 数据!AU191&lt;=6,(数据!AU191-1)*权重!AK$48,              IF(数据!AU191&lt;=12, 5*权重!AK$48+(数据!AU191-6)*权重!AK$49,                              5*权重!AK$48+6*权重!AK$49+(数据!AU191-12)*权重!AK$51              )
 )</f>
        <v>15.099999999999998</v>
      </c>
      <c r="AV191" s="16">
        <f>IF( 数据!AV191&lt;=6,(数据!AV191-1)*权重!AL$48,              IF(数据!AV191&lt;=10, 5*权重!AL$48+(数据!AV191-4)*权重!AL$50,                              5*权重!AL$48+4*权重!AL$50+(数据!AV191-10)*权重!AL$52              )  )</f>
        <v>3.4</v>
      </c>
      <c r="AW191" s="16">
        <f>IF( 数据!AW191&lt;=6,(数据!AW191-1)*权重!AM$48,              IF(数据!AW191&lt;=10, 5*权重!AM$48+(数据!AW191-4)*权重!AM$50,                              5*权重!AM$48+4*权重!AM$50+(数据!AW191-10)*权重!AM$52              )  )</f>
        <v>4.5750000000000002</v>
      </c>
      <c r="AX191" s="16">
        <f>IF( 数据!AX191&lt;=6,(数据!AX191-1)*权重!AN$48,              IF(数据!AX191&lt;=10, 5*权重!AN$48+(数据!AX191-4)*权重!AN$50,                              5*权重!AN$48+4*权重!AN$50+(数据!AX191-10)*权重!AN$52              )  )</f>
        <v>25.424999999999997</v>
      </c>
      <c r="AY191" s="8">
        <v>2</v>
      </c>
      <c r="AZ191" s="8">
        <v>3</v>
      </c>
      <c r="BA191" s="8">
        <v>1</v>
      </c>
      <c r="BB191" s="8">
        <v>3</v>
      </c>
      <c r="BC191" s="8">
        <v>2</v>
      </c>
      <c r="BD191" s="8">
        <v>1</v>
      </c>
      <c r="BE191" s="8">
        <v>3</v>
      </c>
      <c r="BF191" s="8">
        <v>2</v>
      </c>
      <c r="BG191" s="8">
        <v>1</v>
      </c>
      <c r="BH191" s="8">
        <v>4</v>
      </c>
      <c r="BI191" s="8">
        <v>2</v>
      </c>
      <c r="BJ191" s="8" t="s">
        <v>26</v>
      </c>
      <c r="BK191" s="8" t="s">
        <v>20</v>
      </c>
      <c r="BL191" s="8">
        <v>16</v>
      </c>
      <c r="BM191" s="8" t="s">
        <v>26</v>
      </c>
      <c r="BN191" s="8"/>
      <c r="BO191" s="8">
        <v>24</v>
      </c>
      <c r="BP191" s="34">
        <v>46934</v>
      </c>
      <c r="BQ191" s="8" t="s">
        <v>21</v>
      </c>
      <c r="BR191" s="8" t="s">
        <v>156</v>
      </c>
    </row>
    <row r="192" spans="1:70" ht="15.5" thickBot="1" x14ac:dyDescent="0.35">
      <c r="A192" s="8" t="s">
        <v>26</v>
      </c>
      <c r="B192" s="16">
        <f t="shared" si="7"/>
        <v>482.59249999999992</v>
      </c>
      <c r="C192" s="8" t="s">
        <v>523</v>
      </c>
      <c r="D192" s="8" t="s">
        <v>363</v>
      </c>
      <c r="E192" s="33">
        <v>0.95</v>
      </c>
      <c r="F192" s="8">
        <v>0</v>
      </c>
      <c r="G192" s="8" t="s">
        <v>20</v>
      </c>
      <c r="H192" s="8" t="s">
        <v>420</v>
      </c>
      <c r="I192" s="8">
        <v>27</v>
      </c>
      <c r="J192" s="8">
        <v>167</v>
      </c>
      <c r="K192" s="8">
        <v>170</v>
      </c>
      <c r="L192" s="16">
        <f>IF( 数据!L192&lt;=6,(数据!L192-1)*权重!B$48,              IF(数据!L192&lt;=12, 5*权重!B$48+(数据!L192-6)*权重!B$49,                              5*权重!B$48+6*权重!B$49+(数据!L192-12)*权重!B$51              )
 )</f>
        <v>3.4666666666666668</v>
      </c>
      <c r="M192" s="16">
        <f>IF( 数据!M192&lt;=6,(数据!M192-1)*权重!C$48,              IF(数据!M192&lt;=12, 5*权重!C$48+(数据!M192-6)*权重!C$49,                              5*权重!C$48+6*权重!C$49+(数据!M192-12)*权重!C$51              )
 )</f>
        <v>1.3</v>
      </c>
      <c r="N192" s="16">
        <f>IF( 数据!N192&lt;=6,(数据!N192-1)*权重!D$48,              IF(数据!N192&lt;=12, 5*权重!D$48+(数据!N192-6)*权重!D$49,                              5*权重!D$48+6*权重!D$49+(数据!N192-12)*权重!D$51              )
 )</f>
        <v>0.48</v>
      </c>
      <c r="O192" s="16">
        <f>IF( 数据!O192&lt;=6,(数据!O192-1)*权重!E$48,              IF(数据!O192&lt;=12, 5*权重!E$48+(数据!O192-6)*权重!E$49,                              5*权重!E$48+6*权重!E$49+(数据!O192-12)*权重!E$51              )
 )</f>
        <v>0</v>
      </c>
      <c r="P192" s="16">
        <f>IF( 数据!P192&lt;=6,(数据!P192-1)*权重!F$48,              IF(数据!P192&lt;=12, 5*权重!F$48+(数据!P192-6)*权重!F$49,                              5*权重!F$48+6*权重!F$49+(数据!P192-12)*权重!F$51              )
 )</f>
        <v>-1.583333333333333</v>
      </c>
      <c r="Q192" s="16">
        <f>IF( 数据!Q192&lt;=6,(数据!Q192-1)*权重!G$48,              IF(数据!Q192&lt;=12, 5*权重!G$48+(数据!Q192-6)*权重!G$49,                              5*权重!G$48+6*权重!G$49+(数据!Q192-12)*权重!G$51              )
 )</f>
        <v>0</v>
      </c>
      <c r="R192" s="16">
        <f>IF( 数据!R192&lt;=6,(数据!R192-1)*权重!H$48,              IF(数据!R192&lt;=12, 5*权重!H$48+(数据!R192-6)*权重!H$49,                              5*权重!H$48+6*权重!H$49+(数据!R192-12)*权重!H$51              )
 )</f>
        <v>0</v>
      </c>
      <c r="S192" s="16">
        <f>IF( 数据!S192&lt;=6,(数据!S192-1)*权重!I$48,              IF(数据!S192&lt;=12, 5*权重!I$48+(数据!S192-6)*权重!I$49,                              5*权重!I$48+6*权重!I$49+(数据!S192-12)*权重!I$51              )
 )</f>
        <v>22.033333333333331</v>
      </c>
      <c r="T192" s="16">
        <f>IF( 数据!T192&lt;=6,(数据!T192-1)*权重!J$48,              IF(数据!T192&lt;=12, 5*权重!J$48+(数据!T192-6)*权重!J$49,                              5*权重!J$48+6*权重!J$49+(数据!T192-12)*权重!J$51              )
 )</f>
        <v>2.8833333333333333</v>
      </c>
      <c r="U192" s="16">
        <f>IF( 数据!U192&lt;=6,(数据!U192-1)*权重!K$48,              IF(数据!U192&lt;=12, 5*权重!K$48+(数据!U192-6)*权重!K$49,                              5*权重!K$48+6*权重!K$49+(数据!U192-12)*权重!K$51              )
 )</f>
        <v>0</v>
      </c>
      <c r="V192" s="16">
        <f>IF( 数据!V192&lt;=6,(数据!V192-1)*权重!L$48,              IF(数据!V192&lt;=12, 5*权重!L$48+(数据!V192-6)*权重!L$49,                              5*权重!L$48+6*权重!L$49+(数据!V192-12)*权重!L$51              )
 )</f>
        <v>9.5</v>
      </c>
      <c r="W192" s="16">
        <f>IF( 数据!W192&lt;=6,(数据!W192-1)*权重!M$48,              IF(数据!W192&lt;=12, 5*权重!M$48+(数据!W192-6)*权重!M$49,                              5*权重!M$48+6*权重!M$49+(数据!W192-12)*权重!M$51              )
 )</f>
        <v>2.6666666666666665</v>
      </c>
      <c r="X192" s="16">
        <f>IF( 数据!X192&lt;=6,(数据!X192-1)*权重!N$48,              IF(数据!X192&lt;=12, 5*权重!N$48+(数据!X192-6)*权重!N$49,                              5*权重!N$48+6*权重!N$49+(数据!X192-12)*权重!N$51              )
 )</f>
        <v>2.2666666666666666</v>
      </c>
      <c r="Y192" s="16">
        <f>IF( 数据!Y192&lt;=6,(数据!Y192-1)*权重!O$48,              IF(数据!Y192&lt;=12, 5*权重!O$48+(数据!Y192-6)*权重!O$49,                              5*权重!O$48+6*权重!O$49+(数据!Y192-12)*权重!O$51              )
 )</f>
        <v>3.3666666666666667</v>
      </c>
      <c r="Z192" s="16">
        <f>IF( 数据!Z192&lt;=6,(数据!Z192-1)*权重!P$48,              IF(数据!Z192&lt;=10, 5*权重!P$48+(数据!Z192-4)*权重!P$50,                              5*权重!P$48+4*权重!P$50+(数据!Z192-10)*权重!P$52              )  )</f>
        <v>-0.37500000000000022</v>
      </c>
      <c r="AA192" s="16">
        <f>IF( 数据!AA192&lt;=6,(数据!AA192-1)*权重!Q$48,              IF(数据!AA192&lt;=12, 5*权重!Q$48+(数据!AA192-6)*权重!Q$49,                              5*权重!Q$48+6*权重!Q$49+(数据!AA192-12)*权重!Q$51              )
 )</f>
        <v>7.1</v>
      </c>
      <c r="AB192" s="16">
        <f>IF( 数据!AB192&lt;=6,(数据!AB192-1)*权重!R$48,              IF(数据!AB192&lt;=10, 5*权重!R$48+(数据!AB192-4)*权重!R$50,                              5*权重!R$48+4*权重!R$50+(数据!AB192-10)*权重!R$52              )  )</f>
        <v>56</v>
      </c>
      <c r="AC192" s="16">
        <f>IF( 数据!AC192&lt;=6,(数据!AC192-1)*权重!S$48,              IF(数据!AC192&lt;=12, 5*权重!S$48+(数据!AC192-6)*权重!S$49,                              5*权重!S$48+6*权重!S$49+(数据!AC192-12)*权重!S$51              )
 )</f>
        <v>20.183333333333334</v>
      </c>
      <c r="AD192" s="16">
        <f>IF( 数据!AD192&lt;=6,(数据!AD192-1)*权重!T$48,              IF(数据!AD192&lt;=12, 5*权重!T$48+(数据!AD192-6)*权重!T$49,                              5*权重!T$48+6*权重!T$49+(数据!AD192-12)*权重!T$51              )
 )</f>
        <v>-0.86666666666666625</v>
      </c>
      <c r="AE192" s="16">
        <f>IF( 数据!AE192&lt;=6,(数据!AE192-1)*权重!U$48,              IF(数据!AE192&lt;=10, 5*权重!U$48+(数据!AE192-4)*权重!U$50,                              5*权重!U$48+4*权重!U$50+(数据!AE192-10)*权重!U$52              )  )</f>
        <v>-2.1999999999999993</v>
      </c>
      <c r="AF192" s="16">
        <f>IF( 数据!AF192&lt;=6,(数据!AF192-1)*权重!V$48,              IF(数据!AF192&lt;=10, 5*权重!V$48+(数据!AF192-4)*权重!V$50,                              5*权重!V$48+4*权重!V$50+(数据!AF192-10)*权重!V$52              )  )</f>
        <v>7.0875000000000004</v>
      </c>
      <c r="AG192" s="16">
        <f>IF( 数据!AG192&lt;=6,(数据!AG192-1)*权重!W$48,              IF(数据!AG192&lt;=12, 5*权重!W$48+(数据!AG192-6)*权重!W$49,                              5*权重!W$48+6*权重!W$49+(数据!AG192-12)*权重!W$51              )
 )</f>
        <v>3.3</v>
      </c>
      <c r="AH192" s="16">
        <f>IF( 数据!AH192&lt;=6,(数据!AH192-1)*权重!X$48,              IF(数据!AH192&lt;=10, 5*权重!X$48+(数据!AH192-4)*权重!X$50,                              5*权重!X$48+4*权重!X$50+(数据!AH192-10)*权重!X$52              )  )</f>
        <v>-4.9999999999999989E-2</v>
      </c>
      <c r="AI192" s="16">
        <f>IF( 数据!AI192&lt;=6,(数据!AI192-1)*权重!Y$48,              IF(数据!AI192&lt;=12, 5*权重!Y$48+(数据!AI192-6)*权重!Y$49,                              5*权重!Y$48+6*权重!Y$49+(数据!AI192-12)*权重!Y$51              )
 )</f>
        <v>0.8</v>
      </c>
      <c r="AJ192" s="16">
        <f>IF( 数据!AJ192&lt;=6,(数据!AJ192-1)*权重!Z$48,              IF(数据!AJ192&lt;=10, 5*权重!Z$48+(数据!AJ192-4)*权重!Z$50,                              5*权重!Z$48+4*权重!Z$50+(数据!AJ192-10)*权重!Z$52              )  )</f>
        <v>8.6625000000000014</v>
      </c>
      <c r="AK192" s="16">
        <f>IF( 数据!AK192&lt;=6,(数据!AK192-1)*权重!AA$48,              IF(数据!AK192&lt;=10, 5*权重!AA$48+(数据!AK192-4)*权重!AA$50,                              5*权重!AA$48+4*权重!AA$50+(数据!AK192-10)*权重!AA$52              )  )</f>
        <v>-1.4500000000000002</v>
      </c>
      <c r="AL192" s="16">
        <f>IF( 数据!AL192&lt;=6,(数据!AL192-1)*权重!AB$48,              IF(数据!AL192&lt;=12, 5*权重!AB$48+(数据!AL192-6)*权重!AB$49,                              5*权重!AB$48+6*权重!AB$49+(数据!AL192-12)*权重!AB$51              )
 )</f>
        <v>14.4</v>
      </c>
      <c r="AM192" s="16">
        <f>IF( 数据!AM192&lt;=6,(数据!AM192-1)*权重!AC$48,              IF(数据!AM192&lt;=12, 5*权重!AC$48+(数据!AM192-6)*权重!AC$49,                              5*权重!AC$48+6*权重!AC$49+(数据!AM192-12)*权重!AC$51              )
 )</f>
        <v>9.6</v>
      </c>
      <c r="AN192" s="16">
        <f>IF( 数据!AN192&lt;=6,(数据!AN192-1)*权重!AD$48,              IF(数据!AN192&lt;=12, 5*权重!AD$48+(数据!AN192-6)*权重!AD$49,                              5*权重!AD$48+6*权重!AD$49+(数据!AN192-12)*权重!AD$51              )
 )</f>
        <v>91.520833333333329</v>
      </c>
      <c r="AO192" s="16">
        <f>IF( 数据!AO192&lt;=6,(数据!AO192-1)*权重!AE$48,              IF(数据!AO192&lt;=12, 5*权重!AE$48+(数据!AO192-6)*权重!AE$49,                              5*权重!AE$48+6*权重!AE$49+(数据!AO192-12)*权重!AE$51              )
 )</f>
        <v>17.7</v>
      </c>
      <c r="AP192" s="16">
        <f>IF( 数据!AP192&lt;=6,(数据!AP192-1)*权重!AF$48,              IF(数据!AP192&lt;=12, 5*权重!AF$48+(数据!AP192-6)*权重!AF$49,                              5*权重!AF$48+6*权重!AF$49+(数据!AP192-12)*权重!AF$51              )
 )</f>
        <v>18.333333333333332</v>
      </c>
      <c r="AQ192" s="16">
        <f>IF( 数据!AQ192&lt;=6,(数据!AQ192-1)*权重!AG$48,              IF(数据!AQ192&lt;=12, 5*权重!AG$48+(数据!AQ192-6)*权重!AG$49,                              5*权重!AG$48+6*权重!AG$49+(数据!AQ192-12)*权重!AG$51              )
 )</f>
        <v>18.833333333333336</v>
      </c>
      <c r="AR192" s="16">
        <f>IF( 数据!AR192&lt;=6,(数据!AR192-1)*权重!AH$48,              IF(数据!AR192&lt;=12, 5*权重!AH$48+(数据!AR192-6)*权重!AH$49,                              5*权重!AH$48+6*权重!AH$49+(数据!AR192-12)*权重!AH$51              )
 )</f>
        <v>19.233333333333334</v>
      </c>
      <c r="AS192" s="16">
        <f>IF( 数据!AS192&lt;=6,(数据!AS192-1)*权重!AI$48,              IF(数据!AS192&lt;=12, 5*权重!AI$48+(数据!AS192-6)*权重!AI$49,                              5*权重!AI$48+6*权重!AI$49+(数据!AS192-12)*权重!AI$51              )
 )</f>
        <v>10.450000000000001</v>
      </c>
      <c r="AT192" s="16">
        <f>IF( 数据!AT192&lt;=6,(数据!AT192-1)*权重!AJ$48,              IF(数据!AT192&lt;=12, 5*权重!AJ$48+(数据!AT192-6)*权重!AJ$49,                              5*权重!AJ$48+6*权重!AJ$49+(数据!AT192-12)*权重!AJ$51              )
 )</f>
        <v>91.375</v>
      </c>
      <c r="AU192" s="16">
        <f>IF( 数据!AU192&lt;=6,(数据!AU192-1)*权重!AK$48,              IF(数据!AU192&lt;=12, 5*权重!AK$48+(数据!AU192-6)*权重!AK$49,                              5*权重!AK$48+6*权重!AK$49+(数据!AU192-12)*权重!AK$51              )
 )</f>
        <v>14.799999999999999</v>
      </c>
      <c r="AV192" s="16">
        <f>IF( 数据!AV192&lt;=6,(数据!AV192-1)*权重!AL$48,              IF(数据!AV192&lt;=10, 5*权重!AL$48+(数据!AV192-4)*权重!AL$50,                              5*权重!AL$48+4*权重!AL$50+(数据!AV192-10)*权重!AL$52              )  )</f>
        <v>3.8250000000000002</v>
      </c>
      <c r="AW192" s="16">
        <f>IF( 数据!AW192&lt;=6,(数据!AW192-1)*权重!AM$48,              IF(数据!AW192&lt;=10, 5*权重!AM$48+(数据!AW192-4)*权重!AM$50,                              5*权重!AM$48+4*权重!AM$50+(数据!AW192-10)*权重!AM$52              )  )</f>
        <v>4.2</v>
      </c>
      <c r="AX192" s="16">
        <f>IF( 数据!AX192&lt;=6,(数据!AX192-1)*权重!AN$48,              IF(数据!AX192&lt;=10, 5*权重!AN$48+(数据!AX192-4)*权重!AN$50,                              5*权重!AN$48+4*权重!AN$50+(数据!AX192-10)*权重!AN$52              )  )</f>
        <v>23.75</v>
      </c>
      <c r="AY192" s="8">
        <v>4</v>
      </c>
      <c r="AZ192" s="8">
        <v>4</v>
      </c>
      <c r="BA192" s="8">
        <v>1</v>
      </c>
      <c r="BB192" s="8">
        <v>2</v>
      </c>
      <c r="BC192" s="8">
        <v>2</v>
      </c>
      <c r="BD192" s="8">
        <v>3</v>
      </c>
      <c r="BE192" s="8">
        <v>2</v>
      </c>
      <c r="BF192" s="8">
        <v>2</v>
      </c>
      <c r="BG192" s="8">
        <v>3</v>
      </c>
      <c r="BH192" s="8">
        <v>1</v>
      </c>
      <c r="BI192" s="8">
        <v>2</v>
      </c>
      <c r="BJ192" s="8">
        <v>6.7</v>
      </c>
      <c r="BK192" s="8" t="s">
        <v>22</v>
      </c>
      <c r="BL192" s="8">
        <v>15</v>
      </c>
      <c r="BM192" s="8">
        <v>1</v>
      </c>
      <c r="BN192" s="8"/>
      <c r="BO192" s="8">
        <v>47</v>
      </c>
      <c r="BP192" s="34">
        <v>46934</v>
      </c>
      <c r="BQ192" s="8" t="s">
        <v>21</v>
      </c>
      <c r="BR192" s="8" t="s">
        <v>156</v>
      </c>
    </row>
    <row r="193" spans="1:70" ht="15.5" thickBot="1" x14ac:dyDescent="0.35">
      <c r="A193" s="8" t="s">
        <v>26</v>
      </c>
      <c r="B193" s="16">
        <f t="shared" si="7"/>
        <v>437.06083333333333</v>
      </c>
      <c r="C193" s="8" t="s">
        <v>524</v>
      </c>
      <c r="D193" s="8" t="s">
        <v>372</v>
      </c>
      <c r="E193" s="33">
        <v>0.97</v>
      </c>
      <c r="F193" s="8">
        <v>0</v>
      </c>
      <c r="G193" s="8" t="s">
        <v>33</v>
      </c>
      <c r="H193" s="8" t="s">
        <v>313</v>
      </c>
      <c r="I193" s="8">
        <v>21</v>
      </c>
      <c r="J193" s="8">
        <v>141</v>
      </c>
      <c r="K193" s="8">
        <v>158</v>
      </c>
      <c r="L193" s="16">
        <f>IF( 数据!L193&lt;=6,(数据!L193-1)*权重!B$48,              IF(数据!L193&lt;=12, 5*权重!B$48+(数据!L193-6)*权重!B$49,                              5*权重!B$48+6*权重!B$49+(数据!L193-12)*权重!B$51              )
 )</f>
        <v>3.4666666666666668</v>
      </c>
      <c r="M193" s="16">
        <f>IF( 数据!M193&lt;=6,(数据!M193-1)*权重!C$48,              IF(数据!M193&lt;=12, 5*权重!C$48+(数据!M193-6)*权重!C$49,                              5*权重!C$48+6*权重!C$49+(数据!M193-12)*权重!C$51              )
 )</f>
        <v>1.7</v>
      </c>
      <c r="N193" s="16">
        <f>IF( 数据!N193&lt;=6,(数据!N193-1)*权重!D$48,              IF(数据!N193&lt;=12, 5*权重!D$48+(数据!N193-6)*权重!D$49,                              5*权重!D$48+6*权重!D$49+(数据!N193-12)*权重!D$51              )
 )</f>
        <v>0.64</v>
      </c>
      <c r="O193" s="16">
        <f>IF( 数据!O193&lt;=6,(数据!O193-1)*权重!E$48,              IF(数据!O193&lt;=12, 5*权重!E$48+(数据!O193-6)*权重!E$49,                              5*权重!E$48+6*权重!E$49+(数据!O193-12)*权重!E$51              )
 )</f>
        <v>0</v>
      </c>
      <c r="P193" s="16">
        <f>IF( 数据!P193&lt;=6,(数据!P193-1)*权重!F$48,              IF(数据!P193&lt;=12, 5*权重!F$48+(数据!P193-6)*权重!F$49,                              5*权重!F$48+6*权重!F$49+(数据!P193-12)*权重!F$51              )
 )</f>
        <v>-2.3499999999999996</v>
      </c>
      <c r="Q193" s="16">
        <f>IF( 数据!Q193&lt;=6,(数据!Q193-1)*权重!G$48,              IF(数据!Q193&lt;=12, 5*权重!G$48+(数据!Q193-6)*权重!G$49,                              5*权重!G$48+6*权重!G$49+(数据!Q193-12)*权重!G$51              )
 )</f>
        <v>0</v>
      </c>
      <c r="R193" s="16">
        <f>IF( 数据!R193&lt;=6,(数据!R193-1)*权重!H$48,              IF(数据!R193&lt;=12, 5*权重!H$48+(数据!R193-6)*权重!H$49,                              5*权重!H$48+6*权重!H$49+(数据!R193-12)*权重!H$51              )
 )</f>
        <v>0</v>
      </c>
      <c r="S193" s="16">
        <f>IF( 数据!S193&lt;=6,(数据!S193-1)*权重!I$48,              IF(数据!S193&lt;=12, 5*权重!I$48+(数据!S193-6)*权重!I$49,                              5*权重!I$48+6*权重!I$49+(数据!S193-12)*权重!I$51              )
 )</f>
        <v>17.933333333333334</v>
      </c>
      <c r="T193" s="16">
        <f>IF( 数据!T193&lt;=6,(数据!T193-1)*权重!J$48,              IF(数据!T193&lt;=12, 5*权重!J$48+(数据!T193-6)*权重!J$49,                              5*权重!J$48+6*权重!J$49+(数据!T193-12)*权重!J$51              )
 )</f>
        <v>1.65</v>
      </c>
      <c r="U193" s="16">
        <f>IF( 数据!U193&lt;=6,(数据!U193-1)*权重!K$48,              IF(数据!U193&lt;=12, 5*权重!K$48+(数据!U193-6)*权重!K$49,                              5*权重!K$48+6*权重!K$49+(数据!U193-12)*权重!K$51              )
 )</f>
        <v>0</v>
      </c>
      <c r="V193" s="16">
        <f>IF( 数据!V193&lt;=6,(数据!V193-1)*权重!L$48,              IF(数据!V193&lt;=12, 5*权重!L$48+(数据!V193-6)*权重!L$49,                              5*权重!L$48+6*权重!L$49+(数据!V193-12)*权重!L$51              )
 )</f>
        <v>8.8333333333333339</v>
      </c>
      <c r="W193" s="16">
        <f>IF( 数据!W193&lt;=6,(数据!W193-1)*权重!M$48,              IF(数据!W193&lt;=12, 5*权重!M$48+(数据!W193-6)*权重!M$49,                              5*权重!M$48+6*权重!M$49+(数据!W193-12)*权重!M$51              )
 )</f>
        <v>0.76666666666666661</v>
      </c>
      <c r="X193" s="16">
        <f>IF( 数据!X193&lt;=6,(数据!X193-1)*权重!N$48,              IF(数据!X193&lt;=12, 5*权重!N$48+(数据!X193-6)*权重!N$49,                              5*权重!N$48+6*权重!N$49+(数据!X193-12)*权重!N$51              )
 )</f>
        <v>2.2666666666666666</v>
      </c>
      <c r="Y193" s="16">
        <f>IF( 数据!Y193&lt;=6,(数据!Y193-1)*权重!O$48,              IF(数据!Y193&lt;=12, 5*权重!O$48+(数据!Y193-6)*权重!O$49,                              5*权重!O$48+6*权重!O$49+(数据!Y193-12)*权重!O$51              )
 )</f>
        <v>1.5333333333333332</v>
      </c>
      <c r="Z193" s="16">
        <f>IF( 数据!Z193&lt;=6,(数据!Z193-1)*权重!P$48,              IF(数据!Z193&lt;=10, 5*权重!P$48+(数据!Z193-4)*权重!P$50,                              5*权重!P$48+4*权重!P$50+(数据!Z193-10)*权重!P$52              )  )</f>
        <v>-1.25</v>
      </c>
      <c r="AA193" s="16">
        <f>IF( 数据!AA193&lt;=6,(数据!AA193-1)*权重!Q$48,              IF(数据!AA193&lt;=12, 5*权重!Q$48+(数据!AA193-6)*权重!Q$49,                              5*权重!Q$48+6*权重!Q$49+(数据!AA193-12)*权重!Q$51              )
 )</f>
        <v>5.8</v>
      </c>
      <c r="AB193" s="16">
        <f>IF( 数据!AB193&lt;=6,(数据!AB193-1)*权重!R$48,              IF(数据!AB193&lt;=10, 5*权重!R$48+(数据!AB193-4)*权重!R$50,                              5*权重!R$48+4*权重!R$50+(数据!AB193-10)*权重!R$52              )  )</f>
        <v>56.75</v>
      </c>
      <c r="AC193" s="16">
        <f>IF( 数据!AC193&lt;=6,(数据!AC193-1)*权重!S$48,              IF(数据!AC193&lt;=12, 5*权重!S$48+(数据!AC193-6)*权重!S$49,                              5*权重!S$48+6*权重!S$49+(数据!AC193-12)*权重!S$51              )
 )</f>
        <v>20.183333333333334</v>
      </c>
      <c r="AD193" s="16">
        <f>IF( 数据!AD193&lt;=6,(数据!AD193-1)*权重!T$48,              IF(数据!AD193&lt;=12, 5*权重!T$48+(数据!AD193-6)*权重!T$49,                              5*权重!T$48+6*权重!T$49+(数据!AD193-12)*权重!T$51              )
 )</f>
        <v>-1.2333333333333329</v>
      </c>
      <c r="AE193" s="16">
        <f>IF( 数据!AE193&lt;=6,(数据!AE193-1)*权重!U$48,              IF(数据!AE193&lt;=10, 5*权重!U$48+(数据!AE193-4)*权重!U$50,                              5*权重!U$48+4*权重!U$50+(数据!AE193-10)*权重!U$52              )  )</f>
        <v>-2.4499999999999993</v>
      </c>
      <c r="AF193" s="16">
        <f>IF( 数据!AF193&lt;=6,(数据!AF193-1)*权重!V$48,              IF(数据!AF193&lt;=10, 5*权重!V$48+(数据!AF193-4)*权重!V$50,                              5*权重!V$48+4*权重!V$50+(数据!AF193-10)*权重!V$52              )  )</f>
        <v>7.0875000000000004</v>
      </c>
      <c r="AG193" s="16">
        <f>IF( 数据!AG193&lt;=6,(数据!AG193-1)*权重!W$48,              IF(数据!AG193&lt;=12, 5*权重!W$48+(数据!AG193-6)*权重!W$49,                              5*权重!W$48+6*权重!W$49+(数据!AG193-12)*权重!W$51              )
 )</f>
        <v>3.4999999999999996</v>
      </c>
      <c r="AH193" s="16">
        <f>IF( 数据!AH193&lt;=6,(数据!AH193-1)*权重!X$48,              IF(数据!AH193&lt;=10, 5*权重!X$48+(数据!AH193-4)*权重!X$50,                              5*权重!X$48+4*权重!X$50+(数据!AH193-10)*权重!X$52              )  )</f>
        <v>0.17500000000000004</v>
      </c>
      <c r="AI193" s="16">
        <f>IF( 数据!AI193&lt;=6,(数据!AI193-1)*权重!Y$48,              IF(数据!AI193&lt;=12, 5*权重!Y$48+(数据!AI193-6)*权重!Y$49,                              5*权重!Y$48+6*权重!Y$49+(数据!AI193-12)*权重!Y$51              )
 )</f>
        <v>0.53333333333333333</v>
      </c>
      <c r="AJ193" s="16">
        <f>IF( 数据!AJ193&lt;=6,(数据!AJ193-1)*权重!Z$48,              IF(数据!AJ193&lt;=10, 5*权重!Z$48+(数据!AJ193-4)*权重!Z$50,                              5*权重!Z$48+4*权重!Z$50+(数据!AJ193-10)*权重!Z$52              )  )</f>
        <v>8.6625000000000014</v>
      </c>
      <c r="AK193" s="16">
        <f>IF( 数据!AK193&lt;=6,(数据!AK193-1)*权重!AA$48,              IF(数据!AK193&lt;=10, 5*权重!AA$48+(数据!AK193-4)*权重!AA$50,                              5*权重!AA$48+4*权重!AA$50+(数据!AK193-10)*权重!AA$52              )  )</f>
        <v>-1.1000000000000001</v>
      </c>
      <c r="AL193" s="16">
        <f>IF( 数据!AL193&lt;=6,(数据!AL193-1)*权重!AB$48,              IF(数据!AL193&lt;=12, 5*权重!AB$48+(数据!AL193-6)*权重!AB$49,                              5*权重!AB$48+6*权重!AB$49+(数据!AL193-12)*权重!AB$51              )
 )</f>
        <v>13.5</v>
      </c>
      <c r="AM193" s="16">
        <f>IF( 数据!AM193&lt;=6,(数据!AM193-1)*权重!AC$48,              IF(数据!AM193&lt;=12, 5*权重!AC$48+(数据!AM193-6)*权重!AC$49,                              5*权重!AC$48+6*权重!AC$49+(数据!AM193-12)*权重!AC$51              )
 )</f>
        <v>8.5</v>
      </c>
      <c r="AN193" s="16">
        <f>IF( 数据!AN193&lt;=6,(数据!AN193-1)*权重!AD$48,              IF(数据!AN193&lt;=12, 5*权重!AD$48+(数据!AN193-6)*权重!AD$49,                              5*权重!AD$48+6*权重!AD$49+(数据!AN193-12)*权重!AD$51              )
 )</f>
        <v>77.333333333333329</v>
      </c>
      <c r="AO193" s="16">
        <f>IF( 数据!AO193&lt;=6,(数据!AO193-1)*权重!AE$48,              IF(数据!AO193&lt;=12, 5*权重!AE$48+(数据!AO193-6)*权重!AE$49,                              5*权重!AE$48+6*权重!AE$49+(数据!AO193-12)*权重!AE$51              )
 )</f>
        <v>15.1</v>
      </c>
      <c r="AP193" s="16">
        <f>IF( 数据!AP193&lt;=6,(数据!AP193-1)*权重!AF$48,              IF(数据!AP193&lt;=12, 5*权重!AF$48+(数据!AP193-6)*权重!AF$49,                              5*权重!AF$48+6*权重!AF$49+(数据!AP193-12)*权重!AF$51              )
 )</f>
        <v>17.366666666666667</v>
      </c>
      <c r="AQ193" s="16">
        <f>IF( 数据!AQ193&lt;=6,(数据!AQ193-1)*权重!AG$48,              IF(数据!AQ193&lt;=12, 5*权重!AG$48+(数据!AQ193-6)*权重!AG$49,                              5*权重!AG$48+6*权重!AG$49+(数据!AQ193-12)*权重!AG$51              )
 )</f>
        <v>18.833333333333336</v>
      </c>
      <c r="AR193" s="16">
        <f>IF( 数据!AR193&lt;=6,(数据!AR193-1)*权重!AH$48,              IF(数据!AR193&lt;=12, 5*权重!AH$48+(数据!AR193-6)*权重!AH$49,                              5*权重!AH$48+6*权重!AH$49+(数据!AR193-12)*权重!AH$51              )
 )</f>
        <v>18.066666666666666</v>
      </c>
      <c r="AS193" s="16">
        <f>IF( 数据!AS193&lt;=6,(数据!AS193-1)*权重!AI$48,              IF(数据!AS193&lt;=12, 5*权重!AI$48+(数据!AS193-6)*权重!AI$49,                              5*权重!AI$48+6*权重!AI$49+(数据!AS193-12)*权重!AI$51              )
 )</f>
        <v>9.5000000000000018</v>
      </c>
      <c r="AT193" s="16">
        <f>IF( 数据!AT193&lt;=6,(数据!AT193-1)*权重!AJ$48,              IF(数据!AT193&lt;=12, 5*权重!AJ$48+(数据!AT193-6)*权重!AJ$49,                              5*权重!AJ$48+6*权重!AJ$49+(数据!AT193-12)*权重!AJ$51              )
 )</f>
        <v>81.625</v>
      </c>
      <c r="AU193" s="16">
        <f>IF( 数据!AU193&lt;=6,(数据!AU193-1)*权重!AK$48,              IF(数据!AU193&lt;=12, 5*权重!AK$48+(数据!AU193-6)*权重!AK$49,                              5*权重!AK$48+6*权重!AK$49+(数据!AU193-12)*权重!AK$51              )
 )</f>
        <v>14.799999999999999</v>
      </c>
      <c r="AV193" s="16">
        <f>IF( 数据!AV193&lt;=6,(数据!AV193-1)*权重!AL$48,              IF(数据!AV193&lt;=10, 5*权重!AL$48+(数据!AV193-4)*权重!AL$50,                              5*权重!AL$48+4*权重!AL$50+(数据!AV193-10)*权重!AL$52              )  )</f>
        <v>2.9749999999999996</v>
      </c>
      <c r="AW193" s="16">
        <f>IF( 数据!AW193&lt;=6,(数据!AW193-1)*权重!AM$48,              IF(数据!AW193&lt;=10, 5*权重!AM$48+(数据!AW193-4)*权重!AM$50,                              5*权重!AM$48+4*权重!AM$50+(数据!AW193-10)*权重!AM$52              )  )</f>
        <v>3.45</v>
      </c>
      <c r="AX193" s="16">
        <f>IF( 数据!AX193&lt;=6,(数据!AX193-1)*权重!AN$48,              IF(数据!AX193&lt;=10, 5*权重!AN$48+(数据!AX193-4)*权重!AN$50,                              5*权重!AN$48+4*权重!AN$50+(数据!AX193-10)*权重!AN$52              )  )</f>
        <v>22.912499999999998</v>
      </c>
      <c r="AY193" s="8">
        <v>3</v>
      </c>
      <c r="AZ193" s="8">
        <v>3</v>
      </c>
      <c r="BA193" s="8">
        <v>2</v>
      </c>
      <c r="BB193" s="8">
        <v>2</v>
      </c>
      <c r="BC193" s="8">
        <v>1</v>
      </c>
      <c r="BD193" s="8">
        <v>1</v>
      </c>
      <c r="BE193" s="8">
        <v>2</v>
      </c>
      <c r="BF193" s="8">
        <v>1</v>
      </c>
      <c r="BG193" s="8">
        <v>3</v>
      </c>
      <c r="BH193" s="8">
        <v>3</v>
      </c>
      <c r="BI193" s="8">
        <v>1</v>
      </c>
      <c r="BJ193" s="8">
        <v>6.8</v>
      </c>
      <c r="BK193" s="8" t="s">
        <v>20</v>
      </c>
      <c r="BL193" s="8">
        <v>10</v>
      </c>
      <c r="BM193" s="8" t="s">
        <v>349</v>
      </c>
      <c r="BN193" s="8"/>
      <c r="BO193" s="8">
        <v>2</v>
      </c>
      <c r="BP193" s="34">
        <v>47664</v>
      </c>
      <c r="BQ193" s="8" t="s">
        <v>21</v>
      </c>
      <c r="BR193" s="8" t="s">
        <v>156</v>
      </c>
    </row>
    <row r="194" spans="1:70" ht="15.5" thickBot="1" x14ac:dyDescent="0.35">
      <c r="A194" s="8" t="s">
        <v>26</v>
      </c>
      <c r="B194" s="16">
        <f t="shared" si="7"/>
        <v>415.87</v>
      </c>
      <c r="C194" s="8" t="s">
        <v>525</v>
      </c>
      <c r="D194" s="8" t="s">
        <v>372</v>
      </c>
      <c r="E194" s="33">
        <v>0.96</v>
      </c>
      <c r="F194" s="8">
        <v>0</v>
      </c>
      <c r="G194" s="8" t="s">
        <v>155</v>
      </c>
      <c r="H194" s="8" t="s">
        <v>315</v>
      </c>
      <c r="I194" s="8">
        <v>22</v>
      </c>
      <c r="J194" s="8">
        <v>134</v>
      </c>
      <c r="K194" s="8">
        <v>148</v>
      </c>
      <c r="L194" s="16">
        <f>IF( 数据!L194&lt;=6,(数据!L194-1)*权重!B$48,              IF(数据!L194&lt;=12, 5*权重!B$48+(数据!L194-6)*权重!B$49,                              5*权重!B$48+6*权重!B$49+(数据!L194-12)*权重!B$51              )
 )</f>
        <v>3.4666666666666668</v>
      </c>
      <c r="M194" s="16">
        <f>IF( 数据!M194&lt;=6,(数据!M194-1)*权重!C$48,              IF(数据!M194&lt;=12, 5*权重!C$48+(数据!M194-6)*权重!C$49,                              5*权重!C$48+6*权重!C$49+(数据!M194-12)*权重!C$51              )
 )</f>
        <v>2.1</v>
      </c>
      <c r="N194" s="16">
        <f>IF( 数据!N194&lt;=6,(数据!N194-1)*权重!D$48,              IF(数据!N194&lt;=12, 5*权重!D$48+(数据!N194-6)*权重!D$49,                              5*权重!D$48+6*权重!D$49+(数据!N194-12)*权重!D$51              )
 )</f>
        <v>-0.82999999999999985</v>
      </c>
      <c r="O194" s="16">
        <f>IF( 数据!O194&lt;=6,(数据!O194-1)*权重!E$48,              IF(数据!O194&lt;=12, 5*权重!E$48+(数据!O194-6)*权重!E$49,                              5*权重!E$48+6*权重!E$49+(数据!O194-12)*权重!E$51              )
 )</f>
        <v>0</v>
      </c>
      <c r="P194" s="16">
        <f>IF( 数据!P194&lt;=6,(数据!P194-1)*权重!F$48,              IF(数据!P194&lt;=12, 5*权重!F$48+(数据!P194-6)*权重!F$49,                              5*权重!F$48+6*权重!F$49+(数据!P194-12)*权重!F$51              )
 )</f>
        <v>-2.3499999999999996</v>
      </c>
      <c r="Q194" s="16">
        <f>IF( 数据!Q194&lt;=6,(数据!Q194-1)*权重!G$48,              IF(数据!Q194&lt;=12, 5*权重!G$48+(数据!Q194-6)*权重!G$49,                              5*权重!G$48+6*权重!G$49+(数据!Q194-12)*权重!G$51              )
 )</f>
        <v>0</v>
      </c>
      <c r="R194" s="16">
        <f>IF( 数据!R194&lt;=6,(数据!R194-1)*权重!H$48,              IF(数据!R194&lt;=12, 5*权重!H$48+(数据!R194-6)*权重!H$49,                              5*权重!H$48+6*权重!H$49+(数据!R194-12)*权重!H$51              )
 )</f>
        <v>0</v>
      </c>
      <c r="S194" s="16">
        <f>IF( 数据!S194&lt;=6,(数据!S194-1)*权重!I$48,              IF(数据!S194&lt;=12, 5*权重!I$48+(数据!S194-6)*权重!I$49,                              5*权重!I$48+6*权重!I$49+(数据!S194-12)*权重!I$51              )
 )</f>
        <v>17.933333333333334</v>
      </c>
      <c r="T194" s="16">
        <f>IF( 数据!T194&lt;=6,(数据!T194-1)*权重!J$48,              IF(数据!T194&lt;=12, 5*权重!J$48+(数据!T194-6)*权重!J$49,                              5*权重!J$48+6*权重!J$49+(数据!T194-12)*权重!J$51              )
 )</f>
        <v>0.41666666666666652</v>
      </c>
      <c r="U194" s="16">
        <f>IF( 数据!U194&lt;=6,(数据!U194-1)*权重!K$48,              IF(数据!U194&lt;=12, 5*权重!K$48+(数据!U194-6)*权重!K$49,                              5*权重!K$48+6*权重!K$49+(数据!U194-12)*权重!K$51              )
 )</f>
        <v>0</v>
      </c>
      <c r="V194" s="16">
        <f>IF( 数据!V194&lt;=6,(数据!V194-1)*权重!L$48,              IF(数据!V194&lt;=12, 5*权重!L$48+(数据!V194-6)*权重!L$49,                              5*权重!L$48+6*权重!L$49+(数据!V194-12)*权重!L$51              )
 )</f>
        <v>6.0333333333333341</v>
      </c>
      <c r="W194" s="16">
        <f>IF( 数据!W194&lt;=6,(数据!W194-1)*权重!M$48,              IF(数据!W194&lt;=12, 5*权重!M$48+(数据!W194-6)*权重!M$49,                              5*权重!M$48+6*权重!M$49+(数据!W194-12)*权重!M$51              )
 )</f>
        <v>0.76666666666666661</v>
      </c>
      <c r="X194" s="16">
        <f>IF( 数据!X194&lt;=6,(数据!X194-1)*权重!N$48,              IF(数据!X194&lt;=12, 5*权重!N$48+(数据!X194-6)*权重!N$49,                              5*权重!N$48+6*权重!N$49+(数据!X194-12)*权重!N$51              )
 )</f>
        <v>1.8833333333333333</v>
      </c>
      <c r="Y194" s="16">
        <f>IF( 数据!Y194&lt;=6,(数据!Y194-1)*权重!O$48,              IF(数据!Y194&lt;=12, 5*权重!O$48+(数据!Y194-6)*权重!O$49,                              5*权重!O$48+6*权重!O$49+(数据!Y194-12)*权重!O$51              )
 )</f>
        <v>1.6166666666666667</v>
      </c>
      <c r="Z194" s="16">
        <f>IF( 数据!Z194&lt;=6,(数据!Z194-1)*权重!P$48,              IF(数据!Z194&lt;=10, 5*权重!P$48+(数据!Z194-4)*权重!P$50,                              5*权重!P$48+4*权重!P$50+(数据!Z194-10)*权重!P$52              )  )</f>
        <v>-1.25</v>
      </c>
      <c r="AA194" s="16">
        <f>IF( 数据!AA194&lt;=6,(数据!AA194-1)*权重!Q$48,              IF(数据!AA194&lt;=12, 5*权重!Q$48+(数据!AA194-6)*权重!Q$49,                              5*权重!Q$48+6*权重!Q$49+(数据!AA194-12)*权重!Q$51              )
 )</f>
        <v>4.5</v>
      </c>
      <c r="AB194" s="16">
        <f>IF( 数据!AB194&lt;=6,(数据!AB194-1)*权重!R$48,              IF(数据!AB194&lt;=10, 5*权重!R$48+(数据!AB194-4)*权重!R$50,                              5*权重!R$48+4*权重!R$50+(数据!AB194-10)*权重!R$52              )  )</f>
        <v>57.5</v>
      </c>
      <c r="AC194" s="16">
        <f>IF( 数据!AC194&lt;=6,(数据!AC194-1)*权重!S$48,              IF(数据!AC194&lt;=12, 5*权重!S$48+(数据!AC194-6)*权重!S$49,                              5*权重!S$48+6*权重!S$49+(数据!AC194-12)*权重!S$51              )
 )</f>
        <v>18.75</v>
      </c>
      <c r="AD194" s="16">
        <f>IF( 数据!AD194&lt;=6,(数据!AD194-1)*权重!T$48,              IF(数据!AD194&lt;=12, 5*权重!T$48+(数据!AD194-6)*权重!T$49,                              5*权重!T$48+6*权重!T$49+(数据!AD194-12)*权重!T$51              )
 )</f>
        <v>-0.83333333333333304</v>
      </c>
      <c r="AE194" s="16">
        <f>IF( 数据!AE194&lt;=6,(数据!AE194-1)*权重!U$48,              IF(数据!AE194&lt;=10, 5*权重!U$48+(数据!AE194-4)*权重!U$50,                              5*权重!U$48+4*权重!U$50+(数据!AE194-10)*权重!U$52              )  )</f>
        <v>-3.2749999999999995</v>
      </c>
      <c r="AF194" s="16">
        <f>IF( 数据!AF194&lt;=6,(数据!AF194-1)*权重!V$48,              IF(数据!AF194&lt;=10, 5*权重!V$48+(数据!AF194-4)*权重!V$50,                              5*权重!V$48+4*权重!V$50+(数据!AF194-10)*权重!V$52              )  )</f>
        <v>7.0875000000000004</v>
      </c>
      <c r="AG194" s="16">
        <f>IF( 数据!AG194&lt;=6,(数据!AG194-1)*权重!W$48,              IF(数据!AG194&lt;=12, 5*权重!W$48+(数据!AG194-6)*权重!W$49,                              5*权重!W$48+6*权重!W$49+(数据!AG194-12)*权重!W$51              )
 )</f>
        <v>3.3</v>
      </c>
      <c r="AH194" s="16">
        <f>IF( 数据!AH194&lt;=6,(数据!AH194-1)*权重!X$48,              IF(数据!AH194&lt;=10, 5*权重!X$48+(数据!AH194-4)*权重!X$50,                              5*权重!X$48+4*权重!X$50+(数据!AH194-10)*权重!X$52              )  )</f>
        <v>-4.9999999999999989E-2</v>
      </c>
      <c r="AI194" s="16">
        <f>IF( 数据!AI194&lt;=6,(数据!AI194-1)*权重!Y$48,              IF(数据!AI194&lt;=12, 5*权重!Y$48+(数据!AI194-6)*权重!Y$49,                              5*权重!Y$48+6*权重!Y$49+(数据!AI194-12)*权重!Y$51              )
 )</f>
        <v>0.26666666666666666</v>
      </c>
      <c r="AJ194" s="16">
        <f>IF( 数据!AJ194&lt;=6,(数据!AJ194-1)*权重!Z$48,              IF(数据!AJ194&lt;=10, 5*权重!Z$48+(数据!AJ194-4)*权重!Z$50,                              5*权重!Z$48+4*权重!Z$50+(数据!AJ194-10)*权重!Z$52              )  )</f>
        <v>8.0750000000000011</v>
      </c>
      <c r="AK194" s="16">
        <f>IF( 数据!AK194&lt;=6,(数据!AK194-1)*权重!AA$48,              IF(数据!AK194&lt;=10, 5*权重!AA$48+(数据!AK194-4)*权重!AA$50,                              5*权重!AA$48+4*权重!AA$50+(数据!AK194-10)*权重!AA$52              )  )</f>
        <v>-1.2750000000000001</v>
      </c>
      <c r="AL194" s="16">
        <f>IF( 数据!AL194&lt;=6,(数据!AL194-1)*权重!AB$48,              IF(数据!AL194&lt;=12, 5*权重!AB$48+(数据!AL194-6)*权重!AB$49,                              5*权重!AB$48+6*权重!AB$49+(数据!AL194-12)*权重!AB$51              )
 )</f>
        <v>13.5</v>
      </c>
      <c r="AM194" s="16">
        <f>IF( 数据!AM194&lt;=6,(数据!AM194-1)*权重!AC$48,              IF(数据!AM194&lt;=12, 5*权重!AC$48+(数据!AM194-6)*权重!AC$49,                              5*权重!AC$48+6*权重!AC$49+(数据!AM194-12)*权重!AC$51              )
 )</f>
        <v>8.5</v>
      </c>
      <c r="AN194" s="16">
        <f>IF( 数据!AN194&lt;=6,(数据!AN194-1)*权重!AD$48,              IF(数据!AN194&lt;=12, 5*权重!AD$48+(数据!AN194-6)*权重!AD$49,                              5*权重!AD$48+6*权重!AD$49+(数据!AN194-12)*权重!AD$51              )
 )</f>
        <v>72.604166666666671</v>
      </c>
      <c r="AO194" s="16">
        <f>IF( 数据!AO194&lt;=6,(数据!AO194-1)*权重!AE$48,              IF(数据!AO194&lt;=12, 5*权重!AE$48+(数据!AO194-6)*权重!AE$49,                              5*权重!AE$48+6*权重!AE$49+(数据!AO194-12)*权重!AE$51              )
 )</f>
        <v>17.7</v>
      </c>
      <c r="AP194" s="16">
        <f>IF( 数据!AP194&lt;=6,(数据!AP194-1)*权重!AF$48,              IF(数据!AP194&lt;=12, 5*权重!AF$48+(数据!AP194-6)*权重!AF$49,                              5*权重!AF$48+6*权重!AF$49+(数据!AP194-12)*权重!AF$51              )
 )</f>
        <v>17.366666666666667</v>
      </c>
      <c r="AQ194" s="16">
        <f>IF( 数据!AQ194&lt;=6,(数据!AQ194-1)*权重!AG$48,              IF(数据!AQ194&lt;=12, 5*权重!AG$48+(数据!AQ194-6)*权重!AG$49,                              5*权重!AG$48+6*权重!AG$49+(数据!AQ194-12)*权重!AG$51              )
 )</f>
        <v>19.350000000000001</v>
      </c>
      <c r="AR194" s="16">
        <f>IF( 数据!AR194&lt;=6,(数据!AR194-1)*权重!AH$48,              IF(数据!AR194&lt;=12, 5*权重!AH$48+(数据!AR194-6)*权重!AH$49,                              5*权重!AH$48+6*权重!AH$49+(数据!AR194-12)*权重!AH$51              )
 )</f>
        <v>18.066666666666666</v>
      </c>
      <c r="AS194" s="16">
        <f>IF( 数据!AS194&lt;=6,(数据!AS194-1)*权重!AI$48,              IF(数据!AS194&lt;=12, 5*权重!AI$48+(数据!AS194-6)*权重!AI$49,                              5*权重!AI$48+6*权重!AI$49+(数据!AS194-12)*权重!AI$51              )
 )</f>
        <v>6.6500000000000012</v>
      </c>
      <c r="AT194" s="16">
        <f>IF( 数据!AT194&lt;=6,(数据!AT194-1)*权重!AJ$48,              IF(数据!AT194&lt;=12, 5*权重!AJ$48+(数据!AT194-6)*权重!AJ$49,                              5*权重!AJ$48+6*权重!AJ$49+(数据!AT194-12)*权重!AJ$51              )
 )</f>
        <v>76.75</v>
      </c>
      <c r="AU194" s="16">
        <f>IF( 数据!AU194&lt;=6,(数据!AU194-1)*权重!AK$48,              IF(数据!AU194&lt;=12, 5*权重!AK$48+(数据!AU194-6)*权重!AK$49,                              5*权重!AK$48+6*权重!AK$49+(数据!AU194-12)*权重!AK$51              )
 )</f>
        <v>15.099999999999998</v>
      </c>
      <c r="AV194" s="16">
        <f>IF( 数据!AV194&lt;=6,(数据!AV194-1)*权重!AL$48,              IF(数据!AV194&lt;=10, 5*权重!AL$48+(数据!AV194-4)*权重!AL$50,                              5*权重!AL$48+4*权重!AL$50+(数据!AV194-10)*权重!AL$52              )  )</f>
        <v>2.5499999999999998</v>
      </c>
      <c r="AW194" s="16">
        <f>IF( 数据!AW194&lt;=6,(数据!AW194-1)*权重!AM$48,              IF(数据!AW194&lt;=10, 5*权重!AM$48+(数据!AW194-4)*权重!AM$50,                              5*权重!AM$48+4*权重!AM$50+(数据!AW194-10)*权重!AM$52              )  )</f>
        <v>2.95</v>
      </c>
      <c r="AX194" s="16">
        <f>IF( 数据!AX194&lt;=6,(数据!AX194-1)*权重!AN$48,              IF(数据!AX194&lt;=10, 5*权重!AN$48+(数据!AX194-4)*权重!AN$50,                              5*权重!AN$48+4*权重!AN$50+(数据!AX194-10)*权重!AN$52              )  )</f>
        <v>20.95</v>
      </c>
      <c r="AY194" s="8">
        <v>1</v>
      </c>
      <c r="AZ194" s="8">
        <v>1</v>
      </c>
      <c r="BA194" s="8">
        <v>2</v>
      </c>
      <c r="BB194" s="8">
        <v>2</v>
      </c>
      <c r="BC194" s="8">
        <v>1</v>
      </c>
      <c r="BD194" s="8">
        <v>1</v>
      </c>
      <c r="BE194" s="8">
        <v>1</v>
      </c>
      <c r="BF194" s="8">
        <v>2</v>
      </c>
      <c r="BG194" s="8">
        <v>3</v>
      </c>
      <c r="BH194" s="8">
        <v>2</v>
      </c>
      <c r="BI194" s="8">
        <v>3</v>
      </c>
      <c r="BJ194" s="8">
        <v>6.6</v>
      </c>
      <c r="BK194" s="8" t="s">
        <v>20</v>
      </c>
      <c r="BL194" s="8">
        <v>13</v>
      </c>
      <c r="BM194" s="8" t="s">
        <v>349</v>
      </c>
      <c r="BN194" s="8"/>
      <c r="BO194" s="8" t="s">
        <v>26</v>
      </c>
      <c r="BP194" s="34">
        <v>47664</v>
      </c>
      <c r="BQ194" s="8" t="s">
        <v>21</v>
      </c>
      <c r="BR194" s="8" t="s">
        <v>156</v>
      </c>
    </row>
    <row r="195" spans="1:70" ht="15.5" thickBot="1" x14ac:dyDescent="0.35">
      <c r="A195" s="8" t="s">
        <v>26</v>
      </c>
      <c r="B195" s="16">
        <f>SUM(L195:AX195)</f>
        <v>406.49249999999995</v>
      </c>
      <c r="C195" s="8" t="s">
        <v>526</v>
      </c>
      <c r="D195" s="8" t="s">
        <v>510</v>
      </c>
      <c r="E195" s="33">
        <v>1</v>
      </c>
      <c r="F195" s="8">
        <v>0</v>
      </c>
      <c r="G195" s="8" t="s">
        <v>33</v>
      </c>
      <c r="H195" s="8" t="s">
        <v>221</v>
      </c>
      <c r="I195" s="8">
        <v>36</v>
      </c>
      <c r="J195" s="8">
        <v>154</v>
      </c>
      <c r="K195" s="8">
        <v>165</v>
      </c>
      <c r="L195" s="16">
        <f>IF( 数据!L195&lt;=6,(数据!L195-1)*权重!B$48,              IF(数据!L195&lt;=12, 5*权重!B$48+(数据!L195-6)*权重!B$49,                              5*权重!B$48+6*权重!B$49+(数据!L195-12)*权重!B$51              )
 )</f>
        <v>4.8666666666666663</v>
      </c>
      <c r="M195" s="16">
        <f>IF( 数据!M195&lt;=6,(数据!M195-1)*权重!C$48,              IF(数据!M195&lt;=12, 5*权重!C$48+(数据!M195-6)*权重!C$49,                              5*权重!C$48+6*权重!C$49+(数据!M195-12)*权重!C$51              )
 )</f>
        <v>0.5</v>
      </c>
      <c r="N195" s="16">
        <f>IF( 数据!N195&lt;=6,(数据!N195-1)*权重!D$48,              IF(数据!N195&lt;=12, 5*权重!D$48+(数据!N195-6)*权重!D$49,                              5*权重!D$48+6*权重!D$49+(数据!N195-12)*权重!D$51              )
 )</f>
        <v>-0.28666666666666663</v>
      </c>
      <c r="O195" s="16">
        <f>IF( 数据!O195&lt;=6,(数据!O195-1)*权重!E$48,              IF(数据!O195&lt;=12, 5*权重!E$48+(数据!O195-6)*权重!E$49,                              5*权重!E$48+6*权重!E$49+(数据!O195-12)*权重!E$51              )
 )</f>
        <v>0</v>
      </c>
      <c r="P195" s="16">
        <f>IF( 数据!P195&lt;=6,(数据!P195-1)*权重!F$48,              IF(数据!P195&lt;=12, 5*权重!F$48+(数据!P195-6)*权重!F$49,                              5*权重!F$48+6*权重!F$49+(数据!P195-12)*权重!F$51              )
 )</f>
        <v>-1.9666666666666663</v>
      </c>
      <c r="Q195" s="16">
        <f>IF( 数据!Q195&lt;=6,(数据!Q195-1)*权重!G$48,              IF(数据!Q195&lt;=12, 5*权重!G$48+(数据!Q195-6)*权重!G$49,                              5*权重!G$48+6*权重!G$49+(数据!Q195-12)*权重!G$51              )
 )</f>
        <v>0</v>
      </c>
      <c r="R195" s="16">
        <f>IF( 数据!R195&lt;=6,(数据!R195-1)*权重!H$48,              IF(数据!R195&lt;=12, 5*权重!H$48+(数据!R195-6)*权重!H$49,                              5*权重!H$48+6*权重!H$49+(数据!R195-12)*权重!H$51              )
 )</f>
        <v>0</v>
      </c>
      <c r="S195" s="16">
        <f>IF( 数据!S195&lt;=6,(数据!S195-1)*权重!I$48,              IF(数据!S195&lt;=12, 5*权重!I$48+(数据!S195-6)*权重!I$49,                              5*权重!I$48+6*权重!I$49+(数据!S195-12)*权重!I$51              )
 )</f>
        <v>15.2</v>
      </c>
      <c r="T195" s="16">
        <f>IF( 数据!T195&lt;=6,(数据!T195-1)*权重!J$48,              IF(数据!T195&lt;=12, 5*权重!J$48+(数据!T195-6)*权重!J$49,                              5*权重!J$48+6*权重!J$49+(数据!T195-12)*权重!J$51              )
 )</f>
        <v>0.29999999999999982</v>
      </c>
      <c r="U195" s="16">
        <f>IF( 数据!U195&lt;=6,(数据!U195-1)*权重!K$48,              IF(数据!U195&lt;=12, 5*权重!K$48+(数据!U195-6)*权重!K$49,                              5*权重!K$48+6*权重!K$49+(数据!U195-12)*权重!K$51              )
 )</f>
        <v>0</v>
      </c>
      <c r="V195" s="16">
        <f>IF( 数据!V195&lt;=6,(数据!V195-1)*权重!L$48,              IF(数据!V195&lt;=12, 5*权重!L$48+(数据!V195-6)*权重!L$49,                              5*权重!L$48+6*权重!L$49+(数据!V195-12)*权重!L$51              )
 )</f>
        <v>8.1666666666666679</v>
      </c>
      <c r="W195" s="16">
        <f>IF( 数据!W195&lt;=6,(数据!W195-1)*权重!M$48,              IF(数据!W195&lt;=12, 5*权重!M$48+(数据!W195-6)*权重!M$49,                              5*权重!M$48+6*权重!M$49+(数据!W195-12)*权重!M$51              )
 )</f>
        <v>2.0333333333333332</v>
      </c>
      <c r="X195" s="16">
        <f>IF( 数据!X195&lt;=6,(数据!X195-1)*权重!N$48,              IF(数据!X195&lt;=12, 5*权重!N$48+(数据!X195-6)*权重!N$49,                              5*权重!N$48+6*权重!N$49+(数据!X195-12)*权重!N$51              )
 )</f>
        <v>1.9666666666666666</v>
      </c>
      <c r="Y195" s="16">
        <f>IF( 数据!Y195&lt;=6,(数据!Y195-1)*权重!O$48,              IF(数据!Y195&lt;=12, 5*权重!O$48+(数据!Y195-6)*权重!O$49,                              5*权重!O$48+6*权重!O$49+(数据!Y195-12)*权重!O$51              )
 )</f>
        <v>2.5333333333333332</v>
      </c>
      <c r="Z195" s="16">
        <f>IF( 数据!Z195&lt;=6,(数据!Z195-1)*权重!P$48,              IF(数据!Z195&lt;=10, 5*权重!P$48+(数据!Z195-4)*权重!P$50,                              5*权重!P$48+4*权重!P$50+(数据!Z195-10)*权重!P$52              )  )</f>
        <v>-0.90000000000000013</v>
      </c>
      <c r="AA195" s="16">
        <f>IF( 数据!AA195&lt;=6,(数据!AA195-1)*权重!Q$48,              IF(数据!AA195&lt;=12, 5*权重!Q$48+(数据!AA195-6)*权重!Q$49,                              5*权重!Q$48+6*权重!Q$49+(数据!AA195-12)*权重!Q$51              )
 )</f>
        <v>4.5</v>
      </c>
      <c r="AB195" s="16">
        <f>IF( 数据!AB195&lt;=6,(数据!AB195-1)*权重!R$48,              IF(数据!AB195&lt;=10, 5*权重!R$48+(数据!AB195-4)*权重!R$50,                              5*权重!R$48+4*权重!R$50+(数据!AB195-10)*权重!R$52              )  )</f>
        <v>55.25</v>
      </c>
      <c r="AC195" s="16">
        <f>IF( 数据!AC195&lt;=6,(数据!AC195-1)*权重!S$48,              IF(数据!AC195&lt;=12, 5*权重!S$48+(数据!AC195-6)*权重!S$49,                              5*权重!S$48+6*权重!S$49+(数据!AC195-12)*权重!S$51              )
 )</f>
        <v>20.866666666666667</v>
      </c>
      <c r="AD195" s="16">
        <f>IF( 数据!AD195&lt;=6,(数据!AD195-1)*权重!T$48,              IF(数据!AD195&lt;=12, 5*权重!T$48+(数据!AD195-6)*权重!T$49,                              5*权重!T$48+6*权重!T$49+(数据!AD195-12)*权重!T$51              )
 )</f>
        <v>-0.13333333333333286</v>
      </c>
      <c r="AE195" s="16">
        <f>IF( 数据!AE195&lt;=6,(数据!AE195-1)*权重!U$48,              IF(数据!AE195&lt;=10, 5*权重!U$48+(数据!AE195-4)*权重!U$50,                              5*权重!U$48+4*权重!U$50+(数据!AE195-10)*权重!U$52              )  )</f>
        <v>-2.1999999999999993</v>
      </c>
      <c r="AF195" s="16">
        <f>IF( 数据!AF195&lt;=6,(数据!AF195-1)*权重!V$48,              IF(数据!AF195&lt;=10, 5*权重!V$48+(数据!AF195-4)*权重!V$50,                              5*权重!V$48+4*权重!V$50+(数据!AF195-10)*权重!V$52              )  )</f>
        <v>7.3500000000000005</v>
      </c>
      <c r="AG195" s="16">
        <f>IF( 数据!AG195&lt;=6,(数据!AG195-1)*权重!W$48,              IF(数据!AG195&lt;=12, 5*权重!W$48+(数据!AG195-6)*权重!W$49,                              5*权重!W$48+6*权重!W$49+(数据!AG195-12)*权重!W$51              )
 )</f>
        <v>3.4999999999999996</v>
      </c>
      <c r="AH195" s="16">
        <f>IF( 数据!AH195&lt;=6,(数据!AH195-1)*权重!X$48,              IF(数据!AH195&lt;=10, 5*权重!X$48+(数据!AH195-4)*权重!X$50,                              5*权重!X$48+4*权重!X$50+(数据!AH195-10)*权重!X$52              )  )</f>
        <v>6.25E-2</v>
      </c>
      <c r="AI195" s="16">
        <f>IF( 数据!AI195&lt;=6,(数据!AI195-1)*权重!Y$48,              IF(数据!AI195&lt;=12, 5*权重!Y$48+(数据!AI195-6)*权重!Y$49,                              5*权重!Y$48+6*权重!Y$49+(数据!AI195-12)*权重!Y$51              )
 )</f>
        <v>0.8</v>
      </c>
      <c r="AJ195" s="16">
        <f>IF( 数据!AJ195&lt;=6,(数据!AJ195-1)*权重!Z$48,              IF(数据!AJ195&lt;=10, 5*权重!Z$48+(数据!AJ195-4)*权重!Z$50,                              5*权重!Z$48+4*权重!Z$50+(数据!AJ195-10)*权重!Z$52              )  )</f>
        <v>11.012499999999999</v>
      </c>
      <c r="AK195" s="16">
        <f>IF( 数据!AK195&lt;=6,(数据!AK195-1)*权重!AA$48,              IF(数据!AK195&lt;=10, 5*权重!AA$48+(数据!AK195-4)*权重!AA$50,                              5*权重!AA$48+4*权重!AA$50+(数据!AK195-10)*权重!AA$52              )  )</f>
        <v>-1.2750000000000001</v>
      </c>
      <c r="AL195" s="16">
        <f>IF( 数据!AL195&lt;=6,(数据!AL195-1)*权重!AB$48,              IF(数据!AL195&lt;=12, 5*权重!AB$48+(数据!AL195-6)*权重!AB$49,                              5*权重!AB$48+6*权重!AB$49+(数据!AL195-12)*权重!AB$51              )
 )</f>
        <v>16.2</v>
      </c>
      <c r="AM195" s="16">
        <f>IF( 数据!AM195&lt;=6,(数据!AM195-1)*权重!AC$48,              IF(数据!AM195&lt;=12, 5*权重!AC$48+(数据!AM195-6)*权重!AC$49,                              5*权重!AC$48+6*权重!AC$49+(数据!AM195-12)*权重!AC$51              )
 )</f>
        <v>9.2333333333333343</v>
      </c>
      <c r="AN195" s="16">
        <f>IF( 数据!AN195&lt;=6,(数据!AN195-1)*权重!AD$48,              IF(数据!AN195&lt;=12, 5*权重!AD$48+(数据!AN195-6)*权重!AD$49,                              5*权重!AD$48+6*权重!AD$49+(数据!AN195-12)*权重!AD$51              )
 )</f>
        <v>72.604166666666671</v>
      </c>
      <c r="AO195" s="16">
        <f>IF( 数据!AO195&lt;=6,(数据!AO195-1)*权重!AE$48,              IF(数据!AO195&lt;=12, 5*权重!AE$48+(数据!AO195-6)*权重!AE$49,                              5*权重!AE$48+6*权重!AE$49+(数据!AO195-12)*权重!AE$51              )
 )</f>
        <v>6.9666666666666668</v>
      </c>
      <c r="AP195" s="16">
        <f>IF( 数据!AP195&lt;=6,(数据!AP195-1)*权重!AF$48,              IF(数据!AP195&lt;=12, 5*权重!AF$48+(数据!AP195-6)*权重!AF$49,                              5*权重!AF$48+6*权重!AF$49+(数据!AP195-12)*权重!AF$51              )
 )</f>
        <v>13.833333333333334</v>
      </c>
      <c r="AQ195" s="16">
        <f>IF( 数据!AQ195&lt;=6,(数据!AQ195-1)*权重!AG$48,              IF(数据!AQ195&lt;=12, 5*权重!AG$48+(数据!AQ195-6)*权重!AG$49,                              5*权重!AG$48+6*权重!AG$49+(数据!AQ195-12)*权重!AG$51              )
 )</f>
        <v>18.833333333333336</v>
      </c>
      <c r="AR195" s="16">
        <f>IF( 数据!AR195&lt;=6,(数据!AR195-1)*权重!AH$48,              IF(数据!AR195&lt;=12, 5*权重!AH$48+(数据!AR195-6)*权重!AH$49,                              5*权重!AH$48+6*权重!AH$49+(数据!AR195-12)*权重!AH$51              )
 )</f>
        <v>14.566666666666665</v>
      </c>
      <c r="AS195" s="16">
        <f>IF( 数据!AS195&lt;=6,(数据!AS195-1)*权重!AI$48,              IF(数据!AS195&lt;=12, 5*权重!AI$48+(数据!AS195-6)*权重!AI$49,                              5*权重!AI$48+6*权重!AI$49+(数据!AS195-12)*权重!AI$51              )
 )</f>
        <v>3.1333333333333337</v>
      </c>
      <c r="AT195" s="16">
        <f>IF( 数据!AT195&lt;=6,(数据!AT195-1)*权重!AJ$48,              IF(数据!AT195&lt;=12, 5*权重!AJ$48+(数据!AT195-6)*权重!AJ$49,                              5*权重!AJ$48+6*权重!AJ$49+(数据!AT195-12)*权重!AJ$51              )
 )</f>
        <v>71.875</v>
      </c>
      <c r="AU195" s="16">
        <f>IF( 数据!AU195&lt;=6,(数据!AU195-1)*权重!AK$48,              IF(数据!AU195&lt;=12, 5*权重!AK$48+(数据!AU195-6)*权重!AK$49,                              5*权重!AK$48+6*权重!AK$49+(数据!AU195-12)*权重!AK$51              )
 )</f>
        <v>15.7</v>
      </c>
      <c r="AV195" s="16">
        <f>IF( 数据!AV195&lt;=6,(数据!AV195-1)*权重!AL$48,              IF(数据!AV195&lt;=10, 5*权重!AL$48+(数据!AV195-4)*权重!AL$50,                              5*权重!AL$48+4*权重!AL$50+(数据!AV195-10)*权重!AL$52              )  )</f>
        <v>3.8250000000000002</v>
      </c>
      <c r="AW195" s="16">
        <f>IF( 数据!AW195&lt;=6,(数据!AW195-1)*权重!AM$48,              IF(数据!AW195&lt;=10, 5*权重!AM$48+(数据!AW195-4)*权重!AM$50,                              5*权重!AM$48+4*权重!AM$50+(数据!AW195-10)*权重!AM$52              )  )</f>
        <v>3.8250000000000002</v>
      </c>
      <c r="AX195" s="16">
        <f>IF( 数据!AX195&lt;=6,(数据!AX195-1)*权重!AN$48,              IF(数据!AX195&lt;=10, 5*权重!AN$48+(数据!AX195-4)*权重!AN$50,                              5*权重!AN$48+4*权重!AN$50+(数据!AX195-10)*权重!AN$52              )  )</f>
        <v>23.75</v>
      </c>
      <c r="AY195" s="8">
        <v>3</v>
      </c>
      <c r="AZ195" s="8">
        <v>2</v>
      </c>
      <c r="BA195" s="8">
        <v>3</v>
      </c>
      <c r="BB195" s="8">
        <v>3</v>
      </c>
      <c r="BC195" s="8">
        <v>3</v>
      </c>
      <c r="BD195" s="8">
        <v>2</v>
      </c>
      <c r="BE195" s="8">
        <v>3</v>
      </c>
      <c r="BF195" s="8">
        <v>3</v>
      </c>
      <c r="BG195" s="8">
        <v>3</v>
      </c>
      <c r="BH195" s="8">
        <v>1</v>
      </c>
      <c r="BI195" s="8">
        <v>1</v>
      </c>
      <c r="BJ195" s="8" t="s">
        <v>26</v>
      </c>
      <c r="BK195" s="8" t="s">
        <v>20</v>
      </c>
      <c r="BL195" s="8">
        <v>19</v>
      </c>
      <c r="BM195" s="8" t="s">
        <v>26</v>
      </c>
      <c r="BN195" s="8"/>
      <c r="BO195" s="8">
        <v>146</v>
      </c>
      <c r="BP195" s="34">
        <v>46203</v>
      </c>
      <c r="BQ195" s="8" t="s">
        <v>21</v>
      </c>
      <c r="BR195" s="8" t="s">
        <v>156</v>
      </c>
    </row>
    <row r="196" spans="1:70" ht="15.5" thickBot="1" x14ac:dyDescent="0.35">
      <c r="A196" s="8" t="s">
        <v>26</v>
      </c>
      <c r="B196" s="16">
        <f t="shared" si="7"/>
        <v>360.24250000000001</v>
      </c>
      <c r="C196" s="8" t="s">
        <v>527</v>
      </c>
      <c r="D196" s="8" t="s">
        <v>372</v>
      </c>
      <c r="E196" s="33">
        <v>1</v>
      </c>
      <c r="F196" s="8">
        <v>0</v>
      </c>
      <c r="G196" s="8" t="s">
        <v>20</v>
      </c>
      <c r="H196" s="8" t="s">
        <v>32</v>
      </c>
      <c r="I196" s="8">
        <v>27</v>
      </c>
      <c r="J196" s="8">
        <v>137</v>
      </c>
      <c r="K196" s="8">
        <v>145</v>
      </c>
      <c r="L196" s="16">
        <f>IF( 数据!L196&lt;=6,(数据!L196-1)*权重!B$48,              IF(数据!L196&lt;=12, 5*权重!B$48+(数据!L196-6)*权重!B$49,                              5*权重!B$48+6*权重!B$49+(数据!L196-12)*权重!B$51              )
 )</f>
        <v>3.0833333333333335</v>
      </c>
      <c r="M196" s="16">
        <f>IF( 数据!M196&lt;=6,(数据!M196-1)*权重!C$48,              IF(数据!M196&lt;=12, 5*权重!C$48+(数据!M196-6)*权重!C$49,                              5*权重!C$48+6*权重!C$49+(数据!M196-12)*权重!C$51              )
 )</f>
        <v>0</v>
      </c>
      <c r="N196" s="16">
        <f>IF( 数据!N196&lt;=6,(数据!N196-1)*权重!D$48,              IF(数据!N196&lt;=12, 5*权重!D$48+(数据!N196-6)*权重!D$49,                              5*权重!D$48+6*权重!D$49+(数据!N196-12)*权重!D$51              )
 )</f>
        <v>0</v>
      </c>
      <c r="O196" s="16">
        <f>IF( 数据!O196&lt;=6,(数据!O196-1)*权重!E$48,              IF(数据!O196&lt;=12, 5*权重!E$48+(数据!O196-6)*权重!E$49,                              5*权重!E$48+6*权重!E$49+(数据!O196-12)*权重!E$51              )
 )</f>
        <v>0</v>
      </c>
      <c r="P196" s="16">
        <f>IF( 数据!P196&lt;=6,(数据!P196-1)*权重!F$48,              IF(数据!P196&lt;=12, 5*权重!F$48+(数据!P196-6)*权重!F$49,                              5*权重!F$48+6*权重!F$49+(数据!P196-12)*权重!F$51              )
 )</f>
        <v>-3.5333333333333328</v>
      </c>
      <c r="Q196" s="16">
        <f>IF( 数据!Q196&lt;=6,(数据!Q196-1)*权重!G$48,              IF(数据!Q196&lt;=12, 5*权重!G$48+(数据!Q196-6)*权重!G$49,                              5*权重!G$48+6*权重!G$49+(数据!Q196-12)*权重!G$51              )
 )</f>
        <v>0</v>
      </c>
      <c r="R196" s="16">
        <f>IF( 数据!R196&lt;=6,(数据!R196-1)*权重!H$48,              IF(数据!R196&lt;=12, 5*权重!H$48+(数据!R196-6)*权重!H$49,                              5*权重!H$48+6*权重!H$49+(数据!R196-12)*权重!H$51              )
 )</f>
        <v>0</v>
      </c>
      <c r="S196" s="16">
        <f>IF( 数据!S196&lt;=6,(数据!S196-1)*权重!I$48,              IF(数据!S196&lt;=12, 5*权重!I$48+(数据!S196-6)*权重!I$49,                              5*权重!I$48+6*权重!I$49+(数据!S196-12)*权重!I$51              )
 )</f>
        <v>2.4</v>
      </c>
      <c r="T196" s="16">
        <f>IF( 数据!T196&lt;=6,(数据!T196-1)*权重!J$48,              IF(数据!T196&lt;=12, 5*权重!J$48+(数据!T196-6)*权重!J$49,                              5*权重!J$48+6*权重!J$49+(数据!T196-12)*权重!J$51              )
 )</f>
        <v>0.7</v>
      </c>
      <c r="U196" s="16">
        <f>IF( 数据!U196&lt;=6,(数据!U196-1)*权重!K$48,              IF(数据!U196&lt;=12, 5*权重!K$48+(数据!U196-6)*权重!K$49,                              5*权重!K$48+6*权重!K$49+(数据!U196-12)*权重!K$51              )
 )</f>
        <v>0</v>
      </c>
      <c r="V196" s="16">
        <f>IF( 数据!V196&lt;=6,(数据!V196-1)*权重!L$48,              IF(数据!V196&lt;=12, 5*权重!L$48+(数据!V196-6)*权重!L$49,                              5*权重!L$48+6*权重!L$49+(数据!V196-12)*权重!L$51              )
 )</f>
        <v>2.12</v>
      </c>
      <c r="W196" s="16">
        <f>IF( 数据!W196&lt;=6,(数据!W196-1)*权重!M$48,              IF(数据!W196&lt;=12, 5*权重!M$48+(数据!W196-6)*权重!M$49,                              5*权重!M$48+6*权重!M$49+(数据!W196-12)*权重!M$51              )
 )</f>
        <v>0.1333333333333333</v>
      </c>
      <c r="X196" s="16">
        <f>IF( 数据!X196&lt;=6,(数据!X196-1)*权重!N$48,              IF(数据!X196&lt;=12, 5*权重!N$48+(数据!X196-6)*权重!N$49,                              5*权重!N$48+6*权重!N$49+(数据!X196-12)*权重!N$51              )
 )</f>
        <v>1.38</v>
      </c>
      <c r="Y196" s="16">
        <f>IF( 数据!Y196&lt;=6,(数据!Y196-1)*权重!O$48,              IF(数据!Y196&lt;=12, 5*权重!O$48+(数据!Y196-6)*权重!O$49,                              5*权重!O$48+6*权重!O$49+(数据!Y196-12)*权重!O$51              )
 )</f>
        <v>0.48</v>
      </c>
      <c r="Z196" s="16">
        <f>IF( 数据!Z196&lt;=6,(数据!Z196-1)*权重!P$48,              IF(数据!Z196&lt;=10, 5*权重!P$48+(数据!Z196-4)*权重!P$50,                              5*权重!P$48+4*权重!P$50+(数据!Z196-10)*权重!P$52              )  )</f>
        <v>-1.425</v>
      </c>
      <c r="AA196" s="16">
        <f>IF( 数据!AA196&lt;=6,(数据!AA196-1)*权重!Q$48,              IF(数据!AA196&lt;=12, 5*权重!Q$48+(数据!AA196-6)*权重!Q$49,                              5*权重!Q$48+6*权重!Q$49+(数据!AA196-12)*权重!Q$51              )
 )</f>
        <v>6.5</v>
      </c>
      <c r="AB196" s="16">
        <f>IF( 数据!AB196&lt;=6,(数据!AB196-1)*权重!R$48,              IF(数据!AB196&lt;=10, 5*权重!R$48+(数据!AB196-4)*权重!R$50,                              5*权重!R$48+4*权重!R$50+(数据!AB196-10)*权重!R$52              )  )</f>
        <v>54.5</v>
      </c>
      <c r="AC196" s="16">
        <f>IF( 数据!AC196&lt;=6,(数据!AC196-1)*权重!S$48,              IF(数据!AC196&lt;=12, 5*权重!S$48+(数据!AC196-6)*权重!S$49,                              5*权重!S$48+6*权重!S$49+(数据!AC196-12)*权重!S$51              )
 )</f>
        <v>20.183333333333334</v>
      </c>
      <c r="AD196" s="16">
        <f>IF( 数据!AD196&lt;=6,(数据!AD196-1)*权重!T$48,              IF(数据!AD196&lt;=12, 5*权重!T$48+(数据!AD196-6)*权重!T$49,                              5*权重!T$48+6*权重!T$49+(数据!AD196-12)*权重!T$51              )
 )</f>
        <v>-0.83333333333333304</v>
      </c>
      <c r="AE196" s="16">
        <f>IF( 数据!AE196&lt;=6,(数据!AE196-1)*权重!U$48,              IF(数据!AE196&lt;=10, 5*权重!U$48+(数据!AE196-4)*权重!U$50,                              5*权重!U$48+4*权重!U$50+(数据!AE196-10)*权重!U$52              )  )</f>
        <v>-2.7249999999999996</v>
      </c>
      <c r="AF196" s="16">
        <f>IF( 数据!AF196&lt;=6,(数据!AF196-1)*权重!V$48,              IF(数据!AF196&lt;=10, 5*权重!V$48+(数据!AF196-4)*权重!V$50,                              5*权重!V$48+4*权重!V$50+(数据!AF196-10)*权重!V$52              )  )</f>
        <v>6.8250000000000011</v>
      </c>
      <c r="AG196" s="16">
        <f>IF( 数据!AG196&lt;=6,(数据!AG196-1)*权重!W$48,              IF(数据!AG196&lt;=12, 5*权重!W$48+(数据!AG196-6)*权重!W$49,                              5*权重!W$48+6*权重!W$49+(数据!AG196-12)*权重!W$51              )
 )</f>
        <v>3.3</v>
      </c>
      <c r="AH196" s="16">
        <f>IF( 数据!AH196&lt;=6,(数据!AH196-1)*权重!X$48,              IF(数据!AH196&lt;=10, 5*权重!X$48+(数据!AH196-4)*权重!X$50,                              5*权重!X$48+4*权重!X$50+(数据!AH196-10)*权重!X$52              )  )</f>
        <v>-4.9999999999999989E-2</v>
      </c>
      <c r="AI196" s="16">
        <f>IF( 数据!AI196&lt;=6,(数据!AI196-1)*权重!Y$48,              IF(数据!AI196&lt;=12, 5*权重!Y$48+(数据!AI196-6)*权重!Y$49,                              5*权重!Y$48+6*权重!Y$49+(数据!AI196-12)*权重!Y$51              )
 )</f>
        <v>0</v>
      </c>
      <c r="AJ196" s="16">
        <f>IF( 数据!AJ196&lt;=6,(数据!AJ196-1)*权重!Z$48,              IF(数据!AJ196&lt;=10, 5*权重!Z$48+(数据!AJ196-4)*权重!Z$50,                              5*权重!Z$48+4*权重!Z$50+(数据!AJ196-10)*权重!Z$52              )  )</f>
        <v>8.0750000000000011</v>
      </c>
      <c r="AK196" s="16">
        <f>IF( 数据!AK196&lt;=6,(数据!AK196-1)*权重!AA$48,              IF(数据!AK196&lt;=10, 5*权重!AA$48+(数据!AK196-4)*权重!AA$50,                              5*权重!AA$48+4*权重!AA$50+(数据!AK196-10)*权重!AA$52              )  )</f>
        <v>-1.625</v>
      </c>
      <c r="AL196" s="16">
        <f>IF( 数据!AL196&lt;=6,(数据!AL196-1)*权重!AB$48,              IF(数据!AL196&lt;=12, 5*权重!AB$48+(数据!AL196-6)*权重!AB$49,                              5*权重!AB$48+6*权重!AB$49+(数据!AL196-12)*权重!AB$51              )
 )</f>
        <v>11.716666666666665</v>
      </c>
      <c r="AM196" s="16">
        <f>IF( 数据!AM196&lt;=6,(数据!AM196-1)*权重!AC$48,              IF(数据!AM196&lt;=12, 5*权重!AC$48+(数据!AM196-6)*权重!AC$49,                              5*权重!AC$48+6*权重!AC$49+(数据!AM196-12)*权重!AC$51              )
 )</f>
        <v>8.5</v>
      </c>
      <c r="AN196" s="16">
        <f>IF( 数据!AN196&lt;=6,(数据!AN196-1)*权重!AD$48,              IF(数据!AN196&lt;=12, 5*权重!AD$48+(数据!AN196-6)*权重!AD$49,                              5*权重!AD$48+6*权重!AD$49+(数据!AN196-12)*权重!AD$51              )
 )</f>
        <v>60.666666666666664</v>
      </c>
      <c r="AO196" s="16">
        <f>IF( 数据!AO196&lt;=6,(数据!AO196-1)*权重!AE$48,              IF(数据!AO196&lt;=12, 5*权重!AE$48+(数据!AO196-6)*权重!AE$49,                              5*权重!AE$48+6*权重!AE$49+(数据!AO196-12)*权重!AE$51              )
 )</f>
        <v>17.7</v>
      </c>
      <c r="AP196" s="16">
        <f>IF( 数据!AP196&lt;=6,(数据!AP196-1)*权重!AF$48,              IF(数据!AP196&lt;=12, 5*权重!AF$48+(数据!AP196-6)*权重!AF$49,                              5*权重!AF$48+6*权重!AF$49+(数据!AP196-12)*权重!AF$51              )
 )</f>
        <v>19.3</v>
      </c>
      <c r="AQ196" s="16">
        <f>IF( 数据!AQ196&lt;=6,(数据!AQ196-1)*权重!AG$48,              IF(数据!AQ196&lt;=12, 5*权重!AG$48+(数据!AQ196-6)*权重!AG$49,                              5*权重!AG$48+6*权重!AG$49+(数据!AQ196-12)*权重!AG$51              )
 )</f>
        <v>18.316666666666666</v>
      </c>
      <c r="AR196" s="16">
        <f>IF( 数据!AR196&lt;=6,(数据!AR196-1)*权重!AH$48,              IF(数据!AR196&lt;=12, 5*权重!AH$48+(数据!AR196-6)*权重!AH$49,                              5*权重!AH$48+6*权重!AH$49+(数据!AR196-12)*权重!AH$51              )
 )</f>
        <v>10.033333333333333</v>
      </c>
      <c r="AS196" s="16">
        <f>IF( 数据!AS196&lt;=6,(数据!AS196-1)*权重!AI$48,              IF(数据!AS196&lt;=12, 5*权重!AI$48+(数据!AS196-6)*权重!AI$49,                              5*权重!AI$48+6*权重!AI$49+(数据!AS196-12)*权重!AI$51              )
 )</f>
        <v>3.1333333333333337</v>
      </c>
      <c r="AT196" s="16">
        <f>IF( 数据!AT196&lt;=6,(数据!AT196-1)*权重!AJ$48,              IF(数据!AT196&lt;=12, 5*权重!AJ$48+(数据!AT196-6)*权重!AJ$49,                              5*权重!AJ$48+6*权重!AJ$49+(数据!AT196-12)*权重!AJ$51              )
 )</f>
        <v>67</v>
      </c>
      <c r="AU196" s="16">
        <f>IF( 数据!AU196&lt;=6,(数据!AU196-1)*权重!AK$48,              IF(数据!AU196&lt;=12, 5*权重!AK$48+(数据!AU196-6)*权重!AK$49,                              5*权重!AK$48+6*权重!AK$49+(数据!AU196-12)*权重!AK$51              )
 )</f>
        <v>14.2</v>
      </c>
      <c r="AV196" s="16">
        <f>IF( 数据!AV196&lt;=6,(数据!AV196-1)*权重!AL$48,              IF(数据!AV196&lt;=10, 5*权重!AL$48+(数据!AV196-4)*权重!AL$50,                              5*权重!AL$48+4*权重!AL$50+(数据!AV196-10)*权重!AL$52              )  )</f>
        <v>3.8250000000000002</v>
      </c>
      <c r="AW196" s="16">
        <f>IF( 数据!AW196&lt;=6,(数据!AW196-1)*权重!AM$48,              IF(数据!AW196&lt;=10, 5*权重!AM$48+(数据!AW196-4)*权重!AM$50,                              5*权重!AM$48+4*权重!AM$50+(数据!AW196-10)*权重!AM$52              )  )</f>
        <v>3.45</v>
      </c>
      <c r="AX196" s="16">
        <f>IF( 数据!AX196&lt;=6,(数据!AX196-1)*权重!AN$48,              IF(数据!AX196&lt;=10, 5*权重!AN$48+(数据!AX196-4)*权重!AN$50,                              5*权重!AN$48+4*权重!AN$50+(数据!AX196-10)*权重!AN$52              )  )</f>
        <v>22.912499999999998</v>
      </c>
      <c r="AY196" s="8">
        <v>14</v>
      </c>
      <c r="AZ196" s="8">
        <v>14</v>
      </c>
      <c r="BA196" s="8">
        <v>15</v>
      </c>
      <c r="BB196" s="8">
        <v>15</v>
      </c>
      <c r="BC196" s="8">
        <v>12</v>
      </c>
      <c r="BD196" s="8">
        <v>14</v>
      </c>
      <c r="BE196" s="8">
        <v>12</v>
      </c>
      <c r="BF196" s="8">
        <v>16</v>
      </c>
      <c r="BG196" s="8">
        <v>7</v>
      </c>
      <c r="BH196" s="8">
        <v>14</v>
      </c>
      <c r="BI196" s="8">
        <v>16</v>
      </c>
      <c r="BJ196" s="8" t="s">
        <v>26</v>
      </c>
      <c r="BK196" s="8" t="s">
        <v>20</v>
      </c>
      <c r="BL196" s="8">
        <v>15</v>
      </c>
      <c r="BM196" s="8" t="s">
        <v>26</v>
      </c>
      <c r="BN196" s="8"/>
      <c r="BO196" s="8" t="s">
        <v>26</v>
      </c>
      <c r="BP196" s="34">
        <v>47299</v>
      </c>
      <c r="BQ196" s="8" t="s">
        <v>21</v>
      </c>
      <c r="BR196" s="8" t="s">
        <v>156</v>
      </c>
    </row>
    <row r="197" spans="1:70" ht="15.5" thickBot="1" x14ac:dyDescent="0.35">
      <c r="A197" s="8" t="s">
        <v>26</v>
      </c>
      <c r="B197" s="16">
        <f t="shared" si="7"/>
        <v>385.20333333333338</v>
      </c>
      <c r="C197" s="8" t="s">
        <v>528</v>
      </c>
      <c r="D197" s="8"/>
      <c r="E197" s="33">
        <v>0.98</v>
      </c>
      <c r="F197" s="8">
        <v>0</v>
      </c>
      <c r="G197" s="8" t="s">
        <v>19</v>
      </c>
      <c r="H197" s="8" t="s">
        <v>32</v>
      </c>
      <c r="I197" s="8">
        <v>36</v>
      </c>
      <c r="J197" s="8">
        <v>156</v>
      </c>
      <c r="K197" s="8">
        <v>161</v>
      </c>
      <c r="L197" s="16">
        <f>IF( 数据!L197&lt;=6,(数据!L197-1)*权重!B$48,              IF(数据!L197&lt;=12, 5*权重!B$48+(数据!L197-6)*权重!B$49,                              5*权重!B$48+6*权重!B$49+(数据!L197-12)*权重!B$51              )
 )</f>
        <v>3.4666666666666668</v>
      </c>
      <c r="M197" s="16">
        <f>IF( 数据!M197&lt;=6,(数据!M197-1)*权重!C$48,              IF(数据!M197&lt;=12, 5*权重!C$48+(数据!M197-6)*权重!C$49,                              5*权重!C$48+6*权重!C$49+(数据!M197-12)*权重!C$51              )
 )</f>
        <v>1.7399999999999998</v>
      </c>
      <c r="N197" s="16">
        <f>IF( 数据!N197&lt;=6,(数据!N197-1)*权重!D$48,              IF(数据!N197&lt;=12, 5*权重!D$48+(数据!N197-6)*权重!D$49,                              5*权重!D$48+6*权重!D$49+(数据!N197-12)*权重!D$51              )
 )</f>
        <v>0.8</v>
      </c>
      <c r="O197" s="16">
        <f>IF( 数据!O197&lt;=6,(数据!O197-1)*权重!E$48,              IF(数据!O197&lt;=12, 5*权重!E$48+(数据!O197-6)*权重!E$49,                              5*权重!E$48+6*权重!E$49+(数据!O197-12)*权重!E$51              )
 )</f>
        <v>0</v>
      </c>
      <c r="P197" s="16">
        <f>IF( 数据!P197&lt;=6,(数据!P197-1)*权重!F$48,              IF(数据!P197&lt;=12, 5*权重!F$48+(数据!P197-6)*权重!F$49,                              5*权重!F$48+6*权重!F$49+(数据!P197-12)*权重!F$51              )
 )</f>
        <v>-3.4999999999999996</v>
      </c>
      <c r="Q197" s="16">
        <f>IF( 数据!Q197&lt;=6,(数据!Q197-1)*权重!G$48,              IF(数据!Q197&lt;=12, 5*权重!G$48+(数据!Q197-6)*权重!G$49,                              5*权重!G$48+6*权重!G$49+(数据!Q197-12)*权重!G$51              )
 )</f>
        <v>0</v>
      </c>
      <c r="R197" s="16">
        <f>IF( 数据!R197&lt;=6,(数据!R197-1)*权重!H$48,              IF(数据!R197&lt;=12, 5*权重!H$48+(数据!R197-6)*权重!H$49,                              5*权重!H$48+6*权重!H$49+(数据!R197-12)*权重!H$51              )
 )</f>
        <v>0</v>
      </c>
      <c r="S197" s="16">
        <f>IF( 数据!S197&lt;=6,(数据!S197-1)*权重!I$48,              IF(数据!S197&lt;=12, 5*权重!I$48+(数据!S197-6)*权重!I$49,                              5*权重!I$48+6*权重!I$49+(数据!S197-12)*权重!I$51              )
 )</f>
        <v>7.5333333333333332</v>
      </c>
      <c r="T197" s="16">
        <f>IF( 数据!T197&lt;=6,(数据!T197-1)*权重!J$48,              IF(数据!T197&lt;=12, 5*权重!J$48+(数据!T197-6)*权重!J$49,                              5*权重!J$48+6*权重!J$49+(数据!T197-12)*权重!J$51              )
 )</f>
        <v>3.5</v>
      </c>
      <c r="U197" s="16">
        <f>IF( 数据!U197&lt;=6,(数据!U197-1)*权重!K$48,              IF(数据!U197&lt;=12, 5*权重!K$48+(数据!U197-6)*权重!K$49,                              5*权重!K$48+6*权重!K$49+(数据!U197-12)*权重!K$51              )
 )</f>
        <v>0</v>
      </c>
      <c r="V197" s="16">
        <f>IF( 数据!V197&lt;=6,(数据!V197-1)*权重!L$48,              IF(数据!V197&lt;=12, 5*权重!L$48+(数据!V197-6)*权重!L$49,                              5*权重!L$48+6*权重!L$49+(数据!V197-12)*权重!L$51              )
 )</f>
        <v>3.18</v>
      </c>
      <c r="W197" s="16">
        <f>IF( 数据!W197&lt;=6,(数据!W197-1)*权重!M$48,              IF(数据!W197&lt;=12, 5*权重!M$48+(数据!W197-6)*权重!M$49,                              5*权重!M$48+6*权重!M$49+(数据!W197-12)*权重!M$51              )
 )</f>
        <v>-0.5</v>
      </c>
      <c r="X197" s="16">
        <f>IF( 数据!X197&lt;=6,(数据!X197-1)*权重!N$48,              IF(数据!X197&lt;=12, 5*权重!N$48+(数据!X197-6)*权重!N$49,                              5*权重!N$48+6*权重!N$49+(数据!X197-12)*权重!N$51              )
 )</f>
        <v>2.2999999999999998</v>
      </c>
      <c r="Y197" s="16">
        <f>IF( 数据!Y197&lt;=6,(数据!Y197-1)*权重!O$48,              IF(数据!Y197&lt;=12, 5*权重!O$48+(数据!Y197-6)*权重!O$49,                              5*权重!O$48+6*权重!O$49+(数据!Y197-12)*权重!O$51              )
 )</f>
        <v>1.2833333333333332</v>
      </c>
      <c r="Z197" s="16">
        <f>IF( 数据!Z197&lt;=6,(数据!Z197-1)*权重!P$48,              IF(数据!Z197&lt;=10, 5*权重!P$48+(数据!Z197-4)*权重!P$50,                              5*权重!P$48+4*权重!P$50+(数据!Z197-10)*权重!P$52              )  )</f>
        <v>-1.85</v>
      </c>
      <c r="AA197" s="16">
        <f>IF( 数据!AA197&lt;=6,(数据!AA197-1)*权重!Q$48,              IF(数据!AA197&lt;=12, 5*权重!Q$48+(数据!AA197-6)*权重!Q$49,                              5*权重!Q$48+6*权重!Q$49+(数据!AA197-12)*权重!Q$51              )
 )</f>
        <v>7.1666666666666661</v>
      </c>
      <c r="AB197" s="16">
        <f>IF( 数据!AB197&lt;=6,(数据!AB197-1)*权重!R$48,              IF(数据!AB197&lt;=10, 5*权重!R$48+(数据!AB197-4)*权重!R$50,                              5*权重!R$48+4*权重!R$50+(数据!AB197-10)*权重!R$52              )  )</f>
        <v>55.25</v>
      </c>
      <c r="AC197" s="16">
        <f>IF( 数据!AC197&lt;=6,(数据!AC197-1)*权重!S$48,              IF(数据!AC197&lt;=12, 5*权重!S$48+(数据!AC197-6)*权重!S$49,                              5*权重!S$48+6*权重!S$49+(数据!AC197-12)*权重!S$51              )
 )</f>
        <v>20.866666666666667</v>
      </c>
      <c r="AD197" s="16">
        <f>IF( 数据!AD197&lt;=6,(数据!AD197-1)*权重!T$48,              IF(数据!AD197&lt;=12, 5*权重!T$48+(数据!AD197-6)*权重!T$49,                              5*权重!T$48+6*权重!T$49+(数据!AD197-12)*权重!T$51              )
 )</f>
        <v>-1.2333333333333329</v>
      </c>
      <c r="AE197" s="16">
        <f>IF( 数据!AE197&lt;=6,(数据!AE197-1)*权重!U$48,              IF(数据!AE197&lt;=10, 5*权重!U$48+(数据!AE197-4)*权重!U$50,                              5*权重!U$48+4*权重!U$50+(数据!AE197-10)*权重!U$52              )  )</f>
        <v>-0.99999999999999956</v>
      </c>
      <c r="AF197" s="16">
        <f>IF( 数据!AF197&lt;=6,(数据!AF197-1)*权重!V$48,              IF(数据!AF197&lt;=10, 5*权重!V$48+(数据!AF197-4)*权重!V$50,                              5*权重!V$48+4*权重!V$50+(数据!AF197-10)*权重!V$52              )  )</f>
        <v>7.0875000000000004</v>
      </c>
      <c r="AG197" s="16">
        <f>IF( 数据!AG197&lt;=6,(数据!AG197-1)*权重!W$48,              IF(数据!AG197&lt;=12, 5*权重!W$48+(数据!AG197-6)*权重!W$49,                              5*权重!W$48+6*权重!W$49+(数据!AG197-12)*权重!W$51              )
 )</f>
        <v>3.0999999999999996</v>
      </c>
      <c r="AH197" s="16">
        <f>IF( 数据!AH197&lt;=6,(数据!AH197-1)*权重!X$48,              IF(数据!AH197&lt;=10, 5*权重!X$48+(数据!AH197-4)*权重!X$50,                              5*权重!X$48+4*权重!X$50+(数据!AH197-10)*权重!X$52              )  )</f>
        <v>6.25E-2</v>
      </c>
      <c r="AI197" s="16">
        <f>IF( 数据!AI197&lt;=6,(数据!AI197-1)*权重!Y$48,              IF(数据!AI197&lt;=12, 5*权重!Y$48+(数据!AI197-6)*权重!Y$49,                              5*权重!Y$48+6*权重!Y$49+(数据!AI197-12)*权重!Y$51              )
 )</f>
        <v>0.13333333333333336</v>
      </c>
      <c r="AJ197" s="16">
        <f>IF( 数据!AJ197&lt;=6,(数据!AJ197-1)*权重!Z$48,              IF(数据!AJ197&lt;=10, 5*权重!Z$48+(数据!AJ197-4)*权重!Z$50,                              5*权重!Z$48+4*权重!Z$50+(数据!AJ197-10)*权重!Z$52              )  )</f>
        <v>11.600000000000001</v>
      </c>
      <c r="AK197" s="16">
        <f>IF( 数据!AK197&lt;=6,(数据!AK197-1)*权重!AA$48,              IF(数据!AK197&lt;=10, 5*权重!AA$48+(数据!AK197-4)*权重!AA$50,                              5*权重!AA$48+4*权重!AA$50+(数据!AK197-10)*权重!AA$52              )  )</f>
        <v>-0.92500000000000004</v>
      </c>
      <c r="AL197" s="16">
        <f>IF( 数据!AL197&lt;=6,(数据!AL197-1)*权重!AB$48,              IF(数据!AL197&lt;=12, 5*权重!AB$48+(数据!AL197-6)*权重!AB$49,                              5*权重!AB$48+6*权重!AB$49+(数据!AL197-12)*权重!AB$51              )
 )</f>
        <v>12.6</v>
      </c>
      <c r="AM197" s="16">
        <f>IF( 数据!AM197&lt;=6,(数据!AM197-1)*权重!AC$48,              IF(数据!AM197&lt;=12, 5*权重!AC$48+(数据!AM197-6)*权重!AC$49,                              5*权重!AC$48+6*权重!AC$49+(数据!AM197-12)*权重!AC$51              )
 )</f>
        <v>9.6</v>
      </c>
      <c r="AN197" s="16">
        <f>IF( 数据!AN197&lt;=6,(数据!AN197-1)*权重!AD$48,              IF(数据!AN197&lt;=12, 5*权重!AD$48+(数据!AN197-6)*权重!AD$49,                              5*权重!AD$48+6*权重!AD$49+(数据!AN197-12)*权重!AD$51              )
 )</f>
        <v>60.666666666666664</v>
      </c>
      <c r="AO197" s="16">
        <f>IF( 数据!AO197&lt;=6,(数据!AO197-1)*权重!AE$48,              IF(数据!AO197&lt;=12, 5*权重!AE$48+(数据!AO197-6)*权重!AE$49,                              5*权重!AE$48+6*权重!AE$49+(数据!AO197-12)*权重!AE$51              )
 )</f>
        <v>15.1</v>
      </c>
      <c r="AP197" s="16">
        <f>IF( 数据!AP197&lt;=6,(数据!AP197-1)*权重!AF$48,              IF(数据!AP197&lt;=12, 5*权重!AF$48+(数据!AP197-6)*权重!AF$49,                              5*权重!AF$48+6*权重!AF$49+(数据!AP197-12)*权重!AF$51              )
 )</f>
        <v>19.3</v>
      </c>
      <c r="AQ197" s="16">
        <f>IF( 数据!AQ197&lt;=6,(数据!AQ197-1)*权重!AG$48,              IF(数据!AQ197&lt;=12, 5*权重!AG$48+(数据!AQ197-6)*权重!AG$49,                              5*权重!AG$48+6*权重!AG$49+(数据!AQ197-12)*权重!AG$51              )
 )</f>
        <v>17.8</v>
      </c>
      <c r="AR197" s="16">
        <f>IF( 数据!AR197&lt;=6,(数据!AR197-1)*权重!AH$48,              IF(数据!AR197&lt;=12, 5*权重!AH$48+(数据!AR197-6)*权重!AH$49,                              5*权重!AH$48+6*权重!AH$49+(数据!AR197-12)*权重!AH$51              )
 )</f>
        <v>13.399999999999999</v>
      </c>
      <c r="AS197" s="16">
        <f>IF( 数据!AS197&lt;=6,(数据!AS197-1)*权重!AI$48,              IF(数据!AS197&lt;=12, 5*权重!AI$48+(数据!AS197-6)*权重!AI$49,                              5*权重!AI$48+6*权重!AI$49+(数据!AS197-12)*权重!AI$51              )
 )</f>
        <v>4.416666666666667</v>
      </c>
      <c r="AT197" s="16">
        <f>IF( 数据!AT197&lt;=6,(数据!AT197-1)*权重!AJ$48,              IF(数据!AT197&lt;=12, 5*权重!AJ$48+(数据!AT197-6)*权重!AJ$49,                              5*权重!AJ$48+6*权重!AJ$49+(数据!AT197-12)*权重!AJ$51              )
 )</f>
        <v>60.770833333333343</v>
      </c>
      <c r="AU197" s="16">
        <f>IF( 数据!AU197&lt;=6,(数据!AU197-1)*权重!AK$48,              IF(数据!AU197&lt;=12, 5*权重!AK$48+(数据!AU197-6)*权重!AK$49,                              5*权重!AK$48+6*权重!AK$49+(数据!AU197-12)*权重!AK$51              )
 )</f>
        <v>15.7</v>
      </c>
      <c r="AV197" s="16">
        <f>IF( 数据!AV197&lt;=6,(数据!AV197-1)*权重!AL$48,              IF(数据!AV197&lt;=10, 5*权重!AL$48+(数据!AV197-4)*权重!AL$50,                              5*权重!AL$48+4*权重!AL$50+(数据!AV197-10)*权重!AL$52              )  )</f>
        <v>3.8250000000000002</v>
      </c>
      <c r="AW197" s="16">
        <f>IF( 数据!AW197&lt;=6,(数据!AW197-1)*权重!AM$48,              IF(数据!AW197&lt;=10, 5*权重!AM$48+(数据!AW197-4)*权重!AM$50,                              5*权重!AM$48+4*权重!AM$50+(数据!AW197-10)*权重!AM$52              )  )</f>
        <v>5.7</v>
      </c>
      <c r="AX197" s="16">
        <f>IF( 数据!AX197&lt;=6,(数据!AX197-1)*权重!AN$48,              IF(数据!AX197&lt;=10, 5*权重!AN$48+(数据!AX197-4)*权重!AN$50,                              5*权重!AN$48+4*权重!AN$50+(数据!AX197-10)*权重!AN$52              )  )</f>
        <v>26.262499999999999</v>
      </c>
      <c r="AY197" s="8">
        <v>18</v>
      </c>
      <c r="AZ197" s="8">
        <v>15</v>
      </c>
      <c r="BA197" s="8">
        <v>18</v>
      </c>
      <c r="BB197" s="8">
        <v>15</v>
      </c>
      <c r="BC197" s="8">
        <v>8</v>
      </c>
      <c r="BD197" s="8">
        <v>15</v>
      </c>
      <c r="BE197" s="8">
        <v>13</v>
      </c>
      <c r="BF197" s="8">
        <v>16</v>
      </c>
      <c r="BG197" s="8">
        <v>10</v>
      </c>
      <c r="BH197" s="8">
        <v>15</v>
      </c>
      <c r="BI197" s="8">
        <v>11</v>
      </c>
      <c r="BJ197" s="8">
        <v>7.7</v>
      </c>
      <c r="BK197" s="8" t="s">
        <v>20</v>
      </c>
      <c r="BL197" s="8">
        <v>20</v>
      </c>
      <c r="BM197" s="8">
        <v>1</v>
      </c>
      <c r="BN197" s="8"/>
      <c r="BO197" s="8" t="s">
        <v>26</v>
      </c>
      <c r="BP197" s="34">
        <v>46203</v>
      </c>
      <c r="BQ197" s="8" t="s">
        <v>21</v>
      </c>
      <c r="BR197" s="8" t="s">
        <v>156</v>
      </c>
    </row>
    <row r="198" spans="1:70" ht="15.5" thickBot="1" x14ac:dyDescent="0.35">
      <c r="A198" s="8" t="s">
        <v>26</v>
      </c>
      <c r="B198" s="16">
        <f t="shared" si="7"/>
        <v>434.58249999999998</v>
      </c>
      <c r="C198" s="8" t="s">
        <v>529</v>
      </c>
      <c r="D198" s="8" t="s">
        <v>372</v>
      </c>
      <c r="E198" s="33">
        <v>1</v>
      </c>
      <c r="F198" s="8">
        <v>0</v>
      </c>
      <c r="G198" s="8" t="s">
        <v>20</v>
      </c>
      <c r="H198" s="8" t="s">
        <v>31</v>
      </c>
      <c r="I198" s="8">
        <v>24</v>
      </c>
      <c r="J198" s="8">
        <v>147</v>
      </c>
      <c r="K198" s="8">
        <v>161</v>
      </c>
      <c r="L198" s="16">
        <f>IF( 数据!L198&lt;=6,(数据!L198-1)*权重!B$48,              IF(数据!L198&lt;=12, 5*权重!B$48+(数据!L198-6)*权重!B$49,                              5*权重!B$48+6*权重!B$49+(数据!L198-12)*权重!B$51              )
 )</f>
        <v>3.4666666666666668</v>
      </c>
      <c r="M198" s="16">
        <f>IF( 数据!M198&lt;=6,(数据!M198-1)*权重!C$48,              IF(数据!M198&lt;=12, 5*权重!C$48+(数据!M198-6)*权重!C$49,                              5*权重!C$48+6*权重!C$49+(数据!M198-12)*权重!C$51              )
 )</f>
        <v>1.7</v>
      </c>
      <c r="N198" s="16">
        <f>IF( 数据!N198&lt;=6,(数据!N198-1)*权重!D$48,              IF(数据!N198&lt;=12, 5*权重!D$48+(数据!N198-6)*权重!D$49,                              5*权重!D$48+6*权重!D$49+(数据!N198-12)*权重!D$51              )
 )</f>
        <v>0.27</v>
      </c>
      <c r="O198" s="16">
        <f>IF( 数据!O198&lt;=6,(数据!O198-1)*权重!E$48,              IF(数据!O198&lt;=12, 5*权重!E$48+(数据!O198-6)*权重!E$49,                              5*权重!E$48+6*权重!E$49+(数据!O198-12)*权重!E$51              )
 )</f>
        <v>0</v>
      </c>
      <c r="P198" s="16">
        <f>IF( 数据!P198&lt;=6,(数据!P198-1)*权重!F$48,              IF(数据!P198&lt;=12, 5*权重!F$48+(数据!P198-6)*权重!F$49,                              5*权重!F$48+6*权重!F$49+(数据!P198-12)*权重!F$51              )
 )</f>
        <v>-3.4999999999999996</v>
      </c>
      <c r="Q198" s="16">
        <f>IF( 数据!Q198&lt;=6,(数据!Q198-1)*权重!G$48,              IF(数据!Q198&lt;=12, 5*权重!G$48+(数据!Q198-6)*权重!G$49,                              5*权重!G$48+6*权重!G$49+(数据!Q198-12)*权重!G$51              )
 )</f>
        <v>0</v>
      </c>
      <c r="R198" s="16">
        <f>IF( 数据!R198&lt;=6,(数据!R198-1)*权重!H$48,              IF(数据!R198&lt;=12, 5*权重!H$48+(数据!R198-6)*权重!H$49,                              5*权重!H$48+6*权重!H$49+(数据!R198-12)*权重!H$51              )
 )</f>
        <v>0</v>
      </c>
      <c r="S198" s="16">
        <f>IF( 数据!S198&lt;=6,(数据!S198-1)*权重!I$48,              IF(数据!S198&lt;=12, 5*权重!I$48+(数据!S198-6)*权重!I$49,                              5*权重!I$48+6*权重!I$49+(数据!S198-12)*权重!I$51              )
 )</f>
        <v>13.666666666666666</v>
      </c>
      <c r="T198" s="16">
        <f>IF( 数据!T198&lt;=6,(数据!T198-1)*权重!J$48,              IF(数据!T198&lt;=12, 5*权重!J$48+(数据!T198-6)*权重!J$49,                              5*权重!J$48+6*权重!J$49+(数据!T198-12)*权重!J$51              )
 )</f>
        <v>1.7999999999999998</v>
      </c>
      <c r="U198" s="16">
        <f>IF( 数据!U198&lt;=6,(数据!U198-1)*权重!K$48,              IF(数据!U198&lt;=12, 5*权重!K$48+(数据!U198-6)*权重!K$49,                              5*权重!K$48+6*权重!K$49+(数据!U198-12)*权重!K$51              )
 )</f>
        <v>0</v>
      </c>
      <c r="V198" s="16">
        <f>IF( 数据!V198&lt;=6,(数据!V198-1)*权重!L$48,              IF(数据!V198&lt;=12, 5*权重!L$48+(数据!V198-6)*权重!L$49,                              5*权重!L$48+6*权重!L$49+(数据!V198-12)*权重!L$51              )
 )</f>
        <v>6.7666666666666675</v>
      </c>
      <c r="W198" s="16">
        <f>IF( 数据!W198&lt;=6,(数据!W198-1)*权重!M$48,              IF(数据!W198&lt;=12, 5*权重!M$48+(数据!W198-6)*权重!M$49,                              5*权重!M$48+6*权重!M$49+(数据!W198-12)*权重!M$51              )
 )</f>
        <v>0.1333333333333333</v>
      </c>
      <c r="X198" s="16">
        <f>IF( 数据!X198&lt;=6,(数据!X198-1)*权重!N$48,              IF(数据!X198&lt;=12, 5*权重!N$48+(数据!X198-6)*权重!N$49,                              5*权重!N$48+6*权重!N$49+(数据!X198-12)*权重!N$51              )
 )</f>
        <v>3.6666666666666661</v>
      </c>
      <c r="Y198" s="16">
        <f>IF( 数据!Y198&lt;=6,(数据!Y198-1)*权重!O$48,              IF(数据!Y198&lt;=12, 5*权重!O$48+(数据!Y198-6)*权重!O$49,                              5*权重!O$48+6*权重!O$49+(数据!Y198-12)*权重!O$51              )
 )</f>
        <v>2.5333333333333332</v>
      </c>
      <c r="Z198" s="16">
        <f>IF( 数据!Z198&lt;=6,(数据!Z198-1)*权重!P$48,              IF(数据!Z198&lt;=10, 5*权重!P$48+(数据!Z198-4)*权重!P$50,                              5*权重!P$48+4*权重!P$50+(数据!Z198-10)*权重!P$52              )  )</f>
        <v>-1.425</v>
      </c>
      <c r="AA198" s="16">
        <f>IF( 数据!AA198&lt;=6,(数据!AA198-1)*权重!Q$48,              IF(数据!AA198&lt;=12, 5*权重!Q$48+(数据!AA198-6)*权重!Q$49,                              5*权重!Q$48+6*权重!Q$49+(数据!AA198-12)*权重!Q$51              )
 )</f>
        <v>5.166666666666667</v>
      </c>
      <c r="AB198" s="16">
        <f>IF( 数据!AB198&lt;=6,(数据!AB198-1)*权重!R$48,              IF(数据!AB198&lt;=10, 5*权重!R$48+(数据!AB198-4)*权重!R$50,                              5*权重!R$48+4*权重!R$50+(数据!AB198-10)*权重!R$52              )  )</f>
        <v>56.75</v>
      </c>
      <c r="AC198" s="16">
        <f>IF( 数据!AC198&lt;=6,(数据!AC198-1)*权重!S$48,              IF(数据!AC198&lt;=12, 5*权重!S$48+(数据!AC198-6)*权重!S$49,                              5*权重!S$48+6*权重!S$49+(数据!AC198-12)*权重!S$51              )
 )</f>
        <v>18</v>
      </c>
      <c r="AD198" s="16">
        <f>IF( 数据!AD198&lt;=6,(数据!AD198-1)*权重!T$48,              IF(数据!AD198&lt;=12, 5*权重!T$48+(数据!AD198-6)*权重!T$49,                              5*权重!T$48+6*权重!T$49+(数据!AD198-12)*权重!T$51              )
 )</f>
        <v>-1.2333333333333329</v>
      </c>
      <c r="AE198" s="16">
        <f>IF( 数据!AE198&lt;=6,(数据!AE198-1)*权重!U$48,              IF(数据!AE198&lt;=10, 5*权重!U$48+(数据!AE198-4)*权重!U$50,                              5*权重!U$48+4*权重!U$50+(数据!AE198-10)*权重!U$52              )  )</f>
        <v>-2.7249999999999996</v>
      </c>
      <c r="AF198" s="16">
        <f>IF( 数据!AF198&lt;=6,(数据!AF198-1)*权重!V$48,              IF(数据!AF198&lt;=10, 5*权重!V$48+(数据!AF198-4)*权重!V$50,                              5*权重!V$48+4*权重!V$50+(数据!AF198-10)*权重!V$52              )  )</f>
        <v>6.75</v>
      </c>
      <c r="AG198" s="16">
        <f>IF( 数据!AG198&lt;=6,(数据!AG198-1)*权重!W$48,              IF(数据!AG198&lt;=12, 5*权重!W$48+(数据!AG198-6)*权重!W$49,                              5*权重!W$48+6*权重!W$49+(数据!AG198-12)*权重!W$51              )
 )</f>
        <v>3.75</v>
      </c>
      <c r="AH198" s="16">
        <f>IF( 数据!AH198&lt;=6,(数据!AH198-1)*权重!X$48,              IF(数据!AH198&lt;=10, 5*权重!X$48+(数据!AH198-4)*权重!X$50,                              5*权重!X$48+4*权重!X$50+(数据!AH198-10)*权重!X$52              )  )</f>
        <v>-0.16249999999999998</v>
      </c>
      <c r="AI198" s="16">
        <f>IF( 数据!AI198&lt;=6,(数据!AI198-1)*权重!Y$48,              IF(数据!AI198&lt;=12, 5*权重!Y$48+(数据!AI198-6)*权重!Y$49,                              5*权重!Y$48+6*权重!Y$49+(数据!AI198-12)*权重!Y$51              )
 )</f>
        <v>3.3333333333333354E-2</v>
      </c>
      <c r="AJ198" s="16">
        <f>IF( 数据!AJ198&lt;=6,(数据!AJ198-1)*权重!Z$48,              IF(数据!AJ198&lt;=10, 5*权重!Z$48+(数据!AJ198-4)*权重!Z$50,                              5*权重!Z$48+4*权重!Z$50+(数据!AJ198-10)*权重!Z$52              )  )</f>
        <v>9.25</v>
      </c>
      <c r="AK198" s="16">
        <f>IF( 数据!AK198&lt;=6,(数据!AK198-1)*权重!AA$48,              IF(数据!AK198&lt;=10, 5*权重!AA$48+(数据!AK198-4)*权重!AA$50,                              5*权重!AA$48+4*权重!AA$50+(数据!AK198-10)*权重!AA$52              )  )</f>
        <v>-0.92500000000000004</v>
      </c>
      <c r="AL198" s="16">
        <f>IF( 数据!AL198&lt;=6,(数据!AL198-1)*权重!AB$48,              IF(数据!AL198&lt;=12, 5*权重!AB$48+(数据!AL198-6)*权重!AB$49,                              5*权重!AB$48+6*权重!AB$49+(数据!AL198-12)*权重!AB$51              )
 )</f>
        <v>14.4</v>
      </c>
      <c r="AM198" s="16">
        <f>IF( 数据!AM198&lt;=6,(数据!AM198-1)*权重!AC$48,              IF(数据!AM198&lt;=12, 5*权重!AC$48+(数据!AM198-6)*权重!AC$49,                              5*权重!AC$48+6*权重!AC$49+(数据!AM198-12)*权重!AC$51              )
 )</f>
        <v>8.8666666666666671</v>
      </c>
      <c r="AN198" s="16">
        <f>IF( 数据!AN198&lt;=6,(数据!AN198-1)*权重!AD$48,              IF(数据!AN198&lt;=12, 5*权重!AD$48+(数据!AN198-6)*权重!AD$49,                              5*权重!AD$48+6*权重!AD$49+(数据!AN198-12)*权重!AD$51              )
 )</f>
        <v>72.604166666666671</v>
      </c>
      <c r="AO198" s="16">
        <f>IF( 数据!AO198&lt;=6,(数据!AO198-1)*权重!AE$48,              IF(数据!AO198&lt;=12, 5*权重!AE$48+(数据!AO198-6)*权重!AE$49,                              5*权重!AE$48+6*权重!AE$49+(数据!AO198-12)*权重!AE$51              )
 )</f>
        <v>25.5</v>
      </c>
      <c r="AP198" s="16">
        <f>IF( 数据!AP198&lt;=6,(数据!AP198-1)*权重!AF$48,              IF(数据!AP198&lt;=12, 5*权重!AF$48+(数据!AP198-6)*权重!AF$49,                              5*权重!AF$48+6*权重!AF$49+(数据!AP198-12)*权重!AF$51              )
 )</f>
        <v>15.433333333333334</v>
      </c>
      <c r="AQ198" s="16">
        <f>IF( 数据!AQ198&lt;=6,(数据!AQ198-1)*权重!AG$48,              IF(数据!AQ198&lt;=12, 5*权重!AG$48+(数据!AQ198-6)*权重!AG$49,                              5*权重!AG$48+6*权重!AG$49+(数据!AQ198-12)*权重!AG$51              )
 )</f>
        <v>18.833333333333336</v>
      </c>
      <c r="AR198" s="16">
        <f>IF( 数据!AR198&lt;=6,(数据!AR198-1)*权重!AH$48,              IF(数据!AR198&lt;=12, 5*权重!AH$48+(数据!AR198-6)*权重!AH$49,                              5*权重!AH$48+6*权重!AH$49+(数据!AR198-12)*权重!AH$51              )
 )</f>
        <v>20.399999999999999</v>
      </c>
      <c r="AS198" s="16">
        <f>IF( 数据!AS198&lt;=6,(数据!AS198-1)*权重!AI$48,              IF(数据!AS198&lt;=12, 5*权重!AI$48+(数据!AS198-6)*权重!AI$49,                              5*权重!AI$48+6*权重!AI$49+(数据!AS198-12)*权重!AI$51              )
 )</f>
        <v>10.450000000000001</v>
      </c>
      <c r="AT198" s="16">
        <f>IF( 数据!AT198&lt;=6,(数据!AT198-1)*权重!AJ$48,              IF(数据!AT198&lt;=12, 5*权重!AJ$48+(数据!AT198-6)*权重!AJ$49,                              5*权重!AJ$48+6*权重!AJ$49+(数据!AT198-12)*权重!AJ$51              )
 )</f>
        <v>76.75</v>
      </c>
      <c r="AU198" s="16">
        <f>IF( 数据!AU198&lt;=6,(数据!AU198-1)*权重!AK$48,              IF(数据!AU198&lt;=12, 5*权重!AK$48+(数据!AU198-6)*权重!AK$49,                              5*权重!AK$48+6*权重!AK$49+(数据!AU198-12)*权重!AK$51              )
 )</f>
        <v>15.099999999999998</v>
      </c>
      <c r="AV198" s="16">
        <f>IF( 数据!AV198&lt;=6,(数据!AV198-1)*权重!AL$48,              IF(数据!AV198&lt;=10, 5*权重!AL$48+(数据!AV198-4)*权重!AL$50,                              5*权重!AL$48+4*权重!AL$50+(数据!AV198-10)*权重!AL$52              )  )</f>
        <v>2.9749999999999996</v>
      </c>
      <c r="AW198" s="16">
        <f>IF( 数据!AW198&lt;=6,(数据!AW198-1)*权重!AM$48,              IF(数据!AW198&lt;=10, 5*权重!AM$48+(数据!AW198-4)*权重!AM$50,                              5*权重!AM$48+4*权重!AM$50+(数据!AW198-10)*权重!AM$52              )  )</f>
        <v>4.95</v>
      </c>
      <c r="AX198" s="16">
        <f>IF( 数据!AX198&lt;=6,(数据!AX198-1)*权重!AN$48,              IF(数据!AX198&lt;=10, 5*权重!AN$48+(数据!AX198-4)*权重!AN$50,                              5*权重!AN$48+4*权重!AN$50+(数据!AX198-10)*权重!AN$52              )  )</f>
        <v>24.587499999999999</v>
      </c>
      <c r="AY198" s="8">
        <v>1</v>
      </c>
      <c r="AZ198" s="8">
        <v>1</v>
      </c>
      <c r="BA198" s="8">
        <v>1</v>
      </c>
      <c r="BB198" s="8">
        <v>1</v>
      </c>
      <c r="BC198" s="8">
        <v>3</v>
      </c>
      <c r="BD198" s="8">
        <v>1</v>
      </c>
      <c r="BE198" s="8">
        <v>1</v>
      </c>
      <c r="BF198" s="8">
        <v>3</v>
      </c>
      <c r="BG198" s="8">
        <v>4</v>
      </c>
      <c r="BH198" s="8">
        <v>1</v>
      </c>
      <c r="BI198" s="8">
        <v>2</v>
      </c>
      <c r="BJ198" s="8" t="s">
        <v>26</v>
      </c>
      <c r="BK198" s="8" t="s">
        <v>20</v>
      </c>
      <c r="BL198" s="8">
        <v>15</v>
      </c>
      <c r="BM198" s="8" t="s">
        <v>26</v>
      </c>
      <c r="BN198" s="8"/>
      <c r="BO198" s="8">
        <v>9</v>
      </c>
      <c r="BP198" s="34">
        <v>47299</v>
      </c>
      <c r="BQ198" s="8" t="s">
        <v>21</v>
      </c>
      <c r="BR198" s="8" t="s">
        <v>156</v>
      </c>
    </row>
    <row r="199" spans="1:70" ht="15.5" thickBot="1" x14ac:dyDescent="0.35">
      <c r="A199" s="8" t="s">
        <v>26</v>
      </c>
      <c r="B199" s="16">
        <f t="shared" si="7"/>
        <v>399.86750000000001</v>
      </c>
      <c r="C199" s="8" t="s">
        <v>530</v>
      </c>
      <c r="D199" s="8" t="s">
        <v>372</v>
      </c>
      <c r="E199" s="33">
        <v>1</v>
      </c>
      <c r="F199" s="8">
        <v>0</v>
      </c>
      <c r="G199" s="8" t="s">
        <v>19</v>
      </c>
      <c r="H199" s="8" t="s">
        <v>221</v>
      </c>
      <c r="I199" s="8">
        <v>31</v>
      </c>
      <c r="J199" s="8">
        <v>162</v>
      </c>
      <c r="K199" s="8">
        <v>164</v>
      </c>
      <c r="L199" s="16">
        <f>IF( 数据!L199&lt;=6,(数据!L199-1)*权重!B$48,              IF(数据!L199&lt;=12, 5*权重!B$48+(数据!L199-6)*权重!B$49,                              5*权重!B$48+6*权重!B$49+(数据!L199-12)*权重!B$51              )
 )</f>
        <v>6.2666666666666657</v>
      </c>
      <c r="M199" s="16">
        <f>IF( 数据!M199&lt;=6,(数据!M199-1)*权重!C$48,              IF(数据!M199&lt;=12, 5*权重!C$48+(数据!M199-6)*权重!C$49,                              5*权重!C$48+6*权重!C$49+(数据!M199-12)*权重!C$51              )
 )</f>
        <v>2.5833333333333335</v>
      </c>
      <c r="N199" s="16">
        <f>IF( 数据!N199&lt;=6,(数据!N199-1)*权重!D$48,              IF(数据!N199&lt;=12, 5*权重!D$48+(数据!N199-6)*权重!D$49,                              5*权重!D$48+6*权重!D$49+(数据!N199-12)*权重!D$51              )
 )</f>
        <v>-0.28666666666666663</v>
      </c>
      <c r="O199" s="16">
        <f>IF( 数据!O199&lt;=6,(数据!O199-1)*权重!E$48,              IF(数据!O199&lt;=12, 5*权重!E$48+(数据!O199-6)*权重!E$49,                              5*权重!E$48+6*权重!E$49+(数据!O199-12)*权重!E$51              )
 )</f>
        <v>0</v>
      </c>
      <c r="P199" s="16">
        <f>IF( 数据!P199&lt;=6,(数据!P199-1)*权重!F$48,              IF(数据!P199&lt;=12, 5*权重!F$48+(数据!P199-6)*权重!F$49,                              5*权重!F$48+6*权重!F$49+(数据!P199-12)*权重!F$51              )
 )</f>
        <v>-1.9666666666666663</v>
      </c>
      <c r="Q199" s="16">
        <f>IF( 数据!Q199&lt;=6,(数据!Q199-1)*权重!G$48,              IF(数据!Q199&lt;=12, 5*权重!G$48+(数据!Q199-6)*权重!G$49,                              5*权重!G$48+6*权重!G$49+(数据!Q199-12)*权重!G$51              )
 )</f>
        <v>0</v>
      </c>
      <c r="R199" s="16">
        <f>IF( 数据!R199&lt;=6,(数据!R199-1)*权重!H$48,              IF(数据!R199&lt;=12, 5*权重!H$48+(数据!R199-6)*权重!H$49,                              5*权重!H$48+6*权重!H$49+(数据!R199-12)*权重!H$51              )
 )</f>
        <v>0</v>
      </c>
      <c r="S199" s="16">
        <f>IF( 数据!S199&lt;=6,(数据!S199-1)*权重!I$48,              IF(数据!S199&lt;=12, 5*权重!I$48+(数据!S199-6)*权重!I$49,                              5*权重!I$48+6*权重!I$49+(数据!S199-12)*权重!I$51              )
 )</f>
        <v>13.666666666666666</v>
      </c>
      <c r="T199" s="16">
        <f>IF( 数据!T199&lt;=6,(数据!T199-1)*权重!J$48,              IF(数据!T199&lt;=12, 5*权重!J$48+(数据!T199-6)*权重!J$49,                              5*权重!J$48+6*权重!J$49+(数据!T199-12)*权重!J$51              )
 )</f>
        <v>0.29999999999999982</v>
      </c>
      <c r="U199" s="16">
        <f>IF( 数据!U199&lt;=6,(数据!U199-1)*权重!K$48,              IF(数据!U199&lt;=12, 5*权重!K$48+(数据!U199-6)*权重!K$49,                              5*权重!K$48+6*权重!K$49+(数据!U199-12)*权重!K$51              )
 )</f>
        <v>0</v>
      </c>
      <c r="V199" s="16">
        <f>IF( 数据!V199&lt;=6,(数据!V199-1)*权重!L$48,              IF(数据!V199&lt;=12, 5*权重!L$48+(数据!V199-6)*权重!L$49,                              5*权重!L$48+6*权重!L$49+(数据!V199-12)*权重!L$51              )
 )</f>
        <v>8.1666666666666679</v>
      </c>
      <c r="W199" s="16">
        <f>IF( 数据!W199&lt;=6,(数据!W199-1)*权重!M$48,              IF(数据!W199&lt;=12, 5*权重!M$48+(数据!W199-6)*权重!M$49,                              5*权重!M$48+6*权重!M$49+(数据!W199-12)*权重!M$51              )
 )</f>
        <v>2.6666666666666665</v>
      </c>
      <c r="X199" s="16">
        <f>IF( 数据!X199&lt;=6,(数据!X199-1)*权重!N$48,              IF(数据!X199&lt;=12, 5*权重!N$48+(数据!X199-6)*权重!N$49,                              5*权重!N$48+6*权重!N$49+(数据!X199-12)*权重!N$51              )
 )</f>
        <v>2.2999999999999998</v>
      </c>
      <c r="Y199" s="16">
        <f>IF( 数据!Y199&lt;=6,(数据!Y199-1)*权重!O$48,              IF(数据!Y199&lt;=12, 5*权重!O$48+(数据!Y199-6)*权重!O$49,                              5*权重!O$48+6*权重!O$49+(数据!Y199-12)*权重!O$51              )
 )</f>
        <v>5.8666666666666671</v>
      </c>
      <c r="Z199" s="16">
        <f>IF( 数据!Z199&lt;=6,(数据!Z199-1)*权重!P$48,              IF(数据!Z199&lt;=10, 5*权重!P$48+(数据!Z199-4)*权重!P$50,                              5*权重!P$48+4*权重!P$50+(数据!Z199-10)*权重!P$52              )  )</f>
        <v>-0.55000000000000027</v>
      </c>
      <c r="AA199" s="16">
        <f>IF( 数据!AA199&lt;=6,(数据!AA199-1)*权重!Q$48,              IF(数据!AA199&lt;=12, 5*权重!Q$48+(数据!AA199-6)*权重!Q$49,                              5*权重!Q$48+6*权重!Q$49+(数据!AA199-12)*权重!Q$51              )
 )</f>
        <v>4.5</v>
      </c>
      <c r="AB199" s="16">
        <f>IF( 数据!AB199&lt;=6,(数据!AB199-1)*权重!R$48,              IF(数据!AB199&lt;=10, 5*权重!R$48+(数据!AB199-4)*权重!R$50,                              5*权重!R$48+4*权重!R$50+(数据!AB199-10)*权重!R$52              )  )</f>
        <v>54.5</v>
      </c>
      <c r="AC199" s="16">
        <f>IF( 数据!AC199&lt;=6,(数据!AC199-1)*权重!S$48,              IF(数据!AC199&lt;=12, 5*权重!S$48+(数据!AC199-6)*权重!S$49,                              5*权重!S$48+6*权重!S$49+(数据!AC199-12)*权重!S$51              )
 )</f>
        <v>20.866666666666667</v>
      </c>
      <c r="AD199" s="16">
        <f>IF( 数据!AD199&lt;=6,(数据!AD199-1)*权重!T$48,              IF(数据!AD199&lt;=12, 5*权重!T$48+(数据!AD199-6)*权重!T$49,                              5*权重!T$48+6*权重!T$49+(数据!AD199-12)*权重!T$51              )
 )</f>
        <v>-0.13333333333333286</v>
      </c>
      <c r="AE199" s="16">
        <f>IF( 数据!AE199&lt;=6,(数据!AE199-1)*权重!U$48,              IF(数据!AE199&lt;=10, 5*权重!U$48+(数据!AE199-4)*权重!U$50,                              5*权重!U$48+4*权重!U$50+(数据!AE199-10)*权重!U$52              )  )</f>
        <v>-1.7999999999999994</v>
      </c>
      <c r="AF199" s="16">
        <f>IF( 数据!AF199&lt;=6,(数据!AF199-1)*权重!V$48,              IF(数据!AF199&lt;=10, 5*权重!V$48+(数据!AF199-4)*权重!V$50,                              5*权重!V$48+4*权重!V$50+(数据!AF199-10)*权重!V$52              )  )</f>
        <v>6.5625000000000009</v>
      </c>
      <c r="AG199" s="16">
        <f>IF( 数据!AG199&lt;=6,(数据!AG199-1)*权重!W$48,              IF(数据!AG199&lt;=12, 5*权重!W$48+(数据!AG199-6)*权重!W$49,                              5*权重!W$48+6*权重!W$49+(数据!AG199-12)*权重!W$51              )
 )</f>
        <v>4.0999999999999996</v>
      </c>
      <c r="AH199" s="16">
        <f>IF( 数据!AH199&lt;=6,(数据!AH199-1)*权重!X$48,              IF(数据!AH199&lt;=10, 5*权重!X$48+(数据!AH199-4)*权重!X$50,                              5*权重!X$48+4*权重!X$50+(数据!AH199-10)*权重!X$52              )  )</f>
        <v>0.28749999999999998</v>
      </c>
      <c r="AI199" s="16">
        <f>IF( 数据!AI199&lt;=6,(数据!AI199-1)*权重!Y$48,              IF(数据!AI199&lt;=12, 5*权重!Y$48+(数据!AI199-6)*权重!Y$49,                              5*权重!Y$48+6*权重!Y$49+(数据!AI199-12)*权重!Y$51              )
 )</f>
        <v>0</v>
      </c>
      <c r="AJ199" s="16">
        <f>IF( 数据!AJ199&lt;=6,(数据!AJ199-1)*权重!Z$48,              IF(数据!AJ199&lt;=10, 5*权重!Z$48+(数据!AJ199-4)*权重!Z$50,                              5*权重!Z$48+4*权重!Z$50+(数据!AJ199-10)*权重!Z$52              )  )</f>
        <v>8.6625000000000014</v>
      </c>
      <c r="AK199" s="16">
        <f>IF( 数据!AK199&lt;=6,(数据!AK199-1)*权重!AA$48,              IF(数据!AK199&lt;=10, 5*权重!AA$48+(数据!AK199-4)*权重!AA$50,                              5*权重!AA$48+4*权重!AA$50+(数据!AK199-10)*权重!AA$52              )  )</f>
        <v>-1.4500000000000002</v>
      </c>
      <c r="AL199" s="16">
        <f>IF( 数据!AL199&lt;=6,(数据!AL199-1)*权重!AB$48,              IF(数据!AL199&lt;=12, 5*权重!AB$48+(数据!AL199-6)*权重!AB$49,                              5*权重!AB$48+6*权重!AB$49+(数据!AL199-12)*权重!AB$51              )
 )</f>
        <v>16.2</v>
      </c>
      <c r="AM199" s="16">
        <f>IF( 数据!AM199&lt;=6,(数据!AM199-1)*权重!AC$48,              IF(数据!AM199&lt;=12, 5*权重!AC$48+(数据!AM199-6)*权重!AC$49,                              5*权重!AC$48+6*权重!AC$49+(数据!AM199-12)*权重!AC$51              )
 )</f>
        <v>10.333333333333334</v>
      </c>
      <c r="AN199" s="16">
        <f>IF( 数据!AN199&lt;=6,(数据!AN199-1)*权重!AD$48,              IF(数据!AN199&lt;=12, 5*权重!AD$48+(数据!AN199-6)*权重!AD$49,                              5*权重!AD$48+6*权重!AD$49+(数据!AN199-12)*权重!AD$51              )
 )</f>
        <v>67.875</v>
      </c>
      <c r="AO199" s="16">
        <f>IF( 数据!AO199&lt;=6,(数据!AO199-1)*权重!AE$48,              IF(数据!AO199&lt;=12, 5*权重!AE$48+(数据!AO199-6)*权重!AE$49,                              5*权重!AE$48+6*权重!AE$49+(数据!AO199-12)*权重!AE$51              )
 )</f>
        <v>5.5833333333333339</v>
      </c>
      <c r="AP199" s="16">
        <f>IF( 数据!AP199&lt;=6,(数据!AP199-1)*权重!AF$48,              IF(数据!AP199&lt;=12, 5*权重!AF$48+(数据!AP199-6)*权重!AF$49,                              5*权重!AF$48+6*权重!AF$49+(数据!AP199-12)*权重!AF$51              )
 )</f>
        <v>15.433333333333334</v>
      </c>
      <c r="AQ199" s="16">
        <f>IF( 数据!AQ199&lt;=6,(数据!AQ199-1)*权重!AG$48,              IF(数据!AQ199&lt;=12, 5*权重!AG$48+(数据!AQ199-6)*权重!AG$49,                              5*权重!AG$48+6*权重!AG$49+(数据!AQ199-12)*权重!AG$51              )
 )</f>
        <v>18.833333333333336</v>
      </c>
      <c r="AR199" s="16">
        <f>IF( 数据!AR199&lt;=6,(数据!AR199-1)*权重!AH$48,              IF(数据!AR199&lt;=12, 5*权重!AH$48+(数据!AR199-6)*权重!AH$49,                              5*权重!AH$48+6*权重!AH$49+(数据!AR199-12)*权重!AH$51              )
 )</f>
        <v>13.399999999999999</v>
      </c>
      <c r="AS199" s="16">
        <f>IF( 数据!AS199&lt;=6,(数据!AS199-1)*权重!AI$48,              IF(数据!AS199&lt;=12, 5*权重!AI$48+(数据!AS199-6)*权重!AI$49,                              5*权重!AI$48+6*权重!AI$49+(数据!AS199-12)*权重!AI$51              )
 )</f>
        <v>1.8500000000000005</v>
      </c>
      <c r="AT199" s="16">
        <f>IF( 数据!AT199&lt;=6,(数据!AT199-1)*权重!AJ$48,              IF(数据!AT199&lt;=12, 5*权重!AJ$48+(数据!AT199-6)*权重!AJ$49,                              5*权重!AJ$48+6*权重!AJ$49+(数据!AT199-12)*权重!AJ$51              )
 )</f>
        <v>67</v>
      </c>
      <c r="AU199" s="16">
        <f>IF( 数据!AU199&lt;=6,(数据!AU199-1)*权重!AK$48,              IF(数据!AU199&lt;=12, 5*权重!AK$48+(数据!AU199-6)*权重!AK$49,                              5*权重!AK$48+6*权重!AK$49+(数据!AU199-12)*权重!AK$51              )
 )</f>
        <v>14.799999999999999</v>
      </c>
      <c r="AV199" s="16">
        <f>IF( 数据!AV199&lt;=6,(数据!AV199-1)*权重!AL$48,              IF(数据!AV199&lt;=10, 5*权重!AL$48+(数据!AV199-4)*权重!AL$50,                              5*权重!AL$48+4*权重!AL$50+(数据!AV199-10)*权重!AL$52              )  )</f>
        <v>3.8250000000000002</v>
      </c>
      <c r="AW199" s="16">
        <f>IF( 数据!AW199&lt;=6,(数据!AW199-1)*权重!AM$48,              IF(数据!AW199&lt;=10, 5*权重!AM$48+(数据!AW199-4)*权重!AM$50,                              5*权重!AM$48+4*权重!AM$50+(数据!AW199-10)*权重!AM$52              )  )</f>
        <v>4.2</v>
      </c>
      <c r="AX199" s="16">
        <f>IF( 数据!AX199&lt;=6,(数据!AX199-1)*权重!AN$48,              IF(数据!AX199&lt;=10, 5*权重!AN$48+(数据!AX199-4)*权重!AN$50,                              5*权重!AN$48+4*权重!AN$50+(数据!AX199-10)*权重!AN$52              )  )</f>
        <v>25.424999999999997</v>
      </c>
      <c r="AY199" s="8">
        <v>2</v>
      </c>
      <c r="AZ199" s="8">
        <v>3</v>
      </c>
      <c r="BA199" s="8">
        <v>3</v>
      </c>
      <c r="BB199" s="8">
        <v>2</v>
      </c>
      <c r="BC199" s="8">
        <v>2</v>
      </c>
      <c r="BD199" s="8">
        <v>1</v>
      </c>
      <c r="BE199" s="8">
        <v>1</v>
      </c>
      <c r="BF199" s="8">
        <v>1</v>
      </c>
      <c r="BG199" s="8">
        <v>4</v>
      </c>
      <c r="BH199" s="8">
        <v>3</v>
      </c>
      <c r="BI199" s="8">
        <v>1</v>
      </c>
      <c r="BJ199" s="8" t="s">
        <v>26</v>
      </c>
      <c r="BK199" s="8" t="s">
        <v>20</v>
      </c>
      <c r="BL199" s="8">
        <v>14</v>
      </c>
      <c r="BM199" s="8" t="s">
        <v>26</v>
      </c>
      <c r="BN199" s="8"/>
      <c r="BO199" s="8">
        <v>77</v>
      </c>
      <c r="BP199" s="34">
        <v>46568</v>
      </c>
      <c r="BQ199" s="8" t="s">
        <v>21</v>
      </c>
      <c r="BR199" s="8" t="s">
        <v>156</v>
      </c>
    </row>
    <row r="200" spans="1:70" ht="15.5" thickBot="1" x14ac:dyDescent="0.35">
      <c r="A200" s="8" t="s">
        <v>26</v>
      </c>
      <c r="B200" s="16">
        <f t="shared" si="7"/>
        <v>434.82000000000005</v>
      </c>
      <c r="C200" s="8" t="s">
        <v>531</v>
      </c>
      <c r="D200" s="8"/>
      <c r="E200" s="33">
        <v>0.97</v>
      </c>
      <c r="F200" s="8">
        <v>0</v>
      </c>
      <c r="G200" s="8" t="s">
        <v>20</v>
      </c>
      <c r="H200" s="8" t="s">
        <v>226</v>
      </c>
      <c r="I200" s="8">
        <v>29</v>
      </c>
      <c r="J200" s="8">
        <v>155</v>
      </c>
      <c r="K200" s="8">
        <v>157</v>
      </c>
      <c r="L200" s="16">
        <f>IF( 数据!L200&lt;=6,(数据!L200-1)*权重!B$48,              IF(数据!L200&lt;=12, 5*权重!B$48+(数据!L200-6)*权重!B$49,                              5*权重!B$48+6*权重!B$49+(数据!L200-12)*权重!B$51              )
 )</f>
        <v>3.9333333333333331</v>
      </c>
      <c r="M200" s="16">
        <f>IF( 数据!M200&lt;=6,(数据!M200-1)*权重!C$48,              IF(数据!M200&lt;=12, 5*权重!C$48+(数据!M200-6)*权重!C$49,                              5*权重!C$48+6*权重!C$49+(数据!M200-12)*权重!C$51              )
 )</f>
        <v>2.1</v>
      </c>
      <c r="N200" s="16">
        <f>IF( 数据!N200&lt;=6,(数据!N200-1)*权重!D$48,              IF(数据!N200&lt;=12, 5*权重!D$48+(数据!N200-6)*权重!D$49,                              5*权重!D$48+6*权重!D$49+(数据!N200-12)*权重!D$51              )
 )</f>
        <v>0.27</v>
      </c>
      <c r="O200" s="16">
        <f>IF( 数据!O200&lt;=6,(数据!O200-1)*权重!E$48,              IF(数据!O200&lt;=12, 5*权重!E$48+(数据!O200-6)*权重!E$49,                              5*权重!E$48+6*权重!E$49+(数据!O200-12)*权重!E$51              )
 )</f>
        <v>0</v>
      </c>
      <c r="P200" s="16">
        <f>IF( 数据!P200&lt;=6,(数据!P200-1)*权重!F$48,              IF(数据!P200&lt;=12, 5*权重!F$48+(数据!P200-6)*权重!F$49,                              5*权重!F$48+6*权重!F$49+(数据!P200-12)*权重!F$51              )
 )</f>
        <v>-3.4999999999999996</v>
      </c>
      <c r="Q200" s="16">
        <f>IF( 数据!Q200&lt;=6,(数据!Q200-1)*权重!G$48,              IF(数据!Q200&lt;=12, 5*权重!G$48+(数据!Q200-6)*权重!G$49,                              5*权重!G$48+6*权重!G$49+(数据!Q200-12)*权重!G$51              )
 )</f>
        <v>0</v>
      </c>
      <c r="R200" s="16">
        <f>IF( 数据!R200&lt;=6,(数据!R200-1)*权重!H$48,              IF(数据!R200&lt;=12, 5*权重!H$48+(数据!R200-6)*权重!H$49,                              5*权重!H$48+6*权重!H$49+(数据!R200-12)*权重!H$51              )
 )</f>
        <v>0</v>
      </c>
      <c r="S200" s="16">
        <f>IF( 数据!S200&lt;=6,(数据!S200-1)*权重!I$48,              IF(数据!S200&lt;=12, 5*权重!I$48+(数据!S200-6)*权重!I$49,                              5*权重!I$48+6*权重!I$49+(数据!S200-12)*权重!I$51              )
 )</f>
        <v>13.666666666666666</v>
      </c>
      <c r="T200" s="16">
        <f>IF( 数据!T200&lt;=6,(数据!T200-1)*权重!J$48,              IF(数据!T200&lt;=12, 5*权重!J$48+(数据!T200-6)*权重!J$49,                              5*权重!J$48+6*权重!J$49+(数据!T200-12)*权重!J$51              )
 )</f>
        <v>1.2999999999999998</v>
      </c>
      <c r="U200" s="16">
        <f>IF( 数据!U200&lt;=6,(数据!U200-1)*权重!K$48,              IF(数据!U200&lt;=12, 5*权重!K$48+(数据!U200-6)*权重!K$49,                              5*权重!K$48+6*权重!K$49+(数据!U200-12)*权重!K$51              )
 )</f>
        <v>0</v>
      </c>
      <c r="V200" s="16">
        <f>IF( 数据!V200&lt;=6,(数据!V200-1)*权重!L$48,              IF(数据!V200&lt;=12, 5*权重!L$48+(数据!V200-6)*权重!L$49,                              5*权重!L$48+6*权重!L$49+(数据!V200-12)*权重!L$51              )
 )</f>
        <v>5.6666666666666679</v>
      </c>
      <c r="W200" s="16">
        <f>IF( 数据!W200&lt;=6,(数据!W200-1)*权重!M$48,              IF(数据!W200&lt;=12, 5*权重!M$48+(数据!W200-6)*权重!M$49,                              5*权重!M$48+6*权重!M$49+(数据!W200-12)*权重!M$51              )
 )</f>
        <v>0.1333333333333333</v>
      </c>
      <c r="X200" s="16">
        <f>IF( 数据!X200&lt;=6,(数据!X200-1)*权重!N$48,              IF(数据!X200&lt;=12, 5*权重!N$48+(数据!X200-6)*权重!N$49,                              5*权重!N$48+6*权重!N$49+(数据!X200-12)*权重!N$51              )
 )</f>
        <v>2.7333333333333329</v>
      </c>
      <c r="Y200" s="16">
        <f>IF( 数据!Y200&lt;=6,(数据!Y200-1)*权重!O$48,              IF(数据!Y200&lt;=12, 5*权重!O$48+(数据!Y200-6)*权重!O$49,                              5*权重!O$48+6*权重!O$49+(数据!Y200-12)*权重!O$51              )
 )</f>
        <v>1.6166666666666667</v>
      </c>
      <c r="Z200" s="16">
        <f>IF( 数据!Z200&lt;=6,(数据!Z200-1)*权重!P$48,              IF(数据!Z200&lt;=10, 5*权重!P$48+(数据!Z200-4)*权重!P$50,                              5*权重!P$48+4*权重!P$50+(数据!Z200-10)*权重!P$52              )  )</f>
        <v>-1.7250000000000001</v>
      </c>
      <c r="AA200" s="16">
        <f>IF( 数据!AA200&lt;=6,(数据!AA200-1)*权重!Q$48,              IF(数据!AA200&lt;=12, 5*权重!Q$48+(数据!AA200-6)*权重!Q$49,                              5*权重!Q$48+6*权重!Q$49+(数据!AA200-12)*权重!Q$51              )
 )</f>
        <v>5.833333333333333</v>
      </c>
      <c r="AB200" s="16">
        <f>IF( 数据!AB200&lt;=6,(数据!AB200-1)*权重!R$48,              IF(数据!AB200&lt;=10, 5*权重!R$48+(数据!AB200-4)*权重!R$50,                              5*权重!R$48+4*权重!R$50+(数据!AB200-10)*权重!R$52              )  )</f>
        <v>55.25</v>
      </c>
      <c r="AC200" s="16">
        <f>IF( 数据!AC200&lt;=6,(数据!AC200-1)*权重!S$48,              IF(数据!AC200&lt;=12, 5*权重!S$48+(数据!AC200-6)*权重!S$49,                              5*权重!S$48+6*权重!S$49+(数据!AC200-12)*权重!S$51              )
 )</f>
        <v>20.866666666666667</v>
      </c>
      <c r="AD200" s="16">
        <f>IF( 数据!AD200&lt;=6,(数据!AD200-1)*权重!T$48,              IF(数据!AD200&lt;=12, 5*权重!T$48+(数据!AD200-6)*权重!T$49,                              5*权重!T$48+6*权重!T$49+(数据!AD200-12)*权重!T$51              )
 )</f>
        <v>-0.86666666666666625</v>
      </c>
      <c r="AE200" s="16">
        <f>IF( 数据!AE200&lt;=6,(数据!AE200-1)*权重!U$48,              IF(数据!AE200&lt;=10, 5*权重!U$48+(数据!AE200-4)*权重!U$50,                              5*权重!U$48+4*权重!U$50+(数据!AE200-10)*权重!U$52              )  )</f>
        <v>-2.5999999999999996</v>
      </c>
      <c r="AF200" s="16">
        <f>IF( 数据!AF200&lt;=6,(数据!AF200-1)*权重!V$48,              IF(数据!AF200&lt;=10, 5*权重!V$48+(数据!AF200-4)*权重!V$50,                              5*权重!V$48+4*权重!V$50+(数据!AF200-10)*权重!V$52              )  )</f>
        <v>7.0875000000000004</v>
      </c>
      <c r="AG200" s="16">
        <f>IF( 数据!AG200&lt;=6,(数据!AG200-1)*权重!W$48,              IF(数据!AG200&lt;=12, 5*权重!W$48+(数据!AG200-6)*权重!W$49,                              5*权重!W$48+6*权重!W$49+(数据!AG200-12)*权重!W$51              )
 )</f>
        <v>3.0999999999999996</v>
      </c>
      <c r="AH200" s="16">
        <f>IF( 数据!AH200&lt;=6,(数据!AH200-1)*权重!X$48,              IF(数据!AH200&lt;=10, 5*权重!X$48+(数据!AH200-4)*权重!X$50,                              5*权重!X$48+4*权重!X$50+(数据!AH200-10)*权重!X$52              )  )</f>
        <v>-4.9999999999999989E-2</v>
      </c>
      <c r="AI200" s="16">
        <f>IF( 数据!AI200&lt;=6,(数据!AI200-1)*权重!Y$48,              IF(数据!AI200&lt;=12, 5*权重!Y$48+(数据!AI200-6)*权重!Y$49,                              5*权重!Y$48+6*权重!Y$49+(数据!AI200-12)*权重!Y$51              )
 )</f>
        <v>0.1</v>
      </c>
      <c r="AJ200" s="16">
        <f>IF( 数据!AJ200&lt;=6,(数据!AJ200-1)*权重!Z$48,              IF(数据!AJ200&lt;=10, 5*权重!Z$48+(数据!AJ200-4)*权重!Z$50,                              5*权重!Z$48+4*权重!Z$50+(数据!AJ200-10)*权重!Z$52              )  )</f>
        <v>9.25</v>
      </c>
      <c r="AK200" s="16">
        <f>IF( 数据!AK200&lt;=6,(数据!AK200-1)*权重!AA$48,              IF(数据!AK200&lt;=10, 5*权重!AA$48+(数据!AK200-4)*权重!AA$50,                              5*权重!AA$48+4*权重!AA$50+(数据!AK200-10)*权重!AA$52              )  )</f>
        <v>-0.75000000000000022</v>
      </c>
      <c r="AL200" s="16">
        <f>IF( 数据!AL200&lt;=6,(数据!AL200-1)*权重!AB$48,              IF(数据!AL200&lt;=12, 5*权重!AB$48+(数据!AL200-6)*权重!AB$49,                              5*权重!AB$48+6*权重!AB$49+(数据!AL200-12)*权重!AB$51              )
 )</f>
        <v>14.4</v>
      </c>
      <c r="AM200" s="16">
        <f>IF( 数据!AM200&lt;=6,(数据!AM200-1)*权重!AC$48,              IF(数据!AM200&lt;=12, 5*权重!AC$48+(数据!AM200-6)*权重!AC$49,                              5*权重!AC$48+6*权重!AC$49+(数据!AM200-12)*权重!AC$51              )
 )</f>
        <v>9.9666666666666668</v>
      </c>
      <c r="AN200" s="16">
        <f>IF( 数据!AN200&lt;=6,(数据!AN200-1)*权重!AD$48,              IF(数据!AN200&lt;=12, 5*权重!AD$48+(数据!AN200-6)*权重!AD$49,                              5*权重!AD$48+6*权重!AD$49+(数据!AN200-12)*权重!AD$51              )
 )</f>
        <v>77.333333333333329</v>
      </c>
      <c r="AO200" s="16">
        <f>IF( 数据!AO200&lt;=6,(数据!AO200-1)*权重!AE$48,              IF(数据!AO200&lt;=12, 5*权重!AE$48+(数据!AO200-6)*权重!AE$49,                              5*权重!AE$48+6*权重!AE$49+(数据!AO200-12)*权重!AE$51              )
 )</f>
        <v>20.3</v>
      </c>
      <c r="AP200" s="16">
        <f>IF( 数据!AP200&lt;=6,(数据!AP200-1)*权重!AF$48,              IF(数据!AP200&lt;=12, 5*权重!AF$48+(数据!AP200-6)*权重!AF$49,                              5*权重!AF$48+6*权重!AF$49+(数据!AP200-12)*权重!AF$51              )
 )</f>
        <v>16.399999999999999</v>
      </c>
      <c r="AQ200" s="16">
        <f>IF( 数据!AQ200&lt;=6,(数据!AQ200-1)*权重!AG$48,              IF(数据!AQ200&lt;=12, 5*权重!AG$48+(数据!AQ200-6)*权重!AG$49,                              5*权重!AG$48+6*权重!AG$49+(数据!AQ200-12)*权重!AG$51              )
 )</f>
        <v>20.383333333333333</v>
      </c>
      <c r="AR200" s="16">
        <f>IF( 数据!AR200&lt;=6,(数据!AR200-1)*权重!AH$48,              IF(数据!AR200&lt;=12, 5*权重!AH$48+(数据!AR200-6)*权重!AH$49,                              5*权重!AH$48+6*权重!AH$49+(数据!AR200-12)*权重!AH$51              )
 )</f>
        <v>15.733333333333333</v>
      </c>
      <c r="AS200" s="16">
        <f>IF( 数据!AS200&lt;=6,(数据!AS200-1)*权重!AI$48,              IF(数据!AS200&lt;=12, 5*权重!AI$48+(数据!AS200-6)*权重!AI$49,                              5*权重!AI$48+6*权重!AI$49+(数据!AS200-12)*权重!AI$51              )
 )</f>
        <v>10.450000000000001</v>
      </c>
      <c r="AT200" s="16">
        <f>IF( 数据!AT200&lt;=6,(数据!AT200-1)*权重!AJ$48,              IF(数据!AT200&lt;=12, 5*权重!AJ$48+(数据!AT200-6)*权重!AJ$49,                              5*权重!AJ$48+6*权重!AJ$49+(数据!AT200-12)*权重!AJ$51              )
 )</f>
        <v>81.625</v>
      </c>
      <c r="AU200" s="16">
        <f>IF( 数据!AU200&lt;=6,(数据!AU200-1)*权重!AK$48,              IF(数据!AU200&lt;=12, 5*权重!AK$48+(数据!AU200-6)*权重!AK$49,                              5*权重!AK$48+6*权重!AK$49+(数据!AU200-12)*权重!AK$51              )
 )</f>
        <v>15.099999999999998</v>
      </c>
      <c r="AV200" s="16">
        <f>IF( 数据!AV200&lt;=6,(数据!AV200-1)*权重!AL$48,              IF(数据!AV200&lt;=10, 5*权重!AL$48+(数据!AV200-4)*权重!AL$50,                              5*权重!AL$48+4*权重!AL$50+(数据!AV200-10)*权重!AL$52              )  )</f>
        <v>2.9749999999999996</v>
      </c>
      <c r="AW200" s="16">
        <f>IF( 数据!AW200&lt;=6,(数据!AW200-1)*权重!AM$48,              IF(数据!AW200&lt;=10, 5*权重!AM$48+(数据!AW200-4)*权重!AM$50,                              5*权重!AM$48+4*权重!AM$50+(数据!AW200-10)*权重!AM$52              )  )</f>
        <v>3.8250000000000002</v>
      </c>
      <c r="AX200" s="16">
        <f>IF( 数据!AX200&lt;=6,(数据!AX200-1)*权重!AN$48,              IF(数据!AX200&lt;=10, 5*权重!AN$48+(数据!AX200-4)*权重!AN$50,                              5*权重!AN$48+4*权重!AN$50+(数据!AX200-10)*权重!AN$52              )  )</f>
        <v>22.912499999999998</v>
      </c>
      <c r="AY200" s="8">
        <v>2</v>
      </c>
      <c r="AZ200" s="8">
        <v>3</v>
      </c>
      <c r="BA200" s="8">
        <v>2</v>
      </c>
      <c r="BB200" s="8">
        <v>3</v>
      </c>
      <c r="BC200" s="8">
        <v>2</v>
      </c>
      <c r="BD200" s="8">
        <v>1</v>
      </c>
      <c r="BE200" s="8">
        <v>1</v>
      </c>
      <c r="BF200" s="8">
        <v>3</v>
      </c>
      <c r="BG200" s="8">
        <v>1</v>
      </c>
      <c r="BH200" s="8">
        <v>2</v>
      </c>
      <c r="BI200" s="8">
        <v>2</v>
      </c>
      <c r="BJ200" s="8">
        <v>6.8</v>
      </c>
      <c r="BK200" s="8" t="s">
        <v>20</v>
      </c>
      <c r="BL200" s="8">
        <v>17</v>
      </c>
      <c r="BM200" s="8">
        <v>1</v>
      </c>
      <c r="BN200" s="8"/>
      <c r="BO200" s="8">
        <v>10</v>
      </c>
      <c r="BP200" s="34">
        <v>46203</v>
      </c>
      <c r="BQ200" s="8" t="s">
        <v>21</v>
      </c>
      <c r="BR200" s="8" t="s">
        <v>156</v>
      </c>
    </row>
    <row r="201" spans="1:70" ht="15.5" thickBot="1" x14ac:dyDescent="0.35">
      <c r="A201" s="8" t="s">
        <v>26</v>
      </c>
      <c r="B201" s="16">
        <f t="shared" si="7"/>
        <v>434.47416666666669</v>
      </c>
      <c r="C201" s="8" t="s">
        <v>532</v>
      </c>
      <c r="D201" s="8" t="s">
        <v>363</v>
      </c>
      <c r="E201" s="33">
        <v>1</v>
      </c>
      <c r="F201" s="8">
        <v>0</v>
      </c>
      <c r="G201" s="8" t="s">
        <v>20</v>
      </c>
      <c r="H201" s="8" t="s">
        <v>24</v>
      </c>
      <c r="I201" s="8">
        <v>19</v>
      </c>
      <c r="J201" s="8">
        <v>140</v>
      </c>
      <c r="K201" s="8">
        <v>155</v>
      </c>
      <c r="L201" s="16">
        <f>IF( 数据!L201&lt;=6,(数据!L201-1)*权重!B$48,              IF(数据!L201&lt;=12, 5*权重!B$48+(数据!L201-6)*权重!B$49,                              5*权重!B$48+6*权重!B$49+(数据!L201-12)*权重!B$51              )
 )</f>
        <v>3.4666666666666668</v>
      </c>
      <c r="M201" s="16">
        <f>IF( 数据!M201&lt;=6,(数据!M201-1)*权重!C$48,              IF(数据!M201&lt;=12, 5*权重!C$48+(数据!M201-6)*权重!C$49,                              5*权重!C$48+6*权重!C$49+(数据!M201-12)*权重!C$51              )
 )</f>
        <v>2.3199999999999998</v>
      </c>
      <c r="N201" s="16">
        <f>IF( 数据!N201&lt;=6,(数据!N201-1)*权重!D$48,              IF(数据!N201&lt;=12, 5*权重!D$48+(数据!N201-6)*权重!D$49,                              5*权重!D$48+6*权重!D$49+(数据!N201-12)*权重!D$51              )
 )</f>
        <v>0.8</v>
      </c>
      <c r="O201" s="16">
        <f>IF( 数据!O201&lt;=6,(数据!O201-1)*权重!E$48,              IF(数据!O201&lt;=12, 5*权重!E$48+(数据!O201-6)*权重!E$49,                              5*权重!E$48+6*权重!E$49+(数据!O201-12)*权重!E$51              )
 )</f>
        <v>0</v>
      </c>
      <c r="P201" s="16">
        <f>IF( 数据!P201&lt;=6,(数据!P201-1)*权重!F$48,              IF(数据!P201&lt;=12, 5*权重!F$48+(数据!P201-6)*权重!F$49,                              5*权重!F$48+6*权重!F$49+(数据!P201-12)*权重!F$51              )
 )</f>
        <v>-2.3499999999999996</v>
      </c>
      <c r="Q201" s="16">
        <f>IF( 数据!Q201&lt;=6,(数据!Q201-1)*权重!G$48,              IF(数据!Q201&lt;=12, 5*权重!G$48+(数据!Q201-6)*权重!G$49,                              5*权重!G$48+6*权重!G$49+(数据!Q201-12)*权重!G$51              )
 )</f>
        <v>0</v>
      </c>
      <c r="R201" s="16">
        <f>IF( 数据!R201&lt;=6,(数据!R201-1)*权重!H$48,              IF(数据!R201&lt;=12, 5*权重!H$48+(数据!R201-6)*权重!H$49,                              5*权重!H$48+6*权重!H$49+(数据!R201-12)*权重!H$51              )
 )</f>
        <v>0</v>
      </c>
      <c r="S201" s="16">
        <f>IF( 数据!S201&lt;=6,(数据!S201-1)*权重!I$48,              IF(数据!S201&lt;=12, 5*权重!I$48+(数据!S201-6)*权重!I$49,                              5*权重!I$48+6*权重!I$49+(数据!S201-12)*权重!I$51              )
 )</f>
        <v>16.566666666666666</v>
      </c>
      <c r="T201" s="16">
        <f>IF( 数据!T201&lt;=6,(数据!T201-1)*权重!J$48,              IF(数据!T201&lt;=12, 5*权重!J$48+(数据!T201-6)*权重!J$49,                              5*权重!J$48+6*权重!J$49+(数据!T201-12)*权重!J$51              )
 )</f>
        <v>2.2666666666666666</v>
      </c>
      <c r="U201" s="16">
        <f>IF( 数据!U201&lt;=6,(数据!U201-1)*权重!K$48,              IF(数据!U201&lt;=12, 5*权重!K$48+(数据!U201-6)*权重!K$49,                              5*权重!K$48+6*权重!K$49+(数据!U201-12)*权重!K$51              )
 )</f>
        <v>0</v>
      </c>
      <c r="V201" s="16">
        <f>IF( 数据!V201&lt;=6,(数据!V201-1)*权重!L$48,              IF(数据!V201&lt;=12, 5*权重!L$48+(数据!V201-6)*权重!L$49,                              5*权重!L$48+6*权重!L$49+(数据!V201-12)*权重!L$51              )
 )</f>
        <v>9.5</v>
      </c>
      <c r="W201" s="16">
        <f>IF( 数据!W201&lt;=6,(数据!W201-1)*权重!M$48,              IF(数据!W201&lt;=12, 5*权重!M$48+(数据!W201-6)*权重!M$49,                              5*权重!M$48+6*权重!M$49+(数据!W201-12)*权重!M$51              )
 )</f>
        <v>0.76666666666666661</v>
      </c>
      <c r="X201" s="16">
        <f>IF( 数据!X201&lt;=6,(数据!X201-1)*权重!N$48,              IF(数据!X201&lt;=12, 5*权重!N$48+(数据!X201-6)*权重!N$49,                              5*权重!N$48+6*权重!N$49+(数据!X201-12)*权重!N$51              )
 )</f>
        <v>3.1999999999999997</v>
      </c>
      <c r="Y201" s="16">
        <f>IF( 数据!Y201&lt;=6,(数据!Y201-1)*权重!O$48,              IF(数据!Y201&lt;=12, 5*权重!O$48+(数据!Y201-6)*权重!O$49,                              5*权重!O$48+6*权重!O$49+(数据!Y201-12)*权重!O$51              )
 )</f>
        <v>1.6166666666666667</v>
      </c>
      <c r="Z201" s="16">
        <f>IF( 数据!Z201&lt;=6,(数据!Z201-1)*权重!P$48,              IF(数据!Z201&lt;=10, 5*权重!P$48+(数据!Z201-4)*权重!P$50,                              5*权重!P$48+4*权重!P$50+(数据!Z201-10)*权重!P$52              )  )</f>
        <v>-0.90000000000000013</v>
      </c>
      <c r="AA201" s="16">
        <f>IF( 数据!AA201&lt;=6,(数据!AA201-1)*权重!Q$48,              IF(数据!AA201&lt;=12, 5*权重!Q$48+(数据!AA201-6)*权重!Q$49,                              5*权重!Q$48+6*权重!Q$49+(数据!AA201-12)*权重!Q$51              )
 )</f>
        <v>6.2333333333333325</v>
      </c>
      <c r="AB201" s="16">
        <f>IF( 数据!AB201&lt;=6,(数据!AB201-1)*权重!R$48,              IF(数据!AB201&lt;=10, 5*权重!R$48+(数据!AB201-4)*权重!R$50,                              5*权重!R$48+4*权重!R$50+(数据!AB201-10)*权重!R$52              )  )</f>
        <v>57.5</v>
      </c>
      <c r="AC201" s="16">
        <f>IF( 数据!AC201&lt;=6,(数据!AC201-1)*权重!S$48,              IF(数据!AC201&lt;=12, 5*权重!S$48+(数据!AC201-6)*权重!S$49,                              5*权重!S$48+6*权重!S$49+(数据!AC201-12)*权重!S$51              )
 )</f>
        <v>20.866666666666667</v>
      </c>
      <c r="AD201" s="16">
        <f>IF( 数据!AD201&lt;=6,(数据!AD201-1)*权重!T$48,              IF(数据!AD201&lt;=12, 5*权重!T$48+(数据!AD201-6)*权重!T$49,                              5*权重!T$48+6*权重!T$49+(数据!AD201-12)*权重!T$51              )
 )</f>
        <v>-1.2333333333333329</v>
      </c>
      <c r="AE201" s="16">
        <f>IF( 数据!AE201&lt;=6,(数据!AE201-1)*权重!U$48,              IF(数据!AE201&lt;=10, 5*权重!U$48+(数据!AE201-4)*权重!U$50,                              5*权重!U$48+4*权重!U$50+(数据!AE201-10)*权重!U$52              )  )</f>
        <v>-2.4499999999999993</v>
      </c>
      <c r="AF201" s="16">
        <f>IF( 数据!AF201&lt;=6,(数据!AF201-1)*权重!V$48,              IF(数据!AF201&lt;=10, 5*权重!V$48+(数据!AF201-4)*权重!V$50,                              5*权重!V$48+4*权重!V$50+(数据!AF201-10)*权重!V$52              )  )</f>
        <v>8.1375000000000011</v>
      </c>
      <c r="AG201" s="16">
        <f>IF( 数据!AG201&lt;=6,(数据!AG201-1)*权重!W$48,              IF(数据!AG201&lt;=12, 5*权重!W$48+(数据!AG201-6)*权重!W$49,                              5*权重!W$48+6*权重!W$49+(数据!AG201-12)*权重!W$51              )
 )</f>
        <v>3.3</v>
      </c>
      <c r="AH201" s="16">
        <f>IF( 数据!AH201&lt;=6,(数据!AH201-1)*权重!X$48,              IF(数据!AH201&lt;=10, 5*权重!X$48+(数据!AH201-4)*权重!X$50,                              5*权重!X$48+4*权重!X$50+(数据!AH201-10)*权重!X$52              )  )</f>
        <v>6.25E-2</v>
      </c>
      <c r="AI201" s="16">
        <f>IF( 数据!AI201&lt;=6,(数据!AI201-1)*权重!Y$48,              IF(数据!AI201&lt;=12, 5*权重!Y$48+(数据!AI201-6)*权重!Y$49,                              5*权重!Y$48+6*权重!Y$49+(数据!AI201-12)*权重!Y$51              )
 )</f>
        <v>0.8</v>
      </c>
      <c r="AJ201" s="16">
        <f>IF( 数据!AJ201&lt;=6,(数据!AJ201-1)*权重!Z$48,              IF(数据!AJ201&lt;=10, 5*权重!Z$48+(数据!AJ201-4)*权重!Z$50,                              5*权重!Z$48+4*权重!Z$50+(数据!AJ201-10)*权重!Z$52              )  )</f>
        <v>9.8375000000000004</v>
      </c>
      <c r="AK201" s="16">
        <f>IF( 数据!AK201&lt;=6,(数据!AK201-1)*权重!AA$48,              IF(数据!AK201&lt;=10, 5*权重!AA$48+(数据!AK201-4)*权重!AA$50,                              5*权重!AA$48+4*权重!AA$50+(数据!AK201-10)*权重!AA$52              )  )</f>
        <v>-1.1000000000000001</v>
      </c>
      <c r="AL201" s="16">
        <f>IF( 数据!AL201&lt;=6,(数据!AL201-1)*权重!AB$48,              IF(数据!AL201&lt;=12, 5*权重!AB$48+(数据!AL201-6)*权重!AB$49,                              5*权重!AB$48+6*权重!AB$49+(数据!AL201-12)*权重!AB$51              )
 )</f>
        <v>13.5</v>
      </c>
      <c r="AM201" s="16">
        <f>IF( 数据!AM201&lt;=6,(数据!AM201-1)*权重!AC$48,              IF(数据!AM201&lt;=12, 5*权重!AC$48+(数据!AM201-6)*权重!AC$49,                              5*权重!AC$48+6*权重!AC$49+(数据!AM201-12)*权重!AC$51              )
 )</f>
        <v>8.8666666666666671</v>
      </c>
      <c r="AN201" s="16">
        <f>IF( 数据!AN201&lt;=6,(数据!AN201-1)*权重!AD$48,              IF(数据!AN201&lt;=12, 5*权重!AD$48+(数据!AN201-6)*权重!AD$49,                              5*权重!AD$48+6*权重!AD$49+(数据!AN201-12)*权重!AD$51              )
 )</f>
        <v>77.333333333333329</v>
      </c>
      <c r="AO201" s="16">
        <f>IF( 数据!AO201&lt;=6,(数据!AO201-1)*权重!AE$48,              IF(数据!AO201&lt;=12, 5*权重!AE$48+(数据!AO201-6)*权重!AE$49,                              5*权重!AE$48+6*权重!AE$49+(数据!AO201-12)*权重!AE$51              )
 )</f>
        <v>20.3</v>
      </c>
      <c r="AP201" s="16">
        <f>IF( 数据!AP201&lt;=6,(数据!AP201-1)*权重!AF$48,              IF(数据!AP201&lt;=12, 5*权重!AF$48+(数据!AP201-6)*权重!AF$49,                              5*权重!AF$48+6*权重!AF$49+(数据!AP201-12)*权重!AF$51              )
 )</f>
        <v>13.5</v>
      </c>
      <c r="AQ201" s="16">
        <f>IF( 数据!AQ201&lt;=6,(数据!AQ201-1)*权重!AG$48,              IF(数据!AQ201&lt;=12, 5*权重!AG$48+(数据!AQ201-6)*权重!AG$49,                              5*权重!AG$48+6*权重!AG$49+(数据!AQ201-12)*权重!AG$51              )
 )</f>
        <v>17.8</v>
      </c>
      <c r="AR201" s="16">
        <f>IF( 数据!AR201&lt;=6,(数据!AR201-1)*权重!AH$48,              IF(数据!AR201&lt;=12, 5*权重!AH$48+(数据!AR201-6)*权重!AH$49,                              5*权重!AH$48+6*权重!AH$49+(数据!AR201-12)*权重!AH$51              )
 )</f>
        <v>18.066666666666666</v>
      </c>
      <c r="AS201" s="16">
        <f>IF( 数据!AS201&lt;=6,(数据!AS201-1)*权重!AI$48,              IF(数据!AS201&lt;=12, 5*权重!AI$48+(数据!AS201-6)*权重!AI$49,                              5*权重!AI$48+6*权重!AI$49+(数据!AS201-12)*权重!AI$51              )
 )</f>
        <v>8.5500000000000007</v>
      </c>
      <c r="AT201" s="16">
        <f>IF( 数据!AT201&lt;=6,(数据!AT201-1)*权重!AJ$48,              IF(数据!AT201&lt;=12, 5*权重!AJ$48+(数据!AT201-6)*权重!AJ$49,                              5*权重!AJ$48+6*权重!AJ$49+(数据!AT201-12)*权重!AJ$51              )
 )</f>
        <v>71.875</v>
      </c>
      <c r="AU201" s="16">
        <f>IF( 数据!AU201&lt;=6,(数据!AU201-1)*权重!AK$48,              IF(数据!AU201&lt;=12, 5*权重!AK$48+(数据!AU201-6)*权重!AK$49,                              5*权重!AK$48+6*权重!AK$49+(数据!AU201-12)*权重!AK$51              )
 )</f>
        <v>14.499999999999998</v>
      </c>
      <c r="AV201" s="16">
        <f>IF( 数据!AV201&lt;=6,(数据!AV201-1)*权重!AL$48,              IF(数据!AV201&lt;=10, 5*权重!AL$48+(数据!AV201-4)*权重!AL$50,                              5*权重!AL$48+4*权重!AL$50+(数据!AV201-10)*权重!AL$52              )  )</f>
        <v>3.4</v>
      </c>
      <c r="AW201" s="16">
        <f>IF( 数据!AW201&lt;=6,(数据!AW201-1)*权重!AM$48,              IF(数据!AW201&lt;=10, 5*权重!AM$48+(数据!AW201-4)*权重!AM$50,                              5*权重!AM$48+4*权重!AM$50+(数据!AW201-10)*权重!AM$52              )  )</f>
        <v>3.8250000000000002</v>
      </c>
      <c r="AX201" s="16">
        <f>IF( 数据!AX201&lt;=6,(数据!AX201-1)*权重!AN$48,              IF(数据!AX201&lt;=10, 5*权重!AN$48+(数据!AX201-4)*权重!AN$50,                              5*权重!AN$48+4*权重!AN$50+(数据!AX201-10)*权重!AN$52              )  )</f>
        <v>23.75</v>
      </c>
      <c r="AY201" s="8">
        <v>1</v>
      </c>
      <c r="AZ201" s="8">
        <v>2</v>
      </c>
      <c r="BA201" s="8">
        <v>2</v>
      </c>
      <c r="BB201" s="8">
        <v>2</v>
      </c>
      <c r="BC201" s="8">
        <v>2</v>
      </c>
      <c r="BD201" s="8">
        <v>2</v>
      </c>
      <c r="BE201" s="8">
        <v>3</v>
      </c>
      <c r="BF201" s="8">
        <v>1</v>
      </c>
      <c r="BG201" s="8">
        <v>1</v>
      </c>
      <c r="BH201" s="8">
        <v>2</v>
      </c>
      <c r="BI201" s="8">
        <v>1</v>
      </c>
      <c r="BJ201" s="8" t="s">
        <v>26</v>
      </c>
      <c r="BK201" s="8" t="s">
        <v>20</v>
      </c>
      <c r="BL201" s="8">
        <v>17</v>
      </c>
      <c r="BM201" s="8" t="s">
        <v>26</v>
      </c>
      <c r="BN201" s="8"/>
      <c r="BO201" s="8" t="s">
        <v>26</v>
      </c>
      <c r="BP201" s="34">
        <v>47664</v>
      </c>
      <c r="BQ201" s="8" t="s">
        <v>21</v>
      </c>
      <c r="BR201" s="8" t="s">
        <v>156</v>
      </c>
    </row>
    <row r="202" spans="1:70" ht="15.5" thickBot="1" x14ac:dyDescent="0.35">
      <c r="A202" s="8" t="s">
        <v>26</v>
      </c>
      <c r="B202" s="16">
        <f t="shared" si="7"/>
        <v>405.54249999999996</v>
      </c>
      <c r="C202" s="8" t="s">
        <v>533</v>
      </c>
      <c r="D202" s="8"/>
      <c r="E202" s="33">
        <v>0.96</v>
      </c>
      <c r="F202" s="8">
        <v>0</v>
      </c>
      <c r="G202" s="8" t="s">
        <v>20</v>
      </c>
      <c r="H202" s="8" t="s">
        <v>221</v>
      </c>
      <c r="I202" s="8">
        <v>21</v>
      </c>
      <c r="J202" s="8">
        <v>142</v>
      </c>
      <c r="K202" s="8">
        <v>160</v>
      </c>
      <c r="L202" s="16">
        <f>IF( 数据!L202&lt;=6,(数据!L202-1)*权重!B$48,              IF(数据!L202&lt;=12, 5*权重!B$48+(数据!L202-6)*权重!B$49,                              5*权重!B$48+6*权重!B$49+(数据!L202-12)*权重!B$51              )
 )</f>
        <v>4.8666666666666663</v>
      </c>
      <c r="M202" s="16">
        <f>IF( 数据!M202&lt;=6,(数据!M202-1)*权重!C$48,              IF(数据!M202&lt;=12, 5*权重!C$48+(数据!M202-6)*权重!C$49,                              5*权重!C$48+6*权重!C$49+(数据!M202-12)*权重!C$51              )
 )</f>
        <v>0.90000000000000013</v>
      </c>
      <c r="N202" s="16">
        <f>IF( 数据!N202&lt;=6,(数据!N202-1)*权重!D$48,              IF(数据!N202&lt;=12, 5*权重!D$48+(数据!N202-6)*权重!D$49,                              5*权重!D$48+6*权重!D$49+(数据!N202-12)*权重!D$51              )
 )</f>
        <v>-0.28666666666666663</v>
      </c>
      <c r="O202" s="16">
        <f>IF( 数据!O202&lt;=6,(数据!O202-1)*权重!E$48,              IF(数据!O202&lt;=12, 5*权重!E$48+(数据!O202-6)*权重!E$49,                              5*权重!E$48+6*权重!E$49+(数据!O202-12)*权重!E$51              )
 )</f>
        <v>0</v>
      </c>
      <c r="P202" s="16">
        <f>IF( 数据!P202&lt;=6,(数据!P202-1)*权重!F$48,              IF(数据!P202&lt;=12, 5*权重!F$48+(数据!P202-6)*权重!F$49,                              5*权重!F$48+6*权重!F$49+(数据!P202-12)*权重!F$51              )
 )</f>
        <v>-1.9666666666666663</v>
      </c>
      <c r="Q202" s="16">
        <f>IF( 数据!Q202&lt;=6,(数据!Q202-1)*权重!G$48,              IF(数据!Q202&lt;=12, 5*权重!G$48+(数据!Q202-6)*权重!G$49,                              5*权重!G$48+6*权重!G$49+(数据!Q202-12)*权重!G$51              )
 )</f>
        <v>0</v>
      </c>
      <c r="R202" s="16">
        <f>IF( 数据!R202&lt;=6,(数据!R202-1)*权重!H$48,              IF(数据!R202&lt;=12, 5*权重!H$48+(数据!R202-6)*权重!H$49,                              5*权重!H$48+6*权重!H$49+(数据!R202-12)*权重!H$51              )
 )</f>
        <v>0</v>
      </c>
      <c r="S202" s="16">
        <f>IF( 数据!S202&lt;=6,(数据!S202-1)*权重!I$48,              IF(数据!S202&lt;=12, 5*权重!I$48+(数据!S202-6)*权重!I$49,                              5*权重!I$48+6*权重!I$49+(数据!S202-12)*权重!I$51              )
 )</f>
        <v>19.299999999999997</v>
      </c>
      <c r="T202" s="16">
        <f>IF( 数据!T202&lt;=6,(数据!T202-1)*权重!J$48,              IF(数据!T202&lt;=12, 5*权重!J$48+(数据!T202-6)*权重!J$49,                              5*权重!J$48+6*权重!J$49+(数据!T202-12)*权重!J$51              )
 )</f>
        <v>-0.20000000000000018</v>
      </c>
      <c r="U202" s="16">
        <f>IF( 数据!U202&lt;=6,(数据!U202-1)*权重!K$48,              IF(数据!U202&lt;=12, 5*权重!K$48+(数据!U202-6)*权重!K$49,                              5*权重!K$48+6*权重!K$49+(数据!U202-12)*权重!K$51              )
 )</f>
        <v>0</v>
      </c>
      <c r="V202" s="16">
        <f>IF( 数据!V202&lt;=6,(数据!V202-1)*权重!L$48,              IF(数据!V202&lt;=12, 5*权重!L$48+(数据!V202-6)*权重!L$49,                              5*权重!L$48+6*权重!L$49+(数据!V202-12)*权重!L$51              )
 )</f>
        <v>7.5000000000000009</v>
      </c>
      <c r="W202" s="16">
        <f>IF( 数据!W202&lt;=6,(数据!W202-1)*权重!M$48,              IF(数据!W202&lt;=12, 5*权重!M$48+(数据!W202-6)*权重!M$49,                              5*权重!M$48+6*权重!M$49+(数据!W202-12)*权重!M$51              )
 )</f>
        <v>2.0333333333333332</v>
      </c>
      <c r="X202" s="16">
        <f>IF( 数据!X202&lt;=6,(数据!X202-1)*权重!N$48,              IF(数据!X202&lt;=12, 5*权重!N$48+(数据!X202-6)*权重!N$49,                              5*权重!N$48+6*权重!N$49+(数据!X202-12)*权重!N$51              )
 )</f>
        <v>1.8833333333333333</v>
      </c>
      <c r="Y202" s="16">
        <f>IF( 数据!Y202&lt;=6,(数据!Y202-1)*权重!O$48,              IF(数据!Y202&lt;=12, 5*权重!O$48+(数据!Y202-6)*权重!O$49,                              5*权重!O$48+6*权重!O$49+(数据!Y202-12)*权重!O$51              )
 )</f>
        <v>1.5333333333333332</v>
      </c>
      <c r="Z202" s="16">
        <f>IF( 数据!Z202&lt;=6,(数据!Z202-1)*权重!P$48,              IF(数据!Z202&lt;=10, 5*权重!P$48+(数据!Z202-4)*权重!P$50,                              5*权重!P$48+4*权重!P$50+(数据!Z202-10)*权重!P$52              )  )</f>
        <v>-0.55000000000000027</v>
      </c>
      <c r="AA202" s="16">
        <f>IF( 数据!AA202&lt;=6,(数据!AA202-1)*权重!Q$48,              IF(数据!AA202&lt;=12, 5*权重!Q$48+(数据!AA202-6)*权重!Q$49,                              5*权重!Q$48+6*权重!Q$49+(数据!AA202-12)*权重!Q$51              )
 )</f>
        <v>4.9333333333333327</v>
      </c>
      <c r="AB202" s="16">
        <f>IF( 数据!AB202&lt;=6,(数据!AB202-1)*权重!R$48,              IF(数据!AB202&lt;=10, 5*权重!R$48+(数据!AB202-4)*权重!R$50,                              5*权重!R$48+4*权重!R$50+(数据!AB202-10)*权重!R$52              )  )</f>
        <v>57.5</v>
      </c>
      <c r="AC202" s="16">
        <f>IF( 数据!AC202&lt;=6,(数据!AC202-1)*权重!S$48,              IF(数据!AC202&lt;=12, 5*权重!S$48+(数据!AC202-6)*权重!S$49,                              5*权重!S$48+6*权重!S$49+(数据!AC202-12)*权重!S$51              )
 )</f>
        <v>19.5</v>
      </c>
      <c r="AD202" s="16">
        <f>IF( 数据!AD202&lt;=6,(数据!AD202-1)*权重!T$48,              IF(数据!AD202&lt;=12, 5*权重!T$48+(数据!AD202-6)*权重!T$49,                              5*权重!T$48+6*权重!T$49+(数据!AD202-12)*权重!T$51              )
 )</f>
        <v>-0.83333333333333304</v>
      </c>
      <c r="AE202" s="16">
        <f>IF( 数据!AE202&lt;=6,(数据!AE202-1)*权重!U$48,              IF(数据!AE202&lt;=10, 5*权重!U$48+(数据!AE202-4)*权重!U$50,                              5*权重!U$48+4*权重!U$50+(数据!AE202-10)*权重!U$52              )  )</f>
        <v>-3.2749999999999995</v>
      </c>
      <c r="AF202" s="16">
        <f>IF( 数据!AF202&lt;=6,(数据!AF202-1)*权重!V$48,              IF(数据!AF202&lt;=10, 5*权重!V$48+(数据!AF202-4)*权重!V$50,                              5*权重!V$48+4*权重!V$50+(数据!AF202-10)*权重!V$52              )  )</f>
        <v>6.5625000000000009</v>
      </c>
      <c r="AG202" s="16">
        <f>IF( 数据!AG202&lt;=6,(数据!AG202-1)*权重!W$48,              IF(数据!AG202&lt;=12, 5*权重!W$48+(数据!AG202-6)*权重!W$49,                              5*权重!W$48+6*权重!W$49+(数据!AG202-12)*权重!W$51              )
 )</f>
        <v>3.4999999999999996</v>
      </c>
      <c r="AH202" s="16">
        <f>IF( 数据!AH202&lt;=6,(数据!AH202-1)*权重!X$48,              IF(数据!AH202&lt;=10, 5*权重!X$48+(数据!AH202-4)*权重!X$50,                              5*权重!X$48+4*权重!X$50+(数据!AH202-10)*权重!X$52              )  )</f>
        <v>-4.9999999999999989E-2</v>
      </c>
      <c r="AI202" s="16">
        <f>IF( 数据!AI202&lt;=6,(数据!AI202-1)*权重!Y$48,              IF(数据!AI202&lt;=12, 5*权重!Y$48+(数据!AI202-6)*权重!Y$49,                              5*权重!Y$48+6*权重!Y$49+(数据!AI202-12)*权重!Y$51              )
 )</f>
        <v>0.26666666666666666</v>
      </c>
      <c r="AJ202" s="16">
        <f>IF( 数据!AJ202&lt;=6,(数据!AJ202-1)*权重!Z$48,              IF(数据!AJ202&lt;=10, 5*权重!Z$48+(数据!AJ202-4)*权重!Z$50,                              5*权重!Z$48+4*权重!Z$50+(数据!AJ202-10)*权重!Z$52              )  )</f>
        <v>11.012499999999999</v>
      </c>
      <c r="AK202" s="16">
        <f>IF( 数据!AK202&lt;=6,(数据!AK202-1)*权重!AA$48,              IF(数据!AK202&lt;=10, 5*权重!AA$48+(数据!AK202-4)*权重!AA$50,                              5*权重!AA$48+4*权重!AA$50+(数据!AK202-10)*权重!AA$52              )  )</f>
        <v>-1.4500000000000002</v>
      </c>
      <c r="AL202" s="16">
        <f>IF( 数据!AL202&lt;=6,(数据!AL202-1)*权重!AB$48,              IF(数据!AL202&lt;=12, 5*权重!AB$48+(数据!AL202-6)*权重!AB$49,                              5*权重!AB$48+6*权重!AB$49+(数据!AL202-12)*权重!AB$51              )
 )</f>
        <v>13.5</v>
      </c>
      <c r="AM202" s="16">
        <f>IF( 数据!AM202&lt;=6,(数据!AM202-1)*权重!AC$48,              IF(数据!AM202&lt;=12, 5*权重!AC$48+(数据!AM202-6)*权重!AC$49,                              5*权重!AC$48+6*权重!AC$49+(数据!AM202-12)*权重!AC$51              )
 )</f>
        <v>9.2333333333333343</v>
      </c>
      <c r="AN202" s="16">
        <f>IF( 数据!AN202&lt;=6,(数据!AN202-1)*权重!AD$48,              IF(数据!AN202&lt;=12, 5*权重!AD$48+(数据!AN202-6)*权重!AD$49,                              5*权重!AD$48+6*权重!AD$49+(数据!AN202-12)*权重!AD$51              )
 )</f>
        <v>72.604166666666671</v>
      </c>
      <c r="AO202" s="16">
        <f>IF( 数据!AO202&lt;=6,(数据!AO202-1)*权重!AE$48,              IF(数据!AO202&lt;=12, 5*权重!AE$48+(数据!AO202-6)*权重!AE$49,                              5*权重!AE$48+6*权重!AE$49+(数据!AO202-12)*权重!AE$51              )
 )</f>
        <v>12.5</v>
      </c>
      <c r="AP202" s="16">
        <f>IF( 数据!AP202&lt;=6,(数据!AP202-1)*权重!AF$48,              IF(数据!AP202&lt;=12, 5*权重!AF$48+(数据!AP202-6)*权重!AF$49,                              5*权重!AF$48+6*权重!AF$49+(数据!AP202-12)*权重!AF$51              )
 )</f>
        <v>16.399999999999999</v>
      </c>
      <c r="AQ202" s="16">
        <f>IF( 数据!AQ202&lt;=6,(数据!AQ202-1)*权重!AG$48,              IF(数据!AQ202&lt;=12, 5*权重!AG$48+(数据!AQ202-6)*权重!AG$49,                              5*权重!AG$48+6*权重!AG$49+(数据!AQ202-12)*权重!AG$51              )
 )</f>
        <v>20.900000000000002</v>
      </c>
      <c r="AR202" s="16">
        <f>IF( 数据!AR202&lt;=6,(数据!AR202-1)*权重!AH$48,              IF(数据!AR202&lt;=12, 5*权重!AH$48+(数据!AR202-6)*权重!AH$49,                              5*权重!AH$48+6*权重!AH$49+(数据!AR202-12)*权重!AH$51              )
 )</f>
        <v>13.399999999999999</v>
      </c>
      <c r="AS202" s="16">
        <f>IF( 数据!AS202&lt;=6,(数据!AS202-1)*权重!AI$48,              IF(数据!AS202&lt;=12, 5*权重!AI$48+(数据!AS202-6)*权重!AI$49,                              5*权重!AI$48+6*权重!AI$49+(数据!AS202-12)*权重!AI$51              )
 )</f>
        <v>4.416666666666667</v>
      </c>
      <c r="AT202" s="16">
        <f>IF( 数据!AT202&lt;=6,(数据!AT202-1)*权重!AJ$48,              IF(数据!AT202&lt;=12, 5*权重!AJ$48+(数据!AT202-6)*权重!AJ$49,                              5*权重!AJ$48+6*权重!AJ$49+(数据!AT202-12)*权重!AJ$51              )
 )</f>
        <v>60.770833333333343</v>
      </c>
      <c r="AU202" s="16">
        <f>IF( 数据!AU202&lt;=6,(数据!AU202-1)*权重!AK$48,              IF(数据!AU202&lt;=12, 5*权重!AK$48+(数据!AU202-6)*权重!AK$49,                              5*权重!AK$48+6*权重!AK$49+(数据!AU202-12)*权重!AK$51              )
 )</f>
        <v>15.7</v>
      </c>
      <c r="AV202" s="16">
        <f>IF( 数据!AV202&lt;=6,(数据!AV202-1)*权重!AL$48,              IF(数据!AV202&lt;=10, 5*权重!AL$48+(数据!AV202-4)*权重!AL$50,                              5*权重!AL$48+4*权重!AL$50+(数据!AV202-10)*权重!AL$52              )  )</f>
        <v>2.9749999999999996</v>
      </c>
      <c r="AW202" s="16">
        <f>IF( 数据!AW202&lt;=6,(数据!AW202-1)*权重!AM$48,              IF(数据!AW202&lt;=10, 5*权重!AM$48+(数据!AW202-4)*权重!AM$50,                              5*权重!AM$48+4*权重!AM$50+(数据!AW202-10)*权重!AM$52              )  )</f>
        <v>4.2</v>
      </c>
      <c r="AX202" s="16">
        <f>IF( 数据!AX202&lt;=6,(数据!AX202-1)*权重!AN$48,              IF(数据!AX202&lt;=10, 5*权重!AN$48+(数据!AX202-4)*权重!AN$50,                              5*权重!AN$48+4*权重!AN$50+(数据!AX202-10)*权重!AN$52              )  )</f>
        <v>26.262499999999999</v>
      </c>
      <c r="AY202" s="8">
        <v>3</v>
      </c>
      <c r="AZ202" s="8">
        <v>4</v>
      </c>
      <c r="BA202" s="8">
        <v>1</v>
      </c>
      <c r="BB202" s="8">
        <v>3</v>
      </c>
      <c r="BC202" s="8">
        <v>3</v>
      </c>
      <c r="BD202" s="8">
        <v>1</v>
      </c>
      <c r="BE202" s="8">
        <v>1</v>
      </c>
      <c r="BF202" s="8">
        <v>2</v>
      </c>
      <c r="BG202" s="8">
        <v>3</v>
      </c>
      <c r="BH202" s="8">
        <v>1</v>
      </c>
      <c r="BI202" s="8">
        <v>2</v>
      </c>
      <c r="BJ202" s="8">
        <v>7.4</v>
      </c>
      <c r="BK202" s="8" t="s">
        <v>20</v>
      </c>
      <c r="BL202" s="8">
        <v>15</v>
      </c>
      <c r="BM202" s="8">
        <v>1</v>
      </c>
      <c r="BN202" s="8"/>
      <c r="BO202" s="8" t="s">
        <v>26</v>
      </c>
      <c r="BP202" s="34">
        <v>47664</v>
      </c>
      <c r="BQ202" s="8" t="s">
        <v>21</v>
      </c>
      <c r="BR202" s="8" t="s">
        <v>156</v>
      </c>
    </row>
    <row r="203" spans="1:70" x14ac:dyDescent="0.3">
      <c r="A203" s="48" t="s">
        <v>534</v>
      </c>
    </row>
    <row r="204" spans="1:70" ht="14.5" thickBot="1" x14ac:dyDescent="0.35">
      <c r="A204" s="7" t="s">
        <v>0</v>
      </c>
      <c r="B204" s="7"/>
      <c r="C204" s="7" t="s">
        <v>2</v>
      </c>
      <c r="D204" s="7" t="s">
        <v>3</v>
      </c>
      <c r="E204" s="7"/>
      <c r="F204" s="7" t="s">
        <v>14</v>
      </c>
      <c r="G204" s="7" t="s">
        <v>12</v>
      </c>
      <c r="H204" s="7" t="s">
        <v>1</v>
      </c>
      <c r="I204" s="7" t="s">
        <v>4</v>
      </c>
      <c r="J204" s="7" t="s">
        <v>5</v>
      </c>
      <c r="K204" s="7" t="s">
        <v>329</v>
      </c>
      <c r="L204" s="7" t="s">
        <v>34</v>
      </c>
      <c r="M204" s="7" t="s">
        <v>35</v>
      </c>
      <c r="N204" s="7" t="s">
        <v>36</v>
      </c>
      <c r="O204" s="7" t="s">
        <v>37</v>
      </c>
      <c r="P204" s="7" t="s">
        <v>38</v>
      </c>
      <c r="Q204" s="7" t="s">
        <v>39</v>
      </c>
      <c r="R204" s="7" t="s">
        <v>40</v>
      </c>
      <c r="S204" s="7" t="s">
        <v>9</v>
      </c>
      <c r="T204" s="7" t="s">
        <v>41</v>
      </c>
      <c r="U204" s="7" t="s">
        <v>42</v>
      </c>
      <c r="V204" s="7" t="s">
        <v>43</v>
      </c>
      <c r="W204" s="7" t="s">
        <v>44</v>
      </c>
      <c r="X204" s="7" t="s">
        <v>45</v>
      </c>
      <c r="Y204" s="7" t="s">
        <v>46</v>
      </c>
      <c r="Z204" s="7" t="s">
        <v>47</v>
      </c>
      <c r="AA204" s="7" t="s">
        <v>1</v>
      </c>
      <c r="AB204" s="7" t="s">
        <v>10</v>
      </c>
      <c r="AC204" s="7" t="s">
        <v>48</v>
      </c>
      <c r="AD204" s="7" t="s">
        <v>49</v>
      </c>
      <c r="AE204" s="7" t="s">
        <v>50</v>
      </c>
      <c r="AF204" s="7" t="s">
        <v>51</v>
      </c>
      <c r="AG204" s="7" t="s">
        <v>52</v>
      </c>
      <c r="AH204" s="7" t="s">
        <v>53</v>
      </c>
      <c r="AI204" s="7" t="s">
        <v>54</v>
      </c>
      <c r="AJ204" s="7" t="s">
        <v>55</v>
      </c>
      <c r="AK204" s="7" t="s">
        <v>56</v>
      </c>
      <c r="AL204" s="7" t="s">
        <v>57</v>
      </c>
      <c r="AM204" s="7" t="s">
        <v>58</v>
      </c>
      <c r="AN204" s="7" t="s">
        <v>7</v>
      </c>
      <c r="AO204" s="7" t="s">
        <v>8</v>
      </c>
      <c r="AP204" s="7" t="s">
        <v>59</v>
      </c>
      <c r="AQ204" s="7" t="s">
        <v>60</v>
      </c>
      <c r="AR204" s="7" t="s">
        <v>61</v>
      </c>
      <c r="AS204" s="7" t="s">
        <v>62</v>
      </c>
      <c r="AT204" s="7" t="s">
        <v>6</v>
      </c>
      <c r="AU204" s="7" t="s">
        <v>63</v>
      </c>
      <c r="AV204" s="7" t="s">
        <v>213</v>
      </c>
      <c r="AW204" s="7" t="s">
        <v>214</v>
      </c>
      <c r="AX204" s="7" t="s">
        <v>215</v>
      </c>
      <c r="AY204" s="7" t="s">
        <v>140</v>
      </c>
      <c r="AZ204" s="7" t="s">
        <v>141</v>
      </c>
      <c r="BA204" s="7" t="s">
        <v>142</v>
      </c>
      <c r="BB204" s="7" t="s">
        <v>143</v>
      </c>
      <c r="BC204" s="7" t="s">
        <v>144</v>
      </c>
      <c r="BD204" s="7" t="s">
        <v>145</v>
      </c>
      <c r="BE204" s="7" t="s">
        <v>146</v>
      </c>
      <c r="BF204" s="7" t="s">
        <v>147</v>
      </c>
      <c r="BG204" s="7" t="s">
        <v>148</v>
      </c>
      <c r="BH204" s="7" t="s">
        <v>149</v>
      </c>
      <c r="BI204" s="7" t="s">
        <v>150</v>
      </c>
      <c r="BJ204" s="7" t="s">
        <v>18</v>
      </c>
      <c r="BK204" s="7" t="s">
        <v>16</v>
      </c>
      <c r="BL204" s="7" t="s">
        <v>11</v>
      </c>
      <c r="BM204" s="7" t="s">
        <v>13</v>
      </c>
      <c r="BN204" s="7" t="s">
        <v>17</v>
      </c>
      <c r="BO204" s="7" t="s">
        <v>151</v>
      </c>
      <c r="BP204" s="7" t="s">
        <v>15</v>
      </c>
      <c r="BQ204" s="7" t="s">
        <v>152</v>
      </c>
      <c r="BR204" s="7" t="s">
        <v>153</v>
      </c>
    </row>
    <row r="205" spans="1:70" ht="15.5" thickBot="1" x14ac:dyDescent="0.35">
      <c r="A205" s="8" t="s">
        <v>26</v>
      </c>
      <c r="B205" s="16">
        <f t="shared" ref="B205:B226" si="8">SUM(L205:AX205)</f>
        <v>412.86083333333335</v>
      </c>
      <c r="C205" s="8" t="s">
        <v>535</v>
      </c>
      <c r="D205" s="8" t="s">
        <v>154</v>
      </c>
      <c r="E205" s="33">
        <v>1</v>
      </c>
      <c r="F205" s="8">
        <v>0</v>
      </c>
      <c r="G205" s="8" t="s">
        <v>157</v>
      </c>
      <c r="H205" s="8" t="s">
        <v>315</v>
      </c>
      <c r="I205" s="8">
        <v>39</v>
      </c>
      <c r="J205" s="8">
        <v>166</v>
      </c>
      <c r="K205" s="8">
        <v>180</v>
      </c>
      <c r="L205" s="16">
        <f>IF( 数据!L205&lt;=6,(数据!L205-1)*权重!B$48,              IF(数据!L205&lt;=12, 5*权重!B$48+(数据!L205-6)*权重!B$49,                              5*权重!B$48+6*权重!B$49+(数据!L205-12)*权重!B$51              )
 )</f>
        <v>5.8</v>
      </c>
      <c r="M205" s="16">
        <f>IF( 数据!M205&lt;=6,(数据!M205-1)*权重!C$48,              IF(数据!M205&lt;=12, 5*权重!C$48+(数据!M205-6)*权重!C$49,                              5*权重!C$48+6*权重!C$49+(数据!M205-12)*权重!C$51              )
 )</f>
        <v>1.75</v>
      </c>
      <c r="N205" s="16">
        <f>IF( 数据!N205&lt;=6,(数据!N205-1)*权重!D$48,              IF(数据!N205&lt;=12, 5*权重!D$48+(数据!N205-6)*权重!D$49,                              5*权重!D$48+6*权重!D$49+(数据!N205-12)*权重!D$51              )
 )</f>
        <v>0.25666666666666671</v>
      </c>
      <c r="O205" s="16">
        <f>IF( 数据!O205&lt;=6,(数据!O205-1)*权重!E$48,              IF(数据!O205&lt;=12, 5*权重!E$48+(数据!O205-6)*权重!E$49,                              5*权重!E$48+6*权重!E$49+(数据!O205-12)*权重!E$51              )
 )</f>
        <v>0</v>
      </c>
      <c r="P205" s="16">
        <f>IF( 数据!P205&lt;=6,(数据!P205-1)*权重!F$48,              IF(数据!P205&lt;=12, 5*权重!F$48+(数据!P205-6)*权重!F$49,                              5*权重!F$48+6*权重!F$49+(数据!P205-12)*权重!F$51              )
 )</f>
        <v>-0.81666666666666643</v>
      </c>
      <c r="Q205" s="16">
        <f>IF( 数据!Q205&lt;=6,(数据!Q205-1)*权重!G$48,              IF(数据!Q205&lt;=12, 5*权重!G$48+(数据!Q205-6)*权重!G$49,                              5*权重!G$48+6*权重!G$49+(数据!Q205-12)*权重!G$51              )
 )</f>
        <v>0</v>
      </c>
      <c r="R205" s="16">
        <f>IF( 数据!R205&lt;=6,(数据!R205-1)*权重!H$48,              IF(数据!R205&lt;=12, 5*权重!H$48+(数据!R205-6)*权重!H$49,                              5*权重!H$48+6*权重!H$49+(数据!R205-12)*权重!H$51              )
 )</f>
        <v>0</v>
      </c>
      <c r="S205" s="16">
        <f>IF( 数据!S205&lt;=6,(数据!S205-1)*权重!I$48,              IF(数据!S205&lt;=12, 5*权重!I$48+(数据!S205-6)*权重!I$49,                              5*权重!I$48+6*权重!I$49+(数据!S205-12)*权重!I$51              )
 )</f>
        <v>20.666666666666664</v>
      </c>
      <c r="T205" s="16">
        <f>IF( 数据!T205&lt;=6,(数据!T205-1)*权重!J$48,              IF(数据!T205&lt;=12, 5*权重!J$48+(数据!T205-6)*权重!J$49,                              5*权重!J$48+6*权重!J$49+(数据!T205-12)*权重!J$51              )
 )</f>
        <v>1.65</v>
      </c>
      <c r="U205" s="16">
        <f>IF( 数据!U205&lt;=6,(数据!U205-1)*权重!K$48,              IF(数据!U205&lt;=12, 5*权重!K$48+(数据!U205-6)*权重!K$49,                              5*权重!K$48+6*权重!K$49+(数据!U205-12)*权重!K$51              )
 )</f>
        <v>0</v>
      </c>
      <c r="V205" s="16">
        <f>IF( 数据!V205&lt;=6,(数据!V205-1)*权重!L$48,              IF(数据!V205&lt;=12, 5*权重!L$48+(数据!V205-6)*权重!L$49,                              5*权重!L$48+6*权重!L$49+(数据!V205-12)*权重!L$51              )
 )</f>
        <v>7.1333333333333346</v>
      </c>
      <c r="W205" s="16">
        <f>IF( 数据!W205&lt;=6,(数据!W205-1)*权重!M$48,              IF(数据!W205&lt;=12, 5*权重!M$48+(数据!W205-6)*权重!M$49,                              5*权重!M$48+6*权重!M$49+(数据!W205-12)*权重!M$51              )
 )</f>
        <v>4.5666666666666664</v>
      </c>
      <c r="X205" s="16">
        <f>IF( 数据!X205&lt;=6,(数据!X205-1)*权重!N$48,              IF(数据!X205&lt;=12, 5*权重!N$48+(数据!X205-6)*权重!N$49,                              5*权重!N$48+6*权重!N$49+(数据!X205-12)*权重!N$51              )
 )</f>
        <v>2.2166666666666663</v>
      </c>
      <c r="Y205" s="16">
        <f>IF( 数据!Y205&lt;=6,(数据!Y205-1)*权重!O$48,              IF(数据!Y205&lt;=12, 5*权重!O$48+(数据!Y205-6)*权重!O$49,                              5*权重!O$48+6*权重!O$49+(数据!Y205-12)*权重!O$51              )
 )</f>
        <v>2.5333333333333332</v>
      </c>
      <c r="Z205" s="16">
        <f>IF( 数据!Z205&lt;=6,(数据!Z205-1)*权重!P$48,              IF(数据!Z205&lt;=10, 5*权重!P$48+(数据!Z205-4)*权重!P$50,                              5*权重!P$48+4*权重!P$50+(数据!Z205-10)*权重!P$52              )  )</f>
        <v>-0.72500000000000009</v>
      </c>
      <c r="AA205" s="16">
        <f>IF( 数据!AA205&lt;=6,(数据!AA205-1)*权重!Q$48,              IF(数据!AA205&lt;=12, 5*权重!Q$48+(数据!AA205-6)*权重!Q$49,                              5*权重!Q$48+6*权重!Q$49+(数据!AA205-12)*权重!Q$51              )
 )</f>
        <v>6.5</v>
      </c>
      <c r="AB205" s="16">
        <f>IF( 数据!AB205&lt;=6,(数据!AB205-1)*权重!R$48,              IF(数据!AB205&lt;=10, 5*权重!R$48+(数据!AB205-4)*权重!R$50,                              5*权重!R$48+4*权重!R$50+(数据!AB205-10)*权重!R$52              )  )</f>
        <v>56</v>
      </c>
      <c r="AC205" s="16">
        <f>IF( 数据!AC205&lt;=6,(数据!AC205-1)*权重!S$48,              IF(数据!AC205&lt;=12, 5*权重!S$48+(数据!AC205-6)*权重!S$49,                              5*权重!S$48+6*权重!S$49+(数据!AC205-12)*权重!S$51              )
 )</f>
        <v>23.6</v>
      </c>
      <c r="AD205" s="16">
        <f>IF( 数据!AD205&lt;=6,(数据!AD205-1)*权重!T$48,              IF(数据!AD205&lt;=12, 5*权重!T$48+(数据!AD205-6)*权重!T$49,                              5*权重!T$48+6*权重!T$49+(数据!AD205-12)*权重!T$51              )
 )</f>
        <v>0.60000000000000053</v>
      </c>
      <c r="AE205" s="16">
        <f>IF( 数据!AE205&lt;=6,(数据!AE205-1)*权重!U$48,              IF(数据!AE205&lt;=10, 5*权重!U$48+(数据!AE205-4)*权重!U$50,                              5*权重!U$48+4*权重!U$50+(数据!AE205-10)*权重!U$52              )  )</f>
        <v>-0.5999999999999992</v>
      </c>
      <c r="AF205" s="16">
        <f>IF( 数据!AF205&lt;=6,(数据!AF205-1)*权重!V$48,              IF(数据!AF205&lt;=10, 5*权重!V$48+(数据!AF205-4)*权重!V$50,                              5*权重!V$48+4*权重!V$50+(数据!AF205-10)*权重!V$52              )  )</f>
        <v>6.8250000000000011</v>
      </c>
      <c r="AG205" s="16">
        <f>IF( 数据!AG205&lt;=6,(数据!AG205-1)*权重!W$48,              IF(数据!AG205&lt;=12, 5*权重!W$48+(数据!AG205-6)*权重!W$49,                              5*权重!W$48+6*权重!W$49+(数据!AG205-12)*权重!W$51              )
 )</f>
        <v>4.5</v>
      </c>
      <c r="AH205" s="16">
        <f>IF( 数据!AH205&lt;=6,(数据!AH205-1)*权重!X$48,              IF(数据!AH205&lt;=10, 5*权重!X$48+(数据!AH205-4)*权重!X$50,                              5*权重!X$48+4*权重!X$50+(数据!AH205-10)*权重!X$52              )  )</f>
        <v>0.17500000000000004</v>
      </c>
      <c r="AI205" s="16">
        <f>IF( 数据!AI205&lt;=6,(数据!AI205-1)*权重!Y$48,              IF(数据!AI205&lt;=12, 5*权重!Y$48+(数据!AI205-6)*权重!Y$49,                              5*权重!Y$48+6*权重!Y$49+(数据!AI205-12)*权重!Y$51              )
 )</f>
        <v>1.0666666666666667</v>
      </c>
      <c r="AJ205" s="16">
        <f>IF( 数据!AJ205&lt;=6,(数据!AJ205-1)*权重!Z$48,              IF(数据!AJ205&lt;=10, 5*权重!Z$48+(数据!AJ205-4)*权重!Z$50,                              5*权重!Z$48+4*权重!Z$50+(数据!AJ205-10)*权重!Z$52              )  )</f>
        <v>11.012499999999999</v>
      </c>
      <c r="AK205" s="16">
        <f>IF( 数据!AK205&lt;=6,(数据!AK205-1)*权重!AA$48,              IF(数据!AK205&lt;=10, 5*权重!AA$48+(数据!AK205-4)*权重!AA$50,                              5*权重!AA$48+4*权重!AA$50+(数据!AK205-10)*权重!AA$52              )  )</f>
        <v>-1.1000000000000001</v>
      </c>
      <c r="AL205" s="16">
        <f>IF( 数据!AL205&lt;=6,(数据!AL205-1)*权重!AB$48,              IF(数据!AL205&lt;=12, 5*权重!AB$48+(数据!AL205-6)*权重!AB$49,                              5*权重!AB$48+6*权重!AB$49+(数据!AL205-12)*权重!AB$51              )
 )</f>
        <v>16.2</v>
      </c>
      <c r="AM205" s="16">
        <f>IF( 数据!AM205&lt;=6,(数据!AM205-1)*权重!AC$48,              IF(数据!AM205&lt;=12, 5*权重!AC$48+(数据!AM205-6)*权重!AC$49,                              5*权重!AC$48+6*权重!AC$49+(数据!AM205-12)*权重!AC$51              )
 )</f>
        <v>10.7</v>
      </c>
      <c r="AN205" s="16">
        <f>IF( 数据!AN205&lt;=6,(数据!AN205-1)*权重!AD$48,              IF(数据!AN205&lt;=12, 5*权重!AD$48+(数据!AN205-6)*权重!AD$49,                              5*权重!AD$48+6*权重!AD$49+(数据!AN205-12)*权重!AD$51              )
 )</f>
        <v>67.875</v>
      </c>
      <c r="AO205" s="16">
        <f>IF( 数据!AO205&lt;=6,(数据!AO205-1)*权重!AE$48,              IF(数据!AO205&lt;=12, 5*权重!AE$48+(数据!AO205-6)*权重!AE$49,                              5*权重!AE$48+6*权重!AE$49+(数据!AO205-12)*权重!AE$51              )
 )</f>
        <v>4.2</v>
      </c>
      <c r="AP205" s="16">
        <f>IF( 数据!AP205&lt;=6,(数据!AP205-1)*权重!AF$48,              IF(数据!AP205&lt;=12, 5*权重!AF$48+(数据!AP205-6)*权重!AF$49,                              5*权重!AF$48+6*权重!AF$49+(数据!AP205-12)*权重!AF$51              )
 )</f>
        <v>14.5</v>
      </c>
      <c r="AQ205" s="16">
        <f>IF( 数据!AQ205&lt;=6,(数据!AQ205-1)*权重!AG$48,              IF(数据!AQ205&lt;=12, 5*权重!AG$48+(数据!AQ205-6)*权重!AG$49,                              5*权重!AG$48+6*权重!AG$49+(数据!AQ205-12)*权重!AG$51              )
 )</f>
        <v>16.966666666666669</v>
      </c>
      <c r="AR205" s="16">
        <f>IF( 数据!AR205&lt;=6,(数据!AR205-1)*权重!AH$48,              IF(数据!AR205&lt;=12, 5*权重!AH$48+(数据!AR205-6)*权重!AH$49,                              5*权重!AH$48+6*权重!AH$49+(数据!AR205-12)*权重!AH$51              )
 )</f>
        <v>15.733333333333333</v>
      </c>
      <c r="AS205" s="16">
        <f>IF( 数据!AS205&lt;=6,(数据!AS205-1)*权重!AI$48,              IF(数据!AS205&lt;=12, 5*权重!AI$48+(数据!AS205-6)*权重!AI$49,                              5*权重!AI$48+6*权重!AI$49+(数据!AS205-12)*权重!AI$51              )
 )</f>
        <v>0.56666666666666687</v>
      </c>
      <c r="AT205" s="16">
        <f>IF( 数据!AT205&lt;=6,(数据!AT205-1)*权重!AJ$48,              IF(数据!AT205&lt;=12, 5*权重!AJ$48+(数据!AT205-6)*权重!AJ$49,                              5*权重!AJ$48+6*权重!AJ$49+(数据!AT205-12)*权重!AJ$51              )
 )</f>
        <v>60.770833333333343</v>
      </c>
      <c r="AU205" s="16">
        <f>IF( 数据!AU205&lt;=6,(数据!AU205-1)*权重!AK$48,              IF(数据!AU205&lt;=12, 5*权重!AK$48+(数据!AU205-6)*权重!AK$49,                              5*权重!AK$48+6*权重!AK$49+(数据!AU205-12)*权重!AK$51              )
 )</f>
        <v>15.099999999999998</v>
      </c>
      <c r="AV205" s="16">
        <f>IF( 数据!AV205&lt;=6,(数据!AV205-1)*权重!AL$48,              IF(数据!AV205&lt;=10, 5*权重!AL$48+(数据!AV205-4)*权重!AL$50,                              5*权重!AL$48+4*权重!AL$50+(数据!AV205-10)*权重!AL$52              )  )</f>
        <v>4.6749999999999998</v>
      </c>
      <c r="AW205" s="16">
        <f>IF( 数据!AW205&lt;=6,(数据!AW205-1)*权重!AM$48,              IF(数据!AW205&lt;=10, 5*权重!AM$48+(数据!AW205-4)*权重!AM$50,                              5*权重!AM$48+4*权重!AM$50+(数据!AW205-10)*权重!AM$52              )  )</f>
        <v>5.7</v>
      </c>
      <c r="AX205" s="16">
        <f>IF( 数据!AX205&lt;=6,(数据!AX205-1)*权重!AN$48,              IF(数据!AX205&lt;=10, 5*权重!AN$48+(数据!AX205-4)*权重!AN$50,                              5*权重!AN$48+4*权重!AN$50+(数据!AX205-10)*权重!AN$52              )  )</f>
        <v>26.262499999999999</v>
      </c>
      <c r="AY205" s="8">
        <v>2</v>
      </c>
      <c r="AZ205" s="8">
        <v>1</v>
      </c>
      <c r="BA205" s="8">
        <v>2</v>
      </c>
      <c r="BB205" s="8">
        <v>1</v>
      </c>
      <c r="BC205" s="8">
        <v>3</v>
      </c>
      <c r="BD205" s="8">
        <v>2</v>
      </c>
      <c r="BE205" s="8">
        <v>2</v>
      </c>
      <c r="BF205" s="8">
        <v>2</v>
      </c>
      <c r="BG205" s="8">
        <v>3</v>
      </c>
      <c r="BH205" s="8">
        <v>4</v>
      </c>
      <c r="BI205" s="8">
        <v>3</v>
      </c>
      <c r="BJ205" s="8" t="s">
        <v>26</v>
      </c>
      <c r="BK205" s="8" t="s">
        <v>20</v>
      </c>
      <c r="BL205" s="8">
        <v>20</v>
      </c>
      <c r="BM205" s="8" t="s">
        <v>26</v>
      </c>
      <c r="BN205" s="8"/>
      <c r="BO205" s="8">
        <v>78</v>
      </c>
      <c r="BP205" s="34">
        <v>46203</v>
      </c>
      <c r="BQ205" s="8" t="s">
        <v>21</v>
      </c>
      <c r="BR205" s="8" t="s">
        <v>156</v>
      </c>
    </row>
    <row r="206" spans="1:70" ht="15.5" thickBot="1" x14ac:dyDescent="0.35">
      <c r="A206" s="8" t="s">
        <v>26</v>
      </c>
      <c r="B206" s="16">
        <f t="shared" si="8"/>
        <v>410.28083333333331</v>
      </c>
      <c r="C206" s="8" t="s">
        <v>536</v>
      </c>
      <c r="D206" s="8" t="s">
        <v>154</v>
      </c>
      <c r="E206" s="33">
        <v>1</v>
      </c>
      <c r="F206" s="8">
        <v>0</v>
      </c>
      <c r="G206" s="8" t="s">
        <v>20</v>
      </c>
      <c r="H206" s="8" t="s">
        <v>537</v>
      </c>
      <c r="I206" s="8">
        <v>25</v>
      </c>
      <c r="J206" s="8">
        <v>149</v>
      </c>
      <c r="K206" s="8">
        <v>153</v>
      </c>
      <c r="L206" s="16">
        <f>IF( 数据!L206&lt;=6,(数据!L206-1)*权重!B$48,              IF(数据!L206&lt;=12, 5*权重!B$48+(数据!L206-6)*权重!B$49,                              5*权重!B$48+6*权重!B$49+(数据!L206-12)*权重!B$51              )
 )</f>
        <v>4.4000000000000004</v>
      </c>
      <c r="M206" s="16">
        <f>IF( 数据!M206&lt;=6,(数据!M206-1)*权重!C$48,              IF(数据!M206&lt;=12, 5*权重!C$48+(数据!M206-6)*权重!C$49,                              5*权重!C$48+6*权重!C$49+(数据!M206-12)*权重!C$51              )
 )</f>
        <v>1.3333333333333335</v>
      </c>
      <c r="N206" s="16">
        <f>IF( 数据!N206&lt;=6,(数据!N206-1)*权重!D$48,              IF(数据!N206&lt;=12, 5*权重!D$48+(数据!N206-6)*权重!D$49,                              5*权重!D$48+6*权重!D$49+(数据!N206-12)*权重!D$51              )
 )</f>
        <v>-1.4999999999999902E-2</v>
      </c>
      <c r="O206" s="16">
        <f>IF( 数据!O206&lt;=6,(数据!O206-1)*权重!E$48,              IF(数据!O206&lt;=12, 5*权重!E$48+(数据!O206-6)*权重!E$49,                              5*权重!E$48+6*权重!E$49+(数据!O206-12)*权重!E$51              )
 )</f>
        <v>0</v>
      </c>
      <c r="P206" s="16">
        <f>IF( 数据!P206&lt;=6,(数据!P206-1)*权重!F$48,              IF(数据!P206&lt;=12, 5*权重!F$48+(数据!P206-6)*权重!F$49,                              5*权重!F$48+6*权重!F$49+(数据!P206-12)*权重!F$51              )
 )</f>
        <v>-2.3499999999999996</v>
      </c>
      <c r="Q206" s="16">
        <f>IF( 数据!Q206&lt;=6,(数据!Q206-1)*权重!G$48,              IF(数据!Q206&lt;=12, 5*权重!G$48+(数据!Q206-6)*权重!G$49,                              5*权重!G$48+6*权重!G$49+(数据!Q206-12)*权重!G$51              )
 )</f>
        <v>0</v>
      </c>
      <c r="R206" s="16">
        <f>IF( 数据!R206&lt;=6,(数据!R206-1)*权重!H$48,              IF(数据!R206&lt;=12, 5*权重!H$48+(数据!R206-6)*权重!H$49,                              5*权重!H$48+6*权重!H$49+(数据!R206-12)*权重!H$51              )
 )</f>
        <v>0</v>
      </c>
      <c r="S206" s="16">
        <f>IF( 数据!S206&lt;=6,(数据!S206-1)*权重!I$48,              IF(数据!S206&lt;=12, 5*权重!I$48+(数据!S206-6)*权重!I$49,                              5*权重!I$48+6*权重!I$49+(数据!S206-12)*权重!I$51              )
 )</f>
        <v>17.933333333333334</v>
      </c>
      <c r="T206" s="16">
        <f>IF( 数据!T206&lt;=6,(数据!T206-1)*权重!J$48,              IF(数据!T206&lt;=12, 5*权重!J$48+(数据!T206-6)*权重!J$49,                              5*权重!J$48+6*权重!J$49+(数据!T206-12)*权重!J$51              )
 )</f>
        <v>0.29999999999999982</v>
      </c>
      <c r="U206" s="16">
        <f>IF( 数据!U206&lt;=6,(数据!U206-1)*权重!K$48,              IF(数据!U206&lt;=12, 5*权重!K$48+(数据!U206-6)*权重!K$49,                              5*权重!K$48+6*权重!K$49+(数据!U206-12)*权重!K$51              )
 )</f>
        <v>0</v>
      </c>
      <c r="V206" s="16">
        <f>IF( 数据!V206&lt;=6,(数据!V206-1)*权重!L$48,              IF(数据!V206&lt;=12, 5*权重!L$48+(数据!V206-6)*权重!L$49,                              5*权重!L$48+6*权重!L$49+(数据!V206-12)*权重!L$51              )
 )</f>
        <v>7.1333333333333346</v>
      </c>
      <c r="W206" s="16">
        <f>IF( 数据!W206&lt;=6,(数据!W206-1)*权重!M$48,              IF(数据!W206&lt;=12, 5*权重!M$48+(数据!W206-6)*权重!M$49,                              5*权重!M$48+6*权重!M$49+(数据!W206-12)*权重!M$51              )
 )</f>
        <v>0.76666666666666661</v>
      </c>
      <c r="X206" s="16">
        <f>IF( 数据!X206&lt;=6,(数据!X206-1)*权重!N$48,              IF(数据!X206&lt;=12, 5*权重!N$48+(数据!X206-6)*权重!N$49,                              5*权重!N$48+6*权重!N$49+(数据!X206-12)*权重!N$51              )
 )</f>
        <v>2.0499999999999998</v>
      </c>
      <c r="Y206" s="16">
        <f>IF( 数据!Y206&lt;=6,(数据!Y206-1)*权重!O$48,              IF(数据!Y206&lt;=12, 5*权重!O$48+(数据!Y206-6)*权重!O$49,                              5*权重!O$48+6*权重!O$49+(数据!Y206-12)*权重!O$51              )
 )</f>
        <v>2.5333333333333332</v>
      </c>
      <c r="Z206" s="16">
        <f>IF( 数据!Z206&lt;=6,(数据!Z206-1)*权重!P$48,              IF(数据!Z206&lt;=10, 5*权重!P$48+(数据!Z206-4)*权重!P$50,                              5*权重!P$48+4*权重!P$50+(数据!Z206-10)*权重!P$52              )  )</f>
        <v>-0.72500000000000009</v>
      </c>
      <c r="AA206" s="16">
        <f>IF( 数据!AA206&lt;=6,(数据!AA206-1)*权重!Q$48,              IF(数据!AA206&lt;=12, 5*权重!Q$48+(数据!AA206-6)*权重!Q$49,                              5*权重!Q$48+6*权重!Q$49+(数据!AA206-12)*权重!Q$51              )
 )</f>
        <v>4.9333333333333327</v>
      </c>
      <c r="AB206" s="16">
        <f>IF( 数据!AB206&lt;=6,(数据!AB206-1)*权重!R$48,              IF(数据!AB206&lt;=10, 5*权重!R$48+(数据!AB206-4)*权重!R$50,                              5*权重!R$48+4*权重!R$50+(数据!AB206-10)*权重!R$52              )  )</f>
        <v>57.5</v>
      </c>
      <c r="AC206" s="16">
        <f>IF( 数据!AC206&lt;=6,(数据!AC206-1)*权重!S$48,              IF(数据!AC206&lt;=12, 5*权重!S$48+(数据!AC206-6)*权重!S$49,                              5*权重!S$48+6*权重!S$49+(数据!AC206-12)*权重!S$51              )
 )</f>
        <v>20.183333333333334</v>
      </c>
      <c r="AD206" s="16">
        <f>IF( 数据!AD206&lt;=6,(数据!AD206-1)*权重!T$48,              IF(数据!AD206&lt;=12, 5*权重!T$48+(数据!AD206-6)*权重!T$49,                              5*权重!T$48+6*权重!T$49+(数据!AD206-12)*权重!T$51              )
 )</f>
        <v>-1.5999999999999996</v>
      </c>
      <c r="AE206" s="16">
        <f>IF( 数据!AE206&lt;=6,(数据!AE206-1)*权重!U$48,              IF(数据!AE206&lt;=10, 5*权重!U$48+(数据!AE206-4)*权重!U$50,                              5*权重!U$48+4*权重!U$50+(数据!AE206-10)*权重!U$52              )  )</f>
        <v>-2.1999999999999993</v>
      </c>
      <c r="AF206" s="16">
        <f>IF( 数据!AF206&lt;=6,(数据!AF206-1)*权重!V$48,              IF(数据!AF206&lt;=10, 5*权重!V$48+(数据!AF206-4)*权重!V$50,                              5*权重!V$48+4*权重!V$50+(数据!AF206-10)*权重!V$52              )  )</f>
        <v>7.3500000000000005</v>
      </c>
      <c r="AG206" s="16">
        <f>IF( 数据!AG206&lt;=6,(数据!AG206-1)*权重!W$48,              IF(数据!AG206&lt;=12, 5*权重!W$48+(数据!AG206-6)*权重!W$49,                              5*权重!W$48+6*权重!W$49+(数据!AG206-12)*权重!W$51              )
 )</f>
        <v>3.4999999999999996</v>
      </c>
      <c r="AH206" s="16">
        <f>IF( 数据!AH206&lt;=6,(数据!AH206-1)*权重!X$48,              IF(数据!AH206&lt;=10, 5*权重!X$48+(数据!AH206-4)*权重!X$50,                              5*权重!X$48+4*权重!X$50+(数据!AH206-10)*权重!X$52              )  )</f>
        <v>0.17500000000000004</v>
      </c>
      <c r="AI206" s="16">
        <f>IF( 数据!AI206&lt;=6,(数据!AI206-1)*权重!Y$48,              IF(数据!AI206&lt;=12, 5*权重!Y$48+(数据!AI206-6)*权重!Y$49,                              5*权重!Y$48+6*权重!Y$49+(数据!AI206-12)*权重!Y$51              )
 )</f>
        <v>0.26666666666666666</v>
      </c>
      <c r="AJ206" s="16">
        <f>IF( 数据!AJ206&lt;=6,(数据!AJ206-1)*权重!Z$48,              IF(数据!AJ206&lt;=10, 5*权重!Z$48+(数据!AJ206-4)*权重!Z$50,                              5*权重!Z$48+4*权重!Z$50+(数据!AJ206-10)*权重!Z$52              )  )</f>
        <v>10.425000000000001</v>
      </c>
      <c r="AK206" s="16">
        <f>IF( 数据!AK206&lt;=6,(数据!AK206-1)*权重!AA$48,              IF(数据!AK206&lt;=10, 5*权重!AA$48+(数据!AK206-4)*权重!AA$50,                              5*权重!AA$48+4*权重!AA$50+(数据!AK206-10)*权重!AA$52              )  )</f>
        <v>-1.2750000000000001</v>
      </c>
      <c r="AL206" s="16">
        <f>IF( 数据!AL206&lt;=6,(数据!AL206-1)*权重!AB$48,              IF(数据!AL206&lt;=12, 5*权重!AB$48+(数据!AL206-6)*权重!AB$49,                              5*权重!AB$48+6*权重!AB$49+(数据!AL206-12)*权重!AB$51              )
 )</f>
        <v>13.5</v>
      </c>
      <c r="AM206" s="16">
        <f>IF( 数据!AM206&lt;=6,(数据!AM206-1)*权重!AC$48,              IF(数据!AM206&lt;=12, 5*权重!AC$48+(数据!AM206-6)*权重!AC$49,                              5*权重!AC$48+6*权重!AC$49+(数据!AM206-12)*权重!AC$51              )
 )</f>
        <v>8.3666666666666671</v>
      </c>
      <c r="AN206" s="16">
        <f>IF( 数据!AN206&lt;=6,(数据!AN206-1)*权重!AD$48,              IF(数据!AN206&lt;=12, 5*权重!AD$48+(数据!AN206-6)*权重!AD$49,                              5*权重!AD$48+6*权重!AD$49+(数据!AN206-12)*权重!AD$51              )
 )</f>
        <v>77.333333333333329</v>
      </c>
      <c r="AO206" s="16">
        <f>IF( 数据!AO206&lt;=6,(数据!AO206-1)*权重!AE$48,              IF(数据!AO206&lt;=12, 5*权重!AE$48+(数据!AO206-6)*权重!AE$49,                              5*权重!AE$48+6*权重!AE$49+(数据!AO206-12)*权重!AE$51              )
 )</f>
        <v>9.7333333333333343</v>
      </c>
      <c r="AP206" s="16">
        <f>IF( 数据!AP206&lt;=6,(数据!AP206-1)*权重!AF$48,              IF(数据!AP206&lt;=12, 5*权重!AF$48+(数据!AP206-6)*权重!AF$49,                              5*权重!AF$48+6*权重!AF$49+(数据!AP206-12)*权重!AF$51              )
 )</f>
        <v>13.5</v>
      </c>
      <c r="AQ206" s="16">
        <f>IF( 数据!AQ206&lt;=6,(数据!AQ206-1)*权重!AG$48,              IF(数据!AQ206&lt;=12, 5*权重!AG$48+(数据!AQ206-6)*权重!AG$49,                              5*权重!AG$48+6*权重!AG$49+(数据!AQ206-12)*权重!AG$51              )
 )</f>
        <v>18.833333333333336</v>
      </c>
      <c r="AR206" s="16">
        <f>IF( 数据!AR206&lt;=6,(数据!AR206-1)*权重!AH$48,              IF(数据!AR206&lt;=12, 5*权重!AH$48+(数据!AR206-6)*权重!AH$49,                              5*权重!AH$48+6*权重!AH$49+(数据!AR206-12)*权重!AH$51              )
 )</f>
        <v>14.566666666666665</v>
      </c>
      <c r="AS206" s="16">
        <f>IF( 数据!AS206&lt;=6,(数据!AS206-1)*权重!AI$48,              IF(数据!AS206&lt;=12, 5*权重!AI$48+(数据!AS206-6)*权重!AI$49,                              5*权重!AI$48+6*权重!AI$49+(数据!AS206-12)*权重!AI$51              )
 )</f>
        <v>0.56666666666666687</v>
      </c>
      <c r="AT206" s="16">
        <f>IF( 数据!AT206&lt;=6,(数据!AT206-1)*权重!AJ$48,              IF(数据!AT206&lt;=12, 5*权重!AJ$48+(数据!AT206-6)*权重!AJ$49,                              5*权重!AJ$48+6*权重!AJ$49+(数据!AT206-12)*权重!AJ$51              )
 )</f>
        <v>76.75</v>
      </c>
      <c r="AU206" s="16">
        <f>IF( 数据!AU206&lt;=6,(数据!AU206-1)*权重!AK$48,              IF(数据!AU206&lt;=12, 5*权重!AK$48+(数据!AU206-6)*权重!AK$49,                              5*权重!AK$48+6*权重!AK$49+(数据!AU206-12)*权重!AK$51              )
 )</f>
        <v>13.899999999999999</v>
      </c>
      <c r="AV206" s="16">
        <f>IF( 数据!AV206&lt;=6,(数据!AV206-1)*权重!AL$48,              IF(数据!AV206&lt;=10, 5*权重!AL$48+(数据!AV206-4)*权重!AL$50,                              5*权重!AL$48+4*权重!AL$50+(数据!AV206-10)*权重!AL$52              )  )</f>
        <v>4.25</v>
      </c>
      <c r="AW206" s="16">
        <f>IF( 数据!AW206&lt;=6,(数据!AW206-1)*权重!AM$48,              IF(数据!AW206&lt;=10, 5*权重!AM$48+(数据!AW206-4)*权重!AM$50,                              5*权重!AM$48+4*权重!AM$50+(数据!AW206-10)*权重!AM$52              )  )</f>
        <v>3.45</v>
      </c>
      <c r="AX206" s="16">
        <f>IF( 数据!AX206&lt;=6,(数据!AX206-1)*权重!AN$48,              IF(数据!AX206&lt;=10, 5*权重!AN$48+(数据!AX206-4)*权重!AN$50,                              5*权重!AN$48+4*权重!AN$50+(数据!AX206-10)*权重!AN$52              )  )</f>
        <v>22.912499999999998</v>
      </c>
      <c r="AY206" s="8">
        <v>1</v>
      </c>
      <c r="AZ206" s="8">
        <v>3</v>
      </c>
      <c r="BA206" s="8">
        <v>2</v>
      </c>
      <c r="BB206" s="8">
        <v>1</v>
      </c>
      <c r="BC206" s="8">
        <v>3</v>
      </c>
      <c r="BD206" s="8">
        <v>3</v>
      </c>
      <c r="BE206" s="8">
        <v>2</v>
      </c>
      <c r="BF206" s="8">
        <v>1</v>
      </c>
      <c r="BG206" s="8">
        <v>3</v>
      </c>
      <c r="BH206" s="8">
        <v>1</v>
      </c>
      <c r="BI206" s="8">
        <v>3</v>
      </c>
      <c r="BJ206" s="8" t="s">
        <v>26</v>
      </c>
      <c r="BK206" s="8" t="s">
        <v>20</v>
      </c>
      <c r="BL206" s="8">
        <v>15</v>
      </c>
      <c r="BM206" s="8" t="s">
        <v>26</v>
      </c>
      <c r="BN206" s="8"/>
      <c r="BO206" s="8">
        <v>8</v>
      </c>
      <c r="BP206" s="34">
        <v>48029</v>
      </c>
      <c r="BQ206" s="8" t="s">
        <v>21</v>
      </c>
      <c r="BR206" s="8" t="s">
        <v>156</v>
      </c>
    </row>
    <row r="207" spans="1:70" ht="15.5" thickBot="1" x14ac:dyDescent="0.35">
      <c r="A207" s="8" t="s">
        <v>26</v>
      </c>
      <c r="B207" s="16">
        <f t="shared" si="8"/>
        <v>412.02833333333348</v>
      </c>
      <c r="C207" s="8" t="s">
        <v>538</v>
      </c>
      <c r="D207" s="8" t="s">
        <v>154</v>
      </c>
      <c r="E207" s="33">
        <v>1</v>
      </c>
      <c r="F207" s="8">
        <v>0</v>
      </c>
      <c r="G207" s="8" t="s">
        <v>19</v>
      </c>
      <c r="H207" s="8" t="s">
        <v>31</v>
      </c>
      <c r="I207" s="8">
        <v>23</v>
      </c>
      <c r="J207" s="8">
        <v>138</v>
      </c>
      <c r="K207" s="8">
        <v>149</v>
      </c>
      <c r="L207" s="16">
        <f>IF( 数据!L207&lt;=6,(数据!L207-1)*权重!B$48,              IF(数据!L207&lt;=12, 5*权重!B$48+(数据!L207-6)*权重!B$49,                              5*权重!B$48+6*权重!B$49+(数据!L207-12)*权重!B$51              )
 )</f>
        <v>3</v>
      </c>
      <c r="M207" s="16">
        <f>IF( 数据!M207&lt;=6,(数据!M207-1)*权重!C$48,              IF(数据!M207&lt;=12, 5*权重!C$48+(数据!M207-6)*权重!C$49,                              5*权重!C$48+6*权重!C$49+(数据!M207-12)*权重!C$51              )
 )</f>
        <v>0.5</v>
      </c>
      <c r="N207" s="16">
        <f>IF( 数据!N207&lt;=6,(数据!N207-1)*权重!D$48,              IF(数据!N207&lt;=12, 5*权重!D$48+(数据!N207-6)*权重!D$49,                              5*权重!D$48+6*权重!D$49+(数据!N207-12)*权重!D$51              )
 )</f>
        <v>0.82000000000000006</v>
      </c>
      <c r="O207" s="16">
        <f>IF( 数据!O207&lt;=6,(数据!O207-1)*权重!E$48,              IF(数据!O207&lt;=12, 5*权重!E$48+(数据!O207-6)*权重!E$49,                              5*权重!E$48+6*权重!E$49+(数据!O207-12)*权重!E$51              )
 )</f>
        <v>0</v>
      </c>
      <c r="P207" s="16">
        <f>IF( 数据!P207&lt;=6,(数据!P207-1)*权重!F$48,              IF(数据!P207&lt;=12, 5*权重!F$48+(数据!P207-6)*权重!F$49,                              5*权重!F$48+6*权重!F$49+(数据!P207-12)*权重!F$51              )
 )</f>
        <v>-3.5166666666666662</v>
      </c>
      <c r="Q207" s="16">
        <f>IF( 数据!Q207&lt;=6,(数据!Q207-1)*权重!G$48,              IF(数据!Q207&lt;=12, 5*权重!G$48+(数据!Q207-6)*权重!G$49,                              5*权重!G$48+6*权重!G$49+(数据!Q207-12)*权重!G$51              )
 )</f>
        <v>0</v>
      </c>
      <c r="R207" s="16">
        <f>IF( 数据!R207&lt;=6,(数据!R207-1)*权重!H$48,              IF(数据!R207&lt;=12, 5*权重!H$48+(数据!R207-6)*权重!H$49,                              5*权重!H$48+6*权重!H$49+(数据!R207-12)*权重!H$51              )
 )</f>
        <v>0</v>
      </c>
      <c r="S207" s="16">
        <f>IF( 数据!S207&lt;=6,(数据!S207-1)*权重!I$48,              IF(数据!S207&lt;=12, 5*权重!I$48+(数据!S207-6)*权重!I$49,                              5*权重!I$48+6*权重!I$49+(数据!S207-12)*权重!I$51              )
 )</f>
        <v>16.566666666666666</v>
      </c>
      <c r="T207" s="16">
        <f>IF( 数据!T207&lt;=6,(数据!T207-1)*权重!J$48,              IF(数据!T207&lt;=12, 5*权重!J$48+(数据!T207-6)*权重!J$49,                              5*权重!J$48+6*权重!J$49+(数据!T207-12)*权重!J$51              )
 )</f>
        <v>0.79999999999999982</v>
      </c>
      <c r="U207" s="16">
        <f>IF( 数据!U207&lt;=6,(数据!U207-1)*权重!K$48,              IF(数据!U207&lt;=12, 5*权重!K$48+(数据!U207-6)*权重!K$49,                              5*权重!K$48+6*权重!K$49+(数据!U207-12)*权重!K$51              )
 )</f>
        <v>0</v>
      </c>
      <c r="V207" s="16">
        <f>IF( 数据!V207&lt;=6,(数据!V207-1)*权重!L$48,              IF(数据!V207&lt;=12, 5*权重!L$48+(数据!V207-6)*权重!L$49,                              5*权重!L$48+6*权重!L$49+(数据!V207-12)*权重!L$51              )
 )</f>
        <v>6.0333333333333341</v>
      </c>
      <c r="W207" s="16">
        <f>IF( 数据!W207&lt;=6,(数据!W207-1)*权重!M$48,              IF(数据!W207&lt;=12, 5*权重!M$48+(数据!W207-6)*权重!M$49,                              5*权重!M$48+6*权重!M$49+(数据!W207-12)*权重!M$51              )
 )</f>
        <v>-0.5</v>
      </c>
      <c r="X207" s="16">
        <f>IF( 数据!X207&lt;=6,(数据!X207-1)*权重!N$48,              IF(数据!X207&lt;=12, 5*权重!N$48+(数据!X207-6)*权重!N$49,                              5*权重!N$48+6*权重!N$49+(数据!X207-12)*权重!N$51              )
 )</f>
        <v>3.1999999999999997</v>
      </c>
      <c r="Y207" s="16">
        <f>IF( 数据!Y207&lt;=6,(数据!Y207-1)*权重!O$48,              IF(数据!Y207&lt;=12, 5*权重!O$48+(数据!Y207-6)*权重!O$49,                              5*权重!O$48+6*权重!O$49+(数据!Y207-12)*权重!O$51              )
 )</f>
        <v>1.45</v>
      </c>
      <c r="Z207" s="16">
        <f>IF( 数据!Z207&lt;=6,(数据!Z207-1)*权重!P$48,              IF(数据!Z207&lt;=10, 5*权重!P$48+(数据!Z207-4)*权重!P$50,                              5*权重!P$48+4*权重!P$50+(数据!Z207-10)*权重!P$52              )  )</f>
        <v>-1.425</v>
      </c>
      <c r="AA207" s="16">
        <f>IF( 数据!AA207&lt;=6,(数据!AA207-1)*权重!Q$48,              IF(数据!AA207&lt;=12, 5*权重!Q$48+(数据!AA207-6)*权重!Q$49,                              5*权重!Q$48+6*权重!Q$49+(数据!AA207-12)*权重!Q$51              )
 )</f>
        <v>5.833333333333333</v>
      </c>
      <c r="AB207" s="16">
        <f>IF( 数据!AB207&lt;=6,(数据!AB207-1)*权重!R$48,              IF(数据!AB207&lt;=10, 5*权重!R$48+(数据!AB207-4)*权重!R$50,                              5*权重!R$48+4*权重!R$50+(数据!AB207-10)*权重!R$52              )  )</f>
        <v>54.5</v>
      </c>
      <c r="AC207" s="16">
        <f>IF( 数据!AC207&lt;=6,(数据!AC207-1)*权重!S$48,              IF(数据!AC207&lt;=12, 5*权重!S$48+(数据!AC207-6)*权重!S$49,                              5*权重!S$48+6*权重!S$49+(数据!AC207-12)*权重!S$51              )
 )</f>
        <v>19.5</v>
      </c>
      <c r="AD207" s="16">
        <f>IF( 数据!AD207&lt;=6,(数据!AD207-1)*权重!T$48,              IF(数据!AD207&lt;=12, 5*权重!T$48+(数据!AD207-6)*权重!T$49,                              5*权重!T$48+6*权重!T$49+(数据!AD207-12)*权重!T$51              )
 )</f>
        <v>-1.5999999999999996</v>
      </c>
      <c r="AE207" s="16">
        <f>IF( 数据!AE207&lt;=6,(数据!AE207-1)*权重!U$48,              IF(数据!AE207&lt;=10, 5*权重!U$48+(数据!AE207-4)*权重!U$50,                              5*权重!U$48+4*权重!U$50+(数据!AE207-10)*权重!U$52              )  )</f>
        <v>-2.5999999999999996</v>
      </c>
      <c r="AF207" s="16">
        <f>IF( 数据!AF207&lt;=6,(数据!AF207-1)*权重!V$48,              IF(数据!AF207&lt;=10, 5*权重!V$48+(数据!AF207-4)*权重!V$50,                              5*权重!V$48+4*权重!V$50+(数据!AF207-10)*权重!V$52              )  )</f>
        <v>6.5250000000000004</v>
      </c>
      <c r="AG207" s="16">
        <f>IF( 数据!AG207&lt;=6,(数据!AG207-1)*权重!W$48,              IF(数据!AG207&lt;=12, 5*权重!W$48+(数据!AG207-6)*权重!W$49,                              5*权重!W$48+6*权重!W$49+(数据!AG207-12)*权重!W$51              )
 )</f>
        <v>3.75</v>
      </c>
      <c r="AH207" s="16">
        <f>IF( 数据!AH207&lt;=6,(数据!AH207-1)*权重!X$48,              IF(数据!AH207&lt;=10, 5*权重!X$48+(数据!AH207-4)*权重!X$50,                              5*权重!X$48+4*权重!X$50+(数据!AH207-10)*权重!X$52              )  )</f>
        <v>-0.16249999999999998</v>
      </c>
      <c r="AI207" s="16">
        <f>IF( 数据!AI207&lt;=6,(数据!AI207-1)*权重!Y$48,              IF(数据!AI207&lt;=12, 5*权重!Y$48+(数据!AI207-6)*权重!Y$49,                              5*权重!Y$48+6*权重!Y$49+(数据!AI207-12)*权重!Y$51              )
 )</f>
        <v>0.13333333333333336</v>
      </c>
      <c r="AJ207" s="16">
        <f>IF( 数据!AJ207&lt;=6,(数据!AJ207-1)*权重!Z$48,              IF(数据!AJ207&lt;=10, 5*权重!Z$48+(数据!AJ207-4)*权重!Z$50,                              5*权重!Z$48+4*权重!Z$50+(数据!AJ207-10)*权重!Z$52              )  )</f>
        <v>9.8375000000000004</v>
      </c>
      <c r="AK207" s="16">
        <f>IF( 数据!AK207&lt;=6,(数据!AK207-1)*权重!AA$48,              IF(数据!AK207&lt;=10, 5*权重!AA$48+(数据!AK207-4)*权重!AA$50,                              5*权重!AA$48+4*权重!AA$50+(数据!AK207-10)*权重!AA$52              )  )</f>
        <v>-1.4500000000000002</v>
      </c>
      <c r="AL207" s="16">
        <f>IF( 数据!AL207&lt;=6,(数据!AL207-1)*权重!AB$48,              IF(数据!AL207&lt;=12, 5*权重!AB$48+(数据!AL207-6)*权重!AB$49,                              5*权重!AB$48+6*权重!AB$49+(数据!AL207-12)*权重!AB$51              )
 )</f>
        <v>14.4</v>
      </c>
      <c r="AM207" s="16">
        <f>IF( 数据!AM207&lt;=6,(数据!AM207-1)*权重!AC$48,              IF(数据!AM207&lt;=12, 5*权重!AC$48+(数据!AM207-6)*权重!AC$49,                              5*权重!AC$48+6*权重!AC$49+(数据!AM207-12)*权重!AC$51              )
 )</f>
        <v>8.8666666666666671</v>
      </c>
      <c r="AN207" s="16">
        <f>IF( 数据!AN207&lt;=6,(数据!AN207-1)*权重!AD$48,              IF(数据!AN207&lt;=12, 5*权重!AD$48+(数据!AN207-6)*权重!AD$49,                              5*权重!AD$48+6*权重!AD$49+(数据!AN207-12)*权重!AD$51              )
 )</f>
        <v>72.604166666666671</v>
      </c>
      <c r="AO207" s="16">
        <f>IF( 数据!AO207&lt;=6,(数据!AO207-1)*权重!AE$48,              IF(数据!AO207&lt;=12, 5*权重!AE$48+(数据!AO207-6)*权重!AE$49,                              5*权重!AE$48+6*权重!AE$49+(数据!AO207-12)*权重!AE$51              )
 )</f>
        <v>20.3</v>
      </c>
      <c r="AP207" s="16">
        <f>IF( 数据!AP207&lt;=6,(数据!AP207-1)*权重!AF$48,              IF(数据!AP207&lt;=12, 5*权重!AF$48+(数据!AP207-6)*权重!AF$49,                              5*权重!AF$48+6*权重!AF$49+(数据!AP207-12)*权重!AF$51              )
 )</f>
        <v>13.5</v>
      </c>
      <c r="AQ207" s="16">
        <f>IF( 数据!AQ207&lt;=6,(数据!AQ207-1)*权重!AG$48,              IF(数据!AQ207&lt;=12, 5*权重!AG$48+(数据!AQ207-6)*权重!AG$49,                              5*权重!AG$48+6*权重!AG$49+(数据!AQ207-12)*权重!AG$51              )
 )</f>
        <v>18.316666666666666</v>
      </c>
      <c r="AR207" s="16">
        <f>IF( 数据!AR207&lt;=6,(数据!AR207-1)*权重!AH$48,              IF(数据!AR207&lt;=12, 5*权重!AH$48+(数据!AR207-6)*权重!AH$49,                              5*权重!AH$48+6*权重!AH$49+(数据!AR207-12)*权重!AH$51              )
 )</f>
        <v>15.733333333333333</v>
      </c>
      <c r="AS207" s="16">
        <f>IF( 数据!AS207&lt;=6,(数据!AS207-1)*权重!AI$48,              IF(数据!AS207&lt;=12, 5*权重!AI$48+(数据!AS207-6)*权重!AI$49,                              5*权重!AI$48+6*权重!AI$49+(数据!AS207-12)*权重!AI$51              )
 )</f>
        <v>7.6000000000000014</v>
      </c>
      <c r="AT207" s="16">
        <f>IF( 数据!AT207&lt;=6,(数据!AT207-1)*权重!AJ$48,              IF(数据!AT207&lt;=12, 5*权重!AJ$48+(数据!AT207-6)*权重!AJ$49,                              5*权重!AJ$48+6*权重!AJ$49+(数据!AT207-12)*权重!AJ$51              )
 )</f>
        <v>76.75</v>
      </c>
      <c r="AU207" s="16">
        <f>IF( 数据!AU207&lt;=6,(数据!AU207-1)*权重!AK$48,              IF(数据!AU207&lt;=12, 5*权重!AK$48+(数据!AU207-6)*权重!AK$49,                              5*权重!AK$48+6*权重!AK$49+(数据!AU207-12)*权重!AK$51              )
 )</f>
        <v>15.099999999999998</v>
      </c>
      <c r="AV207" s="16">
        <f>IF( 数据!AV207&lt;=6,(数据!AV207-1)*权重!AL$48,              IF(数据!AV207&lt;=10, 5*权重!AL$48+(数据!AV207-4)*权重!AL$50,                              5*权重!AL$48+4*权重!AL$50+(数据!AV207-10)*权重!AL$52              )  )</f>
        <v>2.9749999999999996</v>
      </c>
      <c r="AW207" s="16">
        <f>IF( 数据!AW207&lt;=6,(数据!AW207-1)*权重!AM$48,              IF(数据!AW207&lt;=10, 5*权重!AM$48+(数据!AW207-4)*权重!AM$50,                              5*权重!AM$48+4*权重!AM$50+(数据!AW207-10)*权重!AM$52              )  )</f>
        <v>3.45</v>
      </c>
      <c r="AX207" s="16">
        <f>IF( 数据!AX207&lt;=6,(数据!AX207-1)*权重!AN$48,              IF(数据!AX207&lt;=10, 5*权重!AN$48+(数据!AX207-4)*权重!AN$50,                              5*权重!AN$48+4*权重!AN$50+(数据!AX207-10)*权重!AN$52              )  )</f>
        <v>21.237499999999997</v>
      </c>
      <c r="AY207" s="8">
        <v>3</v>
      </c>
      <c r="AZ207" s="8">
        <v>1</v>
      </c>
      <c r="BA207" s="8">
        <v>3</v>
      </c>
      <c r="BB207" s="8">
        <v>3</v>
      </c>
      <c r="BC207" s="8">
        <v>1</v>
      </c>
      <c r="BD207" s="8">
        <v>3</v>
      </c>
      <c r="BE207" s="8">
        <v>3</v>
      </c>
      <c r="BF207" s="8">
        <v>1</v>
      </c>
      <c r="BG207" s="8">
        <v>1</v>
      </c>
      <c r="BH207" s="8">
        <v>3</v>
      </c>
      <c r="BI207" s="8">
        <v>1</v>
      </c>
      <c r="BJ207" s="8" t="s">
        <v>26</v>
      </c>
      <c r="BK207" s="8" t="s">
        <v>20</v>
      </c>
      <c r="BL207" s="8">
        <v>15</v>
      </c>
      <c r="BM207" s="8" t="s">
        <v>26</v>
      </c>
      <c r="BN207" s="8"/>
      <c r="BO207" s="8">
        <v>2</v>
      </c>
      <c r="BP207" s="34">
        <v>47664</v>
      </c>
      <c r="BQ207" s="8" t="s">
        <v>21</v>
      </c>
      <c r="BR207" s="8" t="s">
        <v>156</v>
      </c>
    </row>
    <row r="208" spans="1:70" ht="15.5" thickBot="1" x14ac:dyDescent="0.35">
      <c r="A208" s="8" t="s">
        <v>26</v>
      </c>
      <c r="B208" s="16">
        <f>SUM(L208:AX208)</f>
        <v>408.80333333333328</v>
      </c>
      <c r="C208" s="8" t="s">
        <v>539</v>
      </c>
      <c r="D208" s="8" t="s">
        <v>154</v>
      </c>
      <c r="E208" s="33">
        <v>1</v>
      </c>
      <c r="F208" s="8">
        <v>0</v>
      </c>
      <c r="G208" s="8" t="s">
        <v>33</v>
      </c>
      <c r="H208" s="8" t="s">
        <v>315</v>
      </c>
      <c r="I208" s="8">
        <v>29</v>
      </c>
      <c r="J208" s="8">
        <v>144</v>
      </c>
      <c r="K208" s="8">
        <v>156</v>
      </c>
      <c r="L208" s="16">
        <f>IF( 数据!L208&lt;=6,(数据!L208-1)*权重!B$48,              IF(数据!L208&lt;=12, 5*权重!B$48+(数据!L208-6)*权重!B$49,                              5*权重!B$48+6*权重!B$49+(数据!L208-12)*权重!B$51              )
 )</f>
        <v>3.9333333333333331</v>
      </c>
      <c r="M208" s="16">
        <f>IF( 数据!M208&lt;=6,(数据!M208-1)*权重!C$48,              IF(数据!M208&lt;=12, 5*权重!C$48+(数据!M208-6)*权重!C$49,                              5*权重!C$48+6*权重!C$49+(数据!M208-12)*权重!C$51              )
 )</f>
        <v>0.90000000000000013</v>
      </c>
      <c r="N208" s="16">
        <f>IF( 数据!N208&lt;=6,(数据!N208-1)*权重!D$48,              IF(数据!N208&lt;=12, 5*权重!D$48+(数据!N208-6)*权重!D$49,                              5*权重!D$48+6*权重!D$49+(数据!N208-12)*权重!D$51              )
 )</f>
        <v>-0.82999999999999985</v>
      </c>
      <c r="O208" s="16">
        <f>IF( 数据!O208&lt;=6,(数据!O208-1)*权重!E$48,              IF(数据!O208&lt;=12, 5*权重!E$48+(数据!O208-6)*权重!E$49,                              5*权重!E$48+6*权重!E$49+(数据!O208-12)*权重!E$51              )
 )</f>
        <v>0</v>
      </c>
      <c r="P208" s="16">
        <f>IF( 数据!P208&lt;=6,(数据!P208-1)*权重!F$48,              IF(数据!P208&lt;=12, 5*权重!F$48+(数据!P208-6)*权重!F$49,                              5*权重!F$48+6*权重!F$49+(数据!P208-12)*权重!F$51              )
 )</f>
        <v>-3.1166666666666663</v>
      </c>
      <c r="Q208" s="16">
        <f>IF( 数据!Q208&lt;=6,(数据!Q208-1)*权重!G$48,              IF(数据!Q208&lt;=12, 5*权重!G$48+(数据!Q208-6)*权重!G$49,                              5*权重!G$48+6*权重!G$49+(数据!Q208-12)*权重!G$51              )
 )</f>
        <v>0</v>
      </c>
      <c r="R208" s="16">
        <f>IF( 数据!R208&lt;=6,(数据!R208-1)*权重!H$48,              IF(数据!R208&lt;=12, 5*权重!H$48+(数据!R208-6)*权重!H$49,                              5*权重!H$48+6*权重!H$49+(数据!R208-12)*权重!H$51              )
 )</f>
        <v>0</v>
      </c>
      <c r="S208" s="16">
        <f>IF( 数据!S208&lt;=6,(数据!S208-1)*权重!I$48,              IF(数据!S208&lt;=12, 5*权重!I$48+(数据!S208-6)*权重!I$49,                              5*权重!I$48+6*权重!I$49+(数据!S208-12)*权重!I$51              )
 )</f>
        <v>16.566666666666666</v>
      </c>
      <c r="T208" s="16">
        <f>IF( 数据!T208&lt;=6,(数据!T208-1)*权重!J$48,              IF(数据!T208&lt;=12, 5*权重!J$48+(数据!T208-6)*权重!J$49,                              5*权重!J$48+6*权重!J$49+(数据!T208-12)*权重!J$51              )
 )</f>
        <v>0.29999999999999982</v>
      </c>
      <c r="U208" s="16">
        <f>IF( 数据!U208&lt;=6,(数据!U208-1)*权重!K$48,              IF(数据!U208&lt;=12, 5*权重!K$48+(数据!U208-6)*权重!K$49,                              5*权重!K$48+6*权重!K$49+(数据!U208-12)*权重!K$51              )
 )</f>
        <v>0</v>
      </c>
      <c r="V208" s="16">
        <f>IF( 数据!V208&lt;=6,(数据!V208-1)*权重!L$48,              IF(数据!V208&lt;=12, 5*权重!L$48+(数据!V208-6)*权重!L$49,                              5*权重!L$48+6*权重!L$49+(数据!V208-12)*权重!L$51              )
 )</f>
        <v>7.5000000000000009</v>
      </c>
      <c r="W208" s="16">
        <f>IF( 数据!W208&lt;=6,(数据!W208-1)*权重!M$48,              IF(数据!W208&lt;=12, 5*权重!M$48+(数据!W208-6)*权重!M$49,                              5*权重!M$48+6*权重!M$49+(数据!W208-12)*权重!M$51              )
 )</f>
        <v>0.1333333333333333</v>
      </c>
      <c r="X208" s="16">
        <f>IF( 数据!X208&lt;=6,(数据!X208-1)*权重!N$48,              IF(数据!X208&lt;=12, 5*权重!N$48+(数据!X208-6)*权重!N$49,                              5*权重!N$48+6*权重!N$49+(数据!X208-12)*权重!N$51              )
 )</f>
        <v>2.7333333333333329</v>
      </c>
      <c r="Y208" s="16">
        <f>IF( 数据!Y208&lt;=6,(数据!Y208-1)*权重!O$48,              IF(数据!Y208&lt;=12, 5*权重!O$48+(数据!Y208-6)*权重!O$49,                              5*权重!O$48+6*权重!O$49+(数据!Y208-12)*权重!O$51              )
 )</f>
        <v>2.5333333333333332</v>
      </c>
      <c r="Z208" s="16">
        <f>IF( 数据!Z208&lt;=6,(数据!Z208-1)*权重!P$48,              IF(数据!Z208&lt;=10, 5*权重!P$48+(数据!Z208-4)*权重!P$50,                              5*权重!P$48+4*权重!P$50+(数据!Z208-10)*权重!P$52              )  )</f>
        <v>-1.85</v>
      </c>
      <c r="AA208" s="16">
        <f>IF( 数据!AA208&lt;=6,(数据!AA208-1)*权重!Q$48,              IF(数据!AA208&lt;=12, 5*权重!Q$48+(数据!AA208-6)*权重!Q$49,                              5*权重!Q$48+6*权重!Q$49+(数据!AA208-12)*权重!Q$51              )
 )</f>
        <v>5.166666666666667</v>
      </c>
      <c r="AB208" s="16">
        <f>IF( 数据!AB208&lt;=6,(数据!AB208-1)*权重!R$48,              IF(数据!AB208&lt;=10, 5*权重!R$48+(数据!AB208-4)*权重!R$50,                              5*权重!R$48+4*权重!R$50+(数据!AB208-10)*权重!R$52              )  )</f>
        <v>55.25</v>
      </c>
      <c r="AC208" s="16">
        <f>IF( 数据!AC208&lt;=6,(数据!AC208-1)*权重!S$48,              IF(数据!AC208&lt;=12, 5*权重!S$48+(数据!AC208-6)*权重!S$49,                              5*权重!S$48+6*权重!S$49+(数据!AC208-12)*权重!S$51              )
 )</f>
        <v>20.183333333333334</v>
      </c>
      <c r="AD208" s="16">
        <f>IF( 数据!AD208&lt;=6,(数据!AD208-1)*权重!T$48,              IF(数据!AD208&lt;=12, 5*权重!T$48+(数据!AD208-6)*权重!T$49,                              5*权重!T$48+6*权重!T$49+(数据!AD208-12)*权重!T$51              )
 )</f>
        <v>-1.2333333333333329</v>
      </c>
      <c r="AE208" s="16">
        <f>IF( 数据!AE208&lt;=6,(数据!AE208-1)*权重!U$48,              IF(数据!AE208&lt;=10, 5*权重!U$48+(数据!AE208-4)*权重!U$50,                              5*权重!U$48+4*权重!U$50+(数据!AE208-10)*权重!U$52              )  )</f>
        <v>-2.1999999999999993</v>
      </c>
      <c r="AF208" s="16">
        <f>IF( 数据!AF208&lt;=6,(数据!AF208-1)*权重!V$48,              IF(数据!AF208&lt;=10, 5*权重!V$48+(数据!AF208-4)*权重!V$50,                              5*权重!V$48+4*权重!V$50+(数据!AF208-10)*权重!V$52              )  )</f>
        <v>6.75</v>
      </c>
      <c r="AG208" s="16">
        <f>IF( 数据!AG208&lt;=6,(数据!AG208-1)*权重!W$48,              IF(数据!AG208&lt;=12, 5*权重!W$48+(数据!AG208-6)*权重!W$49,                              5*权重!W$48+6*权重!W$49+(数据!AG208-12)*权重!W$51              )
 )</f>
        <v>3.0999999999999996</v>
      </c>
      <c r="AH208" s="16">
        <f>IF( 数据!AH208&lt;=6,(数据!AH208-1)*权重!X$48,              IF(数据!AH208&lt;=10, 5*权重!X$48+(数据!AH208-4)*权重!X$50,                              5*权重!X$48+4*权重!X$50+(数据!AH208-10)*权重!X$52              )  )</f>
        <v>-4.9999999999999989E-2</v>
      </c>
      <c r="AI208" s="16">
        <f>IF( 数据!AI208&lt;=6,(数据!AI208-1)*权重!Y$48,              IF(数据!AI208&lt;=12, 5*权重!Y$48+(数据!AI208-6)*权重!Y$49,                              5*权重!Y$48+6*权重!Y$49+(数据!AI208-12)*权重!Y$51              )
 )</f>
        <v>0.53333333333333333</v>
      </c>
      <c r="AJ208" s="16">
        <f>IF( 数据!AJ208&lt;=6,(数据!AJ208-1)*权重!Z$48,              IF(数据!AJ208&lt;=10, 5*权重!Z$48+(数据!AJ208-4)*权重!Z$50,                              5*权重!Z$48+4*权重!Z$50+(数据!AJ208-10)*权重!Z$52              )  )</f>
        <v>9.25</v>
      </c>
      <c r="AK208" s="16">
        <f>IF( 数据!AK208&lt;=6,(数据!AK208-1)*权重!AA$48,              IF(数据!AK208&lt;=10, 5*权重!AA$48+(数据!AK208-4)*权重!AA$50,                              5*权重!AA$48+4*权重!AA$50+(数据!AK208-10)*权重!AA$52              )  )</f>
        <v>-1.4500000000000002</v>
      </c>
      <c r="AL208" s="16">
        <f>IF( 数据!AL208&lt;=6,(数据!AL208-1)*权重!AB$48,              IF(数据!AL208&lt;=12, 5*权重!AB$48+(数据!AL208-6)*权重!AB$49,                              5*权重!AB$48+6*权重!AB$49+(数据!AL208-12)*权重!AB$51              )
 )</f>
        <v>14.4</v>
      </c>
      <c r="AM208" s="16">
        <f>IF( 数据!AM208&lt;=6,(数据!AM208-1)*权重!AC$48,              IF(数据!AM208&lt;=12, 5*权重!AC$48+(数据!AM208-6)*权重!AC$49,                              5*权重!AC$48+6*权重!AC$49+(数据!AM208-12)*权重!AC$51              )
 )</f>
        <v>9.2333333333333343</v>
      </c>
      <c r="AN208" s="16">
        <f>IF( 数据!AN208&lt;=6,(数据!AN208-1)*权重!AD$48,              IF(数据!AN208&lt;=12, 5*权重!AD$48+(数据!AN208-6)*权重!AD$49,                              5*权重!AD$48+6*权重!AD$49+(数据!AN208-12)*权重!AD$51              )
 )</f>
        <v>67.875</v>
      </c>
      <c r="AO208" s="16">
        <f>IF( 数据!AO208&lt;=6,(数据!AO208-1)*权重!AE$48,              IF(数据!AO208&lt;=12, 5*权重!AE$48+(数据!AO208-6)*权重!AE$49,                              5*权重!AE$48+6*权重!AE$49+(数据!AO208-12)*权重!AE$51              )
 )</f>
        <v>20.3</v>
      </c>
      <c r="AP208" s="16">
        <f>IF( 数据!AP208&lt;=6,(数据!AP208-1)*权重!AF$48,              IF(数据!AP208&lt;=12, 5*权重!AF$48+(数据!AP208-6)*权重!AF$49,                              5*权重!AF$48+6*权重!AF$49+(数据!AP208-12)*权重!AF$51              )
 )</f>
        <v>13.5</v>
      </c>
      <c r="AQ208" s="16">
        <f>IF( 数据!AQ208&lt;=6,(数据!AQ208-1)*权重!AG$48,              IF(数据!AQ208&lt;=12, 5*权重!AG$48+(数据!AQ208-6)*权重!AG$49,                              5*权重!AG$48+6*权重!AG$49+(数据!AQ208-12)*权重!AG$51              )
 )</f>
        <v>18.833333333333336</v>
      </c>
      <c r="AR208" s="16">
        <f>IF( 数据!AR208&lt;=6,(数据!AR208-1)*权重!AH$48,              IF(数据!AR208&lt;=12, 5*权重!AH$48+(数据!AR208-6)*权重!AH$49,                              5*权重!AH$48+6*权重!AH$49+(数据!AR208-12)*权重!AH$51              )
 )</f>
        <v>16.899999999999999</v>
      </c>
      <c r="AS208" s="16">
        <f>IF( 数据!AS208&lt;=6,(数据!AS208-1)*权重!AI$48,              IF(数据!AS208&lt;=12, 5*权重!AI$48+(数据!AS208-6)*权重!AI$49,                              5*权重!AI$48+6*权重!AI$49+(数据!AS208-12)*权重!AI$51              )
 )</f>
        <v>10.450000000000001</v>
      </c>
      <c r="AT208" s="16">
        <f>IF( 数据!AT208&lt;=6,(数据!AT208-1)*权重!AJ$48,              IF(数据!AT208&lt;=12, 5*权重!AJ$48+(数据!AT208-6)*权重!AJ$49,                              5*权重!AJ$48+6*权重!AJ$49+(数据!AT208-12)*权重!AJ$51              )
 )</f>
        <v>71.875</v>
      </c>
      <c r="AU208" s="16">
        <f>IF( 数据!AU208&lt;=6,(数据!AU208-1)*权重!AK$48,              IF(数据!AU208&lt;=12, 5*权重!AK$48+(数据!AU208-6)*权重!AK$49,                              5*权重!AK$48+6*权重!AK$49+(数据!AU208-12)*权重!AK$51              )
 )</f>
        <v>10.833333333333332</v>
      </c>
      <c r="AV208" s="16">
        <f>IF( 数据!AV208&lt;=6,(数据!AV208-1)*权重!AL$48,              IF(数据!AV208&lt;=10, 5*权重!AL$48+(数据!AV208-4)*权重!AL$50,                              5*权重!AL$48+4*权重!AL$50+(数据!AV208-10)*权重!AL$52              )  )</f>
        <v>2.5499999999999998</v>
      </c>
      <c r="AW208" s="16">
        <f>IF( 数据!AW208&lt;=6,(数据!AW208-1)*权重!AM$48,              IF(数据!AW208&lt;=10, 5*权重!AM$48+(数据!AW208-4)*权重!AM$50,                              5*权重!AM$48+4*权重!AM$50+(数据!AW208-10)*权重!AM$52              )  )</f>
        <v>4.2</v>
      </c>
      <c r="AX208" s="16">
        <f>IF( 数据!AX208&lt;=6,(数据!AX208-1)*权重!AN$48,              IF(数据!AX208&lt;=10, 5*权重!AN$48+(数据!AX208-4)*权重!AN$50,                              5*权重!AN$48+4*权重!AN$50+(数据!AX208-10)*权重!AN$52              )  )</f>
        <v>23.75</v>
      </c>
      <c r="AY208" s="8">
        <v>2</v>
      </c>
      <c r="AZ208" s="8">
        <v>2</v>
      </c>
      <c r="BA208" s="8">
        <v>2</v>
      </c>
      <c r="BB208" s="8">
        <v>1</v>
      </c>
      <c r="BC208" s="8">
        <v>2</v>
      </c>
      <c r="BD208" s="8">
        <v>3</v>
      </c>
      <c r="BE208" s="8">
        <v>1</v>
      </c>
      <c r="BF208" s="8">
        <v>1</v>
      </c>
      <c r="BG208" s="8">
        <v>1</v>
      </c>
      <c r="BH208" s="8">
        <v>2</v>
      </c>
      <c r="BI208" s="8">
        <v>1</v>
      </c>
      <c r="BJ208" s="8" t="s">
        <v>26</v>
      </c>
      <c r="BK208" s="8" t="s">
        <v>20</v>
      </c>
      <c r="BL208" s="8">
        <v>14</v>
      </c>
      <c r="BM208" s="8" t="s">
        <v>26</v>
      </c>
      <c r="BN208" s="8"/>
      <c r="BO208" s="8">
        <v>10</v>
      </c>
      <c r="BP208" s="34">
        <v>46568</v>
      </c>
      <c r="BQ208" s="8" t="s">
        <v>21</v>
      </c>
      <c r="BR208" s="8" t="s">
        <v>156</v>
      </c>
    </row>
    <row r="209" spans="1:70" ht="15.5" thickBot="1" x14ac:dyDescent="0.35">
      <c r="A209" s="8" t="s">
        <v>26</v>
      </c>
      <c r="B209" s="16">
        <f t="shared" si="8"/>
        <v>435.38250000000005</v>
      </c>
      <c r="C209" s="8" t="s">
        <v>540</v>
      </c>
      <c r="D209" s="8" t="s">
        <v>154</v>
      </c>
      <c r="E209" s="33">
        <v>1</v>
      </c>
      <c r="F209" s="8">
        <v>0</v>
      </c>
      <c r="G209" s="8" t="s">
        <v>22</v>
      </c>
      <c r="H209" s="8" t="s">
        <v>31</v>
      </c>
      <c r="I209" s="8">
        <v>27</v>
      </c>
      <c r="J209" s="8">
        <v>147</v>
      </c>
      <c r="K209" s="8">
        <v>152</v>
      </c>
      <c r="L209" s="16">
        <f>IF( 数据!L209&lt;=6,(数据!L209-1)*权重!B$48,              IF(数据!L209&lt;=12, 5*权重!B$48+(数据!L209-6)*权重!B$49,                              5*权重!B$48+6*权重!B$49+(数据!L209-12)*权重!B$51              )
 )</f>
        <v>3</v>
      </c>
      <c r="M209" s="16">
        <f>IF( 数据!M209&lt;=6,(数据!M209-1)*权重!C$48,              IF(数据!M209&lt;=12, 5*权重!C$48+(数据!M209-6)*权重!C$49,                              5*权重!C$48+6*权重!C$49+(数据!M209-12)*权重!C$51              )
 )</f>
        <v>2.5</v>
      </c>
      <c r="N209" s="16">
        <f>IF( 数据!N209&lt;=6,(数据!N209-1)*权重!D$48,              IF(数据!N209&lt;=12, 5*权重!D$48+(数据!N209-6)*权重!D$49,                              5*权重!D$48+6*权重!D$49+(数据!N209-12)*权重!D$51              )
 )</f>
        <v>0.82000000000000006</v>
      </c>
      <c r="O209" s="16">
        <f>IF( 数据!O209&lt;=6,(数据!O209-1)*权重!E$48,              IF(数据!O209&lt;=12, 5*权重!E$48+(数据!O209-6)*权重!E$49,                              5*权重!E$48+6*权重!E$49+(数据!O209-12)*权重!E$51              )
 )</f>
        <v>0</v>
      </c>
      <c r="P209" s="16">
        <f>IF( 数据!P209&lt;=6,(数据!P209-1)*权重!F$48,              IF(数据!P209&lt;=12, 5*权重!F$48+(数据!P209-6)*权重!F$49,                              5*权重!F$48+6*权重!F$49+(数据!P209-12)*权重!F$51              )
 )</f>
        <v>-3.5166666666666662</v>
      </c>
      <c r="Q209" s="16">
        <f>IF( 数据!Q209&lt;=6,(数据!Q209-1)*权重!G$48,              IF(数据!Q209&lt;=12, 5*权重!G$48+(数据!Q209-6)*权重!G$49,                              5*权重!G$48+6*权重!G$49+(数据!Q209-12)*权重!G$51              )
 )</f>
        <v>0</v>
      </c>
      <c r="R209" s="16">
        <f>IF( 数据!R209&lt;=6,(数据!R209-1)*权重!H$48,              IF(数据!R209&lt;=12, 5*权重!H$48+(数据!R209-6)*权重!H$49,                              5*权重!H$48+6*权重!H$49+(数据!R209-12)*权重!H$51              )
 )</f>
        <v>0</v>
      </c>
      <c r="S209" s="16">
        <f>IF( 数据!S209&lt;=6,(数据!S209-1)*权重!I$48,              IF(数据!S209&lt;=12, 5*权重!I$48+(数据!S209-6)*权重!I$49,                              5*权重!I$48+6*权重!I$49+(数据!S209-12)*权重!I$51              )
 )</f>
        <v>10.6</v>
      </c>
      <c r="T209" s="16">
        <f>IF( 数据!T209&lt;=6,(数据!T209-1)*权重!J$48,              IF(数据!T209&lt;=12, 5*权重!J$48+(数据!T209-6)*权重!J$49,                              5*权重!J$48+6*权重!J$49+(数据!T209-12)*权重!J$51              )
 )</f>
        <v>1.7999999999999998</v>
      </c>
      <c r="U209" s="16">
        <f>IF( 数据!U209&lt;=6,(数据!U209-1)*权重!K$48,              IF(数据!U209&lt;=12, 5*权重!K$48+(数据!U209-6)*权重!K$49,                              5*权重!K$48+6*权重!K$49+(数据!U209-12)*权重!K$51              )
 )</f>
        <v>0</v>
      </c>
      <c r="V209" s="16">
        <f>IF( 数据!V209&lt;=6,(数据!V209-1)*权重!L$48,              IF(数据!V209&lt;=12, 5*权重!L$48+(数据!V209-6)*权重!L$49,                              5*权重!L$48+6*权重!L$49+(数据!V209-12)*权重!L$51              )
 )</f>
        <v>5.6666666666666679</v>
      </c>
      <c r="W209" s="16">
        <f>IF( 数据!W209&lt;=6,(数据!W209-1)*权重!M$48,              IF(数据!W209&lt;=12, 5*权重!M$48+(数据!W209-6)*权重!M$49,                              5*权重!M$48+6*权重!M$49+(数据!W209-12)*权重!M$51              )
 )</f>
        <v>-0.51666666666666661</v>
      </c>
      <c r="X209" s="16">
        <f>IF( 数据!X209&lt;=6,(数据!X209-1)*权重!N$48,              IF(数据!X209&lt;=12, 5*权重!N$48+(数据!X209-6)*权重!N$49,                              5*权重!N$48+6*权重!N$49+(数据!X209-12)*权重!N$51              )
 )</f>
        <v>2.7333333333333329</v>
      </c>
      <c r="Y209" s="16">
        <f>IF( 数据!Y209&lt;=6,(数据!Y209-1)*权重!O$48,              IF(数据!Y209&lt;=12, 5*权重!O$48+(数据!Y209-6)*权重!O$49,                              5*权重!O$48+6*权重!O$49+(数据!Y209-12)*权重!O$51              )
 )</f>
        <v>1.2833333333333332</v>
      </c>
      <c r="Z209" s="16">
        <f>IF( 数据!Z209&lt;=6,(数据!Z209-1)*权重!P$48,              IF(数据!Z209&lt;=10, 5*权重!P$48+(数据!Z209-4)*权重!P$50,                              5*权重!P$48+4*权重!P$50+(数据!Z209-10)*权重!P$52              )  )</f>
        <v>-1.4750000000000001</v>
      </c>
      <c r="AA209" s="16">
        <f>IF( 数据!AA209&lt;=6,(数据!AA209-1)*权重!Q$48,              IF(数据!AA209&lt;=12, 5*权重!Q$48+(数据!AA209-6)*权重!Q$49,                              5*权重!Q$48+6*权重!Q$49+(数据!AA209-12)*权重!Q$51              )
 )</f>
        <v>5.833333333333333</v>
      </c>
      <c r="AB209" s="16">
        <f>IF( 数据!AB209&lt;=6,(数据!AB209-1)*权重!R$48,              IF(数据!AB209&lt;=10, 5*权重!R$48+(数据!AB209-4)*权重!R$50,                              5*权重!R$48+4*权重!R$50+(数据!AB209-10)*权重!R$52              )  )</f>
        <v>56</v>
      </c>
      <c r="AC209" s="16">
        <f>IF( 数据!AC209&lt;=6,(数据!AC209-1)*权重!S$48,              IF(数据!AC209&lt;=12, 5*权重!S$48+(数据!AC209-6)*权重!S$49,                              5*权重!S$48+6*权重!S$49+(数据!AC209-12)*权重!S$51              )
 )</f>
        <v>20.183333333333334</v>
      </c>
      <c r="AD209" s="16">
        <f>IF( 数据!AD209&lt;=6,(数据!AD209-1)*权重!T$48,              IF(数据!AD209&lt;=12, 5*权重!T$48+(数据!AD209-6)*权重!T$49,                              5*权重!T$48+6*权重!T$49+(数据!AD209-12)*权重!T$51              )
 )</f>
        <v>-1.5999999999999996</v>
      </c>
      <c r="AE209" s="16">
        <f>IF( 数据!AE209&lt;=6,(数据!AE209-1)*权重!U$48,              IF(数据!AE209&lt;=10, 5*权重!U$48+(数据!AE209-4)*权重!U$50,                              5*权重!U$48+4*权重!U$50+(数据!AE209-10)*权重!U$52              )  )</f>
        <v>-2.1999999999999993</v>
      </c>
      <c r="AF209" s="16">
        <f>IF( 数据!AF209&lt;=6,(数据!AF209-1)*权重!V$48,              IF(数据!AF209&lt;=10, 5*权重!V$48+(数据!AF209-4)*权重!V$50,                              5*权重!V$48+4*权重!V$50+(数据!AF209-10)*权重!V$52              )  )</f>
        <v>8.1375000000000011</v>
      </c>
      <c r="AG209" s="16">
        <f>IF( 数据!AG209&lt;=6,(数据!AG209-1)*权重!W$48,              IF(数据!AG209&lt;=12, 5*权重!W$48+(数据!AG209-6)*权重!W$49,                              5*权重!W$48+6*权重!W$49+(数据!AG209-12)*权重!W$51              )
 )</f>
        <v>3.75</v>
      </c>
      <c r="AH209" s="16">
        <f>IF( 数据!AH209&lt;=6,(数据!AH209-1)*权重!X$48,              IF(数据!AH209&lt;=10, 5*权重!X$48+(数据!AH209-4)*权重!X$50,                              5*权重!X$48+4*权重!X$50+(数据!AH209-10)*权重!X$52              )  )</f>
        <v>-0.16249999999999998</v>
      </c>
      <c r="AI209" s="16">
        <f>IF( 数据!AI209&lt;=6,(数据!AI209-1)*权重!Y$48,              IF(数据!AI209&lt;=12, 5*权重!Y$48+(数据!AI209-6)*权重!Y$49,                              5*权重!Y$48+6*权重!Y$49+(数据!AI209-12)*权重!Y$51              )
 )</f>
        <v>6.666666666666668E-2</v>
      </c>
      <c r="AJ209" s="16">
        <f>IF( 数据!AJ209&lt;=6,(数据!AJ209-1)*权重!Z$48,              IF(数据!AJ209&lt;=10, 5*权重!Z$48+(数据!AJ209-4)*权重!Z$50,                              5*权重!Z$48+4*权重!Z$50+(数据!AJ209-10)*权重!Z$52              )  )</f>
        <v>9.25</v>
      </c>
      <c r="AK209" s="16">
        <f>IF( 数据!AK209&lt;=6,(数据!AK209-1)*权重!AA$48,              IF(数据!AK209&lt;=10, 5*权重!AA$48+(数据!AK209-4)*权重!AA$50,                              5*权重!AA$48+4*权重!AA$50+(数据!AK209-10)*权重!AA$52              )  )</f>
        <v>-1.1000000000000001</v>
      </c>
      <c r="AL209" s="16">
        <f>IF( 数据!AL209&lt;=6,(数据!AL209-1)*权重!AB$48,              IF(数据!AL209&lt;=12, 5*权重!AB$48+(数据!AL209-6)*权重!AB$49,                              5*权重!AB$48+6*权重!AB$49+(数据!AL209-12)*权重!AB$51              )
 )</f>
        <v>16.2</v>
      </c>
      <c r="AM209" s="16">
        <f>IF( 数据!AM209&lt;=6,(数据!AM209-1)*权重!AC$48,              IF(数据!AM209&lt;=12, 5*权重!AC$48+(数据!AM209-6)*权重!AC$49,                              5*权重!AC$48+6*权重!AC$49+(数据!AM209-12)*权重!AC$51              )
 )</f>
        <v>8.3666666666666671</v>
      </c>
      <c r="AN209" s="16">
        <f>IF( 数据!AN209&lt;=6,(数据!AN209-1)*权重!AD$48,              IF(数据!AN209&lt;=12, 5*权重!AD$48+(数据!AN209-6)*权重!AD$49,                              5*权重!AD$48+6*权重!AD$49+(数据!AN209-12)*权重!AD$51              )
 )</f>
        <v>86.791666666666657</v>
      </c>
      <c r="AO209" s="16">
        <f>IF( 数据!AO209&lt;=6,(数据!AO209-1)*权重!AE$48,              IF(数据!AO209&lt;=12, 5*权重!AE$48+(数据!AO209-6)*权重!AE$49,                              5*权重!AE$48+6*权重!AE$49+(数据!AO209-12)*权重!AE$51              )
 )</f>
        <v>15.1</v>
      </c>
      <c r="AP209" s="16">
        <f>IF( 数据!AP209&lt;=6,(数据!AP209-1)*权重!AF$48,              IF(数据!AP209&lt;=12, 5*权重!AF$48+(数据!AP209-6)*权重!AF$49,                              5*权重!AF$48+6*权重!AF$49+(数据!AP209-12)*权重!AF$51              )
 )</f>
        <v>13.5</v>
      </c>
      <c r="AQ209" s="16">
        <f>IF( 数据!AQ209&lt;=6,(数据!AQ209-1)*权重!AG$48,              IF(数据!AQ209&lt;=12, 5*权重!AG$48+(数据!AQ209-6)*权重!AG$49,                              5*权重!AG$48+6*权重!AG$49+(数据!AQ209-12)*权重!AG$51              )
 )</f>
        <v>19.866666666666667</v>
      </c>
      <c r="AR209" s="16">
        <f>IF( 数据!AR209&lt;=6,(数据!AR209-1)*权重!AH$48,              IF(数据!AR209&lt;=12, 5*权重!AH$48+(数据!AR209-6)*权重!AH$49,                              5*权重!AH$48+6*权重!AH$49+(数据!AR209-12)*权重!AH$51              )
 )</f>
        <v>14.566666666666665</v>
      </c>
      <c r="AS209" s="16">
        <f>IF( 数据!AS209&lt;=6,(数据!AS209-1)*权重!AI$48,              IF(数据!AS209&lt;=12, 5*权重!AI$48+(数据!AS209-6)*权重!AI$49,                              5*权重!AI$48+6*权重!AI$49+(数据!AS209-12)*权重!AI$51              )
 )</f>
        <v>8.5500000000000007</v>
      </c>
      <c r="AT209" s="16">
        <f>IF( 数据!AT209&lt;=6,(数据!AT209-1)*权重!AJ$48,              IF(数据!AT209&lt;=12, 5*权重!AJ$48+(数据!AT209-6)*权重!AJ$49,                              5*权重!AJ$48+6*权重!AJ$49+(数据!AT209-12)*权重!AJ$51              )
 )</f>
        <v>86.5</v>
      </c>
      <c r="AU209" s="16">
        <f>IF( 数据!AU209&lt;=6,(数据!AU209-1)*权重!AK$48,              IF(数据!AU209&lt;=12, 5*权重!AK$48+(数据!AU209-6)*权重!AK$49,                              5*权重!AK$48+6*权重!AK$49+(数据!AU209-12)*权重!AK$51              )
 )</f>
        <v>14.799999999999999</v>
      </c>
      <c r="AV209" s="16">
        <f>IF( 数据!AV209&lt;=6,(数据!AV209-1)*权重!AL$48,              IF(数据!AV209&lt;=10, 5*权重!AL$48+(数据!AV209-4)*权重!AL$50,                              5*权重!AL$48+4*权重!AL$50+(数据!AV209-10)*权重!AL$52              )  )</f>
        <v>2.9749999999999996</v>
      </c>
      <c r="AW209" s="16">
        <f>IF( 数据!AW209&lt;=6,(数据!AW209-1)*权重!AM$48,              IF(数据!AW209&lt;=10, 5*权重!AM$48+(数据!AW209-4)*权重!AM$50,                              5*权重!AM$48+4*权重!AM$50+(数据!AW209-10)*权重!AM$52              )  )</f>
        <v>4.2</v>
      </c>
      <c r="AX209" s="16">
        <f>IF( 数据!AX209&lt;=6,(数据!AX209-1)*权重!AN$48,              IF(数据!AX209&lt;=10, 5*权重!AN$48+(数据!AX209-4)*权重!AN$50,                              5*权重!AN$48+4*权重!AN$50+(数据!AX209-10)*权重!AN$52              )  )</f>
        <v>22.912499999999998</v>
      </c>
      <c r="AY209" s="8">
        <v>1</v>
      </c>
      <c r="AZ209" s="8">
        <v>1</v>
      </c>
      <c r="BA209" s="8">
        <v>2</v>
      </c>
      <c r="BB209" s="8">
        <v>3</v>
      </c>
      <c r="BC209" s="8">
        <v>1</v>
      </c>
      <c r="BD209" s="8">
        <v>2</v>
      </c>
      <c r="BE209" s="8">
        <v>2</v>
      </c>
      <c r="BF209" s="8">
        <v>1</v>
      </c>
      <c r="BG209" s="8">
        <v>2</v>
      </c>
      <c r="BH209" s="8">
        <v>2</v>
      </c>
      <c r="BI209" s="8">
        <v>2</v>
      </c>
      <c r="BJ209" s="8" t="s">
        <v>26</v>
      </c>
      <c r="BK209" s="8" t="s">
        <v>20</v>
      </c>
      <c r="BL209" s="8">
        <v>13</v>
      </c>
      <c r="BM209" s="8" t="s">
        <v>26</v>
      </c>
      <c r="BN209" s="8"/>
      <c r="BO209" s="8">
        <v>4</v>
      </c>
      <c r="BP209" s="34">
        <v>46568</v>
      </c>
      <c r="BQ209" s="8" t="s">
        <v>21</v>
      </c>
      <c r="BR209" s="8" t="s">
        <v>156</v>
      </c>
    </row>
    <row r="210" spans="1:70" ht="15.5" thickBot="1" x14ac:dyDescent="0.35">
      <c r="A210" s="8" t="s">
        <v>26</v>
      </c>
      <c r="B210" s="16">
        <f t="shared" si="8"/>
        <v>337.21833333333331</v>
      </c>
      <c r="C210" s="8" t="s">
        <v>541</v>
      </c>
      <c r="D210" s="8" t="s">
        <v>154</v>
      </c>
      <c r="E210" s="33">
        <v>1</v>
      </c>
      <c r="F210" s="8">
        <v>0</v>
      </c>
      <c r="G210" s="8" t="s">
        <v>28</v>
      </c>
      <c r="H210" s="8" t="s">
        <v>32</v>
      </c>
      <c r="I210" s="8">
        <v>35</v>
      </c>
      <c r="J210" s="8">
        <v>128</v>
      </c>
      <c r="K210" s="8">
        <v>143</v>
      </c>
      <c r="L210" s="16">
        <f>IF( 数据!L210&lt;=6,(数据!L210-1)*权重!B$48,              IF(数据!L210&lt;=12, 5*权重!B$48+(数据!L210-6)*权重!B$49,                              5*权重!B$48+6*权重!B$49+(数据!L210-12)*权重!B$51              )
 )</f>
        <v>3.1666666666666665</v>
      </c>
      <c r="M210" s="16">
        <f>IF( 数据!M210&lt;=6,(数据!M210-1)*权重!C$48,              IF(数据!M210&lt;=12, 5*权重!C$48+(数据!M210-6)*权重!C$49,                              5*权重!C$48+6*权重!C$49+(数据!M210-12)*权重!C$51              )
 )</f>
        <v>0</v>
      </c>
      <c r="N210" s="16">
        <f>IF( 数据!N210&lt;=6,(数据!N210-1)*权重!D$48,              IF(数据!N210&lt;=12, 5*权重!D$48+(数据!N210-6)*权重!D$49,                              5*权重!D$48+6*权重!D$49+(数据!N210-12)*权重!D$51              )
 )</f>
        <v>0.32</v>
      </c>
      <c r="O210" s="16">
        <f>IF( 数据!O210&lt;=6,(数据!O210-1)*权重!E$48,              IF(数据!O210&lt;=12, 5*权重!E$48+(数据!O210-6)*权重!E$49,                              5*权重!E$48+6*权重!E$49+(数据!O210-12)*权重!E$51              )
 )</f>
        <v>0</v>
      </c>
      <c r="P210" s="16">
        <f>IF( 数据!P210&lt;=6,(数据!P210-1)*权重!F$48,              IF(数据!P210&lt;=12, 5*权重!F$48+(数据!P210-6)*权重!F$49,                              5*权重!F$48+6*权重!F$49+(数据!P210-12)*权重!F$51              )
 )</f>
        <v>-3.583333333333333</v>
      </c>
      <c r="Q210" s="16">
        <f>IF( 数据!Q210&lt;=6,(数据!Q210-1)*权重!G$48,              IF(数据!Q210&lt;=12, 5*权重!G$48+(数据!Q210-6)*权重!G$49,                              5*权重!G$48+6*权重!G$49+(数据!Q210-12)*权重!G$51              )
 )</f>
        <v>0</v>
      </c>
      <c r="R210" s="16">
        <f>IF( 数据!R210&lt;=6,(数据!R210-1)*权重!H$48,              IF(数据!R210&lt;=12, 5*权重!H$48+(数据!R210-6)*权重!H$49,                              5*权重!H$48+6*权重!H$49+(数据!R210-12)*权重!H$51              )
 )</f>
        <v>0</v>
      </c>
      <c r="S210" s="16">
        <f>IF( 数据!S210&lt;=6,(数据!S210-1)*权重!I$48,              IF(数据!S210&lt;=12, 5*权重!I$48+(数据!S210-6)*权重!I$49,                              5*权重!I$48+6*权重!I$49+(数据!S210-12)*权重!I$51              )
 )</f>
        <v>0</v>
      </c>
      <c r="T210" s="16">
        <f>IF( 数据!T210&lt;=6,(数据!T210-1)*权重!J$48,              IF(数据!T210&lt;=12, 5*权重!J$48+(数据!T210-6)*权重!J$49,                              5*权重!J$48+6*权重!J$49+(数据!T210-12)*权重!J$51              )
 )</f>
        <v>0</v>
      </c>
      <c r="U210" s="16">
        <f>IF( 数据!U210&lt;=6,(数据!U210-1)*权重!K$48,              IF(数据!U210&lt;=12, 5*权重!K$48+(数据!U210-6)*权重!K$49,                              5*权重!K$48+6*权重!K$49+(数据!U210-12)*权重!K$51              )
 )</f>
        <v>0</v>
      </c>
      <c r="V210" s="16">
        <f>IF( 数据!V210&lt;=6,(数据!V210-1)*权重!L$48,              IF(数据!V210&lt;=12, 5*权重!L$48+(数据!V210-6)*权重!L$49,                              5*权重!L$48+6*权重!L$49+(数据!V210-12)*权重!L$51              )
 )</f>
        <v>2.12</v>
      </c>
      <c r="W210" s="16">
        <f>IF( 数据!W210&lt;=6,(数据!W210-1)*权重!M$48,              IF(数据!W210&lt;=12, 5*权重!M$48+(数据!W210-6)*权重!M$49,                              5*权重!M$48+6*权重!M$49+(数据!W210-12)*权重!M$51              )
 )</f>
        <v>-0.56666666666666665</v>
      </c>
      <c r="X210" s="16">
        <f>IF( 数据!X210&lt;=6,(数据!X210-1)*权重!N$48,              IF(数据!X210&lt;=12, 5*权重!N$48+(数据!X210-6)*权重!N$49,                              5*权重!N$48+6*权重!N$49+(数据!X210-12)*权重!N$51              )
 )</f>
        <v>2.0499999999999998</v>
      </c>
      <c r="Y210" s="16">
        <f>IF( 数据!Y210&lt;=6,(数据!Y210-1)*权重!O$48,              IF(数据!Y210&lt;=12, 5*权重!O$48+(数据!Y210-6)*权重!O$49,                              5*权重!O$48+6*权重!O$49+(数据!Y210-12)*权重!O$51              )
 )</f>
        <v>0.48</v>
      </c>
      <c r="Z210" s="16">
        <f>IF( 数据!Z210&lt;=6,(数据!Z210-1)*权重!P$48,              IF(数据!Z210&lt;=10, 5*权重!P$48+(数据!Z210-4)*权重!P$50,                              5*权重!P$48+4*权重!P$50+(数据!Z210-10)*权重!P$52              )  )</f>
        <v>-1.6</v>
      </c>
      <c r="AA210" s="16">
        <f>IF( 数据!AA210&lt;=6,(数据!AA210-1)*权重!Q$48,              IF(数据!AA210&lt;=12, 5*权重!Q$48+(数据!AA210-6)*权重!Q$49,                              5*权重!Q$48+6*权重!Q$49+(数据!AA210-12)*权重!Q$51              )
 )</f>
        <v>5.833333333333333</v>
      </c>
      <c r="AB210" s="16">
        <f>IF( 数据!AB210&lt;=6,(数据!AB210-1)*权重!R$48,              IF(数据!AB210&lt;=10, 5*权重!R$48+(数据!AB210-4)*权重!R$50,                              5*权重!R$48+4*权重!R$50+(数据!AB210-10)*权重!R$52              )  )</f>
        <v>53.75</v>
      </c>
      <c r="AC210" s="16">
        <f>IF( 数据!AC210&lt;=6,(数据!AC210-1)*权重!S$48,              IF(数据!AC210&lt;=12, 5*权重!S$48+(数据!AC210-6)*权重!S$49,                              5*权重!S$48+6*权重!S$49+(数据!AC210-12)*权重!S$51              )
 )</f>
        <v>20.866666666666667</v>
      </c>
      <c r="AD210" s="16">
        <f>IF( 数据!AD210&lt;=6,(数据!AD210-1)*权重!T$48,              IF(数据!AD210&lt;=12, 5*权重!T$48+(数据!AD210-6)*权重!T$49,                              5*权重!T$48+6*权重!T$49+(数据!AD210-12)*权重!T$51              )
 )</f>
        <v>1.4666666666666668</v>
      </c>
      <c r="AE210" s="16">
        <f>IF( 数据!AE210&lt;=6,(数据!AE210-1)*权重!U$48,              IF(数据!AE210&lt;=10, 5*权重!U$48+(数据!AE210-4)*权重!U$50,                              5*权重!U$48+4*权重!U$50+(数据!AE210-10)*权重!U$52              )  )</f>
        <v>-2.1999999999999993</v>
      </c>
      <c r="AF210" s="16">
        <f>IF( 数据!AF210&lt;=6,(数据!AF210-1)*权重!V$48,              IF(数据!AF210&lt;=10, 5*权重!V$48+(数据!AF210-4)*权重!V$50,                              5*权重!V$48+4*权重!V$50+(数据!AF210-10)*权重!V$52              )  )</f>
        <v>3.24</v>
      </c>
      <c r="AG210" s="16">
        <f>IF( 数据!AG210&lt;=6,(数据!AG210-1)*权重!W$48,              IF(数据!AG210&lt;=12, 5*权重!W$48+(数据!AG210-6)*权重!W$49,                              5*权重!W$48+6*权重!W$49+(数据!AG210-12)*权重!W$51              )
 )</f>
        <v>5.7</v>
      </c>
      <c r="AH210" s="16">
        <f>IF( 数据!AH210&lt;=6,(数据!AH210-1)*权重!X$48,              IF(数据!AH210&lt;=10, 5*权重!X$48+(数据!AH210-4)*权重!X$50,                              5*权重!X$48+4*权重!X$50+(数据!AH210-10)*权重!X$52              )  )</f>
        <v>-0.16249999999999998</v>
      </c>
      <c r="AI210" s="16">
        <f>IF( 数据!AI210&lt;=6,(数据!AI210-1)*权重!Y$48,              IF(数据!AI210&lt;=12, 5*权重!Y$48+(数据!AI210-6)*权重!Y$49,                              5*权重!Y$48+6*权重!Y$49+(数据!AI210-12)*权重!Y$51              )
 )</f>
        <v>0.16666666666666669</v>
      </c>
      <c r="AJ210" s="16">
        <f>IF( 数据!AJ210&lt;=6,(数据!AJ210-1)*权重!Z$48,              IF(数据!AJ210&lt;=10, 5*权重!Z$48+(数据!AJ210-4)*权重!Z$50,                              5*权重!Z$48+4*权重!Z$50+(数据!AJ210-10)*权重!Z$52              )  )</f>
        <v>8.6625000000000014</v>
      </c>
      <c r="AK210" s="16">
        <f>IF( 数据!AK210&lt;=6,(数据!AK210-1)*权重!AA$48,              IF(数据!AK210&lt;=10, 5*权重!AA$48+(数据!AK210-4)*权重!AA$50,                              5*权重!AA$48+4*权重!AA$50+(数据!AK210-10)*权重!AA$52              )  )</f>
        <v>-1.2750000000000001</v>
      </c>
      <c r="AL210" s="16">
        <f>IF( 数据!AL210&lt;=6,(数据!AL210-1)*权重!AB$48,              IF(数据!AL210&lt;=12, 5*权重!AB$48+(数据!AL210-6)*权重!AB$49,                              5*权重!AB$48+6*权重!AB$49+(数据!AL210-12)*权重!AB$51              )
 )</f>
        <v>12.6</v>
      </c>
      <c r="AM210" s="16">
        <f>IF( 数据!AM210&lt;=6,(数据!AM210-1)*权重!AC$48,              IF(数据!AM210&lt;=12, 5*权重!AC$48+(数据!AM210-6)*权重!AC$49,                              5*权重!AC$48+6*权重!AC$49+(数据!AM210-12)*权重!AC$51              )
 )</f>
        <v>8.8666666666666671</v>
      </c>
      <c r="AN210" s="16">
        <f>IF( 数据!AN210&lt;=6,(数据!AN210-1)*权重!AD$48,              IF(数据!AN210&lt;=12, 5*权重!AD$48+(数据!AN210-6)*权重!AD$49,                              5*权重!AD$48+6*权重!AD$49+(数据!AN210-12)*权重!AD$51              )
 )</f>
        <v>53.458333333333329</v>
      </c>
      <c r="AO210" s="16">
        <f>IF( 数据!AO210&lt;=6,(数据!AO210-1)*权重!AE$48,              IF(数据!AO210&lt;=12, 5*权重!AE$48+(数据!AO210-6)*权重!AE$49,                              5*权重!AE$48+6*权重!AE$49+(数据!AO210-12)*权重!AE$51              )
 )</f>
        <v>22.9</v>
      </c>
      <c r="AP210" s="16">
        <f>IF( 数据!AP210&lt;=6,(数据!AP210-1)*权重!AF$48,              IF(数据!AP210&lt;=12, 5*权重!AF$48+(数据!AP210-6)*权重!AF$49,                              5*权重!AF$48+6*权重!AF$49+(数据!AP210-12)*权重!AF$51              )
 )</f>
        <v>17.366666666666667</v>
      </c>
      <c r="AQ210" s="16">
        <f>IF( 数据!AQ210&lt;=6,(数据!AQ210-1)*权重!AG$48,              IF(数据!AQ210&lt;=12, 5*权重!AG$48+(数据!AQ210-6)*权重!AG$49,                              5*权重!AG$48+6*权重!AG$49+(数据!AQ210-12)*权重!AG$51              )
 )</f>
        <v>17.8</v>
      </c>
      <c r="AR210" s="16">
        <f>IF( 数据!AR210&lt;=6,(数据!AR210-1)*权重!AH$48,              IF(数据!AR210&lt;=12, 5*权重!AH$48+(数据!AR210-6)*权重!AH$49,                              5*权重!AH$48+6*权重!AH$49+(数据!AR210-12)*权重!AH$51              )
 )</f>
        <v>15.733333333333333</v>
      </c>
      <c r="AS210" s="16">
        <f>IF( 数据!AS210&lt;=6,(数据!AS210-1)*权重!AI$48,              IF(数据!AS210&lt;=12, 5*权重!AI$48+(数据!AS210-6)*权重!AI$49,                              5*权重!AI$48+6*权重!AI$49+(数据!AS210-12)*权重!AI$51              )
 )</f>
        <v>5.7000000000000011</v>
      </c>
      <c r="AT210" s="16">
        <f>IF( 数据!AT210&lt;=6,(数据!AT210-1)*权重!AJ$48,              IF(数据!AT210&lt;=12, 5*权重!AJ$48+(数据!AT210-6)*权重!AJ$49,                              5*权重!AJ$48+6*权重!AJ$49+(数据!AT210-12)*权重!AJ$51              )
 )</f>
        <v>42.083333333333336</v>
      </c>
      <c r="AU210" s="16">
        <f>IF( 数据!AU210&lt;=6,(数据!AU210-1)*权重!AK$48,              IF(数据!AU210&lt;=12, 5*权重!AK$48+(数据!AU210-6)*权重!AK$49,                              5*权重!AK$48+6*权重!AK$49+(数据!AU210-12)*权重!AK$51              )
 )</f>
        <v>14.2</v>
      </c>
      <c r="AV210" s="16">
        <f>IF( 数据!AV210&lt;=6,(数据!AV210-1)*权重!AL$48,              IF(数据!AV210&lt;=10, 5*权重!AL$48+(数据!AV210-4)*权重!AL$50,                              5*权重!AL$48+4*权重!AL$50+(数据!AV210-10)*权重!AL$52              )  )</f>
        <v>2.5499999999999998</v>
      </c>
      <c r="AW210" s="16">
        <f>IF( 数据!AW210&lt;=6,(数据!AW210-1)*权重!AM$48,              IF(数据!AW210&lt;=10, 5*权重!AM$48+(数据!AW210-4)*权重!AM$50,                              5*权重!AM$48+4*权重!AM$50+(数据!AW210-10)*权重!AM$52              )  )</f>
        <v>3.45</v>
      </c>
      <c r="AX210" s="16">
        <f>IF( 数据!AX210&lt;=6,(数据!AX210-1)*权重!AN$48,              IF(数据!AX210&lt;=10, 5*权重!AN$48+(数据!AX210-4)*权重!AN$50,                              5*权重!AN$48+4*权重!AN$50+(数据!AX210-10)*权重!AN$52              )  )</f>
        <v>22.074999999999999</v>
      </c>
      <c r="AY210" s="8">
        <v>12</v>
      </c>
      <c r="AZ210" s="8">
        <v>11</v>
      </c>
      <c r="BA210" s="8">
        <v>13</v>
      </c>
      <c r="BB210" s="8">
        <v>13</v>
      </c>
      <c r="BC210" s="8">
        <v>14</v>
      </c>
      <c r="BD210" s="8">
        <v>12</v>
      </c>
      <c r="BE210" s="8">
        <v>15</v>
      </c>
      <c r="BF210" s="8">
        <v>13</v>
      </c>
      <c r="BG210" s="8">
        <v>8</v>
      </c>
      <c r="BH210" s="8">
        <v>15</v>
      </c>
      <c r="BI210" s="8">
        <v>13</v>
      </c>
      <c r="BJ210" s="8" t="s">
        <v>26</v>
      </c>
      <c r="BK210" s="8" t="s">
        <v>20</v>
      </c>
      <c r="BL210" s="8">
        <v>16</v>
      </c>
      <c r="BM210" s="8" t="s">
        <v>26</v>
      </c>
      <c r="BN210" s="8"/>
      <c r="BO210" s="8" t="s">
        <v>26</v>
      </c>
      <c r="BP210" s="34">
        <v>46203</v>
      </c>
      <c r="BQ210" s="8" t="s">
        <v>21</v>
      </c>
      <c r="BR210" s="8" t="s">
        <v>156</v>
      </c>
    </row>
    <row r="211" spans="1:70" ht="15.5" thickBot="1" x14ac:dyDescent="0.35">
      <c r="A211" s="8" t="s">
        <v>26</v>
      </c>
      <c r="B211" s="16">
        <f t="shared" si="8"/>
        <v>406.45166666666671</v>
      </c>
      <c r="C211" s="8" t="s">
        <v>542</v>
      </c>
      <c r="D211" s="8" t="s">
        <v>154</v>
      </c>
      <c r="E211" s="33">
        <v>1</v>
      </c>
      <c r="F211" s="8">
        <v>0</v>
      </c>
      <c r="G211" s="8" t="s">
        <v>28</v>
      </c>
      <c r="H211" s="8" t="s">
        <v>31</v>
      </c>
      <c r="I211" s="8">
        <v>25</v>
      </c>
      <c r="J211" s="8">
        <v>147</v>
      </c>
      <c r="K211" s="8">
        <v>153</v>
      </c>
      <c r="L211" s="16">
        <f>IF( 数据!L211&lt;=6,(数据!L211-1)*权重!B$48,              IF(数据!L211&lt;=12, 5*权重!B$48+(数据!L211-6)*权重!B$49,                              5*权重!B$48+6*权重!B$49+(数据!L211-12)*权重!B$51              )
 )</f>
        <v>3.4666666666666668</v>
      </c>
      <c r="M211" s="16">
        <f>IF( 数据!M211&lt;=6,(数据!M211-1)*权重!C$48,              IF(数据!M211&lt;=12, 5*权重!C$48+(数据!M211-6)*权重!C$49,                              5*权重!C$48+6*权重!C$49+(数据!M211-12)*权重!C$51              )
 )</f>
        <v>2.1</v>
      </c>
      <c r="N211" s="16">
        <f>IF( 数据!N211&lt;=6,(数据!N211-1)*权重!D$48,              IF(数据!N211&lt;=12, 5*权重!D$48+(数据!N211-6)*权重!D$49,                              5*权重!D$48+6*权重!D$49+(数据!N211-12)*权重!D$51              )
 )</f>
        <v>1.3699999999999999</v>
      </c>
      <c r="O211" s="16">
        <f>IF( 数据!O211&lt;=6,(数据!O211-1)*权重!E$48,              IF(数据!O211&lt;=12, 5*权重!E$48+(数据!O211-6)*权重!E$49,                              5*权重!E$48+6*权重!E$49+(数据!O211-12)*权重!E$51              )
 )</f>
        <v>0</v>
      </c>
      <c r="P211" s="16">
        <f>IF( 数据!P211&lt;=6,(数据!P211-1)*权重!F$48,              IF(数据!P211&lt;=12, 5*权重!F$48+(数据!P211-6)*权重!F$49,                              5*权重!F$48+6*权重!F$49+(数据!P211-12)*权重!F$51              )
 )</f>
        <v>-3.1166666666666663</v>
      </c>
      <c r="Q211" s="16">
        <f>IF( 数据!Q211&lt;=6,(数据!Q211-1)*权重!G$48,              IF(数据!Q211&lt;=12, 5*权重!G$48+(数据!Q211-6)*权重!G$49,                              5*权重!G$48+6*权重!G$49+(数据!Q211-12)*权重!G$51              )
 )</f>
        <v>0</v>
      </c>
      <c r="R211" s="16">
        <f>IF( 数据!R211&lt;=6,(数据!R211-1)*权重!H$48,              IF(数据!R211&lt;=12, 5*权重!H$48+(数据!R211-6)*权重!H$49,                              5*权重!H$48+6*权重!H$49+(数据!R211-12)*权重!H$51              )
 )</f>
        <v>0</v>
      </c>
      <c r="S211" s="16">
        <f>IF( 数据!S211&lt;=6,(数据!S211-1)*权重!I$48,              IF(数据!S211&lt;=12, 5*权重!I$48+(数据!S211-6)*权重!I$49,                              5*权重!I$48+6*权重!I$49+(数据!S211-12)*权重!I$51              )
 )</f>
        <v>9.0666666666666664</v>
      </c>
      <c r="T211" s="16">
        <f>IF( 数据!T211&lt;=6,(数据!T211-1)*权重!J$48,              IF(数据!T211&lt;=12, 5*权重!J$48+(数据!T211-6)*权重!J$49,                              5*权重!J$48+6*权重!J$49+(数据!T211-12)*权重!J$51              )
 )</f>
        <v>0.79999999999999982</v>
      </c>
      <c r="U211" s="16">
        <f>IF( 数据!U211&lt;=6,(数据!U211-1)*权重!K$48,              IF(数据!U211&lt;=12, 5*权重!K$48+(数据!U211-6)*权重!K$49,                              5*权重!K$48+6*权重!K$49+(数据!U211-12)*权重!K$51              )
 )</f>
        <v>0</v>
      </c>
      <c r="V211" s="16">
        <f>IF( 数据!V211&lt;=6,(数据!V211-1)*权重!L$48,              IF(数据!V211&lt;=12, 5*权重!L$48+(数据!V211-6)*权重!L$49,                              5*权重!L$48+6*权重!L$49+(数据!V211-12)*权重!L$51              )
 )</f>
        <v>6.0333333333333341</v>
      </c>
      <c r="W211" s="16">
        <f>IF( 数据!W211&lt;=6,(数据!W211-1)*权重!M$48,              IF(数据!W211&lt;=12, 5*权重!M$48+(数据!W211-6)*权重!M$49,                              5*权重!M$48+6*权重!M$49+(数据!W211-12)*权重!M$51              )
 )</f>
        <v>0.1333333333333333</v>
      </c>
      <c r="X211" s="16">
        <f>IF( 数据!X211&lt;=6,(数据!X211-1)*权重!N$48,              IF(数据!X211&lt;=12, 5*权重!N$48+(数据!X211-6)*权重!N$49,                              5*权重!N$48+6*权重!N$49+(数据!X211-12)*权重!N$51              )
 )</f>
        <v>3.1999999999999997</v>
      </c>
      <c r="Y211" s="16">
        <f>IF( 数据!Y211&lt;=6,(数据!Y211-1)*权重!O$48,              IF(数据!Y211&lt;=12, 5*权重!O$48+(数据!Y211-6)*权重!O$49,                              5*权重!O$48+6*权重!O$49+(数据!Y211-12)*权重!O$51              )
 )</f>
        <v>1.2833333333333332</v>
      </c>
      <c r="Z211" s="16">
        <f>IF( 数据!Z211&lt;=6,(数据!Z211-1)*权重!P$48,              IF(数据!Z211&lt;=10, 5*权重!P$48+(数据!Z211-4)*权重!P$50,                              5*权重!P$48+4*权重!P$50+(数据!Z211-10)*权重!P$52              )  )</f>
        <v>-0.66000000000000014</v>
      </c>
      <c r="AA211" s="16">
        <f>IF( 数据!AA211&lt;=6,(数据!AA211-1)*权重!Q$48,              IF(数据!AA211&lt;=12, 5*权重!Q$48+(数据!AA211-6)*权重!Q$49,                              5*权重!Q$48+6*权重!Q$49+(数据!AA211-12)*权重!Q$51              )
 )</f>
        <v>7.1666666666666661</v>
      </c>
      <c r="AB211" s="16">
        <f>IF( 数据!AB211&lt;=6,(数据!AB211-1)*权重!R$48,              IF(数据!AB211&lt;=10, 5*权重!R$48+(数据!AB211-4)*权重!R$50,                              5*权重!R$48+4*权重!R$50+(数据!AB211-10)*权重!R$52              )  )</f>
        <v>55.25</v>
      </c>
      <c r="AC211" s="16">
        <f>IF( 数据!AC211&lt;=6,(数据!AC211-1)*权重!S$48,              IF(数据!AC211&lt;=12, 5*权重!S$48+(数据!AC211-6)*权重!S$49,                              5*权重!S$48+6*权重!S$49+(数据!AC211-12)*权重!S$51              )
 )</f>
        <v>22.233333333333334</v>
      </c>
      <c r="AD211" s="16">
        <f>IF( 数据!AD211&lt;=6,(数据!AD211-1)*权重!T$48,              IF(数据!AD211&lt;=12, 5*权重!T$48+(数据!AD211-6)*权重!T$49,                              5*权重!T$48+6*权重!T$49+(数据!AD211-12)*权重!T$51              )
 )</f>
        <v>-0.86666666666666625</v>
      </c>
      <c r="AE211" s="16">
        <f>IF( 数据!AE211&lt;=6,(数据!AE211-1)*权重!U$48,              IF(数据!AE211&lt;=10, 5*权重!U$48+(数据!AE211-4)*权重!U$50,                              5*权重!U$48+4*权重!U$50+(数据!AE211-10)*权重!U$52              )  )</f>
        <v>-1.3999999999999995</v>
      </c>
      <c r="AF211" s="16">
        <f>IF( 数据!AF211&lt;=6,(数据!AF211-1)*权重!V$48,              IF(数据!AF211&lt;=10, 5*权重!V$48+(数据!AF211-4)*权重!V$50,                              5*权重!V$48+4*权重!V$50+(数据!AF211-10)*权重!V$52              )  )</f>
        <v>7.0875000000000004</v>
      </c>
      <c r="AG211" s="16">
        <f>IF( 数据!AG211&lt;=6,(数据!AG211-1)*权重!W$48,              IF(数据!AG211&lt;=12, 5*权重!W$48+(数据!AG211-6)*权重!W$49,                              5*权重!W$48+6*权重!W$49+(数据!AG211-12)*权重!W$51              )
 )</f>
        <v>3.0999999999999996</v>
      </c>
      <c r="AH211" s="16">
        <f>IF( 数据!AH211&lt;=6,(数据!AH211-1)*权重!X$48,              IF(数据!AH211&lt;=10, 5*权重!X$48+(数据!AH211-4)*权重!X$50,                              5*权重!X$48+4*权重!X$50+(数据!AH211-10)*权重!X$52              )  )</f>
        <v>6.25E-2</v>
      </c>
      <c r="AI211" s="16">
        <f>IF( 数据!AI211&lt;=6,(数据!AI211-1)*权重!Y$48,              IF(数据!AI211&lt;=12, 5*权重!Y$48+(数据!AI211-6)*权重!Y$49,                              5*权重!Y$48+6*权重!Y$49+(数据!AI211-12)*权重!Y$51              )
 )</f>
        <v>3.3333333333333354E-2</v>
      </c>
      <c r="AJ211" s="16">
        <f>IF( 数据!AJ211&lt;=6,(数据!AJ211-1)*权重!Z$48,              IF(数据!AJ211&lt;=10, 5*权重!Z$48+(数据!AJ211-4)*权重!Z$50,                              5*权重!Z$48+4*权重!Z$50+(数据!AJ211-10)*权重!Z$52              )  )</f>
        <v>9.25</v>
      </c>
      <c r="AK211" s="16">
        <f>IF( 数据!AK211&lt;=6,(数据!AK211-1)*权重!AA$48,              IF(数据!AK211&lt;=10, 5*权重!AA$48+(数据!AK211-4)*权重!AA$50,                              5*权重!AA$48+4*权重!AA$50+(数据!AK211-10)*权重!AA$52              )  )</f>
        <v>-0.92500000000000004</v>
      </c>
      <c r="AL211" s="16">
        <f>IF( 数据!AL211&lt;=6,(数据!AL211-1)*权重!AB$48,              IF(数据!AL211&lt;=12, 5*权重!AB$48+(数据!AL211-6)*权重!AB$49,                              5*权重!AB$48+6*权重!AB$49+(数据!AL211-12)*权重!AB$51              )
 )</f>
        <v>17.100000000000001</v>
      </c>
      <c r="AM211" s="16">
        <f>IF( 数据!AM211&lt;=6,(数据!AM211-1)*权重!AC$48,              IF(数据!AM211&lt;=12, 5*权重!AC$48+(数据!AM211-6)*权重!AC$49,                              5*权重!AC$48+6*权重!AC$49+(数据!AM211-12)*权重!AC$51              )
 )</f>
        <v>9.6</v>
      </c>
      <c r="AN211" s="16">
        <f>IF( 数据!AN211&lt;=6,(数据!AN211-1)*权重!AD$48,              IF(数据!AN211&lt;=12, 5*权重!AD$48+(数据!AN211-6)*权重!AD$49,                              5*权重!AD$48+6*权重!AD$49+(数据!AN211-12)*权重!AD$51              )
 )</f>
        <v>67.875</v>
      </c>
      <c r="AO211" s="16">
        <f>IF( 数据!AO211&lt;=6,(数据!AO211-1)*权重!AE$48,              IF(数据!AO211&lt;=12, 5*权重!AE$48+(数据!AO211-6)*权重!AE$49,                              5*权重!AE$48+6*权重!AE$49+(数据!AO211-12)*权重!AE$51              )
 )</f>
        <v>17.7</v>
      </c>
      <c r="AP211" s="16">
        <f>IF( 数据!AP211&lt;=6,(数据!AP211-1)*权重!AF$48,              IF(数据!AP211&lt;=12, 5*权重!AF$48+(数据!AP211-6)*权重!AF$49,                              5*权重!AF$48+6*权重!AF$49+(数据!AP211-12)*权重!AF$51              )
 )</f>
        <v>13.5</v>
      </c>
      <c r="AQ211" s="16">
        <f>IF( 数据!AQ211&lt;=6,(数据!AQ211-1)*权重!AG$48,              IF(数据!AQ211&lt;=12, 5*权重!AG$48+(数据!AQ211-6)*权重!AG$49,                              5*权重!AG$48+6*权重!AG$49+(数据!AQ211-12)*权重!AG$51              )
 )</f>
        <v>19.350000000000001</v>
      </c>
      <c r="AR211" s="16">
        <f>IF( 数据!AR211&lt;=6,(数据!AR211-1)*权重!AH$48,              IF(数据!AR211&lt;=12, 5*权重!AH$48+(数据!AR211-6)*权重!AH$49,                              5*权重!AH$48+6*权重!AH$49+(数据!AR211-12)*权重!AH$51              )
 )</f>
        <v>15.733333333333333</v>
      </c>
      <c r="AS211" s="16">
        <f>IF( 数据!AS211&lt;=6,(数据!AS211-1)*权重!AI$48,              IF(数据!AS211&lt;=12, 5*权重!AI$48+(数据!AS211-6)*权重!AI$49,                              5*权重!AI$48+6*权重!AI$49+(数据!AS211-12)*权重!AI$51              )
 )</f>
        <v>7.6000000000000014</v>
      </c>
      <c r="AT211" s="16">
        <f>IF( 数据!AT211&lt;=6,(数据!AT211-1)*权重!AJ$48,              IF(数据!AT211&lt;=12, 5*权重!AJ$48+(数据!AT211-6)*权重!AJ$49,                              5*权重!AJ$48+6*权重!AJ$49+(数据!AT211-12)*权重!AJ$51              )
 )</f>
        <v>67</v>
      </c>
      <c r="AU211" s="16">
        <f>IF( 数据!AU211&lt;=6,(数据!AU211-1)*权重!AK$48,              IF(数据!AU211&lt;=12, 5*权重!AK$48+(数据!AU211-6)*权重!AK$49,                              5*权重!AK$48+6*权重!AK$49+(数据!AU211-12)*权重!AK$51              )
 )</f>
        <v>14.499999999999998</v>
      </c>
      <c r="AV211" s="16">
        <f>IF( 数据!AV211&lt;=6,(数据!AV211-1)*权重!AL$48,              IF(数据!AV211&lt;=10, 5*权重!AL$48+(数据!AV211-4)*权重!AL$50,                              5*权重!AL$48+4*权重!AL$50+(数据!AV211-10)*权重!AL$52              )  )</f>
        <v>4.25</v>
      </c>
      <c r="AW211" s="16">
        <f>IF( 数据!AW211&lt;=6,(数据!AW211-1)*权重!AM$48,              IF(数据!AW211&lt;=10, 5*权重!AM$48+(数据!AW211-4)*权重!AM$50,                              5*权重!AM$48+4*权重!AM$50+(数据!AW211-10)*权重!AM$52              )  )</f>
        <v>3.8250000000000002</v>
      </c>
      <c r="AX211" s="16">
        <f>IF( 数据!AX211&lt;=6,(数据!AX211-1)*权重!AN$48,              IF(数据!AX211&lt;=10, 5*权重!AN$48+(数据!AX211-4)*权重!AN$50,                              5*权重!AN$48+4*权重!AN$50+(数据!AX211-10)*权重!AN$52              )  )</f>
        <v>23.75</v>
      </c>
      <c r="AY211" s="8">
        <v>1</v>
      </c>
      <c r="AZ211" s="8">
        <v>2</v>
      </c>
      <c r="BA211" s="8">
        <v>2</v>
      </c>
      <c r="BB211" s="8">
        <v>1</v>
      </c>
      <c r="BC211" s="8">
        <v>2</v>
      </c>
      <c r="BD211" s="8">
        <v>3</v>
      </c>
      <c r="BE211" s="8">
        <v>2</v>
      </c>
      <c r="BF211" s="8">
        <v>1</v>
      </c>
      <c r="BG211" s="8">
        <v>1</v>
      </c>
      <c r="BH211" s="8">
        <v>1</v>
      </c>
      <c r="BI211" s="8">
        <v>2</v>
      </c>
      <c r="BJ211" s="8" t="s">
        <v>26</v>
      </c>
      <c r="BK211" s="8" t="s">
        <v>20</v>
      </c>
      <c r="BL211" s="8">
        <v>18</v>
      </c>
      <c r="BM211" s="8" t="s">
        <v>26</v>
      </c>
      <c r="BN211" s="8"/>
      <c r="BO211" s="8">
        <v>1</v>
      </c>
      <c r="BP211" s="34">
        <v>47299</v>
      </c>
      <c r="BQ211" s="8" t="s">
        <v>21</v>
      </c>
      <c r="BR211" s="8" t="s">
        <v>156</v>
      </c>
    </row>
    <row r="212" spans="1:70" ht="15.5" thickBot="1" x14ac:dyDescent="0.35">
      <c r="A212" s="8" t="s">
        <v>26</v>
      </c>
      <c r="B212" s="16">
        <f t="shared" si="8"/>
        <v>409.14250000000004</v>
      </c>
      <c r="C212" s="8" t="s">
        <v>543</v>
      </c>
      <c r="D212" s="8" t="s">
        <v>154</v>
      </c>
      <c r="E212" s="33">
        <v>1</v>
      </c>
      <c r="F212" s="8">
        <v>0</v>
      </c>
      <c r="G212" s="8" t="s">
        <v>19</v>
      </c>
      <c r="H212" s="8" t="s">
        <v>221</v>
      </c>
      <c r="I212" s="8">
        <v>23</v>
      </c>
      <c r="J212" s="8">
        <v>144</v>
      </c>
      <c r="K212" s="8">
        <v>152</v>
      </c>
      <c r="L212" s="16">
        <f>IF( 数据!L212&lt;=6,(数据!L212-1)*权重!B$48,              IF(数据!L212&lt;=12, 5*权重!B$48+(数据!L212-6)*权重!B$49,                              5*权重!B$48+6*权重!B$49+(数据!L212-12)*权重!B$51              )
 )</f>
        <v>4.8666666666666663</v>
      </c>
      <c r="M212" s="16">
        <f>IF( 数据!M212&lt;=6,(数据!M212-1)*权重!C$48,              IF(数据!M212&lt;=12, 5*权重!C$48+(数据!M212-6)*权重!C$49,                              5*权重!C$48+6*权重!C$49+(数据!M212-12)*权重!C$51              )
 )</f>
        <v>0.90000000000000013</v>
      </c>
      <c r="N212" s="16">
        <f>IF( 数据!N212&lt;=6,(数据!N212-1)*权重!D$48,              IF(数据!N212&lt;=12, 5*权重!D$48+(数据!N212-6)*权重!D$49,                              5*权重!D$48+6*权重!D$49+(数据!N212-12)*权重!D$51              )
 )</f>
        <v>-0.28666666666666663</v>
      </c>
      <c r="O212" s="16">
        <f>IF( 数据!O212&lt;=6,(数据!O212-1)*权重!E$48,              IF(数据!O212&lt;=12, 5*权重!E$48+(数据!O212-6)*权重!E$49,                              5*权重!E$48+6*权重!E$49+(数据!O212-12)*权重!E$51              )
 )</f>
        <v>0</v>
      </c>
      <c r="P212" s="16">
        <f>IF( 数据!P212&lt;=6,(数据!P212-1)*权重!F$48,              IF(数据!P212&lt;=12, 5*权重!F$48+(数据!P212-6)*权重!F$49,                              5*权重!F$48+6*权重!F$49+(数据!P212-12)*权重!F$51              )
 )</f>
        <v>-2.3499999999999996</v>
      </c>
      <c r="Q212" s="16">
        <f>IF( 数据!Q212&lt;=6,(数据!Q212-1)*权重!G$48,              IF(数据!Q212&lt;=12, 5*权重!G$48+(数据!Q212-6)*权重!G$49,                              5*权重!G$48+6*权重!G$49+(数据!Q212-12)*权重!G$51              )
 )</f>
        <v>0</v>
      </c>
      <c r="R212" s="16">
        <f>IF( 数据!R212&lt;=6,(数据!R212-1)*权重!H$48,              IF(数据!R212&lt;=12, 5*权重!H$48+(数据!R212-6)*权重!H$49,                              5*权重!H$48+6*权重!H$49+(数据!R212-12)*权重!H$51              )
 )</f>
        <v>0</v>
      </c>
      <c r="S212" s="16">
        <f>IF( 数据!S212&lt;=6,(数据!S212-1)*权重!I$48,              IF(数据!S212&lt;=12, 5*权重!I$48+(数据!S212-6)*权重!I$49,                              5*权重!I$48+6*权重!I$49+(数据!S212-12)*权重!I$51              )
 )</f>
        <v>15.2</v>
      </c>
      <c r="T212" s="16">
        <f>IF( 数据!T212&lt;=6,(数据!T212-1)*权重!J$48,              IF(数据!T212&lt;=12, 5*权重!J$48+(数据!T212-6)*权重!J$49,                              5*权重!J$48+6*权重!J$49+(数据!T212-12)*权重!J$51              )
 )</f>
        <v>0.29999999999999982</v>
      </c>
      <c r="U212" s="16">
        <f>IF( 数据!U212&lt;=6,(数据!U212-1)*权重!K$48,              IF(数据!U212&lt;=12, 5*权重!K$48+(数据!U212-6)*权重!K$49,                              5*权重!K$48+6*权重!K$49+(数据!U212-12)*权重!K$51              )
 )</f>
        <v>0</v>
      </c>
      <c r="V212" s="16">
        <f>IF( 数据!V212&lt;=6,(数据!V212-1)*权重!L$48,              IF(数据!V212&lt;=12, 5*权重!L$48+(数据!V212-6)*权重!L$49,                              5*权重!L$48+6*权重!L$49+(数据!V212-12)*权重!L$51              )
 )</f>
        <v>6.4</v>
      </c>
      <c r="W212" s="16">
        <f>IF( 数据!W212&lt;=6,(数据!W212-1)*权重!M$48,              IF(数据!W212&lt;=12, 5*权重!M$48+(数据!W212-6)*权重!M$49,                              5*权重!M$48+6*权重!M$49+(数据!W212-12)*权重!M$51              )
 )</f>
        <v>0.76666666666666661</v>
      </c>
      <c r="X212" s="16">
        <f>IF( 数据!X212&lt;=6,(数据!X212-1)*权重!N$48,              IF(数据!X212&lt;=12, 5*权重!N$48+(数据!X212-6)*权重!N$49,                              5*权重!N$48+6*权重!N$49+(数据!X212-12)*权重!N$51              )
 )</f>
        <v>2.1333333333333333</v>
      </c>
      <c r="Y212" s="16">
        <f>IF( 数据!Y212&lt;=6,(数据!Y212-1)*权重!O$48,              IF(数据!Y212&lt;=12, 5*权重!O$48+(数据!Y212-6)*权重!O$49,                              5*权重!O$48+6*权重!O$49+(数据!Y212-12)*权重!O$51              )
 )</f>
        <v>1.7</v>
      </c>
      <c r="Z212" s="16">
        <f>IF( 数据!Z212&lt;=6,(数据!Z212-1)*权重!P$48,              IF(数据!Z212&lt;=10, 5*权重!P$48+(数据!Z212-4)*权重!P$50,                              5*权重!P$48+4*权重!P$50+(数据!Z212-10)*权重!P$52              )  )</f>
        <v>-1.0750000000000002</v>
      </c>
      <c r="AA212" s="16">
        <f>IF( 数据!AA212&lt;=6,(数据!AA212-1)*权重!Q$48,              IF(数据!AA212&lt;=12, 5*权重!Q$48+(数据!AA212-6)*权重!Q$49,                              5*权重!Q$48+6*权重!Q$49+(数据!AA212-12)*权重!Q$51              )
 )</f>
        <v>5.166666666666667</v>
      </c>
      <c r="AB212" s="16">
        <f>IF( 数据!AB212&lt;=6,(数据!AB212-1)*权重!R$48,              IF(数据!AB212&lt;=10, 5*权重!R$48+(数据!AB212-4)*权重!R$50,                              5*权重!R$48+4*权重!R$50+(数据!AB212-10)*权重!R$52              )  )</f>
        <v>56</v>
      </c>
      <c r="AC212" s="16">
        <f>IF( 数据!AC212&lt;=6,(数据!AC212-1)*权重!S$48,              IF(数据!AC212&lt;=12, 5*权重!S$48+(数据!AC212-6)*权重!S$49,                              5*权重!S$48+6*权重!S$49+(数据!AC212-12)*权重!S$51              )
 )</f>
        <v>21.55</v>
      </c>
      <c r="AD212" s="16">
        <f>IF( 数据!AD212&lt;=6,(数据!AD212-1)*权重!T$48,              IF(数据!AD212&lt;=12, 5*权重!T$48+(数据!AD212-6)*权重!T$49,                              5*权重!T$48+6*权重!T$49+(数据!AD212-12)*权重!T$51              )
 )</f>
        <v>-0.49999999999999956</v>
      </c>
      <c r="AE212" s="16">
        <f>IF( 数据!AE212&lt;=6,(数据!AE212-1)*权重!U$48,              IF(数据!AE212&lt;=10, 5*权重!U$48+(数据!AE212-4)*权重!U$50,                              5*权重!U$48+4*权重!U$50+(数据!AE212-10)*权重!U$52              )  )</f>
        <v>-2.5999999999999996</v>
      </c>
      <c r="AF212" s="16">
        <f>IF( 数据!AF212&lt;=6,(数据!AF212-1)*权重!V$48,              IF(数据!AF212&lt;=10, 5*权重!V$48+(数据!AF212-4)*权重!V$50,                              5*权重!V$48+4*权重!V$50+(数据!AF212-10)*权重!V$52              )  )</f>
        <v>7.0875000000000004</v>
      </c>
      <c r="AG212" s="16">
        <f>IF( 数据!AG212&lt;=6,(数据!AG212-1)*权重!W$48,              IF(数据!AG212&lt;=12, 5*权重!W$48+(数据!AG212-6)*权重!W$49,                              5*权重!W$48+6*权重!W$49+(数据!AG212-12)*权重!W$51              )
 )</f>
        <v>3.4999999999999996</v>
      </c>
      <c r="AH212" s="16">
        <f>IF( 数据!AH212&lt;=6,(数据!AH212-1)*权重!X$48,              IF(数据!AH212&lt;=10, 5*权重!X$48+(数据!AH212-4)*权重!X$50,                              5*权重!X$48+4*权重!X$50+(数据!AH212-10)*权重!X$52              )  )</f>
        <v>0.17500000000000004</v>
      </c>
      <c r="AI212" s="16">
        <f>IF( 数据!AI212&lt;=6,(数据!AI212-1)*权重!Y$48,              IF(数据!AI212&lt;=12, 5*权重!Y$48+(数据!AI212-6)*权重!Y$49,                              5*权重!Y$48+6*权重!Y$49+(数据!AI212-12)*权重!Y$51              )
 )</f>
        <v>0.26666666666666666</v>
      </c>
      <c r="AJ212" s="16">
        <f>IF( 数据!AJ212&lt;=6,(数据!AJ212-1)*权重!Z$48,              IF(数据!AJ212&lt;=10, 5*权重!Z$48+(数据!AJ212-4)*权重!Z$50,                              5*权重!Z$48+4*权重!Z$50+(数据!AJ212-10)*权重!Z$52              )  )</f>
        <v>10.425000000000001</v>
      </c>
      <c r="AK212" s="16">
        <f>IF( 数据!AK212&lt;=6,(数据!AK212-1)*权重!AA$48,              IF(数据!AK212&lt;=10, 5*权重!AA$48+(数据!AK212-4)*权重!AA$50,                              5*权重!AA$48+4*权重!AA$50+(数据!AK212-10)*权重!AA$52              )  )</f>
        <v>-0.92500000000000004</v>
      </c>
      <c r="AL212" s="16">
        <f>IF( 数据!AL212&lt;=6,(数据!AL212-1)*权重!AB$48,              IF(数据!AL212&lt;=12, 5*权重!AB$48+(数据!AL212-6)*权重!AB$49,                              5*权重!AB$48+6*权重!AB$49+(数据!AL212-12)*权重!AB$51              )
 )</f>
        <v>15.3</v>
      </c>
      <c r="AM212" s="16">
        <f>IF( 数据!AM212&lt;=6,(数据!AM212-1)*权重!AC$48,              IF(数据!AM212&lt;=12, 5*权重!AC$48+(数据!AM212-6)*权重!AC$49,                              5*权重!AC$48+6*权重!AC$49+(数据!AM212-12)*权重!AC$51              )
 )</f>
        <v>9.6</v>
      </c>
      <c r="AN212" s="16">
        <f>IF( 数据!AN212&lt;=6,(数据!AN212-1)*权重!AD$48,              IF(数据!AN212&lt;=12, 5*权重!AD$48+(数据!AN212-6)*权重!AD$49,                              5*权重!AD$48+6*权重!AD$49+(数据!AN212-12)*权重!AD$51              )
 )</f>
        <v>72.604166666666671</v>
      </c>
      <c r="AO212" s="16">
        <f>IF( 数据!AO212&lt;=6,(数据!AO212-1)*权重!AE$48,              IF(数据!AO212&lt;=12, 5*权重!AE$48+(数据!AO212-6)*权重!AE$49,                              5*权重!AE$48+6*权重!AE$49+(数据!AO212-12)*权重!AE$51              )
 )</f>
        <v>11.116666666666667</v>
      </c>
      <c r="AP212" s="16">
        <f>IF( 数据!AP212&lt;=6,(数据!AP212-1)*权重!AF$48,              IF(数据!AP212&lt;=12, 5*权重!AF$48+(数据!AP212-6)*权重!AF$49,                              5*权重!AF$48+6*权重!AF$49+(数据!AP212-12)*权重!AF$51              )
 )</f>
        <v>13.5</v>
      </c>
      <c r="AQ212" s="16">
        <f>IF( 数据!AQ212&lt;=6,(数据!AQ212-1)*权重!AG$48,              IF(数据!AQ212&lt;=12, 5*权重!AG$48+(数据!AQ212-6)*权重!AG$49,                              5*权重!AG$48+6*权重!AG$49+(数据!AQ212-12)*权重!AG$51              )
 )</f>
        <v>19.350000000000001</v>
      </c>
      <c r="AR212" s="16">
        <f>IF( 数据!AR212&lt;=6,(数据!AR212-1)*权重!AH$48,              IF(数据!AR212&lt;=12, 5*权重!AH$48+(数据!AR212-6)*权重!AH$49,                              5*权重!AH$48+6*权重!AH$49+(数据!AR212-12)*权重!AH$51              )
 )</f>
        <v>15.733333333333333</v>
      </c>
      <c r="AS212" s="16">
        <f>IF( 数据!AS212&lt;=6,(数据!AS212-1)*权重!AI$48,              IF(数据!AS212&lt;=12, 5*权重!AI$48+(数据!AS212-6)*权重!AI$49,                              5*权重!AI$48+6*权重!AI$49+(数据!AS212-12)*权重!AI$51              )
 )</f>
        <v>5.7000000000000011</v>
      </c>
      <c r="AT212" s="16">
        <f>IF( 数据!AT212&lt;=6,(数据!AT212-1)*权重!AJ$48,              IF(数据!AT212&lt;=12, 5*权重!AJ$48+(数据!AT212-6)*权重!AJ$49,                              5*权重!AJ$48+6*权重!AJ$49+(数据!AT212-12)*权重!AJ$51              )
 )</f>
        <v>71.875</v>
      </c>
      <c r="AU212" s="16">
        <f>IF( 数据!AU212&lt;=6,(数据!AU212-1)*权重!AK$48,              IF(数据!AU212&lt;=12, 5*权重!AK$48+(数据!AU212-6)*权重!AK$49,                              5*权重!AK$48+6*权重!AK$49+(数据!AU212-12)*权重!AK$51              )
 )</f>
        <v>15.099999999999998</v>
      </c>
      <c r="AV212" s="16">
        <f>IF( 数据!AV212&lt;=6,(数据!AV212-1)*权重!AL$48,              IF(数据!AV212&lt;=10, 5*权重!AL$48+(数据!AV212-4)*权重!AL$50,                              5*权重!AL$48+4*权重!AL$50+(数据!AV212-10)*权重!AL$52              )  )</f>
        <v>3.8250000000000002</v>
      </c>
      <c r="AW212" s="16">
        <f>IF( 数据!AW212&lt;=6,(数据!AW212-1)*权重!AM$48,              IF(数据!AW212&lt;=10, 5*权重!AM$48+(数据!AW212-4)*权重!AM$50,                              5*权重!AM$48+4*权重!AM$50+(数据!AW212-10)*权重!AM$52              )  )</f>
        <v>3.8250000000000002</v>
      </c>
      <c r="AX212" s="16">
        <f>IF( 数据!AX212&lt;=6,(数据!AX212-1)*权重!AN$48,              IF(数据!AX212&lt;=10, 5*权重!AN$48+(数据!AX212-4)*权重!AN$50,                              5*权重!AN$48+4*权重!AN$50+(数据!AX212-10)*权重!AN$52              )  )</f>
        <v>22.912499999999998</v>
      </c>
      <c r="AY212" s="8">
        <v>2</v>
      </c>
      <c r="AZ212" s="8">
        <v>3</v>
      </c>
      <c r="BA212" s="8">
        <v>3</v>
      </c>
      <c r="BB212" s="8">
        <v>3</v>
      </c>
      <c r="BC212" s="8">
        <v>2</v>
      </c>
      <c r="BD212" s="8">
        <v>3</v>
      </c>
      <c r="BE212" s="8">
        <v>3</v>
      </c>
      <c r="BF212" s="8">
        <v>2</v>
      </c>
      <c r="BG212" s="8">
        <v>3</v>
      </c>
      <c r="BH212" s="8">
        <v>2</v>
      </c>
      <c r="BI212" s="8">
        <v>3</v>
      </c>
      <c r="BJ212" s="8" t="s">
        <v>26</v>
      </c>
      <c r="BK212" s="8" t="s">
        <v>20</v>
      </c>
      <c r="BL212" s="8">
        <v>15</v>
      </c>
      <c r="BM212" s="8" t="s">
        <v>26</v>
      </c>
      <c r="BN212" s="8"/>
      <c r="BO212" s="8">
        <v>5</v>
      </c>
      <c r="BP212" s="34">
        <v>47299</v>
      </c>
      <c r="BQ212" s="8" t="s">
        <v>21</v>
      </c>
      <c r="BR212" s="8" t="s">
        <v>156</v>
      </c>
    </row>
    <row r="213" spans="1:70" ht="15.5" thickBot="1" x14ac:dyDescent="0.35">
      <c r="A213" s="8" t="s">
        <v>26</v>
      </c>
      <c r="B213" s="16">
        <f t="shared" si="8"/>
        <v>425.39083333333326</v>
      </c>
      <c r="C213" s="8" t="s">
        <v>544</v>
      </c>
      <c r="D213" s="8" t="s">
        <v>154</v>
      </c>
      <c r="E213" s="33">
        <v>1</v>
      </c>
      <c r="F213" s="8">
        <v>0</v>
      </c>
      <c r="G213" s="8" t="s">
        <v>29</v>
      </c>
      <c r="H213" s="8" t="s">
        <v>221</v>
      </c>
      <c r="I213" s="8">
        <v>26</v>
      </c>
      <c r="J213" s="8">
        <v>150</v>
      </c>
      <c r="K213" s="8">
        <v>155</v>
      </c>
      <c r="L213" s="16">
        <f>IF( 数据!L213&lt;=6,(数据!L213-1)*权重!B$48,              IF(数据!L213&lt;=12, 5*权重!B$48+(数据!L213-6)*权重!B$49,                              5*权重!B$48+6*权重!B$49+(数据!L213-12)*权重!B$51              )
 )</f>
        <v>3.9333333333333331</v>
      </c>
      <c r="M213" s="16">
        <f>IF( 数据!M213&lt;=6,(数据!M213-1)*权重!C$48,              IF(数据!M213&lt;=12, 5*权重!C$48+(数据!M213-6)*权重!C$49,                              5*权重!C$48+6*权重!C$49+(数据!M213-12)*权重!C$51              )
 )</f>
        <v>1.7</v>
      </c>
      <c r="N213" s="16">
        <f>IF( 数据!N213&lt;=6,(数据!N213-1)*权重!D$48,              IF(数据!N213&lt;=12, 5*权重!D$48+(数据!N213-6)*权重!D$49,                              5*权重!D$48+6*权重!D$49+(数据!N213-12)*权重!D$51              )
 )</f>
        <v>-0.27999999999999992</v>
      </c>
      <c r="O213" s="16">
        <f>IF( 数据!O213&lt;=6,(数据!O213-1)*权重!E$48,              IF(数据!O213&lt;=12, 5*权重!E$48+(数据!O213-6)*权重!E$49,                              5*权重!E$48+6*权重!E$49+(数据!O213-12)*权重!E$51              )
 )</f>
        <v>0</v>
      </c>
      <c r="P213" s="16">
        <f>IF( 数据!P213&lt;=6,(数据!P213-1)*权重!F$48,              IF(数据!P213&lt;=12, 5*权重!F$48+(数据!P213-6)*权重!F$49,                              5*权重!F$48+6*权重!F$49+(数据!P213-12)*权重!F$51              )
 )</f>
        <v>-3.1166666666666663</v>
      </c>
      <c r="Q213" s="16">
        <f>IF( 数据!Q213&lt;=6,(数据!Q213-1)*权重!G$48,              IF(数据!Q213&lt;=12, 5*权重!G$48+(数据!Q213-6)*权重!G$49,                              5*权重!G$48+6*权重!G$49+(数据!Q213-12)*权重!G$51              )
 )</f>
        <v>0</v>
      </c>
      <c r="R213" s="16">
        <f>IF( 数据!R213&lt;=6,(数据!R213-1)*权重!H$48,              IF(数据!R213&lt;=12, 5*权重!H$48+(数据!R213-6)*权重!H$49,                              5*权重!H$48+6*权重!H$49+(数据!R213-12)*权重!H$51              )
 )</f>
        <v>0</v>
      </c>
      <c r="S213" s="16">
        <f>IF( 数据!S213&lt;=6,(数据!S213-1)*权重!I$48,              IF(数据!S213&lt;=12, 5*权重!I$48+(数据!S213-6)*权重!I$49,                              5*权重!I$48+6*权重!I$49+(数据!S213-12)*权重!I$51              )
 )</f>
        <v>16.566666666666666</v>
      </c>
      <c r="T213" s="16">
        <f>IF( 数据!T213&lt;=6,(数据!T213-1)*权重!J$48,              IF(数据!T213&lt;=12, 5*权重!J$48+(数据!T213-6)*权重!J$49,                              5*权重!J$48+6*权重!J$49+(数据!T213-12)*权重!J$51              )
 )</f>
        <v>0.79999999999999982</v>
      </c>
      <c r="U213" s="16">
        <f>IF( 数据!U213&lt;=6,(数据!U213-1)*权重!K$48,              IF(数据!U213&lt;=12, 5*权重!K$48+(数据!U213-6)*权重!K$49,                              5*权重!K$48+6*权重!K$49+(数据!U213-12)*权重!K$51              )
 )</f>
        <v>0</v>
      </c>
      <c r="V213" s="16">
        <f>IF( 数据!V213&lt;=6,(数据!V213-1)*权重!L$48,              IF(数据!V213&lt;=12, 5*权重!L$48+(数据!V213-6)*权重!L$49,                              5*权重!L$48+6*权重!L$49+(数据!V213-12)*权重!L$51              )
 )</f>
        <v>6.4</v>
      </c>
      <c r="W213" s="16">
        <f>IF( 数据!W213&lt;=6,(数据!W213-1)*权重!M$48,              IF(数据!W213&lt;=12, 5*权重!M$48+(数据!W213-6)*权重!M$49,                              5*权重!M$48+6*权重!M$49+(数据!W213-12)*权重!M$51              )
 )</f>
        <v>0.76666666666666661</v>
      </c>
      <c r="X213" s="16">
        <f>IF( 数据!X213&lt;=6,(数据!X213-1)*权重!N$48,              IF(数据!X213&lt;=12, 5*权重!N$48+(数据!X213-6)*权重!N$49,                              5*权重!N$48+6*权重!N$49+(数据!X213-12)*权重!N$51              )
 )</f>
        <v>1.7999999999999998</v>
      </c>
      <c r="Y213" s="16">
        <f>IF( 数据!Y213&lt;=6,(数据!Y213-1)*权重!O$48,              IF(数据!Y213&lt;=12, 5*权重!O$48+(数据!Y213-6)*权重!O$49,                              5*权重!O$48+6*权重!O$49+(数据!Y213-12)*权重!O$51              )
 )</f>
        <v>1.6166666666666667</v>
      </c>
      <c r="Z213" s="16">
        <f>IF( 数据!Z213&lt;=6,(数据!Z213-1)*权重!P$48,              IF(数据!Z213&lt;=10, 5*权重!P$48+(数据!Z213-4)*权重!P$50,                              5*权重!P$48+4*权重!P$50+(数据!Z213-10)*权重!P$52              )  )</f>
        <v>-1.6</v>
      </c>
      <c r="AA213" s="16">
        <f>IF( 数据!AA213&lt;=6,(数据!AA213-1)*权重!Q$48,              IF(数据!AA213&lt;=12, 5*权重!Q$48+(数据!AA213-6)*权重!Q$49,                              5*权重!Q$48+6*权重!Q$49+(数据!AA213-12)*权重!Q$51              )
 )</f>
        <v>7.1666666666666661</v>
      </c>
      <c r="AB213" s="16">
        <f>IF( 数据!AB213&lt;=6,(数据!AB213-1)*权重!R$48,              IF(数据!AB213&lt;=10, 5*权重!R$48+(数据!AB213-4)*权重!R$50,                              5*权重!R$48+4*权重!R$50+(数据!AB213-10)*权重!R$52              )  )</f>
        <v>57.5</v>
      </c>
      <c r="AC213" s="16">
        <f>IF( 数据!AC213&lt;=6,(数据!AC213-1)*权重!S$48,              IF(数据!AC213&lt;=12, 5*权重!S$48+(数据!AC213-6)*权重!S$49,                              5*权重!S$48+6*权重!S$49+(数据!AC213-12)*权重!S$51              )
 )</f>
        <v>20.183333333333334</v>
      </c>
      <c r="AD213" s="16">
        <f>IF( 数据!AD213&lt;=6,(数据!AD213-1)*权重!T$48,              IF(数据!AD213&lt;=12, 5*权重!T$48+(数据!AD213-6)*权重!T$49,                              5*权重!T$48+6*权重!T$49+(数据!AD213-12)*权重!T$51              )
 )</f>
        <v>-0.86666666666666625</v>
      </c>
      <c r="AE213" s="16">
        <f>IF( 数据!AE213&lt;=6,(数据!AE213-1)*权重!U$48,              IF(数据!AE213&lt;=10, 5*权重!U$48+(数据!AE213-4)*权重!U$50,                              5*权重!U$48+4*权重!U$50+(数据!AE213-10)*权重!U$52              )  )</f>
        <v>-2.1999999999999993</v>
      </c>
      <c r="AF213" s="16">
        <f>IF( 数据!AF213&lt;=6,(数据!AF213-1)*权重!V$48,              IF(数据!AF213&lt;=10, 5*权重!V$48+(数据!AF213-4)*权重!V$50,                              5*权重!V$48+4*权重!V$50+(数据!AF213-10)*权重!V$52              )  )</f>
        <v>7.3500000000000005</v>
      </c>
      <c r="AG213" s="16">
        <f>IF( 数据!AG213&lt;=6,(数据!AG213-1)*权重!W$48,              IF(数据!AG213&lt;=12, 5*权重!W$48+(数据!AG213-6)*权重!W$49,                              5*权重!W$48+6*权重!W$49+(数据!AG213-12)*权重!W$51              )
 )</f>
        <v>3.3</v>
      </c>
      <c r="AH213" s="16">
        <f>IF( 数据!AH213&lt;=6,(数据!AH213-1)*权重!X$48,              IF(数据!AH213&lt;=10, 5*权重!X$48+(数据!AH213-4)*权重!X$50,                              5*权重!X$48+4*权重!X$50+(数据!AH213-10)*权重!X$52              )  )</f>
        <v>0.28749999999999998</v>
      </c>
      <c r="AI213" s="16">
        <f>IF( 数据!AI213&lt;=6,(数据!AI213-1)*权重!Y$48,              IF(数据!AI213&lt;=12, 5*权重!Y$48+(数据!AI213-6)*权重!Y$49,                              5*权重!Y$48+6*权重!Y$49+(数据!AI213-12)*权重!Y$51              )
 )</f>
        <v>3.3333333333333354E-2</v>
      </c>
      <c r="AJ213" s="16">
        <f>IF( 数据!AJ213&lt;=6,(数据!AJ213-1)*权重!Z$48,              IF(数据!AJ213&lt;=10, 5*权重!Z$48+(数据!AJ213-4)*权重!Z$50,                              5*权重!Z$48+4*权重!Z$50+(数据!AJ213-10)*权重!Z$52              )  )</f>
        <v>9.8375000000000004</v>
      </c>
      <c r="AK213" s="16">
        <f>IF( 数据!AK213&lt;=6,(数据!AK213-1)*权重!AA$48,              IF(数据!AK213&lt;=10, 5*权重!AA$48+(数据!AK213-4)*权重!AA$50,                              5*权重!AA$48+4*权重!AA$50+(数据!AK213-10)*权重!AA$52              )  )</f>
        <v>-1.2750000000000001</v>
      </c>
      <c r="AL213" s="16">
        <f>IF( 数据!AL213&lt;=6,(数据!AL213-1)*权重!AB$48,              IF(数据!AL213&lt;=12, 5*权重!AB$48+(数据!AL213-6)*权重!AB$49,                              5*权重!AB$48+6*权重!AB$49+(数据!AL213-12)*权重!AB$51              )
 )</f>
        <v>14.4</v>
      </c>
      <c r="AM213" s="16">
        <f>IF( 数据!AM213&lt;=6,(数据!AM213-1)*权重!AC$48,              IF(数据!AM213&lt;=12, 5*权重!AC$48+(数据!AM213-6)*权重!AC$49,                              5*权重!AC$48+6*权重!AC$49+(数据!AM213-12)*权重!AC$51              )
 )</f>
        <v>9.2333333333333343</v>
      </c>
      <c r="AN213" s="16">
        <f>IF( 数据!AN213&lt;=6,(数据!AN213-1)*权重!AD$48,              IF(数据!AN213&lt;=12, 5*权重!AD$48+(数据!AN213-6)*权重!AD$49,                              5*权重!AD$48+6*权重!AD$49+(数据!AN213-12)*权重!AD$51              )
 )</f>
        <v>72.604166666666671</v>
      </c>
      <c r="AO213" s="16">
        <f>IF( 数据!AO213&lt;=6,(数据!AO213-1)*权重!AE$48,              IF(数据!AO213&lt;=12, 5*权重!AE$48+(数据!AO213-6)*权重!AE$49,                              5*权重!AE$48+6*权重!AE$49+(数据!AO213-12)*权重!AE$51              )
 )</f>
        <v>15.1</v>
      </c>
      <c r="AP213" s="16">
        <f>IF( 数据!AP213&lt;=6,(数据!AP213-1)*权重!AF$48,              IF(数据!AP213&lt;=12, 5*权重!AF$48+(数据!AP213-6)*权重!AF$49,                              5*权重!AF$48+6*权重!AF$49+(数据!AP213-12)*权重!AF$51              )
 )</f>
        <v>15.433333333333334</v>
      </c>
      <c r="AQ213" s="16">
        <f>IF( 数据!AQ213&lt;=6,(数据!AQ213-1)*权重!AG$48,              IF(数据!AQ213&lt;=12, 5*权重!AG$48+(数据!AQ213-6)*权重!AG$49,                              5*权重!AG$48+6*权重!AG$49+(数据!AQ213-12)*权重!AG$51              )
 )</f>
        <v>20.900000000000002</v>
      </c>
      <c r="AR213" s="16">
        <f>IF( 数据!AR213&lt;=6,(数据!AR213-1)*权重!AH$48,              IF(数据!AR213&lt;=12, 5*权重!AH$48+(数据!AR213-6)*权重!AH$49,                              5*权重!AH$48+6*权重!AH$49+(数据!AR213-12)*权重!AH$51              )
 )</f>
        <v>18.066666666666666</v>
      </c>
      <c r="AS213" s="16">
        <f>IF( 数据!AS213&lt;=6,(数据!AS213-1)*权重!AI$48,              IF(数据!AS213&lt;=12, 5*权重!AI$48+(数据!AS213-6)*权重!AI$49,                              5*权重!AI$48+6*权重!AI$49+(数据!AS213-12)*权重!AI$51              )
 )</f>
        <v>8.5500000000000007</v>
      </c>
      <c r="AT213" s="16">
        <f>IF( 数据!AT213&lt;=6,(数据!AT213-1)*权重!AJ$48,              IF(数据!AT213&lt;=12, 5*权重!AJ$48+(数据!AT213-6)*权重!AJ$49,                              5*权重!AJ$48+6*权重!AJ$49+(数据!AT213-12)*权重!AJ$51              )
 )</f>
        <v>76.75</v>
      </c>
      <c r="AU213" s="16">
        <f>IF( 数据!AU213&lt;=6,(数据!AU213-1)*权重!AK$48,              IF(数据!AU213&lt;=12, 5*权重!AK$48+(数据!AU213-6)*权重!AK$49,                              5*权重!AK$48+6*权重!AK$49+(数据!AU213-12)*权重!AK$51              )
 )</f>
        <v>15.099999999999998</v>
      </c>
      <c r="AV213" s="16">
        <f>IF( 数据!AV213&lt;=6,(数据!AV213-1)*权重!AL$48,              IF(数据!AV213&lt;=10, 5*权重!AL$48+(数据!AV213-4)*权重!AL$50,                              5*权重!AL$48+4*权重!AL$50+(数据!AV213-10)*权重!AL$52              )  )</f>
        <v>3.8250000000000002</v>
      </c>
      <c r="AW213" s="16">
        <f>IF( 数据!AW213&lt;=6,(数据!AW213-1)*权重!AM$48,              IF(数据!AW213&lt;=10, 5*权重!AM$48+(数据!AW213-4)*权重!AM$50,                              5*权重!AM$48+4*权重!AM$50+(数据!AW213-10)*权重!AM$52              )  )</f>
        <v>3.45</v>
      </c>
      <c r="AX213" s="16">
        <f>IF( 数据!AX213&lt;=6,(数据!AX213-1)*权重!AN$48,              IF(数据!AX213&lt;=10, 5*权重!AN$48+(数据!AX213-4)*权重!AN$50,                              5*权重!AN$48+4*权重!AN$50+(数据!AX213-10)*权重!AN$52              )  )</f>
        <v>22.074999999999999</v>
      </c>
      <c r="AY213" s="8">
        <v>3</v>
      </c>
      <c r="AZ213" s="8">
        <v>1</v>
      </c>
      <c r="BA213" s="8">
        <v>2</v>
      </c>
      <c r="BB213" s="8">
        <v>1</v>
      </c>
      <c r="BC213" s="8">
        <v>3</v>
      </c>
      <c r="BD213" s="8">
        <v>1</v>
      </c>
      <c r="BE213" s="8">
        <v>2</v>
      </c>
      <c r="BF213" s="8">
        <v>3</v>
      </c>
      <c r="BG213" s="8">
        <v>3</v>
      </c>
      <c r="BH213" s="8">
        <v>3</v>
      </c>
      <c r="BI213" s="8">
        <v>2</v>
      </c>
      <c r="BJ213" s="8" t="s">
        <v>26</v>
      </c>
      <c r="BK213" s="8" t="s">
        <v>20</v>
      </c>
      <c r="BL213" s="8">
        <v>14</v>
      </c>
      <c r="BM213" s="8" t="s">
        <v>26</v>
      </c>
      <c r="BN213" s="8"/>
      <c r="BO213" s="8">
        <v>5</v>
      </c>
      <c r="BP213" s="34">
        <v>46934</v>
      </c>
      <c r="BQ213" s="8" t="s">
        <v>21</v>
      </c>
      <c r="BR213" s="8" t="s">
        <v>156</v>
      </c>
    </row>
    <row r="214" spans="1:70" ht="15.5" thickBot="1" x14ac:dyDescent="0.35">
      <c r="A214" s="8" t="s">
        <v>26</v>
      </c>
      <c r="B214" s="16">
        <f t="shared" si="8"/>
        <v>414.86583333333334</v>
      </c>
      <c r="C214" s="8" t="s">
        <v>545</v>
      </c>
      <c r="D214" s="8" t="s">
        <v>484</v>
      </c>
      <c r="E214" s="33">
        <v>1</v>
      </c>
      <c r="F214" s="8">
        <v>0</v>
      </c>
      <c r="G214" s="8" t="s">
        <v>157</v>
      </c>
      <c r="H214" s="8" t="s">
        <v>24</v>
      </c>
      <c r="I214" s="8">
        <v>24</v>
      </c>
      <c r="J214" s="8">
        <v>141</v>
      </c>
      <c r="K214" s="8">
        <v>150</v>
      </c>
      <c r="L214" s="16">
        <f>IF( 数据!L214&lt;=6,(数据!L214-1)*权重!B$48,              IF(数据!L214&lt;=12, 5*权重!B$48+(数据!L214-6)*权重!B$49,                              5*权重!B$48+6*权重!B$49+(数据!L214-12)*权重!B$51              )
 )</f>
        <v>3.4666666666666668</v>
      </c>
      <c r="M214" s="16">
        <f>IF( 数据!M214&lt;=6,(数据!M214-1)*权重!C$48,              IF(数据!M214&lt;=12, 5*权重!C$48+(数据!M214-6)*权重!C$49,                              5*权重!C$48+6*权重!C$49+(数据!M214-12)*权重!C$51              )
 )</f>
        <v>1.7</v>
      </c>
      <c r="N214" s="16">
        <f>IF( 数据!N214&lt;=6,(数据!N214-1)*权重!D$48,              IF(数据!N214&lt;=12, 5*权重!D$48+(数据!N214-6)*权重!D$49,                              5*权重!D$48+6*权重!D$49+(数据!N214-12)*权重!D$51              )
 )</f>
        <v>0.52833333333333332</v>
      </c>
      <c r="O214" s="16">
        <f>IF( 数据!O214&lt;=6,(数据!O214-1)*权重!E$48,              IF(数据!O214&lt;=12, 5*权重!E$48+(数据!O214-6)*权重!E$49,                              5*权重!E$48+6*权重!E$49+(数据!O214-12)*权重!E$51              )
 )</f>
        <v>0</v>
      </c>
      <c r="P214" s="16">
        <f>IF( 数据!P214&lt;=6,(数据!P214-1)*权重!F$48,              IF(数据!P214&lt;=12, 5*权重!F$48+(数据!P214-6)*权重!F$49,                              5*权重!F$48+6*权重!F$49+(数据!P214-12)*权重!F$51              )
 )</f>
        <v>-3.1166666666666663</v>
      </c>
      <c r="Q214" s="16">
        <f>IF( 数据!Q214&lt;=6,(数据!Q214-1)*权重!G$48,              IF(数据!Q214&lt;=12, 5*权重!G$48+(数据!Q214-6)*权重!G$49,                              5*权重!G$48+6*权重!G$49+(数据!Q214-12)*权重!G$51              )
 )</f>
        <v>0</v>
      </c>
      <c r="R214" s="16">
        <f>IF( 数据!R214&lt;=6,(数据!R214-1)*权重!H$48,              IF(数据!R214&lt;=12, 5*权重!H$48+(数据!R214-6)*权重!H$49,                              5*权重!H$48+6*权重!H$49+(数据!R214-12)*权重!H$51              )
 )</f>
        <v>0</v>
      </c>
      <c r="S214" s="16">
        <f>IF( 数据!S214&lt;=6,(数据!S214-1)*权重!I$48,              IF(数据!S214&lt;=12, 5*权重!I$48+(数据!S214-6)*权重!I$49,                              5*权重!I$48+6*权重!I$49+(数据!S214-12)*权重!I$51              )
 )</f>
        <v>16.566666666666666</v>
      </c>
      <c r="T214" s="16">
        <f>IF( 数据!T214&lt;=6,(数据!T214-1)*权重!J$48,              IF(数据!T214&lt;=12, 5*权重!J$48+(数据!T214-6)*权重!J$49,                              5*权重!J$48+6*权重!J$49+(数据!T214-12)*权重!J$51              )
 )</f>
        <v>3.5</v>
      </c>
      <c r="U214" s="16">
        <f>IF( 数据!U214&lt;=6,(数据!U214-1)*权重!K$48,              IF(数据!U214&lt;=12, 5*权重!K$48+(数据!U214-6)*权重!K$49,                              5*权重!K$48+6*权重!K$49+(数据!U214-12)*权重!K$51              )
 )</f>
        <v>0</v>
      </c>
      <c r="V214" s="16">
        <f>IF( 数据!V214&lt;=6,(数据!V214-1)*权重!L$48,              IF(数据!V214&lt;=12, 5*权重!L$48+(数据!V214-6)*权重!L$49,                              5*权重!L$48+6*权重!L$49+(数据!V214-12)*权重!L$51              )
 )</f>
        <v>10.166666666666668</v>
      </c>
      <c r="W214" s="16">
        <f>IF( 数据!W214&lt;=6,(数据!W214-1)*权重!M$48,              IF(数据!W214&lt;=12, 5*权重!M$48+(数据!W214-6)*权重!M$49,                              5*权重!M$48+6*权重!M$49+(数据!W214-12)*权重!M$51              )
 )</f>
        <v>-0.51666666666666661</v>
      </c>
      <c r="X214" s="16">
        <f>IF( 数据!X214&lt;=6,(数据!X214-1)*权重!N$48,              IF(数据!X214&lt;=12, 5*权重!N$48+(数据!X214-6)*权重!N$49,                              5*权重!N$48+6*权重!N$49+(数据!X214-12)*权重!N$51              )
 )</f>
        <v>3.1999999999999997</v>
      </c>
      <c r="Y214" s="16">
        <f>IF( 数据!Y214&lt;=6,(数据!Y214-1)*权重!O$48,              IF(数据!Y214&lt;=12, 5*权重!O$48+(数据!Y214-6)*权重!O$49,                              5*权重!O$48+6*权重!O$49+(数据!Y214-12)*权重!O$51              )
 )</f>
        <v>3.3666666666666667</v>
      </c>
      <c r="Z214" s="16">
        <f>IF( 数据!Z214&lt;=6,(数据!Z214-1)*权重!P$48,              IF(数据!Z214&lt;=10, 5*权重!P$48+(数据!Z214-4)*权重!P$50,                              5*权重!P$48+4*权重!P$50+(数据!Z214-10)*权重!P$52              )  )</f>
        <v>-1.0750000000000002</v>
      </c>
      <c r="AA214" s="16">
        <f>IF( 数据!AA214&lt;=6,(数据!AA214-1)*权重!Q$48,              IF(数据!AA214&lt;=12, 5*权重!Q$48+(数据!AA214-6)*权重!Q$49,                              5*权重!Q$48+6*权重!Q$49+(数据!AA214-12)*权重!Q$51              )
 )</f>
        <v>6.6666666666666661</v>
      </c>
      <c r="AB214" s="16">
        <f>IF( 数据!AB214&lt;=6,(数据!AB214-1)*权重!R$48,              IF(数据!AB214&lt;=10, 5*权重!R$48+(数据!AB214-4)*权重!R$50,                              5*权重!R$48+4*权重!R$50+(数据!AB214-10)*权重!R$52              )  )</f>
        <v>54.5</v>
      </c>
      <c r="AC214" s="16">
        <f>IF( 数据!AC214&lt;=6,(数据!AC214-1)*权重!S$48,              IF(数据!AC214&lt;=12, 5*权重!S$48+(数据!AC214-6)*权重!S$49,                              5*权重!S$48+6*权重!S$49+(数据!AC214-12)*权重!S$51              )
 )</f>
        <v>21.55</v>
      </c>
      <c r="AD214" s="16">
        <f>IF( 数据!AD214&lt;=6,(数据!AD214-1)*权重!T$48,              IF(数据!AD214&lt;=12, 5*权重!T$48+(数据!AD214-6)*权重!T$49,                              5*权重!T$48+6*权重!T$49+(数据!AD214-12)*权重!T$51              )
 )</f>
        <v>-0.86666666666666625</v>
      </c>
      <c r="AE214" s="16">
        <f>IF( 数据!AE214&lt;=6,(数据!AE214-1)*权重!U$48,              IF(数据!AE214&lt;=10, 5*权重!U$48+(数据!AE214-4)*权重!U$50,                              5*权重!U$48+4*权重!U$50+(数据!AE214-10)*权重!U$52              )  )</f>
        <v>-2.1999999999999993</v>
      </c>
      <c r="AF214" s="16">
        <f>IF( 数据!AF214&lt;=6,(数据!AF214-1)*权重!V$48,              IF(数据!AF214&lt;=10, 5*权重!V$48+(数据!AF214-4)*权重!V$50,                              5*权重!V$48+4*权重!V$50+(数据!AF214-10)*权重!V$52              )  )</f>
        <v>6.5625000000000009</v>
      </c>
      <c r="AG214" s="16">
        <f>IF( 数据!AG214&lt;=6,(数据!AG214-1)*权重!W$48,              IF(数据!AG214&lt;=12, 5*权重!W$48+(数据!AG214-6)*权重!W$49,                              5*权重!W$48+6*权重!W$49+(数据!AG214-12)*权重!W$51              )
 )</f>
        <v>3.0999999999999996</v>
      </c>
      <c r="AH214" s="16">
        <f>IF( 数据!AH214&lt;=6,(数据!AH214-1)*权重!X$48,              IF(数据!AH214&lt;=10, 5*权重!X$48+(数据!AH214-4)*权重!X$50,                              5*权重!X$48+4*权重!X$50+(数据!AH214-10)*权重!X$52              )  )</f>
        <v>-4.9999999999999989E-2</v>
      </c>
      <c r="AI214" s="16">
        <f>IF( 数据!AI214&lt;=6,(数据!AI214-1)*权重!Y$48,              IF(数据!AI214&lt;=12, 5*权重!Y$48+(数据!AI214-6)*权重!Y$49,                              5*权重!Y$48+6*权重!Y$49+(数据!AI214-12)*权重!Y$51              )
 )</f>
        <v>0.53333333333333333</v>
      </c>
      <c r="AJ214" s="16">
        <f>IF( 数据!AJ214&lt;=6,(数据!AJ214-1)*权重!Z$48,              IF(数据!AJ214&lt;=10, 5*权重!Z$48+(数据!AJ214-4)*权重!Z$50,                              5*权重!Z$48+4*权重!Z$50+(数据!AJ214-10)*权重!Z$52              )  )</f>
        <v>9.25</v>
      </c>
      <c r="AK214" s="16">
        <f>IF( 数据!AK214&lt;=6,(数据!AK214-1)*权重!AA$48,              IF(数据!AK214&lt;=10, 5*权重!AA$48+(数据!AK214-4)*权重!AA$50,                              5*权重!AA$48+4*权重!AA$50+(数据!AK214-10)*权重!AA$52              )  )</f>
        <v>-1.625</v>
      </c>
      <c r="AL214" s="16">
        <f>IF( 数据!AL214&lt;=6,(数据!AL214-1)*权重!AB$48,              IF(数据!AL214&lt;=12, 5*权重!AB$48+(数据!AL214-6)*权重!AB$49,                              5*权重!AB$48+6*权重!AB$49+(数据!AL214-12)*权重!AB$51              )
 )</f>
        <v>16.2</v>
      </c>
      <c r="AM214" s="16">
        <f>IF( 数据!AM214&lt;=6,(数据!AM214-1)*权重!AC$48,              IF(数据!AM214&lt;=12, 5*权重!AC$48+(数据!AM214-6)*权重!AC$49,                              5*权重!AC$48+6*权重!AC$49+(数据!AM214-12)*权重!AC$51              )
 )</f>
        <v>8.8666666666666671</v>
      </c>
      <c r="AN214" s="16">
        <f>IF( 数据!AN214&lt;=6,(数据!AN214-1)*权重!AD$48,              IF(数据!AN214&lt;=12, 5*权重!AD$48+(数据!AN214-6)*权重!AD$49,                              5*权重!AD$48+6*权重!AD$49+(数据!AN214-12)*权重!AD$51              )
 )</f>
        <v>67.875</v>
      </c>
      <c r="AO214" s="16">
        <f>IF( 数据!AO214&lt;=6,(数据!AO214-1)*权重!AE$48,              IF(数据!AO214&lt;=12, 5*权重!AE$48+(数据!AO214-6)*权重!AE$49,                              5*权重!AE$48+6*权重!AE$49+(数据!AO214-12)*权重!AE$51              )
 )</f>
        <v>12.5</v>
      </c>
      <c r="AP214" s="16">
        <f>IF( 数据!AP214&lt;=6,(数据!AP214-1)*权重!AF$48,              IF(数据!AP214&lt;=12, 5*权重!AF$48+(数据!AP214-6)*权重!AF$49,                              5*权重!AF$48+6*权重!AF$49+(数据!AP214-12)*权重!AF$51              )
 )</f>
        <v>13.5</v>
      </c>
      <c r="AQ214" s="16">
        <f>IF( 数据!AQ214&lt;=6,(数据!AQ214-1)*权重!AG$48,              IF(数据!AQ214&lt;=12, 5*权重!AG$48+(数据!AQ214-6)*权重!AG$49,                              5*权重!AG$48+6*权重!AG$49+(数据!AQ214-12)*权重!AG$51              )
 )</f>
        <v>19.350000000000001</v>
      </c>
      <c r="AR214" s="16">
        <f>IF( 数据!AR214&lt;=6,(数据!AR214-1)*权重!AH$48,              IF(数据!AR214&lt;=12, 5*权重!AH$48+(数据!AR214-6)*权重!AH$49,                              5*权重!AH$48+6*权重!AH$49+(数据!AR214-12)*权重!AH$51              )
 )</f>
        <v>18.066666666666666</v>
      </c>
      <c r="AS214" s="16">
        <f>IF( 数据!AS214&lt;=6,(数据!AS214-1)*权重!AI$48,              IF(数据!AS214&lt;=12, 5*权重!AI$48+(数据!AS214-6)*权重!AI$49,                              5*权重!AI$48+6*权重!AI$49+(数据!AS214-12)*权重!AI$51              )
 )</f>
        <v>7.6000000000000014</v>
      </c>
      <c r="AT214" s="16">
        <f>IF( 数据!AT214&lt;=6,(数据!AT214-1)*权重!AJ$48,              IF(数据!AT214&lt;=12, 5*权重!AJ$48+(数据!AT214-6)*权重!AJ$49,                              5*权重!AJ$48+6*权重!AJ$49+(数据!AT214-12)*权重!AJ$51              )
 )</f>
        <v>71.875</v>
      </c>
      <c r="AU214" s="16">
        <f>IF( 数据!AU214&lt;=6,(数据!AU214-1)*权重!AK$48,              IF(数据!AU214&lt;=12, 5*权重!AK$48+(数据!AU214-6)*权重!AK$49,                              5*权重!AK$48+6*权重!AK$49+(数据!AU214-12)*权重!AK$51              )
 )</f>
        <v>14.2</v>
      </c>
      <c r="AV214" s="16">
        <f>IF( 数据!AV214&lt;=6,(数据!AV214-1)*权重!AL$48,              IF(数据!AV214&lt;=10, 5*权重!AL$48+(数据!AV214-4)*权重!AL$50,                              5*权重!AL$48+4*权重!AL$50+(数据!AV214-10)*权重!AL$52              )  )</f>
        <v>2.9749999999999996</v>
      </c>
      <c r="AW214" s="16">
        <f>IF( 数据!AW214&lt;=6,(数据!AW214-1)*权重!AM$48,              IF(数据!AW214&lt;=10, 5*权重!AM$48+(数据!AW214-4)*权重!AM$50,                              5*权重!AM$48+4*权重!AM$50+(数据!AW214-10)*权重!AM$52              )  )</f>
        <v>4.5750000000000002</v>
      </c>
      <c r="AX214" s="16">
        <f>IF( 数据!AX214&lt;=6,(数据!AX214-1)*权重!AN$48,              IF(数据!AX214&lt;=10, 5*权重!AN$48+(数据!AX214-4)*权重!AN$50,                              5*权重!AN$48+4*权重!AN$50+(数据!AX214-10)*权重!AN$52              )  )</f>
        <v>22.074999999999999</v>
      </c>
      <c r="AY214" s="8">
        <v>3</v>
      </c>
      <c r="AZ214" s="8">
        <v>2</v>
      </c>
      <c r="BA214" s="8">
        <v>2</v>
      </c>
      <c r="BB214" s="8">
        <v>1</v>
      </c>
      <c r="BC214" s="8">
        <v>1</v>
      </c>
      <c r="BD214" s="8">
        <v>3</v>
      </c>
      <c r="BE214" s="8">
        <v>4</v>
      </c>
      <c r="BF214" s="8">
        <v>1</v>
      </c>
      <c r="BG214" s="8">
        <v>3</v>
      </c>
      <c r="BH214" s="8">
        <v>4</v>
      </c>
      <c r="BI214" s="8">
        <v>2</v>
      </c>
      <c r="BJ214" s="8" t="s">
        <v>26</v>
      </c>
      <c r="BK214" s="8" t="s">
        <v>20</v>
      </c>
      <c r="BL214" s="8">
        <v>14</v>
      </c>
      <c r="BM214" s="8" t="s">
        <v>26</v>
      </c>
      <c r="BN214" s="8"/>
      <c r="BO214" s="8">
        <v>33</v>
      </c>
      <c r="BP214" s="34">
        <v>47299</v>
      </c>
      <c r="BQ214" s="8" t="s">
        <v>21</v>
      </c>
      <c r="BR214" s="8" t="s">
        <v>156</v>
      </c>
    </row>
    <row r="215" spans="1:70" ht="15.5" thickBot="1" x14ac:dyDescent="0.35">
      <c r="A215" s="8" t="s">
        <v>26</v>
      </c>
      <c r="B215" s="16">
        <f t="shared" si="8"/>
        <v>402.23916666666662</v>
      </c>
      <c r="C215" s="8" t="s">
        <v>546</v>
      </c>
      <c r="D215" s="8" t="s">
        <v>154</v>
      </c>
      <c r="E215" s="33">
        <v>1</v>
      </c>
      <c r="F215" s="8">
        <v>0</v>
      </c>
      <c r="G215" s="8" t="s">
        <v>155</v>
      </c>
      <c r="H215" s="8" t="s">
        <v>31</v>
      </c>
      <c r="I215" s="8">
        <v>24</v>
      </c>
      <c r="J215" s="8">
        <v>144</v>
      </c>
      <c r="K215" s="8">
        <v>153</v>
      </c>
      <c r="L215" s="16">
        <f>IF( 数据!L215&lt;=6,(数据!L215-1)*权重!B$48,              IF(数据!L215&lt;=12, 5*权重!B$48+(数据!L215-6)*权重!B$49,                              5*权重!B$48+6*权重!B$49+(数据!L215-12)*权重!B$51              )
 )</f>
        <v>3.0833333333333335</v>
      </c>
      <c r="M215" s="16">
        <f>IF( 数据!M215&lt;=6,(数据!M215-1)*权重!C$48,              IF(数据!M215&lt;=12, 5*权重!C$48+(数据!M215-6)*权重!C$49,                              5*权重!C$48+6*权重!C$49+(数据!M215-12)*权重!C$51              )
 )</f>
        <v>2.3199999999999998</v>
      </c>
      <c r="N215" s="16">
        <f>IF( 数据!N215&lt;=6,(数据!N215-1)*权重!D$48,              IF(数据!N215&lt;=12, 5*权重!D$48+(数据!N215-6)*权重!D$49,                              5*权重!D$48+6*权重!D$49+(数据!N215-12)*权重!D$51              )
 )</f>
        <v>0.82000000000000006</v>
      </c>
      <c r="O215" s="16">
        <f>IF( 数据!O215&lt;=6,(数据!O215-1)*权重!E$48,              IF(数据!O215&lt;=12, 5*权重!E$48+(数据!O215-6)*权重!E$49,                              5*权重!E$48+6*权重!E$49+(数据!O215-12)*权重!E$51              )
 )</f>
        <v>0</v>
      </c>
      <c r="P215" s="16">
        <f>IF( 数据!P215&lt;=6,(数据!P215-1)*权重!F$48,              IF(数据!P215&lt;=12, 5*权重!F$48+(数据!P215-6)*权重!F$49,                              5*权重!F$48+6*权重!F$49+(数据!P215-12)*权重!F$51              )
 )</f>
        <v>-3.5166666666666662</v>
      </c>
      <c r="Q215" s="16">
        <f>IF( 数据!Q215&lt;=6,(数据!Q215-1)*权重!G$48,              IF(数据!Q215&lt;=12, 5*权重!G$48+(数据!Q215-6)*权重!G$49,                              5*权重!G$48+6*权重!G$49+(数据!Q215-12)*权重!G$51              )
 )</f>
        <v>0</v>
      </c>
      <c r="R215" s="16">
        <f>IF( 数据!R215&lt;=6,(数据!R215-1)*权重!H$48,              IF(数据!R215&lt;=12, 5*权重!H$48+(数据!R215-6)*权重!H$49,                              5*权重!H$48+6*权重!H$49+(数据!R215-12)*权重!H$51              )
 )</f>
        <v>0</v>
      </c>
      <c r="S215" s="16">
        <f>IF( 数据!S215&lt;=6,(数据!S215-1)*权重!I$48,              IF(数据!S215&lt;=12, 5*权重!I$48+(数据!S215-6)*权重!I$49,                              5*权重!I$48+6*权重!I$49+(数据!S215-12)*权重!I$51              )
 )</f>
        <v>10.6</v>
      </c>
      <c r="T215" s="16">
        <f>IF( 数据!T215&lt;=6,(数据!T215-1)*权重!J$48,              IF(数据!T215&lt;=12, 5*权重!J$48+(数据!T215-6)*权重!J$49,                              5*权重!J$48+6*权重!J$49+(数据!T215-12)*权重!J$51              )
 )</f>
        <v>1.7999999999999998</v>
      </c>
      <c r="U215" s="16">
        <f>IF( 数据!U215&lt;=6,(数据!U215-1)*权重!K$48,              IF(数据!U215&lt;=12, 5*权重!K$48+(数据!U215-6)*权重!K$49,                              5*权重!K$48+6*权重!K$49+(数据!U215-12)*权重!K$51              )
 )</f>
        <v>0</v>
      </c>
      <c r="V215" s="16">
        <f>IF( 数据!V215&lt;=6,(数据!V215-1)*权重!L$48,              IF(数据!V215&lt;=12, 5*权重!L$48+(数据!V215-6)*权重!L$49,                              5*权重!L$48+6*权重!L$49+(数据!V215-12)*权重!L$51              )
 )</f>
        <v>6.0333333333333341</v>
      </c>
      <c r="W215" s="16">
        <f>IF( 数据!W215&lt;=6,(数据!W215-1)*权重!M$48,              IF(数据!W215&lt;=12, 5*权重!M$48+(数据!W215-6)*权重!M$49,                              5*权重!M$48+6*权重!M$49+(数据!W215-12)*权重!M$51              )
 )</f>
        <v>-0.51666666666666661</v>
      </c>
      <c r="X215" s="16">
        <f>IF( 数据!X215&lt;=6,(数据!X215-1)*权重!N$48,              IF(数据!X215&lt;=12, 5*权重!N$48+(数据!X215-6)*权重!N$49,                              5*权重!N$48+6*权重!N$49+(数据!X215-12)*权重!N$51              )
 )</f>
        <v>3.6666666666666661</v>
      </c>
      <c r="Y215" s="16">
        <f>IF( 数据!Y215&lt;=6,(数据!Y215-1)*权重!O$48,              IF(数据!Y215&lt;=12, 5*权重!O$48+(数据!Y215-6)*权重!O$49,                              5*权重!O$48+6*权重!O$49+(数据!Y215-12)*权重!O$51              )
 )</f>
        <v>1.45</v>
      </c>
      <c r="Z215" s="16">
        <f>IF( 数据!Z215&lt;=6,(数据!Z215-1)*权重!P$48,              IF(数据!Z215&lt;=10, 5*权重!P$48+(数据!Z215-4)*权重!P$50,                              5*权重!P$48+4*权重!P$50+(数据!Z215-10)*权重!P$52              )  )</f>
        <v>-0.88000000000000012</v>
      </c>
      <c r="AA215" s="16">
        <f>IF( 数据!AA215&lt;=6,(数据!AA215-1)*权重!Q$48,              IF(数据!AA215&lt;=12, 5*权重!Q$48+(数据!AA215-6)*权重!Q$49,                              5*权重!Q$48+6*权重!Q$49+(数据!AA215-12)*权重!Q$51              )
 )</f>
        <v>5.833333333333333</v>
      </c>
      <c r="AB215" s="16">
        <f>IF( 数据!AB215&lt;=6,(数据!AB215-1)*权重!R$48,              IF(数据!AB215&lt;=10, 5*权重!R$48+(数据!AB215-4)*权重!R$50,                              5*权重!R$48+4*权重!R$50+(数据!AB215-10)*权重!R$52              )  )</f>
        <v>56</v>
      </c>
      <c r="AC215" s="16">
        <f>IF( 数据!AC215&lt;=6,(数据!AC215-1)*权重!S$48,              IF(数据!AC215&lt;=12, 5*权重!S$48+(数据!AC215-6)*权重!S$49,                              5*权重!S$48+6*权重!S$49+(数据!AC215-12)*权重!S$51              )
 )</f>
        <v>20.183333333333334</v>
      </c>
      <c r="AD215" s="16">
        <f>IF( 数据!AD215&lt;=6,(数据!AD215-1)*权重!T$48,              IF(数据!AD215&lt;=12, 5*权重!T$48+(数据!AD215-6)*权重!T$49,                              5*权重!T$48+6*权重!T$49+(数据!AD215-12)*权重!T$51              )
 )</f>
        <v>-1.5999999999999996</v>
      </c>
      <c r="AE215" s="16">
        <f>IF( 数据!AE215&lt;=6,(数据!AE215-1)*权重!U$48,              IF(数据!AE215&lt;=10, 5*权重!U$48+(数据!AE215-4)*权重!U$50,                              5*权重!U$48+4*权重!U$50+(数据!AE215-10)*权重!U$52              )  )</f>
        <v>-1.7999999999999994</v>
      </c>
      <c r="AF215" s="16">
        <f>IF( 数据!AF215&lt;=6,(数据!AF215-1)*权重!V$48,              IF(数据!AF215&lt;=10, 5*权重!V$48+(数据!AF215-4)*权重!V$50,                              5*权重!V$48+4*权重!V$50+(数据!AF215-10)*权重!V$52              )  )</f>
        <v>7.8750000000000009</v>
      </c>
      <c r="AG215" s="16">
        <f>IF( 数据!AG215&lt;=6,(数据!AG215-1)*权重!W$48,              IF(数据!AG215&lt;=12, 5*权重!W$48+(数据!AG215-6)*权重!W$49,                              5*权重!W$48+6*权重!W$49+(数据!AG215-12)*权重!W$51              )
 )</f>
        <v>4.4000000000000004</v>
      </c>
      <c r="AH215" s="16">
        <f>IF( 数据!AH215&lt;=6,(数据!AH215-1)*权重!X$48,              IF(数据!AH215&lt;=10, 5*权重!X$48+(数据!AH215-4)*权重!X$50,                              5*权重!X$48+4*权重!X$50+(数据!AH215-10)*权重!X$52              )  )</f>
        <v>0.17500000000000004</v>
      </c>
      <c r="AI215" s="16">
        <f>IF( 数据!AI215&lt;=6,(数据!AI215-1)*权重!Y$48,              IF(数据!AI215&lt;=12, 5*权重!Y$48+(数据!AI215-6)*权重!Y$49,                              5*权重!Y$48+6*权重!Y$49+(数据!AI215-12)*权重!Y$51              )
 )</f>
        <v>0.1</v>
      </c>
      <c r="AJ215" s="16">
        <f>IF( 数据!AJ215&lt;=6,(数据!AJ215-1)*权重!Z$48,              IF(数据!AJ215&lt;=10, 5*权重!Z$48+(数据!AJ215-4)*权重!Z$50,                              5*权重!Z$48+4*权重!Z$50+(数据!AJ215-10)*权重!Z$52              )  )</f>
        <v>10.425000000000001</v>
      </c>
      <c r="AK215" s="16">
        <f>IF( 数据!AK215&lt;=6,(数据!AK215-1)*权重!AA$48,              IF(数据!AK215&lt;=10, 5*权重!AA$48+(数据!AK215-4)*权重!AA$50,                              5*权重!AA$48+4*权重!AA$50+(数据!AK215-10)*权重!AA$52              )  )</f>
        <v>-1.1000000000000001</v>
      </c>
      <c r="AL215" s="16">
        <f>IF( 数据!AL215&lt;=6,(数据!AL215-1)*权重!AB$48,              IF(数据!AL215&lt;=12, 5*权重!AB$48+(数据!AL215-6)*权重!AB$49,                              5*权重!AB$48+6*权重!AB$49+(数据!AL215-12)*权重!AB$51              )
 )</f>
        <v>14.4</v>
      </c>
      <c r="AM215" s="16">
        <f>IF( 数据!AM215&lt;=6,(数据!AM215-1)*权重!AC$48,              IF(数据!AM215&lt;=12, 5*权重!AC$48+(数据!AM215-6)*权重!AC$49,                              5*权重!AC$48+6*权重!AC$49+(数据!AM215-12)*权重!AC$51              )
 )</f>
        <v>8.5</v>
      </c>
      <c r="AN215" s="16">
        <f>IF( 数据!AN215&lt;=6,(数据!AN215-1)*权重!AD$48,              IF(数据!AN215&lt;=12, 5*权重!AD$48+(数据!AN215-6)*权重!AD$49,                              5*权重!AD$48+6*权重!AD$49+(数据!AN215-12)*权重!AD$51              )
 )</f>
        <v>53.458333333333329</v>
      </c>
      <c r="AO215" s="16">
        <f>IF( 数据!AO215&lt;=6,(数据!AO215-1)*权重!AE$48,              IF(数据!AO215&lt;=12, 5*权重!AE$48+(数据!AO215-6)*权重!AE$49,                              5*权重!AE$48+6*权重!AE$49+(数据!AO215-12)*权重!AE$51              )
 )</f>
        <v>25.5</v>
      </c>
      <c r="AP215" s="16">
        <f>IF( 数据!AP215&lt;=6,(数据!AP215-1)*权重!AF$48,              IF(数据!AP215&lt;=12, 5*权重!AF$48+(数据!AP215-6)*权重!AF$49,                              5*权重!AF$48+6*权重!AF$49+(数据!AP215-12)*权重!AF$51              )
 )</f>
        <v>13.5</v>
      </c>
      <c r="AQ215" s="16">
        <f>IF( 数据!AQ215&lt;=6,(数据!AQ215-1)*权重!AG$48,              IF(数据!AQ215&lt;=12, 5*权重!AG$48+(数据!AQ215-6)*权重!AG$49,                              5*权重!AG$48+6*权重!AG$49+(数据!AQ215-12)*权重!AG$51              )
 )</f>
        <v>19.350000000000001</v>
      </c>
      <c r="AR215" s="16">
        <f>IF( 数据!AR215&lt;=6,(数据!AR215-1)*权重!AH$48,              IF(数据!AR215&lt;=12, 5*权重!AH$48+(数据!AR215-6)*权重!AH$49,                              5*权重!AH$48+6*权重!AH$49+(数据!AR215-12)*权重!AH$51              )
 )</f>
        <v>14.566666666666665</v>
      </c>
      <c r="AS215" s="16">
        <f>IF( 数据!AS215&lt;=6,(数据!AS215-1)*权重!AI$48,              IF(数据!AS215&lt;=12, 5*权重!AI$48+(数据!AS215-6)*权重!AI$49,                              5*权重!AI$48+6*权重!AI$49+(数据!AS215-12)*权重!AI$51              )
 )</f>
        <v>9.5000000000000018</v>
      </c>
      <c r="AT215" s="16">
        <f>IF( 数据!AT215&lt;=6,(数据!AT215-1)*权重!AJ$48,              IF(数据!AT215&lt;=12, 5*权重!AJ$48+(数据!AT215-6)*权重!AJ$49,                              5*权重!AJ$48+6*权重!AJ$49+(数据!AT215-12)*权重!AJ$51              )
 )</f>
        <v>71.875</v>
      </c>
      <c r="AU215" s="16">
        <f>IF( 数据!AU215&lt;=6,(数据!AU215-1)*权重!AK$48,              IF(数据!AU215&lt;=12, 5*权重!AK$48+(数据!AU215-6)*权重!AK$49,                              5*权重!AK$48+6*权重!AK$49+(数据!AU215-12)*权重!AK$51              )
 )</f>
        <v>14.799999999999999</v>
      </c>
      <c r="AV215" s="16">
        <f>IF( 数据!AV215&lt;=6,(数据!AV215-1)*权重!AL$48,              IF(数据!AV215&lt;=10, 5*权重!AL$48+(数据!AV215-4)*权重!AL$50,                              5*权重!AL$48+4*权重!AL$50+(数据!AV215-10)*权重!AL$52              )  )</f>
        <v>3.4</v>
      </c>
      <c r="AW215" s="16">
        <f>IF( 数据!AW215&lt;=6,(数据!AW215-1)*权重!AM$48,              IF(数据!AW215&lt;=10, 5*权重!AM$48+(数据!AW215-4)*权重!AM$50,                              5*权重!AM$48+4*权重!AM$50+(数据!AW215-10)*权重!AM$52              )  )</f>
        <v>3.45</v>
      </c>
      <c r="AX215" s="16">
        <f>IF( 数据!AX215&lt;=6,(数据!AX215-1)*权重!AN$48,              IF(数据!AX215&lt;=10, 5*权重!AN$48+(数据!AX215-4)*权重!AN$50,                              5*权重!AN$48+4*权重!AN$50+(数据!AX215-10)*权重!AN$52              )  )</f>
        <v>24.587499999999999</v>
      </c>
      <c r="AY215" s="8">
        <v>3</v>
      </c>
      <c r="AZ215" s="8">
        <v>1</v>
      </c>
      <c r="BA215" s="8">
        <v>3</v>
      </c>
      <c r="BB215" s="8">
        <v>3</v>
      </c>
      <c r="BC215" s="8">
        <v>3</v>
      </c>
      <c r="BD215" s="8">
        <v>2</v>
      </c>
      <c r="BE215" s="8">
        <v>2</v>
      </c>
      <c r="BF215" s="8">
        <v>2</v>
      </c>
      <c r="BG215" s="8">
        <v>3</v>
      </c>
      <c r="BH215" s="8">
        <v>1</v>
      </c>
      <c r="BI215" s="8">
        <v>1</v>
      </c>
      <c r="BJ215" s="8" t="s">
        <v>26</v>
      </c>
      <c r="BK215" s="8" t="s">
        <v>20</v>
      </c>
      <c r="BL215" s="8">
        <v>13</v>
      </c>
      <c r="BM215" s="8" t="s">
        <v>26</v>
      </c>
      <c r="BN215" s="8"/>
      <c r="BO215" s="8">
        <v>3</v>
      </c>
      <c r="BP215" s="34">
        <v>46934</v>
      </c>
      <c r="BQ215" s="8" t="s">
        <v>21</v>
      </c>
      <c r="BR215" s="8" t="s">
        <v>156</v>
      </c>
    </row>
    <row r="216" spans="1:70" ht="15.5" thickBot="1" x14ac:dyDescent="0.35">
      <c r="A216" s="8" t="s">
        <v>26</v>
      </c>
      <c r="B216" s="16">
        <f>SUM(L216:AX216)</f>
        <v>463.36916666666662</v>
      </c>
      <c r="C216" s="8" t="s">
        <v>547</v>
      </c>
      <c r="D216" s="8" t="s">
        <v>154</v>
      </c>
      <c r="E216" s="33">
        <v>1</v>
      </c>
      <c r="F216" s="8">
        <v>0</v>
      </c>
      <c r="G216" s="8" t="s">
        <v>20</v>
      </c>
      <c r="H216" s="8" t="s">
        <v>420</v>
      </c>
      <c r="I216" s="8">
        <v>26</v>
      </c>
      <c r="J216" s="8">
        <v>160</v>
      </c>
      <c r="K216" s="8">
        <v>165</v>
      </c>
      <c r="L216" s="16">
        <f>IF( 数据!L216&lt;=6,(数据!L216-1)*权重!B$48,              IF(数据!L216&lt;=12, 5*权重!B$48+(数据!L216-6)*权重!B$49,                              5*权重!B$48+6*权重!B$49+(数据!L216-12)*权重!B$51              )
 )</f>
        <v>3.4666666666666668</v>
      </c>
      <c r="M216" s="16">
        <f>IF( 数据!M216&lt;=6,(数据!M216-1)*权重!C$48,              IF(数据!M216&lt;=12, 5*权重!C$48+(数据!M216-6)*权重!C$49,                              5*权重!C$48+6*权重!C$49+(数据!M216-12)*权重!C$51              )
 )</f>
        <v>0.91666666666666674</v>
      </c>
      <c r="N216" s="16">
        <f>IF( 数据!N216&lt;=6,(数据!N216-1)*权重!D$48,              IF(数据!N216&lt;=12, 5*权重!D$48+(数据!N216-6)*权重!D$49,                              5*权重!D$48+6*权重!D$49+(数据!N216-12)*权重!D$51              )
 )</f>
        <v>0.48</v>
      </c>
      <c r="O216" s="16">
        <f>IF( 数据!O216&lt;=6,(数据!O216-1)*权重!E$48,              IF(数据!O216&lt;=12, 5*权重!E$48+(数据!O216-6)*权重!E$49,                              5*权重!E$48+6*权重!E$49+(数据!O216-12)*权重!E$51              )
 )</f>
        <v>0</v>
      </c>
      <c r="P216" s="16">
        <f>IF( 数据!P216&lt;=6,(数据!P216-1)*权重!F$48,              IF(数据!P216&lt;=12, 5*权重!F$48+(数据!P216-6)*权重!F$49,                              5*权重!F$48+6*权重!F$49+(数据!P216-12)*权重!F$51              )
 )</f>
        <v>-1.9666666666666663</v>
      </c>
      <c r="Q216" s="16">
        <f>IF( 数据!Q216&lt;=6,(数据!Q216-1)*权重!G$48,              IF(数据!Q216&lt;=12, 5*权重!G$48+(数据!Q216-6)*权重!G$49,                              5*权重!G$48+6*权重!G$49+(数据!Q216-12)*权重!G$51              )
 )</f>
        <v>0</v>
      </c>
      <c r="R216" s="16">
        <f>IF( 数据!R216&lt;=6,(数据!R216-1)*权重!H$48,              IF(数据!R216&lt;=12, 5*权重!H$48+(数据!R216-6)*权重!H$49,                              5*权重!H$48+6*权重!H$49+(数据!R216-12)*权重!H$51              )
 )</f>
        <v>0</v>
      </c>
      <c r="S216" s="16">
        <f>IF( 数据!S216&lt;=6,(数据!S216-1)*权重!I$48,              IF(数据!S216&lt;=12, 5*权重!I$48+(数据!S216-6)*权重!I$49,                              5*权重!I$48+6*权重!I$49+(数据!S216-12)*权重!I$51              )
 )</f>
        <v>22.033333333333331</v>
      </c>
      <c r="T216" s="16">
        <f>IF( 数据!T216&lt;=6,(数据!T216-1)*权重!J$48,              IF(数据!T216&lt;=12, 5*权重!J$48+(数据!T216-6)*权重!J$49,                              5*权重!J$48+6*权重!J$49+(数据!T216-12)*权重!J$51              )
 )</f>
        <v>2.0999999999999996</v>
      </c>
      <c r="U216" s="16">
        <f>IF( 数据!U216&lt;=6,(数据!U216-1)*权重!K$48,              IF(数据!U216&lt;=12, 5*权重!K$48+(数据!U216-6)*权重!K$49,                              5*权重!K$48+6*权重!K$49+(数据!U216-12)*权重!K$51              )
 )</f>
        <v>0</v>
      </c>
      <c r="V216" s="16">
        <f>IF( 数据!V216&lt;=6,(数据!V216-1)*权重!L$48,              IF(数据!V216&lt;=12, 5*权重!L$48+(数据!V216-6)*权重!L$49,                              5*权重!L$48+6*权重!L$49+(数据!V216-12)*权重!L$51              )
 )</f>
        <v>8.8333333333333339</v>
      </c>
      <c r="W216" s="16">
        <f>IF( 数据!W216&lt;=6,(数据!W216-1)*权重!M$48,              IF(数据!W216&lt;=12, 5*权重!M$48+(数据!W216-6)*权重!M$49,                              5*权重!M$48+6*权重!M$49+(数据!W216-12)*权重!M$51              )
 )</f>
        <v>2.6666666666666665</v>
      </c>
      <c r="X216" s="16">
        <f>IF( 数据!X216&lt;=6,(数据!X216-1)*权重!N$48,              IF(数据!X216&lt;=12, 5*权重!N$48+(数据!X216-6)*权重!N$49,                              5*权重!N$48+6*权重!N$49+(数据!X216-12)*权重!N$51              )
 )</f>
        <v>2.2666666666666666</v>
      </c>
      <c r="Y216" s="16">
        <f>IF( 数据!Y216&lt;=6,(数据!Y216-1)*权重!O$48,              IF(数据!Y216&lt;=12, 5*权重!O$48+(数据!Y216-6)*权重!O$49,                              5*权重!O$48+6*权重!O$49+(数据!Y216-12)*权重!O$51              )
 )</f>
        <v>2.5333333333333332</v>
      </c>
      <c r="Z216" s="16">
        <f>IF( 数据!Z216&lt;=6,(数据!Z216-1)*权重!P$48,              IF(数据!Z216&lt;=10, 5*权重!P$48+(数据!Z216-4)*权重!P$50,                              5*权重!P$48+4*权重!P$50+(数据!Z216-10)*权重!P$52              )  )</f>
        <v>-0.37500000000000022</v>
      </c>
      <c r="AA216" s="16">
        <f>IF( 数据!AA216&lt;=6,(数据!AA216-1)*权重!Q$48,              IF(数据!AA216&lt;=12, 5*权重!Q$48+(数据!AA216-6)*权重!Q$49,                              5*权重!Q$48+6*权重!Q$49+(数据!AA216-12)*权重!Q$51              )
 )</f>
        <v>4.26</v>
      </c>
      <c r="AB216" s="16">
        <f>IF( 数据!AB216&lt;=6,(数据!AB216-1)*权重!R$48,              IF(数据!AB216&lt;=10, 5*权重!R$48+(数据!AB216-4)*权重!R$50,                              5*权重!R$48+4*权重!R$50+(数据!AB216-10)*权重!R$52              )  )</f>
        <v>53</v>
      </c>
      <c r="AC216" s="16">
        <f>IF( 数据!AC216&lt;=6,(数据!AC216-1)*权重!S$48,              IF(数据!AC216&lt;=12, 5*权重!S$48+(数据!AC216-6)*权重!S$49,                              5*权重!S$48+6*权重!S$49+(数据!AC216-12)*权重!S$51              )
 )</f>
        <v>16.5</v>
      </c>
      <c r="AD216" s="16">
        <f>IF( 数据!AD216&lt;=6,(数据!AD216-1)*权重!T$48,              IF(数据!AD216&lt;=12, 5*权重!T$48+(数据!AD216-6)*权重!T$49,                              5*权重!T$48+6*权重!T$49+(数据!AD216-12)*权重!T$51              )
 )</f>
        <v>0.70000000000000018</v>
      </c>
      <c r="AE216" s="16">
        <f>IF( 数据!AE216&lt;=6,(数据!AE216-1)*权重!U$48,              IF(数据!AE216&lt;=10, 5*权重!U$48+(数据!AE216-4)*权重!U$50,                              5*权重!U$48+4*权重!U$50+(数据!AE216-10)*权重!U$52              )  )</f>
        <v>-2.4499999999999993</v>
      </c>
      <c r="AF216" s="16">
        <f>IF( 数据!AF216&lt;=6,(数据!AF216-1)*权重!V$48,              IF(数据!AF216&lt;=10, 5*权重!V$48+(数据!AF216-4)*权重!V$50,                              5*权重!V$48+4*权重!V$50+(数据!AF216-10)*权重!V$52              )  )</f>
        <v>6.3000000000000007</v>
      </c>
      <c r="AG216" s="16">
        <f>IF( 数据!AG216&lt;=6,(数据!AG216-1)*权重!W$48,              IF(数据!AG216&lt;=12, 5*权重!W$48+(数据!AG216-6)*权重!W$49,                              5*权重!W$48+6*权重!W$49+(数据!AG216-12)*权重!W$51              )
 )</f>
        <v>3.0999999999999996</v>
      </c>
      <c r="AH216" s="16">
        <f>IF( 数据!AH216&lt;=6,(数据!AH216-1)*权重!X$48,              IF(数据!AH216&lt;=10, 5*权重!X$48+(数据!AH216-4)*权重!X$50,                              5*权重!X$48+4*权重!X$50+(数据!AH216-10)*权重!X$52              )  )</f>
        <v>-0.27500000000000002</v>
      </c>
      <c r="AI216" s="16">
        <f>IF( 数据!AI216&lt;=6,(数据!AI216-1)*权重!Y$48,              IF(数据!AI216&lt;=12, 5*权重!Y$48+(数据!AI216-6)*权重!Y$49,                              5*权重!Y$48+6*权重!Y$49+(数据!AI216-12)*权重!Y$51              )
 )</f>
        <v>0.53333333333333333</v>
      </c>
      <c r="AJ216" s="16">
        <f>IF( 数据!AJ216&lt;=6,(数据!AJ216-1)*权重!Z$48,              IF(数据!AJ216&lt;=10, 5*权重!Z$48+(数据!AJ216-4)*权重!Z$50,                              5*权重!Z$48+4*权重!Z$50+(数据!AJ216-10)*权重!Z$52              )  )</f>
        <v>7.4875000000000007</v>
      </c>
      <c r="AK216" s="16">
        <f>IF( 数据!AK216&lt;=6,(数据!AK216-1)*权重!AA$48,              IF(数据!AK216&lt;=10, 5*权重!AA$48+(数据!AK216-4)*权重!AA$50,                              5*权重!AA$48+4*权重!AA$50+(数据!AK216-10)*权重!AA$52              )  )</f>
        <v>-1.8</v>
      </c>
      <c r="AL216" s="16">
        <f>IF( 数据!AL216&lt;=6,(数据!AL216-1)*权重!AB$48,              IF(数据!AL216&lt;=12, 5*权重!AB$48+(数据!AL216-6)*权重!AB$49,                              5*权重!AB$48+6*权重!AB$49+(数据!AL216-12)*权重!AB$51              )
 )</f>
        <v>13.5</v>
      </c>
      <c r="AM216" s="16">
        <f>IF( 数据!AM216&lt;=6,(数据!AM216-1)*权重!AC$48,              IF(数据!AM216&lt;=12, 5*权重!AC$48+(数据!AM216-6)*权重!AC$49,                              5*权重!AC$48+6*权重!AC$49+(数据!AM216-12)*权重!AC$51              )
 )</f>
        <v>8.5</v>
      </c>
      <c r="AN216" s="16">
        <f>IF( 数据!AN216&lt;=6,(数据!AN216-1)*权重!AD$48,              IF(数据!AN216&lt;=12, 5*权重!AD$48+(数据!AN216-6)*权重!AD$49,                              5*权重!AD$48+6*权重!AD$49+(数据!AN216-12)*权重!AD$51              )
 )</f>
        <v>96.25</v>
      </c>
      <c r="AO216" s="16">
        <f>IF( 数据!AO216&lt;=6,(数据!AO216-1)*权重!AE$48,              IF(数据!AO216&lt;=12, 5*权重!AE$48+(数据!AO216-6)*权重!AE$49,                              5*权重!AE$48+6*权重!AE$49+(数据!AO216-12)*权重!AE$51              )
 )</f>
        <v>22.9</v>
      </c>
      <c r="AP216" s="16">
        <f>IF( 数据!AP216&lt;=6,(数据!AP216-1)*权重!AF$48,              IF(数据!AP216&lt;=12, 5*权重!AF$48+(数据!AP216-6)*权重!AF$49,                              5*权重!AF$48+6*权重!AF$49+(数据!AP216-12)*权重!AF$51              )
 )</f>
        <v>17.366666666666667</v>
      </c>
      <c r="AQ216" s="16">
        <f>IF( 数据!AQ216&lt;=6,(数据!AQ216-1)*权重!AG$48,              IF(数据!AQ216&lt;=12, 5*权重!AG$48+(数据!AQ216-6)*权重!AG$49,                              5*权重!AG$48+6*权重!AG$49+(数据!AQ216-12)*权重!AG$51              )
 )</f>
        <v>18.316666666666666</v>
      </c>
      <c r="AR216" s="16">
        <f>IF( 数据!AR216&lt;=6,(数据!AR216-1)*权重!AH$48,              IF(数据!AR216&lt;=12, 5*权重!AH$48+(数据!AR216-6)*权重!AH$49,                              5*权重!AH$48+6*权重!AH$49+(数据!AR216-12)*权重!AH$51              )
 )</f>
        <v>16.899999999999999</v>
      </c>
      <c r="AS216" s="16">
        <f>IF( 数据!AS216&lt;=6,(数据!AS216-1)*权重!AI$48,              IF(数据!AS216&lt;=12, 5*权重!AI$48+(数据!AS216-6)*权重!AI$49,                              5*权重!AI$48+6*权重!AI$49+(数据!AS216-12)*权重!AI$51              )
 )</f>
        <v>6.6500000000000012</v>
      </c>
      <c r="AT216" s="16">
        <f>IF( 数据!AT216&lt;=6,(数据!AT216-1)*权重!AJ$48,              IF(数据!AT216&lt;=12, 5*权重!AJ$48+(数据!AT216-6)*权重!AJ$49,                              5*权重!AJ$48+6*权重!AJ$49+(数据!AT216-12)*权重!AJ$51              )
 )</f>
        <v>91.375</v>
      </c>
      <c r="AU216" s="16">
        <f>IF( 数据!AU216&lt;=6,(数据!AU216-1)*权重!AK$48,              IF(数据!AU216&lt;=12, 5*权重!AK$48+(数据!AU216-6)*权重!AK$49,                              5*权重!AK$48+6*权重!AK$49+(数据!AU216-12)*权重!AK$51              )
 )</f>
        <v>15.099999999999998</v>
      </c>
      <c r="AV216" s="16">
        <f>IF( 数据!AV216&lt;=6,(数据!AV216-1)*权重!AL$48,              IF(数据!AV216&lt;=10, 5*权重!AL$48+(数据!AV216-4)*权重!AL$50,                              5*权重!AL$48+4*权重!AL$50+(数据!AV216-10)*权重!AL$52              )  )</f>
        <v>2</v>
      </c>
      <c r="AW216" s="16">
        <f>IF( 数据!AW216&lt;=6,(数据!AW216-1)*权重!AM$48,              IF(数据!AW216&lt;=10, 5*权重!AM$48+(数据!AW216-4)*权重!AM$50,                              5*权重!AM$48+4*权重!AM$50+(数据!AW216-10)*权重!AM$52              )  )</f>
        <v>2.7</v>
      </c>
      <c r="AX216" s="16">
        <f>IF( 数据!AX216&lt;=6,(数据!AX216-1)*权重!AN$48,              IF(数据!AX216&lt;=10, 5*权重!AN$48+(数据!AX216-4)*权重!AN$50,                              5*权重!AN$48+4*权重!AN$50+(数据!AX216-10)*权重!AN$52              )  )</f>
        <v>21.5</v>
      </c>
      <c r="AY216" s="8">
        <v>2</v>
      </c>
      <c r="AZ216" s="8">
        <v>3</v>
      </c>
      <c r="BA216" s="8">
        <v>1</v>
      </c>
      <c r="BB216" s="8">
        <v>3</v>
      </c>
      <c r="BC216" s="8">
        <v>4</v>
      </c>
      <c r="BD216" s="8">
        <v>3</v>
      </c>
      <c r="BE216" s="8">
        <v>1</v>
      </c>
      <c r="BF216" s="8">
        <v>3</v>
      </c>
      <c r="BG216" s="8">
        <v>1</v>
      </c>
      <c r="BH216" s="8">
        <v>1</v>
      </c>
      <c r="BI216" s="8">
        <v>3</v>
      </c>
      <c r="BJ216" s="8" t="s">
        <v>26</v>
      </c>
      <c r="BK216" s="8" t="s">
        <v>20</v>
      </c>
      <c r="BL216" s="8">
        <v>8</v>
      </c>
      <c r="BM216" s="8" t="s">
        <v>26</v>
      </c>
      <c r="BN216" s="8"/>
      <c r="BO216" s="8">
        <v>54</v>
      </c>
      <c r="BP216" s="34">
        <v>46934</v>
      </c>
      <c r="BQ216" s="8" t="s">
        <v>21</v>
      </c>
      <c r="BR216" s="8" t="s">
        <v>156</v>
      </c>
    </row>
    <row r="217" spans="1:70" ht="15.5" thickBot="1" x14ac:dyDescent="0.35">
      <c r="A217" s="8" t="s">
        <v>26</v>
      </c>
      <c r="B217" s="16">
        <f t="shared" si="8"/>
        <v>416.25833333333333</v>
      </c>
      <c r="C217" s="8" t="s">
        <v>548</v>
      </c>
      <c r="D217" s="8" t="s">
        <v>154</v>
      </c>
      <c r="E217" s="33">
        <v>1</v>
      </c>
      <c r="F217" s="8">
        <v>0</v>
      </c>
      <c r="G217" s="8" t="s">
        <v>228</v>
      </c>
      <c r="H217" s="8" t="s">
        <v>221</v>
      </c>
      <c r="I217" s="8">
        <v>22</v>
      </c>
      <c r="J217" s="8">
        <v>134</v>
      </c>
      <c r="K217" s="8">
        <v>156</v>
      </c>
      <c r="L217" s="16">
        <f>IF( 数据!L217&lt;=6,(数据!L217-1)*权重!B$48,              IF(数据!L217&lt;=12, 5*权重!B$48+(数据!L217-6)*权重!B$49,                              5*权重!B$48+6*权重!B$49+(数据!L217-12)*权重!B$51              )
 )</f>
        <v>3.9333333333333331</v>
      </c>
      <c r="M217" s="16">
        <f>IF( 数据!M217&lt;=6,(数据!M217-1)*权重!C$48,              IF(数据!M217&lt;=12, 5*权重!C$48+(数据!M217-6)*权重!C$49,                              5*权重!C$48+6*权重!C$49+(数据!M217-12)*权重!C$51              )
 )</f>
        <v>1.3333333333333335</v>
      </c>
      <c r="N217" s="16">
        <f>IF( 数据!N217&lt;=6,(数据!N217-1)*权重!D$48,              IF(数据!N217&lt;=12, 5*权重!D$48+(数据!N217-6)*权重!D$49,                              5*权重!D$48+6*权重!D$49+(数据!N217-12)*权重!D$51              )
 )</f>
        <v>-1.4999999999999902E-2</v>
      </c>
      <c r="O217" s="16">
        <f>IF( 数据!O217&lt;=6,(数据!O217-1)*权重!E$48,              IF(数据!O217&lt;=12, 5*权重!E$48+(数据!O217-6)*权重!E$49,                              5*权重!E$48+6*权重!E$49+(数据!O217-12)*权重!E$51              )
 )</f>
        <v>0</v>
      </c>
      <c r="P217" s="16">
        <f>IF( 数据!P217&lt;=6,(数据!P217-1)*权重!F$48,              IF(数据!P217&lt;=12, 5*权重!F$48+(数据!P217-6)*权重!F$49,                              5*权重!F$48+6*权重!F$49+(数据!P217-12)*权重!F$51              )
 )</f>
        <v>-3.1166666666666663</v>
      </c>
      <c r="Q217" s="16">
        <f>IF( 数据!Q217&lt;=6,(数据!Q217-1)*权重!G$48,              IF(数据!Q217&lt;=12, 5*权重!G$48+(数据!Q217-6)*权重!G$49,                              5*权重!G$48+6*权重!G$49+(数据!Q217-12)*权重!G$51              )
 )</f>
        <v>0</v>
      </c>
      <c r="R217" s="16">
        <f>IF( 数据!R217&lt;=6,(数据!R217-1)*权重!H$48,              IF(数据!R217&lt;=12, 5*权重!H$48+(数据!R217-6)*权重!H$49,                              5*权重!H$48+6*权重!H$49+(数据!R217-12)*权重!H$51              )
 )</f>
        <v>0</v>
      </c>
      <c r="S217" s="16">
        <f>IF( 数据!S217&lt;=6,(数据!S217-1)*权重!I$48,              IF(数据!S217&lt;=12, 5*权重!I$48+(数据!S217-6)*权重!I$49,                              5*权重!I$48+6*权重!I$49+(数据!S217-12)*权重!I$51              )
 )</f>
        <v>17.933333333333334</v>
      </c>
      <c r="T217" s="16">
        <f>IF( 数据!T217&lt;=6,(数据!T217-1)*权重!J$48,              IF(数据!T217&lt;=12, 5*权重!J$48+(数据!T217-6)*权重!J$49,                              5*权重!J$48+6*权重!J$49+(数据!T217-12)*权重!J$51              )
 )</f>
        <v>1.0333333333333332</v>
      </c>
      <c r="U217" s="16">
        <f>IF( 数据!U217&lt;=6,(数据!U217-1)*权重!K$48,              IF(数据!U217&lt;=12, 5*权重!K$48+(数据!U217-6)*权重!K$49,                              5*权重!K$48+6*权重!K$49+(数据!U217-12)*权重!K$51              )
 )</f>
        <v>0</v>
      </c>
      <c r="V217" s="16">
        <f>IF( 数据!V217&lt;=6,(数据!V217-1)*权重!L$48,              IF(数据!V217&lt;=12, 5*权重!L$48+(数据!V217-6)*权重!L$49,                              5*权重!L$48+6*权重!L$49+(数据!V217-12)*权重!L$51              )
 )</f>
        <v>7.5000000000000009</v>
      </c>
      <c r="W217" s="16">
        <f>IF( 数据!W217&lt;=6,(数据!W217-1)*权重!M$48,              IF(数据!W217&lt;=12, 5*权重!M$48+(数据!W217-6)*权重!M$49,                              5*权重!M$48+6*权重!M$49+(数据!W217-12)*权重!M$51              )
 )</f>
        <v>0.76666666666666661</v>
      </c>
      <c r="X217" s="16">
        <f>IF( 数据!X217&lt;=6,(数据!X217-1)*权重!N$48,              IF(数据!X217&lt;=12, 5*权重!N$48+(数据!X217-6)*权重!N$49,                              5*权重!N$48+6*权重!N$49+(数据!X217-12)*权重!N$51              )
 )</f>
        <v>1.8399999999999999</v>
      </c>
      <c r="Y217" s="16">
        <f>IF( 数据!Y217&lt;=6,(数据!Y217-1)*权重!O$48,              IF(数据!Y217&lt;=12, 5*权重!O$48+(数据!Y217-6)*权重!O$49,                              5*权重!O$48+6*权重!O$49+(数据!Y217-12)*权重!O$51              )
 )</f>
        <v>1.7</v>
      </c>
      <c r="Z217" s="16">
        <f>IF( 数据!Z217&lt;=6,(数据!Z217-1)*权重!P$48,              IF(数据!Z217&lt;=10, 5*权重!P$48+(数据!Z217-4)*权重!P$50,                              5*权重!P$48+4*权重!P$50+(数据!Z217-10)*权重!P$52              )  )</f>
        <v>-0.90000000000000013</v>
      </c>
      <c r="AA217" s="16">
        <f>IF( 数据!AA217&lt;=6,(数据!AA217-1)*权重!Q$48,              IF(数据!AA217&lt;=12, 5*权重!Q$48+(数据!AA217-6)*权重!Q$49,                              5*权重!Q$48+6*权重!Q$49+(数据!AA217-12)*权重!Q$51              )
 )</f>
        <v>4.5</v>
      </c>
      <c r="AB217" s="16">
        <f>IF( 数据!AB217&lt;=6,(数据!AB217-1)*权重!R$48,              IF(数据!AB217&lt;=10, 5*权重!R$48+(数据!AB217-4)*权重!R$50,                              5*权重!R$48+4*权重!R$50+(数据!AB217-10)*权重!R$52              )  )</f>
        <v>56.75</v>
      </c>
      <c r="AC217" s="16">
        <f>IF( 数据!AC217&lt;=6,(数据!AC217-1)*权重!S$48,              IF(数据!AC217&lt;=12, 5*权重!S$48+(数据!AC217-6)*权重!S$49,                              5*权重!S$48+6*权重!S$49+(数据!AC217-12)*权重!S$51              )
 )</f>
        <v>20.866666666666667</v>
      </c>
      <c r="AD217" s="16">
        <f>IF( 数据!AD217&lt;=6,(数据!AD217-1)*权重!T$48,              IF(数据!AD217&lt;=12, 5*权重!T$48+(数据!AD217-6)*权重!T$49,                              5*权重!T$48+6*权重!T$49+(数据!AD217-12)*权重!T$51              )
 )</f>
        <v>-0.86666666666666625</v>
      </c>
      <c r="AE217" s="16">
        <f>IF( 数据!AE217&lt;=6,(数据!AE217-1)*权重!U$48,              IF(数据!AE217&lt;=10, 5*权重!U$48+(数据!AE217-4)*权重!U$50,                              5*权重!U$48+4*权重!U$50+(数据!AE217-10)*权重!U$52              )  )</f>
        <v>-1.3999999999999995</v>
      </c>
      <c r="AF217" s="16">
        <f>IF( 数据!AF217&lt;=6,(数据!AF217-1)*权重!V$48,              IF(数据!AF217&lt;=10, 5*权重!V$48+(数据!AF217-4)*权重!V$50,                              5*权重!V$48+4*权重!V$50+(数据!AF217-10)*权重!V$52              )  )</f>
        <v>7.0875000000000004</v>
      </c>
      <c r="AG217" s="16">
        <f>IF( 数据!AG217&lt;=6,(数据!AG217-1)*权重!W$48,              IF(数据!AG217&lt;=12, 5*权重!W$48+(数据!AG217-6)*权重!W$49,                              5*权重!W$48+6*权重!W$49+(数据!AG217-12)*权重!W$51              )
 )</f>
        <v>3.4999999999999996</v>
      </c>
      <c r="AH217" s="16">
        <f>IF( 数据!AH217&lt;=6,(数据!AH217-1)*权重!X$48,              IF(数据!AH217&lt;=10, 5*权重!X$48+(数据!AH217-4)*权重!X$50,                              5*权重!X$48+4*权重!X$50+(数据!AH217-10)*权重!X$52              )  )</f>
        <v>-4.9999999999999989E-2</v>
      </c>
      <c r="AI217" s="16">
        <f>IF( 数据!AI217&lt;=6,(数据!AI217-1)*权重!Y$48,              IF(数据!AI217&lt;=12, 5*权重!Y$48+(数据!AI217-6)*权重!Y$49,                              5*权重!Y$48+6*权重!Y$49+(数据!AI217-12)*权重!Y$51              )
 )</f>
        <v>0.26666666666666666</v>
      </c>
      <c r="AJ217" s="16">
        <f>IF( 数据!AJ217&lt;=6,(数据!AJ217-1)*权重!Z$48,              IF(数据!AJ217&lt;=10, 5*权重!Z$48+(数据!AJ217-4)*权重!Z$50,                              5*权重!Z$48+4*权重!Z$50+(数据!AJ217-10)*权重!Z$52              )  )</f>
        <v>10.425000000000001</v>
      </c>
      <c r="AK217" s="16">
        <f>IF( 数据!AK217&lt;=6,(数据!AK217-1)*权重!AA$48,              IF(数据!AK217&lt;=10, 5*权重!AA$48+(数据!AK217-4)*权重!AA$50,                              5*权重!AA$48+4*权重!AA$50+(数据!AK217-10)*权重!AA$52              )  )</f>
        <v>-1.8</v>
      </c>
      <c r="AL217" s="16">
        <f>IF( 数据!AL217&lt;=6,(数据!AL217-1)*权重!AB$48,              IF(数据!AL217&lt;=12, 5*权重!AB$48+(数据!AL217-6)*权重!AB$49,                              5*权重!AB$48+6*权重!AB$49+(数据!AL217-12)*权重!AB$51              )
 )</f>
        <v>13.5</v>
      </c>
      <c r="AM217" s="16">
        <f>IF( 数据!AM217&lt;=6,(数据!AM217-1)*权重!AC$48,              IF(数据!AM217&lt;=12, 5*权重!AC$48+(数据!AM217-6)*权重!AC$49,                              5*权重!AC$48+6*权重!AC$49+(数据!AM217-12)*权重!AC$51              )
 )</f>
        <v>9.2333333333333343</v>
      </c>
      <c r="AN217" s="16">
        <f>IF( 数据!AN217&lt;=6,(数据!AN217-1)*权重!AD$48,              IF(数据!AN217&lt;=12, 5*权重!AD$48+(数据!AN217-6)*权重!AD$49,                              5*权重!AD$48+6*权重!AD$49+(数据!AN217-12)*权重!AD$51              )
 )</f>
        <v>72.604166666666671</v>
      </c>
      <c r="AO217" s="16">
        <f>IF( 数据!AO217&lt;=6,(数据!AO217-1)*权重!AE$48,              IF(数据!AO217&lt;=12, 5*权重!AE$48+(数据!AO217-6)*权重!AE$49,                              5*权重!AE$48+6*权重!AE$49+(数据!AO217-12)*权重!AE$51              )
 )</f>
        <v>9.7333333333333343</v>
      </c>
      <c r="AP217" s="16">
        <f>IF( 数据!AP217&lt;=6,(数据!AP217-1)*权重!AF$48,              IF(数据!AP217&lt;=12, 5*权重!AF$48+(数据!AP217-6)*权重!AF$49,                              5*权重!AF$48+6*权重!AF$49+(数据!AP217-12)*权重!AF$51              )
 )</f>
        <v>16.399999999999999</v>
      </c>
      <c r="AQ217" s="16">
        <f>IF( 数据!AQ217&lt;=6,(数据!AQ217-1)*权重!AG$48,              IF(数据!AQ217&lt;=12, 5*权重!AG$48+(数据!AQ217-6)*权重!AG$49,                              5*权重!AG$48+6*权重!AG$49+(数据!AQ217-12)*权重!AG$51              )
 )</f>
        <v>18.833333333333336</v>
      </c>
      <c r="AR217" s="16">
        <f>IF( 数据!AR217&lt;=6,(数据!AR217-1)*权重!AH$48,              IF(数据!AR217&lt;=12, 5*权重!AH$48+(数据!AR217-6)*权重!AH$49,                              5*权重!AH$48+6*权重!AH$49+(数据!AR217-12)*权重!AH$51              )
 )</f>
        <v>18.066666666666666</v>
      </c>
      <c r="AS217" s="16">
        <f>IF( 数据!AS217&lt;=6,(数据!AS217-1)*权重!AI$48,              IF(数据!AS217&lt;=12, 5*权重!AI$48+(数据!AS217-6)*权重!AI$49,                              5*权重!AI$48+6*权重!AI$49+(数据!AS217-12)*权重!AI$51              )
 )</f>
        <v>9.5000000000000018</v>
      </c>
      <c r="AT217" s="16">
        <f>IF( 数据!AT217&lt;=6,(数据!AT217-1)*权重!AJ$48,              IF(数据!AT217&lt;=12, 5*权重!AJ$48+(数据!AT217-6)*权重!AJ$49,                              5*权重!AJ$48+6*权重!AJ$49+(数据!AT217-12)*权重!AJ$51              )
 )</f>
        <v>71.875</v>
      </c>
      <c r="AU217" s="16">
        <f>IF( 数据!AU217&lt;=6,(数据!AU217-1)*权重!AK$48,              IF(数据!AU217&lt;=12, 5*权重!AK$48+(数据!AU217-6)*权重!AK$49,                              5*权重!AK$48+6*权重!AK$49+(数据!AU217-12)*权重!AK$51              )
 )</f>
        <v>14.2</v>
      </c>
      <c r="AV217" s="16">
        <f>IF( 数据!AV217&lt;=6,(数据!AV217-1)*权重!AL$48,              IF(数据!AV217&lt;=10, 5*权重!AL$48+(数据!AV217-4)*权重!AL$50,                              5*权重!AL$48+4*权重!AL$50+(数据!AV217-10)*权重!AL$52              )  )</f>
        <v>3.8250000000000002</v>
      </c>
      <c r="AW217" s="16">
        <f>IF( 数据!AW217&lt;=6,(数据!AW217-1)*权重!AM$48,              IF(数据!AW217&lt;=10, 5*权重!AM$48+(数据!AW217-4)*权重!AM$50,                              5*权重!AM$48+4*权重!AM$50+(数据!AW217-10)*权重!AM$52              )  )</f>
        <v>3.45</v>
      </c>
      <c r="AX217" s="16">
        <f>IF( 数据!AX217&lt;=6,(数据!AX217-1)*权重!AN$48,              IF(数据!AX217&lt;=10, 5*权重!AN$48+(数据!AX217-4)*权重!AN$50,                              5*权重!AN$48+4*权重!AN$50+(数据!AX217-10)*权重!AN$52              )  )</f>
        <v>23.75</v>
      </c>
      <c r="AY217" s="8">
        <v>1</v>
      </c>
      <c r="AZ217" s="8">
        <v>2</v>
      </c>
      <c r="BA217" s="8">
        <v>2</v>
      </c>
      <c r="BB217" s="8">
        <v>3</v>
      </c>
      <c r="BC217" s="8">
        <v>3</v>
      </c>
      <c r="BD217" s="8">
        <v>1</v>
      </c>
      <c r="BE217" s="8">
        <v>3</v>
      </c>
      <c r="BF217" s="8">
        <v>4</v>
      </c>
      <c r="BG217" s="8">
        <v>2</v>
      </c>
      <c r="BH217" s="8">
        <v>3</v>
      </c>
      <c r="BI217" s="8">
        <v>3</v>
      </c>
      <c r="BJ217" s="8" t="s">
        <v>26</v>
      </c>
      <c r="BK217" s="8" t="s">
        <v>20</v>
      </c>
      <c r="BL217" s="8">
        <v>12</v>
      </c>
      <c r="BM217" s="8" t="s">
        <v>26</v>
      </c>
      <c r="BN217" s="8"/>
      <c r="BO217" s="8">
        <v>8</v>
      </c>
      <c r="BP217" s="34">
        <v>47664</v>
      </c>
      <c r="BQ217" s="8" t="s">
        <v>21</v>
      </c>
      <c r="BR217" s="8" t="s">
        <v>156</v>
      </c>
    </row>
    <row r="218" spans="1:70" ht="15.5" thickBot="1" x14ac:dyDescent="0.35">
      <c r="A218" s="8" t="s">
        <v>26</v>
      </c>
      <c r="B218" s="16">
        <f t="shared" si="8"/>
        <v>451.1991666666666</v>
      </c>
      <c r="C218" s="8" t="s">
        <v>549</v>
      </c>
      <c r="D218" s="8" t="s">
        <v>154</v>
      </c>
      <c r="E218" s="33">
        <v>1</v>
      </c>
      <c r="F218" s="8">
        <v>0</v>
      </c>
      <c r="G218" s="8" t="s">
        <v>155</v>
      </c>
      <c r="H218" s="8" t="s">
        <v>550</v>
      </c>
      <c r="I218" s="8">
        <v>30</v>
      </c>
      <c r="J218" s="8">
        <v>157</v>
      </c>
      <c r="K218" s="8">
        <v>160</v>
      </c>
      <c r="L218" s="16">
        <f>IF( 数据!L218&lt;=6,(数据!L218-1)*权重!B$48,              IF(数据!L218&lt;=12, 5*权重!B$48+(数据!L218-6)*权重!B$49,                              5*权重!B$48+6*权重!B$49+(数据!L218-12)*权重!B$51              )
 )</f>
        <v>4.8666666666666663</v>
      </c>
      <c r="M218" s="16">
        <f>IF( 数据!M218&lt;=6,(数据!M218-1)*权重!C$48,              IF(数据!M218&lt;=12, 5*权重!C$48+(数据!M218-6)*权重!C$49,                              5*权重!C$48+6*权重!C$49+(数据!M218-12)*权重!C$51              )
 )</f>
        <v>1.3333333333333335</v>
      </c>
      <c r="N218" s="16">
        <f>IF( 数据!N218&lt;=6,(数据!N218-1)*权重!D$48,              IF(数据!N218&lt;=12, 5*权重!D$48+(数据!N218-6)*权重!D$49,                              5*权重!D$48+6*权重!D$49+(数据!N218-12)*权重!D$51              )
 )</f>
        <v>-0.82999999999999985</v>
      </c>
      <c r="O218" s="16">
        <f>IF( 数据!O218&lt;=6,(数据!O218-1)*权重!E$48,              IF(数据!O218&lt;=12, 5*权重!E$48+(数据!O218-6)*权重!E$49,                              5*权重!E$48+6*权重!E$49+(数据!O218-12)*权重!E$51              )
 )</f>
        <v>0</v>
      </c>
      <c r="P218" s="16">
        <f>IF( 数据!P218&lt;=6,(数据!P218-1)*权重!F$48,              IF(数据!P218&lt;=12, 5*权重!F$48+(数据!P218-6)*权重!F$49,                              5*权重!F$48+6*权重!F$49+(数据!P218-12)*权重!F$51              )
 )</f>
        <v>-2.3499999999999996</v>
      </c>
      <c r="Q218" s="16">
        <f>IF( 数据!Q218&lt;=6,(数据!Q218-1)*权重!G$48,              IF(数据!Q218&lt;=12, 5*权重!G$48+(数据!Q218-6)*权重!G$49,                              5*权重!G$48+6*权重!G$49+(数据!Q218-12)*权重!G$51              )
 )</f>
        <v>0</v>
      </c>
      <c r="R218" s="16">
        <f>IF( 数据!R218&lt;=6,(数据!R218-1)*权重!H$48,              IF(数据!R218&lt;=12, 5*权重!H$48+(数据!R218-6)*权重!H$49,                              5*权重!H$48+6*权重!H$49+(数据!R218-12)*权重!H$51              )
 )</f>
        <v>0</v>
      </c>
      <c r="S218" s="16">
        <f>IF( 数据!S218&lt;=6,(数据!S218-1)*权重!I$48,              IF(数据!S218&lt;=12, 5*权重!I$48+(数据!S218-6)*权重!I$49,                              5*权重!I$48+6*权重!I$49+(数据!S218-12)*权重!I$51              )
 )</f>
        <v>17.933333333333334</v>
      </c>
      <c r="T218" s="16">
        <f>IF( 数据!T218&lt;=6,(数据!T218-1)*权重!J$48,              IF(数据!T218&lt;=12, 5*权重!J$48+(数据!T218-6)*权重!J$49,                              5*权重!J$48+6*权重!J$49+(数据!T218-12)*权重!J$51              )
 )</f>
        <v>1.7999999999999998</v>
      </c>
      <c r="U218" s="16">
        <f>IF( 数据!U218&lt;=6,(数据!U218-1)*权重!K$48,              IF(数据!U218&lt;=12, 5*权重!K$48+(数据!U218-6)*权重!K$49,                              5*权重!K$48+6*权重!K$49+(数据!U218-12)*权重!K$51              )
 )</f>
        <v>0</v>
      </c>
      <c r="V218" s="16">
        <f>IF( 数据!V218&lt;=6,(数据!V218-1)*权重!L$48,              IF(数据!V218&lt;=12, 5*权重!L$48+(数据!V218-6)*权重!L$49,                              5*权重!L$48+6*权重!L$49+(数据!V218-12)*权重!L$51              )
 )</f>
        <v>8.1666666666666679</v>
      </c>
      <c r="W218" s="16">
        <f>IF( 数据!W218&lt;=6,(数据!W218-1)*权重!M$48,              IF(数据!W218&lt;=12, 5*权重!M$48+(数据!W218-6)*权重!M$49,                              5*权重!M$48+6*权重!M$49+(数据!W218-12)*权重!M$51              )
 )</f>
        <v>1.4</v>
      </c>
      <c r="X218" s="16">
        <f>IF( 数据!X218&lt;=6,(数据!X218-1)*权重!N$48,              IF(数据!X218&lt;=12, 5*权重!N$48+(数据!X218-6)*权重!N$49,                              5*权重!N$48+6*权重!N$49+(数据!X218-12)*权重!N$51              )
 )</f>
        <v>2.7333333333333329</v>
      </c>
      <c r="Y218" s="16">
        <f>IF( 数据!Y218&lt;=6,(数据!Y218-1)*权重!O$48,              IF(数据!Y218&lt;=12, 5*权重!O$48+(数据!Y218-6)*权重!O$49,                              5*权重!O$48+6*权重!O$49+(数据!Y218-12)*权重!O$51              )
 )</f>
        <v>4.2</v>
      </c>
      <c r="Z218" s="16">
        <f>IF( 数据!Z218&lt;=6,(数据!Z218-1)*权重!P$48,              IF(数据!Z218&lt;=10, 5*权重!P$48+(数据!Z218-4)*权重!P$50,                              5*权重!P$48+4*权重!P$50+(数据!Z218-10)*权重!P$52              )  )</f>
        <v>-1.85</v>
      </c>
      <c r="AA218" s="16">
        <f>IF( 数据!AA218&lt;=6,(数据!AA218-1)*权重!Q$48,              IF(数据!AA218&lt;=12, 5*权重!Q$48+(数据!AA218-6)*权重!Q$49,                              5*权重!Q$48+6*权重!Q$49+(数据!AA218-12)*权重!Q$51              )
 )</f>
        <v>7.1666666666666661</v>
      </c>
      <c r="AB218" s="16">
        <f>IF( 数据!AB218&lt;=6,(数据!AB218-1)*权重!R$48,              IF(数据!AB218&lt;=10, 5*权重!R$48+(数据!AB218-4)*权重!R$50,                              5*权重!R$48+4*权重!R$50+(数据!AB218-10)*权重!R$52              )  )</f>
        <v>57.5</v>
      </c>
      <c r="AC218" s="16">
        <f>IF( 数据!AC218&lt;=6,(数据!AC218-1)*权重!S$48,              IF(数据!AC218&lt;=12, 5*权重!S$48+(数据!AC218-6)*权重!S$49,                              5*权重!S$48+6*权重!S$49+(数据!AC218-12)*权重!S$51              )
 )</f>
        <v>19.5</v>
      </c>
      <c r="AD218" s="16">
        <f>IF( 数据!AD218&lt;=6,(数据!AD218-1)*权重!T$48,              IF(数据!AD218&lt;=12, 5*权重!T$48+(数据!AD218-6)*权重!T$49,                              5*权重!T$48+6*权重!T$49+(数据!AD218-12)*权重!T$51              )
 )</f>
        <v>-0.83333333333333304</v>
      </c>
      <c r="AE218" s="16">
        <f>IF( 数据!AE218&lt;=6,(数据!AE218-1)*权重!U$48,              IF(数据!AE218&lt;=10, 5*权重!U$48+(数据!AE218-4)*权重!U$50,                              5*权重!U$48+4*权重!U$50+(数据!AE218-10)*权重!U$52              )  )</f>
        <v>-1.3999999999999995</v>
      </c>
      <c r="AF218" s="16">
        <f>IF( 数据!AF218&lt;=6,(数据!AF218-1)*权重!V$48,              IF(数据!AF218&lt;=10, 5*权重!V$48+(数据!AF218-4)*权重!V$50,                              5*权重!V$48+4*权重!V$50+(数据!AF218-10)*权重!V$52              )  )</f>
        <v>7.0875000000000004</v>
      </c>
      <c r="AG218" s="16">
        <f>IF( 数据!AG218&lt;=6,(数据!AG218-1)*权重!W$48,              IF(数据!AG218&lt;=12, 5*权重!W$48+(数据!AG218-6)*权重!W$49,                              5*权重!W$48+6*权重!W$49+(数据!AG218-12)*权重!W$51              )
 )</f>
        <v>3.3</v>
      </c>
      <c r="AH218" s="16">
        <f>IF( 数据!AH218&lt;=6,(数据!AH218-1)*权重!X$48,              IF(数据!AH218&lt;=10, 5*权重!X$48+(数据!AH218-4)*权重!X$50,                              5*权重!X$48+4*权重!X$50+(数据!AH218-10)*权重!X$52              )  )</f>
        <v>0.28749999999999998</v>
      </c>
      <c r="AI218" s="16">
        <f>IF( 数据!AI218&lt;=6,(数据!AI218-1)*权重!Y$48,              IF(数据!AI218&lt;=12, 5*权重!Y$48+(数据!AI218-6)*权重!Y$49,                              5*权重!Y$48+6*权重!Y$49+(数据!AI218-12)*权重!Y$51              )
 )</f>
        <v>0.53333333333333333</v>
      </c>
      <c r="AJ218" s="16">
        <f>IF( 数据!AJ218&lt;=6,(数据!AJ218-1)*权重!Z$48,              IF(数据!AJ218&lt;=10, 5*权重!Z$48+(数据!AJ218-4)*权重!Z$50,                              5*权重!Z$48+4*权重!Z$50+(数据!AJ218-10)*权重!Z$52              )  )</f>
        <v>6.65</v>
      </c>
      <c r="AK218" s="16">
        <f>IF( 数据!AK218&lt;=6,(数据!AK218-1)*权重!AA$48,              IF(数据!AK218&lt;=10, 5*权重!AA$48+(数据!AK218-4)*权重!AA$50,                              5*权重!AA$48+4*权重!AA$50+(数据!AK218-10)*权重!AA$52              )  )</f>
        <v>-1.1000000000000001</v>
      </c>
      <c r="AL218" s="16">
        <f>IF( 数据!AL218&lt;=6,(数据!AL218-1)*权重!AB$48,              IF(数据!AL218&lt;=12, 5*权重!AB$48+(数据!AL218-6)*权重!AB$49,                              5*权重!AB$48+6*权重!AB$49+(数据!AL218-12)*权重!AB$51              )
 )</f>
        <v>15.3</v>
      </c>
      <c r="AM218" s="16">
        <f>IF( 数据!AM218&lt;=6,(数据!AM218-1)*权重!AC$48,              IF(数据!AM218&lt;=12, 5*权重!AC$48+(数据!AM218-6)*权重!AC$49,                              5*权重!AC$48+6*权重!AC$49+(数据!AM218-12)*权重!AC$51              )
 )</f>
        <v>9.2333333333333343</v>
      </c>
      <c r="AN218" s="16">
        <f>IF( 数据!AN218&lt;=6,(数据!AN218-1)*权重!AD$48,              IF(数据!AN218&lt;=12, 5*权重!AD$48+(数据!AN218-6)*权重!AD$49,                              5*权重!AD$48+6*权重!AD$49+(数据!AN218-12)*权重!AD$51              )
 )</f>
        <v>72.604166666666671</v>
      </c>
      <c r="AO218" s="16">
        <f>IF( 数据!AO218&lt;=6,(数据!AO218-1)*权重!AE$48,              IF(数据!AO218&lt;=12, 5*权重!AE$48+(数据!AO218-6)*权重!AE$49,                              5*权重!AE$48+6*权重!AE$49+(数据!AO218-12)*权重!AE$51              )
 )</f>
        <v>17.7</v>
      </c>
      <c r="AP218" s="16">
        <f>IF( 数据!AP218&lt;=6,(数据!AP218-1)*权重!AF$48,              IF(数据!AP218&lt;=12, 5*权重!AF$48+(数据!AP218-6)*权重!AF$49,                              5*权重!AF$48+6*权重!AF$49+(数据!AP218-12)*权重!AF$51              )
 )</f>
        <v>17.366666666666667</v>
      </c>
      <c r="AQ218" s="16">
        <f>IF( 数据!AQ218&lt;=6,(数据!AQ218-1)*权重!AG$48,              IF(数据!AQ218&lt;=12, 5*权重!AG$48+(数据!AQ218-6)*权重!AG$49,                              5*权重!AG$48+6*权重!AG$49+(数据!AQ218-12)*权重!AG$51              )
 )</f>
        <v>20.900000000000002</v>
      </c>
      <c r="AR218" s="16">
        <f>IF( 数据!AR218&lt;=6,(数据!AR218-1)*权重!AH$48,              IF(数据!AR218&lt;=12, 5*权重!AH$48+(数据!AR218-6)*权重!AH$49,                              5*权重!AH$48+6*权重!AH$49+(数据!AR218-12)*权重!AH$51              )
 )</f>
        <v>16.899999999999999</v>
      </c>
      <c r="AS218" s="16">
        <f>IF( 数据!AS218&lt;=6,(数据!AS218-1)*权重!AI$48,              IF(数据!AS218&lt;=12, 5*权重!AI$48+(数据!AS218-6)*权重!AI$49,                              5*权重!AI$48+6*权重!AI$49+(数据!AS218-12)*权重!AI$51              )
 )</f>
        <v>10.450000000000001</v>
      </c>
      <c r="AT218" s="16">
        <f>IF( 数据!AT218&lt;=6,(数据!AT218-1)*权重!AJ$48,              IF(数据!AT218&lt;=12, 5*权重!AJ$48+(数据!AT218-6)*权重!AJ$49,                              5*权重!AJ$48+6*权重!AJ$49+(数据!AT218-12)*权重!AJ$51              )
 )</f>
        <v>86.5</v>
      </c>
      <c r="AU218" s="16">
        <f>IF( 数据!AU218&lt;=6,(数据!AU218-1)*权重!AK$48,              IF(数据!AU218&lt;=12, 5*权重!AK$48+(数据!AU218-6)*权重!AK$49,                              5*权重!AK$48+6*权重!AK$49+(数据!AU218-12)*权重!AK$51              )
 )</f>
        <v>15.999999999999998</v>
      </c>
      <c r="AV218" s="16">
        <f>IF( 数据!AV218&lt;=6,(数据!AV218-1)*权重!AL$48,              IF(数据!AV218&lt;=10, 5*权重!AL$48+(数据!AV218-4)*权重!AL$50,                              5*权重!AL$48+4*权重!AL$50+(数据!AV218-10)*权重!AL$52              )  )</f>
        <v>3.8250000000000002</v>
      </c>
      <c r="AW218" s="16">
        <f>IF( 数据!AW218&lt;=6,(数据!AW218-1)*权重!AM$48,              IF(数据!AW218&lt;=10, 5*权重!AM$48+(数据!AW218-4)*权重!AM$50,                              5*权重!AM$48+4*权重!AM$50+(数据!AW218-10)*权重!AM$52              )  )</f>
        <v>4.5750000000000002</v>
      </c>
      <c r="AX218" s="16">
        <f>IF( 数据!AX218&lt;=6,(数据!AX218-1)*权重!AN$48,              IF(数据!AX218&lt;=10, 5*权重!AN$48+(数据!AX218-4)*权重!AN$50,                              5*权重!AN$48+4*权重!AN$50+(数据!AX218-10)*权重!AN$52              )  )</f>
        <v>23.75</v>
      </c>
      <c r="AY218" s="8">
        <v>3</v>
      </c>
      <c r="AZ218" s="8">
        <v>2</v>
      </c>
      <c r="BA218" s="8">
        <v>2</v>
      </c>
      <c r="BB218" s="8">
        <v>2</v>
      </c>
      <c r="BC218" s="8">
        <v>2</v>
      </c>
      <c r="BD218" s="8">
        <v>2</v>
      </c>
      <c r="BE218" s="8">
        <v>4</v>
      </c>
      <c r="BF218" s="8">
        <v>1</v>
      </c>
      <c r="BG218" s="8">
        <v>1</v>
      </c>
      <c r="BH218" s="8">
        <v>3</v>
      </c>
      <c r="BI218" s="8">
        <v>1</v>
      </c>
      <c r="BJ218" s="8" t="s">
        <v>26</v>
      </c>
      <c r="BK218" s="8" t="s">
        <v>20</v>
      </c>
      <c r="BL218" s="8">
        <v>15</v>
      </c>
      <c r="BM218" s="8" t="s">
        <v>26</v>
      </c>
      <c r="BN218" s="8"/>
      <c r="BO218" s="8">
        <v>27</v>
      </c>
      <c r="BP218" s="34">
        <v>46934</v>
      </c>
      <c r="BQ218" s="8" t="s">
        <v>21</v>
      </c>
      <c r="BR218" s="8" t="s">
        <v>156</v>
      </c>
    </row>
    <row r="219" spans="1:70" ht="15.5" thickBot="1" x14ac:dyDescent="0.35">
      <c r="A219" s="8" t="s">
        <v>26</v>
      </c>
      <c r="B219" s="16">
        <f t="shared" si="8"/>
        <v>361.09166666666675</v>
      </c>
      <c r="C219" s="8" t="s">
        <v>551</v>
      </c>
      <c r="D219" s="8" t="s">
        <v>154</v>
      </c>
      <c r="E219" s="33">
        <v>1</v>
      </c>
      <c r="F219" s="8">
        <v>0</v>
      </c>
      <c r="G219" s="8" t="s">
        <v>20</v>
      </c>
      <c r="H219" s="8" t="s">
        <v>32</v>
      </c>
      <c r="I219" s="8">
        <v>29</v>
      </c>
      <c r="J219" s="8">
        <v>162</v>
      </c>
      <c r="K219" s="8">
        <v>167</v>
      </c>
      <c r="L219" s="16">
        <f>IF( 数据!L219&lt;=6,(数据!L219-1)*权重!B$48,              IF(数据!L219&lt;=12, 5*权重!B$48+(数据!L219-6)*权重!B$49,                              5*权重!B$48+6*权重!B$49+(数据!L219-12)*权重!B$51              )
 )</f>
        <v>3.9333333333333331</v>
      </c>
      <c r="M219" s="16">
        <f>IF( 数据!M219&lt;=6,(数据!M219-1)*权重!C$48,              IF(数据!M219&lt;=12, 5*权重!C$48+(数据!M219-6)*权重!C$49,                              5*权重!C$48+6*权重!C$49+(数据!M219-12)*权重!C$51              )
 )</f>
        <v>0</v>
      </c>
      <c r="N219" s="16">
        <f>IF( 数据!N219&lt;=6,(数据!N219-1)*权重!D$48,              IF(数据!N219&lt;=12, 5*权重!D$48+(数据!N219-6)*权重!D$49,                              5*权重!D$48+6*权重!D$49+(数据!N219-12)*权重!D$51              )
 )</f>
        <v>0</v>
      </c>
      <c r="O219" s="16">
        <f>IF( 数据!O219&lt;=6,(数据!O219-1)*权重!E$48,              IF(数据!O219&lt;=12, 5*权重!E$48+(数据!O219-6)*权重!E$49,                              5*权重!E$48+6*权重!E$49+(数据!O219-12)*权重!E$51              )
 )</f>
        <v>0</v>
      </c>
      <c r="P219" s="16">
        <f>IF( 数据!P219&lt;=6,(数据!P219-1)*权重!F$48,              IF(数据!P219&lt;=12, 5*权重!F$48+(数据!P219-6)*权重!F$49,                              5*权重!F$48+6*权重!F$49+(数据!P219-12)*权重!F$51              )
 )</f>
        <v>-3.4999999999999996</v>
      </c>
      <c r="Q219" s="16">
        <f>IF( 数据!Q219&lt;=6,(数据!Q219-1)*权重!G$48,              IF(数据!Q219&lt;=12, 5*权重!G$48+(数据!Q219-6)*权重!G$49,                              5*权重!G$48+6*权重!G$49+(数据!Q219-12)*权重!G$51              )
 )</f>
        <v>0</v>
      </c>
      <c r="R219" s="16">
        <f>IF( 数据!R219&lt;=6,(数据!R219-1)*权重!H$48,              IF(数据!R219&lt;=12, 5*权重!H$48+(数据!R219-6)*权重!H$49,                              5*权重!H$48+6*权重!H$49+(数据!R219-12)*权重!H$51              )
 )</f>
        <v>0</v>
      </c>
      <c r="S219" s="16">
        <f>IF( 数据!S219&lt;=6,(数据!S219-1)*权重!I$48,              IF(数据!S219&lt;=12, 5*权重!I$48+(数据!S219-6)*权重!I$49,                              5*权重!I$48+6*权重!I$49+(数据!S219-12)*权重!I$51              )
 )</f>
        <v>6</v>
      </c>
      <c r="T219" s="16">
        <f>IF( 数据!T219&lt;=6,(数据!T219-1)*权重!J$48,              IF(数据!T219&lt;=12, 5*权重!J$48+(数据!T219-6)*权重!J$49,                              5*权重!J$48+6*权重!J$49+(数据!T219-12)*权重!J$51              )
 )</f>
        <v>0.29999999999999982</v>
      </c>
      <c r="U219" s="16">
        <f>IF( 数据!U219&lt;=6,(数据!U219-1)*权重!K$48,              IF(数据!U219&lt;=12, 5*权重!K$48+(数据!U219-6)*权重!K$49,                              5*权重!K$48+6*权重!K$49+(数据!U219-12)*权重!K$51              )
 )</f>
        <v>0</v>
      </c>
      <c r="V219" s="16">
        <f>IF( 数据!V219&lt;=6,(数据!V219-1)*权重!L$48,              IF(数据!V219&lt;=12, 5*权重!L$48+(数据!V219-6)*权重!L$49,                              5*权重!L$48+6*权重!L$49+(数据!V219-12)*权重!L$51              )
 )</f>
        <v>0</v>
      </c>
      <c r="W219" s="16">
        <f>IF( 数据!W219&lt;=6,(数据!W219-1)*权重!M$48,              IF(数据!W219&lt;=12, 5*权重!M$48+(数据!W219-6)*权重!M$49,                              5*权重!M$48+6*权重!M$49+(数据!W219-12)*权重!M$51              )
 )</f>
        <v>-0.5</v>
      </c>
      <c r="X219" s="16">
        <f>IF( 数据!X219&lt;=6,(数据!X219-1)*权重!N$48,              IF(数据!X219&lt;=12, 5*权重!N$48+(数据!X219-6)*权重!N$49,                              5*权重!N$48+6*权重!N$49+(数据!X219-12)*权重!N$51              )
 )</f>
        <v>2.2999999999999998</v>
      </c>
      <c r="Y219" s="16">
        <f>IF( 数据!Y219&lt;=6,(数据!Y219-1)*权重!O$48,              IF(数据!Y219&lt;=12, 5*权重!O$48+(数据!Y219-6)*权重!O$49,                              5*权重!O$48+6*权重!O$49+(数据!Y219-12)*权重!O$51              )
 )</f>
        <v>1.5333333333333332</v>
      </c>
      <c r="Z219" s="16">
        <f>IF( 数据!Z219&lt;=6,(数据!Z219-1)*权重!P$48,              IF(数据!Z219&lt;=10, 5*权重!P$48+(数据!Z219-4)*权重!P$50,                              5*权重!P$48+4*权重!P$50+(数据!Z219-10)*权重!P$52              )  )</f>
        <v>-1.1000000000000001</v>
      </c>
      <c r="AA219" s="16">
        <f>IF( 数据!AA219&lt;=6,(数据!AA219-1)*权重!Q$48,              IF(数据!AA219&lt;=12, 5*权重!Q$48+(数据!AA219-6)*权重!Q$49,                              5*权重!Q$48+6*权重!Q$49+(数据!AA219-12)*权重!Q$51              )
 )</f>
        <v>6.5</v>
      </c>
      <c r="AB219" s="16">
        <f>IF( 数据!AB219&lt;=6,(数据!AB219-1)*权重!R$48,              IF(数据!AB219&lt;=10, 5*权重!R$48+(数据!AB219-4)*权重!R$50,                              5*权重!R$48+4*权重!R$50+(数据!AB219-10)*权重!R$52              )  )</f>
        <v>53.75</v>
      </c>
      <c r="AC219" s="16">
        <f>IF( 数据!AC219&lt;=6,(数据!AC219-1)*权重!S$48,              IF(数据!AC219&lt;=12, 5*权重!S$48+(数据!AC219-6)*权重!S$49,                              5*权重!S$48+6*权重!S$49+(数据!AC219-12)*权重!S$51              )
 )</f>
        <v>20.183333333333334</v>
      </c>
      <c r="AD219" s="16">
        <f>IF( 数据!AD219&lt;=6,(数据!AD219-1)*权重!T$48,              IF(数据!AD219&lt;=12, 5*权重!T$48+(数据!AD219-6)*权重!T$49,                              5*权重!T$48+6*权重!T$49+(数据!AD219-12)*权重!T$51              )
 )</f>
        <v>-1.2333333333333329</v>
      </c>
      <c r="AE219" s="16">
        <f>IF( 数据!AE219&lt;=6,(数据!AE219-1)*权重!U$48,              IF(数据!AE219&lt;=10, 5*权重!U$48+(数据!AE219-4)*权重!U$50,                              5*权重!U$48+4*权重!U$50+(数据!AE219-10)*权重!U$52              )  )</f>
        <v>-1.3999999999999995</v>
      </c>
      <c r="AF219" s="16">
        <f>IF( 数据!AF219&lt;=6,(数据!AF219-1)*权重!V$48,              IF(数据!AF219&lt;=10, 5*权重!V$48+(数据!AF219-4)*权重!V$50,                              5*权重!V$48+4*权重!V$50+(数据!AF219-10)*权重!V$52              )  )</f>
        <v>6.8250000000000011</v>
      </c>
      <c r="AG219" s="16">
        <f>IF( 数据!AG219&lt;=6,(数据!AG219-1)*权重!W$48,              IF(数据!AG219&lt;=12, 5*权重!W$48+(数据!AG219-6)*权重!W$49,                              5*权重!W$48+6*权重!W$49+(数据!AG219-12)*权重!W$51              )
 )</f>
        <v>3.3</v>
      </c>
      <c r="AH219" s="16">
        <f>IF( 数据!AH219&lt;=6,(数据!AH219-1)*权重!X$48,              IF(数据!AH219&lt;=10, 5*权重!X$48+(数据!AH219-4)*权重!X$50,                              5*权重!X$48+4*权重!X$50+(数据!AH219-10)*权重!X$52              )  )</f>
        <v>-4.9999999999999989E-2</v>
      </c>
      <c r="AI219" s="16">
        <f>IF( 数据!AI219&lt;=6,(数据!AI219-1)*权重!Y$48,              IF(数据!AI219&lt;=12, 5*权重!Y$48+(数据!AI219-6)*权重!Y$49,                              5*权重!Y$48+6*权重!Y$49+(数据!AI219-12)*权重!Y$51              )
 )</f>
        <v>0</v>
      </c>
      <c r="AJ219" s="16">
        <f>IF( 数据!AJ219&lt;=6,(数据!AJ219-1)*权重!Z$48,              IF(数据!AJ219&lt;=10, 5*权重!Z$48+(数据!AJ219-4)*权重!Z$50,                              5*权重!Z$48+4*权重!Z$50+(数据!AJ219-10)*权重!Z$52              )  )</f>
        <v>11.600000000000001</v>
      </c>
      <c r="AK219" s="16">
        <f>IF( 数据!AK219&lt;=6,(数据!AK219-1)*权重!AA$48,              IF(数据!AK219&lt;=10, 5*权重!AA$48+(数据!AK219-4)*权重!AA$50,                              5*权重!AA$48+4*权重!AA$50+(数据!AK219-10)*权重!AA$52              )  )</f>
        <v>-0.92500000000000004</v>
      </c>
      <c r="AL219" s="16">
        <f>IF( 数据!AL219&lt;=6,(数据!AL219-1)*权重!AB$48,              IF(数据!AL219&lt;=12, 5*权重!AB$48+(数据!AL219-6)*权重!AB$49,                              5*权重!AB$48+6*权重!AB$49+(数据!AL219-12)*权重!AB$51              )
 )</f>
        <v>16.2</v>
      </c>
      <c r="AM219" s="16">
        <f>IF( 数据!AM219&lt;=6,(数据!AM219-1)*权重!AC$48,              IF(数据!AM219&lt;=12, 5*权重!AC$48+(数据!AM219-6)*权重!AC$49,                              5*权重!AC$48+6*权重!AC$49+(数据!AM219-12)*权重!AC$51              )
 )</f>
        <v>9.9666666666666668</v>
      </c>
      <c r="AN219" s="16">
        <f>IF( 数据!AN219&lt;=6,(数据!AN219-1)*权重!AD$48,              IF(数据!AN219&lt;=12, 5*权重!AD$48+(数据!AN219-6)*权重!AD$49,                              5*权重!AD$48+6*权重!AD$49+(数据!AN219-12)*权重!AD$51              )
 )</f>
        <v>46.25</v>
      </c>
      <c r="AO219" s="16">
        <f>IF( 数据!AO219&lt;=6,(数据!AO219-1)*权重!AE$48,              IF(数据!AO219&lt;=12, 5*权重!AE$48+(数据!AO219-6)*权重!AE$49,                              5*权重!AE$48+6*权重!AE$49+(数据!AO219-12)*权重!AE$51              )
 )</f>
        <v>20.3</v>
      </c>
      <c r="AP219" s="16">
        <f>IF( 数据!AP219&lt;=6,(数据!AP219-1)*权重!AF$48,              IF(数据!AP219&lt;=12, 5*权重!AF$48+(数据!AP219-6)*权重!AF$49,                              5*权重!AF$48+6*权重!AF$49+(数据!AP219-12)*权重!AF$51              )
 )</f>
        <v>14.466666666666667</v>
      </c>
      <c r="AQ219" s="16">
        <f>IF( 数据!AQ219&lt;=6,(数据!AQ219-1)*权重!AG$48,              IF(数据!AQ219&lt;=12, 5*权重!AG$48+(数据!AQ219-6)*权重!AG$49,                              5*权重!AG$48+6*权重!AG$49+(数据!AQ219-12)*权重!AG$51              )
 )</f>
        <v>19.866666666666667</v>
      </c>
      <c r="AR219" s="16">
        <f>IF( 数据!AR219&lt;=6,(数据!AR219-1)*权重!AH$48,              IF(数据!AR219&lt;=12, 5*权重!AH$48+(数据!AR219-6)*权重!AH$49,                              5*权重!AH$48+6*权重!AH$49+(数据!AR219-12)*权重!AH$51              )
 )</f>
        <v>15.733333333333333</v>
      </c>
      <c r="AS219" s="16">
        <f>IF( 数据!AS219&lt;=6,(数据!AS219-1)*权重!AI$48,              IF(数据!AS219&lt;=12, 5*权重!AI$48+(数据!AS219-6)*权重!AI$49,                              5*权重!AI$48+6*权重!AI$49+(数据!AS219-12)*权重!AI$51              )
 )</f>
        <v>8.5500000000000007</v>
      </c>
      <c r="AT219" s="16">
        <f>IF( 数据!AT219&lt;=6,(数据!AT219-1)*权重!AJ$48,              IF(数据!AT219&lt;=12, 5*权重!AJ$48+(数据!AT219-6)*权重!AJ$49,                              5*权重!AJ$48+6*权重!AJ$49+(数据!AT219-12)*权重!AJ$51              )
 )</f>
        <v>54.541666666666671</v>
      </c>
      <c r="AU219" s="16">
        <f>IF( 数据!AU219&lt;=6,(数据!AU219-1)*权重!AK$48,              IF(数据!AU219&lt;=12, 5*权重!AK$48+(数据!AU219-6)*权重!AK$49,                              5*权重!AK$48+6*权重!AK$49+(数据!AU219-12)*权重!AK$51              )
 )</f>
        <v>15.099999999999998</v>
      </c>
      <c r="AV219" s="16">
        <f>IF( 数据!AV219&lt;=6,(数据!AV219-1)*权重!AL$48,              IF(数据!AV219&lt;=10, 5*权重!AL$48+(数据!AV219-4)*权重!AL$50,                              5*权重!AL$48+4*权重!AL$50+(数据!AV219-10)*权重!AL$52              )  )</f>
        <v>2.9749999999999996</v>
      </c>
      <c r="AW219" s="16">
        <f>IF( 数据!AW219&lt;=6,(数据!AW219-1)*权重!AM$48,              IF(数据!AW219&lt;=10, 5*权重!AM$48+(数据!AW219-4)*权重!AM$50,                              5*权重!AM$48+4*权重!AM$50+(数据!AW219-10)*权重!AM$52              )  )</f>
        <v>4.2</v>
      </c>
      <c r="AX219" s="16">
        <f>IF( 数据!AX219&lt;=6,(数据!AX219-1)*权重!AN$48,              IF(数据!AX219&lt;=10, 5*权重!AN$48+(数据!AX219-4)*权重!AN$50,                              5*权重!AN$48+4*权重!AN$50+(数据!AX219-10)*权重!AN$52              )  )</f>
        <v>25.424999999999997</v>
      </c>
      <c r="AY219" s="8">
        <v>11</v>
      </c>
      <c r="AZ219" s="8">
        <v>16</v>
      </c>
      <c r="BA219" s="8">
        <v>17</v>
      </c>
      <c r="BB219" s="8">
        <v>14</v>
      </c>
      <c r="BC219" s="8">
        <v>9</v>
      </c>
      <c r="BD219" s="8">
        <v>15</v>
      </c>
      <c r="BE219" s="8">
        <v>14</v>
      </c>
      <c r="BF219" s="8">
        <v>16</v>
      </c>
      <c r="BG219" s="8">
        <v>12</v>
      </c>
      <c r="BH219" s="8">
        <v>16</v>
      </c>
      <c r="BI219" s="8">
        <v>13</v>
      </c>
      <c r="BJ219" s="8" t="s">
        <v>26</v>
      </c>
      <c r="BK219" s="8" t="s">
        <v>20</v>
      </c>
      <c r="BL219" s="8">
        <v>14</v>
      </c>
      <c r="BM219" s="8" t="s">
        <v>26</v>
      </c>
      <c r="BN219" s="8"/>
      <c r="BO219" s="8" t="s">
        <v>26</v>
      </c>
      <c r="BP219" s="34">
        <v>48029</v>
      </c>
      <c r="BQ219" s="8" t="s">
        <v>21</v>
      </c>
      <c r="BR219" s="8" t="s">
        <v>156</v>
      </c>
    </row>
    <row r="220" spans="1:70" ht="15.5" thickBot="1" x14ac:dyDescent="0.35">
      <c r="A220" s="8" t="s">
        <v>26</v>
      </c>
      <c r="B220" s="16">
        <f t="shared" si="8"/>
        <v>444.20499999999998</v>
      </c>
      <c r="C220" s="8" t="s">
        <v>552</v>
      </c>
      <c r="D220" s="8" t="s">
        <v>154</v>
      </c>
      <c r="E220" s="33">
        <v>1</v>
      </c>
      <c r="F220" s="8">
        <v>0</v>
      </c>
      <c r="G220" s="8" t="s">
        <v>20</v>
      </c>
      <c r="H220" s="8" t="s">
        <v>138</v>
      </c>
      <c r="I220" s="8">
        <v>27</v>
      </c>
      <c r="J220" s="8">
        <v>153</v>
      </c>
      <c r="K220" s="8">
        <v>172</v>
      </c>
      <c r="L220" s="16">
        <f>IF( 数据!L220&lt;=6,(数据!L220-1)*权重!B$48,              IF(数据!L220&lt;=12, 5*权重!B$48+(数据!L220-6)*权重!B$49,                              5*权重!B$48+6*权重!B$49+(数据!L220-12)*权重!B$51              )
 )</f>
        <v>3.9333333333333331</v>
      </c>
      <c r="M220" s="16">
        <f>IF( 数据!M220&lt;=6,(数据!M220-1)*权重!C$48,              IF(数据!M220&lt;=12, 5*权重!C$48+(数据!M220-6)*权重!C$49,                              5*权重!C$48+6*权重!C$49+(数据!M220-12)*权重!C$51              )
 )</f>
        <v>0.91666666666666674</v>
      </c>
      <c r="N220" s="16">
        <f>IF( 数据!N220&lt;=6,(数据!N220-1)*权重!D$48,              IF(数据!N220&lt;=12, 5*权重!D$48+(数据!N220-6)*权重!D$49,                              5*权重!D$48+6*权重!D$49+(数据!N220-12)*权重!D$51              )
 )</f>
        <v>0.48</v>
      </c>
      <c r="O220" s="16">
        <f>IF( 数据!O220&lt;=6,(数据!O220-1)*权重!E$48,              IF(数据!O220&lt;=12, 5*权重!E$48+(数据!O220-6)*权重!E$49,                              5*权重!E$48+6*权重!E$49+(数据!O220-12)*权重!E$51              )
 )</f>
        <v>0</v>
      </c>
      <c r="P220" s="16">
        <f>IF( 数据!P220&lt;=6,(数据!P220-1)*权重!F$48,              IF(数据!P220&lt;=12, 5*权重!F$48+(数据!P220-6)*权重!F$49,                              5*权重!F$48+6*权重!F$49+(数据!P220-12)*权重!F$51              )
 )</f>
        <v>-1.9666666666666663</v>
      </c>
      <c r="Q220" s="16">
        <f>IF( 数据!Q220&lt;=6,(数据!Q220-1)*权重!G$48,              IF(数据!Q220&lt;=12, 5*权重!G$48+(数据!Q220-6)*权重!G$49,                              5*权重!G$48+6*权重!G$49+(数据!Q220-12)*权重!G$51              )
 )</f>
        <v>0</v>
      </c>
      <c r="R220" s="16">
        <f>IF( 数据!R220&lt;=6,(数据!R220-1)*权重!H$48,              IF(数据!R220&lt;=12, 5*权重!H$48+(数据!R220-6)*权重!H$49,                              5*权重!H$48+6*权重!H$49+(数据!R220-12)*权重!H$51              )
 )</f>
        <v>0</v>
      </c>
      <c r="S220" s="16">
        <f>IF( 数据!S220&lt;=6,(数据!S220-1)*权重!I$48,              IF(数据!S220&lt;=12, 5*权重!I$48+(数据!S220-6)*权重!I$49,                              5*权重!I$48+6*权重!I$49+(数据!S220-12)*权重!I$51              )
 )</f>
        <v>20.666666666666664</v>
      </c>
      <c r="T220" s="16">
        <f>IF( 数据!T220&lt;=6,(数据!T220-1)*权重!J$48,              IF(数据!T220&lt;=12, 5*权重!J$48+(数据!T220-6)*权重!J$49,                              5*权重!J$48+6*权重!J$49+(数据!T220-12)*权重!J$51              )
 )</f>
        <v>2.8833333333333333</v>
      </c>
      <c r="U220" s="16">
        <f>IF( 数据!U220&lt;=6,(数据!U220-1)*权重!K$48,              IF(数据!U220&lt;=12, 5*权重!K$48+(数据!U220-6)*权重!K$49,                              5*权重!K$48+6*权重!K$49+(数据!U220-12)*权重!K$51              )
 )</f>
        <v>0</v>
      </c>
      <c r="V220" s="16">
        <f>IF( 数据!V220&lt;=6,(数据!V220-1)*权重!L$48,              IF(数据!V220&lt;=12, 5*权重!L$48+(数据!V220-6)*权重!L$49,                              5*权重!L$48+6*权重!L$49+(数据!V220-12)*权重!L$51              )
 )</f>
        <v>8.8333333333333339</v>
      </c>
      <c r="W220" s="16">
        <f>IF( 数据!W220&lt;=6,(数据!W220-1)*权重!M$48,              IF(数据!W220&lt;=12, 5*权重!M$48+(数据!W220-6)*权重!M$49,                              5*权重!M$48+6*权重!M$49+(数据!W220-12)*权重!M$51              )
 )</f>
        <v>1.4</v>
      </c>
      <c r="X220" s="16">
        <f>IF( 数据!X220&lt;=6,(数据!X220-1)*权重!N$48,              IF(数据!X220&lt;=12, 5*权重!N$48+(数据!X220-6)*权重!N$49,                              5*权重!N$48+6*权重!N$49+(数据!X220-12)*权重!N$51              )
 )</f>
        <v>1.9666666666666666</v>
      </c>
      <c r="Y220" s="16">
        <f>IF( 数据!Y220&lt;=6,(数据!Y220-1)*权重!O$48,              IF(数据!Y220&lt;=12, 5*权重!O$48+(数据!Y220-6)*权重!O$49,                              5*权重!O$48+6*权重!O$49+(数据!Y220-12)*权重!O$51              )
 )</f>
        <v>2.5333333333333332</v>
      </c>
      <c r="Z220" s="16">
        <f>IF( 数据!Z220&lt;=6,(数据!Z220-1)*权重!P$48,              IF(数据!Z220&lt;=10, 5*权重!P$48+(数据!Z220-4)*权重!P$50,                              5*权重!P$48+4*权重!P$50+(数据!Z220-10)*权重!P$52              )  )</f>
        <v>-0.37500000000000022</v>
      </c>
      <c r="AA220" s="16">
        <f>IF( 数据!AA220&lt;=6,(数据!AA220-1)*权重!Q$48,              IF(数据!AA220&lt;=12, 5*权重!Q$48+(数据!AA220-6)*权重!Q$49,                              5*权重!Q$48+6*权重!Q$49+(数据!AA220-12)*权重!Q$51              )
 )</f>
        <v>7.1</v>
      </c>
      <c r="AB220" s="16">
        <f>IF( 数据!AB220&lt;=6,(数据!AB220-1)*权重!R$48,              IF(数据!AB220&lt;=10, 5*权重!R$48+(数据!AB220-4)*权重!R$50,                              5*权重!R$48+4*权重!R$50+(数据!AB220-10)*权重!R$52              )  )</f>
        <v>54.5</v>
      </c>
      <c r="AC220" s="16">
        <f>IF( 数据!AC220&lt;=6,(数据!AC220-1)*权重!S$48,              IF(数据!AC220&lt;=12, 5*权重!S$48+(数据!AC220-6)*权重!S$49,                              5*权重!S$48+6*权重!S$49+(数据!AC220-12)*权重!S$51              )
 )</f>
        <v>19.5</v>
      </c>
      <c r="AD220" s="16">
        <f>IF( 数据!AD220&lt;=6,(数据!AD220-1)*权重!T$48,              IF(数据!AD220&lt;=12, 5*权重!T$48+(数据!AD220-6)*权重!T$49,                              5*权重!T$48+6*权重!T$49+(数据!AD220-12)*权重!T$51              )
 )</f>
        <v>-1.5999999999999996</v>
      </c>
      <c r="AE220" s="16">
        <f>IF( 数据!AE220&lt;=6,(数据!AE220-1)*权重!U$48,              IF(数据!AE220&lt;=10, 5*权重!U$48+(数据!AE220-4)*权重!U$50,                              5*权重!U$48+4*权重!U$50+(数据!AE220-10)*权重!U$52              )  )</f>
        <v>-2.9999999999999996</v>
      </c>
      <c r="AF220" s="16">
        <f>IF( 数据!AF220&lt;=6,(数据!AF220-1)*权重!V$48,              IF(数据!AF220&lt;=10, 5*权重!V$48+(数据!AF220-4)*权重!V$50,                              5*权重!V$48+4*权重!V$50+(数据!AF220-10)*权重!V$52              )  )</f>
        <v>6.5625000000000009</v>
      </c>
      <c r="AG220" s="16">
        <f>IF( 数据!AG220&lt;=6,(数据!AG220-1)*权重!W$48,              IF(数据!AG220&lt;=12, 5*权重!W$48+(数据!AG220-6)*权重!W$49,                              5*权重!W$48+6*权重!W$49+(数据!AG220-12)*权重!W$51              )
 )</f>
        <v>3.3</v>
      </c>
      <c r="AH220" s="16">
        <f>IF( 数据!AH220&lt;=6,(数据!AH220-1)*权重!X$48,              IF(数据!AH220&lt;=10, 5*权重!X$48+(数据!AH220-4)*权重!X$50,                              5*权重!X$48+4*权重!X$50+(数据!AH220-10)*权重!X$52              )  )</f>
        <v>-0.27500000000000002</v>
      </c>
      <c r="AI220" s="16">
        <f>IF( 数据!AI220&lt;=6,(数据!AI220-1)*权重!Y$48,              IF(数据!AI220&lt;=12, 5*权重!Y$48+(数据!AI220-6)*权重!Y$49,                              5*权重!Y$48+6*权重!Y$49+(数据!AI220-12)*权重!Y$51              )
 )</f>
        <v>1.0666666666666667</v>
      </c>
      <c r="AJ220" s="16">
        <f>IF( 数据!AJ220&lt;=6,(数据!AJ220-1)*权重!Z$48,              IF(数据!AJ220&lt;=10, 5*权重!Z$48+(数据!AJ220-4)*权重!Z$50,                              5*权重!Z$48+4*权重!Z$50+(数据!AJ220-10)*权重!Z$52              )  )</f>
        <v>9.8375000000000004</v>
      </c>
      <c r="AK220" s="16">
        <f>IF( 数据!AK220&lt;=6,(数据!AK220-1)*权重!AA$48,              IF(数据!AK220&lt;=10, 5*权重!AA$48+(数据!AK220-4)*权重!AA$50,                              5*权重!AA$48+4*权重!AA$50+(数据!AK220-10)*权重!AA$52              )  )</f>
        <v>-1.4500000000000002</v>
      </c>
      <c r="AL220" s="16">
        <f>IF( 数据!AL220&lt;=6,(数据!AL220-1)*权重!AB$48,              IF(数据!AL220&lt;=12, 5*权重!AB$48+(数据!AL220-6)*权重!AB$49,                              5*权重!AB$48+6*权重!AB$49+(数据!AL220-12)*权重!AB$51              )
 )</f>
        <v>16.2</v>
      </c>
      <c r="AM220" s="16">
        <f>IF( 数据!AM220&lt;=6,(数据!AM220-1)*权重!AC$48,              IF(数据!AM220&lt;=12, 5*权重!AC$48+(数据!AM220-6)*权重!AC$49,                              5*权重!AC$48+6*权重!AC$49+(数据!AM220-12)*权重!AC$51              )
 )</f>
        <v>9.6</v>
      </c>
      <c r="AN220" s="16">
        <f>IF( 数据!AN220&lt;=6,(数据!AN220-1)*权重!AD$48,              IF(数据!AN220&lt;=12, 5*权重!AD$48+(数据!AN220-6)*权重!AD$49,                              5*权重!AD$48+6*权重!AD$49+(数据!AN220-12)*权重!AD$51              )
 )</f>
        <v>91.520833333333329</v>
      </c>
      <c r="AO220" s="16">
        <f>IF( 数据!AO220&lt;=6,(数据!AO220-1)*权重!AE$48,              IF(数据!AO220&lt;=12, 5*权重!AE$48+(数据!AO220-6)*权重!AE$49,                              5*权重!AE$48+6*权重!AE$49+(数据!AO220-12)*权重!AE$51              )
 )</f>
        <v>9.7333333333333343</v>
      </c>
      <c r="AP220" s="16">
        <f>IF( 数据!AP220&lt;=6,(数据!AP220-1)*权重!AF$48,              IF(数据!AP220&lt;=12, 5*权重!AF$48+(数据!AP220-6)*权重!AF$49,                              5*权重!AF$48+6*权重!AF$49+(数据!AP220-12)*权重!AF$51              )
 )</f>
        <v>17.366666666666667</v>
      </c>
      <c r="AQ220" s="16">
        <f>IF( 数据!AQ220&lt;=6,(数据!AQ220-1)*权重!AG$48,              IF(数据!AQ220&lt;=12, 5*权重!AG$48+(数据!AQ220-6)*权重!AG$49,                              5*权重!AG$48+6*权重!AG$49+(数据!AQ220-12)*权重!AG$51              )
 )</f>
        <v>17.8</v>
      </c>
      <c r="AR220" s="16">
        <f>IF( 数据!AR220&lt;=6,(数据!AR220-1)*权重!AH$48,              IF(数据!AR220&lt;=12, 5*权重!AH$48+(数据!AR220-6)*权重!AH$49,                              5*权重!AH$48+6*权重!AH$49+(数据!AR220-12)*权重!AH$51              )
 )</f>
        <v>13.399999999999999</v>
      </c>
      <c r="AS220" s="16">
        <f>IF( 数据!AS220&lt;=6,(数据!AS220-1)*权重!AI$48,              IF(数据!AS220&lt;=12, 5*权重!AI$48+(数据!AS220-6)*权重!AI$49,                              5*权重!AI$48+6*权重!AI$49+(数据!AS220-12)*权重!AI$51              )
 )</f>
        <v>4.416666666666667</v>
      </c>
      <c r="AT220" s="16">
        <f>IF( 数据!AT220&lt;=6,(数据!AT220-1)*权重!AJ$48,              IF(数据!AT220&lt;=12, 5*权重!AJ$48+(数据!AT220-6)*权重!AJ$49,                              5*权重!AJ$48+6*权重!AJ$49+(数据!AT220-12)*权重!AJ$51              )
 )</f>
        <v>81.625</v>
      </c>
      <c r="AU220" s="16">
        <f>IF( 数据!AU220&lt;=6,(数据!AU220-1)*权重!AK$48,              IF(数据!AU220&lt;=12, 5*权重!AK$48+(数据!AU220-6)*权重!AK$49,                              5*权重!AK$48+6*权重!AK$49+(数据!AU220-12)*权重!AK$51              )
 )</f>
        <v>12.366666666666667</v>
      </c>
      <c r="AV220" s="16">
        <f>IF( 数据!AV220&lt;=6,(数据!AV220-1)*权重!AL$48,              IF(数据!AV220&lt;=10, 5*权重!AL$48+(数据!AV220-4)*权重!AL$50,                              5*权重!AL$48+4*权重!AL$50+(数据!AV220-10)*权重!AL$52              )  )</f>
        <v>3.8250000000000002</v>
      </c>
      <c r="AW220" s="16">
        <f>IF( 数据!AW220&lt;=6,(数据!AW220-1)*权重!AM$48,              IF(数据!AW220&lt;=10, 5*权重!AM$48+(数据!AW220-4)*权重!AM$50,                              5*权重!AM$48+4*权重!AM$50+(数据!AW220-10)*权重!AM$52              )  )</f>
        <v>4.95</v>
      </c>
      <c r="AX220" s="16">
        <f>IF( 数据!AX220&lt;=6,(数据!AX220-1)*权重!AN$48,              IF(数据!AX220&lt;=10, 5*权重!AN$48+(数据!AX220-4)*权重!AN$50,                              5*权重!AN$48+4*权重!AN$50+(数据!AX220-10)*权重!AN$52              )  )</f>
        <v>24.587499999999999</v>
      </c>
      <c r="AY220" s="8">
        <v>2</v>
      </c>
      <c r="AZ220" s="8">
        <v>3</v>
      </c>
      <c r="BA220" s="8">
        <v>2</v>
      </c>
      <c r="BB220" s="8">
        <v>1</v>
      </c>
      <c r="BC220" s="8">
        <v>3</v>
      </c>
      <c r="BD220" s="8">
        <v>3</v>
      </c>
      <c r="BE220" s="8">
        <v>3</v>
      </c>
      <c r="BF220" s="8">
        <v>3</v>
      </c>
      <c r="BG220" s="8">
        <v>2</v>
      </c>
      <c r="BH220" s="8">
        <v>2</v>
      </c>
      <c r="BI220" s="8">
        <v>4</v>
      </c>
      <c r="BJ220" s="8" t="s">
        <v>26</v>
      </c>
      <c r="BK220" s="8" t="s">
        <v>20</v>
      </c>
      <c r="BL220" s="8">
        <v>13</v>
      </c>
      <c r="BM220" s="8" t="s">
        <v>26</v>
      </c>
      <c r="BN220" s="8"/>
      <c r="BO220" s="8">
        <v>55</v>
      </c>
      <c r="BP220" s="34">
        <v>47664</v>
      </c>
      <c r="BQ220" s="8" t="s">
        <v>21</v>
      </c>
      <c r="BR220" s="8" t="s">
        <v>156</v>
      </c>
    </row>
    <row r="221" spans="1:70" ht="15.5" thickBot="1" x14ac:dyDescent="0.35">
      <c r="A221" s="8" t="s">
        <v>26</v>
      </c>
      <c r="B221" s="16">
        <f t="shared" si="8"/>
        <v>414.96249999999998</v>
      </c>
      <c r="C221" s="8" t="s">
        <v>553</v>
      </c>
      <c r="D221" s="8" t="s">
        <v>154</v>
      </c>
      <c r="E221" s="33">
        <v>1</v>
      </c>
      <c r="F221" s="8">
        <v>0</v>
      </c>
      <c r="G221" s="8" t="s">
        <v>28</v>
      </c>
      <c r="H221" s="8" t="s">
        <v>435</v>
      </c>
      <c r="I221" s="8">
        <v>27</v>
      </c>
      <c r="J221" s="8">
        <v>142</v>
      </c>
      <c r="K221" s="8">
        <v>149</v>
      </c>
      <c r="L221" s="16">
        <f>IF( 数据!L221&lt;=6,(数据!L221-1)*权重!B$48,              IF(数据!L221&lt;=12, 5*权重!B$48+(数据!L221-6)*权重!B$49,                              5*权重!B$48+6*权重!B$49+(数据!L221-12)*权重!B$51              )
 )</f>
        <v>3.9333333333333331</v>
      </c>
      <c r="M221" s="16">
        <f>IF( 数据!M221&lt;=6,(数据!M221-1)*权重!C$48,              IF(数据!M221&lt;=12, 5*权重!C$48+(数据!M221-6)*权重!C$49,                              5*权重!C$48+6*权重!C$49+(数据!M221-12)*权重!C$51              )
 )</f>
        <v>1.3333333333333335</v>
      </c>
      <c r="N221" s="16">
        <f>IF( 数据!N221&lt;=6,(数据!N221-1)*权重!D$48,              IF(数据!N221&lt;=12, 5*权重!D$48+(数据!N221-6)*权重!D$49,                              5*权重!D$48+6*权重!D$49+(数据!N221-12)*权重!D$51              )
 )</f>
        <v>-0.55833333333333335</v>
      </c>
      <c r="O221" s="16">
        <f>IF( 数据!O221&lt;=6,(数据!O221-1)*权重!E$48,              IF(数据!O221&lt;=12, 5*权重!E$48+(数据!O221-6)*权重!E$49,                              5*权重!E$48+6*权重!E$49+(数据!O221-12)*权重!E$51              )
 )</f>
        <v>0</v>
      </c>
      <c r="P221" s="16">
        <f>IF( 数据!P221&lt;=6,(数据!P221-1)*权重!F$48,              IF(数据!P221&lt;=12, 5*权重!F$48+(数据!P221-6)*权重!F$49,                              5*权重!F$48+6*权重!F$49+(数据!P221-12)*权重!F$51              )
 )</f>
        <v>-3.1166666666666663</v>
      </c>
      <c r="Q221" s="16">
        <f>IF( 数据!Q221&lt;=6,(数据!Q221-1)*权重!G$48,              IF(数据!Q221&lt;=12, 5*权重!G$48+(数据!Q221-6)*权重!G$49,                              5*权重!G$48+6*权重!G$49+(数据!Q221-12)*权重!G$51              )
 )</f>
        <v>0</v>
      </c>
      <c r="R221" s="16">
        <f>IF( 数据!R221&lt;=6,(数据!R221-1)*权重!H$48,              IF(数据!R221&lt;=12, 5*权重!H$48+(数据!R221-6)*权重!H$49,                              5*权重!H$48+6*权重!H$49+(数据!R221-12)*权重!H$51              )
 )</f>
        <v>0</v>
      </c>
      <c r="S221" s="16">
        <f>IF( 数据!S221&lt;=6,(数据!S221-1)*权重!I$48,              IF(数据!S221&lt;=12, 5*权重!I$48+(数据!S221-6)*权重!I$49,                              5*权重!I$48+6*权重!I$49+(数据!S221-12)*权重!I$51              )
 )</f>
        <v>16.566666666666666</v>
      </c>
      <c r="T221" s="16">
        <f>IF( 数据!T221&lt;=6,(数据!T221-1)*权重!J$48,              IF(数据!T221&lt;=12, 5*权重!J$48+(数据!T221-6)*权重!J$49,                              5*权重!J$48+6*权重!J$49+(数据!T221-12)*权重!J$51              )
 )</f>
        <v>1.2999999999999998</v>
      </c>
      <c r="U221" s="16">
        <f>IF( 数据!U221&lt;=6,(数据!U221-1)*权重!K$48,              IF(数据!U221&lt;=12, 5*权重!K$48+(数据!U221-6)*权重!K$49,                              5*权重!K$48+6*权重!K$49+(数据!U221-12)*权重!K$51              )
 )</f>
        <v>0</v>
      </c>
      <c r="V221" s="16">
        <f>IF( 数据!V221&lt;=6,(数据!V221-1)*权重!L$48,              IF(数据!V221&lt;=12, 5*权重!L$48+(数据!V221-6)*权重!L$49,                              5*权重!L$48+6*权重!L$49+(数据!V221-12)*权重!L$51              )
 )</f>
        <v>6.4</v>
      </c>
      <c r="W221" s="16">
        <f>IF( 数据!W221&lt;=6,(数据!W221-1)*权重!M$48,              IF(数据!W221&lt;=12, 5*权重!M$48+(数据!W221-6)*权重!M$49,                              5*权重!M$48+6*权重!M$49+(数据!W221-12)*权重!M$51              )
 )</f>
        <v>-0.5</v>
      </c>
      <c r="X221" s="16">
        <f>IF( 数据!X221&lt;=6,(数据!X221-1)*权重!N$48,              IF(数据!X221&lt;=12, 5*权重!N$48+(数据!X221-6)*权重!N$49,                              5*权重!N$48+6*权重!N$49+(数据!X221-12)*权重!N$51              )
 )</f>
        <v>1.9666666666666666</v>
      </c>
      <c r="Y221" s="16">
        <f>IF( 数据!Y221&lt;=6,(数据!Y221-1)*权重!O$48,              IF(数据!Y221&lt;=12, 5*权重!O$48+(数据!Y221-6)*权重!O$49,                              5*权重!O$48+6*权重!O$49+(数据!Y221-12)*权重!O$51              )
 )</f>
        <v>2.5333333333333332</v>
      </c>
      <c r="Z221" s="16">
        <f>IF( 数据!Z221&lt;=6,(数据!Z221-1)*权重!P$48,              IF(数据!Z221&lt;=10, 5*权重!P$48+(数据!Z221-4)*权重!P$50,                              5*权重!P$48+4*权重!P$50+(数据!Z221-10)*权重!P$52              )  )</f>
        <v>-1.25</v>
      </c>
      <c r="AA221" s="16">
        <f>IF( 数据!AA221&lt;=6,(数据!AA221-1)*权重!Q$48,              IF(数据!AA221&lt;=12, 5*权重!Q$48+(数据!AA221-6)*权重!Q$49,                              5*权重!Q$48+6*权重!Q$49+(数据!AA221-12)*权重!Q$51              )
 )</f>
        <v>5.3666666666666663</v>
      </c>
      <c r="AB221" s="16">
        <f>IF( 数据!AB221&lt;=6,(数据!AB221-1)*权重!R$48,              IF(数据!AB221&lt;=10, 5*权重!R$48+(数据!AB221-4)*权重!R$50,                              5*权重!R$48+4*权重!R$50+(数据!AB221-10)*权重!R$52              )  )</f>
        <v>57.5</v>
      </c>
      <c r="AC221" s="16">
        <f>IF( 数据!AC221&lt;=6,(数据!AC221-1)*权重!S$48,              IF(数据!AC221&lt;=12, 5*权重!S$48+(数据!AC221-6)*权重!S$49,                              5*权重!S$48+6*权重!S$49+(数据!AC221-12)*权重!S$51              )
 )</f>
        <v>19.5</v>
      </c>
      <c r="AD221" s="16">
        <f>IF( 数据!AD221&lt;=6,(数据!AD221-1)*权重!T$48,              IF(数据!AD221&lt;=12, 5*权重!T$48+(数据!AD221-6)*权重!T$49,                              5*权重!T$48+6*权重!T$49+(数据!AD221-12)*权重!T$51              )
 )</f>
        <v>-1.5999999999999996</v>
      </c>
      <c r="AE221" s="16">
        <f>IF( 数据!AE221&lt;=6,(数据!AE221-1)*权重!U$48,              IF(数据!AE221&lt;=10, 5*权重!U$48+(数据!AE221-4)*权重!U$50,                              5*权重!U$48+4*权重!U$50+(数据!AE221-10)*权重!U$52              )  )</f>
        <v>-2.4499999999999993</v>
      </c>
      <c r="AF221" s="16">
        <f>IF( 数据!AF221&lt;=6,(数据!AF221-1)*权重!V$48,              IF(数据!AF221&lt;=10, 5*权重!V$48+(数据!AF221-4)*权重!V$50,                              5*权重!V$48+4*权重!V$50+(数据!AF221-10)*权重!V$52              )  )</f>
        <v>7.6125000000000007</v>
      </c>
      <c r="AG221" s="16">
        <f>IF( 数据!AG221&lt;=6,(数据!AG221-1)*权重!W$48,              IF(数据!AG221&lt;=12, 5*权重!W$48+(数据!AG221-6)*权重!W$49,                              5*权重!W$48+6*权重!W$49+(数据!AG221-12)*权重!W$51              )
 )</f>
        <v>3.3</v>
      </c>
      <c r="AH221" s="16">
        <f>IF( 数据!AH221&lt;=6,(数据!AH221-1)*权重!X$48,              IF(数据!AH221&lt;=10, 5*权重!X$48+(数据!AH221-4)*权重!X$50,                              5*权重!X$48+4*权重!X$50+(数据!AH221-10)*权重!X$52              )  )</f>
        <v>6.25E-2</v>
      </c>
      <c r="AI221" s="16">
        <f>IF( 数据!AI221&lt;=6,(数据!AI221-1)*权重!Y$48,              IF(数据!AI221&lt;=12, 5*权重!Y$48+(数据!AI221-6)*权重!Y$49,                              5*权重!Y$48+6*权重!Y$49+(数据!AI221-12)*权重!Y$51              )
 )</f>
        <v>0.26666666666666666</v>
      </c>
      <c r="AJ221" s="16">
        <f>IF( 数据!AJ221&lt;=6,(数据!AJ221-1)*权重!Z$48,              IF(数据!AJ221&lt;=10, 5*权重!Z$48+(数据!AJ221-4)*权重!Z$50,                              5*权重!Z$48+4*权重!Z$50+(数据!AJ221-10)*权重!Z$52              )  )</f>
        <v>8.6625000000000014</v>
      </c>
      <c r="AK221" s="16">
        <f>IF( 数据!AK221&lt;=6,(数据!AK221-1)*权重!AA$48,              IF(数据!AK221&lt;=10, 5*权重!AA$48+(数据!AK221-4)*权重!AA$50,                              5*权重!AA$48+4*权重!AA$50+(数据!AK221-10)*权重!AA$52              )  )</f>
        <v>-1.2750000000000001</v>
      </c>
      <c r="AL221" s="16">
        <f>IF( 数据!AL221&lt;=6,(数据!AL221-1)*权重!AB$48,              IF(数据!AL221&lt;=12, 5*权重!AB$48+(数据!AL221-6)*权重!AB$49,                              5*权重!AB$48+6*权重!AB$49+(数据!AL221-12)*权重!AB$51              )
 )</f>
        <v>13.5</v>
      </c>
      <c r="AM221" s="16">
        <f>IF( 数据!AM221&lt;=6,(数据!AM221-1)*权重!AC$48,              IF(数据!AM221&lt;=12, 5*权重!AC$48+(数据!AM221-6)*权重!AC$49,                              5*权重!AC$48+6*权重!AC$49+(数据!AM221-12)*权重!AC$51              )
 )</f>
        <v>8.5</v>
      </c>
      <c r="AN221" s="16">
        <f>IF( 数据!AN221&lt;=6,(数据!AN221-1)*权重!AD$48,              IF(数据!AN221&lt;=12, 5*权重!AD$48+(数据!AN221-6)*权重!AD$49,                              5*权重!AD$48+6*权重!AD$49+(数据!AN221-12)*权重!AD$51              )
 )</f>
        <v>77.333333333333329</v>
      </c>
      <c r="AO221" s="16">
        <f>IF( 数据!AO221&lt;=6,(数据!AO221-1)*权重!AE$48,              IF(数据!AO221&lt;=12, 5*权重!AE$48+(数据!AO221-6)*权重!AE$49,                              5*权重!AE$48+6*权重!AE$49+(数据!AO221-12)*权重!AE$51              )
 )</f>
        <v>9.7333333333333343</v>
      </c>
      <c r="AP221" s="16">
        <f>IF( 数据!AP221&lt;=6,(数据!AP221-1)*权重!AF$48,              IF(数据!AP221&lt;=12, 5*权重!AF$48+(数据!AP221-6)*权重!AF$49,                              5*权重!AF$48+6*权重!AF$49+(数据!AP221-12)*权重!AF$51              )
 )</f>
        <v>17.366666666666667</v>
      </c>
      <c r="AQ221" s="16">
        <f>IF( 数据!AQ221&lt;=6,(数据!AQ221-1)*权重!AG$48,              IF(数据!AQ221&lt;=12, 5*权重!AG$48+(数据!AQ221-6)*权重!AG$49,                              5*权重!AG$48+6*权重!AG$49+(数据!AQ221-12)*权重!AG$51              )
 )</f>
        <v>20.900000000000002</v>
      </c>
      <c r="AR221" s="16">
        <f>IF( 数据!AR221&lt;=6,(数据!AR221-1)*权重!AH$48,              IF(数据!AR221&lt;=12, 5*权重!AH$48+(数据!AR221-6)*权重!AH$49,                              5*权重!AH$48+6*权重!AH$49+(数据!AR221-12)*权重!AH$51              )
 )</f>
        <v>13.399999999999999</v>
      </c>
      <c r="AS221" s="16">
        <f>IF( 数据!AS221&lt;=6,(数据!AS221-1)*权重!AI$48,              IF(数据!AS221&lt;=12, 5*权重!AI$48+(数据!AS221-6)*权重!AI$49,                              5*权重!AI$48+6*权重!AI$49+(数据!AS221-12)*权重!AI$51              )
 )</f>
        <v>6.6500000000000012</v>
      </c>
      <c r="AT221" s="16">
        <f>IF( 数据!AT221&lt;=6,(数据!AT221-1)*权重!AJ$48,              IF(数据!AT221&lt;=12, 5*权重!AJ$48+(数据!AT221-6)*权重!AJ$49,                              5*权重!AJ$48+6*权重!AJ$49+(数据!AT221-12)*权重!AJ$51              )
 )</f>
        <v>76.75</v>
      </c>
      <c r="AU221" s="16">
        <f>IF( 数据!AU221&lt;=6,(数据!AU221-1)*权重!AK$48,              IF(数据!AU221&lt;=12, 5*权重!AK$48+(数据!AU221-6)*权重!AK$49,                              5*权重!AK$48+6*权重!AK$49+(数据!AU221-12)*权重!AK$51              )
 )</f>
        <v>15.099999999999998</v>
      </c>
      <c r="AV221" s="16">
        <f>IF( 数据!AV221&lt;=6,(数据!AV221-1)*权重!AL$48,              IF(数据!AV221&lt;=10, 5*权重!AL$48+(数据!AV221-4)*权重!AL$50,                              5*权重!AL$48+4*权重!AL$50+(数据!AV221-10)*权重!AL$52              )  )</f>
        <v>2.9749999999999996</v>
      </c>
      <c r="AW221" s="16">
        <f>IF( 数据!AW221&lt;=6,(数据!AW221-1)*权重!AM$48,              IF(数据!AW221&lt;=10, 5*权重!AM$48+(数据!AW221-4)*权重!AM$50,                              5*权重!AM$48+4*权重!AM$50+(数据!AW221-10)*权重!AM$52              )  )</f>
        <v>3.45</v>
      </c>
      <c r="AX221" s="16">
        <f>IF( 数据!AX221&lt;=6,(数据!AX221-1)*权重!AN$48,              IF(数据!AX221&lt;=10, 5*权重!AN$48+(数据!AX221-4)*权重!AN$50,                              5*权重!AN$48+4*权重!AN$50+(数据!AX221-10)*权重!AN$52              )  )</f>
        <v>23.75</v>
      </c>
      <c r="AY221" s="8">
        <v>2</v>
      </c>
      <c r="AZ221" s="8">
        <v>3</v>
      </c>
      <c r="BA221" s="8">
        <v>2</v>
      </c>
      <c r="BB221" s="8">
        <v>3</v>
      </c>
      <c r="BC221" s="8">
        <v>4</v>
      </c>
      <c r="BD221" s="8">
        <v>2</v>
      </c>
      <c r="BE221" s="8">
        <v>3</v>
      </c>
      <c r="BF221" s="8">
        <v>1</v>
      </c>
      <c r="BG221" s="8">
        <v>3</v>
      </c>
      <c r="BH221" s="8">
        <v>1</v>
      </c>
      <c r="BI221" s="8">
        <v>4</v>
      </c>
      <c r="BJ221" s="8" t="s">
        <v>26</v>
      </c>
      <c r="BK221" s="8" t="s">
        <v>20</v>
      </c>
      <c r="BL221" s="8">
        <v>14</v>
      </c>
      <c r="BM221" s="8" t="s">
        <v>26</v>
      </c>
      <c r="BN221" s="8"/>
      <c r="BO221" s="8">
        <v>7</v>
      </c>
      <c r="BP221" s="34">
        <v>47664</v>
      </c>
      <c r="BQ221" s="8" t="s">
        <v>21</v>
      </c>
      <c r="BR221" s="8" t="s">
        <v>156</v>
      </c>
    </row>
    <row r="222" spans="1:70" ht="15.5" thickBot="1" x14ac:dyDescent="0.35">
      <c r="A222" s="8" t="s">
        <v>26</v>
      </c>
      <c r="B222" s="16">
        <f t="shared" si="8"/>
        <v>414.58666666666664</v>
      </c>
      <c r="C222" s="8" t="s">
        <v>554</v>
      </c>
      <c r="D222" s="8" t="s">
        <v>154</v>
      </c>
      <c r="E222" s="33">
        <v>1</v>
      </c>
      <c r="F222" s="8">
        <v>0</v>
      </c>
      <c r="G222" s="8" t="s">
        <v>33</v>
      </c>
      <c r="H222" s="8" t="s">
        <v>24</v>
      </c>
      <c r="I222" s="8">
        <v>32</v>
      </c>
      <c r="J222" s="8">
        <v>138</v>
      </c>
      <c r="K222" s="8">
        <v>150</v>
      </c>
      <c r="L222" s="16">
        <f>IF( 数据!L222&lt;=6,(数据!L222-1)*权重!B$48,              IF(数据!L222&lt;=12, 5*权重!B$48+(数据!L222-6)*权重!B$49,                              5*权重!B$48+6*权重!B$49+(数据!L222-12)*权重!B$51              )
 )</f>
        <v>3.4666666666666668</v>
      </c>
      <c r="M222" s="16">
        <f>IF( 数据!M222&lt;=6,(数据!M222-1)*权重!C$48,              IF(数据!M222&lt;=12, 5*权重!C$48+(数据!M222-6)*权重!C$49,                              5*权重!C$48+6*权重!C$49+(数据!M222-12)*权重!C$51              )
 )</f>
        <v>2.1</v>
      </c>
      <c r="N222" s="16">
        <f>IF( 数据!N222&lt;=6,(数据!N222-1)*权重!D$48,              IF(数据!N222&lt;=12, 5*权重!D$48+(数据!N222-6)*权重!D$49,                              5*权重!D$48+6*权重!D$49+(数据!N222-12)*权重!D$51              )
 )</f>
        <v>0.52833333333333332</v>
      </c>
      <c r="O222" s="16">
        <f>IF( 数据!O222&lt;=6,(数据!O222-1)*权重!E$48,              IF(数据!O222&lt;=12, 5*权重!E$48+(数据!O222-6)*权重!E$49,                              5*权重!E$48+6*权重!E$49+(数据!O222-12)*权重!E$51              )
 )</f>
        <v>0</v>
      </c>
      <c r="P222" s="16">
        <f>IF( 数据!P222&lt;=6,(数据!P222-1)*权重!F$48,              IF(数据!P222&lt;=12, 5*权重!F$48+(数据!P222-6)*权重!F$49,                              5*权重!F$48+6*权重!F$49+(数据!P222-12)*权重!F$51              )
 )</f>
        <v>-3.1166666666666663</v>
      </c>
      <c r="Q222" s="16">
        <f>IF( 数据!Q222&lt;=6,(数据!Q222-1)*权重!G$48,              IF(数据!Q222&lt;=12, 5*权重!G$48+(数据!Q222-6)*权重!G$49,                              5*权重!G$48+6*权重!G$49+(数据!Q222-12)*权重!G$51              )
 )</f>
        <v>0</v>
      </c>
      <c r="R222" s="16">
        <f>IF( 数据!R222&lt;=6,(数据!R222-1)*权重!H$48,              IF(数据!R222&lt;=12, 5*权重!H$48+(数据!R222-6)*权重!H$49,                              5*权重!H$48+6*权重!H$49+(数据!R222-12)*权重!H$51              )
 )</f>
        <v>0</v>
      </c>
      <c r="S222" s="16">
        <f>IF( 数据!S222&lt;=6,(数据!S222-1)*权重!I$48,              IF(数据!S222&lt;=12, 5*权重!I$48+(数据!S222-6)*权重!I$49,                              5*权重!I$48+6*权重!I$49+(数据!S222-12)*权重!I$51              )
 )</f>
        <v>15.2</v>
      </c>
      <c r="T222" s="16">
        <f>IF( 数据!T222&lt;=6,(数据!T222-1)*权重!J$48,              IF(数据!T222&lt;=12, 5*权重!J$48+(数据!T222-6)*权重!J$49,                              5*权重!J$48+6*权重!J$49+(数据!T222-12)*权重!J$51              )
 )</f>
        <v>2.2666666666666666</v>
      </c>
      <c r="U222" s="16">
        <f>IF( 数据!U222&lt;=6,(数据!U222-1)*权重!K$48,              IF(数据!U222&lt;=12, 5*权重!K$48+(数据!U222-6)*权重!K$49,                              5*权重!K$48+6*权重!K$49+(数据!U222-12)*权重!K$51              )
 )</f>
        <v>0</v>
      </c>
      <c r="V222" s="16">
        <f>IF( 数据!V222&lt;=6,(数据!V222-1)*权重!L$48,              IF(数据!V222&lt;=12, 5*权重!L$48+(数据!V222-6)*权重!L$49,                              5*权重!L$48+6*权重!L$49+(数据!V222-12)*权重!L$51              )
 )</f>
        <v>8.1666666666666679</v>
      </c>
      <c r="W222" s="16">
        <f>IF( 数据!W222&lt;=6,(数据!W222-1)*权重!M$48,              IF(数据!W222&lt;=12, 5*权重!M$48+(数据!W222-6)*权重!M$49,                              5*权重!M$48+6*权重!M$49+(数据!W222-12)*权重!M$51              )
 )</f>
        <v>0.1333333333333333</v>
      </c>
      <c r="X222" s="16">
        <f>IF( 数据!X222&lt;=6,(数据!X222-1)*权重!N$48,              IF(数据!X222&lt;=12, 5*权重!N$48+(数据!X222-6)*权重!N$49,                              5*权重!N$48+6*权重!N$49+(数据!X222-12)*权重!N$51              )
 )</f>
        <v>3.1999999999999997</v>
      </c>
      <c r="Y222" s="16">
        <f>IF( 数据!Y222&lt;=6,(数据!Y222-1)*权重!O$48,              IF(数据!Y222&lt;=12, 5*权重!O$48+(数据!Y222-6)*权重!O$49,                              5*权重!O$48+6*权重!O$49+(数据!Y222-12)*权重!O$51              )
 )</f>
        <v>1.7</v>
      </c>
      <c r="Z222" s="16">
        <f>IF( 数据!Z222&lt;=6,(数据!Z222-1)*权重!P$48,              IF(数据!Z222&lt;=10, 5*权重!P$48+(数据!Z222-4)*权重!P$50,                              5*权重!P$48+4*权重!P$50+(数据!Z222-10)*权重!P$52              )  )</f>
        <v>-1.25</v>
      </c>
      <c r="AA222" s="16">
        <f>IF( 数据!AA222&lt;=6,(数据!AA222-1)*权重!Q$48,              IF(数据!AA222&lt;=12, 5*权重!Q$48+(数据!AA222-6)*权重!Q$49,                              5*权重!Q$48+6*权重!Q$49+(数据!AA222-12)*权重!Q$51              )
 )</f>
        <v>6.6666666666666661</v>
      </c>
      <c r="AB222" s="16">
        <f>IF( 数据!AB222&lt;=6,(数据!AB222-1)*权重!R$48,              IF(数据!AB222&lt;=10, 5*权重!R$48+(数据!AB222-4)*权重!R$50,                              5*权重!R$48+4*权重!R$50+(数据!AB222-10)*权重!R$52              )  )</f>
        <v>57.5</v>
      </c>
      <c r="AC222" s="16">
        <f>IF( 数据!AC222&lt;=6,(数据!AC222-1)*权重!S$48,              IF(数据!AC222&lt;=12, 5*权重!S$48+(数据!AC222-6)*权重!S$49,                              5*权重!S$48+6*权重!S$49+(数据!AC222-12)*权重!S$51              )
 )</f>
        <v>20.866666666666667</v>
      </c>
      <c r="AD222" s="16">
        <f>IF( 数据!AD222&lt;=6,(数据!AD222-1)*权重!T$48,              IF(数据!AD222&lt;=12, 5*权重!T$48+(数据!AD222-6)*权重!T$49,                              5*权重!T$48+6*权重!T$49+(数据!AD222-12)*权重!T$51              )
 )</f>
        <v>-1.2333333333333329</v>
      </c>
      <c r="AE222" s="16">
        <f>IF( 数据!AE222&lt;=6,(数据!AE222-1)*权重!U$48,              IF(数据!AE222&lt;=10, 5*权重!U$48+(数据!AE222-4)*权重!U$50,                              5*权重!U$48+4*权重!U$50+(数据!AE222-10)*权重!U$52              )  )</f>
        <v>-0.99999999999999956</v>
      </c>
      <c r="AF222" s="16">
        <f>IF( 数据!AF222&lt;=6,(数据!AF222-1)*权重!V$48,              IF(数据!AF222&lt;=10, 5*权重!V$48+(数据!AF222-4)*权重!V$50,                              5*权重!V$48+4*权重!V$50+(数据!AF222-10)*权重!V$52              )  )</f>
        <v>7.6125000000000007</v>
      </c>
      <c r="AG222" s="16">
        <f>IF( 数据!AG222&lt;=6,(数据!AG222-1)*权重!W$48,              IF(数据!AG222&lt;=12, 5*权重!W$48+(数据!AG222-6)*权重!W$49,                              5*权重!W$48+6*权重!W$49+(数据!AG222-12)*权重!W$51              )
 )</f>
        <v>3.3</v>
      </c>
      <c r="AH222" s="16">
        <f>IF( 数据!AH222&lt;=6,(数据!AH222-1)*权重!X$48,              IF(数据!AH222&lt;=10, 5*权重!X$48+(数据!AH222-4)*权重!X$50,                              5*权重!X$48+4*权重!X$50+(数据!AH222-10)*权重!X$52              )  )</f>
        <v>0.17500000000000004</v>
      </c>
      <c r="AI222" s="16">
        <f>IF( 数据!AI222&lt;=6,(数据!AI222-1)*权重!Y$48,              IF(数据!AI222&lt;=12, 5*权重!Y$48+(数据!AI222-6)*权重!Y$49,                              5*权重!Y$48+6*权重!Y$49+(数据!AI222-12)*权重!Y$51              )
 )</f>
        <v>0.53333333333333333</v>
      </c>
      <c r="AJ222" s="16">
        <f>IF( 数据!AJ222&lt;=6,(数据!AJ222-1)*权重!Z$48,              IF(数据!AJ222&lt;=10, 5*权重!Z$48+(数据!AJ222-4)*权重!Z$50,                              5*权重!Z$48+4*权重!Z$50+(数据!AJ222-10)*权重!Z$52              )  )</f>
        <v>10.425000000000001</v>
      </c>
      <c r="AK222" s="16">
        <f>IF( 数据!AK222&lt;=6,(数据!AK222-1)*权重!AA$48,              IF(数据!AK222&lt;=10, 5*权重!AA$48+(数据!AK222-4)*权重!AA$50,                              5*权重!AA$48+4*权重!AA$50+(数据!AK222-10)*权重!AA$52              )  )</f>
        <v>-0.75000000000000022</v>
      </c>
      <c r="AL222" s="16">
        <f>IF( 数据!AL222&lt;=6,(数据!AL222-1)*权重!AB$48,              IF(数据!AL222&lt;=12, 5*权重!AB$48+(数据!AL222-6)*权重!AB$49,                              5*权重!AB$48+6*权重!AB$49+(数据!AL222-12)*权重!AB$51              )
 )</f>
        <v>14.4</v>
      </c>
      <c r="AM222" s="16">
        <f>IF( 数据!AM222&lt;=6,(数据!AM222-1)*权重!AC$48,              IF(数据!AM222&lt;=12, 5*权重!AC$48+(数据!AM222-6)*权重!AC$49,                              5*权重!AC$48+6*权重!AC$49+(数据!AM222-12)*权重!AC$51              )
 )</f>
        <v>9.2333333333333343</v>
      </c>
      <c r="AN222" s="16">
        <f>IF( 数据!AN222&lt;=6,(数据!AN222-1)*权重!AD$48,              IF(数据!AN222&lt;=12, 5*权重!AD$48+(数据!AN222-6)*权重!AD$49,                              5*权重!AD$48+6*权重!AD$49+(数据!AN222-12)*权重!AD$51              )
 )</f>
        <v>67.875</v>
      </c>
      <c r="AO222" s="16">
        <f>IF( 数据!AO222&lt;=6,(数据!AO222-1)*权重!AE$48,              IF(数据!AO222&lt;=12, 5*权重!AE$48+(数据!AO222-6)*权重!AE$49,                              5*权重!AE$48+6*权重!AE$49+(数据!AO222-12)*权重!AE$51              )
 )</f>
        <v>22.9</v>
      </c>
      <c r="AP222" s="16">
        <f>IF( 数据!AP222&lt;=6,(数据!AP222-1)*权重!AF$48,              IF(数据!AP222&lt;=12, 5*权重!AF$48+(数据!AP222-6)*权重!AF$49,                              5*权重!AF$48+6*权重!AF$49+(数据!AP222-12)*权重!AF$51              )
 )</f>
        <v>13.5</v>
      </c>
      <c r="AQ222" s="16">
        <f>IF( 数据!AQ222&lt;=6,(数据!AQ222-1)*权重!AG$48,              IF(数据!AQ222&lt;=12, 5*权重!AG$48+(数据!AQ222-6)*权重!AG$49,                              5*权重!AG$48+6*权重!AG$49+(数据!AQ222-12)*权重!AG$51              )
 )</f>
        <v>18.833333333333336</v>
      </c>
      <c r="AR222" s="16">
        <f>IF( 数据!AR222&lt;=6,(数据!AR222-1)*权重!AH$48,              IF(数据!AR222&lt;=12, 5*权重!AH$48+(数据!AR222-6)*权重!AH$49,                              5*权重!AH$48+6*权重!AH$49+(数据!AR222-12)*权重!AH$51              )
 )</f>
        <v>16.899999999999999</v>
      </c>
      <c r="AS222" s="16">
        <f>IF( 数据!AS222&lt;=6,(数据!AS222-1)*权重!AI$48,              IF(数据!AS222&lt;=12, 5*权重!AI$48+(数据!AS222-6)*权重!AI$49,                              5*权重!AI$48+6*权重!AI$49+(数据!AS222-12)*权重!AI$51              )
 )</f>
        <v>9.5000000000000018</v>
      </c>
      <c r="AT222" s="16">
        <f>IF( 数据!AT222&lt;=6,(数据!AT222-1)*权重!AJ$48,              IF(数据!AT222&lt;=12, 5*权重!AJ$48+(数据!AT222-6)*权重!AJ$49,                              5*权重!AJ$48+6*权重!AJ$49+(数据!AT222-12)*权重!AJ$51              )
 )</f>
        <v>60.770833333333343</v>
      </c>
      <c r="AU222" s="16">
        <f>IF( 数据!AU222&lt;=6,(数据!AU222-1)*权重!AK$48,              IF(数据!AU222&lt;=12, 5*权重!AK$48+(数据!AU222-6)*权重!AK$49,                              5*权重!AK$48+6*权重!AK$49+(数据!AU222-12)*权重!AK$51              )
 )</f>
        <v>10.833333333333332</v>
      </c>
      <c r="AV222" s="16">
        <f>IF( 数据!AV222&lt;=6,(数据!AV222-1)*权重!AL$48,              IF(数据!AV222&lt;=10, 5*权重!AL$48+(数据!AV222-4)*权重!AL$50,                              5*权重!AL$48+4*权重!AL$50+(数据!AV222-10)*权重!AL$52              )  )</f>
        <v>2.9749999999999996</v>
      </c>
      <c r="AW222" s="16">
        <f>IF( 数据!AW222&lt;=6,(数据!AW222-1)*权重!AM$48,              IF(数据!AW222&lt;=10, 5*权重!AM$48+(数据!AW222-4)*权重!AM$50,                              5*权重!AM$48+4*权重!AM$50+(数据!AW222-10)*权重!AM$52              )  )</f>
        <v>4.95</v>
      </c>
      <c r="AX222" s="16">
        <f>IF( 数据!AX222&lt;=6,(数据!AX222-1)*权重!AN$48,              IF(数据!AX222&lt;=10, 5*权重!AN$48+(数据!AX222-4)*权重!AN$50,                              5*权重!AN$48+4*权重!AN$50+(数据!AX222-10)*权重!AN$52              )  )</f>
        <v>25.424999999999997</v>
      </c>
      <c r="AY222" s="8">
        <v>3</v>
      </c>
      <c r="AZ222" s="8">
        <v>1</v>
      </c>
      <c r="BA222" s="8">
        <v>1</v>
      </c>
      <c r="BB222" s="8">
        <v>3</v>
      </c>
      <c r="BC222" s="8">
        <v>3</v>
      </c>
      <c r="BD222" s="8">
        <v>1</v>
      </c>
      <c r="BE222" s="8">
        <v>3</v>
      </c>
      <c r="BF222" s="8">
        <v>2</v>
      </c>
      <c r="BG222" s="8">
        <v>1</v>
      </c>
      <c r="BH222" s="8">
        <v>3</v>
      </c>
      <c r="BI222" s="8">
        <v>1</v>
      </c>
      <c r="BJ222" s="8" t="s">
        <v>26</v>
      </c>
      <c r="BK222" s="8" t="s">
        <v>20</v>
      </c>
      <c r="BL222" s="8">
        <v>15</v>
      </c>
      <c r="BM222" s="8" t="s">
        <v>26</v>
      </c>
      <c r="BN222" s="8"/>
      <c r="BO222" s="8">
        <v>101</v>
      </c>
      <c r="BP222" s="34">
        <v>46203</v>
      </c>
      <c r="BQ222" s="8" t="s">
        <v>21</v>
      </c>
      <c r="BR222" s="8" t="s">
        <v>156</v>
      </c>
    </row>
    <row r="223" spans="1:70" ht="15.5" thickBot="1" x14ac:dyDescent="0.35">
      <c r="A223" s="8" t="s">
        <v>26</v>
      </c>
      <c r="B223" s="16">
        <f t="shared" si="8"/>
        <v>431.79333333333329</v>
      </c>
      <c r="C223" s="8" t="s">
        <v>555</v>
      </c>
      <c r="D223" s="8" t="s">
        <v>484</v>
      </c>
      <c r="E223" s="33">
        <v>0.85</v>
      </c>
      <c r="F223" s="8">
        <v>0</v>
      </c>
      <c r="G223" s="8" t="s">
        <v>239</v>
      </c>
      <c r="H223" s="8" t="s">
        <v>138</v>
      </c>
      <c r="I223" s="8">
        <v>26</v>
      </c>
      <c r="J223" s="8">
        <v>160</v>
      </c>
      <c r="K223" s="8">
        <v>163</v>
      </c>
      <c r="L223" s="16">
        <f>IF( 数据!L223&lt;=6,(数据!L223-1)*权重!B$48,              IF(数据!L223&lt;=12, 5*权重!B$48+(数据!L223-6)*权重!B$49,                              5*权重!B$48+6*权重!B$49+(数据!L223-12)*权重!B$51              )
 )</f>
        <v>4.4000000000000004</v>
      </c>
      <c r="M223" s="16">
        <f>IF( 数据!M223&lt;=6,(数据!M223-1)*权重!C$48,              IF(数据!M223&lt;=12, 5*权重!C$48+(数据!M223-6)*权重!C$49,                              5*权重!C$48+6*权重!C$49+(数据!M223-12)*权重!C$51              )
 )</f>
        <v>1.3333333333333335</v>
      </c>
      <c r="N223" s="16">
        <f>IF( 数据!N223&lt;=6,(数据!N223-1)*权重!D$48,              IF(数据!N223&lt;=12, 5*权重!D$48+(数据!N223-6)*权重!D$49,                              5*权重!D$48+6*权重!D$49+(数据!N223-12)*权重!D$51              )
 )</f>
        <v>0.32</v>
      </c>
      <c r="O223" s="16">
        <f>IF( 数据!O223&lt;=6,(数据!O223-1)*权重!E$48,              IF(数据!O223&lt;=12, 5*权重!E$48+(数据!O223-6)*权重!E$49,                              5*权重!E$48+6*权重!E$49+(数据!O223-12)*权重!E$51              )
 )</f>
        <v>0</v>
      </c>
      <c r="P223" s="16">
        <f>IF( 数据!P223&lt;=6,(数据!P223-1)*权重!F$48,              IF(数据!P223&lt;=12, 5*权重!F$48+(数据!P223-6)*权重!F$49,                              5*权重!F$48+6*权重!F$49+(数据!P223-12)*权重!F$51              )
 )</f>
        <v>-2.3499999999999996</v>
      </c>
      <c r="Q223" s="16">
        <f>IF( 数据!Q223&lt;=6,(数据!Q223-1)*权重!G$48,              IF(数据!Q223&lt;=12, 5*权重!G$48+(数据!Q223-6)*权重!G$49,                              5*权重!G$48+6*权重!G$49+(数据!Q223-12)*权重!G$51              )
 )</f>
        <v>0</v>
      </c>
      <c r="R223" s="16">
        <f>IF( 数据!R223&lt;=6,(数据!R223-1)*权重!H$48,              IF(数据!R223&lt;=12, 5*权重!H$48+(数据!R223-6)*权重!H$49,                              5*权重!H$48+6*权重!H$49+(数据!R223-12)*权重!H$51              )
 )</f>
        <v>0</v>
      </c>
      <c r="S223" s="16">
        <f>IF( 数据!S223&lt;=6,(数据!S223-1)*权重!I$48,              IF(数据!S223&lt;=12, 5*权重!I$48+(数据!S223-6)*权重!I$49,                              5*权重!I$48+6*权重!I$49+(数据!S223-12)*权重!I$51              )
 )</f>
        <v>20.666666666666664</v>
      </c>
      <c r="T223" s="16">
        <f>IF( 数据!T223&lt;=6,(数据!T223-1)*权重!J$48,              IF(数据!T223&lt;=12, 5*权重!J$48+(数据!T223-6)*权重!J$49,                              5*权重!J$48+6*权重!J$49+(数据!T223-12)*权重!J$51              )
 )</f>
        <v>2.8833333333333333</v>
      </c>
      <c r="U223" s="16">
        <f>IF( 数据!U223&lt;=6,(数据!U223-1)*权重!K$48,              IF(数据!U223&lt;=12, 5*权重!K$48+(数据!U223-6)*权重!K$49,                              5*权重!K$48+6*权重!K$49+(数据!U223-12)*权重!K$51              )
 )</f>
        <v>0</v>
      </c>
      <c r="V223" s="16">
        <f>IF( 数据!V223&lt;=6,(数据!V223-1)*权重!L$48,              IF(数据!V223&lt;=12, 5*权重!L$48+(数据!V223-6)*权重!L$49,                              5*权重!L$48+6*权重!L$49+(数据!V223-12)*权重!L$51              )
 )</f>
        <v>9.5</v>
      </c>
      <c r="W223" s="16">
        <f>IF( 数据!W223&lt;=6,(数据!W223-1)*权重!M$48,              IF(数据!W223&lt;=12, 5*权重!M$48+(数据!W223-6)*权重!M$49,                              5*权重!M$48+6*权重!M$49+(数据!W223-12)*权重!M$51              )
 )</f>
        <v>2.0333333333333332</v>
      </c>
      <c r="X223" s="16">
        <f>IF( 数据!X223&lt;=6,(数据!X223-1)*权重!N$48,              IF(数据!X223&lt;=12, 5*权重!N$48+(数据!X223-6)*权重!N$49,                              5*权重!N$48+6*权重!N$49+(数据!X223-12)*权重!N$51              )
 )</f>
        <v>1.8399999999999999</v>
      </c>
      <c r="Y223" s="16">
        <f>IF( 数据!Y223&lt;=6,(数据!Y223-1)*权重!O$48,              IF(数据!Y223&lt;=12, 5*权重!O$48+(数据!Y223-6)*权重!O$49,                              5*权重!O$48+6*权重!O$49+(数据!Y223-12)*权重!O$51              )
 )</f>
        <v>4.2</v>
      </c>
      <c r="Z223" s="16">
        <f>IF( 数据!Z223&lt;=6,(数据!Z223-1)*权重!P$48,              IF(数据!Z223&lt;=10, 5*权重!P$48+(数据!Z223-4)*权重!P$50,                              5*权重!P$48+4*权重!P$50+(数据!Z223-10)*权重!P$52              )  )</f>
        <v>-0.55000000000000027</v>
      </c>
      <c r="AA223" s="16">
        <f>IF( 数据!AA223&lt;=6,(数据!AA223-1)*权重!Q$48,              IF(数据!AA223&lt;=12, 5*权重!Q$48+(数据!AA223-6)*权重!Q$49,                              5*权重!Q$48+6*权重!Q$49+(数据!AA223-12)*权重!Q$51              )
 )</f>
        <v>6.6666666666666661</v>
      </c>
      <c r="AB223" s="16">
        <f>IF( 数据!AB223&lt;=6,(数据!AB223-1)*权重!R$48,              IF(数据!AB223&lt;=10, 5*权重!R$48+(数据!AB223-4)*权重!R$50,                              5*权重!R$48+4*权重!R$50+(数据!AB223-10)*权重!R$52              )  )</f>
        <v>55.25</v>
      </c>
      <c r="AC223" s="16">
        <f>IF( 数据!AC223&lt;=6,(数据!AC223-1)*权重!S$48,              IF(数据!AC223&lt;=12, 5*权重!S$48+(数据!AC223-6)*权重!S$49,                              5*权重!S$48+6*权重!S$49+(数据!AC223-12)*权重!S$51              )
 )</f>
        <v>20.866666666666667</v>
      </c>
      <c r="AD223" s="16">
        <f>IF( 数据!AD223&lt;=6,(数据!AD223-1)*权重!T$48,              IF(数据!AD223&lt;=12, 5*权重!T$48+(数据!AD223-6)*权重!T$49,                              5*权重!T$48+6*权重!T$49+(数据!AD223-12)*权重!T$51              )
 )</f>
        <v>-0.86666666666666625</v>
      </c>
      <c r="AE223" s="16">
        <f>IF( 数据!AE223&lt;=6,(数据!AE223-1)*权重!U$48,              IF(数据!AE223&lt;=10, 5*权重!U$48+(数据!AE223-4)*权重!U$50,                              5*权重!U$48+4*权重!U$50+(数据!AE223-10)*权重!U$52              )  )</f>
        <v>-2.1999999999999993</v>
      </c>
      <c r="AF223" s="16">
        <f>IF( 数据!AF223&lt;=6,(数据!AF223-1)*权重!V$48,              IF(数据!AF223&lt;=10, 5*权重!V$48+(数据!AF223-4)*权重!V$50,                              5*权重!V$48+4*权重!V$50+(数据!AF223-10)*权重!V$52              )  )</f>
        <v>6.8250000000000011</v>
      </c>
      <c r="AG223" s="16">
        <f>IF( 数据!AG223&lt;=6,(数据!AG223-1)*权重!W$48,              IF(数据!AG223&lt;=12, 5*权重!W$48+(数据!AG223-6)*权重!W$49,                              5*权重!W$48+6*权重!W$49+(数据!AG223-12)*权重!W$51              )
 )</f>
        <v>3.6999999999999997</v>
      </c>
      <c r="AH223" s="16">
        <f>IF( 数据!AH223&lt;=6,(数据!AH223-1)*权重!X$48,              IF(数据!AH223&lt;=10, 5*权重!X$48+(数据!AH223-4)*权重!X$50,                              5*权重!X$48+4*权重!X$50+(数据!AH223-10)*权重!X$52              )  )</f>
        <v>-4.9999999999999989E-2</v>
      </c>
      <c r="AI223" s="16">
        <f>IF( 数据!AI223&lt;=6,(数据!AI223-1)*权重!Y$48,              IF(数据!AI223&lt;=12, 5*权重!Y$48+(数据!AI223-6)*权重!Y$49,                              5*权重!Y$48+6*权重!Y$49+(数据!AI223-12)*权重!Y$51              )
 )</f>
        <v>1.6</v>
      </c>
      <c r="AJ223" s="16">
        <f>IF( 数据!AJ223&lt;=6,(数据!AJ223-1)*权重!Z$48,              IF(数据!AJ223&lt;=10, 5*权重!Z$48+(数据!AJ223-4)*权重!Z$50,                              5*权重!Z$48+4*权重!Z$50+(数据!AJ223-10)*权重!Z$52              )  )</f>
        <v>8.6625000000000014</v>
      </c>
      <c r="AK223" s="16">
        <f>IF( 数据!AK223&lt;=6,(数据!AK223-1)*权重!AA$48,              IF(数据!AK223&lt;=10, 5*权重!AA$48+(数据!AK223-4)*权重!AA$50,                              5*权重!AA$48+4*权重!AA$50+(数据!AK223-10)*权重!AA$52              )  )</f>
        <v>-1.4500000000000002</v>
      </c>
      <c r="AL223" s="16">
        <f>IF( 数据!AL223&lt;=6,(数据!AL223-1)*权重!AB$48,              IF(数据!AL223&lt;=12, 5*权重!AB$48+(数据!AL223-6)*权重!AB$49,                              5*权重!AB$48+6*权重!AB$49+(数据!AL223-12)*权重!AB$51              )
 )</f>
        <v>15.3</v>
      </c>
      <c r="AM223" s="16">
        <f>IF( 数据!AM223&lt;=6,(数据!AM223-1)*权重!AC$48,              IF(数据!AM223&lt;=12, 5*权重!AC$48+(数据!AM223-6)*权重!AC$49,                              5*权重!AC$48+6*权重!AC$49+(数据!AM223-12)*权重!AC$51              )
 )</f>
        <v>9.2333333333333343</v>
      </c>
      <c r="AN223" s="16">
        <f>IF( 数据!AN223&lt;=6,(数据!AN223-1)*权重!AD$48,              IF(数据!AN223&lt;=12, 5*权重!AD$48+(数据!AN223-6)*权重!AD$49,                              5*权重!AD$48+6*权重!AD$49+(数据!AN223-12)*权重!AD$51              )
 )</f>
        <v>82.0625</v>
      </c>
      <c r="AO223" s="16">
        <f>IF( 数据!AO223&lt;=6,(数据!AO223-1)*权重!AE$48,              IF(数据!AO223&lt;=12, 5*权重!AE$48+(数据!AO223-6)*权重!AE$49,                              5*权重!AE$48+6*权重!AE$49+(数据!AO223-12)*权重!AE$51              )
 )</f>
        <v>6.9666666666666668</v>
      </c>
      <c r="AP223" s="16">
        <f>IF( 数据!AP223&lt;=6,(数据!AP223-1)*权重!AF$48,              IF(数据!AP223&lt;=12, 5*权重!AF$48+(数据!AP223-6)*权重!AF$49,                              5*权重!AF$48+6*权重!AF$49+(数据!AP223-12)*权重!AF$51              )
 )</f>
        <v>15.433333333333334</v>
      </c>
      <c r="AQ223" s="16">
        <f>IF( 数据!AQ223&lt;=6,(数据!AQ223-1)*权重!AG$48,              IF(数据!AQ223&lt;=12, 5*权重!AG$48+(数据!AQ223-6)*权重!AG$49,                              5*权重!AG$48+6*权重!AG$49+(数据!AQ223-12)*权重!AG$51              )
 )</f>
        <v>18.316666666666666</v>
      </c>
      <c r="AR223" s="16">
        <f>IF( 数据!AR223&lt;=6,(数据!AR223-1)*权重!AH$48,              IF(数据!AR223&lt;=12, 5*权重!AH$48+(数据!AR223-6)*权重!AH$49,                              5*权重!AH$48+6*权重!AH$49+(数据!AR223-12)*权重!AH$51              )
 )</f>
        <v>15.733333333333333</v>
      </c>
      <c r="AS223" s="16">
        <f>IF( 数据!AS223&lt;=6,(数据!AS223-1)*权重!AI$48,              IF(数据!AS223&lt;=12, 5*权重!AI$48+(数据!AS223-6)*权重!AI$49,                              5*权重!AI$48+6*权重!AI$49+(数据!AS223-12)*权重!AI$51              )
 )</f>
        <v>4.416666666666667</v>
      </c>
      <c r="AT223" s="16">
        <f>IF( 数据!AT223&lt;=6,(数据!AT223-1)*权重!AJ$48,              IF(数据!AT223&lt;=12, 5*权重!AJ$48+(数据!AT223-6)*权重!AJ$49,                              5*权重!AJ$48+6*权重!AJ$49+(数据!AT223-12)*权重!AJ$51              )
 )</f>
        <v>76.75</v>
      </c>
      <c r="AU223" s="16">
        <f>IF( 数据!AU223&lt;=6,(数据!AU223-1)*权重!AK$48,              IF(数据!AU223&lt;=12, 5*权重!AK$48+(数据!AU223-6)*权重!AK$49,                              5*权重!AK$48+6*权重!AK$49+(数据!AU223-12)*权重!AK$51              )
 )</f>
        <v>14.2</v>
      </c>
      <c r="AV223" s="16">
        <f>IF( 数据!AV223&lt;=6,(数据!AV223-1)*权重!AL$48,              IF(数据!AV223&lt;=10, 5*权重!AL$48+(数据!AV223-4)*权重!AL$50,                              5*权重!AL$48+4*权重!AL$50+(数据!AV223-10)*权重!AL$52              )  )</f>
        <v>3.8250000000000002</v>
      </c>
      <c r="AW223" s="16">
        <f>IF( 数据!AW223&lt;=6,(数据!AW223-1)*权重!AM$48,              IF(数据!AW223&lt;=10, 5*权重!AM$48+(数据!AW223-4)*权重!AM$50,                              5*权重!AM$48+4*权重!AM$50+(数据!AW223-10)*权重!AM$52              )  )</f>
        <v>4.2</v>
      </c>
      <c r="AX223" s="16">
        <f>IF( 数据!AX223&lt;=6,(数据!AX223-1)*权重!AN$48,              IF(数据!AX223&lt;=10, 5*权重!AN$48+(数据!AX223-4)*权重!AN$50,                              5*权重!AN$48+4*权重!AN$50+(数据!AX223-10)*权重!AN$52              )  )</f>
        <v>22.074999999999999</v>
      </c>
      <c r="AY223" s="8">
        <v>3</v>
      </c>
      <c r="AZ223" s="8">
        <v>1</v>
      </c>
      <c r="BA223" s="8">
        <v>2</v>
      </c>
      <c r="BB223" s="8">
        <v>3</v>
      </c>
      <c r="BC223" s="8">
        <v>1</v>
      </c>
      <c r="BD223" s="8">
        <v>4</v>
      </c>
      <c r="BE223" s="8">
        <v>2</v>
      </c>
      <c r="BF223" s="8">
        <v>1</v>
      </c>
      <c r="BG223" s="8">
        <v>2</v>
      </c>
      <c r="BH223" s="8">
        <v>1</v>
      </c>
      <c r="BI223" s="8">
        <v>1</v>
      </c>
      <c r="BJ223" s="8" t="s">
        <v>26</v>
      </c>
      <c r="BK223" s="8" t="s">
        <v>249</v>
      </c>
      <c r="BL223" s="8">
        <v>14</v>
      </c>
      <c r="BM223" s="8" t="s">
        <v>26</v>
      </c>
      <c r="BN223" s="8"/>
      <c r="BO223" s="8">
        <v>33</v>
      </c>
      <c r="BP223" s="34">
        <v>46568</v>
      </c>
      <c r="BQ223" s="8" t="s">
        <v>21</v>
      </c>
      <c r="BR223" s="8" t="s">
        <v>156</v>
      </c>
    </row>
    <row r="224" spans="1:70" ht="15.5" thickBot="1" x14ac:dyDescent="0.35">
      <c r="A224" s="8" t="s">
        <v>26</v>
      </c>
      <c r="B224" s="16">
        <f t="shared" si="8"/>
        <v>393.50666666666672</v>
      </c>
      <c r="C224" s="8" t="s">
        <v>556</v>
      </c>
      <c r="D224" s="8" t="s">
        <v>154</v>
      </c>
      <c r="E224" s="33">
        <v>1</v>
      </c>
      <c r="F224" s="8">
        <v>0</v>
      </c>
      <c r="G224" s="8" t="s">
        <v>239</v>
      </c>
      <c r="H224" s="8" t="s">
        <v>430</v>
      </c>
      <c r="I224" s="8">
        <v>20</v>
      </c>
      <c r="J224" s="8">
        <v>121</v>
      </c>
      <c r="K224" s="8">
        <v>146</v>
      </c>
      <c r="L224" s="16">
        <f>IF( 数据!L224&lt;=6,(数据!L224-1)*权重!B$48,              IF(数据!L224&lt;=12, 5*权重!B$48+(数据!L224-6)*权重!B$49,                              5*权重!B$48+6*权重!B$49+(数据!L224-12)*权重!B$51              )
 )</f>
        <v>3.0833333333333335</v>
      </c>
      <c r="M224" s="16">
        <f>IF( 数据!M224&lt;=6,(数据!M224-1)*权重!C$48,              IF(数据!M224&lt;=12, 5*权重!C$48+(数据!M224-6)*权重!C$49,                              5*权重!C$48+6*权重!C$49+(数据!M224-12)*权重!C$51              )
 )</f>
        <v>0.5</v>
      </c>
      <c r="N224" s="16">
        <f>IF( 数据!N224&lt;=6,(数据!N224-1)*权重!D$48,              IF(数据!N224&lt;=12, 5*权重!D$48+(数据!N224-6)*权重!D$49,                              5*权重!D$48+6*权重!D$49+(数据!N224-12)*权重!D$51              )
 )</f>
        <v>-0.55833333333333335</v>
      </c>
      <c r="O224" s="16">
        <f>IF( 数据!O224&lt;=6,(数据!O224-1)*权重!E$48,              IF(数据!O224&lt;=12, 5*权重!E$48+(数据!O224-6)*权重!E$49,                              5*权重!E$48+6*权重!E$49+(数据!O224-12)*权重!E$51              )
 )</f>
        <v>0</v>
      </c>
      <c r="P224" s="16">
        <f>IF( 数据!P224&lt;=6,(数据!P224-1)*权重!F$48,              IF(数据!P224&lt;=12, 5*权重!F$48+(数据!P224-6)*权重!F$49,                              5*权重!F$48+6*权重!F$49+(数据!P224-12)*权重!F$51              )
 )</f>
        <v>-3.4999999999999996</v>
      </c>
      <c r="Q224" s="16">
        <f>IF( 数据!Q224&lt;=6,(数据!Q224-1)*权重!G$48,              IF(数据!Q224&lt;=12, 5*权重!G$48+(数据!Q224-6)*权重!G$49,                              5*权重!G$48+6*权重!G$49+(数据!Q224-12)*权重!G$51              )
 )</f>
        <v>0</v>
      </c>
      <c r="R224" s="16">
        <f>IF( 数据!R224&lt;=6,(数据!R224-1)*权重!H$48,              IF(数据!R224&lt;=12, 5*权重!H$48+(数据!R224-6)*权重!H$49,                              5*权重!H$48+6*权重!H$49+(数据!R224-12)*权重!H$51              )
 )</f>
        <v>0</v>
      </c>
      <c r="S224" s="16">
        <f>IF( 数据!S224&lt;=6,(数据!S224-1)*权重!I$48,              IF(数据!S224&lt;=12, 5*权重!I$48+(数据!S224-6)*权重!I$49,                              5*权重!I$48+6*权重!I$49+(数据!S224-12)*权重!I$51              )
 )</f>
        <v>16.566666666666666</v>
      </c>
      <c r="T224" s="16">
        <f>IF( 数据!T224&lt;=6,(数据!T224-1)*权重!J$48,              IF(数据!T224&lt;=12, 5*权重!J$48+(数据!T224-6)*权重!J$49,                              5*权重!J$48+6*权重!J$49+(数据!T224-12)*权重!J$51              )
 )</f>
        <v>-0.20000000000000018</v>
      </c>
      <c r="U224" s="16">
        <f>IF( 数据!U224&lt;=6,(数据!U224-1)*权重!K$48,              IF(数据!U224&lt;=12, 5*权重!K$48+(数据!U224-6)*权重!K$49,                              5*权重!K$48+6*权重!K$49+(数据!U224-12)*权重!K$51              )
 )</f>
        <v>0</v>
      </c>
      <c r="V224" s="16">
        <f>IF( 数据!V224&lt;=6,(数据!V224-1)*权重!L$48,              IF(数据!V224&lt;=12, 5*权重!L$48+(数据!V224-6)*权重!L$49,                              5*权重!L$48+6*权重!L$49+(数据!V224-12)*权重!L$51              )
 )</f>
        <v>4.24</v>
      </c>
      <c r="W224" s="16">
        <f>IF( 数据!W224&lt;=6,(数据!W224-1)*权重!M$48,              IF(数据!W224&lt;=12, 5*权重!M$48+(数据!W224-6)*权重!M$49,                              5*权重!M$48+6*权重!M$49+(数据!W224-12)*权重!M$51              )
 )</f>
        <v>-0.5</v>
      </c>
      <c r="X224" s="16">
        <f>IF( 数据!X224&lt;=6,(数据!X224-1)*权重!N$48,              IF(数据!X224&lt;=12, 5*权重!N$48+(数据!X224-6)*权重!N$49,                              5*权重!N$48+6*权重!N$49+(数据!X224-12)*权重!N$51              )
 )</f>
        <v>2.0499999999999998</v>
      </c>
      <c r="Y224" s="16">
        <f>IF( 数据!Y224&lt;=6,(数据!Y224-1)*权重!O$48,              IF(数据!Y224&lt;=12, 5*权重!O$48+(数据!Y224-6)*权重!O$49,                              5*权重!O$48+6*权重!O$49+(数据!Y224-12)*权重!O$51              )
 )</f>
        <v>1.3666666666666667</v>
      </c>
      <c r="Z224" s="16">
        <f>IF( 数据!Z224&lt;=6,(数据!Z224-1)*权重!P$48,              IF(数据!Z224&lt;=10, 5*权重!P$48+(数据!Z224-4)*权重!P$50,                              5*权重!P$48+4*权重!P$50+(数据!Z224-10)*权重!P$52              )  )</f>
        <v>-1.25</v>
      </c>
      <c r="AA224" s="16">
        <f>IF( 数据!AA224&lt;=6,(数据!AA224-1)*权重!Q$48,              IF(数据!AA224&lt;=12, 5*权重!Q$48+(数据!AA224-6)*权重!Q$49,                              5*权重!Q$48+6*权重!Q$49+(数据!AA224-12)*权重!Q$51              )
 )</f>
        <v>4.5</v>
      </c>
      <c r="AB224" s="16">
        <f>IF( 数据!AB224&lt;=6,(数据!AB224-1)*权重!R$48,              IF(数据!AB224&lt;=10, 5*权重!R$48+(数据!AB224-4)*权重!R$50,                              5*权重!R$48+4*权重!R$50+(数据!AB224-10)*权重!R$52              )  )</f>
        <v>55.25</v>
      </c>
      <c r="AC224" s="16">
        <f>IF( 数据!AC224&lt;=6,(数据!AC224-1)*权重!S$48,              IF(数据!AC224&lt;=12, 5*权重!S$48+(数据!AC224-6)*权重!S$49,                              5*权重!S$48+6*权重!S$49+(数据!AC224-12)*权重!S$51              )
 )</f>
        <v>19.5</v>
      </c>
      <c r="AD224" s="16">
        <f>IF( 数据!AD224&lt;=6,(数据!AD224-1)*权重!T$48,              IF(数据!AD224&lt;=12, 5*权重!T$48+(数据!AD224-6)*权重!T$49,                              5*权重!T$48+6*权重!T$49+(数据!AD224-12)*权重!T$51              )
 )</f>
        <v>-0.83333333333333304</v>
      </c>
      <c r="AE224" s="16">
        <f>IF( 数据!AE224&lt;=6,(数据!AE224-1)*权重!U$48,              IF(数据!AE224&lt;=10, 5*权重!U$48+(数据!AE224-4)*权重!U$50,                              5*权重!U$48+4*权重!U$50+(数据!AE224-10)*权重!U$52              )  )</f>
        <v>-3.2749999999999995</v>
      </c>
      <c r="AF224" s="16">
        <f>IF( 数据!AF224&lt;=6,(数据!AF224-1)*权重!V$48,              IF(数据!AF224&lt;=10, 5*权重!V$48+(数据!AF224-4)*权重!V$50,                              5*权重!V$48+4*权重!V$50+(数据!AF224-10)*权重!V$52              )  )</f>
        <v>7.0875000000000004</v>
      </c>
      <c r="AG224" s="16">
        <f>IF( 数据!AG224&lt;=6,(数据!AG224-1)*权重!W$48,              IF(数据!AG224&lt;=12, 5*权重!W$48+(数据!AG224-6)*权重!W$49,                              5*权重!W$48+6*权重!W$49+(数据!AG224-12)*权重!W$51              )
 )</f>
        <v>3.75</v>
      </c>
      <c r="AH224" s="16">
        <f>IF( 数据!AH224&lt;=6,(数据!AH224-1)*权重!X$48,              IF(数据!AH224&lt;=10, 5*权重!X$48+(数据!AH224-4)*权重!X$50,                              5*权重!X$48+4*权重!X$50+(数据!AH224-10)*权重!X$52              )  )</f>
        <v>-0.16249999999999998</v>
      </c>
      <c r="AI224" s="16">
        <f>IF( 数据!AI224&lt;=6,(数据!AI224-1)*权重!Y$48,              IF(数据!AI224&lt;=12, 5*权重!Y$48+(数据!AI224-6)*权重!Y$49,                              5*权重!Y$48+6*权重!Y$49+(数据!AI224-12)*权重!Y$51              )
 )</f>
        <v>6.666666666666668E-2</v>
      </c>
      <c r="AJ224" s="16">
        <f>IF( 数据!AJ224&lt;=6,(数据!AJ224-1)*权重!Z$48,              IF(数据!AJ224&lt;=10, 5*权重!Z$48+(数据!AJ224-4)*权重!Z$50,                              5*权重!Z$48+4*权重!Z$50+(数据!AJ224-10)*权重!Z$52              )  )</f>
        <v>8.6625000000000014</v>
      </c>
      <c r="AK224" s="16">
        <f>IF( 数据!AK224&lt;=6,(数据!AK224-1)*权重!AA$48,              IF(数据!AK224&lt;=10, 5*权重!AA$48+(数据!AK224-4)*权重!AA$50,                              5*权重!AA$48+4*权重!AA$50+(数据!AK224-10)*权重!AA$52              )  )</f>
        <v>-2.6000000000000005</v>
      </c>
      <c r="AL224" s="16">
        <f>IF( 数据!AL224&lt;=6,(数据!AL224-1)*权重!AB$48,              IF(数据!AL224&lt;=12, 5*权重!AB$48+(数据!AL224-6)*权重!AB$49,                              5*权重!AB$48+6*权重!AB$49+(数据!AL224-12)*权重!AB$51              )
 )</f>
        <v>11.716666666666665</v>
      </c>
      <c r="AM224" s="16">
        <f>IF( 数据!AM224&lt;=6,(数据!AM224-1)*权重!AC$48,              IF(数据!AM224&lt;=12, 5*权重!AC$48+(数据!AM224-6)*权重!AC$49,                              5*权重!AC$48+6*权重!AC$49+(数据!AM224-12)*权重!AC$51              )
 )</f>
        <v>8.5</v>
      </c>
      <c r="AN224" s="16">
        <f>IF( 数据!AN224&lt;=6,(数据!AN224-1)*权重!AD$48,              IF(数据!AN224&lt;=12, 5*权重!AD$48+(数据!AN224-6)*权重!AD$49,                              5*权重!AD$48+6*权重!AD$49+(数据!AN224-12)*权重!AD$51              )
 )</f>
        <v>77.333333333333329</v>
      </c>
      <c r="AO224" s="16">
        <f>IF( 数据!AO224&lt;=6,(数据!AO224-1)*权重!AE$48,              IF(数据!AO224&lt;=12, 5*权重!AE$48+(数据!AO224-6)*权重!AE$49,                              5*权重!AE$48+6*权重!AE$49+(数据!AO224-12)*权重!AE$51              )
 )</f>
        <v>11.116666666666667</v>
      </c>
      <c r="AP224" s="16">
        <f>IF( 数据!AP224&lt;=6,(数据!AP224-1)*权重!AF$48,              IF(数据!AP224&lt;=12, 5*权重!AF$48+(数据!AP224-6)*权重!AF$49,                              5*权重!AF$48+6*权重!AF$49+(数据!AP224-12)*权重!AF$51              )
 )</f>
        <v>16.399999999999999</v>
      </c>
      <c r="AQ224" s="16">
        <f>IF( 数据!AQ224&lt;=6,(数据!AQ224-1)*权重!AG$48,              IF(数据!AQ224&lt;=12, 5*权重!AG$48+(数据!AQ224-6)*权重!AG$49,                              5*权重!AG$48+6*权重!AG$49+(数据!AQ224-12)*权重!AG$51              )
 )</f>
        <v>18.833333333333336</v>
      </c>
      <c r="AR224" s="16">
        <f>IF( 数据!AR224&lt;=6,(数据!AR224-1)*权重!AH$48,              IF(数据!AR224&lt;=12, 5*权重!AH$48+(数据!AR224-6)*权重!AH$49,                              5*权重!AH$48+6*权重!AH$49+(数据!AR224-12)*权重!AH$51              )
 )</f>
        <v>14.566666666666665</v>
      </c>
      <c r="AS224" s="16">
        <f>IF( 数据!AS224&lt;=6,(数据!AS224-1)*权重!AI$48,              IF(数据!AS224&lt;=12, 5*权重!AI$48+(数据!AS224-6)*权重!AI$49,                              5*权重!AI$48+6*权重!AI$49+(数据!AS224-12)*权重!AI$51              )
 )</f>
        <v>3.1333333333333337</v>
      </c>
      <c r="AT224" s="16">
        <f>IF( 数据!AT224&lt;=6,(数据!AT224-1)*权重!AJ$48,              IF(数据!AT224&lt;=12, 5*权重!AJ$48+(数据!AT224-6)*权重!AJ$49,                              5*权重!AJ$48+6*权重!AJ$49+(数据!AT224-12)*权重!AJ$51              )
 )</f>
        <v>76.75</v>
      </c>
      <c r="AU224" s="16">
        <f>IF( 数据!AU224&lt;=6,(数据!AU224-1)*权重!AK$48,              IF(数据!AU224&lt;=12, 5*权重!AK$48+(数据!AU224-6)*权重!AK$49,                              5*权重!AK$48+6*权重!AK$49+(数据!AU224-12)*权重!AK$51              )
 )</f>
        <v>15.099999999999998</v>
      </c>
      <c r="AV224" s="16">
        <f>IF( 数据!AV224&lt;=6,(数据!AV224-1)*权重!AL$48,              IF(数据!AV224&lt;=10, 5*权重!AL$48+(数据!AV224-4)*权重!AL$50,                              5*权重!AL$48+4*权重!AL$50+(数据!AV224-10)*权重!AL$52              )  )</f>
        <v>2.125</v>
      </c>
      <c r="AW224" s="16">
        <f>IF( 数据!AW224&lt;=6,(数据!AW224-1)*权重!AM$48,              IF(数据!AW224&lt;=10, 5*权重!AM$48+(数据!AW224-4)*权重!AM$50,                              5*权重!AM$48+4*权重!AM$50+(数据!AW224-10)*权重!AM$52              )  )</f>
        <v>2.95</v>
      </c>
      <c r="AX224" s="16">
        <f>IF( 数据!AX224&lt;=6,(数据!AX224-1)*权重!AN$48,              IF(数据!AX224&lt;=10, 5*权重!AN$48+(数据!AX224-4)*权重!AN$50,                              5*权重!AN$48+4*权重!AN$50+(数据!AX224-10)*权重!AN$52              )  )</f>
        <v>21.237499999999997</v>
      </c>
      <c r="AY224" s="8">
        <v>1</v>
      </c>
      <c r="AZ224" s="8">
        <v>1</v>
      </c>
      <c r="BA224" s="8">
        <v>1</v>
      </c>
      <c r="BB224" s="8">
        <v>2</v>
      </c>
      <c r="BC224" s="8">
        <v>1</v>
      </c>
      <c r="BD224" s="8">
        <v>1</v>
      </c>
      <c r="BE224" s="8">
        <v>1</v>
      </c>
      <c r="BF224" s="8">
        <v>3</v>
      </c>
      <c r="BG224" s="8">
        <v>1</v>
      </c>
      <c r="BH224" s="8">
        <v>2</v>
      </c>
      <c r="BI224" s="8">
        <v>3</v>
      </c>
      <c r="BJ224" s="8" t="s">
        <v>26</v>
      </c>
      <c r="BK224" s="8" t="s">
        <v>20</v>
      </c>
      <c r="BL224" s="8">
        <v>13</v>
      </c>
      <c r="BM224" s="8" t="s">
        <v>26</v>
      </c>
      <c r="BN224" s="8"/>
      <c r="BO224" s="8">
        <v>3</v>
      </c>
      <c r="BP224" s="34">
        <v>47664</v>
      </c>
      <c r="BQ224" s="8" t="s">
        <v>21</v>
      </c>
      <c r="BR224" s="8" t="s">
        <v>156</v>
      </c>
    </row>
    <row r="225" spans="1:70" ht="15.5" thickBot="1" x14ac:dyDescent="0.35">
      <c r="A225" s="8" t="s">
        <v>26</v>
      </c>
      <c r="B225" s="16">
        <f t="shared" si="8"/>
        <v>392.24083333333328</v>
      </c>
      <c r="C225" s="8" t="s">
        <v>557</v>
      </c>
      <c r="D225" s="8" t="s">
        <v>154</v>
      </c>
      <c r="E225" s="33">
        <v>1</v>
      </c>
      <c r="F225" s="8">
        <v>0</v>
      </c>
      <c r="G225" s="8" t="s">
        <v>22</v>
      </c>
      <c r="H225" s="8" t="s">
        <v>23</v>
      </c>
      <c r="I225" s="8">
        <v>19</v>
      </c>
      <c r="J225" s="8">
        <v>124</v>
      </c>
      <c r="K225" s="8">
        <v>148</v>
      </c>
      <c r="L225" s="16">
        <f>IF( 数据!L225&lt;=6,(数据!L225-1)*权重!B$48,              IF(数据!L225&lt;=12, 5*权重!B$48+(数据!L225-6)*权重!B$49,                              5*权重!B$48+6*权重!B$49+(数据!L225-12)*权重!B$51              )
 )</f>
        <v>3.9333333333333331</v>
      </c>
      <c r="M225" s="16">
        <f>IF( 数据!M225&lt;=6,(数据!M225-1)*权重!C$48,              IF(数据!M225&lt;=12, 5*权重!C$48+(数据!M225-6)*权重!C$49,                              5*权重!C$48+6*权重!C$49+(数据!M225-12)*权重!C$51              )
 )</f>
        <v>1.75</v>
      </c>
      <c r="N225" s="16">
        <f>IF( 数据!N225&lt;=6,(数据!N225-1)*权重!D$48,              IF(数据!N225&lt;=12, 5*权重!D$48+(数据!N225-6)*权重!D$49,                              5*权重!D$48+6*权重!D$49+(数据!N225-12)*权重!D$51              )
 )</f>
        <v>-0.27999999999999992</v>
      </c>
      <c r="O225" s="16">
        <f>IF( 数据!O225&lt;=6,(数据!O225-1)*权重!E$48,              IF(数据!O225&lt;=12, 5*权重!E$48+(数据!O225-6)*权重!E$49,                              5*权重!E$48+6*权重!E$49+(数据!O225-12)*权重!E$51              )
 )</f>
        <v>0</v>
      </c>
      <c r="P225" s="16">
        <f>IF( 数据!P225&lt;=6,(数据!P225-1)*权重!F$48,              IF(数据!P225&lt;=12, 5*权重!F$48+(数据!P225-6)*权重!F$49,                              5*权重!F$48+6*权重!F$49+(数据!P225-12)*权重!F$51              )
 )</f>
        <v>-2.7333333333333329</v>
      </c>
      <c r="Q225" s="16">
        <f>IF( 数据!Q225&lt;=6,(数据!Q225-1)*权重!G$48,              IF(数据!Q225&lt;=12, 5*权重!G$48+(数据!Q225-6)*权重!G$49,                              5*权重!G$48+6*权重!G$49+(数据!Q225-12)*权重!G$51              )
 )</f>
        <v>0</v>
      </c>
      <c r="R225" s="16">
        <f>IF( 数据!R225&lt;=6,(数据!R225-1)*权重!H$48,              IF(数据!R225&lt;=12, 5*权重!H$48+(数据!R225-6)*权重!H$49,                              5*权重!H$48+6*权重!H$49+(数据!R225-12)*权重!H$51              )
 )</f>
        <v>0</v>
      </c>
      <c r="S225" s="16">
        <f>IF( 数据!S225&lt;=6,(数据!S225-1)*权重!I$48,              IF(数据!S225&lt;=12, 5*权重!I$48+(数据!S225-6)*权重!I$49,                              5*权重!I$48+6*权重!I$49+(数据!S225-12)*权重!I$51              )
 )</f>
        <v>12.133333333333333</v>
      </c>
      <c r="T225" s="16">
        <f>IF( 数据!T225&lt;=6,(数据!T225-1)*权重!J$48,              IF(数据!T225&lt;=12, 5*权重!J$48+(数据!T225-6)*权重!J$49,                              5*权重!J$48+6*权重!J$49+(数据!T225-12)*权重!J$51              )
 )</f>
        <v>0.41666666666666652</v>
      </c>
      <c r="U225" s="16">
        <f>IF( 数据!U225&lt;=6,(数据!U225-1)*权重!K$48,              IF(数据!U225&lt;=12, 5*权重!K$48+(数据!U225-6)*权重!K$49,                              5*权重!K$48+6*权重!K$49+(数据!U225-12)*权重!K$51              )
 )</f>
        <v>0</v>
      </c>
      <c r="V225" s="16">
        <f>IF( 数据!V225&lt;=6,(数据!V225-1)*权重!L$48,              IF(数据!V225&lt;=12, 5*权重!L$48+(数据!V225-6)*权重!L$49,                              5*权重!L$48+6*权重!L$49+(数据!V225-12)*权重!L$51              )
 )</f>
        <v>6.4</v>
      </c>
      <c r="W225" s="16">
        <f>IF( 数据!W225&lt;=6,(数据!W225-1)*权重!M$48,              IF(数据!W225&lt;=12, 5*权重!M$48+(数据!W225-6)*权重!M$49,                              5*权重!M$48+6*权重!M$49+(数据!W225-12)*权重!M$51              )
 )</f>
        <v>-0.5</v>
      </c>
      <c r="X225" s="16">
        <f>IF( 数据!X225&lt;=6,(数据!X225-1)*权重!N$48,              IF(数据!X225&lt;=12, 5*权重!N$48+(数据!X225-6)*权重!N$49,                              5*权重!N$48+6*权重!N$49+(数据!X225-12)*权重!N$51              )
 )</f>
        <v>2.2666666666666666</v>
      </c>
      <c r="Y225" s="16">
        <f>IF( 数据!Y225&lt;=6,(数据!Y225-1)*权重!O$48,              IF(数据!Y225&lt;=12, 5*权重!O$48+(数据!Y225-6)*权重!O$49,                              5*权重!O$48+6*权重!O$49+(数据!Y225-12)*权重!O$51              )
 )</f>
        <v>1.2833333333333332</v>
      </c>
      <c r="Z225" s="16">
        <f>IF( 数据!Z225&lt;=6,(数据!Z225-1)*权重!P$48,              IF(数据!Z225&lt;=10, 5*权重!P$48+(数据!Z225-4)*权重!P$50,                              5*权重!P$48+4*权重!P$50+(数据!Z225-10)*权重!P$52              )  )</f>
        <v>-1.1000000000000001</v>
      </c>
      <c r="AA225" s="16">
        <f>IF( 数据!AA225&lt;=6,(数据!AA225-1)*权重!Q$48,              IF(数据!AA225&lt;=12, 5*权重!Q$48+(数据!AA225-6)*权重!Q$49,                              5*权重!Q$48+6*权重!Q$49+(数据!AA225-12)*权重!Q$51              )
 )</f>
        <v>5.166666666666667</v>
      </c>
      <c r="AB225" s="16">
        <f>IF( 数据!AB225&lt;=6,(数据!AB225-1)*权重!R$48,              IF(数据!AB225&lt;=10, 5*权重!R$48+(数据!AB225-4)*权重!R$50,                              5*权重!R$48+4*权重!R$50+(数据!AB225-10)*权重!R$52              )  )</f>
        <v>55.25</v>
      </c>
      <c r="AC225" s="16">
        <f>IF( 数据!AC225&lt;=6,(数据!AC225-1)*权重!S$48,              IF(数据!AC225&lt;=12, 5*权重!S$48+(数据!AC225-6)*权重!S$49,                              5*权重!S$48+6*权重!S$49+(数据!AC225-12)*权重!S$51              )
 )</f>
        <v>20.866666666666667</v>
      </c>
      <c r="AD225" s="16">
        <f>IF( 数据!AD225&lt;=6,(数据!AD225-1)*权重!T$48,              IF(数据!AD225&lt;=12, 5*权重!T$48+(数据!AD225-6)*权重!T$49,                              5*权重!T$48+6*权重!T$49+(数据!AD225-12)*权重!T$51              )
 )</f>
        <v>-1.5999999999999996</v>
      </c>
      <c r="AE225" s="16">
        <f>IF( 数据!AE225&lt;=6,(数据!AE225-1)*权重!U$48,              IF(数据!AE225&lt;=10, 5*权重!U$48+(数据!AE225-4)*权重!U$50,                              5*权重!U$48+4*权重!U$50+(数据!AE225-10)*权重!U$52              )  )</f>
        <v>-2.4499999999999993</v>
      </c>
      <c r="AF225" s="16">
        <f>IF( 数据!AF225&lt;=6,(数据!AF225-1)*权重!V$48,              IF(数据!AF225&lt;=10, 5*权重!V$48+(数据!AF225-4)*权重!V$50,                              5*权重!V$48+4*权重!V$50+(数据!AF225-10)*权重!V$52              )  )</f>
        <v>6.5625000000000009</v>
      </c>
      <c r="AG225" s="16">
        <f>IF( 数据!AG225&lt;=6,(数据!AG225-1)*权重!W$48,              IF(数据!AG225&lt;=12, 5*权重!W$48+(数据!AG225-6)*权重!W$49,                              5*权重!W$48+6*权重!W$49+(数据!AG225-12)*权重!W$51              )
 )</f>
        <v>5.05</v>
      </c>
      <c r="AH225" s="16">
        <f>IF( 数据!AH225&lt;=6,(数据!AH225-1)*权重!X$48,              IF(数据!AH225&lt;=10, 5*权重!X$48+(数据!AH225-4)*权重!X$50,                              5*权重!X$48+4*权重!X$50+(数据!AH225-10)*权重!X$52              )  )</f>
        <v>-0.16249999999999998</v>
      </c>
      <c r="AI225" s="16">
        <f>IF( 数据!AI225&lt;=6,(数据!AI225-1)*权重!Y$48,              IF(数据!AI225&lt;=12, 5*权重!Y$48+(数据!AI225-6)*权重!Y$49,                              5*权重!Y$48+6*权重!Y$49+(数据!AI225-12)*权重!Y$51              )
 )</f>
        <v>6.666666666666668E-2</v>
      </c>
      <c r="AJ225" s="16">
        <f>IF( 数据!AJ225&lt;=6,(数据!AJ225-1)*权重!Z$48,              IF(数据!AJ225&lt;=10, 5*权重!Z$48+(数据!AJ225-4)*权重!Z$50,                              5*权重!Z$48+4*权重!Z$50+(数据!AJ225-10)*权重!Z$52              )  )</f>
        <v>8.6625000000000014</v>
      </c>
      <c r="AK225" s="16">
        <f>IF( 数据!AK225&lt;=6,(数据!AK225-1)*权重!AA$48,              IF(数据!AK225&lt;=10, 5*权重!AA$48+(数据!AK225-4)*权重!AA$50,                              5*权重!AA$48+4*权重!AA$50+(数据!AK225-10)*权重!AA$52              )  )</f>
        <v>-1.2750000000000001</v>
      </c>
      <c r="AL225" s="16">
        <f>IF( 数据!AL225&lt;=6,(数据!AL225-1)*权重!AB$48,              IF(数据!AL225&lt;=12, 5*权重!AB$48+(数据!AL225-6)*权重!AB$49,                              5*权重!AB$48+6*权重!AB$49+(数据!AL225-12)*权重!AB$51              )
 )</f>
        <v>14.4</v>
      </c>
      <c r="AM225" s="16">
        <f>IF( 数据!AM225&lt;=6,(数据!AM225-1)*权重!AC$48,              IF(数据!AM225&lt;=12, 5*权重!AC$48+(数据!AM225-6)*权重!AC$49,                              5*权重!AC$48+6*权重!AC$49+(数据!AM225-12)*权重!AC$51              )
 )</f>
        <v>8.5</v>
      </c>
      <c r="AN225" s="16">
        <f>IF( 数据!AN225&lt;=6,(数据!AN225-1)*权重!AD$48,              IF(数据!AN225&lt;=12, 5*权重!AD$48+(数据!AN225-6)*权重!AD$49,                              5*权重!AD$48+6*权重!AD$49+(数据!AN225-12)*权重!AD$51              )
 )</f>
        <v>67.875</v>
      </c>
      <c r="AO225" s="16">
        <f>IF( 数据!AO225&lt;=6,(数据!AO225-1)*权重!AE$48,              IF(数据!AO225&lt;=12, 5*权重!AE$48+(数据!AO225-6)*权重!AE$49,                              5*权重!AE$48+6*权重!AE$49+(数据!AO225-12)*权重!AE$51              )
 )</f>
        <v>15.1</v>
      </c>
      <c r="AP225" s="16">
        <f>IF( 数据!AP225&lt;=6,(数据!AP225-1)*权重!AF$48,              IF(数据!AP225&lt;=12, 5*权重!AF$48+(数据!AP225-6)*权重!AF$49,                              5*权重!AF$48+6*权重!AF$49+(数据!AP225-12)*权重!AF$51              )
 )</f>
        <v>14.466666666666667</v>
      </c>
      <c r="AQ225" s="16">
        <f>IF( 数据!AQ225&lt;=6,(数据!AQ225-1)*权重!AG$48,              IF(数据!AQ225&lt;=12, 5*权重!AG$48+(数据!AQ225-6)*权重!AG$49,                              5*权重!AG$48+6*权重!AG$49+(数据!AQ225-12)*权重!AG$51              )
 )</f>
        <v>18.316666666666666</v>
      </c>
      <c r="AR225" s="16">
        <f>IF( 数据!AR225&lt;=6,(数据!AR225-1)*权重!AH$48,              IF(数据!AR225&lt;=12, 5*权重!AH$48+(数据!AR225-6)*权重!AH$49,                              5*权重!AH$48+6*权重!AH$49+(数据!AR225-12)*权重!AH$51              )
 )</f>
        <v>13.399999999999999</v>
      </c>
      <c r="AS225" s="16">
        <f>IF( 数据!AS225&lt;=6,(数据!AS225-1)*权重!AI$48,              IF(数据!AS225&lt;=12, 5*权重!AI$48+(数据!AS225-6)*权重!AI$49,                              5*权重!AI$48+6*权重!AI$49+(数据!AS225-12)*权重!AI$51              )
 )</f>
        <v>6.6500000000000012</v>
      </c>
      <c r="AT225" s="16">
        <f>IF( 数据!AT225&lt;=6,(数据!AT225-1)*权重!AJ$48,              IF(数据!AT225&lt;=12, 5*权重!AJ$48+(数据!AT225-6)*权重!AJ$49,                              5*权重!AJ$48+6*权重!AJ$49+(数据!AT225-12)*权重!AJ$51              )
 )</f>
        <v>71.875</v>
      </c>
      <c r="AU225" s="16">
        <f>IF( 数据!AU225&lt;=6,(数据!AU225-1)*权重!AK$48,              IF(数据!AU225&lt;=12, 5*权重!AK$48+(数据!AU225-6)*权重!AK$49,                              5*权重!AK$48+6*权重!AK$49+(数据!AU225-12)*权重!AK$51              )
 )</f>
        <v>14.499999999999998</v>
      </c>
      <c r="AV225" s="16">
        <f>IF( 数据!AV225&lt;=6,(数据!AV225-1)*权重!AL$48,              IF(数据!AV225&lt;=10, 5*权重!AL$48+(数据!AV225-4)*权重!AL$50,                              5*权重!AL$48+4*权重!AL$50+(数据!AV225-10)*权重!AL$52              )  )</f>
        <v>2.5499999999999998</v>
      </c>
      <c r="AW225" s="16">
        <f>IF( 数据!AW225&lt;=6,(数据!AW225-1)*权重!AM$48,              IF(数据!AW225&lt;=10, 5*权重!AM$48+(数据!AW225-4)*权重!AM$50,                              5*权重!AM$48+4*权重!AM$50+(数据!AW225-10)*权重!AM$52              )  )</f>
        <v>2.8250000000000002</v>
      </c>
      <c r="AX225" s="16">
        <f>IF( 数据!AX225&lt;=6,(数据!AX225-1)*权重!AN$48,              IF(数据!AX225&lt;=10, 5*权重!AN$48+(数据!AX225-4)*权重!AN$50,                              5*权重!AN$48+4*权重!AN$50+(数据!AX225-10)*权重!AN$52              )  )</f>
        <v>22.074999999999999</v>
      </c>
      <c r="AY225" s="8">
        <v>1</v>
      </c>
      <c r="AZ225" s="8">
        <v>1</v>
      </c>
      <c r="BA225" s="8">
        <v>2</v>
      </c>
      <c r="BB225" s="8">
        <v>2</v>
      </c>
      <c r="BC225" s="8">
        <v>3</v>
      </c>
      <c r="BD225" s="8">
        <v>3</v>
      </c>
      <c r="BE225" s="8">
        <v>1</v>
      </c>
      <c r="BF225" s="8">
        <v>1</v>
      </c>
      <c r="BG225" s="8">
        <v>1</v>
      </c>
      <c r="BH225" s="8">
        <v>2</v>
      </c>
      <c r="BI225" s="8">
        <v>2</v>
      </c>
      <c r="BJ225" s="8" t="s">
        <v>26</v>
      </c>
      <c r="BK225" s="8" t="s">
        <v>20</v>
      </c>
      <c r="BL225" s="8">
        <v>15</v>
      </c>
      <c r="BM225" s="8" t="s">
        <v>26</v>
      </c>
      <c r="BN225" s="8"/>
      <c r="BO225" s="8" t="s">
        <v>26</v>
      </c>
      <c r="BP225" s="34">
        <v>47664</v>
      </c>
      <c r="BQ225" s="8" t="s">
        <v>21</v>
      </c>
      <c r="BR225" s="8" t="s">
        <v>156</v>
      </c>
    </row>
    <row r="226" spans="1:70" ht="15.5" thickBot="1" x14ac:dyDescent="0.35">
      <c r="A226" s="8" t="s">
        <v>26</v>
      </c>
      <c r="B226" s="16">
        <f t="shared" si="8"/>
        <v>408.58249999999998</v>
      </c>
      <c r="C226" s="8" t="s">
        <v>558</v>
      </c>
      <c r="D226" s="8" t="s">
        <v>154</v>
      </c>
      <c r="E226" s="33">
        <v>1</v>
      </c>
      <c r="F226" s="8">
        <v>0</v>
      </c>
      <c r="G226" s="8" t="s">
        <v>19</v>
      </c>
      <c r="H226" s="8" t="s">
        <v>31</v>
      </c>
      <c r="I226" s="8">
        <v>19</v>
      </c>
      <c r="J226" s="8">
        <v>115</v>
      </c>
      <c r="K226" s="8">
        <v>145</v>
      </c>
      <c r="L226" s="16">
        <f>IF( 数据!L226&lt;=6,(数据!L226-1)*权重!B$48,              IF(数据!L226&lt;=12, 5*权重!B$48+(数据!L226-6)*权重!B$49,                              5*权重!B$48+6*权重!B$49+(数据!L226-12)*权重!B$51              )
 )</f>
        <v>3.0833333333333335</v>
      </c>
      <c r="M226" s="16">
        <f>IF( 数据!M226&lt;=6,(数据!M226-1)*权重!C$48,              IF(数据!M226&lt;=12, 5*权重!C$48+(数据!M226-6)*权重!C$49,                              5*权重!C$48+6*权重!C$49+(数据!M226-12)*权重!C$51              )
 )</f>
        <v>2.5</v>
      </c>
      <c r="N226" s="16">
        <f>IF( 数据!N226&lt;=6,(数据!N226-1)*权重!D$48,              IF(数据!N226&lt;=12, 5*权重!D$48+(数据!N226-6)*权重!D$49,                              5*权重!D$48+6*权重!D$49+(数据!N226-12)*权重!D$51              )
 )</f>
        <v>-0.27999999999999992</v>
      </c>
      <c r="O226" s="16">
        <f>IF( 数据!O226&lt;=6,(数据!O226-1)*权重!E$48,              IF(数据!O226&lt;=12, 5*权重!E$48+(数据!O226-6)*权重!E$49,                              5*权重!E$48+6*权重!E$49+(数据!O226-12)*权重!E$51              )
 )</f>
        <v>0</v>
      </c>
      <c r="P226" s="16">
        <f>IF( 数据!P226&lt;=6,(数据!P226-1)*权重!F$48,              IF(数据!P226&lt;=12, 5*权重!F$48+(数据!P226-6)*权重!F$49,                              5*权重!F$48+6*权重!F$49+(数据!P226-12)*权重!F$51              )
 )</f>
        <v>-3.5166666666666662</v>
      </c>
      <c r="Q226" s="16">
        <f>IF( 数据!Q226&lt;=6,(数据!Q226-1)*权重!G$48,              IF(数据!Q226&lt;=12, 5*权重!G$48+(数据!Q226-6)*权重!G$49,                              5*权重!G$48+6*权重!G$49+(数据!Q226-12)*权重!G$51              )
 )</f>
        <v>0</v>
      </c>
      <c r="R226" s="16">
        <f>IF( 数据!R226&lt;=6,(数据!R226-1)*权重!H$48,              IF(数据!R226&lt;=12, 5*权重!H$48+(数据!R226-6)*权重!H$49,                              5*权重!H$48+6*权重!H$49+(数据!R226-12)*权重!H$51              )
 )</f>
        <v>0</v>
      </c>
      <c r="S226" s="16">
        <f>IF( 数据!S226&lt;=6,(数据!S226-1)*权重!I$48,              IF(数据!S226&lt;=12, 5*权重!I$48+(数据!S226-6)*权重!I$49,                              5*权重!I$48+6*权重!I$49+(数据!S226-12)*权重!I$51              )
 )</f>
        <v>12.133333333333333</v>
      </c>
      <c r="T226" s="16">
        <f>IF( 数据!T226&lt;=6,(数据!T226-1)*权重!J$48,              IF(数据!T226&lt;=12, 5*权重!J$48+(数据!T226-6)*权重!J$49,                              5*权重!J$48+6*权重!J$49+(数据!T226-12)*权重!J$51              )
 )</f>
        <v>0.29999999999999982</v>
      </c>
      <c r="U226" s="16">
        <f>IF( 数据!U226&lt;=6,(数据!U226-1)*权重!K$48,              IF(数据!U226&lt;=12, 5*权重!K$48+(数据!U226-6)*权重!K$49,                              5*权重!K$48+6*权重!K$49+(数据!U226-12)*权重!K$51              )
 )</f>
        <v>0</v>
      </c>
      <c r="V226" s="16">
        <f>IF( 数据!V226&lt;=6,(数据!V226-1)*权重!L$48,              IF(数据!V226&lt;=12, 5*权重!L$48+(数据!V226-6)*权重!L$49,                              5*权重!L$48+6*权重!L$49+(数据!V226-12)*权重!L$51              )
 )</f>
        <v>5.3000000000000007</v>
      </c>
      <c r="W226" s="16">
        <f>IF( 数据!W226&lt;=6,(数据!W226-1)*权重!M$48,              IF(数据!W226&lt;=12, 5*权重!M$48+(数据!W226-6)*权重!M$49,                              5*权重!M$48+6*权重!M$49+(数据!W226-12)*权重!M$51              )
 )</f>
        <v>-0.53333333333333333</v>
      </c>
      <c r="X226" s="16">
        <f>IF( 数据!X226&lt;=6,(数据!X226-1)*权重!N$48,              IF(数据!X226&lt;=12, 5*权重!N$48+(数据!X226-6)*权重!N$49,                              5*权重!N$48+6*权重!N$49+(数据!X226-12)*权重!N$51              )
 )</f>
        <v>2.2666666666666666</v>
      </c>
      <c r="Y226" s="16">
        <f>IF( 数据!Y226&lt;=6,(数据!Y226-1)*权重!O$48,              IF(数据!Y226&lt;=12, 5*权重!O$48+(数据!Y226-6)*权重!O$49,                              5*权重!O$48+6*权重!O$49+(数据!Y226-12)*权重!O$51              )
 )</f>
        <v>1.2833333333333332</v>
      </c>
      <c r="Z226" s="16">
        <f>IF( 数据!Z226&lt;=6,(数据!Z226-1)*权重!P$48,              IF(数据!Z226&lt;=10, 5*权重!P$48+(数据!Z226-4)*权重!P$50,                              5*权重!P$48+4*权重!P$50+(数据!Z226-10)*权重!P$52              )  )</f>
        <v>-1.4750000000000001</v>
      </c>
      <c r="AA226" s="16">
        <f>IF( 数据!AA226&lt;=6,(数据!AA226-1)*权重!Q$48,              IF(数据!AA226&lt;=12, 5*权重!Q$48+(数据!AA226-6)*权重!Q$49,                              5*权重!Q$48+6*权重!Q$49+(数据!AA226-12)*权重!Q$51              )
 )</f>
        <v>4.5</v>
      </c>
      <c r="AB226" s="16">
        <f>IF( 数据!AB226&lt;=6,(数据!AB226-1)*权重!R$48,              IF(数据!AB226&lt;=10, 5*权重!R$48+(数据!AB226-4)*权重!R$50,                              5*权重!R$48+4*权重!R$50+(数据!AB226-10)*权重!R$52              )  )</f>
        <v>56</v>
      </c>
      <c r="AC226" s="16">
        <f>IF( 数据!AC226&lt;=6,(数据!AC226-1)*权重!S$48,              IF(数据!AC226&lt;=12, 5*权重!S$48+(数据!AC226-6)*权重!S$49,                              5*权重!S$48+6*权重!S$49+(数据!AC226-12)*权重!S$51              )
 )</f>
        <v>19.5</v>
      </c>
      <c r="AD226" s="16">
        <f>IF( 数据!AD226&lt;=6,(数据!AD226-1)*权重!T$48,              IF(数据!AD226&lt;=12, 5*权重!T$48+(数据!AD226-6)*权重!T$49,                              5*权重!T$48+6*权重!T$49+(数据!AD226-12)*权重!T$51              )
 )</f>
        <v>-6.666666666666643E-2</v>
      </c>
      <c r="AE226" s="16">
        <f>IF( 数据!AE226&lt;=6,(数据!AE226-1)*权重!U$48,              IF(数据!AE226&lt;=10, 5*权重!U$48+(数据!AE226-4)*权重!U$50,                              5*权重!U$48+4*权重!U$50+(数据!AE226-10)*权重!U$52              )  )</f>
        <v>-2.1999999999999993</v>
      </c>
      <c r="AF226" s="16">
        <f>IF( 数据!AF226&lt;=6,(数据!AF226-1)*权重!V$48,              IF(数据!AF226&lt;=10, 5*权重!V$48+(数据!AF226-4)*权重!V$50,                              5*权重!V$48+4*权重!V$50+(数据!AF226-10)*权重!V$52              )  )</f>
        <v>7.8750000000000009</v>
      </c>
      <c r="AG226" s="16">
        <f>IF( 数据!AG226&lt;=6,(数据!AG226-1)*权重!W$48,              IF(数据!AG226&lt;=12, 5*权重!W$48+(数据!AG226-6)*权重!W$49,                              5*权重!W$48+6*权重!W$49+(数据!AG226-12)*权重!W$51              )
 )</f>
        <v>5.05</v>
      </c>
      <c r="AH226" s="16">
        <f>IF( 数据!AH226&lt;=6,(数据!AH226-1)*权重!X$48,              IF(数据!AH226&lt;=10, 5*权重!X$48+(数据!AH226-4)*权重!X$50,                              5*权重!X$48+4*权重!X$50+(数据!AH226-10)*权重!X$52              )  )</f>
        <v>-0.27500000000000002</v>
      </c>
      <c r="AI226" s="16">
        <f>IF( 数据!AI226&lt;=6,(数据!AI226-1)*权重!Y$48,              IF(数据!AI226&lt;=12, 5*权重!Y$48+(数据!AI226-6)*权重!Y$49,                              5*权重!Y$48+6*权重!Y$49+(数据!AI226-12)*权重!Y$51              )
 )</f>
        <v>0.13333333333333336</v>
      </c>
      <c r="AJ226" s="16">
        <f>IF( 数据!AJ226&lt;=6,(数据!AJ226-1)*权重!Z$48,              IF(数据!AJ226&lt;=10, 5*权重!Z$48+(数据!AJ226-4)*权重!Z$50,                              5*权重!Z$48+4*权重!Z$50+(数据!AJ226-10)*权重!Z$52              )  )</f>
        <v>10.425000000000001</v>
      </c>
      <c r="AK226" s="16">
        <f>IF( 数据!AK226&lt;=6,(数据!AK226-1)*权重!AA$48,              IF(数据!AK226&lt;=10, 5*权重!AA$48+(数据!AK226-4)*权重!AA$50,                              5*权重!AA$48+4*权重!AA$50+(数据!AK226-10)*权重!AA$52              )  )</f>
        <v>-0.92500000000000004</v>
      </c>
      <c r="AL226" s="16">
        <f>IF( 数据!AL226&lt;=6,(数据!AL226-1)*权重!AB$48,              IF(数据!AL226&lt;=12, 5*权重!AB$48+(数据!AL226-6)*权重!AB$49,                              5*权重!AB$48+6*权重!AB$49+(数据!AL226-12)*权重!AB$51              )
 )</f>
        <v>12.6</v>
      </c>
      <c r="AM226" s="16">
        <f>IF( 数据!AM226&lt;=6,(数据!AM226-1)*权重!AC$48,              IF(数据!AM226&lt;=12, 5*权重!AC$48+(数据!AM226-6)*权重!AC$49,                              5*权重!AC$48+6*权重!AC$49+(数据!AM226-12)*权重!AC$51              )
 )</f>
        <v>8.1</v>
      </c>
      <c r="AN226" s="16">
        <f>IF( 数据!AN226&lt;=6,(数据!AN226-1)*权重!AD$48,              IF(数据!AN226&lt;=12, 5*权重!AD$48+(数据!AN226-6)*权重!AD$49,                              5*权重!AD$48+6*权重!AD$49+(数据!AN226-12)*权重!AD$51              )
 )</f>
        <v>72.604166666666671</v>
      </c>
      <c r="AO226" s="16">
        <f>IF( 数据!AO226&lt;=6,(数据!AO226-1)*权重!AE$48,              IF(数据!AO226&lt;=12, 5*权重!AE$48+(数据!AO226-6)*权重!AE$49,                              5*权重!AE$48+6*权重!AE$49+(数据!AO226-12)*权重!AE$51              )
 )</f>
        <v>22.9</v>
      </c>
      <c r="AP226" s="16">
        <f>IF( 数据!AP226&lt;=6,(数据!AP226-1)*权重!AF$48,              IF(数据!AP226&lt;=12, 5*权重!AF$48+(数据!AP226-6)*权重!AF$49,                              5*权重!AF$48+6*权重!AF$49+(数据!AP226-12)*权重!AF$51              )
 )</f>
        <v>15.433333333333334</v>
      </c>
      <c r="AQ226" s="16">
        <f>IF( 数据!AQ226&lt;=6,(数据!AQ226-1)*权重!AG$48,              IF(数据!AQ226&lt;=12, 5*权重!AG$48+(数据!AQ226-6)*权重!AG$49,                              5*权重!AG$48+6*权重!AG$49+(数据!AQ226-12)*权重!AG$51              )
 )</f>
        <v>16.966666666666669</v>
      </c>
      <c r="AR226" s="16">
        <f>IF( 数据!AR226&lt;=6,(数据!AR226-1)*权重!AH$48,              IF(数据!AR226&lt;=12, 5*权重!AH$48+(数据!AR226-6)*权重!AH$49,                              5*权重!AH$48+6*权重!AH$49+(数据!AR226-12)*权重!AH$51              )
 )</f>
        <v>15.733333333333333</v>
      </c>
      <c r="AS226" s="16">
        <f>IF( 数据!AS226&lt;=6,(数据!AS226-1)*权重!AI$48,              IF(数据!AS226&lt;=12, 5*权重!AI$48+(数据!AS226-6)*权重!AI$49,                              5*权重!AI$48+6*权重!AI$49+(数据!AS226-12)*权重!AI$51              )
 )</f>
        <v>8.5500000000000007</v>
      </c>
      <c r="AT226" s="16">
        <f>IF( 数据!AT226&lt;=6,(数据!AT226-1)*权重!AJ$48,              IF(数据!AT226&lt;=12, 5*权重!AJ$48+(数据!AT226-6)*权重!AJ$49,                              5*权重!AJ$48+6*权重!AJ$49+(数据!AT226-12)*权重!AJ$51              )
 )</f>
        <v>76.75</v>
      </c>
      <c r="AU226" s="16">
        <f>IF( 数据!AU226&lt;=6,(数据!AU226-1)*权重!AK$48,              IF(数据!AU226&lt;=12, 5*权重!AK$48+(数据!AU226-6)*权重!AK$49,                              5*权重!AK$48+6*权重!AK$49+(数据!AU226-12)*权重!AK$51              )
 )</f>
        <v>7.7666666666666666</v>
      </c>
      <c r="AV226" s="16">
        <f>IF( 数据!AV226&lt;=6,(数据!AV226-1)*权重!AL$48,              IF(数据!AV226&lt;=10, 5*权重!AL$48+(数据!AV226-4)*权重!AL$50,                              5*权重!AL$48+4*权重!AL$50+(数据!AV226-10)*权重!AL$52              )  )</f>
        <v>3.8250000000000002</v>
      </c>
      <c r="AW226" s="16">
        <f>IF( 数据!AW226&lt;=6,(数据!AW226-1)*权重!AM$48,              IF(数据!AW226&lt;=10, 5*权重!AM$48+(数据!AW226-4)*权重!AM$50,                              5*权重!AM$48+4*权重!AM$50+(数据!AW226-10)*权重!AM$52              )  )</f>
        <v>4.2</v>
      </c>
      <c r="AX226" s="16">
        <f>IF( 数据!AX226&lt;=6,(数据!AX226-1)*权重!AN$48,              IF(数据!AX226&lt;=10, 5*权重!AN$48+(数据!AX226-4)*权重!AN$50,                              5*权重!AN$48+4*权重!AN$50+(数据!AX226-10)*权重!AN$52              )  )</f>
        <v>22.074999999999999</v>
      </c>
      <c r="AY226" s="8">
        <v>3</v>
      </c>
      <c r="AZ226" s="8">
        <v>1</v>
      </c>
      <c r="BA226" s="8">
        <v>3</v>
      </c>
      <c r="BB226" s="8">
        <v>3</v>
      </c>
      <c r="BC226" s="8">
        <v>1</v>
      </c>
      <c r="BD226" s="8">
        <v>1</v>
      </c>
      <c r="BE226" s="8">
        <v>2</v>
      </c>
      <c r="BF226" s="8">
        <v>3</v>
      </c>
      <c r="BG226" s="8">
        <v>4</v>
      </c>
      <c r="BH226" s="8">
        <v>3</v>
      </c>
      <c r="BI226" s="8">
        <v>1</v>
      </c>
      <c r="BJ226" s="8" t="s">
        <v>26</v>
      </c>
      <c r="BK226" s="8" t="s">
        <v>20</v>
      </c>
      <c r="BL226" s="8">
        <v>10</v>
      </c>
      <c r="BM226" s="8" t="s">
        <v>26</v>
      </c>
      <c r="BN226" s="8"/>
      <c r="BO226" s="8" t="s">
        <v>26</v>
      </c>
      <c r="BP226" s="34">
        <v>47299</v>
      </c>
      <c r="BQ226" s="8" t="s">
        <v>21</v>
      </c>
      <c r="BR226" s="8" t="s">
        <v>156</v>
      </c>
    </row>
    <row r="227" spans="1:70" ht="15.5" thickBot="1" x14ac:dyDescent="0.35">
      <c r="A227" s="8" t="s">
        <v>26</v>
      </c>
      <c r="B227" s="16">
        <f>SUM(L227:AX227)</f>
        <v>396.18583333333333</v>
      </c>
      <c r="C227" s="8" t="s">
        <v>559</v>
      </c>
      <c r="D227" s="8" t="s">
        <v>154</v>
      </c>
      <c r="E227" s="33">
        <v>1</v>
      </c>
      <c r="F227" s="8">
        <v>-125</v>
      </c>
      <c r="G227" s="8" t="s">
        <v>239</v>
      </c>
      <c r="H227" s="8" t="s">
        <v>24</v>
      </c>
      <c r="I227" s="8">
        <v>17</v>
      </c>
      <c r="J227" s="8">
        <v>115</v>
      </c>
      <c r="K227" s="8">
        <v>162</v>
      </c>
      <c r="L227" s="16">
        <f>IF( 数据!L227&lt;=6,(数据!L227-1)*权重!B$48,              IF(数据!L227&lt;=12, 5*权重!B$48+(数据!L227-6)*权重!B$49,                              5*权重!B$48+6*权重!B$49+(数据!L227-12)*权重!B$51              )
 )</f>
        <v>3.0833333333333335</v>
      </c>
      <c r="M227" s="16">
        <f>IF( 数据!M227&lt;=6,(数据!M227-1)*权重!C$48,              IF(数据!M227&lt;=12, 5*权重!C$48+(数据!M227-6)*权重!C$49,                              5*权重!C$48+6*权重!C$49+(数据!M227-12)*权重!C$51              )
 )</f>
        <v>2.5</v>
      </c>
      <c r="N227" s="16">
        <f>IF( 数据!N227&lt;=6,(数据!N227-1)*权重!D$48,              IF(数据!N227&lt;=12, 5*权重!D$48+(数据!N227-6)*权重!D$49,                              5*权重!D$48+6*权重!D$49+(数据!N227-12)*权重!D$51              )
 )</f>
        <v>0.64</v>
      </c>
      <c r="O227" s="16">
        <f>IF( 数据!O227&lt;=6,(数据!O227-1)*权重!E$48,              IF(数据!O227&lt;=12, 5*权重!E$48+(数据!O227-6)*权重!E$49,                              5*权重!E$48+6*权重!E$49+(数据!O227-12)*权重!E$51              )
 )</f>
        <v>0</v>
      </c>
      <c r="P227" s="16">
        <f>IF( 数据!P227&lt;=6,(数据!P227-1)*权重!F$48,              IF(数据!P227&lt;=12, 5*权重!F$48+(数据!P227-6)*权重!F$49,                              5*权重!F$48+6*权重!F$49+(数据!P227-12)*权重!F$51              )
 )</f>
        <v>-3.1166666666666663</v>
      </c>
      <c r="Q227" s="16">
        <f>IF( 数据!Q227&lt;=6,(数据!Q227-1)*权重!G$48,              IF(数据!Q227&lt;=12, 5*权重!G$48+(数据!Q227-6)*权重!G$49,                              5*权重!G$48+6*权重!G$49+(数据!Q227-12)*权重!G$51              )
 )</f>
        <v>0</v>
      </c>
      <c r="R227" s="16">
        <f>IF( 数据!R227&lt;=6,(数据!R227-1)*权重!H$48,              IF(数据!R227&lt;=12, 5*权重!H$48+(数据!R227-6)*权重!H$49,                              5*权重!H$48+6*权重!H$49+(数据!R227-12)*权重!H$51              )
 )</f>
        <v>0</v>
      </c>
      <c r="S227" s="16">
        <f>IF( 数据!S227&lt;=6,(数据!S227-1)*权重!I$48,              IF(数据!S227&lt;=12, 5*权重!I$48+(数据!S227-6)*权重!I$49,                              5*权重!I$48+6*权重!I$49+(数据!S227-12)*权重!I$51              )
 )</f>
        <v>15.2</v>
      </c>
      <c r="T227" s="16">
        <f>IF( 数据!T227&lt;=6,(数据!T227-1)*权重!J$48,              IF(数据!T227&lt;=12, 5*权重!J$48+(数据!T227-6)*权重!J$49,                              5*权重!J$48+6*权重!J$49+(数据!T227-12)*权重!J$51              )
 )</f>
        <v>2.8</v>
      </c>
      <c r="U227" s="16">
        <f>IF( 数据!U227&lt;=6,(数据!U227-1)*权重!K$48,              IF(数据!U227&lt;=12, 5*权重!K$48+(数据!U227-6)*权重!K$49,                              5*权重!K$48+6*权重!K$49+(数据!U227-12)*权重!K$51              )
 )</f>
        <v>0</v>
      </c>
      <c r="V227" s="16">
        <f>IF( 数据!V227&lt;=6,(数据!V227-1)*权重!L$48,              IF(数据!V227&lt;=12, 5*权重!L$48+(数据!V227-6)*权重!L$49,                              5*权重!L$48+6*权重!L$49+(数据!V227-12)*权重!L$51              )
 )</f>
        <v>9.5</v>
      </c>
      <c r="W227" s="16">
        <f>IF( 数据!W227&lt;=6,(数据!W227-1)*权重!M$48,              IF(数据!W227&lt;=12, 5*权重!M$48+(数据!W227-6)*权重!M$49,                              5*权重!M$48+6*权重!M$49+(数据!W227-12)*权重!M$51              )
 )</f>
        <v>-0.5</v>
      </c>
      <c r="X227" s="16">
        <f>IF( 数据!X227&lt;=6,(数据!X227-1)*权重!N$48,              IF(数据!X227&lt;=12, 5*权重!N$48+(数据!X227-6)*权重!N$49,                              5*权重!N$48+6*权重!N$49+(数据!X227-12)*权重!N$51              )
 )</f>
        <v>2.2666666666666666</v>
      </c>
      <c r="Y227" s="16">
        <f>IF( 数据!Y227&lt;=6,(数据!Y227-1)*权重!O$48,              IF(数据!Y227&lt;=12, 5*权重!O$48+(数据!Y227-6)*权重!O$49,                              5*权重!O$48+6*权重!O$49+(数据!Y227-12)*权重!O$51              )
 )</f>
        <v>1.5333333333333332</v>
      </c>
      <c r="Z227" s="16">
        <f>IF( 数据!Z227&lt;=6,(数据!Z227-1)*权重!P$48,              IF(数据!Z227&lt;=10, 5*权重!P$48+(数据!Z227-4)*权重!P$50,                              5*权重!P$48+4*权重!P$50+(数据!Z227-10)*权重!P$52              )  )</f>
        <v>-1.25</v>
      </c>
      <c r="AA227" s="16">
        <f>IF( 数据!AA227&lt;=6,(数据!AA227-1)*权重!Q$48,              IF(数据!AA227&lt;=12, 5*权重!Q$48+(数据!AA227-6)*权重!Q$49,                              5*权重!Q$48+6*权重!Q$49+(数据!AA227-12)*权重!Q$51              )
 )</f>
        <v>7.1</v>
      </c>
      <c r="AB227" s="16">
        <f>IF( 数据!AB227&lt;=6,(数据!AB227-1)*权重!R$48,              IF(数据!AB227&lt;=10, 5*权重!R$48+(数据!AB227-4)*权重!R$50,                              5*权重!R$48+4*权重!R$50+(数据!AB227-10)*权重!R$52              )  )</f>
        <v>53.75</v>
      </c>
      <c r="AC227" s="16">
        <f>IF( 数据!AC227&lt;=6,(数据!AC227-1)*权重!S$48,              IF(数据!AC227&lt;=12, 5*权重!S$48+(数据!AC227-6)*权重!S$49,                              5*权重!S$48+6*权重!S$49+(数据!AC227-12)*权重!S$51              )
 )</f>
        <v>19.5</v>
      </c>
      <c r="AD227" s="16">
        <f>IF( 数据!AD227&lt;=6,(数据!AD227-1)*权重!T$48,              IF(数据!AD227&lt;=12, 5*权重!T$48+(数据!AD227-6)*权重!T$49,                              5*权重!T$48+6*权重!T$49+(数据!AD227-12)*权重!T$51              )
 )</f>
        <v>0.70000000000000018</v>
      </c>
      <c r="AE227" s="16">
        <f>IF( 数据!AE227&lt;=6,(数据!AE227-1)*权重!U$48,              IF(数据!AE227&lt;=10, 5*权重!U$48+(数据!AE227-4)*权重!U$50,                              5*权重!U$48+4*权重!U$50+(数据!AE227-10)*权重!U$52              )  )</f>
        <v>-2.9999999999999996</v>
      </c>
      <c r="AF227" s="16">
        <f>IF( 数据!AF227&lt;=6,(数据!AF227-1)*权重!V$48,              IF(数据!AF227&lt;=10, 5*权重!V$48+(数据!AF227-4)*权重!V$50,                              5*权重!V$48+4*权重!V$50+(数据!AF227-10)*权重!V$52              )  )</f>
        <v>6.5250000000000004</v>
      </c>
      <c r="AG227" s="16">
        <f>IF( 数据!AG227&lt;=6,(数据!AG227-1)*权重!W$48,              IF(数据!AG227&lt;=12, 5*权重!W$48+(数据!AG227-6)*权重!W$49,                              5*权重!W$48+6*权重!W$49+(数据!AG227-12)*权重!W$51              )
 )</f>
        <v>3.0999999999999996</v>
      </c>
      <c r="AH227" s="16">
        <f>IF( 数据!AH227&lt;=6,(数据!AH227-1)*权重!X$48,              IF(数据!AH227&lt;=10, 5*权重!X$48+(数据!AH227-4)*权重!X$50,                              5*权重!X$48+4*权重!X$50+(数据!AH227-10)*权重!X$52              )  )</f>
        <v>-0.27500000000000002</v>
      </c>
      <c r="AI227" s="16">
        <f>IF( 数据!AI227&lt;=6,(数据!AI227-1)*权重!Y$48,              IF(数据!AI227&lt;=12, 5*权重!Y$48+(数据!AI227-6)*权重!Y$49,                              5*权重!Y$48+6*权重!Y$49+(数据!AI227-12)*权重!Y$51              )
 )</f>
        <v>0.26666666666666666</v>
      </c>
      <c r="AJ227" s="16">
        <f>IF( 数据!AJ227&lt;=6,(数据!AJ227-1)*权重!Z$48,              IF(数据!AJ227&lt;=10, 5*权重!Z$48+(数据!AJ227-4)*权重!Z$50,                              5*权重!Z$48+4*权重!Z$50+(数据!AJ227-10)*权重!Z$52              )  )</f>
        <v>9.8375000000000004</v>
      </c>
      <c r="AK227" s="16">
        <f>IF( 数据!AK227&lt;=6,(数据!AK227-1)*权重!AA$48,              IF(数据!AK227&lt;=10, 5*权重!AA$48+(数据!AK227-4)*权重!AA$50,                              5*权重!AA$48+4*权重!AA$50+(数据!AK227-10)*权重!AA$52              )  )</f>
        <v>-1.1000000000000001</v>
      </c>
      <c r="AL227" s="16">
        <f>IF( 数据!AL227&lt;=6,(数据!AL227-1)*权重!AB$48,              IF(数据!AL227&lt;=12, 5*权重!AB$48+(数据!AL227-6)*权重!AB$49,                              5*权重!AB$48+6*权重!AB$49+(数据!AL227-12)*权重!AB$51              )
 )</f>
        <v>13.5</v>
      </c>
      <c r="AM227" s="16">
        <f>IF( 数据!AM227&lt;=6,(数据!AM227-1)*权重!AC$48,              IF(数据!AM227&lt;=12, 5*权重!AC$48+(数据!AM227-6)*权重!AC$49,                              5*权重!AC$48+6*权重!AC$49+(数据!AM227-12)*权重!AC$51              )
 )</f>
        <v>8.5</v>
      </c>
      <c r="AN227" s="16">
        <f>IF( 数据!AN227&lt;=6,(数据!AN227-1)*权重!AD$48,              IF(数据!AN227&lt;=12, 5*权重!AD$48+(数据!AN227-6)*权重!AD$49,                              5*权重!AD$48+6*权重!AD$49+(数据!AN227-12)*权重!AD$51              )
 )</f>
        <v>72.604166666666671</v>
      </c>
      <c r="AO227" s="16">
        <f>IF( 数据!AO227&lt;=6,(数据!AO227-1)*权重!AE$48,              IF(数据!AO227&lt;=12, 5*权重!AE$48+(数据!AO227-6)*权重!AE$49,                              5*权重!AE$48+6*权重!AE$49+(数据!AO227-12)*权重!AE$51              )
 )</f>
        <v>12.5</v>
      </c>
      <c r="AP227" s="16">
        <f>IF( 数据!AP227&lt;=6,(数据!AP227-1)*权重!AF$48,              IF(数据!AP227&lt;=12, 5*权重!AF$48+(数据!AP227-6)*权重!AF$49,                              5*权重!AF$48+6*权重!AF$49+(数据!AP227-12)*权重!AF$51              )
 )</f>
        <v>13.833333333333334</v>
      </c>
      <c r="AQ227" s="16">
        <f>IF( 数据!AQ227&lt;=6,(数据!AQ227-1)*权重!AG$48,              IF(数据!AQ227&lt;=12, 5*权重!AG$48+(数据!AQ227-6)*权重!AG$49,                              5*权重!AG$48+6*权重!AG$49+(数据!AQ227-12)*权重!AG$51              )
 )</f>
        <v>16.966666666666669</v>
      </c>
      <c r="AR227" s="16">
        <f>IF( 数据!AR227&lt;=6,(数据!AR227-1)*权重!AH$48,              IF(数据!AR227&lt;=12, 5*权重!AH$48+(数据!AR227-6)*权重!AH$49,                              5*权重!AH$48+6*权重!AH$49+(数据!AR227-12)*权重!AH$51              )
 )</f>
        <v>13.399999999999999</v>
      </c>
      <c r="AS227" s="16">
        <f>IF( 数据!AS227&lt;=6,(数据!AS227-1)*权重!AI$48,              IF(数据!AS227&lt;=12, 5*权重!AI$48+(数据!AS227-6)*权重!AI$49,                              5*权重!AI$48+6*权重!AI$49+(数据!AS227-12)*权重!AI$51              )
 )</f>
        <v>3.1333333333333337</v>
      </c>
      <c r="AT227" s="16">
        <f>IF( 数据!AT227&lt;=6,(数据!AT227-1)*权重!AJ$48,              IF(数据!AT227&lt;=12, 5*权重!AJ$48+(数据!AT227-6)*权重!AJ$49,                              5*权重!AJ$48+6*权重!AJ$49+(数据!AT227-12)*权重!AJ$51              )
 )</f>
        <v>71.875</v>
      </c>
      <c r="AU227" s="16">
        <f>IF( 数据!AU227&lt;=6,(数据!AU227-1)*权重!AK$48,              IF(数据!AU227&lt;=12, 5*权重!AK$48+(数据!AU227-6)*权重!AK$49,                              5*权重!AK$48+6*权重!AK$49+(数据!AU227-12)*权重!AK$51              )
 )</f>
        <v>14.499999999999998</v>
      </c>
      <c r="AV227" s="16">
        <f>IF( 数据!AV227&lt;=6,(数据!AV227-1)*权重!AL$48,              IF(数据!AV227&lt;=10, 5*权重!AL$48+(数据!AV227-4)*权重!AL$50,                              5*权重!AL$48+4*权重!AL$50+(数据!AV227-10)*权重!AL$52              )  )</f>
        <v>2.125</v>
      </c>
      <c r="AW227" s="16">
        <f>IF( 数据!AW227&lt;=6,(数据!AW227-1)*权重!AM$48,              IF(数据!AW227&lt;=10, 5*权重!AM$48+(数据!AW227-4)*权重!AM$50,                              5*权重!AM$48+4*权重!AM$50+(数据!AW227-10)*权重!AM$52              )  )</f>
        <v>2.95</v>
      </c>
      <c r="AX227" s="16">
        <f>IF( 数据!AX227&lt;=6,(数据!AX227-1)*权重!AN$48,              IF(数据!AX227&lt;=10, 5*权重!AN$48+(数据!AX227-4)*权重!AN$50,                              5*权重!AN$48+4*权重!AN$50+(数据!AX227-10)*权重!AN$52              )  )</f>
        <v>21.237499999999997</v>
      </c>
      <c r="AY227" s="8">
        <v>2</v>
      </c>
      <c r="AZ227" s="8">
        <v>1</v>
      </c>
      <c r="BA227" s="8">
        <v>2</v>
      </c>
      <c r="BB227" s="8">
        <v>2</v>
      </c>
      <c r="BC227" s="8">
        <v>2</v>
      </c>
      <c r="BD227" s="8">
        <v>2</v>
      </c>
      <c r="BE227" s="8">
        <v>3</v>
      </c>
      <c r="BF227" s="8">
        <v>3</v>
      </c>
      <c r="BG227" s="8">
        <v>2</v>
      </c>
      <c r="BH227" s="8">
        <v>3</v>
      </c>
      <c r="BI227" s="8">
        <v>2</v>
      </c>
      <c r="BJ227" s="8" t="s">
        <v>26</v>
      </c>
      <c r="BK227" s="8" t="s">
        <v>20</v>
      </c>
      <c r="BL227" s="8">
        <v>15</v>
      </c>
      <c r="BM227" s="8" t="s">
        <v>26</v>
      </c>
      <c r="BN227" s="8"/>
      <c r="BO227" s="8" t="s">
        <v>26</v>
      </c>
      <c r="BP227" s="34">
        <v>46934</v>
      </c>
      <c r="BQ227" s="8" t="s">
        <v>21</v>
      </c>
      <c r="BR227" s="8" t="s">
        <v>156</v>
      </c>
    </row>
    <row r="228" spans="1:70" x14ac:dyDescent="0.3">
      <c r="A228" s="48" t="s">
        <v>560</v>
      </c>
    </row>
    <row r="229" spans="1:70" ht="14.5" thickBot="1" x14ac:dyDescent="0.35">
      <c r="A229" s="7" t="s">
        <v>0</v>
      </c>
      <c r="B229" s="7"/>
      <c r="C229" s="7" t="s">
        <v>2</v>
      </c>
      <c r="D229" s="7" t="s">
        <v>3</v>
      </c>
      <c r="E229" s="7"/>
      <c r="F229" s="7" t="s">
        <v>14</v>
      </c>
      <c r="G229" s="7" t="s">
        <v>12</v>
      </c>
      <c r="H229" s="7" t="s">
        <v>1</v>
      </c>
      <c r="I229" s="7" t="s">
        <v>4</v>
      </c>
      <c r="J229" s="7" t="s">
        <v>5</v>
      </c>
      <c r="K229" s="7" t="s">
        <v>329</v>
      </c>
      <c r="L229" s="7" t="s">
        <v>34</v>
      </c>
      <c r="M229" s="7" t="s">
        <v>35</v>
      </c>
      <c r="N229" s="7" t="s">
        <v>36</v>
      </c>
      <c r="O229" s="7" t="s">
        <v>37</v>
      </c>
      <c r="P229" s="7" t="s">
        <v>38</v>
      </c>
      <c r="Q229" s="7" t="s">
        <v>39</v>
      </c>
      <c r="R229" s="7" t="s">
        <v>40</v>
      </c>
      <c r="S229" s="7" t="s">
        <v>9</v>
      </c>
      <c r="T229" s="7" t="s">
        <v>41</v>
      </c>
      <c r="U229" s="7" t="s">
        <v>42</v>
      </c>
      <c r="V229" s="7" t="s">
        <v>43</v>
      </c>
      <c r="W229" s="7" t="s">
        <v>44</v>
      </c>
      <c r="X229" s="7" t="s">
        <v>45</v>
      </c>
      <c r="Y229" s="7" t="s">
        <v>46</v>
      </c>
      <c r="Z229" s="7" t="s">
        <v>47</v>
      </c>
      <c r="AA229" s="7" t="s">
        <v>1</v>
      </c>
      <c r="AB229" s="7" t="s">
        <v>10</v>
      </c>
      <c r="AC229" s="7" t="s">
        <v>48</v>
      </c>
      <c r="AD229" s="7" t="s">
        <v>49</v>
      </c>
      <c r="AE229" s="7" t="s">
        <v>50</v>
      </c>
      <c r="AF229" s="7" t="s">
        <v>51</v>
      </c>
      <c r="AG229" s="7" t="s">
        <v>52</v>
      </c>
      <c r="AH229" s="7" t="s">
        <v>53</v>
      </c>
      <c r="AI229" s="7" t="s">
        <v>54</v>
      </c>
      <c r="AJ229" s="7" t="s">
        <v>55</v>
      </c>
      <c r="AK229" s="7" t="s">
        <v>56</v>
      </c>
      <c r="AL229" s="7" t="s">
        <v>57</v>
      </c>
      <c r="AM229" s="7" t="s">
        <v>58</v>
      </c>
      <c r="AN229" s="7" t="s">
        <v>7</v>
      </c>
      <c r="AO229" s="7" t="s">
        <v>8</v>
      </c>
      <c r="AP229" s="7" t="s">
        <v>59</v>
      </c>
      <c r="AQ229" s="7" t="s">
        <v>60</v>
      </c>
      <c r="AR229" s="7" t="s">
        <v>61</v>
      </c>
      <c r="AS229" s="7" t="s">
        <v>62</v>
      </c>
      <c r="AT229" s="7" t="s">
        <v>6</v>
      </c>
      <c r="AU229" s="7" t="s">
        <v>63</v>
      </c>
      <c r="AV229" s="7" t="s">
        <v>213</v>
      </c>
      <c r="AW229" s="7" t="s">
        <v>214</v>
      </c>
      <c r="AX229" s="7" t="s">
        <v>215</v>
      </c>
      <c r="AY229" s="7" t="s">
        <v>140</v>
      </c>
      <c r="AZ229" s="7" t="s">
        <v>141</v>
      </c>
      <c r="BA229" s="7" t="s">
        <v>142</v>
      </c>
      <c r="BB229" s="7" t="s">
        <v>143</v>
      </c>
      <c r="BC229" s="7" t="s">
        <v>144</v>
      </c>
      <c r="BD229" s="7" t="s">
        <v>145</v>
      </c>
      <c r="BE229" s="7" t="s">
        <v>146</v>
      </c>
      <c r="BF229" s="7" t="s">
        <v>147</v>
      </c>
      <c r="BG229" s="7" t="s">
        <v>148</v>
      </c>
      <c r="BH229" s="7" t="s">
        <v>149</v>
      </c>
      <c r="BI229" s="7" t="s">
        <v>150</v>
      </c>
      <c r="BJ229" s="7" t="s">
        <v>18</v>
      </c>
      <c r="BK229" s="7" t="s">
        <v>16</v>
      </c>
      <c r="BL229" s="7" t="s">
        <v>11</v>
      </c>
      <c r="BM229" s="7" t="s">
        <v>13</v>
      </c>
      <c r="BN229" s="7" t="s">
        <v>17</v>
      </c>
      <c r="BO229" s="7" t="s">
        <v>151</v>
      </c>
      <c r="BP229" s="7" t="s">
        <v>15</v>
      </c>
      <c r="BQ229" s="7" t="s">
        <v>152</v>
      </c>
      <c r="BR229" s="7" t="s">
        <v>153</v>
      </c>
    </row>
    <row r="230" spans="1:70" ht="23" thickBot="1" x14ac:dyDescent="0.35">
      <c r="A230" s="8" t="s">
        <v>26</v>
      </c>
      <c r="B230" s="16">
        <f>SUM(L230:AX230)</f>
        <v>408.12166666666661</v>
      </c>
      <c r="C230" s="8" t="s">
        <v>561</v>
      </c>
      <c r="D230" s="8" t="s">
        <v>154</v>
      </c>
      <c r="E230" s="33">
        <v>1</v>
      </c>
      <c r="F230" s="8">
        <v>0</v>
      </c>
      <c r="G230" s="8" t="s">
        <v>157</v>
      </c>
      <c r="H230" s="8" t="s">
        <v>315</v>
      </c>
      <c r="I230" s="8">
        <v>26</v>
      </c>
      <c r="J230" s="8">
        <v>159</v>
      </c>
      <c r="K230" s="8">
        <v>169</v>
      </c>
      <c r="L230" s="16">
        <f>IF( 数据!L230&lt;=6,(数据!L230-1)*权重!B$48,              IF(数据!L230&lt;=12, 5*权重!B$48+(数据!L230-6)*权重!B$49,                              5*权重!B$48+6*权重!B$49+(数据!L230-12)*权重!B$51              )
 )</f>
        <v>4.8666666666666663</v>
      </c>
      <c r="M230" s="16">
        <f>IF( 数据!M230&lt;=6,(数据!M230-1)*权重!C$48,              IF(数据!M230&lt;=12, 5*权重!C$48+(数据!M230-6)*权重!C$49,                              5*权重!C$48+6*权重!C$49+(数据!M230-12)*权重!C$51              )
 )</f>
        <v>0.91666666666666674</v>
      </c>
      <c r="N230" s="16">
        <f>IF( 数据!N230&lt;=6,(数据!N230-1)*权重!D$48,              IF(数据!N230&lt;=12, 5*权重!D$48+(数据!N230-6)*权重!D$49,                              5*权重!D$48+6*权重!D$49+(数据!N230-12)*权重!D$51              )
 )</f>
        <v>-0.28666666666666663</v>
      </c>
      <c r="O230" s="16">
        <f>IF( 数据!O230&lt;=6,(数据!O230-1)*权重!E$48,              IF(数据!O230&lt;=12, 5*权重!E$48+(数据!O230-6)*权重!E$49,                              5*权重!E$48+6*权重!E$49+(数据!O230-12)*权重!E$51              )
 )</f>
        <v>0</v>
      </c>
      <c r="P230" s="16">
        <f>IF( 数据!P230&lt;=6,(数据!P230-1)*权重!F$48,              IF(数据!P230&lt;=12, 5*权重!F$48+(数据!P230-6)*权重!F$49,                              5*权重!F$48+6*权重!F$49+(数据!P230-12)*权重!F$51              )
 )</f>
        <v>-1.9666666666666663</v>
      </c>
      <c r="Q230" s="16">
        <f>IF( 数据!Q230&lt;=6,(数据!Q230-1)*权重!G$48,              IF(数据!Q230&lt;=12, 5*权重!G$48+(数据!Q230-6)*权重!G$49,                              5*权重!G$48+6*权重!G$49+(数据!Q230-12)*权重!G$51              )
 )</f>
        <v>0</v>
      </c>
      <c r="R230" s="16">
        <f>IF( 数据!R230&lt;=6,(数据!R230-1)*权重!H$48,              IF(数据!R230&lt;=12, 5*权重!H$48+(数据!R230-6)*权重!H$49,                              5*权重!H$48+6*权重!H$49+(数据!R230-12)*权重!H$51              )
 )</f>
        <v>0</v>
      </c>
      <c r="S230" s="16">
        <f>IF( 数据!S230&lt;=6,(数据!S230-1)*权重!I$48,              IF(数据!S230&lt;=12, 5*权重!I$48+(数据!S230-6)*权重!I$49,                              5*权重!I$48+6*权重!I$49+(数据!S230-12)*权重!I$51              )
 )</f>
        <v>16.566666666666666</v>
      </c>
      <c r="T230" s="16">
        <f>IF( 数据!T230&lt;=6,(数据!T230-1)*权重!J$48,              IF(数据!T230&lt;=12, 5*权重!J$48+(数据!T230-6)*权重!J$49,                              5*权重!J$48+6*权重!J$49+(数据!T230-12)*权重!J$51              )
 )</f>
        <v>0.79999999999999982</v>
      </c>
      <c r="U230" s="16">
        <f>IF( 数据!U230&lt;=6,(数据!U230-1)*权重!K$48,              IF(数据!U230&lt;=12, 5*权重!K$48+(数据!U230-6)*权重!K$49,                              5*权重!K$48+6*权重!K$49+(数据!U230-12)*权重!K$51              )
 )</f>
        <v>0</v>
      </c>
      <c r="V230" s="16">
        <f>IF( 数据!V230&lt;=6,(数据!V230-1)*权重!L$48,              IF(数据!V230&lt;=12, 5*权重!L$48+(数据!V230-6)*权重!L$49,                              5*权重!L$48+6*权重!L$49+(数据!V230-12)*权重!L$51              )
 )</f>
        <v>7.1333333333333346</v>
      </c>
      <c r="W230" s="16">
        <f>IF( 数据!W230&lt;=6,(数据!W230-1)*权重!M$48,              IF(数据!W230&lt;=12, 5*权重!M$48+(数据!W230-6)*权重!M$49,                              5*权重!M$48+6*权重!M$49+(数据!W230-12)*权重!M$51              )
 )</f>
        <v>2.0333333333333332</v>
      </c>
      <c r="X230" s="16">
        <f>IF( 数据!X230&lt;=6,(数据!X230-1)*权重!N$48,              IF(数据!X230&lt;=12, 5*权重!N$48+(数据!X230-6)*权重!N$49,                              5*权重!N$48+6*权重!N$49+(数据!X230-12)*权重!N$51              )
 )</f>
        <v>1.9666666666666666</v>
      </c>
      <c r="Y230" s="16">
        <f>IF( 数据!Y230&lt;=6,(数据!Y230-1)*权重!O$48,              IF(数据!Y230&lt;=12, 5*权重!O$48+(数据!Y230-6)*权重!O$49,                              5*权重!O$48+6*权重!O$49+(数据!Y230-12)*权重!O$51              )
 )</f>
        <v>2.5333333333333332</v>
      </c>
      <c r="Z230" s="16">
        <f>IF( 数据!Z230&lt;=6,(数据!Z230-1)*权重!P$48,              IF(数据!Z230&lt;=10, 5*权重!P$48+(数据!Z230-4)*权重!P$50,                              5*权重!P$48+4*权重!P$50+(数据!Z230-10)*权重!P$52              )  )</f>
        <v>-1.0750000000000002</v>
      </c>
      <c r="AA230" s="16">
        <f>IF( 数据!AA230&lt;=6,(数据!AA230-1)*权重!Q$48,              IF(数据!AA230&lt;=12, 5*权重!Q$48+(数据!AA230-6)*权重!Q$49,                              5*权重!Q$48+6*权重!Q$49+(数据!AA230-12)*权重!Q$51              )
 )</f>
        <v>5.833333333333333</v>
      </c>
      <c r="AB230" s="16">
        <f>IF( 数据!AB230&lt;=6,(数据!AB230-1)*权重!R$48,              IF(数据!AB230&lt;=10, 5*权重!R$48+(数据!AB230-4)*权重!R$50,                              5*权重!R$48+4*权重!R$50+(数据!AB230-10)*权重!R$52              )  )</f>
        <v>57.5</v>
      </c>
      <c r="AC230" s="16">
        <f>IF( 数据!AC230&lt;=6,(数据!AC230-1)*权重!S$48,              IF(数据!AC230&lt;=12, 5*权重!S$48+(数据!AC230-6)*权重!S$49,                              5*权重!S$48+6*权重!S$49+(数据!AC230-12)*权重!S$51              )
 )</f>
        <v>22.233333333333334</v>
      </c>
      <c r="AD230" s="16">
        <f>IF( 数据!AD230&lt;=6,(数据!AD230-1)*权重!T$48,              IF(数据!AD230&lt;=12, 5*权重!T$48+(数据!AD230-6)*权重!T$49,                              5*权重!T$48+6*权重!T$49+(数据!AD230-12)*权重!T$51              )
 )</f>
        <v>-0.13333333333333286</v>
      </c>
      <c r="AE230" s="16">
        <f>IF( 数据!AE230&lt;=6,(数据!AE230-1)*权重!U$48,              IF(数据!AE230&lt;=10, 5*权重!U$48+(数据!AE230-4)*权重!U$50,                              5*权重!U$48+4*权重!U$50+(数据!AE230-10)*权重!U$52              )  )</f>
        <v>-2.4499999999999993</v>
      </c>
      <c r="AF230" s="16">
        <f>IF( 数据!AF230&lt;=6,(数据!AF230-1)*权重!V$48,              IF(数据!AF230&lt;=10, 5*权重!V$48+(数据!AF230-4)*权重!V$50,                              5*权重!V$48+4*权重!V$50+(数据!AF230-10)*权重!V$52              )  )</f>
        <v>7.3500000000000005</v>
      </c>
      <c r="AG230" s="16">
        <f>IF( 数据!AG230&lt;=6,(数据!AG230-1)*权重!W$48,              IF(数据!AG230&lt;=12, 5*权重!W$48+(数据!AG230-6)*权重!W$49,                              5*权重!W$48+6*权重!W$49+(数据!AG230-12)*权重!W$51              )
 )</f>
        <v>3.6999999999999997</v>
      </c>
      <c r="AH230" s="16">
        <f>IF( 数据!AH230&lt;=6,(数据!AH230-1)*权重!X$48,              IF(数据!AH230&lt;=10, 5*权重!X$48+(数据!AH230-4)*权重!X$50,                              5*权重!X$48+4*权重!X$50+(数据!AH230-10)*权重!X$52              )  )</f>
        <v>0.28749999999999998</v>
      </c>
      <c r="AI230" s="16">
        <f>IF( 数据!AI230&lt;=6,(数据!AI230-1)*权重!Y$48,              IF(数据!AI230&lt;=12, 5*权重!Y$48+(数据!AI230-6)*权重!Y$49,                              5*权重!Y$48+6*权重!Y$49+(数据!AI230-12)*权重!Y$51              )
 )</f>
        <v>1.0666666666666667</v>
      </c>
      <c r="AJ230" s="16">
        <f>IF( 数据!AJ230&lt;=6,(数据!AJ230-1)*权重!Z$48,              IF(数据!AJ230&lt;=10, 5*权重!Z$48+(数据!AJ230-4)*权重!Z$50,                              5*权重!Z$48+4*权重!Z$50+(数据!AJ230-10)*权重!Z$52              )  )</f>
        <v>10.425000000000001</v>
      </c>
      <c r="AK230" s="16">
        <f>IF( 数据!AK230&lt;=6,(数据!AK230-1)*权重!AA$48,              IF(数据!AK230&lt;=10, 5*权重!AA$48+(数据!AK230-4)*权重!AA$50,                              5*权重!AA$48+4*权重!AA$50+(数据!AK230-10)*权重!AA$52              )  )</f>
        <v>-1.2750000000000001</v>
      </c>
      <c r="AL230" s="16">
        <f>IF( 数据!AL230&lt;=6,(数据!AL230-1)*权重!AB$48,              IF(数据!AL230&lt;=12, 5*权重!AB$48+(数据!AL230-6)*权重!AB$49,                              5*权重!AB$48+6*权重!AB$49+(数据!AL230-12)*权重!AB$51              )
 )</f>
        <v>16.2</v>
      </c>
      <c r="AM230" s="16">
        <f>IF( 数据!AM230&lt;=6,(数据!AM230-1)*权重!AC$48,              IF(数据!AM230&lt;=12, 5*权重!AC$48+(数据!AM230-6)*权重!AC$49,                              5*权重!AC$48+6*权重!AC$49+(数据!AM230-12)*权重!AC$51              )
 )</f>
        <v>10.333333333333334</v>
      </c>
      <c r="AN230" s="16">
        <f>IF( 数据!AN230&lt;=6,(数据!AN230-1)*权重!AD$48,              IF(数据!AN230&lt;=12, 5*权重!AD$48+(数据!AN230-6)*权重!AD$49,                              5*权重!AD$48+6*权重!AD$49+(数据!AN230-12)*权重!AD$51              )
 )</f>
        <v>67.875</v>
      </c>
      <c r="AO230" s="16">
        <f>IF( 数据!AO230&lt;=6,(数据!AO230-1)*权重!AE$48,              IF(数据!AO230&lt;=12, 5*权重!AE$48+(数据!AO230-6)*权重!AE$49,                              5*权重!AE$48+6*权重!AE$49+(数据!AO230-12)*权重!AE$51              )
 )</f>
        <v>6.9666666666666668</v>
      </c>
      <c r="AP230" s="16">
        <f>IF( 数据!AP230&lt;=6,(数据!AP230-1)*权重!AF$48,              IF(数据!AP230&lt;=12, 5*权重!AF$48+(数据!AP230-6)*权重!AF$49,                              5*权重!AF$48+6*权重!AF$49+(数据!AP230-12)*权重!AF$51              )
 )</f>
        <v>13.5</v>
      </c>
      <c r="AQ230" s="16">
        <f>IF( 数据!AQ230&lt;=6,(数据!AQ230-1)*权重!AG$48,              IF(数据!AQ230&lt;=12, 5*权重!AG$48+(数据!AQ230-6)*权重!AG$49,                              5*权重!AG$48+6*权重!AG$49+(数据!AQ230-12)*权重!AG$51              )
 )</f>
        <v>19.350000000000001</v>
      </c>
      <c r="AR230" s="16">
        <f>IF( 数据!AR230&lt;=6,(数据!AR230-1)*权重!AH$48,              IF(数据!AR230&lt;=12, 5*权重!AH$48+(数据!AR230-6)*权重!AH$49,                              5*权重!AH$48+6*权重!AH$49+(数据!AR230-12)*权重!AH$51              )
 )</f>
        <v>15.733333333333333</v>
      </c>
      <c r="AS230" s="16">
        <f>IF( 数据!AS230&lt;=6,(数据!AS230-1)*权重!AI$48,              IF(数据!AS230&lt;=12, 5*权重!AI$48+(数据!AS230-6)*权重!AI$49,                              5*权重!AI$48+6*权重!AI$49+(数据!AS230-12)*权重!AI$51              )
 )</f>
        <v>5.7000000000000011</v>
      </c>
      <c r="AT230" s="16">
        <f>IF( 数据!AT230&lt;=6,(数据!AT230-1)*权重!AJ$48,              IF(数据!AT230&lt;=12, 5*权重!AJ$48+(数据!AT230-6)*权重!AJ$49,                              5*权重!AJ$48+6*权重!AJ$49+(数据!AT230-12)*权重!AJ$51              )
 )</f>
        <v>67</v>
      </c>
      <c r="AU230" s="16">
        <f>IF( 数据!AU230&lt;=6,(数据!AU230-1)*权重!AK$48,              IF(数据!AU230&lt;=12, 5*权重!AK$48+(数据!AU230-6)*权重!AK$49,                              5*权重!AK$48+6*权重!AK$49+(数据!AU230-12)*权重!AK$51              )
 )</f>
        <v>14.499999999999998</v>
      </c>
      <c r="AV230" s="16">
        <f>IF( 数据!AV230&lt;=6,(数据!AV230-1)*权重!AL$48,              IF(数据!AV230&lt;=10, 5*权重!AL$48+(数据!AV230-4)*权重!AL$50,                              5*权重!AL$48+4*权重!AL$50+(数据!AV230-10)*权重!AL$52              )  )</f>
        <v>3.4</v>
      </c>
      <c r="AW230" s="16">
        <f>IF( 数据!AW230&lt;=6,(数据!AW230-1)*权重!AM$48,              IF(数据!AW230&lt;=10, 5*权重!AM$48+(数据!AW230-4)*权重!AM$50,                              5*权重!AM$48+4*权重!AM$50+(数据!AW230-10)*权重!AM$52              )  )</f>
        <v>4.95</v>
      </c>
      <c r="AX230" s="16">
        <f>IF( 数据!AX230&lt;=6,(数据!AX230-1)*权重!AN$48,              IF(数据!AX230&lt;=10, 5*权重!AN$48+(数据!AX230-4)*权重!AN$50,                              5*权重!AN$48+4*权重!AN$50+(数据!AX230-10)*权重!AN$52              )  )</f>
        <v>24.587499999999999</v>
      </c>
      <c r="AY230" s="8">
        <v>2</v>
      </c>
      <c r="AZ230" s="8">
        <v>2</v>
      </c>
      <c r="BA230" s="8">
        <v>1</v>
      </c>
      <c r="BB230" s="8">
        <v>2</v>
      </c>
      <c r="BC230" s="8">
        <v>2</v>
      </c>
      <c r="BD230" s="8">
        <v>2</v>
      </c>
      <c r="BE230" s="8">
        <v>3</v>
      </c>
      <c r="BF230" s="8">
        <v>1</v>
      </c>
      <c r="BG230" s="8">
        <v>1</v>
      </c>
      <c r="BH230" s="8">
        <v>2</v>
      </c>
      <c r="BI230" s="8">
        <v>1</v>
      </c>
      <c r="BJ230" s="8" t="s">
        <v>26</v>
      </c>
      <c r="BK230" s="8" t="s">
        <v>20</v>
      </c>
      <c r="BL230" s="8">
        <v>16</v>
      </c>
      <c r="BM230" s="8" t="s">
        <v>26</v>
      </c>
      <c r="BN230" s="8"/>
      <c r="BO230" s="8">
        <v>27</v>
      </c>
      <c r="BP230" s="34">
        <v>46934</v>
      </c>
      <c r="BQ230" s="8" t="s">
        <v>21</v>
      </c>
      <c r="BR230" s="8" t="s">
        <v>156</v>
      </c>
    </row>
    <row r="231" spans="1:70" ht="15.5" thickBot="1" x14ac:dyDescent="0.35">
      <c r="A231" s="8" t="s">
        <v>26</v>
      </c>
      <c r="B231" s="16">
        <f t="shared" ref="B231:B252" si="9">SUM(L231:AX231)</f>
        <v>439.25666666666666</v>
      </c>
      <c r="C231" s="8" t="s">
        <v>562</v>
      </c>
      <c r="D231" s="8" t="s">
        <v>154</v>
      </c>
      <c r="E231" s="33">
        <v>1</v>
      </c>
      <c r="F231" s="8">
        <v>0</v>
      </c>
      <c r="G231" s="8" t="s">
        <v>155</v>
      </c>
      <c r="H231" s="8" t="s">
        <v>563</v>
      </c>
      <c r="I231" s="8">
        <v>24</v>
      </c>
      <c r="J231" s="8">
        <v>159</v>
      </c>
      <c r="K231" s="8">
        <v>170</v>
      </c>
      <c r="L231" s="16">
        <f>IF( 数据!L231&lt;=6,(数据!L231-1)*权重!B$48,              IF(数据!L231&lt;=12, 5*权重!B$48+(数据!L231-6)*权重!B$49,                              5*权重!B$48+6*权重!B$49+(数据!L231-12)*权重!B$51              )
 )</f>
        <v>4.8666666666666663</v>
      </c>
      <c r="M231" s="16">
        <f>IF( 数据!M231&lt;=6,(数据!M231-1)*权重!C$48,              IF(数据!M231&lt;=12, 5*权重!C$48+(数据!M231-6)*权重!C$49,                              5*权重!C$48+6*权重!C$49+(数据!M231-12)*权重!C$51              )
 )</f>
        <v>1.3333333333333335</v>
      </c>
      <c r="N231" s="16">
        <f>IF( 数据!N231&lt;=6,(数据!N231-1)*权重!D$48,              IF(数据!N231&lt;=12, 5*权重!D$48+(数据!N231-6)*权重!D$49,                              5*权重!D$48+6*权重!D$49+(数据!N231-12)*权重!D$51              )
 )</f>
        <v>0.25666666666666671</v>
      </c>
      <c r="O231" s="16">
        <f>IF( 数据!O231&lt;=6,(数据!O231-1)*权重!E$48,              IF(数据!O231&lt;=12, 5*权重!E$48+(数据!O231-6)*权重!E$49,                              5*权重!E$48+6*权重!E$49+(数据!O231-12)*权重!E$51              )
 )</f>
        <v>0</v>
      </c>
      <c r="P231" s="16">
        <f>IF( 数据!P231&lt;=6,(数据!P231-1)*权重!F$48,              IF(数据!P231&lt;=12, 5*权重!F$48+(数据!P231-6)*权重!F$49,                              5*权重!F$48+6*权重!F$49+(数据!P231-12)*权重!F$51              )
 )</f>
        <v>-1.9666666666666663</v>
      </c>
      <c r="Q231" s="16">
        <f>IF( 数据!Q231&lt;=6,(数据!Q231-1)*权重!G$48,              IF(数据!Q231&lt;=12, 5*权重!G$48+(数据!Q231-6)*权重!G$49,                              5*权重!G$48+6*权重!G$49+(数据!Q231-12)*权重!G$51              )
 )</f>
        <v>0</v>
      </c>
      <c r="R231" s="16">
        <f>IF( 数据!R231&lt;=6,(数据!R231-1)*权重!H$48,              IF(数据!R231&lt;=12, 5*权重!H$48+(数据!R231-6)*权重!H$49,                              5*权重!H$48+6*权重!H$49+(数据!R231-12)*权重!H$51              )
 )</f>
        <v>0</v>
      </c>
      <c r="S231" s="16">
        <f>IF( 数据!S231&lt;=6,(数据!S231-1)*权重!I$48,              IF(数据!S231&lt;=12, 5*权重!I$48+(数据!S231-6)*权重!I$49,                              5*权重!I$48+6*权重!I$49+(数据!S231-12)*权重!I$51              )
 )</f>
        <v>16.566666666666666</v>
      </c>
      <c r="T231" s="16">
        <f>IF( 数据!T231&lt;=6,(数据!T231-1)*权重!J$48,              IF(数据!T231&lt;=12, 5*权重!J$48+(数据!T231-6)*权重!J$49,                              5*权重!J$48+6*权重!J$49+(数据!T231-12)*权重!J$51              )
 )</f>
        <v>0.41666666666666652</v>
      </c>
      <c r="U231" s="16">
        <f>IF( 数据!U231&lt;=6,(数据!U231-1)*权重!K$48,              IF(数据!U231&lt;=12, 5*权重!K$48+(数据!U231-6)*权重!K$49,                              5*权重!K$48+6*权重!K$49+(数据!U231-12)*权重!K$51              )
 )</f>
        <v>0</v>
      </c>
      <c r="V231" s="16">
        <f>IF( 数据!V231&lt;=6,(数据!V231-1)*权重!L$48,              IF(数据!V231&lt;=12, 5*权重!L$48+(数据!V231-6)*权重!L$49,                              5*权重!L$48+6*权重!L$49+(数据!V231-12)*权重!L$51              )
 )</f>
        <v>7.1333333333333346</v>
      </c>
      <c r="W231" s="16">
        <f>IF( 数据!W231&lt;=6,(数据!W231-1)*权重!M$48,              IF(数据!W231&lt;=12, 5*权重!M$48+(数据!W231-6)*权重!M$49,                              5*权重!M$48+6*权重!M$49+(数据!W231-12)*权重!M$51              )
 )</f>
        <v>2.0333333333333332</v>
      </c>
      <c r="X231" s="16">
        <f>IF( 数据!X231&lt;=6,(数据!X231-1)*权重!N$48,              IF(数据!X231&lt;=12, 5*权重!N$48+(数据!X231-6)*权重!N$49,                              5*权重!N$48+6*权重!N$49+(数据!X231-12)*权重!N$51              )
 )</f>
        <v>2.1333333333333333</v>
      </c>
      <c r="Y231" s="16">
        <f>IF( 数据!Y231&lt;=6,(数据!Y231-1)*权重!O$48,              IF(数据!Y231&lt;=12, 5*权重!O$48+(数据!Y231-6)*权重!O$49,                              5*权重!O$48+6*权重!O$49+(数据!Y231-12)*权重!O$51              )
 )</f>
        <v>3.3666666666666667</v>
      </c>
      <c r="Z231" s="16">
        <f>IF( 数据!Z231&lt;=6,(数据!Z231-1)*权重!P$48,              IF(数据!Z231&lt;=10, 5*权重!P$48+(数据!Z231-4)*权重!P$50,                              5*权重!P$48+4*权重!P$50+(数据!Z231-10)*权重!P$52              )  )</f>
        <v>-0.72500000000000009</v>
      </c>
      <c r="AA231" s="16">
        <f>IF( 数据!AA231&lt;=6,(数据!AA231-1)*权重!Q$48,              IF(数据!AA231&lt;=12, 5*权重!Q$48+(数据!AA231-6)*权重!Q$49,                              5*权重!Q$48+6*权重!Q$49+(数据!AA231-12)*权重!Q$51              )
 )</f>
        <v>4.9333333333333327</v>
      </c>
      <c r="AB231" s="16">
        <f>IF( 数据!AB231&lt;=6,(数据!AB231-1)*权重!R$48,              IF(数据!AB231&lt;=10, 5*权重!R$48+(数据!AB231-4)*权重!R$50,                              5*权重!R$48+4*权重!R$50+(数据!AB231-10)*权重!R$52              )  )</f>
        <v>57.5</v>
      </c>
      <c r="AC231" s="16">
        <f>IF( 数据!AC231&lt;=6,(数据!AC231-1)*权重!S$48,              IF(数据!AC231&lt;=12, 5*权重!S$48+(数据!AC231-6)*权重!S$49,                              5*权重!S$48+6*权重!S$49+(数据!AC231-12)*权重!S$51              )
 )</f>
        <v>20.866666666666667</v>
      </c>
      <c r="AD231" s="16">
        <f>IF( 数据!AD231&lt;=6,(数据!AD231-1)*权重!T$48,              IF(数据!AD231&lt;=12, 5*权重!T$48+(数据!AD231-6)*权重!T$49,                              5*权重!T$48+6*权重!T$49+(数据!AD231-12)*权重!T$51              )
 )</f>
        <v>-0.86666666666666625</v>
      </c>
      <c r="AE231" s="16">
        <f>IF( 数据!AE231&lt;=6,(数据!AE231-1)*权重!U$48,              IF(数据!AE231&lt;=10, 5*权重!U$48+(数据!AE231-4)*权重!U$50,                              5*权重!U$48+4*权重!U$50+(数据!AE231-10)*权重!U$52              )  )</f>
        <v>-2.1999999999999993</v>
      </c>
      <c r="AF231" s="16">
        <f>IF( 数据!AF231&lt;=6,(数据!AF231-1)*权重!V$48,              IF(数据!AF231&lt;=10, 5*权重!V$48+(数据!AF231-4)*权重!V$50,                              5*权重!V$48+4*权重!V$50+(数据!AF231-10)*权重!V$52              )  )</f>
        <v>6.8250000000000011</v>
      </c>
      <c r="AG231" s="16">
        <f>IF( 数据!AG231&lt;=6,(数据!AG231-1)*权重!W$48,              IF(数据!AG231&lt;=12, 5*权重!W$48+(数据!AG231-6)*权重!W$49,                              5*权重!W$48+6*权重!W$49+(数据!AG231-12)*权重!W$51              )
 )</f>
        <v>3.6999999999999997</v>
      </c>
      <c r="AH231" s="16">
        <f>IF( 数据!AH231&lt;=6,(数据!AH231-1)*权重!X$48,              IF(数据!AH231&lt;=10, 5*权重!X$48+(数据!AH231-4)*权重!X$50,                              5*权重!X$48+4*权重!X$50+(数据!AH231-10)*权重!X$52              )  )</f>
        <v>0.17500000000000004</v>
      </c>
      <c r="AI231" s="16">
        <f>IF( 数据!AI231&lt;=6,(数据!AI231-1)*权重!Y$48,              IF(数据!AI231&lt;=12, 5*权重!Y$48+(数据!AI231-6)*权重!Y$49,                              5*权重!Y$48+6*权重!Y$49+(数据!AI231-12)*权重!Y$51              )
 )</f>
        <v>0.8</v>
      </c>
      <c r="AJ231" s="16">
        <f>IF( 数据!AJ231&lt;=6,(数据!AJ231-1)*权重!Z$48,              IF(数据!AJ231&lt;=10, 5*权重!Z$48+(数据!AJ231-4)*权重!Z$50,                              5*权重!Z$48+4*权重!Z$50+(数据!AJ231-10)*权重!Z$52              )  )</f>
        <v>9.8375000000000004</v>
      </c>
      <c r="AK231" s="16">
        <f>IF( 数据!AK231&lt;=6,(数据!AK231-1)*权重!AA$48,              IF(数据!AK231&lt;=10, 5*权重!AA$48+(数据!AK231-4)*权重!AA$50,                              5*权重!AA$48+4*权重!AA$50+(数据!AK231-10)*权重!AA$52              )  )</f>
        <v>-1.4500000000000002</v>
      </c>
      <c r="AL231" s="16">
        <f>IF( 数据!AL231&lt;=6,(数据!AL231-1)*权重!AB$48,              IF(数据!AL231&lt;=12, 5*权重!AB$48+(数据!AL231-6)*权重!AB$49,                              5*权重!AB$48+6*权重!AB$49+(数据!AL231-12)*权重!AB$51              )
 )</f>
        <v>14.4</v>
      </c>
      <c r="AM231" s="16">
        <f>IF( 数据!AM231&lt;=6,(数据!AM231-1)*权重!AC$48,              IF(数据!AM231&lt;=12, 5*权重!AC$48+(数据!AM231-6)*权重!AC$49,                              5*权重!AC$48+6*权重!AC$49+(数据!AM231-12)*权重!AC$51              )
 )</f>
        <v>9.9666666666666668</v>
      </c>
      <c r="AN231" s="16">
        <f>IF( 数据!AN231&lt;=6,(数据!AN231-1)*权重!AD$48,              IF(数据!AN231&lt;=12, 5*权重!AD$48+(数据!AN231-6)*权重!AD$49,                              5*权重!AD$48+6*权重!AD$49+(数据!AN231-12)*权重!AD$51              )
 )</f>
        <v>77.333333333333329</v>
      </c>
      <c r="AO231" s="16">
        <f>IF( 数据!AO231&lt;=6,(数据!AO231-1)*权重!AE$48,              IF(数据!AO231&lt;=12, 5*权重!AE$48+(数据!AO231-6)*权重!AE$49,                              5*权重!AE$48+6*权重!AE$49+(数据!AO231-12)*权重!AE$51              )
 )</f>
        <v>9.7333333333333343</v>
      </c>
      <c r="AP231" s="16">
        <f>IF( 数据!AP231&lt;=6,(数据!AP231-1)*权重!AF$48,              IF(数据!AP231&lt;=12, 5*权重!AF$48+(数据!AP231-6)*权重!AF$49,                              5*权重!AF$48+6*权重!AF$49+(数据!AP231-12)*权重!AF$51              )
 )</f>
        <v>17.366666666666667</v>
      </c>
      <c r="AQ231" s="16">
        <f>IF( 数据!AQ231&lt;=6,(数据!AQ231-1)*权重!AG$48,              IF(数据!AQ231&lt;=12, 5*权重!AG$48+(数据!AQ231-6)*权重!AG$49,                              5*权重!AG$48+6*权重!AG$49+(数据!AQ231-12)*权重!AG$51              )
 )</f>
        <v>20.383333333333333</v>
      </c>
      <c r="AR231" s="16">
        <f>IF( 数据!AR231&lt;=6,(数据!AR231-1)*权重!AH$48,              IF(数据!AR231&lt;=12, 5*权重!AH$48+(数据!AR231-6)*权重!AH$49,                              5*权重!AH$48+6*权重!AH$49+(数据!AR231-12)*权重!AH$51              )
 )</f>
        <v>15.733333333333333</v>
      </c>
      <c r="AS231" s="16">
        <f>IF( 数据!AS231&lt;=6,(数据!AS231-1)*权重!AI$48,              IF(数据!AS231&lt;=12, 5*权重!AI$48+(数据!AS231-6)*权重!AI$49,                              5*权重!AI$48+6*权重!AI$49+(数据!AS231-12)*权重!AI$51              )
 )</f>
        <v>4.416666666666667</v>
      </c>
      <c r="AT231" s="16">
        <f>IF( 数据!AT231&lt;=6,(数据!AT231-1)*权重!AJ$48,              IF(数据!AT231&lt;=12, 5*权重!AJ$48+(数据!AT231-6)*权重!AJ$49,                              5*权重!AJ$48+6*权重!AJ$49+(数据!AT231-12)*权重!AJ$51              )
 )</f>
        <v>86.5</v>
      </c>
      <c r="AU231" s="16">
        <f>IF( 数据!AU231&lt;=6,(数据!AU231-1)*权重!AK$48,              IF(数据!AU231&lt;=12, 5*权重!AK$48+(数据!AU231-6)*权重!AK$49,                              5*权重!AK$48+6*权重!AK$49+(数据!AU231-12)*权重!AK$51              )
 )</f>
        <v>15.7</v>
      </c>
      <c r="AV231" s="16">
        <f>IF( 数据!AV231&lt;=6,(数据!AV231-1)*权重!AL$48,              IF(数据!AV231&lt;=10, 5*权重!AL$48+(数据!AV231-4)*权重!AL$50,                              5*权重!AL$48+4*权重!AL$50+(数据!AV231-10)*权重!AL$52              )  )</f>
        <v>3.4</v>
      </c>
      <c r="AW231" s="16">
        <f>IF( 数据!AW231&lt;=6,(数据!AW231-1)*权重!AM$48,              IF(数据!AW231&lt;=10, 5*权重!AM$48+(数据!AW231-4)*权重!AM$50,                              5*权重!AM$48+4*权重!AM$50+(数据!AW231-10)*权重!AM$52              )  )</f>
        <v>4.2</v>
      </c>
      <c r="AX231" s="16">
        <f>IF( 数据!AX231&lt;=6,(数据!AX231-1)*权重!AN$48,              IF(数据!AX231&lt;=10, 5*权重!AN$48+(数据!AX231-4)*权重!AN$50,                              5*权重!AN$48+4*权重!AN$50+(数据!AX231-10)*权重!AN$52              )  )</f>
        <v>24.587499999999999</v>
      </c>
      <c r="AY231" s="8">
        <v>2</v>
      </c>
      <c r="AZ231" s="8">
        <v>2</v>
      </c>
      <c r="BA231" s="8">
        <v>1</v>
      </c>
      <c r="BB231" s="8">
        <v>3</v>
      </c>
      <c r="BC231" s="8">
        <v>2</v>
      </c>
      <c r="BD231" s="8">
        <v>3</v>
      </c>
      <c r="BE231" s="8">
        <v>4</v>
      </c>
      <c r="BF231" s="8">
        <v>2</v>
      </c>
      <c r="BG231" s="8">
        <v>4</v>
      </c>
      <c r="BH231" s="8">
        <v>1</v>
      </c>
      <c r="BI231" s="8">
        <v>1</v>
      </c>
      <c r="BJ231" s="8" t="s">
        <v>26</v>
      </c>
      <c r="BK231" s="8" t="s">
        <v>20</v>
      </c>
      <c r="BL231" s="8">
        <v>14</v>
      </c>
      <c r="BM231" s="8" t="s">
        <v>26</v>
      </c>
      <c r="BN231" s="8"/>
      <c r="BO231" s="8">
        <v>44</v>
      </c>
      <c r="BP231" s="34">
        <v>46934</v>
      </c>
      <c r="BQ231" s="8" t="s">
        <v>21</v>
      </c>
      <c r="BR231" s="8" t="s">
        <v>156</v>
      </c>
    </row>
    <row r="232" spans="1:70" ht="14.5" thickBot="1" x14ac:dyDescent="0.35">
      <c r="A232" s="8" t="s">
        <v>26</v>
      </c>
      <c r="B232" s="16">
        <f t="shared" si="9"/>
        <v>418.21500000000003</v>
      </c>
      <c r="C232" s="8" t="s">
        <v>564</v>
      </c>
      <c r="D232" s="8" t="s">
        <v>154</v>
      </c>
      <c r="E232" s="33">
        <v>1</v>
      </c>
      <c r="F232" s="8">
        <v>0</v>
      </c>
      <c r="G232" s="8" t="s">
        <v>28</v>
      </c>
      <c r="H232" s="8" t="s">
        <v>32</v>
      </c>
      <c r="I232" s="8">
        <v>32</v>
      </c>
      <c r="J232" s="8">
        <v>177</v>
      </c>
      <c r="K232" s="8">
        <v>182</v>
      </c>
      <c r="L232" s="16">
        <f>IF( 数据!L232&lt;=6,(数据!L232-1)*权重!B$48,              IF(数据!L232&lt;=12, 5*权重!B$48+(数据!L232-6)*权重!B$49,                              5*权重!B$48+6*权重!B$49+(数据!L232-12)*权重!B$51              )
 )</f>
        <v>3.9333333333333331</v>
      </c>
      <c r="M232" s="16">
        <f>IF( 数据!M232&lt;=6,(数据!M232-1)*权重!C$48,              IF(数据!M232&lt;=12, 5*权重!C$48+(数据!M232-6)*权重!C$49,                              5*权重!C$48+6*权重!C$49+(数据!M232-12)*权重!C$51              )
 )</f>
        <v>0</v>
      </c>
      <c r="N232" s="16">
        <f>IF( 数据!N232&lt;=6,(数据!N232-1)*权重!D$48,              IF(数据!N232&lt;=12, 5*权重!D$48+(数据!N232-6)*权重!D$49,                              5*权重!D$48+6*权重!D$49+(数据!N232-12)*权重!D$51              )
 )</f>
        <v>0</v>
      </c>
      <c r="O232" s="16">
        <f>IF( 数据!O232&lt;=6,(数据!O232-1)*权重!E$48,              IF(数据!O232&lt;=12, 5*权重!E$48+(数据!O232-6)*权重!E$49,                              5*权重!E$48+6*权重!E$49+(数据!O232-12)*权重!E$51              )
 )</f>
        <v>0</v>
      </c>
      <c r="P232" s="16">
        <f>IF( 数据!P232&lt;=6,(数据!P232-1)*权重!F$48,              IF(数据!P232&lt;=12, 5*权重!F$48+(数据!P232-6)*权重!F$49,                              5*权重!F$48+6*权重!F$49+(数据!P232-12)*权重!F$51              )
 )</f>
        <v>-3.1166666666666663</v>
      </c>
      <c r="Q232" s="16">
        <f>IF( 数据!Q232&lt;=6,(数据!Q232-1)*权重!G$48,              IF(数据!Q232&lt;=12, 5*权重!G$48+(数据!Q232-6)*权重!G$49,                              5*权重!G$48+6*权重!G$49+(数据!Q232-12)*权重!G$51              )
 )</f>
        <v>0</v>
      </c>
      <c r="R232" s="16">
        <f>IF( 数据!R232&lt;=6,(数据!R232-1)*权重!H$48,              IF(数据!R232&lt;=12, 5*权重!H$48+(数据!R232-6)*权重!H$49,                              5*权重!H$48+6*权重!H$49+(数据!R232-12)*权重!H$51              )
 )</f>
        <v>0</v>
      </c>
      <c r="S232" s="16">
        <f>IF( 数据!S232&lt;=6,(数据!S232-1)*权重!I$48,              IF(数据!S232&lt;=12, 5*权重!I$48+(数据!S232-6)*权重!I$49,                              5*权重!I$48+6*权重!I$49+(数据!S232-12)*权重!I$51              )
 )</f>
        <v>9.0666666666666664</v>
      </c>
      <c r="T232" s="16">
        <f>IF( 数据!T232&lt;=6,(数据!T232-1)*权重!J$48,              IF(数据!T232&lt;=12, 5*权重!J$48+(数据!T232-6)*权重!J$49,                              5*权重!J$48+6*权重!J$49+(数据!T232-12)*权重!J$51              )
 )</f>
        <v>1.4</v>
      </c>
      <c r="U232" s="16">
        <f>IF( 数据!U232&lt;=6,(数据!U232-1)*权重!K$48,              IF(数据!U232&lt;=12, 5*权重!K$48+(数据!U232-6)*权重!K$49,                              5*权重!K$48+6*权重!K$49+(数据!U232-12)*权重!K$51              )
 )</f>
        <v>0</v>
      </c>
      <c r="V232" s="16">
        <f>IF( 数据!V232&lt;=6,(数据!V232-1)*权重!L$48,              IF(数据!V232&lt;=12, 5*权重!L$48+(数据!V232-6)*权重!L$49,                              5*权重!L$48+6*权重!L$49+(数据!V232-12)*权重!L$51              )
 )</f>
        <v>1.06</v>
      </c>
      <c r="W232" s="16">
        <f>IF( 数据!W232&lt;=6,(数据!W232-1)*权重!M$48,              IF(数据!W232&lt;=12, 5*权重!M$48+(数据!W232-6)*权重!M$49,                              5*权重!M$48+6*权重!M$49+(数据!W232-12)*权重!M$51              )
 )</f>
        <v>0.76666666666666661</v>
      </c>
      <c r="X232" s="16">
        <f>IF( 数据!X232&lt;=6,(数据!X232-1)*权重!N$48,              IF(数据!X232&lt;=12, 5*权重!N$48+(数据!X232-6)*权重!N$49,                              5*权重!N$48+6*权重!N$49+(数据!X232-12)*权重!N$51              )
 )</f>
        <v>2.2166666666666663</v>
      </c>
      <c r="Y232" s="16">
        <f>IF( 数据!Y232&lt;=6,(数据!Y232-1)*权重!O$48,              IF(数据!Y232&lt;=12, 5*权重!O$48+(数据!Y232-6)*权重!O$49,                              5*权重!O$48+6*权重!O$49+(数据!Y232-12)*权重!O$51              )
 )</f>
        <v>0.48</v>
      </c>
      <c r="Z232" s="16">
        <f>IF( 数据!Z232&lt;=6,(数据!Z232-1)*权重!P$48,              IF(数据!Z232&lt;=10, 5*权重!P$48+(数据!Z232-4)*权重!P$50,                              5*权重!P$48+4*权重!P$50+(数据!Z232-10)*权重!P$52              )  )</f>
        <v>-1.0750000000000002</v>
      </c>
      <c r="AA232" s="16">
        <f>IF( 数据!AA232&lt;=6,(数据!AA232-1)*权重!Q$48,              IF(数据!AA232&lt;=12, 5*权重!Q$48+(数据!AA232-6)*权重!Q$49,                              5*权重!Q$48+6*权重!Q$49+(数据!AA232-12)*权重!Q$51              )
 )</f>
        <v>7.833333333333333</v>
      </c>
      <c r="AB232" s="16">
        <f>IF( 数据!AB232&lt;=6,(数据!AB232-1)*权重!R$48,              IF(数据!AB232&lt;=10, 5*权重!R$48+(数据!AB232-4)*权重!R$50,                              5*权重!R$48+4*权重!R$50+(数据!AB232-10)*权重!R$52              )  )</f>
        <v>58.25</v>
      </c>
      <c r="AC232" s="16">
        <f>IF( 数据!AC232&lt;=6,(数据!AC232-1)*权重!S$48,              IF(数据!AC232&lt;=12, 5*权重!S$48+(数据!AC232-6)*权重!S$49,                              5*权重!S$48+6*权重!S$49+(数据!AC232-12)*权重!S$51              )
 )</f>
        <v>22.233333333333334</v>
      </c>
      <c r="AD232" s="16">
        <f>IF( 数据!AD232&lt;=6,(数据!AD232-1)*权重!T$48,              IF(数据!AD232&lt;=12, 5*权重!T$48+(数据!AD232-6)*权重!T$49,                              5*权重!T$48+6*权重!T$49+(数据!AD232-12)*权重!T$51              )
 )</f>
        <v>-0.13333333333333286</v>
      </c>
      <c r="AE232" s="16">
        <f>IF( 数据!AE232&lt;=6,(数据!AE232-1)*权重!U$48,              IF(数据!AE232&lt;=10, 5*权重!U$48+(数据!AE232-4)*权重!U$50,                              5*权重!U$48+4*权重!U$50+(数据!AE232-10)*权重!U$52              )  )</f>
        <v>-1.7999999999999994</v>
      </c>
      <c r="AF232" s="16">
        <f>IF( 数据!AF232&lt;=6,(数据!AF232-1)*权重!V$48,              IF(数据!AF232&lt;=10, 5*权重!V$48+(数据!AF232-4)*权重!V$50,                              5*权重!V$48+4*权重!V$50+(数据!AF232-10)*权重!V$52              )  )</f>
        <v>6.8250000000000011</v>
      </c>
      <c r="AG232" s="16">
        <f>IF( 数据!AG232&lt;=6,(数据!AG232-1)*权重!W$48,              IF(数据!AG232&lt;=12, 5*权重!W$48+(数据!AG232-6)*权重!W$49,                              5*权重!W$48+6*权重!W$49+(数据!AG232-12)*权重!W$51              )
 )</f>
        <v>3.0999999999999996</v>
      </c>
      <c r="AH232" s="16">
        <f>IF( 数据!AH232&lt;=6,(数据!AH232-1)*权重!X$48,              IF(数据!AH232&lt;=10, 5*权重!X$48+(数据!AH232-4)*权重!X$50,                              5*权重!X$48+4*权重!X$50+(数据!AH232-10)*权重!X$52              )  )</f>
        <v>-0.27500000000000002</v>
      </c>
      <c r="AI232" s="16">
        <f>IF( 数据!AI232&lt;=6,(数据!AI232-1)*权重!Y$48,              IF(数据!AI232&lt;=12, 5*权重!Y$48+(数据!AI232-6)*权重!Y$49,                              5*权重!Y$48+6*权重!Y$49+(数据!AI232-12)*权重!Y$51              )
 )</f>
        <v>3.3333333333333354E-2</v>
      </c>
      <c r="AJ232" s="16">
        <f>IF( 数据!AJ232&lt;=6,(数据!AJ232-1)*权重!Z$48,              IF(数据!AJ232&lt;=10, 5*权重!Z$48+(数据!AJ232-4)*权重!Z$50,                              5*权重!Z$48+4*权重!Z$50+(数据!AJ232-10)*权重!Z$52              )  )</f>
        <v>12.1875</v>
      </c>
      <c r="AK232" s="16">
        <f>IF( 数据!AK232&lt;=6,(数据!AK232-1)*权重!AA$48,              IF(数据!AK232&lt;=10, 5*权重!AA$48+(数据!AK232-4)*权重!AA$50,                              5*权重!AA$48+4*权重!AA$50+(数据!AK232-10)*权重!AA$52              )  )</f>
        <v>-1.1000000000000001</v>
      </c>
      <c r="AL232" s="16">
        <f>IF( 数据!AL232&lt;=6,(数据!AL232-1)*权重!AB$48,              IF(数据!AL232&lt;=12, 5*权重!AB$48+(数据!AL232-6)*权重!AB$49,                              5*权重!AB$48+6*权重!AB$49+(数据!AL232-12)*权重!AB$51              )
 )</f>
        <v>17.100000000000001</v>
      </c>
      <c r="AM232" s="16">
        <f>IF( 数据!AM232&lt;=6,(数据!AM232-1)*权重!AC$48,              IF(数据!AM232&lt;=12, 5*权重!AC$48+(数据!AM232-6)*权重!AC$49,                              5*权重!AC$48+6*权重!AC$49+(数据!AM232-12)*权重!AC$51              )
 )</f>
        <v>9.9666666666666668</v>
      </c>
      <c r="AN232" s="16">
        <f>IF( 数据!AN232&lt;=6,(数据!AN232-1)*权重!AD$48,              IF(数据!AN232&lt;=12, 5*权重!AD$48+(数据!AN232-6)*权重!AD$49,                              5*权重!AD$48+6*权重!AD$49+(数据!AN232-12)*权重!AD$51              )
 )</f>
        <v>72.604166666666671</v>
      </c>
      <c r="AO232" s="16">
        <f>IF( 数据!AO232&lt;=6,(数据!AO232-1)*权重!AE$48,              IF(数据!AO232&lt;=12, 5*权重!AE$48+(数据!AO232-6)*权重!AE$49,                              5*权重!AE$48+6*权重!AE$49+(数据!AO232-12)*权重!AE$51              )
 )</f>
        <v>17.7</v>
      </c>
      <c r="AP232" s="16">
        <f>IF( 数据!AP232&lt;=6,(数据!AP232-1)*权重!AF$48,              IF(数据!AP232&lt;=12, 5*权重!AF$48+(数据!AP232-6)*权重!AF$49,                              5*权重!AF$48+6*权重!AF$49+(数据!AP232-12)*权重!AF$51              )
 )</f>
        <v>18.333333333333332</v>
      </c>
      <c r="AQ232" s="16">
        <f>IF( 数据!AQ232&lt;=6,(数据!AQ232-1)*权重!AG$48,              IF(数据!AQ232&lt;=12, 5*权重!AG$48+(数据!AQ232-6)*权重!AG$49,                              5*权重!AG$48+6*权重!AG$49+(数据!AQ232-12)*权重!AG$51              )
 )</f>
        <v>16.133333333333333</v>
      </c>
      <c r="AR232" s="16">
        <f>IF( 数据!AR232&lt;=6,(数据!AR232-1)*权重!AH$48,              IF(数据!AR232&lt;=12, 5*权重!AH$48+(数据!AR232-6)*权重!AH$49,                              5*权重!AH$48+6*权重!AH$49+(数据!AR232-12)*权重!AH$51              )
 )</f>
        <v>18.066666666666666</v>
      </c>
      <c r="AS232" s="16">
        <f>IF( 数据!AS232&lt;=6,(数据!AS232-1)*权重!AI$48,              IF(数据!AS232&lt;=12, 5*权重!AI$48+(数据!AS232-6)*权重!AI$49,                              5*权重!AI$48+6*权重!AI$49+(数据!AS232-12)*权重!AI$51              )
 )</f>
        <v>7.6000000000000014</v>
      </c>
      <c r="AT232" s="16">
        <f>IF( 数据!AT232&lt;=6,(数据!AT232-1)*权重!AJ$48,              IF(数据!AT232&lt;=12, 5*权重!AJ$48+(数据!AT232-6)*权重!AJ$49,                              5*权重!AJ$48+6*权重!AJ$49+(数据!AT232-12)*权重!AJ$51              )
 )</f>
        <v>67</v>
      </c>
      <c r="AU232" s="16">
        <f>IF( 数据!AU232&lt;=6,(数据!AU232-1)*权重!AK$48,              IF(数据!AU232&lt;=12, 5*权重!AK$48+(数据!AU232-6)*权重!AK$49,                              5*权重!AK$48+6*权重!AK$49+(数据!AU232-12)*权重!AK$51              )
 )</f>
        <v>15.099999999999998</v>
      </c>
      <c r="AV232" s="16">
        <f>IF( 数据!AV232&lt;=6,(数据!AV232-1)*权重!AL$48,              IF(数据!AV232&lt;=10, 5*权重!AL$48+(数据!AV232-4)*权重!AL$50,                              5*权重!AL$48+4*权重!AL$50+(数据!AV232-10)*权重!AL$52              )  )</f>
        <v>4.6749999999999998</v>
      </c>
      <c r="AW232" s="16">
        <f>IF( 数据!AW232&lt;=6,(数据!AW232-1)*权重!AM$48,              IF(数据!AW232&lt;=10, 5*权重!AM$48+(数据!AW232-4)*权重!AM$50,                              5*权重!AM$48+4*权重!AM$50+(数据!AW232-10)*权重!AM$52              )  )</f>
        <v>4.95</v>
      </c>
      <c r="AX232" s="16">
        <f>IF( 数据!AX232&lt;=6,(数据!AX232-1)*权重!AN$48,              IF(数据!AX232&lt;=10, 5*权重!AN$48+(数据!AX232-4)*权重!AN$50,                              5*权重!AN$48+4*权重!AN$50+(数据!AX232-10)*权重!AN$52              )  )</f>
        <v>27.099999999999998</v>
      </c>
      <c r="AY232" s="8">
        <v>16</v>
      </c>
      <c r="AZ232" s="8">
        <v>15</v>
      </c>
      <c r="BA232" s="8">
        <v>17</v>
      </c>
      <c r="BB232" s="8">
        <v>14</v>
      </c>
      <c r="BC232" s="8">
        <v>13</v>
      </c>
      <c r="BD232" s="8">
        <v>17</v>
      </c>
      <c r="BE232" s="8">
        <v>14</v>
      </c>
      <c r="BF232" s="8">
        <v>18</v>
      </c>
      <c r="BG232" s="8">
        <v>11</v>
      </c>
      <c r="BH232" s="8">
        <v>14</v>
      </c>
      <c r="BI232" s="8">
        <v>14</v>
      </c>
      <c r="BJ232" s="8" t="s">
        <v>26</v>
      </c>
      <c r="BK232" s="8" t="s">
        <v>20</v>
      </c>
      <c r="BL232" s="8">
        <v>18</v>
      </c>
      <c r="BM232" s="8" t="s">
        <v>26</v>
      </c>
      <c r="BN232" s="8"/>
      <c r="BO232" s="8">
        <v>1</v>
      </c>
      <c r="BP232" s="34">
        <v>46568</v>
      </c>
      <c r="BQ232" s="8" t="s">
        <v>21</v>
      </c>
      <c r="BR232" s="8" t="s">
        <v>156</v>
      </c>
    </row>
    <row r="233" spans="1:70" ht="15.5" thickBot="1" x14ac:dyDescent="0.35">
      <c r="A233" s="8" t="s">
        <v>26</v>
      </c>
      <c r="B233" s="16">
        <f t="shared" si="9"/>
        <v>341.97249999999997</v>
      </c>
      <c r="C233" s="8" t="s">
        <v>565</v>
      </c>
      <c r="D233" s="8" t="s">
        <v>154</v>
      </c>
      <c r="E233" s="33">
        <v>1</v>
      </c>
      <c r="F233" s="8">
        <v>0</v>
      </c>
      <c r="G233" s="8" t="s">
        <v>228</v>
      </c>
      <c r="H233" s="8" t="s">
        <v>32</v>
      </c>
      <c r="I233" s="8">
        <v>28</v>
      </c>
      <c r="J233" s="8">
        <v>113</v>
      </c>
      <c r="K233" s="8">
        <v>145</v>
      </c>
      <c r="L233" s="16">
        <f>IF( 数据!L233&lt;=6,(数据!L233-1)*权重!B$48,              IF(数据!L233&lt;=12, 5*权重!B$48+(数据!L233-6)*权重!B$49,                              5*权重!B$48+6*权重!B$49+(数据!L233-12)*权重!B$51              )
 )</f>
        <v>3.4166666666666665</v>
      </c>
      <c r="M233" s="16">
        <f>IF( 数据!M233&lt;=6,(数据!M233-1)*权重!C$48,              IF(数据!M233&lt;=12, 5*权重!C$48+(数据!M233-6)*权重!C$49,                              5*权重!C$48+6*权重!C$49+(数据!M233-12)*权重!C$51              )
 )</f>
        <v>0.57999999999999996</v>
      </c>
      <c r="N233" s="16">
        <f>IF( 数据!N233&lt;=6,(数据!N233-1)*权重!D$48,              IF(数据!N233&lt;=12, 5*权重!D$48+(数据!N233-6)*权重!D$49,                              5*权重!D$48+6*权重!D$49+(数据!N233-12)*权重!D$51              )
 )</f>
        <v>0.32</v>
      </c>
      <c r="O233" s="16">
        <f>IF( 数据!O233&lt;=6,(数据!O233-1)*权重!E$48,              IF(数据!O233&lt;=12, 5*权重!E$48+(数据!O233-6)*权重!E$49,                              5*权重!E$48+6*权重!E$49+(数据!O233-12)*权重!E$51              )
 )</f>
        <v>0</v>
      </c>
      <c r="P233" s="16">
        <f>IF( 数据!P233&lt;=6,(数据!P233-1)*权重!F$48,              IF(数据!P233&lt;=12, 5*权重!F$48+(数据!P233-6)*权重!F$49,                              5*权重!F$48+6*权重!F$49+(数据!P233-12)*权重!F$51              )
 )</f>
        <v>-3.5666666666666664</v>
      </c>
      <c r="Q233" s="16">
        <f>IF( 数据!Q233&lt;=6,(数据!Q233-1)*权重!G$48,              IF(数据!Q233&lt;=12, 5*权重!G$48+(数据!Q233-6)*权重!G$49,                              5*权重!G$48+6*权重!G$49+(数据!Q233-12)*权重!G$51              )
 )</f>
        <v>0</v>
      </c>
      <c r="R233" s="16">
        <f>IF( 数据!R233&lt;=6,(数据!R233-1)*权重!H$48,              IF(数据!R233&lt;=12, 5*权重!H$48+(数据!R233-6)*权重!H$49,                              5*权重!H$48+6*权重!H$49+(数据!R233-12)*权重!H$51              )
 )</f>
        <v>0</v>
      </c>
      <c r="S233" s="16">
        <f>IF( 数据!S233&lt;=6,(数据!S233-1)*权重!I$48,              IF(数据!S233&lt;=12, 5*权重!I$48+(数据!S233-6)*权重!I$49,                              5*权重!I$48+6*权重!I$49+(数据!S233-12)*权重!I$51              )
 )</f>
        <v>0</v>
      </c>
      <c r="T233" s="16">
        <f>IF( 数据!T233&lt;=6,(数据!T233-1)*权重!J$48,              IF(数据!T233&lt;=12, 5*权重!J$48+(数据!T233-6)*权重!J$49,                              5*权重!J$48+6*权重!J$49+(数据!T233-12)*权重!J$51              )
 )</f>
        <v>1.4</v>
      </c>
      <c r="U233" s="16">
        <f>IF( 数据!U233&lt;=6,(数据!U233-1)*权重!K$48,              IF(数据!U233&lt;=12, 5*权重!K$48+(数据!U233-6)*权重!K$49,                              5*权重!K$48+6*权重!K$49+(数据!U233-12)*权重!K$51              )
 )</f>
        <v>0</v>
      </c>
      <c r="V233" s="16">
        <f>IF( 数据!V233&lt;=6,(数据!V233-1)*权重!L$48,              IF(数据!V233&lt;=12, 5*权重!L$48+(数据!V233-6)*权重!L$49,                              5*权重!L$48+6*权重!L$49+(数据!V233-12)*权重!L$51              )
 )</f>
        <v>2.12</v>
      </c>
      <c r="W233" s="16">
        <f>IF( 数据!W233&lt;=6,(数据!W233-1)*权重!M$48,              IF(数据!W233&lt;=12, 5*权重!M$48+(数据!W233-6)*权重!M$49,                              5*权重!M$48+6*权重!M$49+(数据!W233-12)*权重!M$51              )
 )</f>
        <v>-0.53333333333333333</v>
      </c>
      <c r="X233" s="16">
        <f>IF( 数据!X233&lt;=6,(数据!X233-1)*权重!N$48,              IF(数据!X233&lt;=12, 5*权重!N$48+(数据!X233-6)*权重!N$49,                              5*权重!N$48+6*权重!N$49+(数据!X233-12)*权重!N$51              )
 )</f>
        <v>2.2166666666666663</v>
      </c>
      <c r="Y233" s="16">
        <f>IF( 数据!Y233&lt;=6,(数据!Y233-1)*权重!O$48,              IF(数据!Y233&lt;=12, 5*权重!O$48+(数据!Y233-6)*权重!O$49,                              5*权重!O$48+6*权重!O$49+(数据!Y233-12)*权重!O$51              )
 )</f>
        <v>0.48</v>
      </c>
      <c r="Z233" s="16">
        <f>IF( 数据!Z233&lt;=6,(数据!Z233-1)*权重!P$48,              IF(数据!Z233&lt;=10, 5*权重!P$48+(数据!Z233-4)*权重!P$50,                              5*权重!P$48+4*权重!P$50+(数据!Z233-10)*权重!P$52              )  )</f>
        <v>-0.88000000000000012</v>
      </c>
      <c r="AA233" s="16">
        <f>IF( 数据!AA233&lt;=6,(数据!AA233-1)*权重!Q$48,              IF(数据!AA233&lt;=12, 5*权重!Q$48+(数据!AA233-6)*权重!Q$49,                              5*权重!Q$48+6*权重!Q$49+(数据!AA233-12)*权重!Q$51              )
 )</f>
        <v>7.1666666666666661</v>
      </c>
      <c r="AB233" s="16">
        <f>IF( 数据!AB233&lt;=6,(数据!AB233-1)*权重!R$48,              IF(数据!AB233&lt;=10, 5*权重!R$48+(数据!AB233-4)*权重!R$50,                              5*权重!R$48+4*权重!R$50+(数据!AB233-10)*权重!R$52              )  )</f>
        <v>53.75</v>
      </c>
      <c r="AC233" s="16">
        <f>IF( 数据!AC233&lt;=6,(数据!AC233-1)*权重!S$48,              IF(数据!AC233&lt;=12, 5*权重!S$48+(数据!AC233-6)*权重!S$49,                              5*权重!S$48+6*权重!S$49+(数据!AC233-12)*权重!S$51              )
 )</f>
        <v>20.866666666666667</v>
      </c>
      <c r="AD233" s="16">
        <f>IF( 数据!AD233&lt;=6,(数据!AD233-1)*权重!T$48,              IF(数据!AD233&lt;=12, 5*权重!T$48+(数据!AD233-6)*权重!T$49,                              5*权重!T$48+6*权重!T$49+(数据!AD233-12)*权重!T$51              )
 )</f>
        <v>-0.83333333333333304</v>
      </c>
      <c r="AE233" s="16">
        <f>IF( 数据!AE233&lt;=6,(数据!AE233-1)*权重!U$48,              IF(数据!AE233&lt;=10, 5*权重!U$48+(数据!AE233-4)*权重!U$50,                              5*权重!U$48+4*权重!U$50+(数据!AE233-10)*权重!U$52              )  )</f>
        <v>-2.4499999999999993</v>
      </c>
      <c r="AF233" s="16">
        <f>IF( 数据!AF233&lt;=6,(数据!AF233-1)*权重!V$48,              IF(数据!AF233&lt;=10, 5*权重!V$48+(数据!AF233-4)*权重!V$50,                              5*权重!V$48+4*权重!V$50+(数据!AF233-10)*权重!V$52              )  )</f>
        <v>6.75</v>
      </c>
      <c r="AG233" s="16">
        <f>IF( 数据!AG233&lt;=6,(数据!AG233-1)*权重!W$48,              IF(数据!AG233&lt;=12, 5*权重!W$48+(数据!AG233-6)*权重!W$49,                              5*权重!W$48+6*权重!W$49+(数据!AG233-12)*权重!W$51              )
 )</f>
        <v>7</v>
      </c>
      <c r="AH233" s="16">
        <f>IF( 数据!AH233&lt;=6,(数据!AH233-1)*权重!X$48,              IF(数据!AH233&lt;=10, 5*权重!X$48+(数据!AH233-4)*权重!X$50,                              5*权重!X$48+4*权重!X$50+(数据!AH233-10)*权重!X$52              )  )</f>
        <v>-0.38750000000000001</v>
      </c>
      <c r="AI233" s="16">
        <f>IF( 数据!AI233&lt;=6,(数据!AI233-1)*权重!Y$48,              IF(数据!AI233&lt;=12, 5*权重!Y$48+(数据!AI233-6)*权重!Y$49,                              5*权重!Y$48+6*权重!Y$49+(数据!AI233-12)*权重!Y$51              )
 )</f>
        <v>0.04</v>
      </c>
      <c r="AJ233" s="16">
        <f>IF( 数据!AJ233&lt;=6,(数据!AJ233-1)*权重!Z$48,              IF(数据!AJ233&lt;=10, 5*权重!Z$48+(数据!AJ233-4)*权重!Z$50,                              5*权重!Z$48+4*权重!Z$50+(数据!AJ233-10)*权重!Z$52              )  )</f>
        <v>8.0750000000000011</v>
      </c>
      <c r="AK233" s="16">
        <f>IF( 数据!AK233&lt;=6,(数据!AK233-1)*权重!AA$48,              IF(数据!AK233&lt;=10, 5*权重!AA$48+(数据!AK233-4)*权重!AA$50,                              5*权重!AA$48+4*权重!AA$50+(数据!AK233-10)*权重!AA$52              )  )</f>
        <v>-2.6000000000000005</v>
      </c>
      <c r="AL233" s="16">
        <f>IF( 数据!AL233&lt;=6,(数据!AL233-1)*权重!AB$48,              IF(数据!AL233&lt;=12, 5*权重!AB$48+(数据!AL233-6)*权重!AB$49,                              5*权重!AB$48+6*权重!AB$49+(数据!AL233-12)*权重!AB$51              )
 )</f>
        <v>13.5</v>
      </c>
      <c r="AM233" s="16">
        <f>IF( 数据!AM233&lt;=6,(数据!AM233-1)*权重!AC$48,              IF(数据!AM233&lt;=12, 5*权重!AC$48+(数据!AM233-6)*权重!AC$49,                              5*权重!AC$48+6*权重!AC$49+(数据!AM233-12)*权重!AC$51              )
 )</f>
        <v>8.3666666666666671</v>
      </c>
      <c r="AN233" s="16">
        <f>IF( 数据!AN233&lt;=6,(数据!AN233-1)*权重!AD$48,              IF(数据!AN233&lt;=12, 5*权重!AD$48+(数据!AN233-6)*权重!AD$49,                              5*权重!AD$48+6*权重!AD$49+(数据!AN233-12)*权重!AD$51              )
 )</f>
        <v>53.458333333333329</v>
      </c>
      <c r="AO233" s="16">
        <f>IF( 数据!AO233&lt;=6,(数据!AO233-1)*权重!AE$48,              IF(数据!AO233&lt;=12, 5*权重!AE$48+(数据!AO233-6)*权重!AE$49,                              5*权重!AE$48+6*权重!AE$49+(数据!AO233-12)*权重!AE$51              )
 )</f>
        <v>20.3</v>
      </c>
      <c r="AP233" s="16">
        <f>IF( 数据!AP233&lt;=6,(数据!AP233-1)*权重!AF$48,              IF(数据!AP233&lt;=12, 5*权重!AF$48+(数据!AP233-6)*权重!AF$49,                              5*权重!AF$48+6*权重!AF$49+(数据!AP233-12)*权重!AF$51              )
 )</f>
        <v>14.5</v>
      </c>
      <c r="AQ233" s="16">
        <f>IF( 数据!AQ233&lt;=6,(数据!AQ233-1)*权重!AG$48,              IF(数据!AQ233&lt;=12, 5*权重!AG$48+(数据!AQ233-6)*权重!AG$49,                              5*权重!AG$48+6*权重!AG$49+(数据!AQ233-12)*权重!AG$51              )
 )</f>
        <v>18.316666666666666</v>
      </c>
      <c r="AR233" s="16">
        <f>IF( 数据!AR233&lt;=6,(数据!AR233-1)*权重!AH$48,              IF(数据!AR233&lt;=12, 5*权重!AH$48+(数据!AR233-6)*权重!AH$49,                              5*权重!AH$48+6*权重!AH$49+(数据!AR233-12)*权重!AH$51              )
 )</f>
        <v>13.399999999999999</v>
      </c>
      <c r="AS233" s="16">
        <f>IF( 数据!AS233&lt;=6,(数据!AS233-1)*权重!AI$48,              IF(数据!AS233&lt;=12, 5*权重!AI$48+(数据!AS233-6)*权重!AI$49,                              5*权重!AI$48+6*权重!AI$49+(数据!AS233-12)*权重!AI$51              )
 )</f>
        <v>5.7000000000000011</v>
      </c>
      <c r="AT233" s="16">
        <f>IF( 数据!AT233&lt;=6,(数据!AT233-1)*权重!AJ$48,              IF(数据!AT233&lt;=12, 5*权重!AJ$48+(数据!AT233-6)*权重!AJ$49,                              5*权重!AJ$48+6*权重!AJ$49+(数据!AT233-12)*权重!AJ$51              )
 )</f>
        <v>48.3125</v>
      </c>
      <c r="AU233" s="16">
        <f>IF( 数据!AU233&lt;=6,(数据!AU233-1)*权重!AK$48,              IF(数据!AU233&lt;=12, 5*权重!AK$48+(数据!AU233-6)*权重!AK$49,                              5*权重!AK$48+6*权重!AK$49+(数据!AU233-12)*权重!AK$51              )
 )</f>
        <v>13.899999999999999</v>
      </c>
      <c r="AV233" s="16">
        <f>IF( 数据!AV233&lt;=6,(数据!AV233-1)*权重!AL$48,              IF(数据!AV233&lt;=10, 5*权重!AL$48+(数据!AV233-4)*权重!AL$50,                              5*权重!AL$48+4*权重!AL$50+(数据!AV233-10)*权重!AL$52              )  )</f>
        <v>2.5499999999999998</v>
      </c>
      <c r="AW233" s="16">
        <f>IF( 数据!AW233&lt;=6,(数据!AW233-1)*权重!AM$48,              IF(数据!AW233&lt;=10, 5*权重!AM$48+(数据!AW233-4)*权重!AM$50,                              5*权重!AM$48+4*权重!AM$50+(数据!AW233-10)*权重!AM$52              )  )</f>
        <v>3.8250000000000002</v>
      </c>
      <c r="AX233" s="16">
        <f>IF( 数据!AX233&lt;=6,(数据!AX233-1)*权重!AN$48,              IF(数据!AX233&lt;=10, 5*权重!AN$48+(数据!AX233-4)*权重!AN$50,                              5*权重!AN$48+4*权重!AN$50+(数据!AX233-10)*权重!AN$52              )  )</f>
        <v>22.912499999999998</v>
      </c>
      <c r="AY233" s="8">
        <v>12</v>
      </c>
      <c r="AZ233" s="8">
        <v>10</v>
      </c>
      <c r="BA233" s="8">
        <v>13</v>
      </c>
      <c r="BB233" s="8">
        <v>10</v>
      </c>
      <c r="BC233" s="8">
        <v>15</v>
      </c>
      <c r="BD233" s="8">
        <v>14</v>
      </c>
      <c r="BE233" s="8">
        <v>11</v>
      </c>
      <c r="BF233" s="8">
        <v>13</v>
      </c>
      <c r="BG233" s="8">
        <v>8</v>
      </c>
      <c r="BH233" s="8">
        <v>11</v>
      </c>
      <c r="BI233" s="8">
        <v>11</v>
      </c>
      <c r="BJ233" s="8" t="s">
        <v>26</v>
      </c>
      <c r="BK233" s="8" t="s">
        <v>20</v>
      </c>
      <c r="BL233" s="8">
        <v>14</v>
      </c>
      <c r="BM233" s="8" t="s">
        <v>26</v>
      </c>
      <c r="BN233" s="8"/>
      <c r="BO233" s="8" t="s">
        <v>26</v>
      </c>
      <c r="BP233" s="34">
        <v>46568</v>
      </c>
      <c r="BQ233" s="8" t="s">
        <v>21</v>
      </c>
      <c r="BR233" s="8" t="s">
        <v>156</v>
      </c>
    </row>
    <row r="234" spans="1:70" ht="15.5" thickBot="1" x14ac:dyDescent="0.35">
      <c r="A234" s="8" t="s">
        <v>26</v>
      </c>
      <c r="B234" s="16">
        <f t="shared" si="9"/>
        <v>434.33916666666664</v>
      </c>
      <c r="C234" s="8" t="s">
        <v>566</v>
      </c>
      <c r="D234" s="8" t="s">
        <v>154</v>
      </c>
      <c r="E234" s="33">
        <v>1</v>
      </c>
      <c r="F234" s="8">
        <v>0</v>
      </c>
      <c r="G234" s="8" t="s">
        <v>28</v>
      </c>
      <c r="H234" s="8" t="s">
        <v>567</v>
      </c>
      <c r="I234" s="8">
        <v>24</v>
      </c>
      <c r="J234" s="8">
        <v>155</v>
      </c>
      <c r="K234" s="8">
        <v>164</v>
      </c>
      <c r="L234" s="16">
        <f>IF( 数据!L234&lt;=6,(数据!L234-1)*权重!B$48,              IF(数据!L234&lt;=12, 5*权重!B$48+(数据!L234-6)*权重!B$49,                              5*权重!B$48+6*权重!B$49+(数据!L234-12)*权重!B$51              )
 )</f>
        <v>3</v>
      </c>
      <c r="M234" s="16">
        <f>IF( 数据!M234&lt;=6,(数据!M234-1)*权重!C$48,              IF(数据!M234&lt;=12, 5*权重!C$48+(数据!M234-6)*权重!C$49,                              5*权重!C$48+6*权重!C$49+(数据!M234-12)*权重!C$51              )
 )</f>
        <v>0.91666666666666674</v>
      </c>
      <c r="N234" s="16">
        <f>IF( 数据!N234&lt;=6,(数据!N234-1)*权重!D$48,              IF(数据!N234&lt;=12, 5*权重!D$48+(数据!N234-6)*权重!D$49,                              5*权重!D$48+6*权重!D$49+(数据!N234-12)*权重!D$51              )
 )</f>
        <v>-1.4999999999999902E-2</v>
      </c>
      <c r="O234" s="16">
        <f>IF( 数据!O234&lt;=6,(数据!O234-1)*权重!E$48,              IF(数据!O234&lt;=12, 5*权重!E$48+(数据!O234-6)*权重!E$49,                              5*权重!E$48+6*权重!E$49+(数据!O234-12)*权重!E$51              )
 )</f>
        <v>0</v>
      </c>
      <c r="P234" s="16">
        <f>IF( 数据!P234&lt;=6,(数据!P234-1)*权重!F$48,              IF(数据!P234&lt;=12, 5*权重!F$48+(数据!P234-6)*权重!F$49,                              5*权重!F$48+6*权重!F$49+(数据!P234-12)*权重!F$51              )
 )</f>
        <v>-2.7333333333333329</v>
      </c>
      <c r="Q234" s="16">
        <f>IF( 数据!Q234&lt;=6,(数据!Q234-1)*权重!G$48,              IF(数据!Q234&lt;=12, 5*权重!G$48+(数据!Q234-6)*权重!G$49,                              5*权重!G$48+6*权重!G$49+(数据!Q234-12)*权重!G$51              )
 )</f>
        <v>0</v>
      </c>
      <c r="R234" s="16">
        <f>IF( 数据!R234&lt;=6,(数据!R234-1)*权重!H$48,              IF(数据!R234&lt;=12, 5*权重!H$48+(数据!R234-6)*权重!H$49,                              5*权重!H$48+6*权重!H$49+(数据!R234-12)*权重!H$51              )
 )</f>
        <v>0</v>
      </c>
      <c r="S234" s="16">
        <f>IF( 数据!S234&lt;=6,(数据!S234-1)*权重!I$48,              IF(数据!S234&lt;=12, 5*权重!I$48+(数据!S234-6)*权重!I$49,                              5*权重!I$48+6*权重!I$49+(数据!S234-12)*权重!I$51              )
 )</f>
        <v>20.666666666666664</v>
      </c>
      <c r="T234" s="16">
        <f>IF( 数据!T234&lt;=6,(数据!T234-1)*权重!J$48,              IF(数据!T234&lt;=12, 5*权重!J$48+(数据!T234-6)*权重!J$49,                              5*权重!J$48+6*权重!J$49+(数据!T234-12)*权重!J$51              )
 )</f>
        <v>0.41666666666666652</v>
      </c>
      <c r="U234" s="16">
        <f>IF( 数据!U234&lt;=6,(数据!U234-1)*权重!K$48,              IF(数据!U234&lt;=12, 5*权重!K$48+(数据!U234-6)*权重!K$49,                              5*权重!K$48+6*权重!K$49+(数据!U234-12)*权重!K$51              )
 )</f>
        <v>0</v>
      </c>
      <c r="V234" s="16">
        <f>IF( 数据!V234&lt;=6,(数据!V234-1)*权重!L$48,              IF(数据!V234&lt;=12, 5*权重!L$48+(数据!V234-6)*权重!L$49,                              5*权重!L$48+6*权重!L$49+(数据!V234-12)*权重!L$51              )
 )</f>
        <v>7.5000000000000009</v>
      </c>
      <c r="W234" s="16">
        <f>IF( 数据!W234&lt;=6,(数据!W234-1)*权重!M$48,              IF(数据!W234&lt;=12, 5*权重!M$48+(数据!W234-6)*权重!M$49,                              5*权重!M$48+6*权重!M$49+(数据!W234-12)*权重!M$51              )
 )</f>
        <v>-0.5</v>
      </c>
      <c r="X234" s="16">
        <f>IF( 数据!X234&lt;=6,(数据!X234-1)*权重!N$48,              IF(数据!X234&lt;=12, 5*权重!N$48+(数据!X234-6)*权重!N$49,                              5*权重!N$48+6*权重!N$49+(数据!X234-12)*权重!N$51              )
 )</f>
        <v>2.2999999999999998</v>
      </c>
      <c r="Y234" s="16">
        <f>IF( 数据!Y234&lt;=6,(数据!Y234-1)*权重!O$48,              IF(数据!Y234&lt;=12, 5*权重!O$48+(数据!Y234-6)*权重!O$49,                              5*权重!O$48+6*权重!O$49+(数据!Y234-12)*权重!O$51              )
 )</f>
        <v>1.45</v>
      </c>
      <c r="Z234" s="16">
        <f>IF( 数据!Z234&lt;=6,(数据!Z234-1)*权重!P$48,              IF(数据!Z234&lt;=10, 5*权重!P$48+(数据!Z234-4)*权重!P$50,                              5*权重!P$48+4*权重!P$50+(数据!Z234-10)*权重!P$52              )  )</f>
        <v>-0.55000000000000027</v>
      </c>
      <c r="AA234" s="16">
        <f>IF( 数据!AA234&lt;=6,(数据!AA234-1)*权重!Q$48,              IF(数据!AA234&lt;=12, 5*权重!Q$48+(数据!AA234-6)*权重!Q$49,                              5*权重!Q$48+6*权重!Q$49+(数据!AA234-12)*权重!Q$51              )
 )</f>
        <v>5.8</v>
      </c>
      <c r="AB234" s="16">
        <f>IF( 数据!AB234&lt;=6,(数据!AB234-1)*权重!R$48,              IF(数据!AB234&lt;=10, 5*权重!R$48+(数据!AB234-4)*权重!R$50,                              5*权重!R$48+4*权重!R$50+(数据!AB234-10)*权重!R$52              )  )</f>
        <v>56.75</v>
      </c>
      <c r="AC234" s="16">
        <f>IF( 数据!AC234&lt;=6,(数据!AC234-1)*权重!S$48,              IF(数据!AC234&lt;=12, 5*权重!S$48+(数据!AC234-6)*权重!S$49,                              5*权重!S$48+6*权重!S$49+(数据!AC234-12)*权重!S$51              )
 )</f>
        <v>18</v>
      </c>
      <c r="AD234" s="16">
        <f>IF( 数据!AD234&lt;=6,(数据!AD234-1)*权重!T$48,              IF(数据!AD234&lt;=12, 5*权重!T$48+(数据!AD234-6)*权重!T$49,                              5*权重!T$48+6*权重!T$49+(数据!AD234-12)*权重!T$51              )
 )</f>
        <v>-0.83333333333333304</v>
      </c>
      <c r="AE234" s="16">
        <f>IF( 数据!AE234&lt;=6,(数据!AE234-1)*权重!U$48,              IF(数据!AE234&lt;=10, 5*权重!U$48+(数据!AE234-4)*权重!U$50,                              5*权重!U$48+4*权重!U$50+(数据!AE234-10)*权重!U$52              )  )</f>
        <v>-4.0999999999999996</v>
      </c>
      <c r="AF234" s="16">
        <f>IF( 数据!AF234&lt;=6,(数据!AF234-1)*权重!V$48,              IF(数据!AF234&lt;=10, 5*权重!V$48+(数据!AF234-4)*权重!V$50,                              5*权重!V$48+4*权重!V$50+(数据!AF234-10)*权重!V$52              )  )</f>
        <v>7.3500000000000005</v>
      </c>
      <c r="AG234" s="16">
        <f>IF( 数据!AG234&lt;=6,(数据!AG234-1)*权重!W$48,              IF(数据!AG234&lt;=12, 5*权重!W$48+(数据!AG234-6)*权重!W$49,                              5*权重!W$48+6*权重!W$49+(数据!AG234-12)*权重!W$51              )
 )</f>
        <v>3.0999999999999996</v>
      </c>
      <c r="AH234" s="16">
        <f>IF( 数据!AH234&lt;=6,(数据!AH234-1)*权重!X$48,              IF(数据!AH234&lt;=10, 5*权重!X$48+(数据!AH234-4)*权重!X$50,                              5*权重!X$48+4*权重!X$50+(数据!AH234-10)*权重!X$52              )  )</f>
        <v>-0.16249999999999998</v>
      </c>
      <c r="AI234" s="16">
        <f>IF( 数据!AI234&lt;=6,(数据!AI234-1)*权重!Y$48,              IF(数据!AI234&lt;=12, 5*权重!Y$48+(数据!AI234-6)*权重!Y$49,                              5*权重!Y$48+6*权重!Y$49+(数据!AI234-12)*权重!Y$51              )
 )</f>
        <v>0.8</v>
      </c>
      <c r="AJ234" s="16">
        <f>IF( 数据!AJ234&lt;=6,(数据!AJ234-1)*权重!Z$48,              IF(数据!AJ234&lt;=10, 5*权重!Z$48+(数据!AJ234-4)*权重!Z$50,                              5*权重!Z$48+4*权重!Z$50+(数据!AJ234-10)*权重!Z$52              )  )</f>
        <v>9.25</v>
      </c>
      <c r="AK234" s="16">
        <f>IF( 数据!AK234&lt;=6,(数据!AK234-1)*权重!AA$48,              IF(数据!AK234&lt;=10, 5*权重!AA$48+(数据!AK234-4)*权重!AA$50,                              5*权重!AA$48+4*权重!AA$50+(数据!AK234-10)*权重!AA$52              )  )</f>
        <v>-1.2750000000000001</v>
      </c>
      <c r="AL234" s="16">
        <f>IF( 数据!AL234&lt;=6,(数据!AL234-1)*权重!AB$48,              IF(数据!AL234&lt;=12, 5*权重!AB$48+(数据!AL234-6)*权重!AB$49,                              5*权重!AB$48+6*权重!AB$49+(数据!AL234-12)*权重!AB$51              )
 )</f>
        <v>12.6</v>
      </c>
      <c r="AM234" s="16">
        <f>IF( 数据!AM234&lt;=6,(数据!AM234-1)*权重!AC$48,              IF(数据!AM234&lt;=12, 5*权重!AC$48+(数据!AM234-6)*权重!AC$49,                              5*权重!AC$48+6*权重!AC$49+(数据!AM234-12)*权重!AC$51              )
 )</f>
        <v>8.2333333333333343</v>
      </c>
      <c r="AN234" s="16">
        <f>IF( 数据!AN234&lt;=6,(数据!AN234-1)*权重!AD$48,              IF(数据!AN234&lt;=12, 5*权重!AD$48+(数据!AN234-6)*权重!AD$49,                              5*权重!AD$48+6*权重!AD$49+(数据!AN234-12)*权重!AD$51              )
 )</f>
        <v>96.25</v>
      </c>
      <c r="AO234" s="16">
        <f>IF( 数据!AO234&lt;=6,(数据!AO234-1)*权重!AE$48,              IF(数据!AO234&lt;=12, 5*权重!AE$48+(数据!AO234-6)*权重!AE$49,                              5*权重!AE$48+6*权重!AE$49+(数据!AO234-12)*权重!AE$51              )
 )</f>
        <v>4.2</v>
      </c>
      <c r="AP234" s="16">
        <f>IF( 数据!AP234&lt;=6,(数据!AP234-1)*权重!AF$48,              IF(数据!AP234&lt;=12, 5*权重!AF$48+(数据!AP234-6)*权重!AF$49,                              5*权重!AF$48+6*权重!AF$49+(数据!AP234-12)*权重!AF$51              )
 )</f>
        <v>16.399999999999999</v>
      </c>
      <c r="AQ234" s="16">
        <f>IF( 数据!AQ234&lt;=6,(数据!AQ234-1)*权重!AG$48,              IF(数据!AQ234&lt;=12, 5*权重!AG$48+(数据!AQ234-6)*权重!AG$49,                              5*权重!AG$48+6*权重!AG$49+(数据!AQ234-12)*权重!AG$51              )
 )</f>
        <v>19.350000000000001</v>
      </c>
      <c r="AR234" s="16">
        <f>IF( 数据!AR234&lt;=6,(数据!AR234-1)*权重!AH$48,              IF(数据!AR234&lt;=12, 5*权重!AH$48+(数据!AR234-6)*权重!AH$49,                              5*权重!AH$48+6*权重!AH$49+(数据!AR234-12)*权重!AH$51              )
 )</f>
        <v>13.399999999999999</v>
      </c>
      <c r="AS234" s="16">
        <f>IF( 数据!AS234&lt;=6,(数据!AS234-1)*权重!AI$48,              IF(数据!AS234&lt;=12, 5*权重!AI$48+(数据!AS234-6)*权重!AI$49,                              5*权重!AI$48+6*权重!AI$49+(数据!AS234-12)*权重!AI$51              )
 )</f>
        <v>1.8500000000000005</v>
      </c>
      <c r="AT234" s="16">
        <f>IF( 数据!AT234&lt;=6,(数据!AT234-1)*权重!AJ$48,              IF(数据!AT234&lt;=12, 5*权重!AJ$48+(数据!AT234-6)*权重!AJ$49,                              5*权重!AJ$48+6*权重!AJ$49+(数据!AT234-12)*权重!AJ$51              )
 )</f>
        <v>91.375</v>
      </c>
      <c r="AU234" s="16">
        <f>IF( 数据!AU234&lt;=6,(数据!AU234-1)*权重!AK$48,              IF(数据!AU234&lt;=12, 5*权重!AK$48+(数据!AU234-6)*权重!AK$49,                              5*权重!AK$48+6*权重!AK$49+(数据!AU234-12)*权重!AK$51              )
 )</f>
        <v>15.099999999999998</v>
      </c>
      <c r="AV234" s="16">
        <f>IF( 数据!AV234&lt;=6,(数据!AV234-1)*权重!AL$48,              IF(数据!AV234&lt;=10, 5*权重!AL$48+(数据!AV234-4)*权重!AL$50,                              5*权重!AL$48+4*权重!AL$50+(数据!AV234-10)*权重!AL$52              )  )</f>
        <v>2.5499999999999998</v>
      </c>
      <c r="AW234" s="16">
        <f>IF( 数据!AW234&lt;=6,(数据!AW234-1)*权重!AM$48,              IF(数据!AW234&lt;=10, 5*权重!AM$48+(数据!AW234-4)*权重!AM$50,                              5*权重!AM$48+4*权重!AM$50+(数据!AW234-10)*权重!AM$52              )  )</f>
        <v>3.8250000000000002</v>
      </c>
      <c r="AX234" s="16">
        <f>IF( 数据!AX234&lt;=6,(数据!AX234-1)*权重!AN$48,              IF(数据!AX234&lt;=10, 5*权重!AN$48+(数据!AX234-4)*权重!AN$50,                              5*权重!AN$48+4*权重!AN$50+(数据!AX234-10)*权重!AN$52              )  )</f>
        <v>22.074999999999999</v>
      </c>
      <c r="AY234" s="8">
        <v>3</v>
      </c>
      <c r="AZ234" s="8">
        <v>1</v>
      </c>
      <c r="BA234" s="8">
        <v>2</v>
      </c>
      <c r="BB234" s="8">
        <v>1</v>
      </c>
      <c r="BC234" s="8">
        <v>3</v>
      </c>
      <c r="BD234" s="8">
        <v>3</v>
      </c>
      <c r="BE234" s="8">
        <v>2</v>
      </c>
      <c r="BF234" s="8">
        <v>1</v>
      </c>
      <c r="BG234" s="8">
        <v>1</v>
      </c>
      <c r="BH234" s="8">
        <v>1</v>
      </c>
      <c r="BI234" s="8">
        <v>2</v>
      </c>
      <c r="BJ234" s="8" t="s">
        <v>26</v>
      </c>
      <c r="BK234" s="8" t="s">
        <v>20</v>
      </c>
      <c r="BL234" s="8">
        <v>12</v>
      </c>
      <c r="BM234" s="8" t="s">
        <v>26</v>
      </c>
      <c r="BN234" s="8"/>
      <c r="BO234" s="8">
        <v>12</v>
      </c>
      <c r="BP234" s="34">
        <v>47664</v>
      </c>
      <c r="BQ234" s="8" t="s">
        <v>21</v>
      </c>
      <c r="BR234" s="8" t="s">
        <v>156</v>
      </c>
    </row>
    <row r="235" spans="1:70" ht="15.5" thickBot="1" x14ac:dyDescent="0.35">
      <c r="A235" s="8" t="s">
        <v>26</v>
      </c>
      <c r="B235" s="16">
        <f t="shared" si="9"/>
        <v>415.61333333333329</v>
      </c>
      <c r="C235" s="8" t="s">
        <v>568</v>
      </c>
      <c r="D235" s="8" t="s">
        <v>154</v>
      </c>
      <c r="E235" s="33">
        <v>1</v>
      </c>
      <c r="F235" s="8">
        <v>0</v>
      </c>
      <c r="G235" s="8" t="s">
        <v>29</v>
      </c>
      <c r="H235" s="8" t="s">
        <v>569</v>
      </c>
      <c r="I235" s="8">
        <v>24</v>
      </c>
      <c r="J235" s="8">
        <v>153</v>
      </c>
      <c r="K235" s="8">
        <v>162</v>
      </c>
      <c r="L235" s="16">
        <f>IF( 数据!L235&lt;=6,(数据!L235-1)*权重!B$48,              IF(数据!L235&lt;=12, 5*权重!B$48+(数据!L235-6)*权重!B$49,                              5*权重!B$48+6*权重!B$49+(数据!L235-12)*权重!B$51              )
 )</f>
        <v>4.4000000000000004</v>
      </c>
      <c r="M235" s="16">
        <f>IF( 数据!M235&lt;=6,(数据!M235-1)*权重!C$48,              IF(数据!M235&lt;=12, 5*权重!C$48+(数据!M235-6)*权重!C$49,                              5*权重!C$48+6*权重!C$49+(数据!M235-12)*权重!C$51              )
 )</f>
        <v>0.5</v>
      </c>
      <c r="N235" s="16">
        <f>IF( 数据!N235&lt;=6,(数据!N235-1)*权重!D$48,              IF(数据!N235&lt;=12, 5*权重!D$48+(数据!N235-6)*权重!D$49,                              5*权重!D$48+6*权重!D$49+(数据!N235-12)*权重!D$51              )
 )</f>
        <v>-0.28666666666666663</v>
      </c>
      <c r="O235" s="16">
        <f>IF( 数据!O235&lt;=6,(数据!O235-1)*权重!E$48,              IF(数据!O235&lt;=12, 5*权重!E$48+(数据!O235-6)*权重!E$49,                              5*权重!E$48+6*权重!E$49+(数据!O235-12)*权重!E$51              )
 )</f>
        <v>0</v>
      </c>
      <c r="P235" s="16">
        <f>IF( 数据!P235&lt;=6,(数据!P235-1)*权重!F$48,              IF(数据!P235&lt;=12, 5*权重!F$48+(数据!P235-6)*权重!F$49,                              5*权重!F$48+6*权重!F$49+(数据!P235-12)*权重!F$51              )
 )</f>
        <v>-1.583333333333333</v>
      </c>
      <c r="Q235" s="16">
        <f>IF( 数据!Q235&lt;=6,(数据!Q235-1)*权重!G$48,              IF(数据!Q235&lt;=12, 5*权重!G$48+(数据!Q235-6)*权重!G$49,                              5*权重!G$48+6*权重!G$49+(数据!Q235-12)*权重!G$51              )
 )</f>
        <v>0</v>
      </c>
      <c r="R235" s="16">
        <f>IF( 数据!R235&lt;=6,(数据!R235-1)*权重!H$48,              IF(数据!R235&lt;=12, 5*权重!H$48+(数据!R235-6)*权重!H$49,                              5*权重!H$48+6*权重!H$49+(数据!R235-12)*权重!H$51              )
 )</f>
        <v>0</v>
      </c>
      <c r="S235" s="16">
        <f>IF( 数据!S235&lt;=6,(数据!S235-1)*权重!I$48,              IF(数据!S235&lt;=12, 5*权重!I$48+(数据!S235-6)*权重!I$49,                              5*权重!I$48+6*权重!I$49+(数据!S235-12)*权重!I$51              )
 )</f>
        <v>19.299999999999997</v>
      </c>
      <c r="T235" s="16">
        <f>IF( 数据!T235&lt;=6,(数据!T235-1)*权重!J$48,              IF(数据!T235&lt;=12, 5*权重!J$48+(数据!T235-6)*权重!J$49,                              5*权重!J$48+6*权重!J$49+(数据!T235-12)*权重!J$51              )
 )</f>
        <v>1.0333333333333332</v>
      </c>
      <c r="U235" s="16">
        <f>IF( 数据!U235&lt;=6,(数据!U235-1)*权重!K$48,              IF(数据!U235&lt;=12, 5*权重!K$48+(数据!U235-6)*权重!K$49,                              5*权重!K$48+6*权重!K$49+(数据!U235-12)*权重!K$51              )
 )</f>
        <v>0</v>
      </c>
      <c r="V235" s="16">
        <f>IF( 数据!V235&lt;=6,(数据!V235-1)*权重!L$48,              IF(数据!V235&lt;=12, 5*权重!L$48+(数据!V235-6)*权重!L$49,                              5*权重!L$48+6*权重!L$49+(数据!V235-12)*权重!L$51              )
 )</f>
        <v>6.7666666666666675</v>
      </c>
      <c r="W235" s="16">
        <f>IF( 数据!W235&lt;=6,(数据!W235-1)*权重!M$48,              IF(数据!W235&lt;=12, 5*权重!M$48+(数据!W235-6)*权重!M$49,                              5*权重!M$48+6*权重!M$49+(数据!W235-12)*权重!M$51              )
 )</f>
        <v>2.0333333333333332</v>
      </c>
      <c r="X235" s="16">
        <f>IF( 数据!X235&lt;=6,(数据!X235-1)*权重!N$48,              IF(数据!X235&lt;=12, 5*权重!N$48+(数据!X235-6)*权重!N$49,                              5*权重!N$48+6*权重!N$49+(数据!X235-12)*权重!N$51              )
 )</f>
        <v>2.1333333333333333</v>
      </c>
      <c r="Y235" s="16">
        <f>IF( 数据!Y235&lt;=6,(数据!Y235-1)*权重!O$48,              IF(数据!Y235&lt;=12, 5*权重!O$48+(数据!Y235-6)*权重!O$49,                              5*权重!O$48+6*权重!O$49+(数据!Y235-12)*权重!O$51              )
 )</f>
        <v>1.6166666666666667</v>
      </c>
      <c r="Z235" s="16">
        <f>IF( 数据!Z235&lt;=6,(数据!Z235-1)*权重!P$48,              IF(数据!Z235&lt;=10, 5*权重!P$48+(数据!Z235-4)*权重!P$50,                              5*权重!P$48+4*权重!P$50+(数据!Z235-10)*权重!P$52              )  )</f>
        <v>-0.90000000000000013</v>
      </c>
      <c r="AA235" s="16">
        <f>IF( 数据!AA235&lt;=6,(数据!AA235-1)*权重!Q$48,              IF(数据!AA235&lt;=12, 5*权重!Q$48+(数据!AA235-6)*权重!Q$49,                              5*权重!Q$48+6*权重!Q$49+(数据!AA235-12)*权重!Q$51              )
 )</f>
        <v>4.9333333333333327</v>
      </c>
      <c r="AB235" s="16">
        <f>IF( 数据!AB235&lt;=6,(数据!AB235-1)*权重!R$48,              IF(数据!AB235&lt;=10, 5*权重!R$48+(数据!AB235-4)*权重!R$50,                              5*权重!R$48+4*权重!R$50+(数据!AB235-10)*权重!R$52              )  )</f>
        <v>55.25</v>
      </c>
      <c r="AC235" s="16">
        <f>IF( 数据!AC235&lt;=6,(数据!AC235-1)*权重!S$48,              IF(数据!AC235&lt;=12, 5*权重!S$48+(数据!AC235-6)*权重!S$49,                              5*权重!S$48+6*权重!S$49+(数据!AC235-12)*权重!S$51              )
 )</f>
        <v>20.183333333333334</v>
      </c>
      <c r="AD235" s="16">
        <f>IF( 数据!AD235&lt;=6,(数据!AD235-1)*权重!T$48,              IF(数据!AD235&lt;=12, 5*权重!T$48+(数据!AD235-6)*权重!T$49,                              5*权重!T$48+6*权重!T$49+(数据!AD235-12)*权重!T$51              )
 )</f>
        <v>-0.86666666666666625</v>
      </c>
      <c r="AE235" s="16">
        <f>IF( 数据!AE235&lt;=6,(数据!AE235-1)*权重!U$48,              IF(数据!AE235&lt;=10, 5*权重!U$48+(数据!AE235-4)*权重!U$50,                              5*权重!U$48+4*权重!U$50+(数据!AE235-10)*权重!U$52              )  )</f>
        <v>-2.4499999999999993</v>
      </c>
      <c r="AF235" s="16">
        <f>IF( 数据!AF235&lt;=6,(数据!AF235-1)*权重!V$48,              IF(数据!AF235&lt;=10, 5*权重!V$48+(数据!AF235-4)*权重!V$50,                              5*权重!V$48+4*权重!V$50+(数据!AF235-10)*权重!V$52              )  )</f>
        <v>7.0875000000000004</v>
      </c>
      <c r="AG235" s="16">
        <f>IF( 数据!AG235&lt;=6,(数据!AG235-1)*权重!W$48,              IF(数据!AG235&lt;=12, 5*权重!W$48+(数据!AG235-6)*权重!W$49,                              5*权重!W$48+6*权重!W$49+(数据!AG235-12)*权重!W$51              )
 )</f>
        <v>3.6999999999999997</v>
      </c>
      <c r="AH235" s="16">
        <f>IF( 数据!AH235&lt;=6,(数据!AH235-1)*权重!X$48,              IF(数据!AH235&lt;=10, 5*权重!X$48+(数据!AH235-4)*权重!X$50,                              5*权重!X$48+4*权重!X$50+(数据!AH235-10)*权重!X$52              )  )</f>
        <v>6.25E-2</v>
      </c>
      <c r="AI235" s="16">
        <f>IF( 数据!AI235&lt;=6,(数据!AI235-1)*权重!Y$48,              IF(数据!AI235&lt;=12, 5*权重!Y$48+(数据!AI235-6)*权重!Y$49,                              5*权重!Y$48+6*权重!Y$49+(数据!AI235-12)*权重!Y$51              )
 )</f>
        <v>0.8</v>
      </c>
      <c r="AJ235" s="16">
        <f>IF( 数据!AJ235&lt;=6,(数据!AJ235-1)*权重!Z$48,              IF(数据!AJ235&lt;=10, 5*权重!Z$48+(数据!AJ235-4)*权重!Z$50,                              5*权重!Z$48+4*权重!Z$50+(数据!AJ235-10)*权重!Z$52              )  )</f>
        <v>9.8375000000000004</v>
      </c>
      <c r="AK235" s="16">
        <f>IF( 数据!AK235&lt;=6,(数据!AK235-1)*权重!AA$48,              IF(数据!AK235&lt;=10, 5*权重!AA$48+(数据!AK235-4)*权重!AA$50,                              5*权重!AA$48+4*权重!AA$50+(数据!AK235-10)*权重!AA$52              )  )</f>
        <v>-1.625</v>
      </c>
      <c r="AL235" s="16">
        <f>IF( 数据!AL235&lt;=6,(数据!AL235-1)*权重!AB$48,              IF(数据!AL235&lt;=12, 5*权重!AB$48+(数据!AL235-6)*权重!AB$49,                              5*权重!AB$48+6*权重!AB$49+(数据!AL235-12)*权重!AB$51              )
 )</f>
        <v>14.4</v>
      </c>
      <c r="AM235" s="16">
        <f>IF( 数据!AM235&lt;=6,(数据!AM235-1)*权重!AC$48,              IF(数据!AM235&lt;=12, 5*权重!AC$48+(数据!AM235-6)*权重!AC$49,                              5*权重!AC$48+6*权重!AC$49+(数据!AM235-12)*权重!AC$51              )
 )</f>
        <v>9.2333333333333343</v>
      </c>
      <c r="AN235" s="16">
        <f>IF( 数据!AN235&lt;=6,(数据!AN235-1)*权重!AD$48,              IF(数据!AN235&lt;=12, 5*权重!AD$48+(数据!AN235-6)*权重!AD$49,                              5*权重!AD$48+6*权重!AD$49+(数据!AN235-12)*权重!AD$51              )
 )</f>
        <v>77.333333333333329</v>
      </c>
      <c r="AO235" s="16">
        <f>IF( 数据!AO235&lt;=6,(数据!AO235-1)*权重!AE$48,              IF(数据!AO235&lt;=12, 5*权重!AE$48+(数据!AO235-6)*权重!AE$49,                              5*权重!AE$48+6*权重!AE$49+(数据!AO235-12)*权重!AE$51              )
 )</f>
        <v>8.3500000000000014</v>
      </c>
      <c r="AP235" s="16">
        <f>IF( 数据!AP235&lt;=6,(数据!AP235-1)*权重!AF$48,              IF(数据!AP235&lt;=12, 5*权重!AF$48+(数据!AP235-6)*权重!AF$49,                              5*权重!AF$48+6*权重!AF$49+(数据!AP235-12)*权重!AF$51              )
 )</f>
        <v>15.433333333333334</v>
      </c>
      <c r="AQ235" s="16">
        <f>IF( 数据!AQ235&lt;=6,(数据!AQ235-1)*权重!AG$48,              IF(数据!AQ235&lt;=12, 5*权重!AG$48+(数据!AQ235-6)*权重!AG$49,                              5*权重!AG$48+6*权重!AG$49+(数据!AQ235-12)*权重!AG$51              )
 )</f>
        <v>18.316666666666666</v>
      </c>
      <c r="AR235" s="16">
        <f>IF( 数据!AR235&lt;=6,(数据!AR235-1)*权重!AH$48,              IF(数据!AR235&lt;=12, 5*权重!AH$48+(数据!AR235-6)*权重!AH$49,                              5*权重!AH$48+6*权重!AH$49+(数据!AR235-12)*权重!AH$51              )
 )</f>
        <v>18.066666666666666</v>
      </c>
      <c r="AS235" s="16">
        <f>IF( 数据!AS235&lt;=6,(数据!AS235-1)*权重!AI$48,              IF(数据!AS235&lt;=12, 5*权重!AI$48+(数据!AS235-6)*权重!AI$49,                              5*权重!AI$48+6*权重!AI$49+(数据!AS235-12)*权重!AI$51              )
 )</f>
        <v>4.416666666666667</v>
      </c>
      <c r="AT235" s="16">
        <f>IF( 数据!AT235&lt;=6,(数据!AT235-1)*权重!AJ$48,              IF(数据!AT235&lt;=12, 5*权重!AJ$48+(数据!AT235-6)*权重!AJ$49,                              5*权重!AJ$48+6*权重!AJ$49+(数据!AT235-12)*权重!AJ$51              )
 )</f>
        <v>71.875</v>
      </c>
      <c r="AU235" s="16">
        <f>IF( 数据!AU235&lt;=6,(数据!AU235-1)*权重!AK$48,              IF(数据!AU235&lt;=12, 5*权重!AK$48+(数据!AU235-6)*权重!AK$49,                              5*权重!AK$48+6*权重!AK$49+(数据!AU235-12)*权重!AK$51              )
 )</f>
        <v>14.499999999999998</v>
      </c>
      <c r="AV235" s="16">
        <f>IF( 数据!AV235&lt;=6,(数据!AV235-1)*权重!AL$48,              IF(数据!AV235&lt;=10, 5*权重!AL$48+(数据!AV235-4)*权重!AL$50,                              5*权重!AL$48+4*权重!AL$50+(数据!AV235-10)*权重!AL$52              )  )</f>
        <v>2.9749999999999996</v>
      </c>
      <c r="AW235" s="16">
        <f>IF( 数据!AW235&lt;=6,(数据!AW235-1)*权重!AM$48,              IF(数据!AW235&lt;=10, 5*权重!AM$48+(数据!AW235-4)*权重!AM$50,                              5*权重!AM$48+4*权重!AM$50+(数据!AW235-10)*权重!AM$52              )  )</f>
        <v>4.2</v>
      </c>
      <c r="AX235" s="16">
        <f>IF( 数据!AX235&lt;=6,(数据!AX235-1)*权重!AN$48,              IF(数据!AX235&lt;=10, 5*权重!AN$48+(数据!AX235-4)*权重!AN$50,                              5*权重!AN$48+4*权重!AN$50+(数据!AX235-10)*权重!AN$52              )  )</f>
        <v>24.587499999999999</v>
      </c>
      <c r="AY235" s="8">
        <v>1</v>
      </c>
      <c r="AZ235" s="8">
        <v>1</v>
      </c>
      <c r="BA235" s="8">
        <v>3</v>
      </c>
      <c r="BB235" s="8">
        <v>3</v>
      </c>
      <c r="BC235" s="8">
        <v>2</v>
      </c>
      <c r="BD235" s="8">
        <v>2</v>
      </c>
      <c r="BE235" s="8">
        <v>3</v>
      </c>
      <c r="BF235" s="8">
        <v>2</v>
      </c>
      <c r="BG235" s="8">
        <v>2</v>
      </c>
      <c r="BH235" s="8">
        <v>4</v>
      </c>
      <c r="BI235" s="8">
        <v>3</v>
      </c>
      <c r="BJ235" s="8" t="s">
        <v>26</v>
      </c>
      <c r="BK235" s="8" t="s">
        <v>20</v>
      </c>
      <c r="BL235" s="8">
        <v>14</v>
      </c>
      <c r="BM235" s="8" t="s">
        <v>26</v>
      </c>
      <c r="BN235" s="8"/>
      <c r="BO235" s="8">
        <v>6</v>
      </c>
      <c r="BP235" s="34">
        <v>46568</v>
      </c>
      <c r="BQ235" s="8" t="s">
        <v>21</v>
      </c>
      <c r="BR235" s="8" t="s">
        <v>156</v>
      </c>
    </row>
    <row r="236" spans="1:70" ht="15.5" thickBot="1" x14ac:dyDescent="0.35">
      <c r="A236" s="8" t="s">
        <v>26</v>
      </c>
      <c r="B236" s="16">
        <f t="shared" si="9"/>
        <v>382.67500000000001</v>
      </c>
      <c r="C236" s="8" t="s">
        <v>570</v>
      </c>
      <c r="D236" s="8" t="s">
        <v>154</v>
      </c>
      <c r="E236" s="33">
        <v>1</v>
      </c>
      <c r="F236" s="8">
        <v>0</v>
      </c>
      <c r="G236" s="8" t="s">
        <v>29</v>
      </c>
      <c r="H236" s="8" t="s">
        <v>31</v>
      </c>
      <c r="I236" s="8">
        <v>24</v>
      </c>
      <c r="J236" s="8">
        <v>104</v>
      </c>
      <c r="K236" s="8">
        <v>120</v>
      </c>
      <c r="L236" s="16">
        <f>IF( 数据!L236&lt;=6,(数据!L236-1)*权重!B$48,              IF(数据!L236&lt;=12, 5*权重!B$48+(数据!L236-6)*权重!B$49,                              5*权重!B$48+6*权重!B$49+(数据!L236-12)*权重!B$51              )
 )</f>
        <v>3.0833333333333335</v>
      </c>
      <c r="M236" s="16">
        <f>IF( 数据!M236&lt;=6,(数据!M236-1)*权重!C$48,              IF(数据!M236&lt;=12, 5*权重!C$48+(数据!M236-6)*权重!C$49,                              5*权重!C$48+6*权重!C$49+(数据!M236-12)*权重!C$51              )
 )</f>
        <v>2.3199999999999998</v>
      </c>
      <c r="N236" s="16">
        <f>IF( 数据!N236&lt;=6,(数据!N236-1)*权重!D$48,              IF(数据!N236&lt;=12, 5*权重!D$48+(数据!N236-6)*权重!D$49,                              5*权重!D$48+6*权重!D$49+(数据!N236-12)*权重!D$51              )
 )</f>
        <v>-0.82999999999999985</v>
      </c>
      <c r="O236" s="16">
        <f>IF( 数据!O236&lt;=6,(数据!O236-1)*权重!E$48,              IF(数据!O236&lt;=12, 5*权重!E$48+(数据!O236-6)*权重!E$49,                              5*权重!E$48+6*权重!E$49+(数据!O236-12)*权重!E$51              )
 )</f>
        <v>0</v>
      </c>
      <c r="P236" s="16">
        <f>IF( 数据!P236&lt;=6,(数据!P236-1)*权重!F$48,              IF(数据!P236&lt;=12, 5*权重!F$48+(数据!P236-6)*权重!F$49,                              5*权重!F$48+6*权重!F$49+(数据!P236-12)*权重!F$51              )
 )</f>
        <v>-3.5166666666666662</v>
      </c>
      <c r="Q236" s="16">
        <f>IF( 数据!Q236&lt;=6,(数据!Q236-1)*权重!G$48,              IF(数据!Q236&lt;=12, 5*权重!G$48+(数据!Q236-6)*权重!G$49,                              5*权重!G$48+6*权重!G$49+(数据!Q236-12)*权重!G$51              )
 )</f>
        <v>0</v>
      </c>
      <c r="R236" s="16">
        <f>IF( 数据!R236&lt;=6,(数据!R236-1)*权重!H$48,              IF(数据!R236&lt;=12, 5*权重!H$48+(数据!R236-6)*权重!H$49,                              5*权重!H$48+6*权重!H$49+(数据!R236-12)*权重!H$51              )
 )</f>
        <v>0</v>
      </c>
      <c r="S236" s="16">
        <f>IF( 数据!S236&lt;=6,(数据!S236-1)*权重!I$48,              IF(数据!S236&lt;=12, 5*权重!I$48+(数据!S236-6)*权重!I$49,                              5*权重!I$48+6*权重!I$49+(数据!S236-12)*权重!I$51              )
 )</f>
        <v>7.5333333333333332</v>
      </c>
      <c r="T236" s="16">
        <f>IF( 数据!T236&lt;=6,(数据!T236-1)*权重!J$48,              IF(数据!T236&lt;=12, 5*权重!J$48+(数据!T236-6)*权重!J$49,                              5*权重!J$48+6*权重!J$49+(数据!T236-12)*权重!J$51              )
 )</f>
        <v>0.29999999999999982</v>
      </c>
      <c r="U236" s="16">
        <f>IF( 数据!U236&lt;=6,(数据!U236-1)*权重!K$48,              IF(数据!U236&lt;=12, 5*权重!K$48+(数据!U236-6)*权重!K$49,                              5*权重!K$48+6*权重!K$49+(数据!U236-12)*权重!K$51              )
 )</f>
        <v>0</v>
      </c>
      <c r="V236" s="16">
        <f>IF( 数据!V236&lt;=6,(数据!V236-1)*权重!L$48,              IF(数据!V236&lt;=12, 5*权重!L$48+(数据!V236-6)*权重!L$49,                              5*权重!L$48+6*权重!L$49+(数据!V236-12)*权重!L$51              )
 )</f>
        <v>5.6666666666666679</v>
      </c>
      <c r="W236" s="16">
        <f>IF( 数据!W236&lt;=6,(数据!W236-1)*权重!M$48,              IF(数据!W236&lt;=12, 5*权重!M$48+(数据!W236-6)*权重!M$49,                              5*权重!M$48+6*权重!M$49+(数据!W236-12)*权重!M$51              )
 )</f>
        <v>-0.51666666666666661</v>
      </c>
      <c r="X236" s="16">
        <f>IF( 数据!X236&lt;=6,(数据!X236-1)*权重!N$48,              IF(数据!X236&lt;=12, 5*权重!N$48+(数据!X236-6)*权重!N$49,                              5*权重!N$48+6*权重!N$49+(数据!X236-12)*权重!N$51              )
 )</f>
        <v>2.2666666666666666</v>
      </c>
      <c r="Y236" s="16">
        <f>IF( 数据!Y236&lt;=6,(数据!Y236-1)*权重!O$48,              IF(数据!Y236&lt;=12, 5*权重!O$48+(数据!Y236-6)*权重!O$49,                              5*权重!O$48+6*权重!O$49+(数据!Y236-12)*权重!O$51              )
 )</f>
        <v>0.72</v>
      </c>
      <c r="Z236" s="16">
        <f>IF( 数据!Z236&lt;=6,(数据!Z236-1)*权重!P$48,              IF(数据!Z236&lt;=10, 5*权重!P$48+(数据!Z236-4)*权重!P$50,                              5*权重!P$48+4*权重!P$50+(数据!Z236-10)*权重!P$52              )  )</f>
        <v>-0.66000000000000014</v>
      </c>
      <c r="AA236" s="16">
        <f>IF( 数据!AA236&lt;=6,(数据!AA236-1)*权重!Q$48,              IF(数据!AA236&lt;=12, 5*权重!Q$48+(数据!AA236-6)*权重!Q$49,                              5*权重!Q$48+6*权重!Q$49+(数据!AA236-12)*权重!Q$51              )
 )</f>
        <v>5.166666666666667</v>
      </c>
      <c r="AB236" s="16">
        <f>IF( 数据!AB236&lt;=6,(数据!AB236-1)*权重!R$48,              IF(数据!AB236&lt;=10, 5*权重!R$48+(数据!AB236-4)*权重!R$50,                              5*权重!R$48+4*权重!R$50+(数据!AB236-10)*权重!R$52              )  )</f>
        <v>54.5</v>
      </c>
      <c r="AC236" s="16">
        <f>IF( 数据!AC236&lt;=6,(数据!AC236-1)*权重!S$48,              IF(数据!AC236&lt;=12, 5*权重!S$48+(数据!AC236-6)*权重!S$49,                              5*权重!S$48+6*权重!S$49+(数据!AC236-12)*权重!S$51              )
 )</f>
        <v>18.75</v>
      </c>
      <c r="AD236" s="16">
        <f>IF( 数据!AD236&lt;=6,(数据!AD236-1)*权重!T$48,              IF(数据!AD236&lt;=12, 5*权重!T$48+(数据!AD236-6)*权重!T$49,                              5*权重!T$48+6*权重!T$49+(数据!AD236-12)*权重!T$51              )
 )</f>
        <v>-6.666666666666643E-2</v>
      </c>
      <c r="AE236" s="16">
        <f>IF( 数据!AE236&lt;=6,(数据!AE236-1)*权重!U$48,              IF(数据!AE236&lt;=10, 5*权重!U$48+(数据!AE236-4)*权重!U$50,                              5*权重!U$48+4*权重!U$50+(数据!AE236-10)*权重!U$52              )  )</f>
        <v>-2.4499999999999993</v>
      </c>
      <c r="AF236" s="16">
        <f>IF( 数据!AF236&lt;=6,(数据!AF236-1)*权重!V$48,              IF(数据!AF236&lt;=10, 5*权重!V$48+(数据!AF236-4)*权重!V$50,                              5*权重!V$48+4*权重!V$50+(数据!AF236-10)*权重!V$52              )  )</f>
        <v>6.8250000000000011</v>
      </c>
      <c r="AG236" s="16">
        <f>IF( 数据!AG236&lt;=6,(数据!AG236-1)*权重!W$48,              IF(数据!AG236&lt;=12, 5*权重!W$48+(数据!AG236-6)*权重!W$49,                              5*权重!W$48+6*权重!W$49+(数据!AG236-12)*权重!W$51              )
 )</f>
        <v>6.35</v>
      </c>
      <c r="AH236" s="16">
        <f>IF( 数据!AH236&lt;=6,(数据!AH236-1)*权重!X$48,              IF(数据!AH236&lt;=10, 5*权重!X$48+(数据!AH236-4)*权重!X$50,                              5*权重!X$48+4*权重!X$50+(数据!AH236-10)*权重!X$52              )  )</f>
        <v>-4.9999999999999989E-2</v>
      </c>
      <c r="AI236" s="16">
        <f>IF( 数据!AI236&lt;=6,(数据!AI236-1)*权重!Y$48,              IF(数据!AI236&lt;=12, 5*权重!Y$48+(数据!AI236-6)*权重!Y$49,                              5*权重!Y$48+6*权重!Y$49+(数据!AI236-12)*权重!Y$51              )
 )</f>
        <v>0.2</v>
      </c>
      <c r="AJ236" s="16">
        <f>IF( 数据!AJ236&lt;=6,(数据!AJ236-1)*权重!Z$48,              IF(数据!AJ236&lt;=10, 5*权重!Z$48+(数据!AJ236-4)*权重!Z$50,                              5*权重!Z$48+4*权重!Z$50+(数据!AJ236-10)*权重!Z$52              )  )</f>
        <v>8.0750000000000011</v>
      </c>
      <c r="AK236" s="16">
        <f>IF( 数据!AK236&lt;=6,(数据!AK236-1)*权重!AA$48,              IF(数据!AK236&lt;=10, 5*权重!AA$48+(数据!AK236-4)*权重!AA$50,                              5*权重!AA$48+4*权重!AA$50+(数据!AK236-10)*权重!AA$52              )  )</f>
        <v>-1.4500000000000002</v>
      </c>
      <c r="AL236" s="16">
        <f>IF( 数据!AL236&lt;=6,(数据!AL236-1)*权重!AB$48,              IF(数据!AL236&lt;=12, 5*权重!AB$48+(数据!AL236-6)*权重!AB$49,                              5*权重!AB$48+6*权重!AB$49+(数据!AL236-12)*权重!AB$51              )
 )</f>
        <v>10.833333333333332</v>
      </c>
      <c r="AM236" s="16">
        <f>IF( 数据!AM236&lt;=6,(数据!AM236-1)*权重!AC$48,              IF(数据!AM236&lt;=12, 5*权重!AC$48+(数据!AM236-6)*权重!AC$49,                              5*权重!AC$48+6*权重!AC$49+(数据!AM236-12)*权重!AC$51              )
 )</f>
        <v>8.5</v>
      </c>
      <c r="AN236" s="16">
        <f>IF( 数据!AN236&lt;=6,(数据!AN236-1)*权重!AD$48,              IF(数据!AN236&lt;=12, 5*权重!AD$48+(数据!AN236-6)*权重!AD$49,                              5*权重!AD$48+6*权重!AD$49+(数据!AN236-12)*权重!AD$51              )
 )</f>
        <v>67.875</v>
      </c>
      <c r="AO236" s="16">
        <f>IF( 数据!AO236&lt;=6,(数据!AO236-1)*权重!AE$48,              IF(数据!AO236&lt;=12, 5*权重!AE$48+(数据!AO236-6)*权重!AE$49,                              5*权重!AE$48+6*权重!AE$49+(数据!AO236-12)*权重!AE$51              )
 )</f>
        <v>20.3</v>
      </c>
      <c r="AP236" s="16">
        <f>IF( 数据!AP236&lt;=6,(数据!AP236-1)*权重!AF$48,              IF(数据!AP236&lt;=12, 5*权重!AF$48+(数据!AP236-6)*权重!AF$49,                              5*权重!AF$48+6*权重!AF$49+(数据!AP236-12)*权重!AF$51              )
 )</f>
        <v>14.466666666666667</v>
      </c>
      <c r="AQ236" s="16">
        <f>IF( 数据!AQ236&lt;=6,(数据!AQ236-1)*权重!AG$48,              IF(数据!AQ236&lt;=12, 5*权重!AG$48+(数据!AQ236-6)*权重!AG$49,                              5*权重!AG$48+6*权重!AG$49+(数据!AQ236-12)*权重!AG$51              )
 )</f>
        <v>17.8</v>
      </c>
      <c r="AR236" s="16">
        <f>IF( 数据!AR236&lt;=6,(数据!AR236-1)*权重!AH$48,              IF(数据!AR236&lt;=12, 5*权重!AH$48+(数据!AR236-6)*权重!AH$49,                              5*权重!AH$48+6*权重!AH$49+(数据!AR236-12)*权重!AH$51              )
 )</f>
        <v>11.716666666666665</v>
      </c>
      <c r="AS236" s="16">
        <f>IF( 数据!AS236&lt;=6,(数据!AS236-1)*权重!AI$48,              IF(数据!AS236&lt;=12, 5*权重!AI$48+(数据!AS236-6)*权重!AI$49,                              5*权重!AI$48+6*权重!AI$49+(数据!AS236-12)*权重!AI$51              )
 )</f>
        <v>6.6500000000000012</v>
      </c>
      <c r="AT236" s="16">
        <f>IF( 数据!AT236&lt;=6,(数据!AT236-1)*权重!AJ$48,              IF(数据!AT236&lt;=12, 5*权重!AJ$48+(数据!AT236-6)*权重!AJ$49,                              5*权重!AJ$48+6*权重!AJ$49+(数据!AT236-12)*权重!AJ$51              )
 )</f>
        <v>71.875</v>
      </c>
      <c r="AU236" s="16">
        <f>IF( 数据!AU236&lt;=6,(数据!AU236-1)*权重!AK$48,              IF(数据!AU236&lt;=12, 5*权重!AK$48+(数据!AU236-6)*权重!AK$49,                              5*权重!AK$48+6*权重!AK$49+(数据!AU236-12)*权重!AK$51              )
 )</f>
        <v>12.366666666666667</v>
      </c>
      <c r="AV236" s="16">
        <f>IF( 数据!AV236&lt;=6,(数据!AV236-1)*权重!AL$48,              IF(数据!AV236&lt;=10, 5*权重!AL$48+(数据!AV236-4)*权重!AL$50,                              5*权重!AL$48+4*权重!AL$50+(数据!AV236-10)*权重!AL$52              )  )</f>
        <v>2.5499999999999998</v>
      </c>
      <c r="AW236" s="16">
        <f>IF( 数据!AW236&lt;=6,(数据!AW236-1)*权重!AM$48,              IF(数据!AW236&lt;=10, 5*权重!AM$48+(数据!AW236-4)*权重!AM$50,                              5*权重!AM$48+4*权重!AM$50+(数据!AW236-10)*权重!AM$52              )  )</f>
        <v>3.45</v>
      </c>
      <c r="AX236" s="16">
        <f>IF( 数据!AX236&lt;=6,(数据!AX236-1)*权重!AN$48,              IF(数据!AX236&lt;=10, 5*权重!AN$48+(数据!AX236-4)*权重!AN$50,                              5*权重!AN$48+4*权重!AN$50+(数据!AX236-10)*权重!AN$52              )  )</f>
        <v>22.074999999999999</v>
      </c>
      <c r="AY236" s="8">
        <v>4</v>
      </c>
      <c r="AZ236" s="8">
        <v>3</v>
      </c>
      <c r="BA236" s="8">
        <v>3</v>
      </c>
      <c r="BB236" s="8">
        <v>1</v>
      </c>
      <c r="BC236" s="8">
        <v>1</v>
      </c>
      <c r="BD236" s="8">
        <v>1</v>
      </c>
      <c r="BE236" s="8">
        <v>3</v>
      </c>
      <c r="BF236" s="8">
        <v>3</v>
      </c>
      <c r="BG236" s="8">
        <v>1</v>
      </c>
      <c r="BH236" s="8">
        <v>1</v>
      </c>
      <c r="BI236" s="8">
        <v>2</v>
      </c>
      <c r="BJ236" s="8" t="s">
        <v>26</v>
      </c>
      <c r="BK236" s="8" t="s">
        <v>20</v>
      </c>
      <c r="BL236" s="8">
        <v>14</v>
      </c>
      <c r="BM236" s="8" t="s">
        <v>26</v>
      </c>
      <c r="BN236" s="8"/>
      <c r="BO236" s="8">
        <v>1</v>
      </c>
      <c r="BP236" s="34">
        <v>46203</v>
      </c>
      <c r="BQ236" s="8" t="s">
        <v>21</v>
      </c>
      <c r="BR236" s="8" t="s">
        <v>156</v>
      </c>
    </row>
    <row r="237" spans="1:70" ht="15.5" thickBot="1" x14ac:dyDescent="0.35">
      <c r="A237" s="8" t="s">
        <v>26</v>
      </c>
      <c r="B237" s="16">
        <f t="shared" si="9"/>
        <v>398.88666666666666</v>
      </c>
      <c r="C237" s="8" t="s">
        <v>571</v>
      </c>
      <c r="D237" s="8" t="s">
        <v>154</v>
      </c>
      <c r="E237" s="33">
        <v>1</v>
      </c>
      <c r="F237" s="8">
        <v>0</v>
      </c>
      <c r="G237" s="8" t="s">
        <v>22</v>
      </c>
      <c r="H237" s="8" t="s">
        <v>369</v>
      </c>
      <c r="I237" s="8">
        <v>22</v>
      </c>
      <c r="J237" s="8">
        <v>123</v>
      </c>
      <c r="K237" s="8">
        <v>145</v>
      </c>
      <c r="L237" s="16">
        <f>IF( 数据!L237&lt;=6,(数据!L237-1)*权重!B$48,              IF(数据!L237&lt;=12, 5*权重!B$48+(数据!L237-6)*权重!B$49,                              5*权重!B$48+6*权重!B$49+(数据!L237-12)*权重!B$51              )
 )</f>
        <v>3.4666666666666668</v>
      </c>
      <c r="M237" s="16">
        <f>IF( 数据!M237&lt;=6,(数据!M237-1)*权重!C$48,              IF(数据!M237&lt;=12, 5*权重!C$48+(数据!M237-6)*权重!C$49,                              5*权重!C$48+6*权重!C$49+(数据!M237-12)*权重!C$51              )
 )</f>
        <v>0.91666666666666674</v>
      </c>
      <c r="N237" s="16">
        <f>IF( 数据!N237&lt;=6,(数据!N237-1)*权重!D$48,              IF(数据!N237&lt;=12, 5*权重!D$48+(数据!N237-6)*权重!D$49,                              5*权重!D$48+6*权重!D$49+(数据!N237-12)*权重!D$51              )
 )</f>
        <v>-0.82999999999999985</v>
      </c>
      <c r="O237" s="16">
        <f>IF( 数据!O237&lt;=6,(数据!O237-1)*权重!E$48,              IF(数据!O237&lt;=12, 5*权重!E$48+(数据!O237-6)*权重!E$49,                              5*权重!E$48+6*权重!E$49+(数据!O237-12)*权重!E$51              )
 )</f>
        <v>0</v>
      </c>
      <c r="P237" s="16">
        <f>IF( 数据!P237&lt;=6,(数据!P237-1)*权重!F$48,              IF(数据!P237&lt;=12, 5*权重!F$48+(数据!P237-6)*权重!F$49,                              5*权重!F$48+6*权重!F$49+(数据!P237-12)*权重!F$51              )
 )</f>
        <v>-3.1166666666666663</v>
      </c>
      <c r="Q237" s="16">
        <f>IF( 数据!Q237&lt;=6,(数据!Q237-1)*权重!G$48,              IF(数据!Q237&lt;=12, 5*权重!G$48+(数据!Q237-6)*权重!G$49,                              5*权重!G$48+6*权重!G$49+(数据!Q237-12)*权重!G$51              )
 )</f>
        <v>0</v>
      </c>
      <c r="R237" s="16">
        <f>IF( 数据!R237&lt;=6,(数据!R237-1)*权重!H$48,              IF(数据!R237&lt;=12, 5*权重!H$48+(数据!R237-6)*权重!H$49,                              5*权重!H$48+6*权重!H$49+(数据!R237-12)*权重!H$51              )
 )</f>
        <v>0</v>
      </c>
      <c r="S237" s="16">
        <f>IF( 数据!S237&lt;=6,(数据!S237-1)*权重!I$48,              IF(数据!S237&lt;=12, 5*权重!I$48+(数据!S237-6)*权重!I$49,                              5*权重!I$48+6*权重!I$49+(数据!S237-12)*权重!I$51              )
 )</f>
        <v>16.566666666666666</v>
      </c>
      <c r="T237" s="16">
        <f>IF( 数据!T237&lt;=6,(数据!T237-1)*权重!J$48,              IF(数据!T237&lt;=12, 5*权重!J$48+(数据!T237-6)*权重!J$49,                              5*权重!J$48+6*权重!J$49+(数据!T237-12)*权重!J$51              )
 )</f>
        <v>-0.20000000000000018</v>
      </c>
      <c r="U237" s="16">
        <f>IF( 数据!U237&lt;=6,(数据!U237-1)*权重!K$48,              IF(数据!U237&lt;=12, 5*权重!K$48+(数据!U237-6)*权重!K$49,                              5*权重!K$48+6*权重!K$49+(数据!U237-12)*权重!K$51              )
 )</f>
        <v>0</v>
      </c>
      <c r="V237" s="16">
        <f>IF( 数据!V237&lt;=6,(数据!V237-1)*权重!L$48,              IF(数据!V237&lt;=12, 5*权重!L$48+(数据!V237-6)*权重!L$49,                              5*权重!L$48+6*权重!L$49+(数据!V237-12)*权重!L$51              )
 )</f>
        <v>6.0333333333333341</v>
      </c>
      <c r="W237" s="16">
        <f>IF( 数据!W237&lt;=6,(数据!W237-1)*权重!M$48,              IF(数据!W237&lt;=12, 5*权重!M$48+(数据!W237-6)*权重!M$49,                              5*权重!M$48+6*权重!M$49+(数据!W237-12)*权重!M$51              )
 )</f>
        <v>-0.5</v>
      </c>
      <c r="X237" s="16">
        <f>IF( 数据!X237&lt;=6,(数据!X237-1)*权重!N$48,              IF(数据!X237&lt;=12, 5*权重!N$48+(数据!X237-6)*权重!N$49,                              5*权重!N$48+6*权重!N$49+(数据!X237-12)*权重!N$51              )
 )</f>
        <v>2.2166666666666663</v>
      </c>
      <c r="Y237" s="16">
        <f>IF( 数据!Y237&lt;=6,(数据!Y237-1)*权重!O$48,              IF(数据!Y237&lt;=12, 5*权重!O$48+(数据!Y237-6)*权重!O$49,                              5*权重!O$48+6*权重!O$49+(数据!Y237-12)*权重!O$51              )
 )</f>
        <v>1.45</v>
      </c>
      <c r="Z237" s="16">
        <f>IF( 数据!Z237&lt;=6,(数据!Z237-1)*权重!P$48,              IF(数据!Z237&lt;=10, 5*权重!P$48+(数据!Z237-4)*权重!P$50,                              5*权重!P$48+4*权重!P$50+(数据!Z237-10)*权重!P$52              )  )</f>
        <v>-1.85</v>
      </c>
      <c r="AA237" s="16">
        <f>IF( 数据!AA237&lt;=6,(数据!AA237-1)*权重!Q$48,              IF(数据!AA237&lt;=12, 5*权重!Q$48+(数据!AA237-6)*权重!Q$49,                              5*权重!Q$48+6*权重!Q$49+(数据!AA237-12)*权重!Q$51              )
 )</f>
        <v>4.5</v>
      </c>
      <c r="AB237" s="16">
        <f>IF( 数据!AB237&lt;=6,(数据!AB237-1)*权重!R$48,              IF(数据!AB237&lt;=10, 5*权重!R$48+(数据!AB237-4)*权重!R$50,                              5*权重!R$48+4*权重!R$50+(数据!AB237-10)*权重!R$52              )  )</f>
        <v>56</v>
      </c>
      <c r="AC237" s="16">
        <f>IF( 数据!AC237&lt;=6,(数据!AC237-1)*权重!S$48,              IF(数据!AC237&lt;=12, 5*权重!S$48+(数据!AC237-6)*权重!S$49,                              5*权重!S$48+6*权重!S$49+(数据!AC237-12)*权重!S$51              )
 )</f>
        <v>19.5</v>
      </c>
      <c r="AD237" s="16">
        <f>IF( 数据!AD237&lt;=6,(数据!AD237-1)*权重!T$48,              IF(数据!AD237&lt;=12, 5*权重!T$48+(数据!AD237-6)*权重!T$49,                              5*权重!T$48+6*权重!T$49+(数据!AD237-12)*权重!T$51              )
 )</f>
        <v>-0.83333333333333304</v>
      </c>
      <c r="AE237" s="16">
        <f>IF( 数据!AE237&lt;=6,(数据!AE237-1)*权重!U$48,              IF(数据!AE237&lt;=10, 5*权重!U$48+(数据!AE237-4)*权重!U$50,                              5*权重!U$48+4*权重!U$50+(数据!AE237-10)*权重!U$52              )  )</f>
        <v>-3.2749999999999995</v>
      </c>
      <c r="AF237" s="16">
        <f>IF( 数据!AF237&lt;=6,(数据!AF237-1)*权重!V$48,              IF(数据!AF237&lt;=10, 5*权重!V$48+(数据!AF237-4)*权重!V$50,                              5*权重!V$48+4*权重!V$50+(数据!AF237-10)*权重!V$52              )  )</f>
        <v>7.3500000000000005</v>
      </c>
      <c r="AG237" s="16">
        <f>IF( 数据!AG237&lt;=6,(数据!AG237-1)*权重!W$48,              IF(数据!AG237&lt;=12, 5*权重!W$48+(数据!AG237-6)*权重!W$49,                              5*权重!W$48+6*权重!W$49+(数据!AG237-12)*权重!W$51              )
 )</f>
        <v>3.75</v>
      </c>
      <c r="AH237" s="16">
        <f>IF( 数据!AH237&lt;=6,(数据!AH237-1)*权重!X$48,              IF(数据!AH237&lt;=10, 5*权重!X$48+(数据!AH237-4)*权重!X$50,                              5*权重!X$48+4*权重!X$50+(数据!AH237-10)*权重!X$52              )  )</f>
        <v>-4.9999999999999989E-2</v>
      </c>
      <c r="AI237" s="16">
        <f>IF( 数据!AI237&lt;=6,(数据!AI237-1)*权重!Y$48,              IF(数据!AI237&lt;=12, 5*权重!Y$48+(数据!AI237-6)*权重!Y$49,                              5*权重!Y$48+6*权重!Y$49+(数据!AI237-12)*权重!Y$51              )
 )</f>
        <v>0.26666666666666666</v>
      </c>
      <c r="AJ237" s="16">
        <f>IF( 数据!AJ237&lt;=6,(数据!AJ237-1)*权重!Z$48,              IF(数据!AJ237&lt;=10, 5*权重!Z$48+(数据!AJ237-4)*权重!Z$50,                              5*权重!Z$48+4*权重!Z$50+(数据!AJ237-10)*权重!Z$52              )  )</f>
        <v>8.6625000000000014</v>
      </c>
      <c r="AK237" s="16">
        <f>IF( 数据!AK237&lt;=6,(数据!AK237-1)*权重!AA$48,              IF(数据!AK237&lt;=10, 5*权重!AA$48+(数据!AK237-4)*权重!AA$50,                              5*权重!AA$48+4*权重!AA$50+(数据!AK237-10)*权重!AA$52              )  )</f>
        <v>-1.2750000000000001</v>
      </c>
      <c r="AL237" s="16">
        <f>IF( 数据!AL237&lt;=6,(数据!AL237-1)*权重!AB$48,              IF(数据!AL237&lt;=12, 5*权重!AB$48+(数据!AL237-6)*权重!AB$49,                              5*权重!AB$48+6*权重!AB$49+(数据!AL237-12)*权重!AB$51              )
 )</f>
        <v>12.6</v>
      </c>
      <c r="AM237" s="16">
        <f>IF( 数据!AM237&lt;=6,(数据!AM237-1)*权重!AC$48,              IF(数据!AM237&lt;=12, 5*权重!AC$48+(数据!AM237-6)*权重!AC$49,                              5*权重!AC$48+6*权重!AC$49+(数据!AM237-12)*权重!AC$51              )
 )</f>
        <v>8.5</v>
      </c>
      <c r="AN237" s="16">
        <f>IF( 数据!AN237&lt;=6,(数据!AN237-1)*权重!AD$48,              IF(数据!AN237&lt;=12, 5*权重!AD$48+(数据!AN237-6)*权重!AD$49,                              5*权重!AD$48+6*权重!AD$49+(数据!AN237-12)*权重!AD$51              )
 )</f>
        <v>77.333333333333329</v>
      </c>
      <c r="AO237" s="16">
        <f>IF( 数据!AO237&lt;=6,(数据!AO237-1)*权重!AE$48,              IF(数据!AO237&lt;=12, 5*权重!AE$48+(数据!AO237-6)*权重!AE$49,                              5*权重!AE$48+6*权重!AE$49+(数据!AO237-12)*权重!AE$51              )
 )</f>
        <v>9.7333333333333343</v>
      </c>
      <c r="AP237" s="16">
        <f>IF( 数据!AP237&lt;=6,(数据!AP237-1)*权重!AF$48,              IF(数据!AP237&lt;=12, 5*权重!AF$48+(数据!AP237-6)*权重!AF$49,                              5*权重!AF$48+6*权重!AF$49+(数据!AP237-12)*权重!AF$51              )
 )</f>
        <v>17.366666666666667</v>
      </c>
      <c r="AQ237" s="16">
        <f>IF( 数据!AQ237&lt;=6,(数据!AQ237-1)*权重!AG$48,              IF(数据!AQ237&lt;=12, 5*权重!AG$48+(数据!AQ237-6)*权重!AG$49,                              5*权重!AG$48+6*权重!AG$49+(数据!AQ237-12)*权重!AG$51              )
 )</f>
        <v>18.833333333333336</v>
      </c>
      <c r="AR237" s="16">
        <f>IF( 数据!AR237&lt;=6,(数据!AR237-1)*权重!AH$48,              IF(数据!AR237&lt;=12, 5*权重!AH$48+(数据!AR237-6)*权重!AH$49,                              5*权重!AH$48+6*权重!AH$49+(数据!AR237-12)*权重!AH$51              )
 )</f>
        <v>14.566666666666665</v>
      </c>
      <c r="AS237" s="16">
        <f>IF( 数据!AS237&lt;=6,(数据!AS237-1)*权重!AI$48,              IF(数据!AS237&lt;=12, 5*权重!AI$48+(数据!AS237-6)*权重!AI$49,                              5*权重!AI$48+6*权重!AI$49+(数据!AS237-12)*权重!AI$51              )
 )</f>
        <v>4.416666666666667</v>
      </c>
      <c r="AT237" s="16">
        <f>IF( 数据!AT237&lt;=6,(数据!AT237-1)*权重!AJ$48,              IF(数据!AT237&lt;=12, 5*权重!AJ$48+(数据!AT237-6)*权重!AJ$49,                              5*权重!AJ$48+6*权重!AJ$49+(数据!AT237-12)*权重!AJ$51              )
 )</f>
        <v>71.875</v>
      </c>
      <c r="AU237" s="16">
        <f>IF( 数据!AU237&lt;=6,(数据!AU237-1)*权重!AK$48,              IF(数据!AU237&lt;=12, 5*权重!AK$48+(数据!AU237-6)*权重!AK$49,                              5*权重!AK$48+6*权重!AK$49+(数据!AU237-12)*权重!AK$51              )
 )</f>
        <v>13.899999999999999</v>
      </c>
      <c r="AV237" s="16">
        <f>IF( 数据!AV237&lt;=6,(数据!AV237-1)*权重!AL$48,              IF(数据!AV237&lt;=10, 5*权重!AL$48+(数据!AV237-4)*权重!AL$50,                              5*权重!AL$48+4*权重!AL$50+(数据!AV237-10)*权重!AL$52              )  )</f>
        <v>2.9749999999999996</v>
      </c>
      <c r="AW237" s="16">
        <f>IF( 数据!AW237&lt;=6,(数据!AW237-1)*权重!AM$48,              IF(数据!AW237&lt;=10, 5*权重!AM$48+(数据!AW237-4)*权重!AM$50,                              5*权重!AM$48+4*权重!AM$50+(数据!AW237-10)*权重!AM$52              )  )</f>
        <v>3.45</v>
      </c>
      <c r="AX237" s="16">
        <f>IF( 数据!AX237&lt;=6,(数据!AX237-1)*权重!AN$48,              IF(数据!AX237&lt;=10, 5*权重!AN$48+(数据!AX237-4)*权重!AN$50,                              5*权重!AN$48+4*权重!AN$50+(数据!AX237-10)*权重!AN$52              )  )</f>
        <v>24.587499999999999</v>
      </c>
      <c r="AY237" s="8">
        <v>3</v>
      </c>
      <c r="AZ237" s="8">
        <v>2</v>
      </c>
      <c r="BA237" s="8">
        <v>3</v>
      </c>
      <c r="BB237" s="8">
        <v>1</v>
      </c>
      <c r="BC237" s="8">
        <v>1</v>
      </c>
      <c r="BD237" s="8">
        <v>2</v>
      </c>
      <c r="BE237" s="8">
        <v>2</v>
      </c>
      <c r="BF237" s="8">
        <v>3</v>
      </c>
      <c r="BG237" s="8">
        <v>2</v>
      </c>
      <c r="BH237" s="8">
        <v>1</v>
      </c>
      <c r="BI237" s="8">
        <v>2</v>
      </c>
      <c r="BJ237" s="8" t="s">
        <v>26</v>
      </c>
      <c r="BK237" s="8" t="s">
        <v>20</v>
      </c>
      <c r="BL237" s="8">
        <v>13</v>
      </c>
      <c r="BM237" s="8" t="s">
        <v>26</v>
      </c>
      <c r="BN237" s="8"/>
      <c r="BO237" s="8">
        <v>2</v>
      </c>
      <c r="BP237" s="34">
        <v>46203</v>
      </c>
      <c r="BQ237" s="8" t="s">
        <v>21</v>
      </c>
      <c r="BR237" s="8" t="s">
        <v>156</v>
      </c>
    </row>
    <row r="238" spans="1:70" ht="15.5" thickBot="1" x14ac:dyDescent="0.35">
      <c r="A238" s="8" t="s">
        <v>26</v>
      </c>
      <c r="B238" s="16">
        <f>SUM(L238:AX238)</f>
        <v>435.22500000000008</v>
      </c>
      <c r="C238" s="8" t="s">
        <v>572</v>
      </c>
      <c r="D238" s="8" t="s">
        <v>154</v>
      </c>
      <c r="E238" s="33">
        <v>1</v>
      </c>
      <c r="F238" s="8">
        <v>0</v>
      </c>
      <c r="G238" s="8" t="s">
        <v>155</v>
      </c>
      <c r="H238" s="8" t="s">
        <v>430</v>
      </c>
      <c r="I238" s="8">
        <v>21</v>
      </c>
      <c r="J238" s="8">
        <v>148</v>
      </c>
      <c r="K238" s="8">
        <v>165</v>
      </c>
      <c r="L238" s="16">
        <f>IF( 数据!L238&lt;=6,(数据!L238-1)*权重!B$48,              IF(数据!L238&lt;=12, 5*权重!B$48+(数据!L238-6)*权重!B$49,                              5*权重!B$48+6*权重!B$49+(数据!L238-12)*权重!B$51              )
 )</f>
        <v>3.9333333333333331</v>
      </c>
      <c r="M238" s="16">
        <f>IF( 数据!M238&lt;=6,(数据!M238-1)*权重!C$48,              IF(数据!M238&lt;=12, 5*权重!C$48+(数据!M238-6)*权重!C$49,                              5*权重!C$48+6*权重!C$49+(数据!M238-12)*权重!C$51              )
 )</f>
        <v>1.75</v>
      </c>
      <c r="N238" s="16">
        <f>IF( 数据!N238&lt;=6,(数据!N238-1)*权重!D$48,              IF(数据!N238&lt;=12, 5*权重!D$48+(数据!N238-6)*权重!D$49,                              5*权重!D$48+6*权重!D$49+(数据!N238-12)*权重!D$51              )
 )</f>
        <v>-0.55833333333333335</v>
      </c>
      <c r="O238" s="16">
        <f>IF( 数据!O238&lt;=6,(数据!O238-1)*权重!E$48,              IF(数据!O238&lt;=12, 5*权重!E$48+(数据!O238-6)*权重!E$49,                              5*权重!E$48+6*权重!E$49+(数据!O238-12)*权重!E$51              )
 )</f>
        <v>0</v>
      </c>
      <c r="P238" s="16">
        <f>IF( 数据!P238&lt;=6,(数据!P238-1)*权重!F$48,              IF(数据!P238&lt;=12, 5*权重!F$48+(数据!P238-6)*权重!F$49,                              5*权重!F$48+6*权重!F$49+(数据!P238-12)*权重!F$51              )
 )</f>
        <v>-2.7333333333333329</v>
      </c>
      <c r="Q238" s="16">
        <f>IF( 数据!Q238&lt;=6,(数据!Q238-1)*权重!G$48,              IF(数据!Q238&lt;=12, 5*权重!G$48+(数据!Q238-6)*权重!G$49,                              5*权重!G$48+6*权重!G$49+(数据!Q238-12)*权重!G$51              )
 )</f>
        <v>0</v>
      </c>
      <c r="R238" s="16">
        <f>IF( 数据!R238&lt;=6,(数据!R238-1)*权重!H$48,              IF(数据!R238&lt;=12, 5*权重!H$48+(数据!R238-6)*权重!H$49,                              5*权重!H$48+6*权重!H$49+(数据!R238-12)*权重!H$51              )
 )</f>
        <v>0</v>
      </c>
      <c r="S238" s="16">
        <f>IF( 数据!S238&lt;=6,(数据!S238-1)*权重!I$48,              IF(数据!S238&lt;=12, 5*权重!I$48+(数据!S238-6)*权重!I$49,                              5*权重!I$48+6*权重!I$49+(数据!S238-12)*权重!I$51              )
 )</f>
        <v>17.933333333333334</v>
      </c>
      <c r="T238" s="16">
        <f>IF( 数据!T238&lt;=6,(数据!T238-1)*权重!J$48,              IF(数据!T238&lt;=12, 5*权重!J$48+(数据!T238-6)*权重!J$49,                              5*权重!J$48+6*权重!J$49+(数据!T238-12)*权重!J$51              )
 )</f>
        <v>1.2999999999999998</v>
      </c>
      <c r="U238" s="16">
        <f>IF( 数据!U238&lt;=6,(数据!U238-1)*权重!K$48,              IF(数据!U238&lt;=12, 5*权重!K$48+(数据!U238-6)*权重!K$49,                              5*权重!K$48+6*权重!K$49+(数据!U238-12)*权重!K$51              )
 )</f>
        <v>0</v>
      </c>
      <c r="V238" s="16">
        <f>IF( 数据!V238&lt;=6,(数据!V238-1)*权重!L$48,              IF(数据!V238&lt;=12, 5*权重!L$48+(数据!V238-6)*权重!L$49,                              5*权重!L$48+6*权重!L$49+(数据!V238-12)*权重!L$51              )
 )</f>
        <v>6.4</v>
      </c>
      <c r="W238" s="16">
        <f>IF( 数据!W238&lt;=6,(数据!W238-1)*权重!M$48,              IF(数据!W238&lt;=12, 5*权重!M$48+(数据!W238-6)*权重!M$49,                              5*权重!M$48+6*权重!M$49+(数据!W238-12)*权重!M$51              )
 )</f>
        <v>1.4</v>
      </c>
      <c r="X238" s="16">
        <f>IF( 数据!X238&lt;=6,(数据!X238-1)*权重!N$48,              IF(数据!X238&lt;=12, 5*权重!N$48+(数据!X238-6)*权重!N$49,                              5*权重!N$48+6*权重!N$49+(数据!X238-12)*权重!N$51              )
 )</f>
        <v>2.1333333333333333</v>
      </c>
      <c r="Y238" s="16">
        <f>IF( 数据!Y238&lt;=6,(数据!Y238-1)*权重!O$48,              IF(数据!Y238&lt;=12, 5*权重!O$48+(数据!Y238-6)*权重!O$49,                              5*权重!O$48+6*权重!O$49+(数据!Y238-12)*权重!O$51              )
 )</f>
        <v>1.3666666666666667</v>
      </c>
      <c r="Z238" s="16">
        <f>IF( 数据!Z238&lt;=6,(数据!Z238-1)*权重!P$48,              IF(数据!Z238&lt;=10, 5*权重!P$48+(数据!Z238-4)*权重!P$50,                              5*权重!P$48+4*权重!P$50+(数据!Z238-10)*权重!P$52              )  )</f>
        <v>-1.425</v>
      </c>
      <c r="AA238" s="16">
        <f>IF( 数据!AA238&lt;=6,(数据!AA238-1)*权重!Q$48,              IF(数据!AA238&lt;=12, 5*权重!Q$48+(数据!AA238-6)*权重!Q$49,                              5*权重!Q$48+6*权重!Q$49+(数据!AA238-12)*权重!Q$51              )
 )</f>
        <v>4.5</v>
      </c>
      <c r="AB238" s="16">
        <f>IF( 数据!AB238&lt;=6,(数据!AB238-1)*权重!R$48,              IF(数据!AB238&lt;=10, 5*权重!R$48+(数据!AB238-4)*权重!R$50,                              5*权重!R$48+4*权重!R$50+(数据!AB238-10)*权重!R$52              )  )</f>
        <v>57.5</v>
      </c>
      <c r="AC238" s="16">
        <f>IF( 数据!AC238&lt;=6,(数据!AC238-1)*权重!S$48,              IF(数据!AC238&lt;=12, 5*权重!S$48+(数据!AC238-6)*权重!S$49,                              5*权重!S$48+6*权重!S$49+(数据!AC238-12)*权重!S$51              )
 )</f>
        <v>20.183333333333334</v>
      </c>
      <c r="AD238" s="16">
        <f>IF( 数据!AD238&lt;=6,(数据!AD238-1)*权重!T$48,              IF(数据!AD238&lt;=12, 5*权重!T$48+(数据!AD238-6)*权重!T$49,                              5*权重!T$48+6*权重!T$49+(数据!AD238-12)*权重!T$51              )
 )</f>
        <v>-1.2333333333333329</v>
      </c>
      <c r="AE238" s="16">
        <f>IF( 数据!AE238&lt;=6,(数据!AE238-1)*权重!U$48,              IF(数据!AE238&lt;=10, 5*权重!U$48+(数据!AE238-4)*权重!U$50,                              5*权重!U$48+4*权重!U$50+(数据!AE238-10)*权重!U$52              )  )</f>
        <v>-2.1999999999999993</v>
      </c>
      <c r="AF238" s="16">
        <f>IF( 数据!AF238&lt;=6,(数据!AF238-1)*权重!V$48,              IF(数据!AF238&lt;=10, 5*权重!V$48+(数据!AF238-4)*权重!V$50,                              5*权重!V$48+4*权重!V$50+(数据!AF238-10)*权重!V$52              )  )</f>
        <v>7.6125000000000007</v>
      </c>
      <c r="AG238" s="16">
        <f>IF( 数据!AG238&lt;=6,(数据!AG238-1)*权重!W$48,              IF(数据!AG238&lt;=12, 5*权重!W$48+(数据!AG238-6)*权重!W$49,                              5*权重!W$48+6*权重!W$49+(数据!AG238-12)*权重!W$51              )
 )</f>
        <v>3.0999999999999996</v>
      </c>
      <c r="AH238" s="16">
        <f>IF( 数据!AH238&lt;=6,(数据!AH238-1)*权重!X$48,              IF(数据!AH238&lt;=10, 5*权重!X$48+(数据!AH238-4)*权重!X$50,                              5*权重!X$48+4*权重!X$50+(数据!AH238-10)*权重!X$52              )  )</f>
        <v>0.17500000000000004</v>
      </c>
      <c r="AI238" s="16">
        <f>IF( 数据!AI238&lt;=6,(数据!AI238-1)*权重!Y$48,              IF(数据!AI238&lt;=12, 5*权重!Y$48+(数据!AI238-6)*权重!Y$49,                              5*权重!Y$48+6*权重!Y$49+(数据!AI238-12)*权重!Y$51              )
 )</f>
        <v>0.8</v>
      </c>
      <c r="AJ238" s="16">
        <f>IF( 数据!AJ238&lt;=6,(数据!AJ238-1)*权重!Z$48,              IF(数据!AJ238&lt;=10, 5*权重!Z$48+(数据!AJ238-4)*权重!Z$50,                              5*权重!Z$48+4*权重!Z$50+(数据!AJ238-10)*权重!Z$52              )  )</f>
        <v>9.8375000000000004</v>
      </c>
      <c r="AK238" s="16">
        <f>IF( 数据!AK238&lt;=6,(数据!AK238-1)*权重!AA$48,              IF(数据!AK238&lt;=10, 5*权重!AA$48+(数据!AK238-4)*权重!AA$50,                              5*权重!AA$48+4*权重!AA$50+(数据!AK238-10)*权重!AA$52              )  )</f>
        <v>-1.1000000000000001</v>
      </c>
      <c r="AL238" s="16">
        <f>IF( 数据!AL238&lt;=6,(数据!AL238-1)*权重!AB$48,              IF(数据!AL238&lt;=12, 5*权重!AB$48+(数据!AL238-6)*权重!AB$49,                              5*权重!AB$48+6*权重!AB$49+(数据!AL238-12)*权重!AB$51              )
 )</f>
        <v>14.4</v>
      </c>
      <c r="AM238" s="16">
        <f>IF( 数据!AM238&lt;=6,(数据!AM238-1)*权重!AC$48,              IF(数据!AM238&lt;=12, 5*权重!AC$48+(数据!AM238-6)*权重!AC$49,                              5*权重!AC$48+6*权重!AC$49+(数据!AM238-12)*权重!AC$51              )
 )</f>
        <v>9.2333333333333343</v>
      </c>
      <c r="AN238" s="16">
        <f>IF( 数据!AN238&lt;=6,(数据!AN238-1)*权重!AD$48,              IF(数据!AN238&lt;=12, 5*权重!AD$48+(数据!AN238-6)*权重!AD$49,                              5*权重!AD$48+6*权重!AD$49+(数据!AN238-12)*权重!AD$51              )
 )</f>
        <v>86.791666666666657</v>
      </c>
      <c r="AO238" s="16">
        <f>IF( 数据!AO238&lt;=6,(数据!AO238-1)*权重!AE$48,              IF(数据!AO238&lt;=12, 5*权重!AE$48+(数据!AO238-6)*权重!AE$49,                              5*权重!AE$48+6*权重!AE$49+(数据!AO238-12)*权重!AE$51              )
 )</f>
        <v>8.3500000000000014</v>
      </c>
      <c r="AP238" s="16">
        <f>IF( 数据!AP238&lt;=6,(数据!AP238-1)*权重!AF$48,              IF(数据!AP238&lt;=12, 5*权重!AF$48+(数据!AP238-6)*权重!AF$49,                              5*权重!AF$48+6*权重!AF$49+(数据!AP238-12)*权重!AF$51              )
 )</f>
        <v>17.366666666666667</v>
      </c>
      <c r="AQ238" s="16">
        <f>IF( 数据!AQ238&lt;=6,(数据!AQ238-1)*权重!AG$48,              IF(数据!AQ238&lt;=12, 5*权重!AG$48+(数据!AQ238-6)*权重!AG$49,                              5*权重!AG$48+6*权重!AG$49+(数据!AQ238-12)*权重!AG$51              )
 )</f>
        <v>19.350000000000001</v>
      </c>
      <c r="AR238" s="16">
        <f>IF( 数据!AR238&lt;=6,(数据!AR238-1)*权重!AH$48,              IF(数据!AR238&lt;=12, 5*权重!AH$48+(数据!AR238-6)*权重!AH$49,                              5*权重!AH$48+6*权重!AH$49+(数据!AR238-12)*权重!AH$51              )
 )</f>
        <v>15.733333333333333</v>
      </c>
      <c r="AS238" s="16">
        <f>IF( 数据!AS238&lt;=6,(数据!AS238-1)*权重!AI$48,              IF(数据!AS238&lt;=12, 5*权重!AI$48+(数据!AS238-6)*权重!AI$49,                              5*权重!AI$48+6*权重!AI$49+(数据!AS238-12)*权重!AI$51              )
 )</f>
        <v>1.8500000000000005</v>
      </c>
      <c r="AT238" s="16">
        <f>IF( 数据!AT238&lt;=6,(数据!AT238-1)*权重!AJ$48,              IF(数据!AT238&lt;=12, 5*权重!AJ$48+(数据!AT238-6)*权重!AJ$49,                              5*权重!AJ$48+6*权重!AJ$49+(数据!AT238-12)*权重!AJ$51              )
 )</f>
        <v>86.5</v>
      </c>
      <c r="AU238" s="16">
        <f>IF( 数据!AU238&lt;=6,(数据!AU238-1)*权重!AK$48,              IF(数据!AU238&lt;=12, 5*权重!AK$48+(数据!AU238-6)*权重!AK$49,                              5*权重!AK$48+6*权重!AK$49+(数据!AU238-12)*权重!AK$51              )
 )</f>
        <v>14.799999999999999</v>
      </c>
      <c r="AV238" s="16">
        <f>IF( 数据!AV238&lt;=6,(数据!AV238-1)*权重!AL$48,              IF(数据!AV238&lt;=10, 5*权重!AL$48+(数据!AV238-4)*权重!AL$50,                              5*权重!AL$48+4*权重!AL$50+(数据!AV238-10)*权重!AL$52              )  )</f>
        <v>2.9749999999999996</v>
      </c>
      <c r="AW238" s="16">
        <f>IF( 数据!AW238&lt;=6,(数据!AW238-1)*权重!AM$48,              IF(数据!AW238&lt;=10, 5*权重!AM$48+(数据!AW238-4)*权重!AM$50,                              5*权重!AM$48+4*权重!AM$50+(数据!AW238-10)*权重!AM$52              )  )</f>
        <v>3.45</v>
      </c>
      <c r="AX238" s="16">
        <f>IF( 数据!AX238&lt;=6,(数据!AX238-1)*权重!AN$48,              IF(数据!AX238&lt;=10, 5*权重!AN$48+(数据!AX238-4)*权重!AN$50,                              5*权重!AN$48+4*权重!AN$50+(数据!AX238-10)*权重!AN$52              )  )</f>
        <v>23.75</v>
      </c>
      <c r="AY238" s="8">
        <v>4</v>
      </c>
      <c r="AZ238" s="8">
        <v>1</v>
      </c>
      <c r="BA238" s="8">
        <v>1</v>
      </c>
      <c r="BB238" s="8">
        <v>2</v>
      </c>
      <c r="BC238" s="8">
        <v>1</v>
      </c>
      <c r="BD238" s="8">
        <v>2</v>
      </c>
      <c r="BE238" s="8">
        <v>3</v>
      </c>
      <c r="BF238" s="8">
        <v>3</v>
      </c>
      <c r="BG238" s="8">
        <v>2</v>
      </c>
      <c r="BH238" s="8">
        <v>3</v>
      </c>
      <c r="BI238" s="8">
        <v>1</v>
      </c>
      <c r="BJ238" s="8" t="s">
        <v>26</v>
      </c>
      <c r="BK238" s="8" t="s">
        <v>20</v>
      </c>
      <c r="BL238" s="8">
        <v>14</v>
      </c>
      <c r="BM238" s="8" t="s">
        <v>26</v>
      </c>
      <c r="BN238" s="8"/>
      <c r="BO238" s="8">
        <v>5</v>
      </c>
      <c r="BP238" s="34">
        <v>47299</v>
      </c>
      <c r="BQ238" s="8" t="s">
        <v>21</v>
      </c>
      <c r="BR238" s="8" t="s">
        <v>156</v>
      </c>
    </row>
    <row r="239" spans="1:70" ht="15.5" thickBot="1" x14ac:dyDescent="0.35">
      <c r="A239" s="8" t="s">
        <v>26</v>
      </c>
      <c r="B239" s="16">
        <f t="shared" si="9"/>
        <v>439.64</v>
      </c>
      <c r="C239" s="8" t="s">
        <v>573</v>
      </c>
      <c r="D239" s="8" t="s">
        <v>154</v>
      </c>
      <c r="E239" s="33">
        <v>1</v>
      </c>
      <c r="F239" s="8">
        <v>0</v>
      </c>
      <c r="G239" s="8" t="s">
        <v>19</v>
      </c>
      <c r="H239" s="8" t="s">
        <v>30</v>
      </c>
      <c r="I239" s="8">
        <v>28</v>
      </c>
      <c r="J239" s="8">
        <v>149</v>
      </c>
      <c r="K239" s="8">
        <v>160</v>
      </c>
      <c r="L239" s="16">
        <f>IF( 数据!L239&lt;=6,(数据!L239-1)*权重!B$48,              IF(数据!L239&lt;=12, 5*权重!B$48+(数据!L239-6)*权重!B$49,                              5*权重!B$48+6*权重!B$49+(数据!L239-12)*权重!B$51              )
 )</f>
        <v>3.4666666666666668</v>
      </c>
      <c r="M239" s="16">
        <f>IF( 数据!M239&lt;=6,(数据!M239-1)*权重!C$48,              IF(数据!M239&lt;=12, 5*权重!C$48+(数据!M239-6)*权重!C$49,                              5*权重!C$48+6*权重!C$49+(数据!M239-12)*权重!C$51              )
 )</f>
        <v>0.91666666666666674</v>
      </c>
      <c r="N239" s="16">
        <f>IF( 数据!N239&lt;=6,(数据!N239-1)*权重!D$48,              IF(数据!N239&lt;=12, 5*权重!D$48+(数据!N239-6)*权重!D$49,                              5*权重!D$48+6*权重!D$49+(数据!N239-12)*权重!D$51              )
 )</f>
        <v>0.82000000000000006</v>
      </c>
      <c r="O239" s="16">
        <f>IF( 数据!O239&lt;=6,(数据!O239-1)*权重!E$48,              IF(数据!O239&lt;=12, 5*权重!E$48+(数据!O239-6)*权重!E$49,                              5*权重!E$48+6*权重!E$49+(数据!O239-12)*权重!E$51              )
 )</f>
        <v>0</v>
      </c>
      <c r="P239" s="16">
        <f>IF( 数据!P239&lt;=6,(数据!P239-1)*权重!F$48,              IF(数据!P239&lt;=12, 5*权重!F$48+(数据!P239-6)*权重!F$49,                              5*权重!F$48+6*权重!F$49+(数据!P239-12)*权重!F$51              )
 )</f>
        <v>-2.7333333333333329</v>
      </c>
      <c r="Q239" s="16">
        <f>IF( 数据!Q239&lt;=6,(数据!Q239-1)*权重!G$48,              IF(数据!Q239&lt;=12, 5*权重!G$48+(数据!Q239-6)*权重!G$49,                              5*权重!G$48+6*权重!G$49+(数据!Q239-12)*权重!G$51              )
 )</f>
        <v>0</v>
      </c>
      <c r="R239" s="16">
        <f>IF( 数据!R239&lt;=6,(数据!R239-1)*权重!H$48,              IF(数据!R239&lt;=12, 5*权重!H$48+(数据!R239-6)*权重!H$49,                              5*权重!H$48+6*权重!H$49+(数据!R239-12)*权重!H$51              )
 )</f>
        <v>0</v>
      </c>
      <c r="S239" s="16">
        <f>IF( 数据!S239&lt;=6,(数据!S239-1)*权重!I$48,              IF(数据!S239&lt;=12, 5*权重!I$48+(数据!S239-6)*权重!I$49,                              5*权重!I$48+6*权重!I$49+(数据!S239-12)*权重!I$51              )
 )</f>
        <v>13.666666666666666</v>
      </c>
      <c r="T239" s="16">
        <f>IF( 数据!T239&lt;=6,(数据!T239-1)*权重!J$48,              IF(数据!T239&lt;=12, 5*权重!J$48+(数据!T239-6)*权重!J$49,                              5*权重!J$48+6*权重!J$49+(数据!T239-12)*权重!J$51              )
 )</f>
        <v>1.2999999999999998</v>
      </c>
      <c r="U239" s="16">
        <f>IF( 数据!U239&lt;=6,(数据!U239-1)*权重!K$48,              IF(数据!U239&lt;=12, 5*权重!K$48+(数据!U239-6)*权重!K$49,                              5*权重!K$48+6*权重!K$49+(数据!U239-12)*权重!K$51              )
 )</f>
        <v>0</v>
      </c>
      <c r="V239" s="16">
        <f>IF( 数据!V239&lt;=6,(数据!V239-1)*权重!L$48,              IF(数据!V239&lt;=12, 5*权重!L$48+(数据!V239-6)*权重!L$49,                              5*权重!L$48+6*权重!L$49+(数据!V239-12)*权重!L$51              )
 )</f>
        <v>0</v>
      </c>
      <c r="W239" s="16">
        <f>IF( 数据!W239&lt;=6,(数据!W239-1)*权重!M$48,              IF(数据!W239&lt;=12, 5*权重!M$48+(数据!W239-6)*权重!M$49,                              5*权重!M$48+6*权重!M$49+(数据!W239-12)*权重!M$51              )
 )</f>
        <v>1.4</v>
      </c>
      <c r="X239" s="16">
        <f>IF( 数据!X239&lt;=6,(数据!X239-1)*权重!N$48,              IF(数据!X239&lt;=12, 5*权重!N$48+(数据!X239-6)*权重!N$49,                              5*权重!N$48+6*权重!N$49+(数据!X239-12)*权重!N$51              )
 )</f>
        <v>3.1999999999999997</v>
      </c>
      <c r="Y239" s="16">
        <f>IF( 数据!Y239&lt;=6,(数据!Y239-1)*权重!O$48,              IF(数据!Y239&lt;=12, 5*权重!O$48+(数据!Y239-6)*权重!O$49,                              5*权重!O$48+6*权重!O$49+(数据!Y239-12)*权重!O$51              )
 )</f>
        <v>0</v>
      </c>
      <c r="Z239" s="16">
        <f>IF( 数据!Z239&lt;=6,(数据!Z239-1)*权重!P$48,              IF(数据!Z239&lt;=10, 5*权重!P$48+(数据!Z239-4)*权重!P$50,                              5*权重!P$48+4*权重!P$50+(数据!Z239-10)*权重!P$52              )  )</f>
        <v>-0.88000000000000012</v>
      </c>
      <c r="AA239" s="16">
        <f>IF( 数据!AA239&lt;=6,(数据!AA239-1)*权重!Q$48,              IF(数据!AA239&lt;=12, 5*权重!Q$48+(数据!AA239-6)*权重!Q$49,                              5*权重!Q$48+6*权重!Q$49+(数据!AA239-12)*权重!Q$51              )
 )</f>
        <v>6.5</v>
      </c>
      <c r="AB239" s="16">
        <f>IF( 数据!AB239&lt;=6,(数据!AB239-1)*权重!R$48,              IF(数据!AB239&lt;=10, 5*权重!R$48+(数据!AB239-4)*权重!R$50,                              5*权重!R$48+4*权重!R$50+(数据!AB239-10)*权重!R$52              )  )</f>
        <v>56</v>
      </c>
      <c r="AC239" s="16">
        <f>IF( 数据!AC239&lt;=6,(数据!AC239-1)*权重!S$48,              IF(数据!AC239&lt;=12, 5*权重!S$48+(数据!AC239-6)*权重!S$49,                              5*权重!S$48+6*权重!S$49+(数据!AC239-12)*权重!S$51              )
 )</f>
        <v>20.866666666666667</v>
      </c>
      <c r="AD239" s="16">
        <f>IF( 数据!AD239&lt;=6,(数据!AD239-1)*权重!T$48,              IF(数据!AD239&lt;=12, 5*权重!T$48+(数据!AD239-6)*权重!T$49,                              5*权重!T$48+6*权重!T$49+(数据!AD239-12)*权重!T$51              )
 )</f>
        <v>-0.86666666666666625</v>
      </c>
      <c r="AE239" s="16">
        <f>IF( 数据!AE239&lt;=6,(数据!AE239-1)*权重!U$48,              IF(数据!AE239&lt;=10, 5*权重!U$48+(数据!AE239-4)*权重!U$50,                              5*权重!U$48+4*权重!U$50+(数据!AE239-10)*权重!U$52              )  )</f>
        <v>-1.7999999999999994</v>
      </c>
      <c r="AF239" s="16">
        <f>IF( 数据!AF239&lt;=6,(数据!AF239-1)*权重!V$48,              IF(数据!AF239&lt;=10, 5*权重!V$48+(数据!AF239-4)*权重!V$50,                              5*权重!V$48+4*权重!V$50+(数据!AF239-10)*权重!V$52              )  )</f>
        <v>7.3500000000000005</v>
      </c>
      <c r="AG239" s="16">
        <f>IF( 数据!AG239&lt;=6,(数据!AG239-1)*权重!W$48,              IF(数据!AG239&lt;=12, 5*权重!W$48+(数据!AG239-6)*权重!W$49,                              5*权重!W$48+6*权重!W$49+(数据!AG239-12)*权重!W$51              )
 )</f>
        <v>6.35</v>
      </c>
      <c r="AH239" s="16">
        <f>IF( 数据!AH239&lt;=6,(数据!AH239-1)*权重!X$48,              IF(数据!AH239&lt;=10, 5*权重!X$48+(数据!AH239-4)*权重!X$50,                              5*权重!X$48+4*权重!X$50+(数据!AH239-10)*权重!X$52              )  )</f>
        <v>0.17500000000000004</v>
      </c>
      <c r="AI239" s="16">
        <f>IF( 数据!AI239&lt;=6,(数据!AI239-1)*权重!Y$48,              IF(数据!AI239&lt;=12, 5*权重!Y$48+(数据!AI239-6)*权重!Y$49,                              5*权重!Y$48+6*权重!Y$49+(数据!AI239-12)*权重!Y$51              )
 )</f>
        <v>3.3333333333333354E-2</v>
      </c>
      <c r="AJ239" s="16">
        <f>IF( 数据!AJ239&lt;=6,(数据!AJ239-1)*权重!Z$48,              IF(数据!AJ239&lt;=10, 5*权重!Z$48+(数据!AJ239-4)*权重!Z$50,                              5*权重!Z$48+4*权重!Z$50+(数据!AJ239-10)*权重!Z$52              )  )</f>
        <v>8.0750000000000011</v>
      </c>
      <c r="AK239" s="16">
        <f>IF( 数据!AK239&lt;=6,(数据!AK239-1)*权重!AA$48,              IF(数据!AK239&lt;=10, 5*权重!AA$48+(数据!AK239-4)*权重!AA$50,                              5*权重!AA$48+4*权重!AA$50+(数据!AK239-10)*权重!AA$52              )  )</f>
        <v>-1.1000000000000001</v>
      </c>
      <c r="AL239" s="16">
        <f>IF( 数据!AL239&lt;=6,(数据!AL239-1)*权重!AB$48,              IF(数据!AL239&lt;=12, 5*权重!AB$48+(数据!AL239-6)*权重!AB$49,                              5*权重!AB$48+6*权重!AB$49+(数据!AL239-12)*权重!AB$51              )
 )</f>
        <v>14.4</v>
      </c>
      <c r="AM239" s="16">
        <f>IF( 数据!AM239&lt;=6,(数据!AM239-1)*权重!AC$48,              IF(数据!AM239&lt;=12, 5*权重!AC$48+(数据!AM239-6)*权重!AC$49,                              5*权重!AC$48+6*权重!AC$49+(数据!AM239-12)*权重!AC$51              )
 )</f>
        <v>9.2333333333333343</v>
      </c>
      <c r="AN239" s="16">
        <f>IF( 数据!AN239&lt;=6,(数据!AN239-1)*权重!AD$48,              IF(数据!AN239&lt;=12, 5*权重!AD$48+(数据!AN239-6)*权重!AD$49,                              5*权重!AD$48+6*权重!AD$49+(数据!AN239-12)*权重!AD$51              )
 )</f>
        <v>86.791666666666657</v>
      </c>
      <c r="AO239" s="16">
        <f>IF( 数据!AO239&lt;=6,(数据!AO239-1)*权重!AE$48,              IF(数据!AO239&lt;=12, 5*权重!AE$48+(数据!AO239-6)*权重!AE$49,                              5*权重!AE$48+6*权重!AE$49+(数据!AO239-12)*权重!AE$51              )
 )</f>
        <v>17.7</v>
      </c>
      <c r="AP239" s="16">
        <f>IF( 数据!AP239&lt;=6,(数据!AP239-1)*权重!AF$48,              IF(数据!AP239&lt;=12, 5*权重!AF$48+(数据!AP239-6)*权重!AF$49,                              5*权重!AF$48+6*权重!AF$49+(数据!AP239-12)*权重!AF$51              )
 )</f>
        <v>17.366666666666667</v>
      </c>
      <c r="AQ239" s="16">
        <f>IF( 数据!AQ239&lt;=6,(数据!AQ239-1)*权重!AG$48,              IF(数据!AQ239&lt;=12, 5*权重!AG$48+(数据!AQ239-6)*权重!AG$49,                              5*权重!AG$48+6*权重!AG$49+(数据!AQ239-12)*权重!AG$51              )
 )</f>
        <v>19.350000000000001</v>
      </c>
      <c r="AR239" s="16">
        <f>IF( 数据!AR239&lt;=6,(数据!AR239-1)*权重!AH$48,              IF(数据!AR239&lt;=12, 5*权重!AH$48+(数据!AR239-6)*权重!AH$49,                              5*权重!AH$48+6*权重!AH$49+(数据!AR239-12)*权重!AH$51              )
 )</f>
        <v>15.733333333333333</v>
      </c>
      <c r="AS239" s="16">
        <f>IF( 数据!AS239&lt;=6,(数据!AS239-1)*权重!AI$48,              IF(数据!AS239&lt;=12, 5*权重!AI$48+(数据!AS239-6)*权重!AI$49,                              5*权重!AI$48+6*权重!AI$49+(数据!AS239-12)*权重!AI$51              )
 )</f>
        <v>8.5500000000000007</v>
      </c>
      <c r="AT239" s="16">
        <f>IF( 数据!AT239&lt;=6,(数据!AT239-1)*权重!AJ$48,              IF(数据!AT239&lt;=12, 5*权重!AJ$48+(数据!AT239-6)*权重!AJ$49,                              5*权重!AJ$48+6*权重!AJ$49+(数据!AT239-12)*权重!AJ$51              )
 )</f>
        <v>81.625</v>
      </c>
      <c r="AU239" s="16">
        <f>IF( 数据!AU239&lt;=6,(数据!AU239-1)*权重!AK$48,              IF(数据!AU239&lt;=12, 5*权重!AK$48+(数据!AU239-6)*权重!AK$49,                              5*权重!AK$48+6*权重!AK$49+(数据!AU239-12)*权重!AK$51              )
 )</f>
        <v>14.799999999999999</v>
      </c>
      <c r="AV239" s="16">
        <f>IF( 数据!AV239&lt;=6,(数据!AV239-1)*权重!AL$48,              IF(数据!AV239&lt;=10, 5*权重!AL$48+(数据!AV239-4)*权重!AL$50,                              5*权重!AL$48+4*权重!AL$50+(数据!AV239-10)*权重!AL$52              )  )</f>
        <v>3.4</v>
      </c>
      <c r="AW239" s="16">
        <f>IF( 数据!AW239&lt;=6,(数据!AW239-1)*权重!AM$48,              IF(数据!AW239&lt;=10, 5*权重!AM$48+(数据!AW239-4)*权重!AM$50,                              5*权重!AM$48+4*权重!AM$50+(数据!AW239-10)*权重!AM$52              )  )</f>
        <v>4.2</v>
      </c>
      <c r="AX239" s="16">
        <f>IF( 数据!AX239&lt;=6,(数据!AX239-1)*权重!AN$48,              IF(数据!AX239&lt;=10, 5*权重!AN$48+(数据!AX239-4)*权重!AN$50,                              5*权重!AN$48+4*权重!AN$50+(数据!AX239-10)*权重!AN$52              )  )</f>
        <v>23.75</v>
      </c>
      <c r="AY239" s="8">
        <v>3</v>
      </c>
      <c r="AZ239" s="8">
        <v>2</v>
      </c>
      <c r="BA239" s="8">
        <v>1</v>
      </c>
      <c r="BB239" s="8">
        <v>1</v>
      </c>
      <c r="BC239" s="8">
        <v>2</v>
      </c>
      <c r="BD239" s="8">
        <v>2</v>
      </c>
      <c r="BE239" s="8">
        <v>1</v>
      </c>
      <c r="BF239" s="8">
        <v>3</v>
      </c>
      <c r="BG239" s="8">
        <v>2</v>
      </c>
      <c r="BH239" s="8">
        <v>2</v>
      </c>
      <c r="BI239" s="8">
        <v>1</v>
      </c>
      <c r="BJ239" s="8" t="s">
        <v>26</v>
      </c>
      <c r="BK239" s="8" t="s">
        <v>20</v>
      </c>
      <c r="BL239" s="8">
        <v>15</v>
      </c>
      <c r="BM239" s="8" t="s">
        <v>26</v>
      </c>
      <c r="BN239" s="8"/>
      <c r="BO239" s="8" t="s">
        <v>26</v>
      </c>
      <c r="BP239" s="34">
        <v>46568</v>
      </c>
      <c r="BQ239" s="8" t="s">
        <v>21</v>
      </c>
      <c r="BR239" s="8" t="s">
        <v>156</v>
      </c>
    </row>
    <row r="240" spans="1:70" ht="15.5" thickBot="1" x14ac:dyDescent="0.35">
      <c r="A240" s="8" t="s">
        <v>26</v>
      </c>
      <c r="B240" s="16">
        <f t="shared" si="9"/>
        <v>462.28249999999991</v>
      </c>
      <c r="C240" s="8" t="s">
        <v>574</v>
      </c>
      <c r="D240" s="8" t="s">
        <v>154</v>
      </c>
      <c r="E240" s="33">
        <v>1</v>
      </c>
      <c r="F240" s="8">
        <v>0</v>
      </c>
      <c r="G240" s="8" t="s">
        <v>157</v>
      </c>
      <c r="H240" s="8" t="s">
        <v>31</v>
      </c>
      <c r="I240" s="8">
        <v>33</v>
      </c>
      <c r="J240" s="8">
        <v>179</v>
      </c>
      <c r="K240" s="8">
        <v>185</v>
      </c>
      <c r="L240" s="16">
        <f>IF( 数据!L240&lt;=6,(数据!L240-1)*权重!B$48,              IF(数据!L240&lt;=12, 5*权重!B$48+(数据!L240-6)*权重!B$49,                              5*权重!B$48+6*权重!B$49+(数据!L240-12)*权重!B$51              )
 )</f>
        <v>4.8666666666666663</v>
      </c>
      <c r="M240" s="16">
        <f>IF( 数据!M240&lt;=6,(数据!M240-1)*权重!C$48,              IF(数据!M240&lt;=12, 5*权重!C$48+(数据!M240-6)*权重!C$49,                              5*权重!C$48+6*权重!C$49+(数据!M240-12)*权重!C$51              )
 )</f>
        <v>1.7399999999999998</v>
      </c>
      <c r="N240" s="16">
        <f>IF( 数据!N240&lt;=6,(数据!N240-1)*权重!D$48,              IF(数据!N240&lt;=12, 5*权重!D$48+(数据!N240-6)*权重!D$49,                              5*权重!D$48+6*权重!D$49+(数据!N240-12)*权重!D$51              )
 )</f>
        <v>1.3699999999999999</v>
      </c>
      <c r="O240" s="16">
        <f>IF( 数据!O240&lt;=6,(数据!O240-1)*权重!E$48,              IF(数据!O240&lt;=12, 5*权重!E$48+(数据!O240-6)*权重!E$49,                              5*权重!E$48+6*权重!E$49+(数据!O240-12)*权重!E$51              )
 )</f>
        <v>0</v>
      </c>
      <c r="P240" s="16">
        <f>IF( 数据!P240&lt;=6,(数据!P240-1)*权重!F$48,              IF(数据!P240&lt;=12, 5*权重!F$48+(数据!P240-6)*权重!F$49,                              5*权重!F$48+6*权重!F$49+(数据!P240-12)*权重!F$51              )
 )</f>
        <v>-1.9666666666666663</v>
      </c>
      <c r="Q240" s="16">
        <f>IF( 数据!Q240&lt;=6,(数据!Q240-1)*权重!G$48,              IF(数据!Q240&lt;=12, 5*权重!G$48+(数据!Q240-6)*权重!G$49,                              5*权重!G$48+6*权重!G$49+(数据!Q240-12)*权重!G$51              )
 )</f>
        <v>0</v>
      </c>
      <c r="R240" s="16">
        <f>IF( 数据!R240&lt;=6,(数据!R240-1)*权重!H$48,              IF(数据!R240&lt;=12, 5*权重!H$48+(数据!R240-6)*权重!H$49,                              5*权重!H$48+6*权重!H$49+(数据!R240-12)*权重!H$51              )
 )</f>
        <v>0</v>
      </c>
      <c r="S240" s="16">
        <f>IF( 数据!S240&lt;=6,(数据!S240-1)*权重!I$48,              IF(数据!S240&lt;=12, 5*权重!I$48+(数据!S240-6)*权重!I$49,                              5*权重!I$48+6*权重!I$49+(数据!S240-12)*权重!I$51              )
 )</f>
        <v>10.6</v>
      </c>
      <c r="T240" s="16">
        <f>IF( 数据!T240&lt;=6,(数据!T240-1)*权重!J$48,              IF(数据!T240&lt;=12, 5*权重!J$48+(数据!T240-6)*权重!J$49,                              5*权重!J$48+6*权重!J$49+(数据!T240-12)*权重!J$51              )
 )</f>
        <v>2.2999999999999998</v>
      </c>
      <c r="U240" s="16">
        <f>IF( 数据!U240&lt;=6,(数据!U240-1)*权重!K$48,              IF(数据!U240&lt;=12, 5*权重!K$48+(数据!U240-6)*权重!K$49,                              5*权重!K$48+6*权重!K$49+(数据!U240-12)*权重!K$51              )
 )</f>
        <v>0</v>
      </c>
      <c r="V240" s="16">
        <f>IF( 数据!V240&lt;=6,(数据!V240-1)*权重!L$48,              IF(数据!V240&lt;=12, 5*权重!L$48+(数据!V240-6)*权重!L$49,                              5*权重!L$48+6*权重!L$49+(数据!V240-12)*权重!L$51              )
 )</f>
        <v>6.0333333333333341</v>
      </c>
      <c r="W240" s="16">
        <f>IF( 数据!W240&lt;=6,(数据!W240-1)*权重!M$48,              IF(数据!W240&lt;=12, 5*权重!M$48+(数据!W240-6)*权重!M$49,                              5*权重!M$48+6*权重!M$49+(数据!W240-12)*权重!M$51              )
 )</f>
        <v>2.6666666666666665</v>
      </c>
      <c r="X240" s="16">
        <f>IF( 数据!X240&lt;=6,(数据!X240-1)*权重!N$48,              IF(数据!X240&lt;=12, 5*权重!N$48+(数据!X240-6)*权重!N$49,                              5*权重!N$48+6*权重!N$49+(数据!X240-12)*权重!N$51              )
 )</f>
        <v>4.5999999999999996</v>
      </c>
      <c r="Y240" s="16">
        <f>IF( 数据!Y240&lt;=6,(数据!Y240-1)*权重!O$48,              IF(数据!Y240&lt;=12, 5*权重!O$48+(数据!Y240-6)*权重!O$49,                              5*权重!O$48+6*权重!O$49+(数据!Y240-12)*权重!O$51              )
 )</f>
        <v>0.96</v>
      </c>
      <c r="Z240" s="16">
        <f>IF( 数据!Z240&lt;=6,(数据!Z240-1)*权重!P$48,              IF(数据!Z240&lt;=10, 5*权重!P$48+(数据!Z240-4)*权重!P$50,                              5*权重!P$48+4*权重!P$50+(数据!Z240-10)*权重!P$52              )  )</f>
        <v>-1.425</v>
      </c>
      <c r="AA240" s="16">
        <f>IF( 数据!AA240&lt;=6,(数据!AA240-1)*权重!Q$48,              IF(数据!AA240&lt;=12, 5*权重!Q$48+(数据!AA240-6)*权重!Q$49,                              5*权重!Q$48+6*权重!Q$49+(数据!AA240-12)*权重!Q$51              )
 )</f>
        <v>7.833333333333333</v>
      </c>
      <c r="AB240" s="16">
        <f>IF( 数据!AB240&lt;=6,(数据!AB240-1)*权重!R$48,              IF(数据!AB240&lt;=10, 5*权重!R$48+(数据!AB240-4)*权重!R$50,                              5*权重!R$48+4*权重!R$50+(数据!AB240-10)*权重!R$52              )  )</f>
        <v>56.75</v>
      </c>
      <c r="AC240" s="16">
        <f>IF( 数据!AC240&lt;=6,(数据!AC240-1)*权重!S$48,              IF(数据!AC240&lt;=12, 5*权重!S$48+(数据!AC240-6)*权重!S$49,                              5*权重!S$48+6*权重!S$49+(数据!AC240-12)*权重!S$51              )
 )</f>
        <v>22.916666666666664</v>
      </c>
      <c r="AD240" s="16">
        <f>IF( 数据!AD240&lt;=6,(数据!AD240-1)*权重!T$48,              IF(数据!AD240&lt;=12, 5*权重!T$48+(数据!AD240-6)*权重!T$49,                              5*权重!T$48+6*权重!T$49+(数据!AD240-12)*权重!T$51              )
 )</f>
        <v>-0.13333333333333286</v>
      </c>
      <c r="AE240" s="16">
        <f>IF( 数据!AE240&lt;=6,(数据!AE240-1)*权重!U$48,              IF(数据!AE240&lt;=10, 5*权重!U$48+(数据!AE240-4)*权重!U$50,                              5*权重!U$48+4*权重!U$50+(数据!AE240-10)*权重!U$52              )  )</f>
        <v>0.20000000000000062</v>
      </c>
      <c r="AF240" s="16">
        <f>IF( 数据!AF240&lt;=6,(数据!AF240-1)*权重!V$48,              IF(数据!AF240&lt;=10, 5*权重!V$48+(数据!AF240-4)*权重!V$50,                              5*权重!V$48+4*权重!V$50+(数据!AF240-10)*权重!V$52              )  )</f>
        <v>8.1375000000000011</v>
      </c>
      <c r="AG240" s="16">
        <f>IF( 数据!AG240&lt;=6,(数据!AG240-1)*权重!W$48,              IF(数据!AG240&lt;=12, 5*权重!W$48+(数据!AG240-6)*权重!W$49,                              5*权重!W$48+6*权重!W$49+(数据!AG240-12)*权重!W$51              )
 )</f>
        <v>3.6999999999999997</v>
      </c>
      <c r="AH240" s="16">
        <f>IF( 数据!AH240&lt;=6,(数据!AH240-1)*权重!X$48,              IF(数据!AH240&lt;=10, 5*权重!X$48+(数据!AH240-4)*权重!X$50,                              5*权重!X$48+4*权重!X$50+(数据!AH240-10)*权重!X$52              )  )</f>
        <v>0.28749999999999998</v>
      </c>
      <c r="AI240" s="16">
        <f>IF( 数据!AI240&lt;=6,(数据!AI240-1)*权重!Y$48,              IF(数据!AI240&lt;=12, 5*权重!Y$48+(数据!AI240-6)*权重!Y$49,                              5*权重!Y$48+6*权重!Y$49+(数据!AI240-12)*权重!Y$51              )
 )</f>
        <v>6.666666666666668E-2</v>
      </c>
      <c r="AJ240" s="16">
        <f>IF( 数据!AJ240&lt;=6,(数据!AJ240-1)*权重!Z$48,              IF(数据!AJ240&lt;=10, 5*权重!Z$48+(数据!AJ240-4)*权重!Z$50,                              5*权重!Z$48+4*权重!Z$50+(数据!AJ240-10)*权重!Z$52              )  )</f>
        <v>11.600000000000001</v>
      </c>
      <c r="AK240" s="16">
        <f>IF( 数据!AK240&lt;=6,(数据!AK240-1)*权重!AA$48,              IF(数据!AK240&lt;=10, 5*权重!AA$48+(数据!AK240-4)*权重!AA$50,                              5*权重!AA$48+4*权重!AA$50+(数据!AK240-10)*权重!AA$52              )  )</f>
        <v>-1.1000000000000001</v>
      </c>
      <c r="AL240" s="16">
        <f>IF( 数据!AL240&lt;=6,(数据!AL240-1)*权重!AB$48,              IF(数据!AL240&lt;=12, 5*权重!AB$48+(数据!AL240-6)*权重!AB$49,                              5*权重!AB$48+6*权重!AB$49+(数据!AL240-12)*权重!AB$51              )
 )</f>
        <v>17.100000000000001</v>
      </c>
      <c r="AM240" s="16">
        <f>IF( 数据!AM240&lt;=6,(数据!AM240-1)*权重!AC$48,              IF(数据!AM240&lt;=12, 5*权重!AC$48+(数据!AM240-6)*权重!AC$49,                              5*权重!AC$48+6*权重!AC$49+(数据!AM240-12)*权重!AC$51              )
 )</f>
        <v>10.7</v>
      </c>
      <c r="AN240" s="16">
        <f>IF( 数据!AN240&lt;=6,(数据!AN240-1)*权重!AD$48,              IF(数据!AN240&lt;=12, 5*权重!AD$48+(数据!AN240-6)*权重!AD$49,                              5*权重!AD$48+6*权重!AD$49+(数据!AN240-12)*权重!AD$51              )
 )</f>
        <v>77.333333333333329</v>
      </c>
      <c r="AO240" s="16">
        <f>IF( 数据!AO240&lt;=6,(数据!AO240-1)*权重!AE$48,              IF(数据!AO240&lt;=12, 5*权重!AE$48+(数据!AO240-6)*权重!AE$49,                              5*权重!AE$48+6*权重!AE$49+(数据!AO240-12)*权重!AE$51              )
 )</f>
        <v>25.5</v>
      </c>
      <c r="AP240" s="16">
        <f>IF( 数据!AP240&lt;=6,(数据!AP240-1)*权重!AF$48,              IF(数据!AP240&lt;=12, 5*权重!AF$48+(数据!AP240-6)*权重!AF$49,                              5*权重!AF$48+6*权重!AF$49+(数据!AP240-12)*权重!AF$51              )
 )</f>
        <v>14.466666666666667</v>
      </c>
      <c r="AQ240" s="16">
        <f>IF( 数据!AQ240&lt;=6,(数据!AQ240-1)*权重!AG$48,              IF(数据!AQ240&lt;=12, 5*权重!AG$48+(数据!AQ240-6)*权重!AG$49,                              5*权重!AG$48+6*权重!AG$49+(数据!AQ240-12)*权重!AG$51              )
 )</f>
        <v>18.833333333333336</v>
      </c>
      <c r="AR240" s="16">
        <f>IF( 数据!AR240&lt;=6,(数据!AR240-1)*权重!AH$48,              IF(数据!AR240&lt;=12, 5*权重!AH$48+(数据!AR240-6)*权重!AH$49,                              5*权重!AH$48+6*权重!AH$49+(数据!AR240-12)*权重!AH$51              )
 )</f>
        <v>15.733333333333333</v>
      </c>
      <c r="AS240" s="16">
        <f>IF( 数据!AS240&lt;=6,(数据!AS240-1)*权重!AI$48,              IF(数据!AS240&lt;=12, 5*权重!AI$48+(数据!AS240-6)*权重!AI$49,                              5*权重!AI$48+6*权重!AI$49+(数据!AS240-12)*权重!AI$51              )
 )</f>
        <v>11.400000000000002</v>
      </c>
      <c r="AT240" s="16">
        <f>IF( 数据!AT240&lt;=6,(数据!AT240-1)*权重!AJ$48,              IF(数据!AT240&lt;=12, 5*权重!AJ$48+(数据!AT240-6)*权重!AJ$49,                              5*权重!AJ$48+6*权重!AJ$49+(数据!AT240-12)*权重!AJ$51              )
 )</f>
        <v>76.75</v>
      </c>
      <c r="AU240" s="16">
        <f>IF( 数据!AU240&lt;=6,(数据!AU240-1)*权重!AK$48,              IF(数据!AU240&lt;=12, 5*权重!AK$48+(数据!AU240-6)*权重!AK$49,                              5*权重!AK$48+6*权重!AK$49+(数据!AU240-12)*权重!AK$51              )
 )</f>
        <v>15.399999999999999</v>
      </c>
      <c r="AV240" s="16">
        <f>IF( 数据!AV240&lt;=6,(数据!AV240-1)*权重!AL$48,              IF(数据!AV240&lt;=10, 5*权重!AL$48+(数据!AV240-4)*权重!AL$50,                              5*权重!AL$48+4*权重!AL$50+(数据!AV240-10)*权重!AL$52              )  )</f>
        <v>5.0999999999999996</v>
      </c>
      <c r="AW240" s="16">
        <f>IF( 数据!AW240&lt;=6,(数据!AW240-1)*权重!AM$48,              IF(数据!AW240&lt;=10, 5*权重!AM$48+(数据!AW240-4)*权重!AM$50,                              5*权重!AM$48+4*权重!AM$50+(数据!AW240-10)*权重!AM$52              )  )</f>
        <v>5.7</v>
      </c>
      <c r="AX240" s="16">
        <f>IF( 数据!AX240&lt;=6,(数据!AX240-1)*权重!AN$48,              IF(数据!AX240&lt;=10, 5*权重!AN$48+(数据!AX240-4)*权重!AN$50,                              5*权重!AN$48+4*权重!AN$50+(数据!AX240-10)*权重!AN$52              )  )</f>
        <v>26.262499999999999</v>
      </c>
      <c r="AY240" s="8">
        <v>1</v>
      </c>
      <c r="AZ240" s="8">
        <v>2</v>
      </c>
      <c r="BA240" s="8">
        <v>3</v>
      </c>
      <c r="BB240" s="8">
        <v>1</v>
      </c>
      <c r="BC240" s="8">
        <v>2</v>
      </c>
      <c r="BD240" s="8">
        <v>1</v>
      </c>
      <c r="BE240" s="8">
        <v>2</v>
      </c>
      <c r="BF240" s="8">
        <v>3</v>
      </c>
      <c r="BG240" s="8">
        <v>3</v>
      </c>
      <c r="BH240" s="8">
        <v>3</v>
      </c>
      <c r="BI240" s="8">
        <v>3</v>
      </c>
      <c r="BJ240" s="8" t="s">
        <v>26</v>
      </c>
      <c r="BK240" s="8" t="s">
        <v>20</v>
      </c>
      <c r="BL240" s="8">
        <v>17</v>
      </c>
      <c r="BM240" s="8" t="s">
        <v>26</v>
      </c>
      <c r="BN240" s="8"/>
      <c r="BO240" s="8">
        <v>34</v>
      </c>
      <c r="BP240" s="34">
        <v>46568</v>
      </c>
      <c r="BQ240" s="8" t="s">
        <v>21</v>
      </c>
      <c r="BR240" s="8" t="s">
        <v>156</v>
      </c>
    </row>
    <row r="241" spans="1:70" ht="15.5" thickBot="1" x14ac:dyDescent="0.35">
      <c r="A241" s="8" t="s">
        <v>26</v>
      </c>
      <c r="B241" s="16">
        <f t="shared" si="9"/>
        <v>435.15249999999986</v>
      </c>
      <c r="C241" s="8" t="s">
        <v>575</v>
      </c>
      <c r="D241" s="8" t="s">
        <v>154</v>
      </c>
      <c r="E241" s="33">
        <v>1</v>
      </c>
      <c r="F241" s="8">
        <v>0</v>
      </c>
      <c r="G241" s="8" t="s">
        <v>155</v>
      </c>
      <c r="H241" s="8" t="s">
        <v>138</v>
      </c>
      <c r="I241" s="8">
        <v>26</v>
      </c>
      <c r="J241" s="8">
        <v>155</v>
      </c>
      <c r="K241" s="8">
        <v>164</v>
      </c>
      <c r="L241" s="16">
        <f>IF( 数据!L241&lt;=6,(数据!L241-1)*权重!B$48,              IF(数据!L241&lt;=12, 5*权重!B$48+(数据!L241-6)*权重!B$49,                              5*权重!B$48+6*权重!B$49+(数据!L241-12)*权重!B$51              )
 )</f>
        <v>3.9333333333333331</v>
      </c>
      <c r="M241" s="16">
        <f>IF( 数据!M241&lt;=6,(数据!M241-1)*权重!C$48,              IF(数据!M241&lt;=12, 5*权重!C$48+(数据!M241-6)*权重!C$49,                              5*权重!C$48+6*权重!C$49+(数据!M241-12)*权重!C$51              )
 )</f>
        <v>0.91666666666666674</v>
      </c>
      <c r="N241" s="16">
        <f>IF( 数据!N241&lt;=6,(数据!N241-1)*权重!D$48,              IF(数据!N241&lt;=12, 5*权重!D$48+(数据!N241-6)*权重!D$49,                              5*权重!D$48+6*权重!D$49+(数据!N241-12)*权重!D$51              )
 )</f>
        <v>0.25666666666666671</v>
      </c>
      <c r="O241" s="16">
        <f>IF( 数据!O241&lt;=6,(数据!O241-1)*权重!E$48,              IF(数据!O241&lt;=12, 5*权重!E$48+(数据!O241-6)*权重!E$49,                              5*权重!E$48+6*权重!E$49+(数据!O241-12)*权重!E$51              )
 )</f>
        <v>0</v>
      </c>
      <c r="P241" s="16">
        <f>IF( 数据!P241&lt;=6,(数据!P241-1)*权重!F$48,              IF(数据!P241&lt;=12, 5*权重!F$48+(数据!P241-6)*权重!F$49,                              5*权重!F$48+6*权重!F$49+(数据!P241-12)*权重!F$51              )
 )</f>
        <v>-2.3499999999999996</v>
      </c>
      <c r="Q241" s="16">
        <f>IF( 数据!Q241&lt;=6,(数据!Q241-1)*权重!G$48,              IF(数据!Q241&lt;=12, 5*权重!G$48+(数据!Q241-6)*权重!G$49,                              5*权重!G$48+6*权重!G$49+(数据!Q241-12)*权重!G$51              )
 )</f>
        <v>0</v>
      </c>
      <c r="R241" s="16">
        <f>IF( 数据!R241&lt;=6,(数据!R241-1)*权重!H$48,              IF(数据!R241&lt;=12, 5*权重!H$48+(数据!R241-6)*权重!H$49,                              5*权重!H$48+6*权重!H$49+(数据!R241-12)*权重!H$51              )
 )</f>
        <v>0</v>
      </c>
      <c r="S241" s="16">
        <f>IF( 数据!S241&lt;=6,(数据!S241-1)*权重!I$48,              IF(数据!S241&lt;=12, 5*权重!I$48+(数据!S241-6)*权重!I$49,                              5*权重!I$48+6*权重!I$49+(数据!S241-12)*权重!I$51              )
 )</f>
        <v>19.299999999999997</v>
      </c>
      <c r="T241" s="16">
        <f>IF( 数据!T241&lt;=6,(数据!T241-1)*权重!J$48,              IF(数据!T241&lt;=12, 5*权重!J$48+(数据!T241-6)*权重!J$49,                              5*权重!J$48+6*权重!J$49+(数据!T241-12)*权重!J$51              )
 )</f>
        <v>2.2666666666666666</v>
      </c>
      <c r="U241" s="16">
        <f>IF( 数据!U241&lt;=6,(数据!U241-1)*权重!K$48,              IF(数据!U241&lt;=12, 5*权重!K$48+(数据!U241-6)*权重!K$49,                              5*权重!K$48+6*权重!K$49+(数据!U241-12)*权重!K$51              )
 )</f>
        <v>0</v>
      </c>
      <c r="V241" s="16">
        <f>IF( 数据!V241&lt;=6,(数据!V241-1)*权重!L$48,              IF(数据!V241&lt;=12, 5*权重!L$48+(数据!V241-6)*权重!L$49,                              5*权重!L$48+6*权重!L$49+(数据!V241-12)*权重!L$51              )
 )</f>
        <v>8.1666666666666679</v>
      </c>
      <c r="W241" s="16">
        <f>IF( 数据!W241&lt;=6,(数据!W241-1)*权重!M$48,              IF(数据!W241&lt;=12, 5*权重!M$48+(数据!W241-6)*权重!M$49,                              5*权重!M$48+6*权重!M$49+(数据!W241-12)*权重!M$51              )
 )</f>
        <v>1.4</v>
      </c>
      <c r="X241" s="16">
        <f>IF( 数据!X241&lt;=6,(数据!X241-1)*权重!N$48,              IF(数据!X241&lt;=12, 5*权重!N$48+(数据!X241-6)*权重!N$49,                              5*权重!N$48+6*权重!N$49+(数据!X241-12)*权重!N$51              )
 )</f>
        <v>1.7999999999999998</v>
      </c>
      <c r="Y241" s="16">
        <f>IF( 数据!Y241&lt;=6,(数据!Y241-1)*权重!O$48,              IF(数据!Y241&lt;=12, 5*权重!O$48+(数据!Y241-6)*权重!O$49,                              5*权重!O$48+6*权重!O$49+(数据!Y241-12)*权重!O$51              )
 )</f>
        <v>3.3666666666666667</v>
      </c>
      <c r="Z241" s="16">
        <f>IF( 数据!Z241&lt;=6,(数据!Z241-1)*权重!P$48,              IF(数据!Z241&lt;=10, 5*权重!P$48+(数据!Z241-4)*权重!P$50,                              5*权重!P$48+4*权重!P$50+(数据!Z241-10)*权重!P$52              )  )</f>
        <v>-0.90000000000000013</v>
      </c>
      <c r="AA241" s="16">
        <f>IF( 数据!AA241&lt;=6,(数据!AA241-1)*权重!Q$48,              IF(数据!AA241&lt;=12, 5*权重!Q$48+(数据!AA241-6)*权重!Q$49,                              5*权重!Q$48+6*权重!Q$49+(数据!AA241-12)*权重!Q$51              )
 )</f>
        <v>5.8</v>
      </c>
      <c r="AB241" s="16">
        <f>IF( 数据!AB241&lt;=6,(数据!AB241-1)*权重!R$48,              IF(数据!AB241&lt;=10, 5*权重!R$48+(数据!AB241-4)*权重!R$50,                              5*权重!R$48+4*权重!R$50+(数据!AB241-10)*权重!R$52              )  )</f>
        <v>55.25</v>
      </c>
      <c r="AC241" s="16">
        <f>IF( 数据!AC241&lt;=6,(数据!AC241-1)*权重!S$48,              IF(数据!AC241&lt;=12, 5*权重!S$48+(数据!AC241-6)*权重!S$49,                              5*权重!S$48+6*权重!S$49+(数据!AC241-12)*权重!S$51              )
 )</f>
        <v>20.183333333333334</v>
      </c>
      <c r="AD241" s="16">
        <f>IF( 数据!AD241&lt;=6,(数据!AD241-1)*权重!T$48,              IF(数据!AD241&lt;=12, 5*权重!T$48+(数据!AD241-6)*权重!T$49,                              5*权重!T$48+6*权重!T$49+(数据!AD241-12)*权重!T$51              )
 )</f>
        <v>-1.5999999999999996</v>
      </c>
      <c r="AE241" s="16">
        <f>IF( 数据!AE241&lt;=6,(数据!AE241-1)*权重!U$48,              IF(数据!AE241&lt;=10, 5*权重!U$48+(数据!AE241-4)*权重!U$50,                              5*权重!U$48+4*权重!U$50+(数据!AE241-10)*权重!U$52              )  )</f>
        <v>-2.5999999999999996</v>
      </c>
      <c r="AF241" s="16">
        <f>IF( 数据!AF241&lt;=6,(数据!AF241-1)*权重!V$48,              IF(数据!AF241&lt;=10, 5*权重!V$48+(数据!AF241-4)*权重!V$50,                              5*权重!V$48+4*权重!V$50+(数据!AF241-10)*权重!V$52              )  )</f>
        <v>6.5625000000000009</v>
      </c>
      <c r="AG241" s="16">
        <f>IF( 数据!AG241&lt;=6,(数据!AG241-1)*权重!W$48,              IF(数据!AG241&lt;=12, 5*权重!W$48+(数据!AG241-6)*权重!W$49,                              5*权重!W$48+6*权重!W$49+(数据!AG241-12)*权重!W$51              )
 )</f>
        <v>3.3</v>
      </c>
      <c r="AH241" s="16">
        <f>IF( 数据!AH241&lt;=6,(数据!AH241-1)*权重!X$48,              IF(数据!AH241&lt;=10, 5*权重!X$48+(数据!AH241-4)*权重!X$50,                              5*权重!X$48+4*权重!X$50+(数据!AH241-10)*权重!X$52              )  )</f>
        <v>-4.9999999999999989E-2</v>
      </c>
      <c r="AI241" s="16">
        <f>IF( 数据!AI241&lt;=6,(数据!AI241-1)*权重!Y$48,              IF(数据!AI241&lt;=12, 5*权重!Y$48+(数据!AI241-6)*权重!Y$49,                              5*权重!Y$48+6*权重!Y$49+(数据!AI241-12)*权重!Y$51              )
 )</f>
        <v>0.53333333333333333</v>
      </c>
      <c r="AJ241" s="16">
        <f>IF( 数据!AJ241&lt;=6,(数据!AJ241-1)*权重!Z$48,              IF(数据!AJ241&lt;=10, 5*权重!Z$48+(数据!AJ241-4)*权重!Z$50,                              5*权重!Z$48+4*权重!Z$50+(数据!AJ241-10)*权重!Z$52              )  )</f>
        <v>9.25</v>
      </c>
      <c r="AK241" s="16">
        <f>IF( 数据!AK241&lt;=6,(数据!AK241-1)*权重!AA$48,              IF(数据!AK241&lt;=10, 5*权重!AA$48+(数据!AK241-4)*权重!AA$50,                              5*权重!AA$48+4*权重!AA$50+(数据!AK241-10)*权重!AA$52              )  )</f>
        <v>-1.4500000000000002</v>
      </c>
      <c r="AL241" s="16">
        <f>IF( 数据!AL241&lt;=6,(数据!AL241-1)*权重!AB$48,              IF(数据!AL241&lt;=12, 5*权重!AB$48+(数据!AL241-6)*权重!AB$49,                              5*权重!AB$48+6*权重!AB$49+(数据!AL241-12)*权重!AB$51              )
 )</f>
        <v>14.4</v>
      </c>
      <c r="AM241" s="16">
        <f>IF( 数据!AM241&lt;=6,(数据!AM241-1)*权重!AC$48,              IF(数据!AM241&lt;=12, 5*权重!AC$48+(数据!AM241-6)*权重!AC$49,                              5*权重!AC$48+6*权重!AC$49+(数据!AM241-12)*权重!AC$51              )
 )</f>
        <v>9.6</v>
      </c>
      <c r="AN241" s="16">
        <f>IF( 数据!AN241&lt;=6,(数据!AN241-1)*权重!AD$48,              IF(数据!AN241&lt;=12, 5*权重!AD$48+(数据!AN241-6)*权重!AD$49,                              5*权重!AD$48+6*权重!AD$49+(数据!AN241-12)*权重!AD$51              )
 )</f>
        <v>82.0625</v>
      </c>
      <c r="AO241" s="16">
        <f>IF( 数据!AO241&lt;=6,(数据!AO241-1)*权重!AE$48,              IF(数据!AO241&lt;=12, 5*权重!AE$48+(数据!AO241-6)*权重!AE$49,                              5*权重!AE$48+6*权重!AE$49+(数据!AO241-12)*权重!AE$51              )
 )</f>
        <v>15.1</v>
      </c>
      <c r="AP241" s="16">
        <f>IF( 数据!AP241&lt;=6,(数据!AP241-1)*权重!AF$48,              IF(数据!AP241&lt;=12, 5*权重!AF$48+(数据!AP241-6)*权重!AF$49,                              5*权重!AF$48+6*权重!AF$49+(数据!AP241-12)*权重!AF$51              )
 )</f>
        <v>15.433333333333334</v>
      </c>
      <c r="AQ241" s="16">
        <f>IF( 数据!AQ241&lt;=6,(数据!AQ241-1)*权重!AG$48,              IF(数据!AQ241&lt;=12, 5*权重!AG$48+(数据!AQ241-6)*权重!AG$49,                              5*权重!AG$48+6*权重!AG$49+(数据!AQ241-12)*权重!AG$51              )
 )</f>
        <v>18.833333333333336</v>
      </c>
      <c r="AR241" s="16">
        <f>IF( 数据!AR241&lt;=6,(数据!AR241-1)*权重!AH$48,              IF(数据!AR241&lt;=12, 5*权重!AH$48+(数据!AR241-6)*权重!AH$49,                              5*权重!AH$48+6*权重!AH$49+(数据!AR241-12)*权重!AH$51              )
 )</f>
        <v>16.899999999999999</v>
      </c>
      <c r="AS241" s="16">
        <f>IF( 数据!AS241&lt;=6,(数据!AS241-1)*权重!AI$48,              IF(数据!AS241&lt;=12, 5*权重!AI$48+(数据!AS241-6)*权重!AI$49,                              5*权重!AI$48+6*权重!AI$49+(数据!AS241-12)*权重!AI$51              )
 )</f>
        <v>6.6500000000000012</v>
      </c>
      <c r="AT241" s="16">
        <f>IF( 数据!AT241&lt;=6,(数据!AT241-1)*权重!AJ$48,              IF(数据!AT241&lt;=12, 5*权重!AJ$48+(数据!AT241-6)*权重!AJ$49,                              5*权重!AJ$48+6*权重!AJ$49+(数据!AT241-12)*权重!AJ$51              )
 )</f>
        <v>76.75</v>
      </c>
      <c r="AU241" s="16">
        <f>IF( 数据!AU241&lt;=6,(数据!AU241-1)*权重!AK$48,              IF(数据!AU241&lt;=12, 5*权重!AK$48+(数据!AU241-6)*权重!AK$49,                              5*权重!AK$48+6*权重!AK$49+(数据!AU241-12)*权重!AK$51              )
 )</f>
        <v>13.899999999999999</v>
      </c>
      <c r="AV241" s="16">
        <f>IF( 数据!AV241&lt;=6,(数据!AV241-1)*权重!AL$48,              IF(数据!AV241&lt;=10, 5*权重!AL$48+(数据!AV241-4)*权重!AL$50,                              5*权重!AL$48+4*权重!AL$50+(数据!AV241-10)*权重!AL$52              )  )</f>
        <v>3.4</v>
      </c>
      <c r="AW241" s="16">
        <f>IF( 数据!AW241&lt;=6,(数据!AW241-1)*权重!AM$48,              IF(数据!AW241&lt;=10, 5*权重!AM$48+(数据!AW241-4)*权重!AM$50,                              5*权重!AM$48+4*权重!AM$50+(数据!AW241-10)*权重!AM$52              )  )</f>
        <v>4.2</v>
      </c>
      <c r="AX241" s="16">
        <f>IF( 数据!AX241&lt;=6,(数据!AX241-1)*权重!AN$48,              IF(数据!AX241&lt;=10, 5*权重!AN$48+(数据!AX241-4)*权重!AN$50,                              5*权重!AN$48+4*权重!AN$50+(数据!AX241-10)*权重!AN$52              )  )</f>
        <v>24.587499999999999</v>
      </c>
      <c r="AY241" s="8">
        <v>1</v>
      </c>
      <c r="AZ241" s="8">
        <v>3</v>
      </c>
      <c r="BA241" s="8">
        <v>3</v>
      </c>
      <c r="BB241" s="8">
        <v>1</v>
      </c>
      <c r="BC241" s="8">
        <v>1</v>
      </c>
      <c r="BD241" s="8">
        <v>3</v>
      </c>
      <c r="BE241" s="8">
        <v>2</v>
      </c>
      <c r="BF241" s="8">
        <v>2</v>
      </c>
      <c r="BG241" s="8">
        <v>1</v>
      </c>
      <c r="BH241" s="8">
        <v>2</v>
      </c>
      <c r="BI241" s="8">
        <v>3</v>
      </c>
      <c r="BJ241" s="8" t="s">
        <v>26</v>
      </c>
      <c r="BK241" s="8" t="s">
        <v>20</v>
      </c>
      <c r="BL241" s="8">
        <v>15</v>
      </c>
      <c r="BM241" s="8" t="s">
        <v>26</v>
      </c>
      <c r="BN241" s="8"/>
      <c r="BO241" s="8">
        <v>60</v>
      </c>
      <c r="BP241" s="34">
        <v>46934</v>
      </c>
      <c r="BQ241" s="8" t="s">
        <v>21</v>
      </c>
      <c r="BR241" s="8" t="s">
        <v>156</v>
      </c>
    </row>
    <row r="242" spans="1:70" ht="15.5" thickBot="1" x14ac:dyDescent="0.35">
      <c r="A242" s="8" t="s">
        <v>26</v>
      </c>
      <c r="B242" s="16">
        <f t="shared" si="9"/>
        <v>433.06166666666661</v>
      </c>
      <c r="C242" s="8" t="s">
        <v>576</v>
      </c>
      <c r="D242" s="8" t="s">
        <v>154</v>
      </c>
      <c r="E242" s="33">
        <v>1</v>
      </c>
      <c r="F242" s="8">
        <v>0</v>
      </c>
      <c r="G242" s="8" t="s">
        <v>296</v>
      </c>
      <c r="H242" s="8" t="s">
        <v>315</v>
      </c>
      <c r="I242" s="8">
        <v>23</v>
      </c>
      <c r="J242" s="8">
        <v>158</v>
      </c>
      <c r="K242" s="8">
        <v>169</v>
      </c>
      <c r="L242" s="16">
        <f>IF( 数据!L242&lt;=6,(数据!L242-1)*权重!B$48,              IF(数据!L242&lt;=12, 5*权重!B$48+(数据!L242-6)*权重!B$49,                              5*权重!B$48+6*权重!B$49+(数据!L242-12)*权重!B$51              )
 )</f>
        <v>4.4000000000000004</v>
      </c>
      <c r="M242" s="16">
        <f>IF( 数据!M242&lt;=6,(数据!M242-1)*权重!C$48,              IF(数据!M242&lt;=12, 5*权重!C$48+(数据!M242-6)*权重!C$49,                              5*权重!C$48+6*权重!C$49+(数据!M242-12)*权重!C$51              )
 )</f>
        <v>0.90000000000000013</v>
      </c>
      <c r="N242" s="16">
        <f>IF( 数据!N242&lt;=6,(数据!N242-1)*权重!D$48,              IF(数据!N242&lt;=12, 5*权重!D$48+(数据!N242-6)*权重!D$49,                              5*权重!D$48+6*权重!D$49+(数据!N242-12)*权重!D$51              )
 )</f>
        <v>-0.82999999999999985</v>
      </c>
      <c r="O242" s="16">
        <f>IF( 数据!O242&lt;=6,(数据!O242-1)*权重!E$48,              IF(数据!O242&lt;=12, 5*权重!E$48+(数据!O242-6)*权重!E$49,                              5*权重!E$48+6*权重!E$49+(数据!O242-12)*权重!E$51              )
 )</f>
        <v>0</v>
      </c>
      <c r="P242" s="16">
        <f>IF( 数据!P242&lt;=6,(数据!P242-1)*权重!F$48,              IF(数据!P242&lt;=12, 5*权重!F$48+(数据!P242-6)*权重!F$49,                              5*权重!F$48+6*权重!F$49+(数据!P242-12)*权重!F$51              )
 )</f>
        <v>-1.9666666666666663</v>
      </c>
      <c r="Q242" s="16">
        <f>IF( 数据!Q242&lt;=6,(数据!Q242-1)*权重!G$48,              IF(数据!Q242&lt;=12, 5*权重!G$48+(数据!Q242-6)*权重!G$49,                              5*权重!G$48+6*权重!G$49+(数据!Q242-12)*权重!G$51              )
 )</f>
        <v>0</v>
      </c>
      <c r="R242" s="16">
        <f>IF( 数据!R242&lt;=6,(数据!R242-1)*权重!H$48,              IF(数据!R242&lt;=12, 5*权重!H$48+(数据!R242-6)*权重!H$49,                              5*权重!H$48+6*权重!H$49+(数据!R242-12)*权重!H$51              )
 )</f>
        <v>0</v>
      </c>
      <c r="S242" s="16">
        <f>IF( 数据!S242&lt;=6,(数据!S242-1)*权重!I$48,              IF(数据!S242&lt;=12, 5*权重!I$48+(数据!S242-6)*权重!I$49,                              5*权重!I$48+6*权重!I$49+(数据!S242-12)*权重!I$51              )
 )</f>
        <v>19.299999999999997</v>
      </c>
      <c r="T242" s="16">
        <f>IF( 数据!T242&lt;=6,(数据!T242-1)*权重!J$48,              IF(数据!T242&lt;=12, 5*权重!J$48+(数据!T242-6)*权重!J$49,                              5*权重!J$48+6*权重!J$49+(数据!T242-12)*权重!J$51              )
 )</f>
        <v>0.29999999999999982</v>
      </c>
      <c r="U242" s="16">
        <f>IF( 数据!U242&lt;=6,(数据!U242-1)*权重!K$48,              IF(数据!U242&lt;=12, 5*权重!K$48+(数据!U242-6)*权重!K$49,                              5*权重!K$48+6*权重!K$49+(数据!U242-12)*权重!K$51              )
 )</f>
        <v>0</v>
      </c>
      <c r="V242" s="16">
        <f>IF( 数据!V242&lt;=6,(数据!V242-1)*权重!L$48,              IF(数据!V242&lt;=12, 5*权重!L$48+(数据!V242-6)*权重!L$49,                              5*权重!L$48+6*权重!L$49+(数据!V242-12)*权重!L$51              )
 )</f>
        <v>6.4</v>
      </c>
      <c r="W242" s="16">
        <f>IF( 数据!W242&lt;=6,(数据!W242-1)*权重!M$48,              IF(数据!W242&lt;=12, 5*权重!M$48+(数据!W242-6)*权重!M$49,                              5*权重!M$48+6*权重!M$49+(数据!W242-12)*权重!M$51              )
 )</f>
        <v>1.4</v>
      </c>
      <c r="X242" s="16">
        <f>IF( 数据!X242&lt;=6,(数据!X242-1)*权重!N$48,              IF(数据!X242&lt;=12, 5*权重!N$48+(数据!X242-6)*权重!N$49,                              5*权重!N$48+6*权重!N$49+(数据!X242-12)*权重!N$51              )
 )</f>
        <v>1.7999999999999998</v>
      </c>
      <c r="Y242" s="16">
        <f>IF( 数据!Y242&lt;=6,(数据!Y242-1)*权重!O$48,              IF(数据!Y242&lt;=12, 5*权重!O$48+(数据!Y242-6)*权重!O$49,                              5*权重!O$48+6*权重!O$49+(数据!Y242-12)*权重!O$51              )
 )</f>
        <v>1.5333333333333332</v>
      </c>
      <c r="Z242" s="16">
        <f>IF( 数据!Z242&lt;=6,(数据!Z242-1)*权重!P$48,              IF(数据!Z242&lt;=10, 5*权重!P$48+(数据!Z242-4)*权重!P$50,                              5*权重!P$48+4*权重!P$50+(数据!Z242-10)*权重!P$52              )  )</f>
        <v>-0.72500000000000009</v>
      </c>
      <c r="AA242" s="16">
        <f>IF( 数据!AA242&lt;=6,(数据!AA242-1)*权重!Q$48,              IF(数据!AA242&lt;=12, 5*权重!Q$48+(数据!AA242-6)*权重!Q$49,                              5*权重!Q$48+6*权重!Q$49+(数据!AA242-12)*权重!Q$51              )
 )</f>
        <v>5.833333333333333</v>
      </c>
      <c r="AB242" s="16">
        <f>IF( 数据!AB242&lt;=6,(数据!AB242-1)*权重!R$48,              IF(数据!AB242&lt;=10, 5*权重!R$48+(数据!AB242-4)*权重!R$50,                              5*权重!R$48+4*权重!R$50+(数据!AB242-10)*权重!R$52              )  )</f>
        <v>56.75</v>
      </c>
      <c r="AC242" s="16">
        <f>IF( 数据!AC242&lt;=6,(数据!AC242-1)*权重!S$48,              IF(数据!AC242&lt;=12, 5*权重!S$48+(数据!AC242-6)*权重!S$49,                              5*权重!S$48+6*权重!S$49+(数据!AC242-12)*权重!S$51              )
 )</f>
        <v>20.866666666666667</v>
      </c>
      <c r="AD242" s="16">
        <f>IF( 数据!AD242&lt;=6,(数据!AD242-1)*权重!T$48,              IF(数据!AD242&lt;=12, 5*权重!T$48+(数据!AD242-6)*权重!T$49,                              5*权重!T$48+6*权重!T$49+(数据!AD242-12)*权重!T$51              )
 )</f>
        <v>-0.86666666666666625</v>
      </c>
      <c r="AE242" s="16">
        <f>IF( 数据!AE242&lt;=6,(数据!AE242-1)*权重!U$48,              IF(数据!AE242&lt;=10, 5*权重!U$48+(数据!AE242-4)*权重!U$50,                              5*权重!U$48+4*权重!U$50+(数据!AE242-10)*权重!U$52              )  )</f>
        <v>-3.2749999999999995</v>
      </c>
      <c r="AF242" s="16">
        <f>IF( 数据!AF242&lt;=6,(数据!AF242-1)*权重!V$48,              IF(数据!AF242&lt;=10, 5*权重!V$48+(数据!AF242-4)*权重!V$50,                              5*权重!V$48+4*权重!V$50+(数据!AF242-10)*权重!V$52              )  )</f>
        <v>7.0875000000000004</v>
      </c>
      <c r="AG242" s="16">
        <f>IF( 数据!AG242&lt;=6,(数据!AG242-1)*权重!W$48,              IF(数据!AG242&lt;=12, 5*权重!W$48+(数据!AG242-6)*权重!W$49,                              5*权重!W$48+6*权重!W$49+(数据!AG242-12)*权重!W$51              )
 )</f>
        <v>3.4999999999999996</v>
      </c>
      <c r="AH242" s="16">
        <f>IF( 数据!AH242&lt;=6,(数据!AH242-1)*权重!X$48,              IF(数据!AH242&lt;=10, 5*权重!X$48+(数据!AH242-4)*权重!X$50,                              5*权重!X$48+4*权重!X$50+(数据!AH242-10)*权重!X$52              )  )</f>
        <v>6.25E-2</v>
      </c>
      <c r="AI242" s="16">
        <f>IF( 数据!AI242&lt;=6,(数据!AI242-1)*权重!Y$48,              IF(数据!AI242&lt;=12, 5*权重!Y$48+(数据!AI242-6)*权重!Y$49,                              5*权重!Y$48+6*权重!Y$49+(数据!AI242-12)*权重!Y$51              )
 )</f>
        <v>0.53333333333333333</v>
      </c>
      <c r="AJ242" s="16">
        <f>IF( 数据!AJ242&lt;=6,(数据!AJ242-1)*权重!Z$48,              IF(数据!AJ242&lt;=10, 5*权重!Z$48+(数据!AJ242-4)*权重!Z$50,                              5*权重!Z$48+4*权重!Z$50+(数据!AJ242-10)*权重!Z$52              )  )</f>
        <v>9.8375000000000004</v>
      </c>
      <c r="AK242" s="16">
        <f>IF( 数据!AK242&lt;=6,(数据!AK242-1)*权重!AA$48,              IF(数据!AK242&lt;=10, 5*权重!AA$48+(数据!AK242-4)*权重!AA$50,                              5*权重!AA$48+4*权重!AA$50+(数据!AK242-10)*权重!AA$52              )  )</f>
        <v>-1.2750000000000001</v>
      </c>
      <c r="AL242" s="16">
        <f>IF( 数据!AL242&lt;=6,(数据!AL242-1)*权重!AB$48,              IF(数据!AL242&lt;=12, 5*权重!AB$48+(数据!AL242-6)*权重!AB$49,                              5*权重!AB$48+6*权重!AB$49+(数据!AL242-12)*权重!AB$51              )
 )</f>
        <v>16.2</v>
      </c>
      <c r="AM242" s="16">
        <f>IF( 数据!AM242&lt;=6,(数据!AM242-1)*权重!AC$48,              IF(数据!AM242&lt;=12, 5*权重!AC$48+(数据!AM242-6)*权重!AC$49,                              5*权重!AC$48+6*权重!AC$49+(数据!AM242-12)*权重!AC$51              )
 )</f>
        <v>9.9666666666666668</v>
      </c>
      <c r="AN242" s="16">
        <f>IF( 数据!AN242&lt;=6,(数据!AN242-1)*权重!AD$48,              IF(数据!AN242&lt;=12, 5*权重!AD$48+(数据!AN242-6)*权重!AD$49,                              5*权重!AD$48+6*权重!AD$49+(数据!AN242-12)*权重!AD$51              )
 )</f>
        <v>82.0625</v>
      </c>
      <c r="AO242" s="16">
        <f>IF( 数据!AO242&lt;=6,(数据!AO242-1)*权重!AE$48,              IF(数据!AO242&lt;=12, 5*权重!AE$48+(数据!AO242-6)*权重!AE$49,                              5*权重!AE$48+6*权重!AE$49+(数据!AO242-12)*权重!AE$51              )
 )</f>
        <v>12.5</v>
      </c>
      <c r="AP242" s="16">
        <f>IF( 数据!AP242&lt;=6,(数据!AP242-1)*权重!AF$48,              IF(数据!AP242&lt;=12, 5*权重!AF$48+(数据!AP242-6)*权重!AF$49,                              5*权重!AF$48+6*权重!AF$49+(数据!AP242-12)*权重!AF$51              )
 )</f>
        <v>14.466666666666667</v>
      </c>
      <c r="AQ242" s="16">
        <f>IF( 数据!AQ242&lt;=6,(数据!AQ242-1)*权重!AG$48,              IF(数据!AQ242&lt;=12, 5*权重!AG$48+(数据!AQ242-6)*权重!AG$49,                              5*权重!AG$48+6*权重!AG$49+(数据!AQ242-12)*权重!AG$51              )
 )</f>
        <v>19.350000000000001</v>
      </c>
      <c r="AR242" s="16">
        <f>IF( 数据!AR242&lt;=6,(数据!AR242-1)*权重!AH$48,              IF(数据!AR242&lt;=12, 5*权重!AH$48+(数据!AR242-6)*权重!AH$49,                              5*权重!AH$48+6*权重!AH$49+(数据!AR242-12)*权重!AH$51              )
 )</f>
        <v>16.899999999999999</v>
      </c>
      <c r="AS242" s="16">
        <f>IF( 数据!AS242&lt;=6,(数据!AS242-1)*权重!AI$48,              IF(数据!AS242&lt;=12, 5*权重!AI$48+(数据!AS242-6)*权重!AI$49,                              5*权重!AI$48+6*权重!AI$49+(数据!AS242-12)*权重!AI$51              )
 )</f>
        <v>6.6500000000000012</v>
      </c>
      <c r="AT242" s="16">
        <f>IF( 数据!AT242&lt;=6,(数据!AT242-1)*权重!AJ$48,              IF(数据!AT242&lt;=12, 5*权重!AJ$48+(数据!AT242-6)*权重!AJ$49,                              5*权重!AJ$48+6*权重!AJ$49+(数据!AT242-12)*权重!AJ$51              )
 )</f>
        <v>76.75</v>
      </c>
      <c r="AU242" s="16">
        <f>IF( 数据!AU242&lt;=6,(数据!AU242-1)*权重!AK$48,              IF(数据!AU242&lt;=12, 5*权重!AK$48+(数据!AU242-6)*权重!AK$49,                              5*权重!AK$48+6*权重!AK$49+(数据!AU242-12)*权重!AK$51              )
 )</f>
        <v>14.499999999999998</v>
      </c>
      <c r="AV242" s="16">
        <f>IF( 数据!AV242&lt;=6,(数据!AV242-1)*权重!AL$48,              IF(数据!AV242&lt;=10, 5*权重!AL$48+(数据!AV242-4)*权重!AL$50,                              5*权重!AL$48+4*权重!AL$50+(数据!AV242-10)*权重!AL$52              )  )</f>
        <v>3.8250000000000002</v>
      </c>
      <c r="AW242" s="16">
        <f>IF( 数据!AW242&lt;=6,(数据!AW242-1)*权重!AM$48,              IF(数据!AW242&lt;=10, 5*权重!AM$48+(数据!AW242-4)*权重!AM$50,                              5*权重!AM$48+4*权重!AM$50+(数据!AW242-10)*权重!AM$52              )  )</f>
        <v>4.5750000000000002</v>
      </c>
      <c r="AX242" s="16">
        <f>IF( 数据!AX242&lt;=6,(数据!AX242-1)*权重!AN$48,              IF(数据!AX242&lt;=10, 5*权重!AN$48+(数据!AX242-4)*权重!AN$50,                              5*权重!AN$48+4*权重!AN$50+(数据!AX242-10)*权重!AN$52              )  )</f>
        <v>23.75</v>
      </c>
      <c r="AY242" s="8">
        <v>3</v>
      </c>
      <c r="AZ242" s="8">
        <v>1</v>
      </c>
      <c r="BA242" s="8">
        <v>3</v>
      </c>
      <c r="BB242" s="8">
        <v>3</v>
      </c>
      <c r="BC242" s="8">
        <v>1</v>
      </c>
      <c r="BD242" s="8">
        <v>2</v>
      </c>
      <c r="BE242" s="8">
        <v>2</v>
      </c>
      <c r="BF242" s="8">
        <v>1</v>
      </c>
      <c r="BG242" s="8">
        <v>1</v>
      </c>
      <c r="BH242" s="8">
        <v>2</v>
      </c>
      <c r="BI242" s="8">
        <v>1</v>
      </c>
      <c r="BJ242" s="8" t="s">
        <v>26</v>
      </c>
      <c r="BK242" s="8" t="s">
        <v>20</v>
      </c>
      <c r="BL242" s="8">
        <v>15</v>
      </c>
      <c r="BM242" s="8" t="s">
        <v>26</v>
      </c>
      <c r="BN242" s="8"/>
      <c r="BO242" s="8">
        <v>15</v>
      </c>
      <c r="BP242" s="34">
        <v>46934</v>
      </c>
      <c r="BQ242" s="8" t="s">
        <v>21</v>
      </c>
      <c r="BR242" s="8" t="s">
        <v>156</v>
      </c>
    </row>
    <row r="243" spans="1:70" ht="15.5" thickBot="1" x14ac:dyDescent="0.35">
      <c r="A243" s="8" t="s">
        <v>26</v>
      </c>
      <c r="B243" s="16">
        <f t="shared" si="9"/>
        <v>436.1491666666667</v>
      </c>
      <c r="C243" s="8" t="s">
        <v>577</v>
      </c>
      <c r="D243" s="8" t="s">
        <v>154</v>
      </c>
      <c r="E243" s="33">
        <v>1</v>
      </c>
      <c r="F243" s="8">
        <v>0</v>
      </c>
      <c r="G243" s="8" t="s">
        <v>33</v>
      </c>
      <c r="H243" s="8" t="s">
        <v>138</v>
      </c>
      <c r="I243" s="8">
        <v>27</v>
      </c>
      <c r="J243" s="8">
        <v>153</v>
      </c>
      <c r="K243" s="8">
        <v>165</v>
      </c>
      <c r="L243" s="16">
        <f>IF( 数据!L243&lt;=6,(数据!L243-1)*权重!B$48,              IF(数据!L243&lt;=12, 5*权重!B$48+(数据!L243-6)*权重!B$49,                              5*权重!B$48+6*权重!B$49+(数据!L243-12)*权重!B$51              )
 )</f>
        <v>3.9333333333333331</v>
      </c>
      <c r="M243" s="16">
        <f>IF( 数据!M243&lt;=6,(数据!M243-1)*权重!C$48,              IF(数据!M243&lt;=12, 5*权重!C$48+(数据!M243-6)*权重!C$49,                              5*权重!C$48+6*权重!C$49+(数据!M243-12)*权重!C$51              )
 )</f>
        <v>1.3333333333333335</v>
      </c>
      <c r="N243" s="16">
        <f>IF( 数据!N243&lt;=6,(数据!N243-1)*权重!D$48,              IF(数据!N243&lt;=12, 5*权重!D$48+(数据!N243-6)*权重!D$49,                              5*权重!D$48+6*权重!D$49+(数据!N243-12)*权重!D$51              )
 )</f>
        <v>0.52833333333333332</v>
      </c>
      <c r="O243" s="16">
        <f>IF( 数据!O243&lt;=6,(数据!O243-1)*权重!E$48,              IF(数据!O243&lt;=12, 5*权重!E$48+(数据!O243-6)*权重!E$49,                              5*权重!E$48+6*权重!E$49+(数据!O243-12)*权重!E$51              )
 )</f>
        <v>0</v>
      </c>
      <c r="P243" s="16">
        <f>IF( 数据!P243&lt;=6,(数据!P243-1)*权重!F$48,              IF(数据!P243&lt;=12, 5*权重!F$48+(数据!P243-6)*权重!F$49,                              5*权重!F$48+6*权重!F$49+(数据!P243-12)*权重!F$51              )
 )</f>
        <v>-2.7333333333333329</v>
      </c>
      <c r="Q243" s="16">
        <f>IF( 数据!Q243&lt;=6,(数据!Q243-1)*权重!G$48,              IF(数据!Q243&lt;=12, 5*权重!G$48+(数据!Q243-6)*权重!G$49,                              5*权重!G$48+6*权重!G$49+(数据!Q243-12)*权重!G$51              )
 )</f>
        <v>0</v>
      </c>
      <c r="R243" s="16">
        <f>IF( 数据!R243&lt;=6,(数据!R243-1)*权重!H$48,              IF(数据!R243&lt;=12, 5*权重!H$48+(数据!R243-6)*权重!H$49,                              5*权重!H$48+6*权重!H$49+(数据!R243-12)*权重!H$51              )
 )</f>
        <v>0</v>
      </c>
      <c r="S243" s="16">
        <f>IF( 数据!S243&lt;=6,(数据!S243-1)*权重!I$48,              IF(数据!S243&lt;=12, 5*权重!I$48+(数据!S243-6)*权重!I$49,                              5*权重!I$48+6*权重!I$49+(数据!S243-12)*权重!I$51              )
 )</f>
        <v>20.666666666666664</v>
      </c>
      <c r="T243" s="16">
        <f>IF( 数据!T243&lt;=6,(数据!T243-1)*权重!J$48,              IF(数据!T243&lt;=12, 5*权重!J$48+(数据!T243-6)*权重!J$49,                              5*权重!J$48+6*权重!J$49+(数据!T243-12)*权重!J$51              )
 )</f>
        <v>3.5</v>
      </c>
      <c r="U243" s="16">
        <f>IF( 数据!U243&lt;=6,(数据!U243-1)*权重!K$48,              IF(数据!U243&lt;=12, 5*权重!K$48+(数据!U243-6)*权重!K$49,                              5*权重!K$48+6*权重!K$49+(数据!U243-12)*权重!K$51              )
 )</f>
        <v>0</v>
      </c>
      <c r="V243" s="16">
        <f>IF( 数据!V243&lt;=6,(数据!V243-1)*权重!L$48,              IF(数据!V243&lt;=12, 5*权重!L$48+(数据!V243-6)*权重!L$49,                              5*权重!L$48+6*权重!L$49+(数据!V243-12)*权重!L$51              )
 )</f>
        <v>8.1666666666666679</v>
      </c>
      <c r="W243" s="16">
        <f>IF( 数据!W243&lt;=6,(数据!W243-1)*权重!M$48,              IF(数据!W243&lt;=12, 5*权重!M$48+(数据!W243-6)*权重!M$49,                              5*权重!M$48+6*权重!M$49+(数据!W243-12)*权重!M$51              )
 )</f>
        <v>1.4</v>
      </c>
      <c r="X243" s="16">
        <f>IF( 数据!X243&lt;=6,(数据!X243-1)*权重!N$48,              IF(数据!X243&lt;=12, 5*权重!N$48+(数据!X243-6)*权重!N$49,                              5*权重!N$48+6*权重!N$49+(数据!X243-12)*权重!N$51              )
 )</f>
        <v>2.0499999999999998</v>
      </c>
      <c r="Y243" s="16">
        <f>IF( 数据!Y243&lt;=6,(数据!Y243-1)*权重!O$48,              IF(数据!Y243&lt;=12, 5*权重!O$48+(数据!Y243-6)*权重!O$49,                              5*权重!O$48+6*权重!O$49+(数据!Y243-12)*权重!O$51              )
 )</f>
        <v>2.5333333333333332</v>
      </c>
      <c r="Z243" s="16">
        <f>IF( 数据!Z243&lt;=6,(数据!Z243-1)*权重!P$48,              IF(数据!Z243&lt;=10, 5*权重!P$48+(数据!Z243-4)*权重!P$50,                              5*权重!P$48+4*权重!P$50+(数据!Z243-10)*权重!P$52              )  )</f>
        <v>-0.55000000000000027</v>
      </c>
      <c r="AA243" s="16">
        <f>IF( 数据!AA243&lt;=6,(数据!AA243-1)*权重!Q$48,              IF(数据!AA243&lt;=12, 5*权重!Q$48+(数据!AA243-6)*权重!Q$49,                              5*权重!Q$48+6*权重!Q$49+(数据!AA243-12)*权重!Q$51              )
 )</f>
        <v>6.2333333333333325</v>
      </c>
      <c r="AB243" s="16">
        <f>IF( 数据!AB243&lt;=6,(数据!AB243-1)*权重!R$48,              IF(数据!AB243&lt;=10, 5*权重!R$48+(数据!AB243-4)*权重!R$50,                              5*权重!R$48+4*权重!R$50+(数据!AB243-10)*权重!R$52              )  )</f>
        <v>56.75</v>
      </c>
      <c r="AC243" s="16">
        <f>IF( 数据!AC243&lt;=6,(数据!AC243-1)*权重!S$48,              IF(数据!AC243&lt;=12, 5*权重!S$48+(数据!AC243-6)*权重!S$49,                              5*权重!S$48+6*权重!S$49+(数据!AC243-12)*权重!S$51              )
 )</f>
        <v>19.5</v>
      </c>
      <c r="AD243" s="16">
        <f>IF( 数据!AD243&lt;=6,(数据!AD243-1)*权重!T$48,              IF(数据!AD243&lt;=12, 5*权重!T$48+(数据!AD243-6)*权重!T$49,                              5*权重!T$48+6*权重!T$49+(数据!AD243-12)*权重!T$51              )
 )</f>
        <v>-1.5999999999999996</v>
      </c>
      <c r="AE243" s="16">
        <f>IF( 数据!AE243&lt;=6,(数据!AE243-1)*权重!U$48,              IF(数据!AE243&lt;=10, 5*权重!U$48+(数据!AE243-4)*权重!U$50,                              5*权重!U$48+4*权重!U$50+(数据!AE243-10)*权重!U$52              )  )</f>
        <v>-2.5999999999999996</v>
      </c>
      <c r="AF243" s="16">
        <f>IF( 数据!AF243&lt;=6,(数据!AF243-1)*权重!V$48,              IF(数据!AF243&lt;=10, 5*权重!V$48+(数据!AF243-4)*权重!V$50,                              5*权重!V$48+4*权重!V$50+(数据!AF243-10)*权重!V$52              )  )</f>
        <v>7.8750000000000009</v>
      </c>
      <c r="AG243" s="16">
        <f>IF( 数据!AG243&lt;=6,(数据!AG243-1)*权重!W$48,              IF(数据!AG243&lt;=12, 5*权重!W$48+(数据!AG243-6)*权重!W$49,                              5*权重!W$48+6*权重!W$49+(数据!AG243-12)*权重!W$51              )
 )</f>
        <v>3.3</v>
      </c>
      <c r="AH243" s="16">
        <f>IF( 数据!AH243&lt;=6,(数据!AH243-1)*权重!X$48,              IF(数据!AH243&lt;=10, 5*权重!X$48+(数据!AH243-4)*权重!X$50,                              5*权重!X$48+4*权重!X$50+(数据!AH243-10)*权重!X$52              )  )</f>
        <v>0.17500000000000004</v>
      </c>
      <c r="AI243" s="16">
        <f>IF( 数据!AI243&lt;=6,(数据!AI243-1)*权重!Y$48,              IF(数据!AI243&lt;=12, 5*权重!Y$48+(数据!AI243-6)*权重!Y$49,                              5*权重!Y$48+6*权重!Y$49+(数据!AI243-12)*权重!Y$51              )
 )</f>
        <v>0.8</v>
      </c>
      <c r="AJ243" s="16">
        <f>IF( 数据!AJ243&lt;=6,(数据!AJ243-1)*权重!Z$48,              IF(数据!AJ243&lt;=10, 5*权重!Z$48+(数据!AJ243-4)*权重!Z$50,                              5*权重!Z$48+4*权重!Z$50+(数据!AJ243-10)*权重!Z$52              )  )</f>
        <v>10.425000000000001</v>
      </c>
      <c r="AK243" s="16">
        <f>IF( 数据!AK243&lt;=6,(数据!AK243-1)*权重!AA$48,              IF(数据!AK243&lt;=10, 5*权重!AA$48+(数据!AK243-4)*权重!AA$50,                              5*权重!AA$48+4*权重!AA$50+(数据!AK243-10)*权重!AA$52              )  )</f>
        <v>-1.2750000000000001</v>
      </c>
      <c r="AL243" s="16">
        <f>IF( 数据!AL243&lt;=6,(数据!AL243-1)*权重!AB$48,              IF(数据!AL243&lt;=12, 5*权重!AB$48+(数据!AL243-6)*权重!AB$49,                              5*权重!AB$48+6*权重!AB$49+(数据!AL243-12)*权重!AB$51              )
 )</f>
        <v>13.5</v>
      </c>
      <c r="AM243" s="16">
        <f>IF( 数据!AM243&lt;=6,(数据!AM243-1)*权重!AC$48,              IF(数据!AM243&lt;=12, 5*权重!AC$48+(数据!AM243-6)*权重!AC$49,                              5*权重!AC$48+6*权重!AC$49+(数据!AM243-12)*权重!AC$51              )
 )</f>
        <v>9.6</v>
      </c>
      <c r="AN243" s="16">
        <f>IF( 数据!AN243&lt;=6,(数据!AN243-1)*权重!AD$48,              IF(数据!AN243&lt;=12, 5*权重!AD$48+(数据!AN243-6)*权重!AD$49,                              5*权重!AD$48+6*权重!AD$49+(数据!AN243-12)*权重!AD$51              )
 )</f>
        <v>82.0625</v>
      </c>
      <c r="AO243" s="16">
        <f>IF( 数据!AO243&lt;=6,(数据!AO243-1)*权重!AE$48,              IF(数据!AO243&lt;=12, 5*权重!AE$48+(数据!AO243-6)*权重!AE$49,                              5*权重!AE$48+6*权重!AE$49+(数据!AO243-12)*权重!AE$51              )
 )</f>
        <v>6.9666666666666668</v>
      </c>
      <c r="AP243" s="16">
        <f>IF( 数据!AP243&lt;=6,(数据!AP243-1)*权重!AF$48,              IF(数据!AP243&lt;=12, 5*权重!AF$48+(数据!AP243-6)*权重!AF$49,                              5*权重!AF$48+6*权重!AF$49+(数据!AP243-12)*权重!AF$51              )
 )</f>
        <v>16.399999999999999</v>
      </c>
      <c r="AQ243" s="16">
        <f>IF( 数据!AQ243&lt;=6,(数据!AQ243-1)*权重!AG$48,              IF(数据!AQ243&lt;=12, 5*权重!AG$48+(数据!AQ243-6)*权重!AG$49,                              5*权重!AG$48+6*权重!AG$49+(数据!AQ243-12)*权重!AG$51              )
 )</f>
        <v>17.8</v>
      </c>
      <c r="AR243" s="16">
        <f>IF( 数据!AR243&lt;=6,(数据!AR243-1)*权重!AH$48,              IF(数据!AR243&lt;=12, 5*权重!AH$48+(数据!AR243-6)*权重!AH$49,                              5*权重!AH$48+6*权重!AH$49+(数据!AR243-12)*权重!AH$51              )
 )</f>
        <v>14.566666666666665</v>
      </c>
      <c r="AS243" s="16">
        <f>IF( 数据!AS243&lt;=6,(数据!AS243-1)*权重!AI$48,              IF(数据!AS243&lt;=12, 5*权重!AI$48+(数据!AS243-6)*权重!AI$49,                              5*权重!AI$48+6*权重!AI$49+(数据!AS243-12)*权重!AI$51              )
 )</f>
        <v>6.6500000000000012</v>
      </c>
      <c r="AT243" s="16">
        <f>IF( 数据!AT243&lt;=6,(数据!AT243-1)*权重!AJ$48,              IF(数据!AT243&lt;=12, 5*权重!AJ$48+(数据!AT243-6)*权重!AJ$49,                              5*权重!AJ$48+6*权重!AJ$49+(数据!AT243-12)*权重!AJ$51              )
 )</f>
        <v>81.625</v>
      </c>
      <c r="AU243" s="16">
        <f>IF( 数据!AU243&lt;=6,(数据!AU243-1)*权重!AK$48,              IF(数据!AU243&lt;=12, 5*权重!AK$48+(数据!AU243-6)*权重!AK$49,                              5*权重!AK$48+6*权重!AK$49+(数据!AU243-12)*权重!AK$51              )
 )</f>
        <v>12.366666666666667</v>
      </c>
      <c r="AV243" s="16">
        <f>IF( 数据!AV243&lt;=6,(数据!AV243-1)*权重!AL$48,              IF(数据!AV243&lt;=10, 5*权重!AL$48+(数据!AV243-4)*权重!AL$50,                              5*权重!AL$48+4*权重!AL$50+(数据!AV243-10)*权重!AL$52              )  )</f>
        <v>3.8250000000000002</v>
      </c>
      <c r="AW243" s="16">
        <f>IF( 数据!AW243&lt;=6,(数据!AW243-1)*权重!AM$48,              IF(数据!AW243&lt;=10, 5*权重!AM$48+(数据!AW243-4)*权重!AM$50,                              5*权重!AM$48+4*权重!AM$50+(数据!AW243-10)*权重!AM$52              )  )</f>
        <v>4.95</v>
      </c>
      <c r="AX243" s="16">
        <f>IF( 数据!AX243&lt;=6,(数据!AX243-1)*权重!AN$48,              IF(数据!AX243&lt;=10, 5*权重!AN$48+(数据!AX243-4)*权重!AN$50,                              5*权重!AN$48+4*权重!AN$50+(数据!AX243-10)*权重!AN$52              )  )</f>
        <v>25.424999999999997</v>
      </c>
      <c r="AY243" s="8">
        <v>3</v>
      </c>
      <c r="AZ243" s="8">
        <v>2</v>
      </c>
      <c r="BA243" s="8">
        <v>4</v>
      </c>
      <c r="BB243" s="8">
        <v>3</v>
      </c>
      <c r="BC243" s="8">
        <v>2</v>
      </c>
      <c r="BD243" s="8">
        <v>2</v>
      </c>
      <c r="BE243" s="8">
        <v>3</v>
      </c>
      <c r="BF243" s="8">
        <v>2</v>
      </c>
      <c r="BG243" s="8">
        <v>2</v>
      </c>
      <c r="BH243" s="8">
        <v>1</v>
      </c>
      <c r="BI243" s="8">
        <v>2</v>
      </c>
      <c r="BJ243" s="8" t="s">
        <v>26</v>
      </c>
      <c r="BK243" s="8" t="s">
        <v>20</v>
      </c>
      <c r="BL243" s="8">
        <v>17</v>
      </c>
      <c r="BM243" s="8" t="s">
        <v>26</v>
      </c>
      <c r="BN243" s="8"/>
      <c r="BO243" s="8">
        <v>37</v>
      </c>
      <c r="BP243" s="34">
        <v>46934</v>
      </c>
      <c r="BQ243" s="8" t="s">
        <v>21</v>
      </c>
      <c r="BR243" s="8" t="s">
        <v>156</v>
      </c>
    </row>
    <row r="244" spans="1:70" ht="15.5" thickBot="1" x14ac:dyDescent="0.35">
      <c r="A244" s="8" t="s">
        <v>26</v>
      </c>
      <c r="B244" s="16">
        <f t="shared" si="9"/>
        <v>427.00333333333322</v>
      </c>
      <c r="C244" s="8" t="s">
        <v>578</v>
      </c>
      <c r="D244" s="8" t="s">
        <v>154</v>
      </c>
      <c r="E244" s="33">
        <v>1</v>
      </c>
      <c r="F244" s="8">
        <v>0</v>
      </c>
      <c r="G244" s="8" t="s">
        <v>239</v>
      </c>
      <c r="H244" s="8" t="s">
        <v>427</v>
      </c>
      <c r="I244" s="8">
        <v>32</v>
      </c>
      <c r="J244" s="8">
        <v>148</v>
      </c>
      <c r="K244" s="8">
        <v>151</v>
      </c>
      <c r="L244" s="16">
        <f>IF( 数据!L244&lt;=6,(数据!L244-1)*权重!B$48,              IF(数据!L244&lt;=12, 5*权重!B$48+(数据!L244-6)*权重!B$49,                              5*权重!B$48+6*权重!B$49+(数据!L244-12)*权重!B$51              )
 )</f>
        <v>3.9333333333333331</v>
      </c>
      <c r="M244" s="16">
        <f>IF( 数据!M244&lt;=6,(数据!M244-1)*权重!C$48,              IF(数据!M244&lt;=12, 5*权重!C$48+(数据!M244-6)*权重!C$49,                              5*权重!C$48+6*权重!C$49+(数据!M244-12)*权重!C$51              )
 )</f>
        <v>2.5</v>
      </c>
      <c r="N244" s="16">
        <f>IF( 数据!N244&lt;=6,(数据!N244-1)*权重!D$48,              IF(数据!N244&lt;=12, 5*权重!D$48+(数据!N244-6)*权重!D$49,                              5*权重!D$48+6*权重!D$49+(数据!N244-12)*权重!D$51              )
 )</f>
        <v>0.27</v>
      </c>
      <c r="O244" s="16">
        <f>IF( 数据!O244&lt;=6,(数据!O244-1)*权重!E$48,              IF(数据!O244&lt;=12, 5*权重!E$48+(数据!O244-6)*权重!E$49,                              5*权重!E$48+6*权重!E$49+(数据!O244-12)*权重!E$51              )
 )</f>
        <v>0</v>
      </c>
      <c r="P244" s="16">
        <f>IF( 数据!P244&lt;=6,(数据!P244-1)*权重!F$48,              IF(数据!P244&lt;=12, 5*权重!F$48+(数据!P244-6)*权重!F$49,                              5*权重!F$48+6*权重!F$49+(数据!P244-12)*权重!F$51              )
 )</f>
        <v>-3.1166666666666663</v>
      </c>
      <c r="Q244" s="16">
        <f>IF( 数据!Q244&lt;=6,(数据!Q244-1)*权重!G$48,              IF(数据!Q244&lt;=12, 5*权重!G$48+(数据!Q244-6)*权重!G$49,                              5*权重!G$48+6*权重!G$49+(数据!Q244-12)*权重!G$51              )
 )</f>
        <v>0</v>
      </c>
      <c r="R244" s="16">
        <f>IF( 数据!R244&lt;=6,(数据!R244-1)*权重!H$48,              IF(数据!R244&lt;=12, 5*权重!H$48+(数据!R244-6)*权重!H$49,                              5*权重!H$48+6*权重!H$49+(数据!R244-12)*权重!H$51              )
 )</f>
        <v>0</v>
      </c>
      <c r="S244" s="16">
        <f>IF( 数据!S244&lt;=6,(数据!S244-1)*权重!I$48,              IF(数据!S244&lt;=12, 5*权重!I$48+(数据!S244-6)*权重!I$49,                              5*权重!I$48+6*权重!I$49+(数据!S244-12)*权重!I$51              )
 )</f>
        <v>13.666666666666666</v>
      </c>
      <c r="T244" s="16">
        <f>IF( 数据!T244&lt;=6,(数据!T244-1)*权重!J$48,              IF(数据!T244&lt;=12, 5*权重!J$48+(数据!T244-6)*权重!J$49,                              5*权重!J$48+6*权重!J$49+(数据!T244-12)*权重!J$51              )
 )</f>
        <v>1.7999999999999998</v>
      </c>
      <c r="U244" s="16">
        <f>IF( 数据!U244&lt;=6,(数据!U244-1)*权重!K$48,              IF(数据!U244&lt;=12, 5*权重!K$48+(数据!U244-6)*权重!K$49,                              5*权重!K$48+6*权重!K$49+(数据!U244-12)*权重!K$51              )
 )</f>
        <v>0</v>
      </c>
      <c r="V244" s="16">
        <f>IF( 数据!V244&lt;=6,(数据!V244-1)*权重!L$48,              IF(数据!V244&lt;=12, 5*权重!L$48+(数据!V244-6)*权重!L$49,                              5*权重!L$48+6*权重!L$49+(数据!V244-12)*权重!L$51              )
 )</f>
        <v>5.3000000000000007</v>
      </c>
      <c r="W244" s="16">
        <f>IF( 数据!W244&lt;=6,(数据!W244-1)*权重!M$48,              IF(数据!W244&lt;=12, 5*权重!M$48+(数据!W244-6)*权重!M$49,                              5*权重!M$48+6*权重!M$49+(数据!W244-12)*权重!M$51              )
 )</f>
        <v>0.1333333333333333</v>
      </c>
      <c r="X244" s="16">
        <f>IF( 数据!X244&lt;=6,(数据!X244-1)*权重!N$48,              IF(数据!X244&lt;=12, 5*权重!N$48+(数据!X244-6)*权重!N$49,                              5*权重!N$48+6*权重!N$49+(数据!X244-12)*权重!N$51              )
 )</f>
        <v>3.1999999999999997</v>
      </c>
      <c r="Y244" s="16">
        <f>IF( 数据!Y244&lt;=6,(数据!Y244-1)*权重!O$48,              IF(数据!Y244&lt;=12, 5*权重!O$48+(数据!Y244-6)*权重!O$49,                              5*权重!O$48+6*权重!O$49+(数据!Y244-12)*权重!O$51              )
 )</f>
        <v>1.2</v>
      </c>
      <c r="Z244" s="16">
        <f>IF( 数据!Z244&lt;=6,(数据!Z244-1)*权重!P$48,              IF(数据!Z244&lt;=10, 5*权重!P$48+(数据!Z244-4)*权重!P$50,                              5*权重!P$48+4*权重!P$50+(数据!Z244-10)*权重!P$52              )  )</f>
        <v>-1.1000000000000001</v>
      </c>
      <c r="AA244" s="16">
        <f>IF( 数据!AA244&lt;=6,(数据!AA244-1)*权重!Q$48,              IF(数据!AA244&lt;=12, 5*权重!Q$48+(数据!AA244-6)*权重!Q$49,                              5*权重!Q$48+6*权重!Q$49+(数据!AA244-12)*权重!Q$51              )
 )</f>
        <v>6.5</v>
      </c>
      <c r="AB244" s="16">
        <f>IF( 数据!AB244&lt;=6,(数据!AB244-1)*权重!R$48,              IF(数据!AB244&lt;=10, 5*权重!R$48+(数据!AB244-4)*权重!R$50,                              5*权重!R$48+4*权重!R$50+(数据!AB244-10)*权重!R$52              )  )</f>
        <v>58.25</v>
      </c>
      <c r="AC244" s="16">
        <f>IF( 数据!AC244&lt;=6,(数据!AC244-1)*权重!S$48,              IF(数据!AC244&lt;=12, 5*权重!S$48+(数据!AC244-6)*权重!S$49,                              5*权重!S$48+6*权重!S$49+(数据!AC244-12)*权重!S$51              )
 )</f>
        <v>22.233333333333334</v>
      </c>
      <c r="AD244" s="16">
        <f>IF( 数据!AD244&lt;=6,(数据!AD244-1)*权重!T$48,              IF(数据!AD244&lt;=12, 5*权重!T$48+(数据!AD244-6)*权重!T$49,                              5*权重!T$48+6*权重!T$49+(数据!AD244-12)*权重!T$51              )
 )</f>
        <v>-0.86666666666666625</v>
      </c>
      <c r="AE244" s="16">
        <f>IF( 数据!AE244&lt;=6,(数据!AE244-1)*权重!U$48,              IF(数据!AE244&lt;=10, 5*权重!U$48+(数据!AE244-4)*权重!U$50,                              5*权重!U$48+4*权重!U$50+(数据!AE244-10)*权重!U$52              )  )</f>
        <v>-1.7999999999999994</v>
      </c>
      <c r="AF244" s="16">
        <f>IF( 数据!AF244&lt;=6,(数据!AF244-1)*权重!V$48,              IF(数据!AF244&lt;=10, 5*权重!V$48+(数据!AF244-4)*权重!V$50,                              5*权重!V$48+4*权重!V$50+(数据!AF244-10)*权重!V$52              )  )</f>
        <v>7.6125000000000007</v>
      </c>
      <c r="AG244" s="16">
        <f>IF( 数据!AG244&lt;=6,(数据!AG244-1)*权重!W$48,              IF(数据!AG244&lt;=12, 5*权重!W$48+(数据!AG244-6)*权重!W$49,                              5*权重!W$48+6*权重!W$49+(数据!AG244-12)*权重!W$51              )
 )</f>
        <v>3.0999999999999996</v>
      </c>
      <c r="AH244" s="16">
        <f>IF( 数据!AH244&lt;=6,(数据!AH244-1)*权重!X$48,              IF(数据!AH244&lt;=10, 5*权重!X$48+(数据!AH244-4)*权重!X$50,                              5*权重!X$48+4*权重!X$50+(数据!AH244-10)*权重!X$52              )  )</f>
        <v>0.4</v>
      </c>
      <c r="AI244" s="16">
        <f>IF( 数据!AI244&lt;=6,(数据!AI244-1)*权重!Y$48,              IF(数据!AI244&lt;=12, 5*权重!Y$48+(数据!AI244-6)*权重!Y$49,                              5*权重!Y$48+6*权重!Y$49+(数据!AI244-12)*权重!Y$51              )
 )</f>
        <v>0</v>
      </c>
      <c r="AJ244" s="16">
        <f>IF( 数据!AJ244&lt;=6,(数据!AJ244-1)*权重!Z$48,              IF(数据!AJ244&lt;=10, 5*权重!Z$48+(数据!AJ244-4)*权重!Z$50,                              5*权重!Z$48+4*权重!Z$50+(数据!AJ244-10)*权重!Z$52              )  )</f>
        <v>11.012499999999999</v>
      </c>
      <c r="AK244" s="16">
        <f>IF( 数据!AK244&lt;=6,(数据!AK244-1)*权重!AA$48,              IF(数据!AK244&lt;=10, 5*权重!AA$48+(数据!AK244-4)*权重!AA$50,                              5*权重!AA$48+4*权重!AA$50+(数据!AK244-10)*权重!AA$52              )  )</f>
        <v>-0.75000000000000022</v>
      </c>
      <c r="AL244" s="16">
        <f>IF( 数据!AL244&lt;=6,(数据!AL244-1)*权重!AB$48,              IF(数据!AL244&lt;=12, 5*权重!AB$48+(数据!AL244-6)*权重!AB$49,                              5*权重!AB$48+6*权重!AB$49+(数据!AL244-12)*权重!AB$51              )
 )</f>
        <v>17.100000000000001</v>
      </c>
      <c r="AM244" s="16">
        <f>IF( 数据!AM244&lt;=6,(数据!AM244-1)*权重!AC$48,              IF(数据!AM244&lt;=12, 5*权重!AC$48+(数据!AM244-6)*权重!AC$49,                              5*权重!AC$48+6*权重!AC$49+(数据!AM244-12)*权重!AC$51              )
 )</f>
        <v>9.6</v>
      </c>
      <c r="AN244" s="16">
        <f>IF( 数据!AN244&lt;=6,(数据!AN244-1)*权重!AD$48,              IF(数据!AN244&lt;=12, 5*权重!AD$48+(数据!AN244-6)*权重!AD$49,                              5*权重!AD$48+6*权重!AD$49+(数据!AN244-12)*权重!AD$51              )
 )</f>
        <v>72.604166666666671</v>
      </c>
      <c r="AO244" s="16">
        <f>IF( 数据!AO244&lt;=6,(数据!AO244-1)*权重!AE$48,              IF(数据!AO244&lt;=12, 5*权重!AE$48+(数据!AO244-6)*权重!AE$49,                              5*权重!AE$48+6*权重!AE$49+(数据!AO244-12)*权重!AE$51              )
 )</f>
        <v>17.7</v>
      </c>
      <c r="AP244" s="16">
        <f>IF( 数据!AP244&lt;=6,(数据!AP244-1)*权重!AF$48,              IF(数据!AP244&lt;=12, 5*权重!AF$48+(数据!AP244-6)*权重!AF$49,                              5*权重!AF$48+6*权重!AF$49+(数据!AP244-12)*权重!AF$51              )
 )</f>
        <v>14.466666666666667</v>
      </c>
      <c r="AQ244" s="16">
        <f>IF( 数据!AQ244&lt;=6,(数据!AQ244-1)*权重!AG$48,              IF(数据!AQ244&lt;=12, 5*权重!AG$48+(数据!AQ244-6)*权重!AG$49,                              5*权重!AG$48+6*权重!AG$49+(数据!AQ244-12)*权重!AG$51              )
 )</f>
        <v>19.866666666666667</v>
      </c>
      <c r="AR244" s="16">
        <f>IF( 数据!AR244&lt;=6,(数据!AR244-1)*权重!AH$48,              IF(数据!AR244&lt;=12, 5*权重!AH$48+(数据!AR244-6)*权重!AH$49,                              5*权重!AH$48+6*权重!AH$49+(数据!AR244-12)*权重!AH$51              )
 )</f>
        <v>16.899999999999999</v>
      </c>
      <c r="AS244" s="16">
        <f>IF( 数据!AS244&lt;=6,(数据!AS244-1)*权重!AI$48,              IF(数据!AS244&lt;=12, 5*权重!AI$48+(数据!AS244-6)*权重!AI$49,                              5*权重!AI$48+6*权重!AI$49+(数据!AS244-12)*权重!AI$51              )
 )</f>
        <v>5.7000000000000011</v>
      </c>
      <c r="AT244" s="16">
        <f>IF( 数据!AT244&lt;=6,(数据!AT244-1)*权重!AJ$48,              IF(数据!AT244&lt;=12, 5*权重!AJ$48+(数据!AT244-6)*权重!AJ$49,                              5*权重!AJ$48+6*权重!AJ$49+(数据!AT244-12)*权重!AJ$51              )
 )</f>
        <v>67</v>
      </c>
      <c r="AU244" s="16">
        <f>IF( 数据!AU244&lt;=6,(数据!AU244-1)*权重!AK$48,              IF(数据!AU244&lt;=12, 5*权重!AK$48+(数据!AU244-6)*权重!AK$49,                              5*权重!AK$48+6*权重!AK$49+(数据!AU244-12)*权重!AK$51              )
 )</f>
        <v>15.399999999999999</v>
      </c>
      <c r="AV244" s="16">
        <f>IF( 数据!AV244&lt;=6,(数据!AV244-1)*权重!AL$48,              IF(数据!AV244&lt;=10, 5*权重!AL$48+(数据!AV244-4)*权重!AL$50,                              5*权重!AL$48+4*权重!AL$50+(数据!AV244-10)*权重!AL$52              )  )</f>
        <v>4.6749999999999998</v>
      </c>
      <c r="AW244" s="16">
        <f>IF( 数据!AW244&lt;=6,(数据!AW244-1)*权重!AM$48,              IF(数据!AW244&lt;=10, 5*权重!AM$48+(数据!AW244-4)*权重!AM$50,                              5*权重!AM$48+4*权重!AM$50+(数据!AW244-10)*权重!AM$52              )  )</f>
        <v>4.5750000000000002</v>
      </c>
      <c r="AX244" s="16">
        <f>IF( 数据!AX244&lt;=6,(数据!AX244-1)*权重!AN$48,              IF(数据!AX244&lt;=10, 5*权重!AN$48+(数据!AX244-4)*权重!AN$50,                              5*权重!AN$48+4*权重!AN$50+(数据!AX244-10)*权重!AN$52              )  )</f>
        <v>27.9375</v>
      </c>
      <c r="AY244" s="8">
        <v>3</v>
      </c>
      <c r="AZ244" s="8">
        <v>2</v>
      </c>
      <c r="BA244" s="8">
        <v>1</v>
      </c>
      <c r="BB244" s="8">
        <v>2</v>
      </c>
      <c r="BC244" s="8">
        <v>3</v>
      </c>
      <c r="BD244" s="8">
        <v>3</v>
      </c>
      <c r="BE244" s="8">
        <v>3</v>
      </c>
      <c r="BF244" s="8">
        <v>2</v>
      </c>
      <c r="BG244" s="8">
        <v>1</v>
      </c>
      <c r="BH244" s="8">
        <v>2</v>
      </c>
      <c r="BI244" s="8">
        <v>1</v>
      </c>
      <c r="BJ244" s="8" t="s">
        <v>26</v>
      </c>
      <c r="BK244" s="8" t="s">
        <v>20</v>
      </c>
      <c r="BL244" s="8">
        <v>20</v>
      </c>
      <c r="BM244" s="8" t="s">
        <v>26</v>
      </c>
      <c r="BN244" s="8"/>
      <c r="BO244" s="8">
        <v>43</v>
      </c>
      <c r="BP244" s="34">
        <v>46568</v>
      </c>
      <c r="BQ244" s="8" t="s">
        <v>21</v>
      </c>
      <c r="BR244" s="8" t="s">
        <v>156</v>
      </c>
    </row>
    <row r="245" spans="1:70" ht="15.5" thickBot="1" x14ac:dyDescent="0.35">
      <c r="A245" s="8" t="s">
        <v>26</v>
      </c>
      <c r="B245" s="16">
        <f t="shared" si="9"/>
        <v>448.66666666666657</v>
      </c>
      <c r="C245" s="8" t="s">
        <v>579</v>
      </c>
      <c r="D245" s="8" t="s">
        <v>154</v>
      </c>
      <c r="E245" s="33">
        <v>1</v>
      </c>
      <c r="F245" s="8">
        <v>0</v>
      </c>
      <c r="G245" s="8" t="s">
        <v>28</v>
      </c>
      <c r="H245" s="8" t="s">
        <v>31</v>
      </c>
      <c r="I245" s="8">
        <v>26</v>
      </c>
      <c r="J245" s="8">
        <v>158</v>
      </c>
      <c r="K245" s="8">
        <v>170</v>
      </c>
      <c r="L245" s="16">
        <f>IF( 数据!L245&lt;=6,(数据!L245-1)*权重!B$48,              IF(数据!L245&lt;=12, 5*权重!B$48+(数据!L245-6)*权重!B$49,                              5*权重!B$48+6*权重!B$49+(数据!L245-12)*权重!B$51              )
 )</f>
        <v>3.9333333333333331</v>
      </c>
      <c r="M245" s="16">
        <f>IF( 数据!M245&lt;=6,(数据!M245-1)*权重!C$48,              IF(数据!M245&lt;=12, 5*权重!C$48+(数据!M245-6)*权重!C$49,                              5*权重!C$48+6*权重!C$49+(数据!M245-12)*权重!C$51              )
 )</f>
        <v>2.3199999999999998</v>
      </c>
      <c r="N245" s="16">
        <f>IF( 数据!N245&lt;=6,(数据!N245-1)*权重!D$48,              IF(数据!N245&lt;=12, 5*权重!D$48+(数据!N245-6)*权重!D$49,                              5*权重!D$48+6*权重!D$49+(数据!N245-12)*权重!D$51              )
 )</f>
        <v>1.3699999999999999</v>
      </c>
      <c r="O245" s="16">
        <f>IF( 数据!O245&lt;=6,(数据!O245-1)*权重!E$48,              IF(数据!O245&lt;=12, 5*权重!E$48+(数据!O245-6)*权重!E$49,                              5*权重!E$48+6*权重!E$49+(数据!O245-12)*权重!E$51              )
 )</f>
        <v>0</v>
      </c>
      <c r="P245" s="16">
        <f>IF( 数据!P245&lt;=6,(数据!P245-1)*权重!F$48,              IF(数据!P245&lt;=12, 5*权重!F$48+(数据!P245-6)*权重!F$49,                              5*权重!F$48+6*权重!F$49+(数据!P245-12)*权重!F$51              )
 )</f>
        <v>-2.7333333333333329</v>
      </c>
      <c r="Q245" s="16">
        <f>IF( 数据!Q245&lt;=6,(数据!Q245-1)*权重!G$48,              IF(数据!Q245&lt;=12, 5*权重!G$48+(数据!Q245-6)*权重!G$49,                              5*权重!G$48+6*权重!G$49+(数据!Q245-12)*权重!G$51              )
 )</f>
        <v>0</v>
      </c>
      <c r="R245" s="16">
        <f>IF( 数据!R245&lt;=6,(数据!R245-1)*权重!H$48,              IF(数据!R245&lt;=12, 5*权重!H$48+(数据!R245-6)*权重!H$49,                              5*权重!H$48+6*权重!H$49+(数据!R245-12)*权重!H$51              )
 )</f>
        <v>0</v>
      </c>
      <c r="S245" s="16">
        <f>IF( 数据!S245&lt;=6,(数据!S245-1)*权重!I$48,              IF(数据!S245&lt;=12, 5*权重!I$48+(数据!S245-6)*权重!I$49,                              5*权重!I$48+6*权重!I$49+(数据!S245-12)*权重!I$51              )
 )</f>
        <v>16.566666666666666</v>
      </c>
      <c r="T245" s="16">
        <f>IF( 数据!T245&lt;=6,(数据!T245-1)*权重!J$48,              IF(数据!T245&lt;=12, 5*权重!J$48+(数据!T245-6)*权重!J$49,                              5*权重!J$48+6*权重!J$49+(数据!T245-12)*权重!J$51              )
 )</f>
        <v>1.7999999999999998</v>
      </c>
      <c r="U245" s="16">
        <f>IF( 数据!U245&lt;=6,(数据!U245-1)*权重!K$48,              IF(数据!U245&lt;=12, 5*权重!K$48+(数据!U245-6)*权重!K$49,                              5*权重!K$48+6*权重!K$49+(数据!U245-12)*权重!K$51              )
 )</f>
        <v>0</v>
      </c>
      <c r="V245" s="16">
        <f>IF( 数据!V245&lt;=6,(数据!V245-1)*权重!L$48,              IF(数据!V245&lt;=12, 5*权重!L$48+(数据!V245-6)*权重!L$49,                              5*权重!L$48+6*权重!L$49+(数据!V245-12)*权重!L$51              )
 )</f>
        <v>4.24</v>
      </c>
      <c r="W245" s="16">
        <f>IF( 数据!W245&lt;=6,(数据!W245-1)*权重!M$48,              IF(数据!W245&lt;=12, 5*权重!M$48+(数据!W245-6)*权重!M$49,                              5*权重!M$48+6*权重!M$49+(数据!W245-12)*权重!M$51              )
 )</f>
        <v>0.76666666666666661</v>
      </c>
      <c r="X245" s="16">
        <f>IF( 数据!X245&lt;=6,(数据!X245-1)*权重!N$48,              IF(数据!X245&lt;=12, 5*权重!N$48+(数据!X245-6)*权重!N$49,                              5*权重!N$48+6*权重!N$49+(数据!X245-12)*权重!N$51              )
 )</f>
        <v>3.6666666666666661</v>
      </c>
      <c r="Y245" s="16">
        <f>IF( 数据!Y245&lt;=6,(数据!Y245-1)*权重!O$48,              IF(数据!Y245&lt;=12, 5*权重!O$48+(数据!Y245-6)*权重!O$49,                              5*权重!O$48+6*权重!O$49+(数据!Y245-12)*权重!O$51              )
 )</f>
        <v>0.72</v>
      </c>
      <c r="Z245" s="16">
        <f>IF( 数据!Z245&lt;=6,(数据!Z245-1)*权重!P$48,              IF(数据!Z245&lt;=10, 5*权重!P$48+(数据!Z245-4)*权重!P$50,                              5*权重!P$48+4*权重!P$50+(数据!Z245-10)*权重!P$52              )  )</f>
        <v>-1.6</v>
      </c>
      <c r="AA245" s="16">
        <f>IF( 数据!AA245&lt;=6,(数据!AA245-1)*权重!Q$48,              IF(数据!AA245&lt;=12, 5*权重!Q$48+(数据!AA245-6)*权重!Q$49,                              5*权重!Q$48+6*权重!Q$49+(数据!AA245-12)*权重!Q$51              )
 )</f>
        <v>6.5</v>
      </c>
      <c r="AB245" s="16">
        <f>IF( 数据!AB245&lt;=6,(数据!AB245-1)*权重!R$48,              IF(数据!AB245&lt;=10, 5*权重!R$48+(数据!AB245-4)*权重!R$50,                              5*权重!R$48+4*权重!R$50+(数据!AB245-10)*权重!R$52              )  )</f>
        <v>56.75</v>
      </c>
      <c r="AC245" s="16">
        <f>IF( 数据!AC245&lt;=6,(数据!AC245-1)*权重!S$48,              IF(数据!AC245&lt;=12, 5*权重!S$48+(数据!AC245-6)*权重!S$49,                              5*权重!S$48+6*权重!S$49+(数据!AC245-12)*权重!S$51              )
 )</f>
        <v>19.5</v>
      </c>
      <c r="AD245" s="16">
        <f>IF( 数据!AD245&lt;=6,(数据!AD245-1)*权重!T$48,              IF(数据!AD245&lt;=12, 5*权重!T$48+(数据!AD245-6)*权重!T$49,                              5*权重!T$48+6*权重!T$49+(数据!AD245-12)*权重!T$51              )
 )</f>
        <v>-0.86666666666666625</v>
      </c>
      <c r="AE245" s="16">
        <f>IF( 数据!AE245&lt;=6,(数据!AE245-1)*权重!U$48,              IF(数据!AE245&lt;=10, 5*权重!U$48+(数据!AE245-4)*权重!U$50,                              5*权重!U$48+4*权重!U$50+(数据!AE245-10)*权重!U$52              )  )</f>
        <v>-2.1999999999999993</v>
      </c>
      <c r="AF245" s="16">
        <f>IF( 数据!AF245&lt;=6,(数据!AF245-1)*权重!V$48,              IF(数据!AF245&lt;=10, 5*权重!V$48+(数据!AF245-4)*权重!V$50,                              5*权重!V$48+4*权重!V$50+(数据!AF245-10)*权重!V$52              )  )</f>
        <v>7.8750000000000009</v>
      </c>
      <c r="AG245" s="16">
        <f>IF( 数据!AG245&lt;=6,(数据!AG245-1)*权重!W$48,              IF(数据!AG245&lt;=12, 5*权重!W$48+(数据!AG245-6)*权重!W$49,                              5*权重!W$48+6*权重!W$49+(数据!AG245-12)*权重!W$51              )
 )</f>
        <v>5.05</v>
      </c>
      <c r="AH245" s="16">
        <f>IF( 数据!AH245&lt;=6,(数据!AH245-1)*权重!X$48,              IF(数据!AH245&lt;=10, 5*权重!X$48+(数据!AH245-4)*权重!X$50,                              5*权重!X$48+4*权重!X$50+(数据!AH245-10)*权重!X$52              )  )</f>
        <v>6.25E-2</v>
      </c>
      <c r="AI245" s="16">
        <f>IF( 数据!AI245&lt;=6,(数据!AI245-1)*权重!Y$48,              IF(数据!AI245&lt;=12, 5*权重!Y$48+(数据!AI245-6)*权重!Y$49,                              5*权重!Y$48+6*权重!Y$49+(数据!AI245-12)*权重!Y$51              )
 )</f>
        <v>0.13333333333333336</v>
      </c>
      <c r="AJ245" s="16">
        <f>IF( 数据!AJ245&lt;=6,(数据!AJ245-1)*权重!Z$48,              IF(数据!AJ245&lt;=10, 5*权重!Z$48+(数据!AJ245-4)*权重!Z$50,                              5*权重!Z$48+4*权重!Z$50+(数据!AJ245-10)*权重!Z$52              )  )</f>
        <v>9.25</v>
      </c>
      <c r="AK245" s="16">
        <f>IF( 数据!AK245&lt;=6,(数据!AK245-1)*权重!AA$48,              IF(数据!AK245&lt;=10, 5*权重!AA$48+(数据!AK245-4)*权重!AA$50,                              5*权重!AA$48+4*权重!AA$50+(数据!AK245-10)*权重!AA$52              )  )</f>
        <v>-0.75000000000000022</v>
      </c>
      <c r="AL245" s="16">
        <f>IF( 数据!AL245&lt;=6,(数据!AL245-1)*权重!AB$48,              IF(数据!AL245&lt;=12, 5*权重!AB$48+(数据!AL245-6)*权重!AB$49,                              5*权重!AB$48+6*权重!AB$49+(数据!AL245-12)*权重!AB$51              )
 )</f>
        <v>14.4</v>
      </c>
      <c r="AM245" s="16">
        <f>IF( 数据!AM245&lt;=6,(数据!AM245-1)*权重!AC$48,              IF(数据!AM245&lt;=12, 5*权重!AC$48+(数据!AM245-6)*权重!AC$49,                              5*权重!AC$48+6*权重!AC$49+(数据!AM245-12)*权重!AC$51              )
 )</f>
        <v>9.2333333333333343</v>
      </c>
      <c r="AN245" s="16">
        <f>IF( 数据!AN245&lt;=6,(数据!AN245-1)*权重!AD$48,              IF(数据!AN245&lt;=12, 5*权重!AD$48+(数据!AN245-6)*权重!AD$49,                              5*权重!AD$48+6*权重!AD$49+(数据!AN245-12)*权重!AD$51              )
 )</f>
        <v>77.333333333333329</v>
      </c>
      <c r="AO245" s="16">
        <f>IF( 数据!AO245&lt;=6,(数据!AO245-1)*权重!AE$48,              IF(数据!AO245&lt;=12, 5*权重!AE$48+(数据!AO245-6)*权重!AE$49,                              5*权重!AE$48+6*权重!AE$49+(数据!AO245-12)*权重!AE$51              )
 )</f>
        <v>22.9</v>
      </c>
      <c r="AP245" s="16">
        <f>IF( 数据!AP245&lt;=6,(数据!AP245-1)*权重!AF$48,              IF(数据!AP245&lt;=12, 5*权重!AF$48+(数据!AP245-6)*权重!AF$49,                              5*权重!AF$48+6*权重!AF$49+(数据!AP245-12)*权重!AF$51              )
 )</f>
        <v>17.366666666666667</v>
      </c>
      <c r="AQ245" s="16">
        <f>IF( 数据!AQ245&lt;=6,(数据!AQ245-1)*权重!AG$48,              IF(数据!AQ245&lt;=12, 5*权重!AG$48+(数据!AQ245-6)*权重!AG$49,                              5*权重!AG$48+6*权重!AG$49+(数据!AQ245-12)*权重!AG$51              )
 )</f>
        <v>18.833333333333336</v>
      </c>
      <c r="AR245" s="16">
        <f>IF( 数据!AR245&lt;=6,(数据!AR245-1)*权重!AH$48,              IF(数据!AR245&lt;=12, 5*权重!AH$48+(数据!AR245-6)*权重!AH$49,                              5*权重!AH$48+6*权重!AH$49+(数据!AR245-12)*权重!AH$51              )
 )</f>
        <v>15.733333333333333</v>
      </c>
      <c r="AS245" s="16">
        <f>IF( 数据!AS245&lt;=6,(数据!AS245-1)*权重!AI$48,              IF(数据!AS245&lt;=12, 5*权重!AI$48+(数据!AS245-6)*权重!AI$49,                              5*权重!AI$48+6*权重!AI$49+(数据!AS245-12)*权重!AI$51              )
 )</f>
        <v>11.400000000000002</v>
      </c>
      <c r="AT245" s="16">
        <f>IF( 数据!AT245&lt;=6,(数据!AT245-1)*权重!AJ$48,              IF(数据!AT245&lt;=12, 5*权重!AJ$48+(数据!AT245-6)*权重!AJ$49,                              5*权重!AJ$48+6*权重!AJ$49+(数据!AT245-12)*权重!AJ$51              )
 )</f>
        <v>81.625</v>
      </c>
      <c r="AU245" s="16">
        <f>IF( 数据!AU245&lt;=6,(数据!AU245-1)*权重!AK$48,              IF(数据!AU245&lt;=12, 5*权重!AK$48+(数据!AU245-6)*权重!AK$49,                              5*权重!AK$48+6*权重!AK$49+(数据!AU245-12)*权重!AK$51              )
 )</f>
        <v>14.499999999999998</v>
      </c>
      <c r="AV245" s="16">
        <f>IF( 数据!AV245&lt;=6,(数据!AV245-1)*权重!AL$48,              IF(数据!AV245&lt;=10, 5*权重!AL$48+(数据!AV245-4)*权重!AL$50,                              5*权重!AL$48+4*权重!AL$50+(数据!AV245-10)*权重!AL$52              )  )</f>
        <v>3.8250000000000002</v>
      </c>
      <c r="AW245" s="16">
        <f>IF( 数据!AW245&lt;=6,(数据!AW245-1)*权重!AM$48,              IF(数据!AW245&lt;=10, 5*权重!AM$48+(数据!AW245-4)*权重!AM$50,                              5*权重!AM$48+4*权重!AM$50+(数据!AW245-10)*权重!AM$52              )  )</f>
        <v>4.5750000000000002</v>
      </c>
      <c r="AX245" s="16">
        <f>IF( 数据!AX245&lt;=6,(数据!AX245-1)*权重!AN$48,              IF(数据!AX245&lt;=10, 5*权重!AN$48+(数据!AX245-4)*权重!AN$50,                              5*权重!AN$48+4*权重!AN$50+(数据!AX245-10)*权重!AN$52              )  )</f>
        <v>24.587499999999999</v>
      </c>
      <c r="AY245" s="8">
        <v>2</v>
      </c>
      <c r="AZ245" s="8">
        <v>2</v>
      </c>
      <c r="BA245" s="8">
        <v>1</v>
      </c>
      <c r="BB245" s="8">
        <v>3</v>
      </c>
      <c r="BC245" s="8">
        <v>1</v>
      </c>
      <c r="BD245" s="8">
        <v>3</v>
      </c>
      <c r="BE245" s="8">
        <v>2</v>
      </c>
      <c r="BF245" s="8">
        <v>4</v>
      </c>
      <c r="BG245" s="8">
        <v>3</v>
      </c>
      <c r="BH245" s="8">
        <v>1</v>
      </c>
      <c r="BI245" s="8">
        <v>1</v>
      </c>
      <c r="BJ245" s="8" t="s">
        <v>26</v>
      </c>
      <c r="BK245" s="8" t="s">
        <v>20</v>
      </c>
      <c r="BL245" s="8">
        <v>14</v>
      </c>
      <c r="BM245" s="8" t="s">
        <v>26</v>
      </c>
      <c r="BN245" s="8"/>
      <c r="BO245" s="8">
        <v>3</v>
      </c>
      <c r="BP245" s="34">
        <v>46203</v>
      </c>
      <c r="BQ245" s="8" t="s">
        <v>21</v>
      </c>
      <c r="BR245" s="8" t="s">
        <v>156</v>
      </c>
    </row>
    <row r="246" spans="1:70" ht="15.5" thickBot="1" x14ac:dyDescent="0.35">
      <c r="A246" s="8" t="s">
        <v>26</v>
      </c>
      <c r="B246" s="16">
        <f t="shared" si="9"/>
        <v>458.24166666666662</v>
      </c>
      <c r="C246" s="8" t="s">
        <v>580</v>
      </c>
      <c r="D246" s="8" t="s">
        <v>154</v>
      </c>
      <c r="E246" s="33">
        <v>1</v>
      </c>
      <c r="F246" s="8">
        <v>0</v>
      </c>
      <c r="G246" s="8" t="s">
        <v>157</v>
      </c>
      <c r="H246" s="8" t="s">
        <v>24</v>
      </c>
      <c r="I246" s="8">
        <v>23</v>
      </c>
      <c r="J246" s="8">
        <v>157</v>
      </c>
      <c r="K246" s="8">
        <v>174</v>
      </c>
      <c r="L246" s="16">
        <f>IF( 数据!L246&lt;=6,(数据!L246-1)*权重!B$48,              IF(数据!L246&lt;=12, 5*权重!B$48+(数据!L246-6)*权重!B$49,                              5*权重!B$48+6*权重!B$49+(数据!L246-12)*权重!B$51              )
 )</f>
        <v>4.4000000000000004</v>
      </c>
      <c r="M246" s="16">
        <f>IF( 数据!M246&lt;=6,(数据!M246-1)*权重!C$48,              IF(数据!M246&lt;=12, 5*权重!C$48+(数据!M246-6)*权重!C$49,                              5*权重!C$48+6*权重!C$49+(数据!M246-12)*权重!C$51              )
 )</f>
        <v>1.3</v>
      </c>
      <c r="N246" s="16">
        <f>IF( 数据!N246&lt;=6,(数据!N246-1)*权重!D$48,              IF(数据!N246&lt;=12, 5*权重!D$48+(数据!N246-6)*权重!D$49,                              5*权重!D$48+6*权重!D$49+(数据!N246-12)*权重!D$51              )
 )</f>
        <v>0.8</v>
      </c>
      <c r="O246" s="16">
        <f>IF( 数据!O246&lt;=6,(数据!O246-1)*权重!E$48,              IF(数据!O246&lt;=12, 5*权重!E$48+(数据!O246-6)*权重!E$49,                              5*权重!E$48+6*权重!E$49+(数据!O246-12)*权重!E$51              )
 )</f>
        <v>0</v>
      </c>
      <c r="P246" s="16">
        <f>IF( 数据!P246&lt;=6,(数据!P246-1)*权重!F$48,              IF(数据!P246&lt;=12, 5*权重!F$48+(数据!P246-6)*权重!F$49,                              5*权重!F$48+6*权重!F$49+(数据!P246-12)*权重!F$51              )
 )</f>
        <v>-1.9666666666666663</v>
      </c>
      <c r="Q246" s="16">
        <f>IF( 数据!Q246&lt;=6,(数据!Q246-1)*权重!G$48,              IF(数据!Q246&lt;=12, 5*权重!G$48+(数据!Q246-6)*权重!G$49,                              5*权重!G$48+6*权重!G$49+(数据!Q246-12)*权重!G$51              )
 )</f>
        <v>0</v>
      </c>
      <c r="R246" s="16">
        <f>IF( 数据!R246&lt;=6,(数据!R246-1)*权重!H$48,              IF(数据!R246&lt;=12, 5*权重!H$48+(数据!R246-6)*权重!H$49,                              5*权重!H$48+6*权重!H$49+(数据!R246-12)*权重!H$51              )
 )</f>
        <v>0</v>
      </c>
      <c r="S246" s="16">
        <f>IF( 数据!S246&lt;=6,(数据!S246-1)*权重!I$48,              IF(数据!S246&lt;=12, 5*权重!I$48+(数据!S246-6)*权重!I$49,                              5*权重!I$48+6*权重!I$49+(数据!S246-12)*权重!I$51              )
 )</f>
        <v>19.299999999999997</v>
      </c>
      <c r="T246" s="16">
        <f>IF( 数据!T246&lt;=6,(数据!T246-1)*权重!J$48,              IF(数据!T246&lt;=12, 5*权重!J$48+(数据!T246-6)*权重!J$49,                              5*权重!J$48+6*权重!J$49+(数据!T246-12)*权重!J$51              )
 )</f>
        <v>2.8833333333333333</v>
      </c>
      <c r="U246" s="16">
        <f>IF( 数据!U246&lt;=6,(数据!U246-1)*权重!K$48,              IF(数据!U246&lt;=12, 5*权重!K$48+(数据!U246-6)*权重!K$49,                              5*权重!K$48+6*权重!K$49+(数据!U246-12)*权重!K$51              )
 )</f>
        <v>0</v>
      </c>
      <c r="V246" s="16">
        <f>IF( 数据!V246&lt;=6,(数据!V246-1)*权重!L$48,              IF(数据!V246&lt;=12, 5*权重!L$48+(数据!V246-6)*权重!L$49,                              5*权重!L$48+6*权重!L$49+(数据!V246-12)*权重!L$51              )
 )</f>
        <v>8.8333333333333339</v>
      </c>
      <c r="W246" s="16">
        <f>IF( 数据!W246&lt;=6,(数据!W246-1)*权重!M$48,              IF(数据!W246&lt;=12, 5*权重!M$48+(数据!W246-6)*权重!M$49,                              5*权重!M$48+6*权重!M$49+(数据!W246-12)*权重!M$51              )
 )</f>
        <v>2.0333333333333332</v>
      </c>
      <c r="X246" s="16">
        <f>IF( 数据!X246&lt;=6,(数据!X246-1)*权重!N$48,              IF(数据!X246&lt;=12, 5*权重!N$48+(数据!X246-6)*权重!N$49,                              5*权重!N$48+6*权重!N$49+(数据!X246-12)*权重!N$51              )
 )</f>
        <v>2.7333333333333329</v>
      </c>
      <c r="Y246" s="16">
        <f>IF( 数据!Y246&lt;=6,(数据!Y246-1)*权重!O$48,              IF(数据!Y246&lt;=12, 5*权重!O$48+(数据!Y246-6)*权重!O$49,                              5*权重!O$48+6*权重!O$49+(数据!Y246-12)*权重!O$51              )
 )</f>
        <v>2.5333333333333332</v>
      </c>
      <c r="Z246" s="16">
        <f>IF( 数据!Z246&lt;=6,(数据!Z246-1)*权重!P$48,              IF(数据!Z246&lt;=10, 5*权重!P$48+(数据!Z246-4)*权重!P$50,                              5*权重!P$48+4*权重!P$50+(数据!Z246-10)*权重!P$52              )  )</f>
        <v>-0.55000000000000027</v>
      </c>
      <c r="AA246" s="16">
        <f>IF( 数据!AA246&lt;=6,(数据!AA246-1)*权重!Q$48,              IF(数据!AA246&lt;=12, 5*权重!Q$48+(数据!AA246-6)*权重!Q$49,                              5*权重!Q$48+6*权重!Q$49+(数据!AA246-12)*权重!Q$51              )
 )</f>
        <v>6.6666666666666661</v>
      </c>
      <c r="AB246" s="16">
        <f>IF( 数据!AB246&lt;=6,(数据!AB246-1)*权重!R$48,              IF(数据!AB246&lt;=10, 5*权重!R$48+(数据!AB246-4)*权重!R$50,                              5*权重!R$48+4*权重!R$50+(数据!AB246-10)*权重!R$52              )  )</f>
        <v>55.25</v>
      </c>
      <c r="AC246" s="16">
        <f>IF( 数据!AC246&lt;=6,(数据!AC246-1)*权重!S$48,              IF(数据!AC246&lt;=12, 5*权重!S$48+(数据!AC246-6)*权重!S$49,                              5*权重!S$48+6*权重!S$49+(数据!AC246-12)*权重!S$51              )
 )</f>
        <v>19.5</v>
      </c>
      <c r="AD246" s="16">
        <f>IF( 数据!AD246&lt;=6,(数据!AD246-1)*权重!T$48,              IF(数据!AD246&lt;=12, 5*权重!T$48+(数据!AD246-6)*权重!T$49,                              5*权重!T$48+6*权重!T$49+(数据!AD246-12)*权重!T$51              )
 )</f>
        <v>-1.2333333333333329</v>
      </c>
      <c r="AE246" s="16">
        <f>IF( 数据!AE246&lt;=6,(数据!AE246-1)*权重!U$48,              IF(数据!AE246&lt;=10, 5*权重!U$48+(数据!AE246-4)*权重!U$50,                              5*权重!U$48+4*权重!U$50+(数据!AE246-10)*权重!U$52              )  )</f>
        <v>-2.4499999999999993</v>
      </c>
      <c r="AF246" s="16">
        <f>IF( 数据!AF246&lt;=6,(数据!AF246-1)*权重!V$48,              IF(数据!AF246&lt;=10, 5*权重!V$48+(数据!AF246-4)*权重!V$50,                              5*权重!V$48+4*权重!V$50+(数据!AF246-10)*权重!V$52              )  )</f>
        <v>6.8250000000000011</v>
      </c>
      <c r="AG246" s="16">
        <f>IF( 数据!AG246&lt;=6,(数据!AG246-1)*权重!W$48,              IF(数据!AG246&lt;=12, 5*权重!W$48+(数据!AG246-6)*权重!W$49,                              5*权重!W$48+6*权重!W$49+(数据!AG246-12)*权重!W$51              )
 )</f>
        <v>3.6999999999999997</v>
      </c>
      <c r="AH246" s="16">
        <f>IF( 数据!AH246&lt;=6,(数据!AH246-1)*权重!X$48,              IF(数据!AH246&lt;=10, 5*权重!X$48+(数据!AH246-4)*权重!X$50,                              5*权重!X$48+4*权重!X$50+(数据!AH246-10)*权重!X$52              )  )</f>
        <v>-4.9999999999999989E-2</v>
      </c>
      <c r="AI246" s="16">
        <f>IF( 数据!AI246&lt;=6,(数据!AI246-1)*权重!Y$48,              IF(数据!AI246&lt;=12, 5*权重!Y$48+(数据!AI246-6)*权重!Y$49,                              5*权重!Y$48+6*权重!Y$49+(数据!AI246-12)*权重!Y$51              )
 )</f>
        <v>0.8</v>
      </c>
      <c r="AJ246" s="16">
        <f>IF( 数据!AJ246&lt;=6,(数据!AJ246-1)*权重!Z$48,              IF(数据!AJ246&lt;=10, 5*权重!Z$48+(数据!AJ246-4)*权重!Z$50,                              5*权重!Z$48+4*权重!Z$50+(数据!AJ246-10)*权重!Z$52              )  )</f>
        <v>9.25</v>
      </c>
      <c r="AK246" s="16">
        <f>IF( 数据!AK246&lt;=6,(数据!AK246-1)*权重!AA$48,              IF(数据!AK246&lt;=10, 5*权重!AA$48+(数据!AK246-4)*权重!AA$50,                              5*权重!AA$48+4*权重!AA$50+(数据!AK246-10)*权重!AA$52              )  )</f>
        <v>-1.4500000000000002</v>
      </c>
      <c r="AL246" s="16">
        <f>IF( 数据!AL246&lt;=6,(数据!AL246-1)*权重!AB$48,              IF(数据!AL246&lt;=12, 5*权重!AB$48+(数据!AL246-6)*权重!AB$49,                              5*权重!AB$48+6*权重!AB$49+(数据!AL246-12)*权重!AB$51              )
 )</f>
        <v>15.3</v>
      </c>
      <c r="AM246" s="16">
        <f>IF( 数据!AM246&lt;=6,(数据!AM246-1)*权重!AC$48,              IF(数据!AM246&lt;=12, 5*权重!AC$48+(数据!AM246-6)*权重!AC$49,                              5*权重!AC$48+6*权重!AC$49+(数据!AM246-12)*权重!AC$51              )
 )</f>
        <v>8.8666666666666671</v>
      </c>
      <c r="AN246" s="16">
        <f>IF( 数据!AN246&lt;=6,(数据!AN246-1)*权重!AD$48,              IF(数据!AN246&lt;=12, 5*权重!AD$48+(数据!AN246-6)*权重!AD$49,                              5*权重!AD$48+6*权重!AD$49+(数据!AN246-12)*权重!AD$51              )
 )</f>
        <v>86.791666666666657</v>
      </c>
      <c r="AO246" s="16">
        <f>IF( 数据!AO246&lt;=6,(数据!AO246-1)*权重!AE$48,              IF(数据!AO246&lt;=12, 5*权重!AE$48+(数据!AO246-6)*权重!AE$49,                              5*权重!AE$48+6*权重!AE$49+(数据!AO246-12)*权重!AE$51              )
 )</f>
        <v>17.7</v>
      </c>
      <c r="AP246" s="16">
        <f>IF( 数据!AP246&lt;=6,(数据!AP246-1)*权重!AF$48,              IF(数据!AP246&lt;=12, 5*权重!AF$48+(数据!AP246-6)*权重!AF$49,                              5*权重!AF$48+6*权重!AF$49+(数据!AP246-12)*权重!AF$51              )
 )</f>
        <v>17.366666666666667</v>
      </c>
      <c r="AQ246" s="16">
        <f>IF( 数据!AQ246&lt;=6,(数据!AQ246-1)*权重!AG$48,              IF(数据!AQ246&lt;=12, 5*权重!AG$48+(数据!AQ246-6)*权重!AG$49,                              5*权重!AG$48+6*权重!AG$49+(数据!AQ246-12)*权重!AG$51              )
 )</f>
        <v>18.316666666666666</v>
      </c>
      <c r="AR246" s="16">
        <f>IF( 数据!AR246&lt;=6,(数据!AR246-1)*权重!AH$48,              IF(数据!AR246&lt;=12, 5*权重!AH$48+(数据!AR246-6)*权重!AH$49,                              5*权重!AH$48+6*权重!AH$49+(数据!AR246-12)*权重!AH$51              )
 )</f>
        <v>18.066666666666666</v>
      </c>
      <c r="AS246" s="16">
        <f>IF( 数据!AS246&lt;=6,(数据!AS246-1)*权重!AI$48,              IF(数据!AS246&lt;=12, 5*权重!AI$48+(数据!AS246-6)*权重!AI$49,                              5*权重!AI$48+6*权重!AI$49+(数据!AS246-12)*权重!AI$51              )
 )</f>
        <v>6.6500000000000012</v>
      </c>
      <c r="AT246" s="16">
        <f>IF( 数据!AT246&lt;=6,(数据!AT246-1)*权重!AJ$48,              IF(数据!AT246&lt;=12, 5*权重!AJ$48+(数据!AT246-6)*权重!AJ$49,                              5*权重!AJ$48+6*权重!AJ$49+(数据!AT246-12)*权重!AJ$51              )
 )</f>
        <v>86.5</v>
      </c>
      <c r="AU246" s="16">
        <f>IF( 数据!AU246&lt;=6,(数据!AU246-1)*权重!AK$48,              IF(数据!AU246&lt;=12, 5*权重!AK$48+(数据!AU246-6)*权重!AK$49,                              5*权重!AK$48+6*权重!AK$49+(数据!AU246-12)*权重!AK$51              )
 )</f>
        <v>13.899999999999999</v>
      </c>
      <c r="AV246" s="16">
        <f>IF( 数据!AV246&lt;=6,(数据!AV246-1)*权重!AL$48,              IF(数据!AV246&lt;=10, 5*权重!AL$48+(数据!AV246-4)*权重!AL$50,                              5*权重!AL$48+4*权重!AL$50+(数据!AV246-10)*权重!AL$52              )  )</f>
        <v>3.4</v>
      </c>
      <c r="AW246" s="16">
        <f>IF( 数据!AW246&lt;=6,(数据!AW246-1)*权重!AM$48,              IF(数据!AW246&lt;=10, 5*权重!AM$48+(数据!AW246-4)*权重!AM$50,                              5*权重!AM$48+4*权重!AM$50+(数据!AW246-10)*权重!AM$52              )  )</f>
        <v>4.2</v>
      </c>
      <c r="AX246" s="16">
        <f>IF( 数据!AX246&lt;=6,(数据!AX246-1)*权重!AN$48,              IF(数据!AX246&lt;=10, 5*权重!AN$48+(数据!AX246-4)*权重!AN$50,                              5*权重!AN$48+4*权重!AN$50+(数据!AX246-10)*权重!AN$52              )  )</f>
        <v>22.074999999999999</v>
      </c>
      <c r="AY246" s="8">
        <v>1</v>
      </c>
      <c r="AZ246" s="8">
        <v>1</v>
      </c>
      <c r="BA246" s="8">
        <v>2</v>
      </c>
      <c r="BB246" s="8">
        <v>2</v>
      </c>
      <c r="BC246" s="8">
        <v>3</v>
      </c>
      <c r="BD246" s="8">
        <v>3</v>
      </c>
      <c r="BE246" s="8">
        <v>2</v>
      </c>
      <c r="BF246" s="8">
        <v>3</v>
      </c>
      <c r="BG246" s="8">
        <v>2</v>
      </c>
      <c r="BH246" s="8">
        <v>3</v>
      </c>
      <c r="BI246" s="8">
        <v>1</v>
      </c>
      <c r="BJ246" s="8" t="s">
        <v>26</v>
      </c>
      <c r="BK246" s="8" t="s">
        <v>20</v>
      </c>
      <c r="BL246" s="8">
        <v>14</v>
      </c>
      <c r="BM246" s="8" t="s">
        <v>26</v>
      </c>
      <c r="BN246" s="8"/>
      <c r="BO246" s="8">
        <v>16</v>
      </c>
      <c r="BP246" s="34">
        <v>48029</v>
      </c>
      <c r="BQ246" s="8" t="s">
        <v>21</v>
      </c>
      <c r="BR246" s="8" t="s">
        <v>156</v>
      </c>
    </row>
    <row r="247" spans="1:70" ht="15.5" thickBot="1" x14ac:dyDescent="0.35">
      <c r="A247" s="8" t="s">
        <v>26</v>
      </c>
      <c r="B247" s="16">
        <f t="shared" si="9"/>
        <v>362.81916666666672</v>
      </c>
      <c r="C247" s="8" t="s">
        <v>581</v>
      </c>
      <c r="D247" s="8" t="s">
        <v>154</v>
      </c>
      <c r="E247" s="33">
        <v>1</v>
      </c>
      <c r="F247" s="8">
        <v>0</v>
      </c>
      <c r="G247" s="8" t="s">
        <v>155</v>
      </c>
      <c r="H247" s="8" t="s">
        <v>32</v>
      </c>
      <c r="I247" s="8">
        <v>24</v>
      </c>
      <c r="J247" s="8">
        <v>156</v>
      </c>
      <c r="K247" s="8">
        <v>170</v>
      </c>
      <c r="L247" s="16">
        <f>IF( 数据!L247&lt;=6,(数据!L247-1)*权重!B$48,              IF(数据!L247&lt;=12, 5*权重!B$48+(数据!L247-6)*权重!B$49,                              5*权重!B$48+6*权重!B$49+(数据!L247-12)*权重!B$51              )
 )</f>
        <v>3</v>
      </c>
      <c r="M247" s="16">
        <f>IF( 数据!M247&lt;=6,(数据!M247-1)*权重!C$48,              IF(数据!M247&lt;=12, 5*权重!C$48+(数据!M247-6)*权重!C$49,                              5*权重!C$48+6*权重!C$49+(数据!M247-12)*权重!C$51              )
 )</f>
        <v>0.57999999999999996</v>
      </c>
      <c r="N247" s="16">
        <f>IF( 数据!N247&lt;=6,(数据!N247-1)*权重!D$48,              IF(数据!N247&lt;=12, 5*权重!D$48+(数据!N247-6)*权重!D$49,                              5*权重!D$48+6*权重!D$49+(数据!N247-12)*权重!D$51              )
 )</f>
        <v>0.16</v>
      </c>
      <c r="O247" s="16">
        <f>IF( 数据!O247&lt;=6,(数据!O247-1)*权重!E$48,              IF(数据!O247&lt;=12, 5*权重!E$48+(数据!O247-6)*权重!E$49,                              5*权重!E$48+6*权重!E$49+(数据!O247-12)*权重!E$51              )
 )</f>
        <v>0</v>
      </c>
      <c r="P247" s="16">
        <f>IF( 数据!P247&lt;=6,(数据!P247-1)*权重!F$48,              IF(数据!P247&lt;=12, 5*权重!F$48+(数据!P247-6)*权重!F$49,                              5*权重!F$48+6*权重!F$49+(数据!P247-12)*权重!F$51              )
 )</f>
        <v>-3.1166666666666663</v>
      </c>
      <c r="Q247" s="16">
        <f>IF( 数据!Q247&lt;=6,(数据!Q247-1)*权重!G$48,              IF(数据!Q247&lt;=12, 5*权重!G$48+(数据!Q247-6)*权重!G$49,                              5*权重!G$48+6*权重!G$49+(数据!Q247-12)*权重!G$51              )
 )</f>
        <v>0</v>
      </c>
      <c r="R247" s="16">
        <f>IF( 数据!R247&lt;=6,(数据!R247-1)*权重!H$48,              IF(数据!R247&lt;=12, 5*权重!H$48+(数据!R247-6)*权重!H$49,                              5*权重!H$48+6*权重!H$49+(数据!R247-12)*权重!H$51              )
 )</f>
        <v>0</v>
      </c>
      <c r="S247" s="16">
        <f>IF( 数据!S247&lt;=6,(数据!S247-1)*权重!I$48,              IF(数据!S247&lt;=12, 5*权重!I$48+(数据!S247-6)*权重!I$49,                              5*权重!I$48+6*权重!I$49+(数据!S247-12)*权重!I$51              )
 )</f>
        <v>0</v>
      </c>
      <c r="T247" s="16">
        <f>IF( 数据!T247&lt;=6,(数据!T247-1)*权重!J$48,              IF(数据!T247&lt;=12, 5*权重!J$48+(数据!T247-6)*权重!J$49,                              5*权重!J$48+6*权重!J$49+(数据!T247-12)*权重!J$51              )
 )</f>
        <v>0</v>
      </c>
      <c r="U247" s="16">
        <f>IF( 数据!U247&lt;=6,(数据!U247-1)*权重!K$48,              IF(数据!U247&lt;=12, 5*权重!K$48+(数据!U247-6)*权重!K$49,                              5*权重!K$48+6*权重!K$49+(数据!U247-12)*权重!K$51              )
 )</f>
        <v>0</v>
      </c>
      <c r="V247" s="16">
        <f>IF( 数据!V247&lt;=6,(数据!V247-1)*权重!L$48,              IF(数据!V247&lt;=12, 5*权重!L$48+(数据!V247-6)*权重!L$49,                              5*权重!L$48+6*权重!L$49+(数据!V247-12)*权重!L$51              )
 )</f>
        <v>2.12</v>
      </c>
      <c r="W247" s="16">
        <f>IF( 数据!W247&lt;=6,(数据!W247-1)*权重!M$48,              IF(数据!W247&lt;=12, 5*权重!M$48+(数据!W247-6)*权重!M$49,                              5*权重!M$48+6*权重!M$49+(数据!W247-12)*权重!M$51              )
 )</f>
        <v>-0.5</v>
      </c>
      <c r="X247" s="16">
        <f>IF( 数据!X247&lt;=6,(数据!X247-1)*权重!N$48,              IF(数据!X247&lt;=12, 5*权重!N$48+(数据!X247-6)*权重!N$49,                              5*权重!N$48+6*权重!N$49+(数据!X247-12)*权重!N$51              )
 )</f>
        <v>2.1333333333333333</v>
      </c>
      <c r="Y247" s="16">
        <f>IF( 数据!Y247&lt;=6,(数据!Y247-1)*权重!O$48,              IF(数据!Y247&lt;=12, 5*权重!O$48+(数据!Y247-6)*权重!O$49,                              5*权重!O$48+6*权重!O$49+(数据!Y247-12)*权重!O$51              )
 )</f>
        <v>0.48</v>
      </c>
      <c r="Z247" s="16">
        <f>IF( 数据!Z247&lt;=6,(数据!Z247-1)*权重!P$48,              IF(数据!Z247&lt;=10, 5*权重!P$48+(数据!Z247-4)*权重!P$50,                              5*权重!P$48+4*权重!P$50+(数据!Z247-10)*权重!P$52              )  )</f>
        <v>-1.425</v>
      </c>
      <c r="AA247" s="16">
        <f>IF( 数据!AA247&lt;=6,(数据!AA247-1)*权重!Q$48,              IF(数据!AA247&lt;=12, 5*权重!Q$48+(数据!AA247-6)*权重!Q$49,                              5*权重!Q$48+6*权重!Q$49+(数据!AA247-12)*权重!Q$51              )
 )</f>
        <v>5.833333333333333</v>
      </c>
      <c r="AB247" s="16">
        <f>IF( 数据!AB247&lt;=6,(数据!AB247-1)*权重!R$48,              IF(数据!AB247&lt;=10, 5*权重!R$48+(数据!AB247-4)*权重!R$50,                              5*权重!R$48+4*权重!R$50+(数据!AB247-10)*权重!R$52              )  )</f>
        <v>56.75</v>
      </c>
      <c r="AC247" s="16">
        <f>IF( 数据!AC247&lt;=6,(数据!AC247-1)*权重!S$48,              IF(数据!AC247&lt;=12, 5*权重!S$48+(数据!AC247-6)*权重!S$49,                              5*权重!S$48+6*权重!S$49+(数据!AC247-12)*权重!S$51              )
 )</f>
        <v>20.866666666666667</v>
      </c>
      <c r="AD247" s="16">
        <f>IF( 数据!AD247&lt;=6,(数据!AD247-1)*权重!T$48,              IF(数据!AD247&lt;=12, 5*权重!T$48+(数据!AD247-6)*权重!T$49,                              5*权重!T$48+6*权重!T$49+(数据!AD247-12)*权重!T$51              )
 )</f>
        <v>-1.2333333333333329</v>
      </c>
      <c r="AE247" s="16">
        <f>IF( 数据!AE247&lt;=6,(数据!AE247-1)*权重!U$48,              IF(数据!AE247&lt;=10, 5*权重!U$48+(数据!AE247-4)*权重!U$50,                              5*权重!U$48+4*权重!U$50+(数据!AE247-10)*权重!U$52              )  )</f>
        <v>-2.5999999999999996</v>
      </c>
      <c r="AF247" s="16">
        <f>IF( 数据!AF247&lt;=6,(数据!AF247-1)*权重!V$48,              IF(数据!AF247&lt;=10, 5*权重!V$48+(数据!AF247-4)*权重!V$50,                              5*权重!V$48+4*权重!V$50+(数据!AF247-10)*权重!V$52              )  )</f>
        <v>6.5625000000000009</v>
      </c>
      <c r="AG247" s="16">
        <f>IF( 数据!AG247&lt;=6,(数据!AG247-1)*权重!W$48,              IF(数据!AG247&lt;=12, 5*权重!W$48+(数据!AG247-6)*权重!W$49,                              5*权重!W$48+6*权重!W$49+(数据!AG247-12)*权重!W$51              )
 )</f>
        <v>3.75</v>
      </c>
      <c r="AH247" s="16">
        <f>IF( 数据!AH247&lt;=6,(数据!AH247-1)*权重!X$48,              IF(数据!AH247&lt;=10, 5*权重!X$48+(数据!AH247-4)*权重!X$50,                              5*权重!X$48+4*权重!X$50+(数据!AH247-10)*权重!X$52              )  )</f>
        <v>-4.9999999999999989E-2</v>
      </c>
      <c r="AI247" s="16">
        <f>IF( 数据!AI247&lt;=6,(数据!AI247-1)*权重!Y$48,              IF(数据!AI247&lt;=12, 5*权重!Y$48+(数据!AI247-6)*权重!Y$49,                              5*权重!Y$48+6*权重!Y$49+(数据!AI247-12)*权重!Y$51              )
 )</f>
        <v>0</v>
      </c>
      <c r="AJ247" s="16">
        <f>IF( 数据!AJ247&lt;=6,(数据!AJ247-1)*权重!Z$48,              IF(数据!AJ247&lt;=10, 5*权重!Z$48+(数据!AJ247-4)*权重!Z$50,                              5*权重!Z$48+4*权重!Z$50+(数据!AJ247-10)*权重!Z$52              )  )</f>
        <v>9.25</v>
      </c>
      <c r="AK247" s="16">
        <f>IF( 数据!AK247&lt;=6,(数据!AK247-1)*权重!AA$48,              IF(数据!AK247&lt;=10, 5*权重!AA$48+(数据!AK247-4)*权重!AA$50,                              5*权重!AA$48+4*权重!AA$50+(数据!AK247-10)*权重!AA$52              )  )</f>
        <v>-1.1000000000000001</v>
      </c>
      <c r="AL247" s="16">
        <f>IF( 数据!AL247&lt;=6,(数据!AL247-1)*权重!AB$48,              IF(数据!AL247&lt;=12, 5*权重!AB$48+(数据!AL247-6)*权重!AB$49,                              5*权重!AB$48+6*权重!AB$49+(数据!AL247-12)*权重!AB$51              )
 )</f>
        <v>13.5</v>
      </c>
      <c r="AM247" s="16">
        <f>IF( 数据!AM247&lt;=6,(数据!AM247-1)*权重!AC$48,              IF(数据!AM247&lt;=12, 5*权重!AC$48+(数据!AM247-6)*权重!AC$49,                              5*权重!AC$48+6*权重!AC$49+(数据!AM247-12)*权重!AC$51              )
 )</f>
        <v>8.8666666666666671</v>
      </c>
      <c r="AN247" s="16">
        <f>IF( 数据!AN247&lt;=6,(数据!AN247-1)*权重!AD$48,              IF(数据!AN247&lt;=12, 5*权重!AD$48+(数据!AN247-6)*权重!AD$49,                              5*权重!AD$48+6*权重!AD$49+(数据!AN247-12)*权重!AD$51              )
 )</f>
        <v>53.458333333333329</v>
      </c>
      <c r="AO247" s="16">
        <f>IF( 数据!AO247&lt;=6,(数据!AO247-1)*权重!AE$48,              IF(数据!AO247&lt;=12, 5*权重!AE$48+(数据!AO247-6)*权重!AE$49,                              5*权重!AE$48+6*权重!AE$49+(数据!AO247-12)*权重!AE$51              )
 )</f>
        <v>28.1</v>
      </c>
      <c r="AP247" s="16">
        <f>IF( 数据!AP247&lt;=6,(数据!AP247-1)*权重!AF$48,              IF(数据!AP247&lt;=12, 5*权重!AF$48+(数据!AP247-6)*权重!AF$49,                              5*权重!AF$48+6*权重!AF$49+(数据!AP247-12)*权重!AF$51              )
 )</f>
        <v>15.433333333333334</v>
      </c>
      <c r="AQ247" s="16">
        <f>IF( 数据!AQ247&lt;=6,(数据!AQ247-1)*权重!AG$48,              IF(数据!AQ247&lt;=12, 5*权重!AG$48+(数据!AQ247-6)*权重!AG$49,                              5*权重!AG$48+6*权重!AG$49+(数据!AQ247-12)*权重!AG$51              )
 )</f>
        <v>17.8</v>
      </c>
      <c r="AR247" s="16">
        <f>IF( 数据!AR247&lt;=6,(数据!AR247-1)*权重!AH$48,              IF(数据!AR247&lt;=12, 5*权重!AH$48+(数据!AR247-6)*权重!AH$49,                              5*权重!AH$48+6*权重!AH$49+(数据!AR247-12)*权重!AH$51              )
 )</f>
        <v>11.716666666666665</v>
      </c>
      <c r="AS247" s="16">
        <f>IF( 数据!AS247&lt;=6,(数据!AS247-1)*权重!AI$48,              IF(数据!AS247&lt;=12, 5*权重!AI$48+(数据!AS247-6)*权重!AI$49,                              5*权重!AI$48+6*权重!AI$49+(数据!AS247-12)*权重!AI$51              )
 )</f>
        <v>8.5500000000000007</v>
      </c>
      <c r="AT247" s="16">
        <f>IF( 数据!AT247&lt;=6,(数据!AT247-1)*权重!AJ$48,              IF(数据!AT247&lt;=12, 5*权重!AJ$48+(数据!AT247-6)*权重!AJ$49,                              5*权重!AJ$48+6*权重!AJ$49+(数据!AT247-12)*权重!AJ$51              )
 )</f>
        <v>60.770833333333343</v>
      </c>
      <c r="AU247" s="16">
        <f>IF( 数据!AU247&lt;=6,(数据!AU247-1)*权重!AK$48,              IF(数据!AU247&lt;=12, 5*权重!AK$48+(数据!AU247-6)*权重!AK$49,                              5*权重!AK$48+6*权重!AK$49+(数据!AU247-12)*权重!AK$51              )
 )</f>
        <v>13.899999999999999</v>
      </c>
      <c r="AV247" s="16">
        <f>IF( 数据!AV247&lt;=6,(数据!AV247-1)*权重!AL$48,              IF(数据!AV247&lt;=10, 5*权重!AL$48+(数据!AV247-4)*权重!AL$50,                              5*权重!AL$48+4*权重!AL$50+(数据!AV247-10)*权重!AL$52              )  )</f>
        <v>3.8250000000000002</v>
      </c>
      <c r="AW247" s="16">
        <f>IF( 数据!AW247&lt;=6,(数据!AW247-1)*权重!AM$48,              IF(数据!AW247&lt;=10, 5*权重!AM$48+(数据!AW247-4)*权重!AM$50,                              5*权重!AM$48+4*权重!AM$50+(数据!AW247-10)*权重!AM$52              )  )</f>
        <v>4.2</v>
      </c>
      <c r="AX247" s="16">
        <f>IF( 数据!AX247&lt;=6,(数据!AX247-1)*权重!AN$48,              IF(数据!AX247&lt;=10, 5*权重!AN$48+(数据!AX247-4)*权重!AN$50,                              5*权重!AN$48+4*权重!AN$50+(数据!AX247-10)*权重!AN$52              )  )</f>
        <v>21.237499999999997</v>
      </c>
      <c r="AY247" s="8">
        <v>14</v>
      </c>
      <c r="AZ247" s="8">
        <v>15</v>
      </c>
      <c r="BA247" s="8">
        <v>17</v>
      </c>
      <c r="BB247" s="8">
        <v>16</v>
      </c>
      <c r="BC247" s="8">
        <v>11</v>
      </c>
      <c r="BD247" s="8">
        <v>15</v>
      </c>
      <c r="BE247" s="8">
        <v>12</v>
      </c>
      <c r="BF247" s="8">
        <v>14</v>
      </c>
      <c r="BG247" s="8">
        <v>8</v>
      </c>
      <c r="BH247" s="8">
        <v>16</v>
      </c>
      <c r="BI247" s="8">
        <v>17</v>
      </c>
      <c r="BJ247" s="8" t="s">
        <v>26</v>
      </c>
      <c r="BK247" s="8" t="s">
        <v>20</v>
      </c>
      <c r="BL247" s="8">
        <v>15</v>
      </c>
      <c r="BM247" s="8" t="s">
        <v>26</v>
      </c>
      <c r="BN247" s="8"/>
      <c r="BO247" s="8" t="s">
        <v>26</v>
      </c>
      <c r="BP247" s="34">
        <v>47299</v>
      </c>
      <c r="BQ247" s="8" t="s">
        <v>21</v>
      </c>
      <c r="BR247" s="8" t="s">
        <v>156</v>
      </c>
    </row>
    <row r="248" spans="1:70" ht="15.5" thickBot="1" x14ac:dyDescent="0.35">
      <c r="A248" s="8" t="s">
        <v>26</v>
      </c>
      <c r="B248" s="16">
        <f t="shared" si="9"/>
        <v>430.78999999999991</v>
      </c>
      <c r="C248" s="8" t="s">
        <v>582</v>
      </c>
      <c r="D248" s="8" t="s">
        <v>154</v>
      </c>
      <c r="E248" s="33">
        <v>1</v>
      </c>
      <c r="F248" s="8">
        <v>0</v>
      </c>
      <c r="G248" s="8" t="s">
        <v>33</v>
      </c>
      <c r="H248" s="8" t="s">
        <v>369</v>
      </c>
      <c r="I248" s="8">
        <v>31</v>
      </c>
      <c r="J248" s="8">
        <v>152</v>
      </c>
      <c r="K248" s="8">
        <v>165</v>
      </c>
      <c r="L248" s="16">
        <f>IF( 数据!L248&lt;=6,(数据!L248-1)*权重!B$48,              IF(数据!L248&lt;=12, 5*权重!B$48+(数据!L248-6)*权重!B$49,                              5*权重!B$48+6*权重!B$49+(数据!L248-12)*权重!B$51              )
 )</f>
        <v>3.9333333333333331</v>
      </c>
      <c r="M248" s="16">
        <f>IF( 数据!M248&lt;=6,(数据!M248-1)*权重!C$48,              IF(数据!M248&lt;=12, 5*权重!C$48+(数据!M248-6)*权重!C$49,                              5*权重!C$48+6*权重!C$49+(数据!M248-12)*权重!C$51              )
 )</f>
        <v>2.166666666666667</v>
      </c>
      <c r="N248" s="16">
        <f>IF( 数据!N248&lt;=6,(数据!N248-1)*权重!D$48,              IF(数据!N248&lt;=12, 5*权重!D$48+(数据!N248-6)*权重!D$49,                              5*权重!D$48+6*权重!D$49+(数据!N248-12)*权重!D$51              )
 )</f>
        <v>0.27</v>
      </c>
      <c r="O248" s="16">
        <f>IF( 数据!O248&lt;=6,(数据!O248-1)*权重!E$48,              IF(数据!O248&lt;=12, 5*权重!E$48+(数据!O248-6)*权重!E$49,                              5*权重!E$48+6*权重!E$49+(数据!O248-12)*权重!E$51              )
 )</f>
        <v>0</v>
      </c>
      <c r="P248" s="16">
        <f>IF( 数据!P248&lt;=6,(数据!P248-1)*权重!F$48,              IF(数据!P248&lt;=12, 5*权重!F$48+(数据!P248-6)*权重!F$49,                              5*权重!F$48+6*权重!F$49+(数据!P248-12)*权重!F$51              )
 )</f>
        <v>-2.7333333333333329</v>
      </c>
      <c r="Q248" s="16">
        <f>IF( 数据!Q248&lt;=6,(数据!Q248-1)*权重!G$48,              IF(数据!Q248&lt;=12, 5*权重!G$48+(数据!Q248-6)*权重!G$49,                              5*权重!G$48+6*权重!G$49+(数据!Q248-12)*权重!G$51              )
 )</f>
        <v>0</v>
      </c>
      <c r="R248" s="16">
        <f>IF( 数据!R248&lt;=6,(数据!R248-1)*权重!H$48,              IF(数据!R248&lt;=12, 5*权重!H$48+(数据!R248-6)*权重!H$49,                              5*权重!H$48+6*权重!H$49+(数据!R248-12)*权重!H$51              )
 )</f>
        <v>0</v>
      </c>
      <c r="S248" s="16">
        <f>IF( 数据!S248&lt;=6,(数据!S248-1)*权重!I$48,              IF(数据!S248&lt;=12, 5*权重!I$48+(数据!S248-6)*权重!I$49,                              5*权重!I$48+6*权重!I$49+(数据!S248-12)*权重!I$51              )
 )</f>
        <v>15.2</v>
      </c>
      <c r="T248" s="16">
        <f>IF( 数据!T248&lt;=6,(数据!T248-1)*权重!J$48,              IF(数据!T248&lt;=12, 5*权重!J$48+(数据!T248-6)*权重!J$49,                              5*权重!J$48+6*权重!J$49+(数据!T248-12)*权重!J$51              )
 )</f>
        <v>1.2999999999999998</v>
      </c>
      <c r="U248" s="16">
        <f>IF( 数据!U248&lt;=6,(数据!U248-1)*权重!K$48,              IF(数据!U248&lt;=12, 5*权重!K$48+(数据!U248-6)*权重!K$49,                              5*权重!K$48+6*权重!K$49+(数据!U248-12)*权重!K$51              )
 )</f>
        <v>0</v>
      </c>
      <c r="V248" s="16">
        <f>IF( 数据!V248&lt;=6,(数据!V248-1)*权重!L$48,              IF(数据!V248&lt;=12, 5*权重!L$48+(数据!V248-6)*权重!L$49,                              5*权重!L$48+6*权重!L$49+(数据!V248-12)*权重!L$51              )
 )</f>
        <v>1.06</v>
      </c>
      <c r="W248" s="16">
        <f>IF( 数据!W248&lt;=6,(数据!W248-1)*权重!M$48,              IF(数据!W248&lt;=12, 5*权重!M$48+(数据!W248-6)*权重!M$49,                              5*权重!M$48+6*权重!M$49+(数据!W248-12)*权重!M$51              )
 )</f>
        <v>1.4</v>
      </c>
      <c r="X248" s="16">
        <f>IF( 数据!X248&lt;=6,(数据!X248-1)*权重!N$48,              IF(数据!X248&lt;=12, 5*权重!N$48+(数据!X248-6)*权重!N$49,                              5*权重!N$48+6*权重!N$49+(数据!X248-12)*权重!N$51              )
 )</f>
        <v>1.9666666666666666</v>
      </c>
      <c r="Y248" s="16">
        <f>IF( 数据!Y248&lt;=6,(数据!Y248-1)*权重!O$48,              IF(数据!Y248&lt;=12, 5*权重!O$48+(数据!Y248-6)*权重!O$49,                              5*权重!O$48+6*权重!O$49+(数据!Y248-12)*权重!O$51              )
 )</f>
        <v>0.96</v>
      </c>
      <c r="Z248" s="16">
        <f>IF( 数据!Z248&lt;=6,(数据!Z248-1)*权重!P$48,              IF(数据!Z248&lt;=10, 5*权重!P$48+(数据!Z248-4)*权重!P$50,                              5*权重!P$48+4*权重!P$50+(数据!Z248-10)*权重!P$52              )  )</f>
        <v>-1.425</v>
      </c>
      <c r="AA248" s="16">
        <f>IF( 数据!AA248&lt;=6,(数据!AA248-1)*权重!Q$48,              IF(数据!AA248&lt;=12, 5*权重!Q$48+(数据!AA248-6)*权重!Q$49,                              5*权重!Q$48+6*权重!Q$49+(数据!AA248-12)*权重!Q$51              )
 )</f>
        <v>5.166666666666667</v>
      </c>
      <c r="AB248" s="16">
        <f>IF( 数据!AB248&lt;=6,(数据!AB248-1)*权重!R$48,              IF(数据!AB248&lt;=10, 5*权重!R$48+(数据!AB248-4)*权重!R$50,                              5*权重!R$48+4*权重!R$50+(数据!AB248-10)*权重!R$52              )  )</f>
        <v>58.25</v>
      </c>
      <c r="AC248" s="16">
        <f>IF( 数据!AC248&lt;=6,(数据!AC248-1)*权重!S$48,              IF(数据!AC248&lt;=12, 5*权重!S$48+(数据!AC248-6)*权重!S$49,                              5*权重!S$48+6*权重!S$49+(数据!AC248-12)*权重!S$51              )
 )</f>
        <v>20.866666666666667</v>
      </c>
      <c r="AD248" s="16">
        <f>IF( 数据!AD248&lt;=6,(数据!AD248-1)*权重!T$48,              IF(数据!AD248&lt;=12, 5*权重!T$48+(数据!AD248-6)*权重!T$49,                              5*权重!T$48+6*权重!T$49+(数据!AD248-12)*权重!T$51              )
 )</f>
        <v>-1.2333333333333329</v>
      </c>
      <c r="AE248" s="16">
        <f>IF( 数据!AE248&lt;=6,(数据!AE248-1)*权重!U$48,              IF(数据!AE248&lt;=10, 5*权重!U$48+(数据!AE248-4)*权重!U$50,                              5*权重!U$48+4*权重!U$50+(数据!AE248-10)*权重!U$52              )  )</f>
        <v>-0.5999999999999992</v>
      </c>
      <c r="AF248" s="16">
        <f>IF( 数据!AF248&lt;=6,(数据!AF248-1)*权重!V$48,              IF(数据!AF248&lt;=10, 5*权重!V$48+(数据!AF248-4)*权重!V$50,                              5*权重!V$48+4*权重!V$50+(数据!AF248-10)*权重!V$52              )  )</f>
        <v>8.1375000000000011</v>
      </c>
      <c r="AG248" s="16">
        <f>IF( 数据!AG248&lt;=6,(数据!AG248-1)*权重!W$48,              IF(数据!AG248&lt;=12, 5*权重!W$48+(数据!AG248-6)*权重!W$49,                              5*权重!W$48+6*权重!W$49+(数据!AG248-12)*权重!W$51              )
 )</f>
        <v>3.0999999999999996</v>
      </c>
      <c r="AH248" s="16">
        <f>IF( 数据!AH248&lt;=6,(数据!AH248-1)*权重!X$48,              IF(数据!AH248&lt;=10, 5*权重!X$48+(数据!AH248-4)*权重!X$50,                              5*权重!X$48+4*权重!X$50+(数据!AH248-10)*权重!X$52              )  )</f>
        <v>0.28749999999999998</v>
      </c>
      <c r="AI248" s="16">
        <f>IF( 数据!AI248&lt;=6,(数据!AI248-1)*权重!Y$48,              IF(数据!AI248&lt;=12, 5*权重!Y$48+(数据!AI248-6)*权重!Y$49,                              5*权重!Y$48+6*权重!Y$49+(数据!AI248-12)*权重!Y$51              )
 )</f>
        <v>0.53333333333333333</v>
      </c>
      <c r="AJ248" s="16">
        <f>IF( 数据!AJ248&lt;=6,(数据!AJ248-1)*权重!Z$48,              IF(数据!AJ248&lt;=10, 5*权重!Z$48+(数据!AJ248-4)*权重!Z$50,                              5*权重!Z$48+4*权重!Z$50+(数据!AJ248-10)*权重!Z$52              )  )</f>
        <v>10.425000000000001</v>
      </c>
      <c r="AK248" s="16">
        <f>IF( 数据!AK248&lt;=6,(数据!AK248-1)*权重!AA$48,              IF(数据!AK248&lt;=10, 5*权重!AA$48+(数据!AK248-4)*权重!AA$50,                              5*权重!AA$48+4*权重!AA$50+(数据!AK248-10)*权重!AA$52              )  )</f>
        <v>-0.75000000000000022</v>
      </c>
      <c r="AL248" s="16">
        <f>IF( 数据!AL248&lt;=6,(数据!AL248-1)*权重!AB$48,              IF(数据!AL248&lt;=12, 5*权重!AB$48+(数据!AL248-6)*权重!AB$49,                              5*权重!AB$48+6*权重!AB$49+(数据!AL248-12)*权重!AB$51              )
 )</f>
        <v>14.4</v>
      </c>
      <c r="AM248" s="16">
        <f>IF( 数据!AM248&lt;=6,(数据!AM248-1)*权重!AC$48,              IF(数据!AM248&lt;=12, 5*权重!AC$48+(数据!AM248-6)*权重!AC$49,                              5*权重!AC$48+6*权重!AC$49+(数据!AM248-12)*权重!AC$51              )
 )</f>
        <v>9.6</v>
      </c>
      <c r="AN248" s="16">
        <f>IF( 数据!AN248&lt;=6,(数据!AN248-1)*权重!AD$48,              IF(数据!AN248&lt;=12, 5*权重!AD$48+(数据!AN248-6)*权重!AD$49,                              5*权重!AD$48+6*权重!AD$49+(数据!AN248-12)*权重!AD$51              )
 )</f>
        <v>82.0625</v>
      </c>
      <c r="AO248" s="16">
        <f>IF( 数据!AO248&lt;=6,(数据!AO248-1)*权重!AE$48,              IF(数据!AO248&lt;=12, 5*权重!AE$48+(数据!AO248-6)*权重!AE$49,                              5*权重!AE$48+6*权重!AE$49+(数据!AO248-12)*权重!AE$51              )
 )</f>
        <v>8.3500000000000014</v>
      </c>
      <c r="AP248" s="16">
        <f>IF( 数据!AP248&lt;=6,(数据!AP248-1)*权重!AF$48,              IF(数据!AP248&lt;=12, 5*权重!AF$48+(数据!AP248-6)*权重!AF$49,                              5*权重!AF$48+6*权重!AF$49+(数据!AP248-12)*权重!AF$51              )
 )</f>
        <v>15.433333333333334</v>
      </c>
      <c r="AQ248" s="16">
        <f>IF( 数据!AQ248&lt;=6,(数据!AQ248-1)*权重!AG$48,              IF(数据!AQ248&lt;=12, 5*权重!AG$48+(数据!AQ248-6)*权重!AG$49,                              5*权重!AG$48+6*权重!AG$49+(数据!AQ248-12)*权重!AG$51              )
 )</f>
        <v>20.900000000000002</v>
      </c>
      <c r="AR248" s="16">
        <f>IF( 数据!AR248&lt;=6,(数据!AR248-1)*权重!AH$48,              IF(数据!AR248&lt;=12, 5*权重!AH$48+(数据!AR248-6)*权重!AH$49,                              5*权重!AH$48+6*权重!AH$49+(数据!AR248-12)*权重!AH$51              )
 )</f>
        <v>16.899999999999999</v>
      </c>
      <c r="AS248" s="16">
        <f>IF( 数据!AS248&lt;=6,(数据!AS248-1)*权重!AI$48,              IF(数据!AS248&lt;=12, 5*权重!AI$48+(数据!AS248-6)*权重!AI$49,                              5*权重!AI$48+6*权重!AI$49+(数据!AS248-12)*权重!AI$51              )
 )</f>
        <v>5.7000000000000011</v>
      </c>
      <c r="AT248" s="16">
        <f>IF( 数据!AT248&lt;=6,(数据!AT248-1)*权重!AJ$48,              IF(数据!AT248&lt;=12, 5*权重!AJ$48+(数据!AT248-6)*权重!AJ$49,                              5*权重!AJ$48+6*权重!AJ$49+(数据!AT248-12)*权重!AJ$51              )
 )</f>
        <v>81.625</v>
      </c>
      <c r="AU248" s="16">
        <f>IF( 数据!AU248&lt;=6,(数据!AU248-1)*权重!AK$48,              IF(数据!AU248&lt;=12, 5*权重!AK$48+(数据!AU248-6)*权重!AK$49,                              5*权重!AK$48+6*权重!AK$49+(数据!AU248-12)*权重!AK$51              )
 )</f>
        <v>15.399999999999999</v>
      </c>
      <c r="AV248" s="16">
        <f>IF( 数据!AV248&lt;=6,(数据!AV248-1)*权重!AL$48,              IF(数据!AV248&lt;=10, 5*权重!AL$48+(数据!AV248-4)*权重!AL$50,                              5*权重!AL$48+4*权重!AL$50+(数据!AV248-10)*权重!AL$52              )  )</f>
        <v>2.9749999999999996</v>
      </c>
      <c r="AW248" s="16">
        <f>IF( 数据!AW248&lt;=6,(数据!AW248-1)*权重!AM$48,              IF(数据!AW248&lt;=10, 5*权重!AM$48+(数据!AW248-4)*权重!AM$50,                              5*权重!AM$48+4*权重!AM$50+(数据!AW248-10)*权重!AM$52              )  )</f>
        <v>4.5750000000000002</v>
      </c>
      <c r="AX248" s="16">
        <f>IF( 数据!AX248&lt;=6,(数据!AX248-1)*权重!AN$48,              IF(数据!AX248&lt;=10, 5*权重!AN$48+(数据!AX248-4)*权重!AN$50,                              5*权重!AN$48+4*权重!AN$50+(数据!AX248-10)*权重!AN$52              )  )</f>
        <v>24.587499999999999</v>
      </c>
      <c r="AY248" s="8">
        <v>3</v>
      </c>
      <c r="AZ248" s="8">
        <v>1</v>
      </c>
      <c r="BA248" s="8">
        <v>4</v>
      </c>
      <c r="BB248" s="8">
        <v>4</v>
      </c>
      <c r="BC248" s="8">
        <v>1</v>
      </c>
      <c r="BD248" s="8">
        <v>3</v>
      </c>
      <c r="BE248" s="8">
        <v>1</v>
      </c>
      <c r="BF248" s="8">
        <v>3</v>
      </c>
      <c r="BG248" s="8">
        <v>2</v>
      </c>
      <c r="BH248" s="8">
        <v>1</v>
      </c>
      <c r="BI248" s="8">
        <v>4</v>
      </c>
      <c r="BJ248" s="8" t="s">
        <v>26</v>
      </c>
      <c r="BK248" s="8" t="s">
        <v>20</v>
      </c>
      <c r="BL248" s="8">
        <v>15</v>
      </c>
      <c r="BM248" s="8" t="s">
        <v>26</v>
      </c>
      <c r="BN248" s="8"/>
      <c r="BO248" s="8">
        <v>15</v>
      </c>
      <c r="BP248" s="34">
        <v>46203</v>
      </c>
      <c r="BQ248" s="8" t="s">
        <v>21</v>
      </c>
      <c r="BR248" s="8" t="s">
        <v>156</v>
      </c>
    </row>
    <row r="249" spans="1:70" ht="15.5" thickBot="1" x14ac:dyDescent="0.35">
      <c r="A249" s="8" t="s">
        <v>26</v>
      </c>
      <c r="B249" s="16">
        <f>SUM(L249:AX249)</f>
        <v>450.57333333333332</v>
      </c>
      <c r="C249" s="8" t="s">
        <v>583</v>
      </c>
      <c r="D249" s="8" t="s">
        <v>154</v>
      </c>
      <c r="E249" s="33">
        <v>1</v>
      </c>
      <c r="F249" s="8">
        <v>0</v>
      </c>
      <c r="G249" s="8" t="s">
        <v>228</v>
      </c>
      <c r="H249" s="8" t="s">
        <v>229</v>
      </c>
      <c r="I249" s="8">
        <v>22</v>
      </c>
      <c r="J249" s="8">
        <v>170</v>
      </c>
      <c r="K249" s="8">
        <v>188</v>
      </c>
      <c r="L249" s="16">
        <f>IF( 数据!L249&lt;=6,(数据!L249-1)*权重!B$48,              IF(数据!L249&lt;=12, 5*权重!B$48+(数据!L249-6)*权重!B$49,                              5*权重!B$48+6*权重!B$49+(数据!L249-12)*权重!B$51              )
 )</f>
        <v>5.8</v>
      </c>
      <c r="M249" s="16">
        <f>IF( 数据!M249&lt;=6,(数据!M249-1)*权重!C$48,              IF(数据!M249&lt;=12, 5*权重!C$48+(数据!M249-6)*权重!C$49,                              5*权重!C$48+6*权重!C$49+(数据!M249-12)*权重!C$51              )
 )</f>
        <v>0.91666666666666674</v>
      </c>
      <c r="N249" s="16">
        <f>IF( 数据!N249&lt;=6,(数据!N249-1)*权重!D$48,              IF(数据!N249&lt;=12, 5*权重!D$48+(数据!N249-6)*权重!D$49,                              5*权重!D$48+6*权重!D$49+(数据!N249-12)*权重!D$51              )
 )</f>
        <v>0.25666666666666671</v>
      </c>
      <c r="O249" s="16">
        <f>IF( 数据!O249&lt;=6,(数据!O249-1)*权重!E$48,              IF(数据!O249&lt;=12, 5*权重!E$48+(数据!O249-6)*权重!E$49,                              5*权重!E$48+6*权重!E$49+(数据!O249-12)*权重!E$51              )
 )</f>
        <v>0</v>
      </c>
      <c r="P249" s="16">
        <f>IF( 数据!P249&lt;=6,(数据!P249-1)*权重!F$48,              IF(数据!P249&lt;=12, 5*权重!F$48+(数据!P249-6)*权重!F$49,                              5*权重!F$48+6*权重!F$49+(数据!P249-12)*权重!F$51              )
 )</f>
        <v>-1.1999999999999997</v>
      </c>
      <c r="Q249" s="16">
        <f>IF( 数据!Q249&lt;=6,(数据!Q249-1)*权重!G$48,              IF(数据!Q249&lt;=12, 5*权重!G$48+(数据!Q249-6)*权重!G$49,                              5*权重!G$48+6*权重!G$49+(数据!Q249-12)*权重!G$51              )
 )</f>
        <v>0</v>
      </c>
      <c r="R249" s="16">
        <f>IF( 数据!R249&lt;=6,(数据!R249-1)*权重!H$48,              IF(数据!R249&lt;=12, 5*权重!H$48+(数据!R249-6)*权重!H$49,                              5*权重!H$48+6*权重!H$49+(数据!R249-12)*权重!H$51              )
 )</f>
        <v>0</v>
      </c>
      <c r="S249" s="16">
        <f>IF( 数据!S249&lt;=6,(数据!S249-1)*权重!I$48,              IF(数据!S249&lt;=12, 5*权重!I$48+(数据!S249-6)*权重!I$49,                              5*权重!I$48+6*权重!I$49+(数据!S249-12)*权重!I$51              )
 )</f>
        <v>22.033333333333331</v>
      </c>
      <c r="T249" s="16">
        <f>IF( 数据!T249&lt;=6,(数据!T249-1)*权重!J$48,              IF(数据!T249&lt;=12, 5*权重!J$48+(数据!T249-6)*权重!J$49,                              5*权重!J$48+6*权重!J$49+(数据!T249-12)*权重!J$51              )
 )</f>
        <v>1.0333333333333332</v>
      </c>
      <c r="U249" s="16">
        <f>IF( 数据!U249&lt;=6,(数据!U249-1)*权重!K$48,              IF(数据!U249&lt;=12, 5*权重!K$48+(数据!U249-6)*权重!K$49,                              5*权重!K$48+6*权重!K$49+(数据!U249-12)*权重!K$51              )
 )</f>
        <v>0</v>
      </c>
      <c r="V249" s="16">
        <f>IF( 数据!V249&lt;=6,(数据!V249-1)*权重!L$48,              IF(数据!V249&lt;=12, 5*权重!L$48+(数据!V249-6)*权重!L$49,                              5*权重!L$48+6*权重!L$49+(数据!V249-12)*权重!L$51              )
 )</f>
        <v>8.1666666666666679</v>
      </c>
      <c r="W249" s="16">
        <f>IF( 数据!W249&lt;=6,(数据!W249-1)*权重!M$48,              IF(数据!W249&lt;=12, 5*权重!M$48+(数据!W249-6)*权重!M$49,                              5*权重!M$48+6*权重!M$49+(数据!W249-12)*权重!M$51              )
 )</f>
        <v>3.3</v>
      </c>
      <c r="X249" s="16">
        <f>IF( 数据!X249&lt;=6,(数据!X249-1)*权重!N$48,              IF(数据!X249&lt;=12, 5*权重!N$48+(数据!X249-6)*权重!N$49,                              5*权重!N$48+6*权重!N$49+(数据!X249-12)*权重!N$51              )
 )</f>
        <v>2.2166666666666663</v>
      </c>
      <c r="Y249" s="16">
        <f>IF( 数据!Y249&lt;=6,(数据!Y249-1)*权重!O$48,              IF(数据!Y249&lt;=12, 5*权重!O$48+(数据!Y249-6)*权重!O$49,                              5*权重!O$48+6*权重!O$49+(数据!Y249-12)*权重!O$51              )
 )</f>
        <v>3.3666666666666667</v>
      </c>
      <c r="Z249" s="16">
        <f>IF( 数据!Z249&lt;=6,(数据!Z249-1)*权重!P$48,              IF(数据!Z249&lt;=10, 5*权重!P$48+(数据!Z249-4)*权重!P$50,                              5*权重!P$48+4*权重!P$50+(数据!Z249-10)*权重!P$52              )  )</f>
        <v>-0.20000000000000018</v>
      </c>
      <c r="AA249" s="16">
        <f>IF( 数据!AA249&lt;=6,(数据!AA249-1)*权重!Q$48,              IF(数据!AA249&lt;=12, 5*权重!Q$48+(数据!AA249-6)*权重!Q$49,                              5*权重!Q$48+6*权重!Q$49+(数据!AA249-12)*权重!Q$51              )
 )</f>
        <v>6.6666666666666661</v>
      </c>
      <c r="AB249" s="16">
        <f>IF( 数据!AB249&lt;=6,(数据!AB249-1)*权重!R$48,              IF(数据!AB249&lt;=10, 5*权重!R$48+(数据!AB249-4)*权重!R$50,                              5*权重!R$48+4*权重!R$50+(数据!AB249-10)*权重!R$52              )  )</f>
        <v>58.25</v>
      </c>
      <c r="AC249" s="16">
        <f>IF( 数据!AC249&lt;=6,(数据!AC249-1)*权重!S$48,              IF(数据!AC249&lt;=12, 5*权重!S$48+(数据!AC249-6)*权重!S$49,                              5*权重!S$48+6*权重!S$49+(数据!AC249-12)*权重!S$51              )
 )</f>
        <v>21.55</v>
      </c>
      <c r="AD249" s="16">
        <f>IF( 数据!AD249&lt;=6,(数据!AD249-1)*权重!T$48,              IF(数据!AD249&lt;=12, 5*权重!T$48+(数据!AD249-6)*权重!T$49,                              5*权重!T$48+6*权重!T$49+(数据!AD249-12)*权重!T$51              )
 )</f>
        <v>-0.49999999999999956</v>
      </c>
      <c r="AE249" s="16">
        <f>IF( 数据!AE249&lt;=6,(数据!AE249-1)*权重!U$48,              IF(数据!AE249&lt;=10, 5*权重!U$48+(数据!AE249-4)*权重!U$50,                              5*权重!U$48+4*权重!U$50+(数据!AE249-10)*权重!U$52              )  )</f>
        <v>-2.7249999999999996</v>
      </c>
      <c r="AF249" s="16">
        <f>IF( 数据!AF249&lt;=6,(数据!AF249-1)*权重!V$48,              IF(数据!AF249&lt;=10, 5*权重!V$48+(数据!AF249-4)*权重!V$50,                              5*权重!V$48+4*权重!V$50+(数据!AF249-10)*权重!V$52              )  )</f>
        <v>7.0875000000000004</v>
      </c>
      <c r="AG249" s="16">
        <f>IF( 数据!AG249&lt;=6,(数据!AG249-1)*权重!W$48,              IF(数据!AG249&lt;=12, 5*权重!W$48+(数据!AG249-6)*权重!W$49,                              5*权重!W$48+6*权重!W$49+(数据!AG249-12)*权重!W$51              )
 )</f>
        <v>4.3</v>
      </c>
      <c r="AH249" s="16">
        <f>IF( 数据!AH249&lt;=6,(数据!AH249-1)*权重!X$48,              IF(数据!AH249&lt;=10, 5*权重!X$48+(数据!AH249-4)*权重!X$50,                              5*权重!X$48+4*权重!X$50+(数据!AH249-10)*权重!X$52              )  )</f>
        <v>0.17500000000000004</v>
      </c>
      <c r="AI249" s="16">
        <f>IF( 数据!AI249&lt;=6,(数据!AI249-1)*权重!Y$48,              IF(数据!AI249&lt;=12, 5*权重!Y$48+(数据!AI249-6)*权重!Y$49,                              5*权重!Y$48+6*权重!Y$49+(数据!AI249-12)*权重!Y$51              )
 )</f>
        <v>1.0666666666666667</v>
      </c>
      <c r="AJ249" s="16">
        <f>IF( 数据!AJ249&lt;=6,(数据!AJ249-1)*权重!Z$48,              IF(数据!AJ249&lt;=10, 5*权重!Z$48+(数据!AJ249-4)*权重!Z$50,                              5*权重!Z$48+4*权重!Z$50+(数据!AJ249-10)*权重!Z$52              )  )</f>
        <v>11.012499999999999</v>
      </c>
      <c r="AK249" s="16">
        <f>IF( 数据!AK249&lt;=6,(数据!AK249-1)*权重!AA$48,              IF(数据!AK249&lt;=10, 5*权重!AA$48+(数据!AK249-4)*权重!AA$50,                              5*权重!AA$48+4*权重!AA$50+(数据!AK249-10)*权重!AA$52              )  )</f>
        <v>-1.2750000000000001</v>
      </c>
      <c r="AL249" s="16">
        <f>IF( 数据!AL249&lt;=6,(数据!AL249-1)*权重!AB$48,              IF(数据!AL249&lt;=12, 5*权重!AB$48+(数据!AL249-6)*权重!AB$49,                              5*权重!AB$48+6*权重!AB$49+(数据!AL249-12)*权重!AB$51              )
 )</f>
        <v>16.2</v>
      </c>
      <c r="AM249" s="16">
        <f>IF( 数据!AM249&lt;=6,(数据!AM249-1)*权重!AC$48,              IF(数据!AM249&lt;=12, 5*权重!AC$48+(数据!AM249-6)*权重!AC$49,                              5*权重!AC$48+6*权重!AC$49+(数据!AM249-12)*权重!AC$51              )
 )</f>
        <v>9.9666666666666668</v>
      </c>
      <c r="AN249" s="16">
        <f>IF( 数据!AN249&lt;=6,(数据!AN249-1)*权重!AD$48,              IF(数据!AN249&lt;=12, 5*权重!AD$48+(数据!AN249-6)*权重!AD$49,                              5*权重!AD$48+6*权重!AD$49+(数据!AN249-12)*权重!AD$51              )
 )</f>
        <v>77.333333333333329</v>
      </c>
      <c r="AO249" s="16">
        <f>IF( 数据!AO249&lt;=6,(数据!AO249-1)*权重!AE$48,              IF(数据!AO249&lt;=12, 5*权重!AE$48+(数据!AO249-6)*权重!AE$49,                              5*权重!AE$48+6*权重!AE$49+(数据!AO249-12)*权重!AE$51              )
 )</f>
        <v>5.5833333333333339</v>
      </c>
      <c r="AP249" s="16">
        <f>IF( 数据!AP249&lt;=6,(数据!AP249-1)*权重!AF$48,              IF(数据!AP249&lt;=12, 5*权重!AF$48+(数据!AP249-6)*权重!AF$49,                              5*权重!AF$48+6*权重!AF$49+(数据!AP249-12)*权重!AF$51              )
 )</f>
        <v>17.366666666666667</v>
      </c>
      <c r="AQ249" s="16">
        <f>IF( 数据!AQ249&lt;=6,(数据!AQ249-1)*权重!AG$48,              IF(数据!AQ249&lt;=12, 5*权重!AG$48+(数据!AQ249-6)*权重!AG$49,                              5*权重!AG$48+6*权重!AG$49+(数据!AQ249-12)*权重!AG$51              )
 )</f>
        <v>19.866666666666667</v>
      </c>
      <c r="AR249" s="16">
        <f>IF( 数据!AR249&lt;=6,(数据!AR249-1)*权重!AH$48,              IF(数据!AR249&lt;=12, 5*权重!AH$48+(数据!AR249-6)*权重!AH$49,                              5*权重!AH$48+6*权重!AH$49+(数据!AR249-12)*权重!AH$51              )
 )</f>
        <v>16.899999999999999</v>
      </c>
      <c r="AS249" s="16">
        <f>IF( 数据!AS249&lt;=6,(数据!AS249-1)*权重!AI$48,              IF(数据!AS249&lt;=12, 5*权重!AI$48+(数据!AS249-6)*权重!AI$49,                              5*权重!AI$48+6*权重!AI$49+(数据!AS249-12)*权重!AI$51              )
 )</f>
        <v>3.1333333333333337</v>
      </c>
      <c r="AT249" s="16">
        <f>IF( 数据!AT249&lt;=6,(数据!AT249-1)*权重!AJ$48,              IF(数据!AT249&lt;=12, 5*权重!AJ$48+(数据!AT249-6)*权重!AJ$49,                              5*权重!AJ$48+6*权重!AJ$49+(数据!AT249-12)*权重!AJ$51              )
 )</f>
        <v>81.625</v>
      </c>
      <c r="AU249" s="16">
        <f>IF( 数据!AU249&lt;=6,(数据!AU249-1)*权重!AK$48,              IF(数据!AU249&lt;=12, 5*权重!AK$48+(数据!AU249-6)*权重!AK$49,                              5*权重!AK$48+6*权重!AK$49+(数据!AU249-12)*权重!AK$51              )
 )</f>
        <v>14.2</v>
      </c>
      <c r="AV249" s="16">
        <f>IF( 数据!AV249&lt;=6,(数据!AV249-1)*权重!AL$48,              IF(数据!AV249&lt;=10, 5*权重!AL$48+(数据!AV249-4)*权重!AL$50,                              5*权重!AL$48+4*权重!AL$50+(数据!AV249-10)*权重!AL$52              )  )</f>
        <v>4.6749999999999998</v>
      </c>
      <c r="AW249" s="16">
        <f>IF( 数据!AW249&lt;=6,(数据!AW249-1)*权重!AM$48,              IF(数据!AW249&lt;=10, 5*权重!AM$48+(数据!AW249-4)*权重!AM$50,                              5*权重!AM$48+4*权重!AM$50+(数据!AW249-10)*权重!AM$52              )  )</f>
        <v>5.3250000000000002</v>
      </c>
      <c r="AX249" s="16">
        <f>IF( 数据!AX249&lt;=6,(数据!AX249-1)*权重!AN$48,              IF(数据!AX249&lt;=10, 5*权重!AN$48+(数据!AX249-4)*权重!AN$50,                              5*权重!AN$48+4*权重!AN$50+(数据!AX249-10)*权重!AN$52              )  )</f>
        <v>27.099999999999998</v>
      </c>
      <c r="AY249" s="8">
        <v>3</v>
      </c>
      <c r="AZ249" s="8">
        <v>3</v>
      </c>
      <c r="BA249" s="8">
        <v>1</v>
      </c>
      <c r="BB249" s="8">
        <v>2</v>
      </c>
      <c r="BC249" s="8">
        <v>1</v>
      </c>
      <c r="BD249" s="8">
        <v>3</v>
      </c>
      <c r="BE249" s="8">
        <v>2</v>
      </c>
      <c r="BF249" s="8">
        <v>4</v>
      </c>
      <c r="BG249" s="8">
        <v>1</v>
      </c>
      <c r="BH249" s="8">
        <v>2</v>
      </c>
      <c r="BI249" s="8">
        <v>3</v>
      </c>
      <c r="BJ249" s="8" t="s">
        <v>26</v>
      </c>
      <c r="BK249" s="8" t="s">
        <v>20</v>
      </c>
      <c r="BL249" s="8">
        <v>16</v>
      </c>
      <c r="BM249" s="8" t="s">
        <v>26</v>
      </c>
      <c r="BN249" s="8"/>
      <c r="BO249" s="8">
        <v>14</v>
      </c>
      <c r="BP249" s="34">
        <v>47664</v>
      </c>
      <c r="BQ249" s="8" t="s">
        <v>21</v>
      </c>
      <c r="BR249" s="8" t="s">
        <v>156</v>
      </c>
    </row>
    <row r="250" spans="1:70" ht="15.5" thickBot="1" x14ac:dyDescent="0.35">
      <c r="A250" s="8" t="s">
        <v>26</v>
      </c>
      <c r="B250" s="16">
        <f>SUM(L250:AX250)</f>
        <v>468.2441666666665</v>
      </c>
      <c r="C250" s="8" t="s">
        <v>584</v>
      </c>
      <c r="D250" s="8" t="s">
        <v>154</v>
      </c>
      <c r="E250" s="33">
        <v>1</v>
      </c>
      <c r="F250" s="8">
        <v>0</v>
      </c>
      <c r="G250" s="8" t="s">
        <v>585</v>
      </c>
      <c r="H250" s="8" t="s">
        <v>420</v>
      </c>
      <c r="I250" s="8">
        <v>25</v>
      </c>
      <c r="J250" s="8">
        <v>169</v>
      </c>
      <c r="K250" s="8">
        <v>180</v>
      </c>
      <c r="L250" s="16">
        <f>IF( 数据!L250&lt;=6,(数据!L250-1)*权重!B$48,              IF(数据!L250&lt;=12, 5*权重!B$48+(数据!L250-6)*权重!B$49,                              5*权重!B$48+6*权重!B$49+(数据!L250-12)*权重!B$51              )
 )</f>
        <v>3.4666666666666668</v>
      </c>
      <c r="M250" s="16">
        <f>IF( 数据!M250&lt;=6,(数据!M250-1)*权重!C$48,              IF(数据!M250&lt;=12, 5*权重!C$48+(数据!M250-6)*权重!C$49,                              5*权重!C$48+6*权重!C$49+(数据!M250-12)*权重!C$51              )
 )</f>
        <v>1.7</v>
      </c>
      <c r="N250" s="16">
        <f>IF( 数据!N250&lt;=6,(数据!N250-1)*权重!D$48,              IF(数据!N250&lt;=12, 5*权重!D$48+(数据!N250-6)*权重!D$49,                              5*权重!D$48+6*权重!D$49+(数据!N250-12)*权重!D$51              )
 )</f>
        <v>0.64</v>
      </c>
      <c r="O250" s="16">
        <f>IF( 数据!O250&lt;=6,(数据!O250-1)*权重!E$48,              IF(数据!O250&lt;=12, 5*权重!E$48+(数据!O250-6)*权重!E$49,                              5*权重!E$48+6*权重!E$49+(数据!O250-12)*权重!E$51              )
 )</f>
        <v>0</v>
      </c>
      <c r="P250" s="16">
        <f>IF( 数据!P250&lt;=6,(数据!P250-1)*权重!F$48,              IF(数据!P250&lt;=12, 5*权重!F$48+(数据!P250-6)*权重!F$49,                              5*权重!F$48+6*权重!F$49+(数据!P250-12)*权重!F$51              )
 )</f>
        <v>-1.583333333333333</v>
      </c>
      <c r="Q250" s="16">
        <f>IF( 数据!Q250&lt;=6,(数据!Q250-1)*权重!G$48,              IF(数据!Q250&lt;=12, 5*权重!G$48+(数据!Q250-6)*权重!G$49,                              5*权重!G$48+6*权重!G$49+(数据!Q250-12)*权重!G$51              )
 )</f>
        <v>0</v>
      </c>
      <c r="R250" s="16">
        <f>IF( 数据!R250&lt;=6,(数据!R250-1)*权重!H$48,              IF(数据!R250&lt;=12, 5*权重!H$48+(数据!R250-6)*权重!H$49,                              5*权重!H$48+6*权重!H$49+(数据!R250-12)*权重!H$51              )
 )</f>
        <v>0</v>
      </c>
      <c r="S250" s="16">
        <f>IF( 数据!S250&lt;=6,(数据!S250-1)*权重!I$48,              IF(数据!S250&lt;=12, 5*权重!I$48+(数据!S250-6)*权重!I$49,                              5*权重!I$48+6*权重!I$49+(数据!S250-12)*权重!I$51              )
 )</f>
        <v>22.033333333333331</v>
      </c>
      <c r="T250" s="16">
        <f>IF( 数据!T250&lt;=6,(数据!T250-1)*权重!J$48,              IF(数据!T250&lt;=12, 5*权重!J$48+(数据!T250-6)*权重!J$49,                              5*权重!J$48+6*权重!J$49+(数据!T250-12)*权重!J$51              )
 )</f>
        <v>3.5</v>
      </c>
      <c r="U250" s="16">
        <f>IF( 数据!U250&lt;=6,(数据!U250-1)*权重!K$48,              IF(数据!U250&lt;=12, 5*权重!K$48+(数据!U250-6)*权重!K$49,                              5*权重!K$48+6*权重!K$49+(数据!U250-12)*权重!K$51              )
 )</f>
        <v>0</v>
      </c>
      <c r="V250" s="16">
        <f>IF( 数据!V250&lt;=6,(数据!V250-1)*权重!L$48,              IF(数据!V250&lt;=12, 5*权重!L$48+(数据!V250-6)*权重!L$49,                              5*权重!L$48+6*权重!L$49+(数据!V250-12)*权重!L$51              )
 )</f>
        <v>11.5</v>
      </c>
      <c r="W250" s="16">
        <f>IF( 数据!W250&lt;=6,(数据!W250-1)*权重!M$48,              IF(数据!W250&lt;=12, 5*权重!M$48+(数据!W250-6)*权重!M$49,                              5*权重!M$48+6*权重!M$49+(数据!W250-12)*权重!M$51              )
 )</f>
        <v>1.4</v>
      </c>
      <c r="X250" s="16">
        <f>IF( 数据!X250&lt;=6,(数据!X250-1)*权重!N$48,              IF(数据!X250&lt;=12, 5*权重!N$48+(数据!X250-6)*权重!N$49,                              5*权重!N$48+6*权重!N$49+(数据!X250-12)*权重!N$51              )
 )</f>
        <v>1.7999999999999998</v>
      </c>
      <c r="Y250" s="16">
        <f>IF( 数据!Y250&lt;=6,(数据!Y250-1)*权重!O$48,              IF(数据!Y250&lt;=12, 5*权重!O$48+(数据!Y250-6)*权重!O$49,                              5*权重!O$48+6*权重!O$49+(数据!Y250-12)*权重!O$51              )
 )</f>
        <v>1.5333333333333332</v>
      </c>
      <c r="Z250" s="16">
        <f>IF( 数据!Z250&lt;=6,(数据!Z250-1)*权重!P$48,              IF(数据!Z250&lt;=10, 5*权重!P$48+(数据!Z250-4)*权重!P$50,                              5*权重!P$48+4*权重!P$50+(数据!Z250-10)*权重!P$52              )  )</f>
        <v>-0.37500000000000022</v>
      </c>
      <c r="AA250" s="16">
        <f>IF( 数据!AA250&lt;=6,(数据!AA250-1)*权重!Q$48,              IF(数据!AA250&lt;=12, 5*权重!Q$48+(数据!AA250-6)*权重!Q$49,                              5*权重!Q$48+6*权重!Q$49+(数据!AA250-12)*权重!Q$51              )
 )</f>
        <v>7.1</v>
      </c>
      <c r="AB250" s="16">
        <f>IF( 数据!AB250&lt;=6,(数据!AB250-1)*权重!R$48,              IF(数据!AB250&lt;=10, 5*权重!R$48+(数据!AB250-4)*权重!R$50,                              5*权重!R$48+4*权重!R$50+(数据!AB250-10)*权重!R$52              )  )</f>
        <v>56</v>
      </c>
      <c r="AC250" s="16">
        <f>IF( 数据!AC250&lt;=6,(数据!AC250-1)*权重!S$48,              IF(数据!AC250&lt;=12, 5*权重!S$48+(数据!AC250-6)*权重!S$49,                              5*权重!S$48+6*权重!S$49+(数据!AC250-12)*权重!S$51              )
 )</f>
        <v>19.5</v>
      </c>
      <c r="AD250" s="16">
        <f>IF( 数据!AD250&lt;=6,(数据!AD250-1)*权重!T$48,              IF(数据!AD250&lt;=12, 5*权重!T$48+(数据!AD250-6)*权重!T$49,                              5*权重!T$48+6*权重!T$49+(数据!AD250-12)*权重!T$51              )
 )</f>
        <v>-0.86666666666666625</v>
      </c>
      <c r="AE250" s="16">
        <f>IF( 数据!AE250&lt;=6,(数据!AE250-1)*权重!U$48,              IF(数据!AE250&lt;=10, 5*权重!U$48+(数据!AE250-4)*权重!U$50,                              5*权重!U$48+4*权重!U$50+(数据!AE250-10)*权重!U$52              )  )</f>
        <v>-3.2749999999999995</v>
      </c>
      <c r="AF250" s="16">
        <f>IF( 数据!AF250&lt;=6,(数据!AF250-1)*权重!V$48,              IF(数据!AF250&lt;=10, 5*权重!V$48+(数据!AF250-4)*权重!V$50,                              5*权重!V$48+4*权重!V$50+(数据!AF250-10)*权重!V$52              )  )</f>
        <v>6.5625000000000009</v>
      </c>
      <c r="AG250" s="16">
        <f>IF( 数据!AG250&lt;=6,(数据!AG250-1)*权重!W$48,              IF(数据!AG250&lt;=12, 5*权重!W$48+(数据!AG250-6)*权重!W$49,                              5*权重!W$48+6*权重!W$49+(数据!AG250-12)*权重!W$51              )
 )</f>
        <v>3.6999999999999997</v>
      </c>
      <c r="AH250" s="16">
        <f>IF( 数据!AH250&lt;=6,(数据!AH250-1)*权重!X$48,              IF(数据!AH250&lt;=10, 5*权重!X$48+(数据!AH250-4)*权重!X$50,                              5*权重!X$48+4*权重!X$50+(数据!AH250-10)*权重!X$52              )  )</f>
        <v>-4.9999999999999989E-2</v>
      </c>
      <c r="AI250" s="16">
        <f>IF( 数据!AI250&lt;=6,(数据!AI250-1)*权重!Y$48,              IF(数据!AI250&lt;=12, 5*权重!Y$48+(数据!AI250-6)*权重!Y$49,                              5*权重!Y$48+6*权重!Y$49+(数据!AI250-12)*权重!Y$51              )
 )</f>
        <v>1.6</v>
      </c>
      <c r="AJ250" s="16">
        <f>IF( 数据!AJ250&lt;=6,(数据!AJ250-1)*权重!Z$48,              IF(数据!AJ250&lt;=10, 5*权重!Z$48+(数据!AJ250-4)*权重!Z$50,                              5*权重!Z$48+4*权重!Z$50+(数据!AJ250-10)*权重!Z$52              )  )</f>
        <v>9.8375000000000004</v>
      </c>
      <c r="AK250" s="16">
        <f>IF( 数据!AK250&lt;=6,(数据!AK250-1)*权重!AA$48,              IF(数据!AK250&lt;=10, 5*权重!AA$48+(数据!AK250-4)*权重!AA$50,                              5*权重!AA$48+4*权重!AA$50+(数据!AK250-10)*权重!AA$52              )  )</f>
        <v>-1.2750000000000001</v>
      </c>
      <c r="AL250" s="16">
        <f>IF( 数据!AL250&lt;=6,(数据!AL250-1)*权重!AB$48,              IF(数据!AL250&lt;=12, 5*权重!AB$48+(数据!AL250-6)*权重!AB$49,                              5*权重!AB$48+6*权重!AB$49+(数据!AL250-12)*权重!AB$51              )
 )</f>
        <v>15.3</v>
      </c>
      <c r="AM250" s="16">
        <f>IF( 数据!AM250&lt;=6,(数据!AM250-1)*权重!AC$48,              IF(数据!AM250&lt;=12, 5*权重!AC$48+(数据!AM250-6)*权重!AC$49,                              5*权重!AC$48+6*权重!AC$49+(数据!AM250-12)*权重!AC$51              )
 )</f>
        <v>9.9666666666666668</v>
      </c>
      <c r="AN250" s="16">
        <f>IF( 数据!AN250&lt;=6,(数据!AN250-1)*权重!AD$48,              IF(数据!AN250&lt;=12, 5*权重!AD$48+(数据!AN250-6)*权重!AD$49,                              5*权重!AD$48+6*权重!AD$49+(数据!AN250-12)*权重!AD$51              )
 )</f>
        <v>91.520833333333329</v>
      </c>
      <c r="AO250" s="16">
        <f>IF( 数据!AO250&lt;=6,(数据!AO250-1)*权重!AE$48,              IF(数据!AO250&lt;=12, 5*权重!AE$48+(数据!AO250-6)*权重!AE$49,                              5*权重!AE$48+6*权重!AE$49+(数据!AO250-12)*权重!AE$51              )
 )</f>
        <v>17.7</v>
      </c>
      <c r="AP250" s="16">
        <f>IF( 数据!AP250&lt;=6,(数据!AP250-1)*权重!AF$48,              IF(数据!AP250&lt;=12, 5*权重!AF$48+(数据!AP250-6)*权重!AF$49,                              5*权重!AF$48+6*权重!AF$49+(数据!AP250-12)*权重!AF$51              )
 )</f>
        <v>16.399999999999999</v>
      </c>
      <c r="AQ250" s="16">
        <f>IF( 数据!AQ250&lt;=6,(数据!AQ250-1)*权重!AG$48,              IF(数据!AQ250&lt;=12, 5*权重!AG$48+(数据!AQ250-6)*权重!AG$49,                              5*权重!AG$48+6*权重!AG$49+(数据!AQ250-12)*权重!AG$51              )
 )</f>
        <v>18.833333333333336</v>
      </c>
      <c r="AR250" s="16">
        <f>IF( 数据!AR250&lt;=6,(数据!AR250-1)*权重!AH$48,              IF(数据!AR250&lt;=12, 5*权重!AH$48+(数据!AR250-6)*权重!AH$49,                              5*权重!AH$48+6*权重!AH$49+(数据!AR250-12)*权重!AH$51              )
 )</f>
        <v>16.899999999999999</v>
      </c>
      <c r="AS250" s="16">
        <f>IF( 数据!AS250&lt;=6,(数据!AS250-1)*权重!AI$48,              IF(数据!AS250&lt;=12, 5*权重!AI$48+(数据!AS250-6)*权重!AI$49,                              5*权重!AI$48+6*权重!AI$49+(数据!AS250-12)*权重!AI$51              )
 )</f>
        <v>5.7000000000000011</v>
      </c>
      <c r="AT250" s="16">
        <f>IF( 数据!AT250&lt;=6,(数据!AT250-1)*权重!AJ$48,              IF(数据!AT250&lt;=12, 5*权重!AJ$48+(数据!AT250-6)*权重!AJ$49,                              5*权重!AJ$48+6*权重!AJ$49+(数据!AT250-12)*权重!AJ$51              )
 )</f>
        <v>86.5</v>
      </c>
      <c r="AU250" s="16">
        <f>IF( 数据!AU250&lt;=6,(数据!AU250-1)*权重!AK$48,              IF(数据!AU250&lt;=12, 5*权重!AK$48+(数据!AU250-6)*权重!AK$49,                              5*权重!AK$48+6*权重!AK$49+(数据!AU250-12)*权重!AK$51              )
 )</f>
        <v>14.499999999999998</v>
      </c>
      <c r="AV250" s="16">
        <f>IF( 数据!AV250&lt;=6,(数据!AV250-1)*权重!AL$48,              IF(数据!AV250&lt;=10, 5*权重!AL$48+(数据!AV250-4)*权重!AL$50,                              5*权重!AL$48+4*权重!AL$50+(数据!AV250-10)*权重!AL$52              )  )</f>
        <v>3.8250000000000002</v>
      </c>
      <c r="AW250" s="16">
        <f>IF( 数据!AW250&lt;=6,(数据!AW250-1)*权重!AM$48,              IF(数据!AW250&lt;=10, 5*权重!AM$48+(数据!AW250-4)*权重!AM$50,                              5*权重!AM$48+4*权重!AM$50+(数据!AW250-10)*权重!AM$52              )  )</f>
        <v>4.5750000000000002</v>
      </c>
      <c r="AX250" s="16">
        <f>IF( 数据!AX250&lt;=6,(数据!AX250-1)*权重!AN$48,              IF(数据!AX250&lt;=10, 5*权重!AN$48+(数据!AX250-4)*权重!AN$50,                              5*权重!AN$48+4*权重!AN$50+(数据!AX250-10)*权重!AN$52              )  )</f>
        <v>22.074999999999999</v>
      </c>
      <c r="AY250" s="8">
        <v>1</v>
      </c>
      <c r="AZ250" s="8">
        <v>2</v>
      </c>
      <c r="BA250" s="8">
        <v>3</v>
      </c>
      <c r="BB250" s="8">
        <v>2</v>
      </c>
      <c r="BC250" s="8">
        <v>1</v>
      </c>
      <c r="BD250" s="8">
        <v>2</v>
      </c>
      <c r="BE250" s="8">
        <v>1</v>
      </c>
      <c r="BF250" s="8">
        <v>2</v>
      </c>
      <c r="BG250" s="8">
        <v>1</v>
      </c>
      <c r="BH250" s="8">
        <v>2</v>
      </c>
      <c r="BI250" s="8">
        <v>2</v>
      </c>
      <c r="BJ250" s="8" t="s">
        <v>26</v>
      </c>
      <c r="BK250" s="8" t="s">
        <v>20</v>
      </c>
      <c r="BL250" s="8">
        <v>13</v>
      </c>
      <c r="BM250" s="8" t="s">
        <v>26</v>
      </c>
      <c r="BN250" s="8"/>
      <c r="BO250" s="8">
        <v>71</v>
      </c>
      <c r="BP250" s="34">
        <v>48029</v>
      </c>
      <c r="BQ250" s="8" t="s">
        <v>21</v>
      </c>
      <c r="BR250" s="8" t="s">
        <v>156</v>
      </c>
    </row>
    <row r="251" spans="1:70" ht="15.5" thickBot="1" x14ac:dyDescent="0.35">
      <c r="A251" s="8" t="s">
        <v>26</v>
      </c>
      <c r="B251" s="16">
        <f t="shared" si="9"/>
        <v>468.02833333333325</v>
      </c>
      <c r="C251" s="8" t="s">
        <v>586</v>
      </c>
      <c r="D251" s="8" t="s">
        <v>154</v>
      </c>
      <c r="E251" s="33">
        <v>1</v>
      </c>
      <c r="F251" s="8">
        <v>0</v>
      </c>
      <c r="G251" s="8" t="s">
        <v>239</v>
      </c>
      <c r="H251" s="8" t="s">
        <v>25</v>
      </c>
      <c r="I251" s="8">
        <v>33</v>
      </c>
      <c r="J251" s="8">
        <v>181</v>
      </c>
      <c r="K251" s="8">
        <v>187</v>
      </c>
      <c r="L251" s="16">
        <f>IF( 数据!L251&lt;=6,(数据!L251-1)*权重!B$48,              IF(数据!L251&lt;=12, 5*权重!B$48+(数据!L251-6)*权重!B$49,                              5*权重!B$48+6*权重!B$49+(数据!L251-12)*权重!B$51              )
 )</f>
        <v>4.8666666666666663</v>
      </c>
      <c r="M251" s="16">
        <f>IF( 数据!M251&lt;=6,(数据!M251-1)*权重!C$48,              IF(数据!M251&lt;=12, 5*权重!C$48+(数据!M251-6)*权重!C$49,                              5*权重!C$48+6*权重!C$49+(数据!M251-12)*权重!C$51              )
 )</f>
        <v>2.5833333333333335</v>
      </c>
      <c r="N251" s="16">
        <f>IF( 数据!N251&lt;=6,(数据!N251-1)*权重!D$48,              IF(数据!N251&lt;=12, 5*权重!D$48+(数据!N251-6)*权重!D$49,                              5*权重!D$48+6*权重!D$49+(数据!N251-12)*权重!D$51              )
 )</f>
        <v>0.52833333333333332</v>
      </c>
      <c r="O251" s="16">
        <f>IF( 数据!O251&lt;=6,(数据!O251-1)*权重!E$48,              IF(数据!O251&lt;=12, 5*权重!E$48+(数据!O251-6)*权重!E$49,                              5*权重!E$48+6*权重!E$49+(数据!O251-12)*权重!E$51              )
 )</f>
        <v>0</v>
      </c>
      <c r="P251" s="16">
        <f>IF( 数据!P251&lt;=6,(数据!P251-1)*权重!F$48,              IF(数据!P251&lt;=12, 5*权重!F$48+(数据!P251-6)*权重!F$49,                              5*权重!F$48+6*权重!F$49+(数据!P251-12)*权重!F$51              )
 )</f>
        <v>-1.583333333333333</v>
      </c>
      <c r="Q251" s="16">
        <f>IF( 数据!Q251&lt;=6,(数据!Q251-1)*权重!G$48,              IF(数据!Q251&lt;=12, 5*权重!G$48+(数据!Q251-6)*权重!G$49,                              5*权重!G$48+6*权重!G$49+(数据!Q251-12)*权重!G$51              )
 )</f>
        <v>0</v>
      </c>
      <c r="R251" s="16">
        <f>IF( 数据!R251&lt;=6,(数据!R251-1)*权重!H$48,              IF(数据!R251&lt;=12, 5*权重!H$48+(数据!R251-6)*权重!H$49,                              5*权重!H$48+6*权重!H$49+(数据!R251-12)*权重!H$51              )
 )</f>
        <v>0</v>
      </c>
      <c r="S251" s="16">
        <f>IF( 数据!S251&lt;=6,(数据!S251-1)*权重!I$48,              IF(数据!S251&lt;=12, 5*权重!I$48+(数据!S251-6)*权重!I$49,                              5*权重!I$48+6*权重!I$49+(数据!S251-12)*权重!I$51              )
 )</f>
        <v>20.666666666666664</v>
      </c>
      <c r="T251" s="16">
        <f>IF( 数据!T251&lt;=6,(数据!T251-1)*权重!J$48,              IF(数据!T251&lt;=12, 5*权重!J$48+(数据!T251-6)*权重!J$49,                              5*权重!J$48+6*权重!J$49+(数据!T251-12)*权重!J$51              )
 )</f>
        <v>2.8833333333333333</v>
      </c>
      <c r="U251" s="16">
        <f>IF( 数据!U251&lt;=6,(数据!U251-1)*权重!K$48,              IF(数据!U251&lt;=12, 5*权重!K$48+(数据!U251-6)*权重!K$49,                              5*权重!K$48+6*权重!K$49+(数据!U251-12)*权重!K$51              )
 )</f>
        <v>0</v>
      </c>
      <c r="V251" s="16">
        <f>IF( 数据!V251&lt;=6,(数据!V251-1)*权重!L$48,              IF(数据!V251&lt;=12, 5*权重!L$48+(数据!V251-6)*权重!L$49,                              5*权重!L$48+6*权重!L$49+(数据!V251-12)*权重!L$51              )
 )</f>
        <v>10.833333333333334</v>
      </c>
      <c r="W251" s="16">
        <f>IF( 数据!W251&lt;=6,(数据!W251-1)*权重!M$48,              IF(数据!W251&lt;=12, 5*权重!M$48+(数据!W251-6)*权重!M$49,                              5*权重!M$48+6*权重!M$49+(数据!W251-12)*权重!M$51              )
 )</f>
        <v>2.6666666666666665</v>
      </c>
      <c r="X251" s="16">
        <f>IF( 数据!X251&lt;=6,(数据!X251-1)*权重!N$48,              IF(数据!X251&lt;=12, 5*权重!N$48+(数据!X251-6)*权重!N$49,                              5*权重!N$48+6*权重!N$49+(数据!X251-12)*权重!N$51              )
 )</f>
        <v>1.9666666666666666</v>
      </c>
      <c r="Y251" s="16">
        <f>IF( 数据!Y251&lt;=6,(数据!Y251-1)*权重!O$48,              IF(数据!Y251&lt;=12, 5*权重!O$48+(数据!Y251-6)*权重!O$49,                              5*权重!O$48+6*权重!O$49+(数据!Y251-12)*权重!O$51              )
 )</f>
        <v>4.2</v>
      </c>
      <c r="Z251" s="16">
        <f>IF( 数据!Z251&lt;=6,(数据!Z251-1)*权重!P$48,              IF(数据!Z251&lt;=10, 5*权重!P$48+(数据!Z251-4)*权重!P$50,                              5*权重!P$48+4*权重!P$50+(数据!Z251-10)*权重!P$52              )  )</f>
        <v>-0.72500000000000009</v>
      </c>
      <c r="AA251" s="16">
        <f>IF( 数据!AA251&lt;=6,(数据!AA251-1)*权重!Q$48,              IF(数据!AA251&lt;=12, 5*权重!Q$48+(数据!AA251-6)*权重!Q$49,                              5*权重!Q$48+6*权重!Q$49+(数据!AA251-12)*权重!Q$51              )
 )</f>
        <v>6.2333333333333325</v>
      </c>
      <c r="AB251" s="16">
        <f>IF( 数据!AB251&lt;=6,(数据!AB251-1)*权重!R$48,              IF(数据!AB251&lt;=10, 5*权重!R$48+(数据!AB251-4)*权重!R$50,                              5*权重!R$48+4*权重!R$50+(数据!AB251-10)*权重!R$52              )  )</f>
        <v>57.5</v>
      </c>
      <c r="AC251" s="16">
        <f>IF( 数据!AC251&lt;=6,(数据!AC251-1)*权重!S$48,              IF(数据!AC251&lt;=12, 5*权重!S$48+(数据!AC251-6)*权重!S$49,                              5*权重!S$48+6*权重!S$49+(数据!AC251-12)*权重!S$51              )
 )</f>
        <v>22.233333333333334</v>
      </c>
      <c r="AD251" s="16">
        <f>IF( 数据!AD251&lt;=6,(数据!AD251-1)*权重!T$48,              IF(数据!AD251&lt;=12, 5*权重!T$48+(数据!AD251-6)*权重!T$49,                              5*权重!T$48+6*权重!T$49+(数据!AD251-12)*权重!T$51              )
 )</f>
        <v>-0.49999999999999956</v>
      </c>
      <c r="AE251" s="16">
        <f>IF( 数据!AE251&lt;=6,(数据!AE251-1)*权重!U$48,              IF(数据!AE251&lt;=10, 5*权重!U$48+(数据!AE251-4)*权重!U$50,                              5*权重!U$48+4*权重!U$50+(数据!AE251-10)*权重!U$52              )  )</f>
        <v>-1.3999999999999995</v>
      </c>
      <c r="AF251" s="16">
        <f>IF( 数据!AF251&lt;=6,(数据!AF251-1)*权重!V$48,              IF(数据!AF251&lt;=10, 5*权重!V$48+(数据!AF251-4)*权重!V$50,                              5*权重!V$48+4*权重!V$50+(数据!AF251-10)*权重!V$52              )  )</f>
        <v>6.75</v>
      </c>
      <c r="AG251" s="16">
        <f>IF( 数据!AG251&lt;=6,(数据!AG251-1)*权重!W$48,              IF(数据!AG251&lt;=12, 5*权重!W$48+(数据!AG251-6)*权重!W$49,                              5*权重!W$48+6*权重!W$49+(数据!AG251-12)*权重!W$51              )
 )</f>
        <v>4.0999999999999996</v>
      </c>
      <c r="AH251" s="16">
        <f>IF( 数据!AH251&lt;=6,(数据!AH251-1)*权重!X$48,              IF(数据!AH251&lt;=10, 5*权重!X$48+(数据!AH251-4)*权重!X$50,                              5*权重!X$48+4*权重!X$50+(数据!AH251-10)*权重!X$52              )  )</f>
        <v>0.17500000000000004</v>
      </c>
      <c r="AI251" s="16">
        <f>IF( 数据!AI251&lt;=6,(数据!AI251-1)*权重!Y$48,              IF(数据!AI251&lt;=12, 5*权重!Y$48+(数据!AI251-6)*权重!Y$49,                              5*权重!Y$48+6*权重!Y$49+(数据!AI251-12)*权重!Y$51              )
 )</f>
        <v>1.6</v>
      </c>
      <c r="AJ251" s="16">
        <f>IF( 数据!AJ251&lt;=6,(数据!AJ251-1)*权重!Z$48,              IF(数据!AJ251&lt;=10, 5*权重!Z$48+(数据!AJ251-4)*权重!Z$50,                              5*权重!Z$48+4*权重!Z$50+(数据!AJ251-10)*权重!Z$52              )  )</f>
        <v>11.012499999999999</v>
      </c>
      <c r="AK251" s="16">
        <f>IF( 数据!AK251&lt;=6,(数据!AK251-1)*权重!AA$48,              IF(数据!AK251&lt;=10, 5*权重!AA$48+(数据!AK251-4)*权重!AA$50,                              5*权重!AA$48+4*权重!AA$50+(数据!AK251-10)*权重!AA$52              )  )</f>
        <v>-2.2000000000000002</v>
      </c>
      <c r="AL251" s="16">
        <f>IF( 数据!AL251&lt;=6,(数据!AL251-1)*权重!AB$48,              IF(数据!AL251&lt;=12, 5*权重!AB$48+(数据!AL251-6)*权重!AB$49,                              5*权重!AB$48+6*权重!AB$49+(数据!AL251-12)*权重!AB$51              )
 )</f>
        <v>17.100000000000001</v>
      </c>
      <c r="AM251" s="16">
        <f>IF( 数据!AM251&lt;=6,(数据!AM251-1)*权重!AC$48,              IF(数据!AM251&lt;=12, 5*权重!AC$48+(数据!AM251-6)*权重!AC$49,                              5*权重!AC$48+6*权重!AC$49+(数据!AM251-12)*权重!AC$51              )
 )</f>
        <v>9.9666666666666668</v>
      </c>
      <c r="AN251" s="16">
        <f>IF( 数据!AN251&lt;=6,(数据!AN251-1)*权重!AD$48,              IF(数据!AN251&lt;=12, 5*权重!AD$48+(数据!AN251-6)*权重!AD$49,                              5*权重!AD$48+6*权重!AD$49+(数据!AN251-12)*权重!AD$51              )
 )</f>
        <v>82.0625</v>
      </c>
      <c r="AO251" s="16">
        <f>IF( 数据!AO251&lt;=6,(数据!AO251-1)*权重!AE$48,              IF(数据!AO251&lt;=12, 5*权重!AE$48+(数据!AO251-6)*权重!AE$49,                              5*权重!AE$48+6*权重!AE$49+(数据!AO251-12)*权重!AE$51              )
 )</f>
        <v>6.9666666666666668</v>
      </c>
      <c r="AP251" s="16">
        <f>IF( 数据!AP251&lt;=6,(数据!AP251-1)*权重!AF$48,              IF(数据!AP251&lt;=12, 5*权重!AF$48+(数据!AP251-6)*权重!AF$49,                              5*权重!AF$48+6*权重!AF$49+(数据!AP251-12)*权重!AF$51              )
 )</f>
        <v>15.433333333333334</v>
      </c>
      <c r="AQ251" s="16">
        <f>IF( 数据!AQ251&lt;=6,(数据!AQ251-1)*权重!AG$48,              IF(数据!AQ251&lt;=12, 5*权重!AG$48+(数据!AQ251-6)*权重!AG$49,                              5*权重!AG$48+6*权重!AG$49+(数据!AQ251-12)*权重!AG$51              )
 )</f>
        <v>20.383333333333333</v>
      </c>
      <c r="AR251" s="16">
        <f>IF( 数据!AR251&lt;=6,(数据!AR251-1)*权重!AH$48,              IF(数据!AR251&lt;=12, 5*权重!AH$48+(数据!AR251-6)*权重!AH$49,                              5*权重!AH$48+6*权重!AH$49+(数据!AR251-12)*权重!AH$51              )
 )</f>
        <v>20.399999999999999</v>
      </c>
      <c r="AS251" s="16">
        <f>IF( 数据!AS251&lt;=6,(数据!AS251-1)*权重!AI$48,              IF(数据!AS251&lt;=12, 5*权重!AI$48+(数据!AS251-6)*权重!AI$49,                              5*权重!AI$48+6*权重!AI$49+(数据!AS251-12)*权重!AI$51              )
 )</f>
        <v>9.5000000000000018</v>
      </c>
      <c r="AT251" s="16">
        <f>IF( 数据!AT251&lt;=6,(数据!AT251-1)*权重!AJ$48,              IF(数据!AT251&lt;=12, 5*权重!AJ$48+(数据!AT251-6)*权重!AJ$49,                              5*权重!AJ$48+6*权重!AJ$49+(数据!AT251-12)*权重!AJ$51              )
 )</f>
        <v>81.625</v>
      </c>
      <c r="AU251" s="16">
        <f>IF( 数据!AU251&lt;=6,(数据!AU251-1)*权重!AK$48,              IF(数据!AU251&lt;=12, 5*权重!AK$48+(数据!AU251-6)*权重!AK$49,                              5*权重!AK$48+6*权重!AK$49+(数据!AU251-12)*权重!AK$51              )
 )</f>
        <v>15.999999999999998</v>
      </c>
      <c r="AV251" s="16">
        <f>IF( 数据!AV251&lt;=6,(数据!AV251-1)*权重!AL$48,              IF(数据!AV251&lt;=10, 5*权重!AL$48+(数据!AV251-4)*权重!AL$50,                              5*权重!AL$48+4*权重!AL$50+(数据!AV251-10)*权重!AL$52              )  )</f>
        <v>3.8250000000000002</v>
      </c>
      <c r="AW251" s="16">
        <f>IF( 数据!AW251&lt;=6,(数据!AW251-1)*权重!AM$48,              IF(数据!AW251&lt;=10, 5*权重!AM$48+(数据!AW251-4)*权重!AM$50,                              5*权重!AM$48+4*权重!AM$50+(数据!AW251-10)*权重!AM$52              )  )</f>
        <v>4.95</v>
      </c>
      <c r="AX251" s="16">
        <f>IF( 数据!AX251&lt;=6,(数据!AX251-1)*权重!AN$48,              IF(数据!AX251&lt;=10, 5*权重!AN$48+(数据!AX251-4)*权重!AN$50,                              5*权重!AN$48+4*权重!AN$50+(数据!AX251-10)*权重!AN$52              )  )</f>
        <v>25.424999999999997</v>
      </c>
      <c r="AY251" s="8">
        <v>2</v>
      </c>
      <c r="AZ251" s="8">
        <v>1</v>
      </c>
      <c r="BA251" s="8">
        <v>2</v>
      </c>
      <c r="BB251" s="8">
        <v>3</v>
      </c>
      <c r="BC251" s="8">
        <v>2</v>
      </c>
      <c r="BD251" s="8">
        <v>1</v>
      </c>
      <c r="BE251" s="8">
        <v>2</v>
      </c>
      <c r="BF251" s="8">
        <v>3</v>
      </c>
      <c r="BG251" s="8">
        <v>2</v>
      </c>
      <c r="BH251" s="8">
        <v>1</v>
      </c>
      <c r="BI251" s="8">
        <v>3</v>
      </c>
      <c r="BJ251" s="8" t="s">
        <v>26</v>
      </c>
      <c r="BK251" s="8" t="s">
        <v>20</v>
      </c>
      <c r="BL251" s="8">
        <v>19</v>
      </c>
      <c r="BM251" s="8" t="s">
        <v>26</v>
      </c>
      <c r="BN251" s="8"/>
      <c r="BO251" s="8">
        <v>193</v>
      </c>
      <c r="BP251" s="34">
        <v>46568</v>
      </c>
      <c r="BQ251" s="8" t="s">
        <v>21</v>
      </c>
      <c r="BR251" s="8" t="s">
        <v>156</v>
      </c>
    </row>
    <row r="252" spans="1:70" ht="15.5" thickBot="1" x14ac:dyDescent="0.35">
      <c r="A252" s="8" t="s">
        <v>26</v>
      </c>
      <c r="B252" s="16">
        <f t="shared" si="9"/>
        <v>435.68666666666667</v>
      </c>
      <c r="C252" s="8" t="s">
        <v>587</v>
      </c>
      <c r="D252" s="8" t="s">
        <v>154</v>
      </c>
      <c r="E252" s="33">
        <v>1</v>
      </c>
      <c r="F252" s="8">
        <v>0</v>
      </c>
      <c r="G252" s="8" t="s">
        <v>28</v>
      </c>
      <c r="H252" s="8" t="s">
        <v>435</v>
      </c>
      <c r="I252" s="8">
        <v>21</v>
      </c>
      <c r="J252" s="8">
        <v>152</v>
      </c>
      <c r="K252" s="8">
        <v>173</v>
      </c>
      <c r="L252" s="16">
        <f>IF( 数据!L252&lt;=6,(数据!L252-1)*权重!B$48,              IF(数据!L252&lt;=12, 5*权重!B$48+(数据!L252-6)*权重!B$49,                              5*权重!B$48+6*权重!B$49+(数据!L252-12)*权重!B$51              )
 )</f>
        <v>3.4666666666666668</v>
      </c>
      <c r="M252" s="16">
        <f>IF( 数据!M252&lt;=6,(数据!M252-1)*权重!C$48,              IF(数据!M252&lt;=12, 5*权重!C$48+(数据!M252-6)*权重!C$49,                              5*权重!C$48+6*权重!C$49+(数据!M252-12)*权重!C$51              )
 )</f>
        <v>1.3333333333333335</v>
      </c>
      <c r="N252" s="16">
        <f>IF( 数据!N252&lt;=6,(数据!N252-1)*权重!D$48,              IF(数据!N252&lt;=12, 5*权重!D$48+(数据!N252-6)*权重!D$49,                              5*权重!D$48+6*权重!D$49+(数据!N252-12)*权重!D$51              )
 )</f>
        <v>-0.27999999999999992</v>
      </c>
      <c r="O252" s="16">
        <f>IF( 数据!O252&lt;=6,(数据!O252-1)*权重!E$48,              IF(数据!O252&lt;=12, 5*权重!E$48+(数据!O252-6)*权重!E$49,                              5*权重!E$48+6*权重!E$49+(数据!O252-12)*权重!E$51              )
 )</f>
        <v>0</v>
      </c>
      <c r="P252" s="16">
        <f>IF( 数据!P252&lt;=6,(数据!P252-1)*权重!F$48,              IF(数据!P252&lt;=12, 5*权重!F$48+(数据!P252-6)*权重!F$49,                              5*权重!F$48+6*权重!F$49+(数据!P252-12)*权重!F$51              )
 )</f>
        <v>-2.7333333333333329</v>
      </c>
      <c r="Q252" s="16">
        <f>IF( 数据!Q252&lt;=6,(数据!Q252-1)*权重!G$48,              IF(数据!Q252&lt;=12, 5*权重!G$48+(数据!Q252-6)*权重!G$49,                              5*权重!G$48+6*权重!G$49+(数据!Q252-12)*权重!G$51              )
 )</f>
        <v>0</v>
      </c>
      <c r="R252" s="16">
        <f>IF( 数据!R252&lt;=6,(数据!R252-1)*权重!H$48,              IF(数据!R252&lt;=12, 5*权重!H$48+(数据!R252-6)*权重!H$49,                              5*权重!H$48+6*权重!H$49+(数据!R252-12)*权重!H$51              )
 )</f>
        <v>0</v>
      </c>
      <c r="S252" s="16">
        <f>IF( 数据!S252&lt;=6,(数据!S252-1)*权重!I$48,              IF(数据!S252&lt;=12, 5*权重!I$48+(数据!S252-6)*权重!I$49,                              5*权重!I$48+6*权重!I$49+(数据!S252-12)*权重!I$51              )
 )</f>
        <v>16.566666666666666</v>
      </c>
      <c r="T252" s="16">
        <f>IF( 数据!T252&lt;=6,(数据!T252-1)*权重!J$48,              IF(数据!T252&lt;=12, 5*权重!J$48+(数据!T252-6)*权重!J$49,                              5*权重!J$48+6*权重!J$49+(数据!T252-12)*权重!J$51              )
 )</f>
        <v>1.2999999999999998</v>
      </c>
      <c r="U252" s="16">
        <f>IF( 数据!U252&lt;=6,(数据!U252-1)*权重!K$48,              IF(数据!U252&lt;=12, 5*权重!K$48+(数据!U252-6)*权重!K$49,                              5*权重!K$48+6*权重!K$49+(数据!U252-12)*权重!K$51              )
 )</f>
        <v>0</v>
      </c>
      <c r="V252" s="16">
        <f>IF( 数据!V252&lt;=6,(数据!V252-1)*权重!L$48,              IF(数据!V252&lt;=12, 5*权重!L$48+(数据!V252-6)*权重!L$49,                              5*权重!L$48+6*权重!L$49+(数据!V252-12)*权重!L$51              )
 )</f>
        <v>5.6666666666666679</v>
      </c>
      <c r="W252" s="16">
        <f>IF( 数据!W252&lt;=6,(数据!W252-1)*权重!M$48,              IF(数据!W252&lt;=12, 5*权重!M$48+(数据!W252-6)*权重!M$49,                              5*权重!M$48+6*权重!M$49+(数据!W252-12)*权重!M$51              )
 )</f>
        <v>0.76666666666666661</v>
      </c>
      <c r="X252" s="16">
        <f>IF( 数据!X252&lt;=6,(数据!X252-1)*权重!N$48,              IF(数据!X252&lt;=12, 5*权重!N$48+(数据!X252-6)*权重!N$49,                              5*权重!N$48+6*权重!N$49+(数据!X252-12)*权重!N$51              )
 )</f>
        <v>2.1333333333333333</v>
      </c>
      <c r="Y252" s="16">
        <f>IF( 数据!Y252&lt;=6,(数据!Y252-1)*权重!O$48,              IF(数据!Y252&lt;=12, 5*权重!O$48+(数据!Y252-6)*权重!O$49,                              5*权重!O$48+6*权重!O$49+(数据!Y252-12)*权重!O$51              )
 )</f>
        <v>1.5333333333333332</v>
      </c>
      <c r="Z252" s="16">
        <f>IF( 数据!Z252&lt;=6,(数据!Z252-1)*权重!P$48,              IF(数据!Z252&lt;=10, 5*权重!P$48+(数据!Z252-4)*权重!P$50,                              5*权重!P$48+4*权重!P$50+(数据!Z252-10)*权重!P$52              )  )</f>
        <v>-1.25</v>
      </c>
      <c r="AA252" s="16">
        <f>IF( 数据!AA252&lt;=6,(数据!AA252-1)*权重!Q$48,              IF(数据!AA252&lt;=12, 5*权重!Q$48+(数据!AA252-6)*权重!Q$49,                              5*权重!Q$48+6*权重!Q$49+(数据!AA252-12)*权重!Q$51              )
 )</f>
        <v>5.833333333333333</v>
      </c>
      <c r="AB252" s="16">
        <f>IF( 数据!AB252&lt;=6,(数据!AB252-1)*权重!R$48,              IF(数据!AB252&lt;=10, 5*权重!R$48+(数据!AB252-4)*权重!R$50,                              5*权重!R$48+4*权重!R$50+(数据!AB252-10)*权重!R$52              )  )</f>
        <v>58.25</v>
      </c>
      <c r="AC252" s="16">
        <f>IF( 数据!AC252&lt;=6,(数据!AC252-1)*权重!S$48,              IF(数据!AC252&lt;=12, 5*权重!S$48+(数据!AC252-6)*权重!S$49,                              5*权重!S$48+6*权重!S$49+(数据!AC252-12)*权重!S$51              )
 )</f>
        <v>20.183333333333334</v>
      </c>
      <c r="AD252" s="16">
        <f>IF( 数据!AD252&lt;=6,(数据!AD252-1)*权重!T$48,              IF(数据!AD252&lt;=12, 5*权重!T$48+(数据!AD252-6)*权重!T$49,                              5*权重!T$48+6*权重!T$49+(数据!AD252-12)*权重!T$51              )
 )</f>
        <v>-0.86666666666666625</v>
      </c>
      <c r="AE252" s="16">
        <f>IF( 数据!AE252&lt;=6,(数据!AE252-1)*权重!U$48,              IF(数据!AE252&lt;=10, 5*权重!U$48+(数据!AE252-4)*权重!U$50,                              5*权重!U$48+4*权重!U$50+(数据!AE252-10)*权重!U$52              )  )</f>
        <v>-3.2749999999999995</v>
      </c>
      <c r="AF252" s="16">
        <f>IF( 数据!AF252&lt;=6,(数据!AF252-1)*权重!V$48,              IF(数据!AF252&lt;=10, 5*权重!V$48+(数据!AF252-4)*权重!V$50,                              5*权重!V$48+4*权重!V$50+(数据!AF252-10)*权重!V$52              )  )</f>
        <v>7.8750000000000009</v>
      </c>
      <c r="AG252" s="16">
        <f>IF( 数据!AG252&lt;=6,(数据!AG252-1)*权重!W$48,              IF(数据!AG252&lt;=12, 5*权重!W$48+(数据!AG252-6)*权重!W$49,                              5*权重!W$48+6*权重!W$49+(数据!AG252-12)*权重!W$51              )
 )</f>
        <v>3.0999999999999996</v>
      </c>
      <c r="AH252" s="16">
        <f>IF( 数据!AH252&lt;=6,(数据!AH252-1)*权重!X$48,              IF(数据!AH252&lt;=10, 5*权重!X$48+(数据!AH252-4)*权重!X$50,                              5*权重!X$48+4*权重!X$50+(数据!AH252-10)*权重!X$52              )  )</f>
        <v>0.17500000000000004</v>
      </c>
      <c r="AI252" s="16">
        <f>IF( 数据!AI252&lt;=6,(数据!AI252-1)*权重!Y$48,              IF(数据!AI252&lt;=12, 5*权重!Y$48+(数据!AI252-6)*权重!Y$49,                              5*权重!Y$48+6*权重!Y$49+(数据!AI252-12)*权重!Y$51              )
 )</f>
        <v>1.0666666666666667</v>
      </c>
      <c r="AJ252" s="16">
        <f>IF( 数据!AJ252&lt;=6,(数据!AJ252-1)*权重!Z$48,              IF(数据!AJ252&lt;=10, 5*权重!Z$48+(数据!AJ252-4)*权重!Z$50,                              5*权重!Z$48+4*权重!Z$50+(数据!AJ252-10)*权重!Z$52              )  )</f>
        <v>11.012499999999999</v>
      </c>
      <c r="AK252" s="16">
        <f>IF( 数据!AK252&lt;=6,(数据!AK252-1)*权重!AA$48,              IF(数据!AK252&lt;=10, 5*权重!AA$48+(数据!AK252-4)*权重!AA$50,                              5*权重!AA$48+4*权重!AA$50+(数据!AK252-10)*权重!AA$52              )  )</f>
        <v>-0.75000000000000022</v>
      </c>
      <c r="AL252" s="16">
        <f>IF( 数据!AL252&lt;=6,(数据!AL252-1)*权重!AB$48,              IF(数据!AL252&lt;=12, 5*权重!AB$48+(数据!AL252-6)*权重!AB$49,                              5*权重!AB$48+6*权重!AB$49+(数据!AL252-12)*权重!AB$51              )
 )</f>
        <v>14.4</v>
      </c>
      <c r="AM252" s="16">
        <f>IF( 数据!AM252&lt;=6,(数据!AM252-1)*权重!AC$48,              IF(数据!AM252&lt;=12, 5*权重!AC$48+(数据!AM252-6)*权重!AC$49,                              5*权重!AC$48+6*权重!AC$49+(数据!AM252-12)*权重!AC$51              )
 )</f>
        <v>8.8666666666666671</v>
      </c>
      <c r="AN252" s="16">
        <f>IF( 数据!AN252&lt;=6,(数据!AN252-1)*权重!AD$48,              IF(数据!AN252&lt;=12, 5*权重!AD$48+(数据!AN252-6)*权重!AD$49,                              5*权重!AD$48+6*权重!AD$49+(数据!AN252-12)*权重!AD$51              )
 )</f>
        <v>86.791666666666657</v>
      </c>
      <c r="AO252" s="16">
        <f>IF( 数据!AO252&lt;=6,(数据!AO252-1)*权重!AE$48,              IF(数据!AO252&lt;=12, 5*权重!AE$48+(数据!AO252-6)*权重!AE$49,                              5*权重!AE$48+6*权重!AE$49+(数据!AO252-12)*权重!AE$51              )
 )</f>
        <v>9.7333333333333343</v>
      </c>
      <c r="AP252" s="16">
        <f>IF( 数据!AP252&lt;=6,(数据!AP252-1)*权重!AF$48,              IF(数据!AP252&lt;=12, 5*权重!AF$48+(数据!AP252-6)*权重!AF$49,                              5*权重!AF$48+6*权重!AF$49+(数据!AP252-12)*权重!AF$51              )
 )</f>
        <v>16.399999999999999</v>
      </c>
      <c r="AQ252" s="16">
        <f>IF( 数据!AQ252&lt;=6,(数据!AQ252-1)*权重!AG$48,              IF(数据!AQ252&lt;=12, 5*权重!AG$48+(数据!AQ252-6)*权重!AG$49,                              5*权重!AG$48+6*权重!AG$49+(数据!AQ252-12)*权重!AG$51              )
 )</f>
        <v>19.866666666666667</v>
      </c>
      <c r="AR252" s="16">
        <f>IF( 数据!AR252&lt;=6,(数据!AR252-1)*权重!AH$48,              IF(数据!AR252&lt;=12, 5*权重!AH$48+(数据!AR252-6)*权重!AH$49,                              5*权重!AH$48+6*权重!AH$49+(数据!AR252-12)*权重!AH$51              )
 )</f>
        <v>15.733333333333333</v>
      </c>
      <c r="AS252" s="16">
        <f>IF( 数据!AS252&lt;=6,(数据!AS252-1)*权重!AI$48,              IF(数据!AS252&lt;=12, 5*权重!AI$48+(数据!AS252-6)*权重!AI$49,                              5*权重!AI$48+6*权重!AI$49+(数据!AS252-12)*权重!AI$51              )
 )</f>
        <v>6.6500000000000012</v>
      </c>
      <c r="AT252" s="16">
        <f>IF( 数据!AT252&lt;=6,(数据!AT252-1)*权重!AJ$48,              IF(数据!AT252&lt;=12, 5*权重!AJ$48+(数据!AT252-6)*权重!AJ$49,                              5*权重!AJ$48+6*权重!AJ$49+(数据!AT252-12)*权重!AJ$51              )
 )</f>
        <v>81.625</v>
      </c>
      <c r="AU252" s="16">
        <f>IF( 数据!AU252&lt;=6,(数据!AU252-1)*权重!AK$48,              IF(数据!AU252&lt;=12, 5*权重!AK$48+(数据!AU252-6)*权重!AK$49,                              5*权重!AK$48+6*权重!AK$49+(数据!AU252-12)*权重!AK$51              )
 )</f>
        <v>14.799999999999999</v>
      </c>
      <c r="AV252" s="16">
        <f>IF( 数据!AV252&lt;=6,(数据!AV252-1)*权重!AL$48,              IF(数据!AV252&lt;=10, 5*权重!AL$48+(数据!AV252-4)*权重!AL$50,                              5*权重!AL$48+4*权重!AL$50+(数据!AV252-10)*权重!AL$52              )  )</f>
        <v>2.9749999999999996</v>
      </c>
      <c r="AW252" s="16">
        <f>IF( 数据!AW252&lt;=6,(数据!AW252-1)*权重!AM$48,              IF(数据!AW252&lt;=10, 5*权重!AM$48+(数据!AW252-4)*权重!AM$50,                              5*权重!AM$48+4*权重!AM$50+(数据!AW252-10)*权重!AM$52              )  )</f>
        <v>3.8250000000000002</v>
      </c>
      <c r="AX252" s="16">
        <f>IF( 数据!AX252&lt;=6,(数据!AX252-1)*权重!AN$48,              IF(数据!AX252&lt;=10, 5*权重!AN$48+(数据!AX252-4)*权重!AN$50,                              5*权重!AN$48+4*权重!AN$50+(数据!AX252-10)*权重!AN$52              )  )</f>
        <v>22.912499999999998</v>
      </c>
      <c r="AY252" s="8">
        <v>1</v>
      </c>
      <c r="AZ252" s="8">
        <v>3</v>
      </c>
      <c r="BA252" s="8">
        <v>2</v>
      </c>
      <c r="BB252" s="8">
        <v>1</v>
      </c>
      <c r="BC252" s="8">
        <v>3</v>
      </c>
      <c r="BD252" s="8">
        <v>2</v>
      </c>
      <c r="BE252" s="8">
        <v>3</v>
      </c>
      <c r="BF252" s="8">
        <v>1</v>
      </c>
      <c r="BG252" s="8">
        <v>3</v>
      </c>
      <c r="BH252" s="8">
        <v>3</v>
      </c>
      <c r="BI252" s="8">
        <v>2</v>
      </c>
      <c r="BJ252" s="8" t="s">
        <v>26</v>
      </c>
      <c r="BK252" s="8" t="s">
        <v>20</v>
      </c>
      <c r="BL252" s="8">
        <v>14</v>
      </c>
      <c r="BM252" s="8" t="s">
        <v>26</v>
      </c>
      <c r="BN252" s="8"/>
      <c r="BO252" s="8">
        <v>3</v>
      </c>
      <c r="BP252" s="34">
        <v>47664</v>
      </c>
      <c r="BQ252" s="8" t="s">
        <v>21</v>
      </c>
      <c r="BR252" s="8" t="s">
        <v>156</v>
      </c>
    </row>
    <row r="253" spans="1:70" x14ac:dyDescent="0.3">
      <c r="A253" s="48" t="s">
        <v>588</v>
      </c>
    </row>
    <row r="254" spans="1:70" ht="14.5" thickBot="1" x14ac:dyDescent="0.35">
      <c r="A254" s="7" t="s">
        <v>0</v>
      </c>
      <c r="B254" s="7"/>
      <c r="C254" s="7" t="s">
        <v>2</v>
      </c>
      <c r="D254" s="7" t="s">
        <v>3</v>
      </c>
      <c r="E254" s="7"/>
      <c r="F254" s="7" t="s">
        <v>14</v>
      </c>
      <c r="G254" s="7" t="s">
        <v>12</v>
      </c>
      <c r="H254" s="7" t="s">
        <v>1</v>
      </c>
      <c r="I254" s="7" t="s">
        <v>4</v>
      </c>
      <c r="J254" s="7" t="s">
        <v>5</v>
      </c>
      <c r="K254" s="7" t="s">
        <v>329</v>
      </c>
      <c r="L254" s="7" t="s">
        <v>34</v>
      </c>
      <c r="M254" s="7" t="s">
        <v>35</v>
      </c>
      <c r="N254" s="7" t="s">
        <v>36</v>
      </c>
      <c r="O254" s="7" t="s">
        <v>37</v>
      </c>
      <c r="P254" s="7" t="s">
        <v>38</v>
      </c>
      <c r="Q254" s="7" t="s">
        <v>39</v>
      </c>
      <c r="R254" s="7" t="s">
        <v>40</v>
      </c>
      <c r="S254" s="7" t="s">
        <v>9</v>
      </c>
      <c r="T254" s="7" t="s">
        <v>41</v>
      </c>
      <c r="U254" s="7" t="s">
        <v>42</v>
      </c>
      <c r="V254" s="7" t="s">
        <v>43</v>
      </c>
      <c r="W254" s="7" t="s">
        <v>44</v>
      </c>
      <c r="X254" s="7" t="s">
        <v>45</v>
      </c>
      <c r="Y254" s="7" t="s">
        <v>46</v>
      </c>
      <c r="Z254" s="7" t="s">
        <v>47</v>
      </c>
      <c r="AA254" s="7" t="s">
        <v>1</v>
      </c>
      <c r="AB254" s="7" t="s">
        <v>10</v>
      </c>
      <c r="AC254" s="7" t="s">
        <v>48</v>
      </c>
      <c r="AD254" s="7" t="s">
        <v>49</v>
      </c>
      <c r="AE254" s="7" t="s">
        <v>50</v>
      </c>
      <c r="AF254" s="7" t="s">
        <v>51</v>
      </c>
      <c r="AG254" s="7" t="s">
        <v>52</v>
      </c>
      <c r="AH254" s="7" t="s">
        <v>53</v>
      </c>
      <c r="AI254" s="7" t="s">
        <v>54</v>
      </c>
      <c r="AJ254" s="7" t="s">
        <v>55</v>
      </c>
      <c r="AK254" s="7" t="s">
        <v>56</v>
      </c>
      <c r="AL254" s="7" t="s">
        <v>57</v>
      </c>
      <c r="AM254" s="7" t="s">
        <v>58</v>
      </c>
      <c r="AN254" s="7" t="s">
        <v>7</v>
      </c>
      <c r="AO254" s="7" t="s">
        <v>8</v>
      </c>
      <c r="AP254" s="7" t="s">
        <v>59</v>
      </c>
      <c r="AQ254" s="7" t="s">
        <v>60</v>
      </c>
      <c r="AR254" s="7" t="s">
        <v>61</v>
      </c>
      <c r="AS254" s="7" t="s">
        <v>62</v>
      </c>
      <c r="AT254" s="7" t="s">
        <v>6</v>
      </c>
      <c r="AU254" s="7" t="s">
        <v>63</v>
      </c>
      <c r="AV254" s="7" t="s">
        <v>213</v>
      </c>
      <c r="AW254" s="7" t="s">
        <v>214</v>
      </c>
      <c r="AX254" s="7" t="s">
        <v>215</v>
      </c>
      <c r="AY254" s="7" t="s">
        <v>140</v>
      </c>
      <c r="AZ254" s="7" t="s">
        <v>141</v>
      </c>
      <c r="BA254" s="7" t="s">
        <v>142</v>
      </c>
      <c r="BB254" s="7" t="s">
        <v>143</v>
      </c>
      <c r="BC254" s="7" t="s">
        <v>144</v>
      </c>
      <c r="BD254" s="7" t="s">
        <v>145</v>
      </c>
      <c r="BE254" s="7" t="s">
        <v>146</v>
      </c>
      <c r="BF254" s="7" t="s">
        <v>147</v>
      </c>
      <c r="BG254" s="7" t="s">
        <v>148</v>
      </c>
      <c r="BH254" s="7" t="s">
        <v>149</v>
      </c>
      <c r="BI254" s="7" t="s">
        <v>150</v>
      </c>
      <c r="BJ254" s="7" t="s">
        <v>18</v>
      </c>
      <c r="BK254" s="7" t="s">
        <v>16</v>
      </c>
      <c r="BL254" s="7" t="s">
        <v>11</v>
      </c>
      <c r="BM254" s="7" t="s">
        <v>13</v>
      </c>
      <c r="BN254" s="7" t="s">
        <v>17</v>
      </c>
      <c r="BO254" s="7" t="s">
        <v>151</v>
      </c>
      <c r="BP254" s="7" t="s">
        <v>15</v>
      </c>
      <c r="BQ254" s="7" t="s">
        <v>152</v>
      </c>
      <c r="BR254" s="7" t="s">
        <v>153</v>
      </c>
    </row>
    <row r="255" spans="1:70" ht="15.5" thickBot="1" x14ac:dyDescent="0.35">
      <c r="A255" s="8" t="s">
        <v>26</v>
      </c>
      <c r="B255" s="16">
        <f t="shared" ref="B255:B278" si="10">SUM(L255:AX255)</f>
        <v>418.64666666666665</v>
      </c>
      <c r="C255" s="8" t="s">
        <v>589</v>
      </c>
      <c r="D255" s="8"/>
      <c r="E255" s="33">
        <v>0.89</v>
      </c>
      <c r="F255" s="8">
        <v>0</v>
      </c>
      <c r="G255" s="8" t="s">
        <v>33</v>
      </c>
      <c r="H255" s="8" t="s">
        <v>315</v>
      </c>
      <c r="I255" s="8">
        <v>24</v>
      </c>
      <c r="J255" s="8">
        <v>168</v>
      </c>
      <c r="K255" s="8">
        <v>174</v>
      </c>
      <c r="L255" s="16">
        <f>IF( 数据!L255&lt;=6,(数据!L255-1)*权重!B$48,              IF(数据!L255&lt;=12, 5*权重!B$48+(数据!L255-6)*权重!B$49,                              5*权重!B$48+6*权重!B$49+(数据!L255-12)*权重!B$51              )
 )</f>
        <v>5.333333333333333</v>
      </c>
      <c r="M255" s="16">
        <f>IF( 数据!M255&lt;=6,(数据!M255-1)*权重!C$48,              IF(数据!M255&lt;=12, 5*权重!C$48+(数据!M255-6)*权重!C$49,                              5*权重!C$48+6*权重!C$49+(数据!M255-12)*权重!C$51              )
 )</f>
        <v>0.91666666666666674</v>
      </c>
      <c r="N255" s="16">
        <f>IF( 数据!N255&lt;=6,(数据!N255-1)*权重!D$48,              IF(数据!N255&lt;=12, 5*权重!D$48+(数据!N255-6)*权重!D$49,                              5*权重!D$48+6*权重!D$49+(数据!N255-12)*权重!D$51              )
 )</f>
        <v>-0.28666666666666663</v>
      </c>
      <c r="O255" s="16">
        <f>IF( 数据!O255&lt;=6,(数据!O255-1)*权重!E$48,              IF(数据!O255&lt;=12, 5*权重!E$48+(数据!O255-6)*权重!E$49,                              5*权重!E$48+6*权重!E$49+(数据!O255-12)*权重!E$51              )
 )</f>
        <v>0</v>
      </c>
      <c r="P255" s="16">
        <f>IF( 数据!P255&lt;=6,(数据!P255-1)*权重!F$48,              IF(数据!P255&lt;=12, 5*权重!F$48+(数据!P255-6)*权重!F$49,                              5*权重!F$48+6*权重!F$49+(数据!P255-12)*权重!F$51              )
 )</f>
        <v>-1.9666666666666663</v>
      </c>
      <c r="Q255" s="16">
        <f>IF( 数据!Q255&lt;=6,(数据!Q255-1)*权重!G$48,              IF(数据!Q255&lt;=12, 5*权重!G$48+(数据!Q255-6)*权重!G$49,                              5*权重!G$48+6*权重!G$49+(数据!Q255-12)*权重!G$51              )
 )</f>
        <v>0</v>
      </c>
      <c r="R255" s="16">
        <f>IF( 数据!R255&lt;=6,(数据!R255-1)*权重!H$48,              IF(数据!R255&lt;=12, 5*权重!H$48+(数据!R255-6)*权重!H$49,                              5*权重!H$48+6*权重!H$49+(数据!R255-12)*权重!H$51              )
 )</f>
        <v>0</v>
      </c>
      <c r="S255" s="16">
        <f>IF( 数据!S255&lt;=6,(数据!S255-1)*权重!I$48,              IF(数据!S255&lt;=12, 5*权重!I$48+(数据!S255-6)*权重!I$49,                              5*权重!I$48+6*权重!I$49+(数据!S255-12)*权重!I$51              )
 )</f>
        <v>16.566666666666666</v>
      </c>
      <c r="T255" s="16">
        <f>IF( 数据!T255&lt;=6,(数据!T255-1)*权重!J$48,              IF(数据!T255&lt;=12, 5*权重!J$48+(数据!T255-6)*权重!J$49,                              5*权重!J$48+6*权重!J$49+(数据!T255-12)*权重!J$51              )
 )</f>
        <v>0.79999999999999982</v>
      </c>
      <c r="U255" s="16">
        <f>IF( 数据!U255&lt;=6,(数据!U255-1)*权重!K$48,              IF(数据!U255&lt;=12, 5*权重!K$48+(数据!U255-6)*权重!K$49,                              5*权重!K$48+6*权重!K$49+(数据!U255-12)*权重!K$51              )
 )</f>
        <v>0</v>
      </c>
      <c r="V255" s="16">
        <f>IF( 数据!V255&lt;=6,(数据!V255-1)*权重!L$48,              IF(数据!V255&lt;=12, 5*权重!L$48+(数据!V255-6)*权重!L$49,                              5*权重!L$48+6*权重!L$49+(数据!V255-12)*权重!L$51              )
 )</f>
        <v>8.8333333333333339</v>
      </c>
      <c r="W255" s="16">
        <f>IF( 数据!W255&lt;=6,(数据!W255-1)*权重!M$48,              IF(数据!W255&lt;=12, 5*权重!M$48+(数据!W255-6)*权重!M$49,                              5*权重!M$48+6*权重!M$49+(数据!W255-12)*权重!M$51              )
 )</f>
        <v>2.0333333333333332</v>
      </c>
      <c r="X255" s="16">
        <f>IF( 数据!X255&lt;=6,(数据!X255-1)*权重!N$48,              IF(数据!X255&lt;=12, 5*权重!N$48+(数据!X255-6)*权重!N$49,                              5*权重!N$48+6*权重!N$49+(数据!X255-12)*权重!N$51              )
 )</f>
        <v>2.2666666666666666</v>
      </c>
      <c r="Y255" s="16">
        <f>IF( 数据!Y255&lt;=6,(数据!Y255-1)*权重!O$48,              IF(数据!Y255&lt;=12, 5*权重!O$48+(数据!Y255-6)*权重!O$49,                              5*权重!O$48+6*权重!O$49+(数据!Y255-12)*权重!O$51              )
 )</f>
        <v>5.0333333333333332</v>
      </c>
      <c r="Z255" s="16">
        <f>IF( 数据!Z255&lt;=6,(数据!Z255-1)*权重!P$48,              IF(数据!Z255&lt;=10, 5*权重!P$48+(数据!Z255-4)*权重!P$50,                              5*权重!P$48+4*权重!P$50+(数据!Z255-10)*权重!P$52              )  )</f>
        <v>-0.90000000000000013</v>
      </c>
      <c r="AA255" s="16">
        <f>IF( 数据!AA255&lt;=6,(数据!AA255-1)*权重!Q$48,              IF(数据!AA255&lt;=12, 5*权重!Q$48+(数据!AA255-6)*权重!Q$49,                              5*权重!Q$48+6*权重!Q$49+(数据!AA255-12)*权重!Q$51              )
 )</f>
        <v>5.3666666666666663</v>
      </c>
      <c r="AB255" s="16">
        <f>IF( 数据!AB255&lt;=6,(数据!AB255-1)*权重!R$48,              IF(数据!AB255&lt;=10, 5*权重!R$48+(数据!AB255-4)*权重!R$50,                              5*权重!R$48+4*权重!R$50+(数据!AB255-10)*权重!R$52              )  )</f>
        <v>57.5</v>
      </c>
      <c r="AC255" s="16">
        <f>IF( 数据!AC255&lt;=6,(数据!AC255-1)*权重!S$48,              IF(数据!AC255&lt;=12, 5*权重!S$48+(数据!AC255-6)*权重!S$49,                              5*权重!S$48+6*权重!S$49+(数据!AC255-12)*权重!S$51              )
 )</f>
        <v>20.183333333333334</v>
      </c>
      <c r="AD255" s="16">
        <f>IF( 数据!AD255&lt;=6,(数据!AD255-1)*权重!T$48,              IF(数据!AD255&lt;=12, 5*权重!T$48+(数据!AD255-6)*权重!T$49,                              5*权重!T$48+6*权重!T$49+(数据!AD255-12)*权重!T$51              )
 )</f>
        <v>-0.13333333333333286</v>
      </c>
      <c r="AE255" s="16">
        <f>IF( 数据!AE255&lt;=6,(数据!AE255-1)*权重!U$48,              IF(数据!AE255&lt;=10, 5*权重!U$48+(数据!AE255-4)*权重!U$50,                              5*权重!U$48+4*权重!U$50+(数据!AE255-10)*权重!U$52              )  )</f>
        <v>-1.7999999999999994</v>
      </c>
      <c r="AF255" s="16">
        <f>IF( 数据!AF255&lt;=6,(数据!AF255-1)*权重!V$48,              IF(数据!AF255&lt;=10, 5*权重!V$48+(数据!AF255-4)*权重!V$50,                              5*权重!V$48+4*权重!V$50+(数据!AF255-10)*权重!V$52              )  )</f>
        <v>7.6125000000000007</v>
      </c>
      <c r="AG255" s="16">
        <f>IF( 数据!AG255&lt;=6,(数据!AG255-1)*权重!W$48,              IF(数据!AG255&lt;=12, 5*权重!W$48+(数据!AG255-6)*权重!W$49,                              5*权重!W$48+6*权重!W$49+(数据!AG255-12)*权重!W$51              )
 )</f>
        <v>4.3</v>
      </c>
      <c r="AH255" s="16">
        <f>IF( 数据!AH255&lt;=6,(数据!AH255-1)*权重!X$48,              IF(数据!AH255&lt;=10, 5*权重!X$48+(数据!AH255-4)*权重!X$50,                              5*权重!X$48+4*权重!X$50+(数据!AH255-10)*权重!X$52              )  )</f>
        <v>6.25E-2</v>
      </c>
      <c r="AI255" s="16">
        <f>IF( 数据!AI255&lt;=6,(数据!AI255-1)*权重!Y$48,              IF(数据!AI255&lt;=12, 5*权重!Y$48+(数据!AI255-6)*权重!Y$49,                              5*权重!Y$48+6*权重!Y$49+(数据!AI255-12)*权重!Y$51              )
 )</f>
        <v>1.3333333333333333</v>
      </c>
      <c r="AJ255" s="16">
        <f>IF( 数据!AJ255&lt;=6,(数据!AJ255-1)*权重!Z$48,              IF(数据!AJ255&lt;=10, 5*权重!Z$48+(数据!AJ255-4)*权重!Z$50,                              5*权重!Z$48+4*权重!Z$50+(数据!AJ255-10)*权重!Z$52              )  )</f>
        <v>9.8375000000000004</v>
      </c>
      <c r="AK255" s="16">
        <f>IF( 数据!AK255&lt;=6,(数据!AK255-1)*权重!AA$48,              IF(数据!AK255&lt;=10, 5*权重!AA$48+(数据!AK255-4)*权重!AA$50,                              5*权重!AA$48+4*权重!AA$50+(数据!AK255-10)*权重!AA$52              )  )</f>
        <v>-1.2750000000000001</v>
      </c>
      <c r="AL255" s="16">
        <f>IF( 数据!AL255&lt;=6,(数据!AL255-1)*权重!AB$48,              IF(数据!AL255&lt;=12, 5*权重!AB$48+(数据!AL255-6)*权重!AB$49,                              5*权重!AB$48+6*权重!AB$49+(数据!AL255-12)*权重!AB$51              )
 )</f>
        <v>14.4</v>
      </c>
      <c r="AM255" s="16">
        <f>IF( 数据!AM255&lt;=6,(数据!AM255-1)*权重!AC$48,              IF(数据!AM255&lt;=12, 5*权重!AC$48+(数据!AM255-6)*权重!AC$49,                              5*权重!AC$48+6*权重!AC$49+(数据!AM255-12)*权重!AC$51              )
 )</f>
        <v>9.2333333333333343</v>
      </c>
      <c r="AN255" s="16">
        <f>IF( 数据!AN255&lt;=6,(数据!AN255-1)*权重!AD$48,              IF(数据!AN255&lt;=12, 5*权重!AD$48+(数据!AN255-6)*权重!AD$49,                              5*权重!AD$48+6*权重!AD$49+(数据!AN255-12)*权重!AD$51              )
 )</f>
        <v>67.875</v>
      </c>
      <c r="AO255" s="16">
        <f>IF( 数据!AO255&lt;=6,(数据!AO255-1)*权重!AE$48,              IF(数据!AO255&lt;=12, 5*权重!AE$48+(数据!AO255-6)*权重!AE$49,                              5*权重!AE$48+6*权重!AE$49+(数据!AO255-12)*权重!AE$51              )
 )</f>
        <v>9.7333333333333343</v>
      </c>
      <c r="AP255" s="16">
        <f>IF( 数据!AP255&lt;=6,(数据!AP255-1)*权重!AF$48,              IF(数据!AP255&lt;=12, 5*权重!AF$48+(数据!AP255-6)*权重!AF$49,                              5*权重!AF$48+6*权重!AF$49+(数据!AP255-12)*权重!AF$51              )
 )</f>
        <v>14.466666666666667</v>
      </c>
      <c r="AQ255" s="16">
        <f>IF( 数据!AQ255&lt;=6,(数据!AQ255-1)*权重!AG$48,              IF(数据!AQ255&lt;=12, 5*权重!AG$48+(数据!AQ255-6)*权重!AG$49,                              5*权重!AG$48+6*权重!AG$49+(数据!AQ255-12)*权重!AG$51              )
 )</f>
        <v>19.866666666666667</v>
      </c>
      <c r="AR255" s="16">
        <f>IF( 数据!AR255&lt;=6,(数据!AR255-1)*权重!AH$48,              IF(数据!AR255&lt;=12, 5*权重!AH$48+(数据!AR255-6)*权重!AH$49,                              5*权重!AH$48+6*权重!AH$49+(数据!AR255-12)*权重!AH$51              )
 )</f>
        <v>18.066666666666666</v>
      </c>
      <c r="AS255" s="16">
        <f>IF( 数据!AS255&lt;=6,(数据!AS255-1)*权重!AI$48,              IF(数据!AS255&lt;=12, 5*权重!AI$48+(数据!AS255-6)*权重!AI$49,                              5*权重!AI$48+6*权重!AI$49+(数据!AS255-12)*权重!AI$51              )
 )</f>
        <v>6.6500000000000012</v>
      </c>
      <c r="AT255" s="16">
        <f>IF( 数据!AT255&lt;=6,(数据!AT255-1)*权重!AJ$48,              IF(数据!AT255&lt;=12, 5*权重!AJ$48+(数据!AT255-6)*权重!AJ$49,                              5*权重!AJ$48+6*权重!AJ$49+(数据!AT255-12)*权重!AJ$51              )
 )</f>
        <v>67</v>
      </c>
      <c r="AU255" s="16">
        <f>IF( 数据!AU255&lt;=6,(数据!AU255-1)*权重!AK$48,              IF(数据!AU255&lt;=12, 5*权重!AK$48+(数据!AU255-6)*权重!AK$49,                              5*权重!AK$48+6*权重!AK$49+(数据!AU255-12)*权重!AK$51              )
 )</f>
        <v>15.399999999999999</v>
      </c>
      <c r="AV255" s="16">
        <f>IF( 数据!AV255&lt;=6,(数据!AV255-1)*权重!AL$48,              IF(数据!AV255&lt;=10, 5*权重!AL$48+(数据!AV255-4)*权重!AL$50,                              5*权重!AL$48+4*权重!AL$50+(数据!AV255-10)*权重!AL$52              )  )</f>
        <v>4.25</v>
      </c>
      <c r="AW255" s="16">
        <f>IF( 数据!AW255&lt;=6,(数据!AW255-1)*权重!AM$48,              IF(数据!AW255&lt;=10, 5*权重!AM$48+(数据!AW255-4)*权重!AM$50,                              5*权重!AM$48+4*权重!AM$50+(数据!AW255-10)*权重!AM$52              )  )</f>
        <v>3.8250000000000002</v>
      </c>
      <c r="AX255" s="16">
        <f>IF( 数据!AX255&lt;=6,(数据!AX255-1)*权重!AN$48,              IF(数据!AX255&lt;=10, 5*权重!AN$48+(数据!AX255-4)*权重!AN$50,                              5*权重!AN$48+4*权重!AN$50+(数据!AX255-10)*权重!AN$52              )  )</f>
        <v>26.262499999999999</v>
      </c>
      <c r="AY255" s="8">
        <v>1</v>
      </c>
      <c r="AZ255" s="8">
        <v>2</v>
      </c>
      <c r="BA255" s="8">
        <v>1</v>
      </c>
      <c r="BB255" s="8">
        <v>4</v>
      </c>
      <c r="BC255" s="8">
        <v>1</v>
      </c>
      <c r="BD255" s="8">
        <v>2</v>
      </c>
      <c r="BE255" s="8">
        <v>3</v>
      </c>
      <c r="BF255" s="8">
        <v>3</v>
      </c>
      <c r="BG255" s="8">
        <v>2</v>
      </c>
      <c r="BH255" s="8">
        <v>1</v>
      </c>
      <c r="BI255" s="8">
        <v>3</v>
      </c>
      <c r="BJ255" s="8">
        <v>7.1</v>
      </c>
      <c r="BK255" s="8" t="s">
        <v>22</v>
      </c>
      <c r="BL255" s="8">
        <v>5</v>
      </c>
      <c r="BM255" s="8">
        <v>1</v>
      </c>
      <c r="BN255" s="8"/>
      <c r="BO255" s="8">
        <v>11</v>
      </c>
      <c r="BP255" s="34">
        <v>48395</v>
      </c>
      <c r="BQ255" s="8" t="s">
        <v>21</v>
      </c>
      <c r="BR255" s="8" t="s">
        <v>156</v>
      </c>
    </row>
    <row r="256" spans="1:70" ht="15.5" thickBot="1" x14ac:dyDescent="0.35">
      <c r="A256" s="8" t="s">
        <v>26</v>
      </c>
      <c r="B256" s="16">
        <f t="shared" si="10"/>
        <v>426.60500000000002</v>
      </c>
      <c r="C256" s="8" t="s">
        <v>590</v>
      </c>
      <c r="D256" s="8"/>
      <c r="E256" s="33">
        <v>0.96</v>
      </c>
      <c r="F256" s="8">
        <v>0</v>
      </c>
      <c r="G256" s="8" t="s">
        <v>29</v>
      </c>
      <c r="H256" s="8" t="s">
        <v>221</v>
      </c>
      <c r="I256" s="8">
        <v>21</v>
      </c>
      <c r="J256" s="8">
        <v>140</v>
      </c>
      <c r="K256" s="8">
        <v>154</v>
      </c>
      <c r="L256" s="16">
        <f>IF( 数据!L256&lt;=6,(数据!L256-1)*权重!B$48,              IF(数据!L256&lt;=12, 5*权重!B$48+(数据!L256-6)*权重!B$49,                              5*权重!B$48+6*权重!B$49+(数据!L256-12)*权重!B$51              )
 )</f>
        <v>3.9333333333333331</v>
      </c>
      <c r="M256" s="16">
        <f>IF( 数据!M256&lt;=6,(数据!M256-1)*权重!C$48,              IF(数据!M256&lt;=12, 5*权重!C$48+(数据!M256-6)*权重!C$49,                              5*权重!C$48+6*权重!C$49+(数据!M256-12)*权重!C$51              )
 )</f>
        <v>2.5</v>
      </c>
      <c r="N256" s="16">
        <f>IF( 数据!N256&lt;=6,(数据!N256-1)*权重!D$48,              IF(数据!N256&lt;=12, 5*权重!D$48+(数据!N256-6)*权重!D$49,                              5*权重!D$48+6*权重!D$49+(数据!N256-12)*权重!D$51              )
 )</f>
        <v>-0.28666666666666663</v>
      </c>
      <c r="O256" s="16">
        <f>IF( 数据!O256&lt;=6,(数据!O256-1)*权重!E$48,              IF(数据!O256&lt;=12, 5*权重!E$48+(数据!O256-6)*权重!E$49,                              5*权重!E$48+6*权重!E$49+(数据!O256-12)*权重!E$51              )
 )</f>
        <v>0</v>
      </c>
      <c r="P256" s="16">
        <f>IF( 数据!P256&lt;=6,(数据!P256-1)*权重!F$48,              IF(数据!P256&lt;=12, 5*权重!F$48+(数据!P256-6)*权重!F$49,                              5*权重!F$48+6*权重!F$49+(数据!P256-12)*权重!F$51              )
 )</f>
        <v>-2.3499999999999996</v>
      </c>
      <c r="Q256" s="16">
        <f>IF( 数据!Q256&lt;=6,(数据!Q256-1)*权重!G$48,              IF(数据!Q256&lt;=12, 5*权重!G$48+(数据!Q256-6)*权重!G$49,                              5*权重!G$48+6*权重!G$49+(数据!Q256-12)*权重!G$51              )
 )</f>
        <v>0</v>
      </c>
      <c r="R256" s="16">
        <f>IF( 数据!R256&lt;=6,(数据!R256-1)*权重!H$48,              IF(数据!R256&lt;=12, 5*权重!H$48+(数据!R256-6)*权重!H$49,                              5*权重!H$48+6*权重!H$49+(数据!R256-12)*权重!H$51              )
 )</f>
        <v>0</v>
      </c>
      <c r="S256" s="16">
        <f>IF( 数据!S256&lt;=6,(数据!S256-1)*权重!I$48,              IF(数据!S256&lt;=12, 5*权重!I$48+(数据!S256-6)*权重!I$49,                              5*权重!I$48+6*权重!I$49+(数据!S256-12)*权重!I$51              )
 )</f>
        <v>16.566666666666666</v>
      </c>
      <c r="T256" s="16">
        <f>IF( 数据!T256&lt;=6,(数据!T256-1)*权重!J$48,              IF(数据!T256&lt;=12, 5*权重!J$48+(数据!T256-6)*权重!J$49,                              5*权重!J$48+6*权重!J$49+(数据!T256-12)*权重!J$51              )
 )</f>
        <v>0.79999999999999982</v>
      </c>
      <c r="U256" s="16">
        <f>IF( 数据!U256&lt;=6,(数据!U256-1)*权重!K$48,              IF(数据!U256&lt;=12, 5*权重!K$48+(数据!U256-6)*权重!K$49,                              5*权重!K$48+6*权重!K$49+(数据!U256-12)*权重!K$51              )
 )</f>
        <v>0</v>
      </c>
      <c r="V256" s="16">
        <f>IF( 数据!V256&lt;=6,(数据!V256-1)*权重!L$48,              IF(数据!V256&lt;=12, 5*权重!L$48+(数据!V256-6)*权重!L$49,                              5*权重!L$48+6*权重!L$49+(数据!V256-12)*权重!L$51              )
 )</f>
        <v>6.0333333333333341</v>
      </c>
      <c r="W256" s="16">
        <f>IF( 数据!W256&lt;=6,(数据!W256-1)*权重!M$48,              IF(数据!W256&lt;=12, 5*权重!M$48+(数据!W256-6)*权重!M$49,                              5*权重!M$48+6*权重!M$49+(数据!W256-12)*权重!M$51              )
 )</f>
        <v>1.4</v>
      </c>
      <c r="X256" s="16">
        <f>IF( 数据!X256&lt;=6,(数据!X256-1)*权重!N$48,              IF(数据!X256&lt;=12, 5*权重!N$48+(数据!X256-6)*权重!N$49,                              5*权重!N$48+6*权重!N$49+(数据!X256-12)*权重!N$51              )
 )</f>
        <v>2.2166666666666663</v>
      </c>
      <c r="Y256" s="16">
        <f>IF( 数据!Y256&lt;=6,(数据!Y256-1)*权重!O$48,              IF(数据!Y256&lt;=12, 5*权重!O$48+(数据!Y256-6)*权重!O$49,                              5*权重!O$48+6*权重!O$49+(数据!Y256-12)*权重!O$51              )
 )</f>
        <v>1.6166666666666667</v>
      </c>
      <c r="Z256" s="16">
        <f>IF( 数据!Z256&lt;=6,(数据!Z256-1)*权重!P$48,              IF(数据!Z256&lt;=10, 5*权重!P$48+(数据!Z256-4)*权重!P$50,                              5*权重!P$48+4*权重!P$50+(数据!Z256-10)*权重!P$52              )  )</f>
        <v>-0.90000000000000013</v>
      </c>
      <c r="AA256" s="16">
        <f>IF( 数据!AA256&lt;=6,(数据!AA256-1)*权重!Q$48,              IF(数据!AA256&lt;=12, 5*权重!Q$48+(数据!AA256-6)*权重!Q$49,                              5*权重!Q$48+6*权重!Q$49+(数据!AA256-12)*权重!Q$51              )
 )</f>
        <v>4.9333333333333327</v>
      </c>
      <c r="AB256" s="16">
        <f>IF( 数据!AB256&lt;=6,(数据!AB256-1)*权重!R$48,              IF(数据!AB256&lt;=10, 5*权重!R$48+(数据!AB256-4)*权重!R$50,                              5*权重!R$48+4*权重!R$50+(数据!AB256-10)*权重!R$52              )  )</f>
        <v>57.5</v>
      </c>
      <c r="AC256" s="16">
        <f>IF( 数据!AC256&lt;=6,(数据!AC256-1)*权重!S$48,              IF(数据!AC256&lt;=12, 5*权重!S$48+(数据!AC256-6)*权重!S$49,                              5*权重!S$48+6*权重!S$49+(数据!AC256-12)*权重!S$51              )
 )</f>
        <v>19.5</v>
      </c>
      <c r="AD256" s="16">
        <f>IF( 数据!AD256&lt;=6,(数据!AD256-1)*权重!T$48,              IF(数据!AD256&lt;=12, 5*权重!T$48+(数据!AD256-6)*权重!T$49,                              5*权重!T$48+6*权重!T$49+(数据!AD256-12)*权重!T$51              )
 )</f>
        <v>-1.2333333333333329</v>
      </c>
      <c r="AE256" s="16">
        <f>IF( 数据!AE256&lt;=6,(数据!AE256-1)*权重!U$48,              IF(数据!AE256&lt;=10, 5*权重!U$48+(数据!AE256-4)*权重!U$50,                              5*权重!U$48+4*权重!U$50+(数据!AE256-10)*权重!U$52              )  )</f>
        <v>-2.1999999999999993</v>
      </c>
      <c r="AF256" s="16">
        <f>IF( 数据!AF256&lt;=6,(数据!AF256-1)*权重!V$48,              IF(数据!AF256&lt;=10, 5*权重!V$48+(数据!AF256-4)*权重!V$50,                              5*权重!V$48+4*权重!V$50+(数据!AF256-10)*权重!V$52              )  )</f>
        <v>7.6125000000000007</v>
      </c>
      <c r="AG256" s="16">
        <f>IF( 数据!AG256&lt;=6,(数据!AG256-1)*权重!W$48,              IF(数据!AG256&lt;=12, 5*权重!W$48+(数据!AG256-6)*权重!W$49,                              5*权重!W$48+6*权重!W$49+(数据!AG256-12)*权重!W$51              )
 )</f>
        <v>3.4999999999999996</v>
      </c>
      <c r="AH256" s="16">
        <f>IF( 数据!AH256&lt;=6,(数据!AH256-1)*权重!X$48,              IF(数据!AH256&lt;=10, 5*权重!X$48+(数据!AH256-4)*权重!X$50,                              5*权重!X$48+4*权重!X$50+(数据!AH256-10)*权重!X$52              )  )</f>
        <v>0.17500000000000004</v>
      </c>
      <c r="AI256" s="16">
        <f>IF( 数据!AI256&lt;=6,(数据!AI256-1)*权重!Y$48,              IF(数据!AI256&lt;=12, 5*权重!Y$48+(数据!AI256-6)*权重!Y$49,                              5*权重!Y$48+6*权重!Y$49+(数据!AI256-12)*权重!Y$51              )
 )</f>
        <v>0.53333333333333333</v>
      </c>
      <c r="AJ256" s="16">
        <f>IF( 数据!AJ256&lt;=6,(数据!AJ256-1)*权重!Z$48,              IF(数据!AJ256&lt;=10, 5*权重!Z$48+(数据!AJ256-4)*权重!Z$50,                              5*权重!Z$48+4*权重!Z$50+(数据!AJ256-10)*权重!Z$52              )  )</f>
        <v>10.425000000000001</v>
      </c>
      <c r="AK256" s="16">
        <f>IF( 数据!AK256&lt;=6,(数据!AK256-1)*权重!AA$48,              IF(数据!AK256&lt;=10, 5*权重!AA$48+(数据!AK256-4)*权重!AA$50,                              5*权重!AA$48+4*权重!AA$50+(数据!AK256-10)*权重!AA$52              )  )</f>
        <v>-1.4500000000000002</v>
      </c>
      <c r="AL256" s="16">
        <f>IF( 数据!AL256&lt;=6,(数据!AL256-1)*权重!AB$48,              IF(数据!AL256&lt;=12, 5*权重!AB$48+(数据!AL256-6)*权重!AB$49,                              5*权重!AB$48+6*权重!AB$49+(数据!AL256-12)*权重!AB$51              )
 )</f>
        <v>14.4</v>
      </c>
      <c r="AM256" s="16">
        <f>IF( 数据!AM256&lt;=6,(数据!AM256-1)*权重!AC$48,              IF(数据!AM256&lt;=12, 5*权重!AC$48+(数据!AM256-6)*权重!AC$49,                              5*权重!AC$48+6*权重!AC$49+(数据!AM256-12)*权重!AC$51              )
 )</f>
        <v>9.6</v>
      </c>
      <c r="AN256" s="16">
        <f>IF( 数据!AN256&lt;=6,(数据!AN256-1)*权重!AD$48,              IF(数据!AN256&lt;=12, 5*权重!AD$48+(数据!AN256-6)*权重!AD$49,                              5*权重!AD$48+6*权重!AD$49+(数据!AN256-12)*权重!AD$51              )
 )</f>
        <v>77.333333333333329</v>
      </c>
      <c r="AO256" s="16">
        <f>IF( 数据!AO256&lt;=6,(数据!AO256-1)*权重!AE$48,              IF(数据!AO256&lt;=12, 5*权重!AE$48+(数据!AO256-6)*权重!AE$49,                              5*权重!AE$48+6*权重!AE$49+(数据!AO256-12)*权重!AE$51              )
 )</f>
        <v>8.3500000000000014</v>
      </c>
      <c r="AP256" s="16">
        <f>IF( 数据!AP256&lt;=6,(数据!AP256-1)*权重!AF$48,              IF(数据!AP256&lt;=12, 5*权重!AF$48+(数据!AP256-6)*权重!AF$49,                              5*权重!AF$48+6*权重!AF$49+(数据!AP256-12)*权重!AF$51              )
 )</f>
        <v>16.399999999999999</v>
      </c>
      <c r="AQ256" s="16">
        <f>IF( 数据!AQ256&lt;=6,(数据!AQ256-1)*权重!AG$48,              IF(数据!AQ256&lt;=12, 5*权重!AG$48+(数据!AQ256-6)*权重!AG$49,                              5*权重!AG$48+6*权重!AG$49+(数据!AQ256-12)*权重!AG$51              )
 )</f>
        <v>18.833333333333336</v>
      </c>
      <c r="AR256" s="16">
        <f>IF( 数据!AR256&lt;=6,(数据!AR256-1)*权重!AH$48,              IF(数据!AR256&lt;=12, 5*权重!AH$48+(数据!AR256-6)*权重!AH$49,                              5*权重!AH$48+6*权重!AH$49+(数据!AR256-12)*权重!AH$51              )
 )</f>
        <v>16.899999999999999</v>
      </c>
      <c r="AS256" s="16">
        <f>IF( 数据!AS256&lt;=6,(数据!AS256-1)*权重!AI$48,              IF(数据!AS256&lt;=12, 5*权重!AI$48+(数据!AS256-6)*权重!AI$49,                              5*权重!AI$48+6*权重!AI$49+(数据!AS256-12)*权重!AI$51              )
 )</f>
        <v>8.5500000000000007</v>
      </c>
      <c r="AT256" s="16">
        <f>IF( 数据!AT256&lt;=6,(数据!AT256-1)*权重!AJ$48,              IF(数据!AT256&lt;=12, 5*权重!AJ$48+(数据!AT256-6)*权重!AJ$49,                              5*权重!AJ$48+6*权重!AJ$49+(数据!AT256-12)*权重!AJ$51              )
 )</f>
        <v>81.625</v>
      </c>
      <c r="AU256" s="16">
        <f>IF( 数据!AU256&lt;=6,(数据!AU256-1)*权重!AK$48,              IF(数据!AU256&lt;=12, 5*权重!AK$48+(数据!AU256-6)*权重!AK$49,                              5*权重!AK$48+6*权重!AK$49+(数据!AU256-12)*权重!AK$51              )
 )</f>
        <v>14.499999999999998</v>
      </c>
      <c r="AV256" s="16">
        <f>IF( 数据!AV256&lt;=6,(数据!AV256-1)*权重!AL$48,              IF(数据!AV256&lt;=10, 5*权重!AL$48+(数据!AV256-4)*权重!AL$50,                              5*权重!AL$48+4*权重!AL$50+(数据!AV256-10)*权重!AL$52              )  )</f>
        <v>2.5499999999999998</v>
      </c>
      <c r="AW256" s="16">
        <f>IF( 数据!AW256&lt;=6,(数据!AW256-1)*权重!AM$48,              IF(数据!AW256&lt;=10, 5*权重!AM$48+(数据!AW256-4)*权重!AM$50,                              5*权重!AM$48+4*权重!AM$50+(数据!AW256-10)*权重!AM$52              )  )</f>
        <v>3.8250000000000002</v>
      </c>
      <c r="AX256" s="16">
        <f>IF( 数据!AX256&lt;=6,(数据!AX256-1)*权重!AN$48,              IF(数据!AX256&lt;=10, 5*权重!AN$48+(数据!AX256-4)*权重!AN$50,                              5*权重!AN$48+4*权重!AN$50+(数据!AX256-10)*权重!AN$52              )  )</f>
        <v>22.912499999999998</v>
      </c>
      <c r="AY256" s="8">
        <v>2</v>
      </c>
      <c r="AZ256" s="8">
        <v>3</v>
      </c>
      <c r="BA256" s="8">
        <v>2</v>
      </c>
      <c r="BB256" s="8">
        <v>3</v>
      </c>
      <c r="BC256" s="8">
        <v>2</v>
      </c>
      <c r="BD256" s="8">
        <v>2</v>
      </c>
      <c r="BE256" s="8">
        <v>3</v>
      </c>
      <c r="BF256" s="8">
        <v>1</v>
      </c>
      <c r="BG256" s="8">
        <v>3</v>
      </c>
      <c r="BH256" s="8">
        <v>3</v>
      </c>
      <c r="BI256" s="8">
        <v>1</v>
      </c>
      <c r="BJ256" s="8">
        <v>7.1</v>
      </c>
      <c r="BK256" s="8" t="s">
        <v>20</v>
      </c>
      <c r="BL256" s="8">
        <v>14</v>
      </c>
      <c r="BM256" s="8" t="s">
        <v>349</v>
      </c>
      <c r="BN256" s="8"/>
      <c r="BO256" s="8">
        <v>1</v>
      </c>
      <c r="BP256" s="34">
        <v>47664</v>
      </c>
      <c r="BQ256" s="8" t="s">
        <v>21</v>
      </c>
      <c r="BR256" s="8" t="s">
        <v>156</v>
      </c>
    </row>
    <row r="257" spans="1:70" ht="15.5" thickBot="1" x14ac:dyDescent="0.35">
      <c r="A257" s="8" t="s">
        <v>26</v>
      </c>
      <c r="B257" s="16">
        <f t="shared" si="10"/>
        <v>435.51666666666659</v>
      </c>
      <c r="C257" s="8" t="s">
        <v>591</v>
      </c>
      <c r="D257" s="8"/>
      <c r="E257" s="33">
        <v>0.82</v>
      </c>
      <c r="F257" s="8">
        <v>0</v>
      </c>
      <c r="G257" s="8" t="s">
        <v>157</v>
      </c>
      <c r="H257" s="8" t="s">
        <v>138</v>
      </c>
      <c r="I257" s="8">
        <v>23</v>
      </c>
      <c r="J257" s="8">
        <v>149</v>
      </c>
      <c r="K257" s="8">
        <v>165</v>
      </c>
      <c r="L257" s="16">
        <f>IF( 数据!L257&lt;=6,(数据!L257-1)*权重!B$48,              IF(数据!L257&lt;=12, 5*权重!B$48+(数据!L257-6)*权重!B$49,                              5*权重!B$48+6*权重!B$49+(数据!L257-12)*权重!B$51              )
 )</f>
        <v>3.9333333333333331</v>
      </c>
      <c r="M257" s="16">
        <f>IF( 数据!M257&lt;=6,(数据!M257-1)*权重!C$48,              IF(数据!M257&lt;=12, 5*权重!C$48+(数据!M257-6)*权重!C$49,                              5*权重!C$48+6*权重!C$49+(数据!M257-12)*权重!C$51              )
 )</f>
        <v>0.5</v>
      </c>
      <c r="N257" s="16">
        <f>IF( 数据!N257&lt;=6,(数据!N257-1)*权重!D$48,              IF(数据!N257&lt;=12, 5*权重!D$48+(数据!N257-6)*权重!D$49,                              5*权重!D$48+6*权重!D$49+(数据!N257-12)*权重!D$51              )
 )</f>
        <v>0.8</v>
      </c>
      <c r="O257" s="16">
        <f>IF( 数据!O257&lt;=6,(数据!O257-1)*权重!E$48,              IF(数据!O257&lt;=12, 5*权重!E$48+(数据!O257-6)*权重!E$49,                              5*权重!E$48+6*权重!E$49+(数据!O257-12)*权重!E$51              )
 )</f>
        <v>0</v>
      </c>
      <c r="P257" s="16">
        <f>IF( 数据!P257&lt;=6,(数据!P257-1)*权重!F$48,              IF(数据!P257&lt;=12, 5*权重!F$48+(数据!P257-6)*权重!F$49,                              5*权重!F$48+6*权重!F$49+(数据!P257-12)*权重!F$51              )
 )</f>
        <v>-2.7333333333333329</v>
      </c>
      <c r="Q257" s="16">
        <f>IF( 数据!Q257&lt;=6,(数据!Q257-1)*权重!G$48,              IF(数据!Q257&lt;=12, 5*权重!G$48+(数据!Q257-6)*权重!G$49,                              5*权重!G$48+6*权重!G$49+(数据!Q257-12)*权重!G$51              )
 )</f>
        <v>0</v>
      </c>
      <c r="R257" s="16">
        <f>IF( 数据!R257&lt;=6,(数据!R257-1)*权重!H$48,              IF(数据!R257&lt;=12, 5*权重!H$48+(数据!R257-6)*权重!H$49,                              5*权重!H$48+6*权重!H$49+(数据!R257-12)*权重!H$51              )
 )</f>
        <v>0</v>
      </c>
      <c r="S257" s="16">
        <f>IF( 数据!S257&lt;=6,(数据!S257-1)*权重!I$48,              IF(数据!S257&lt;=12, 5*权重!I$48+(数据!S257-6)*权重!I$49,                              5*权重!I$48+6*权重!I$49+(数据!S257-12)*权重!I$51              )
 )</f>
        <v>19.299999999999997</v>
      </c>
      <c r="T257" s="16">
        <f>IF( 数据!T257&lt;=6,(数据!T257-1)*权重!J$48,              IF(数据!T257&lt;=12, 5*权重!J$48+(数据!T257-6)*权重!J$49,                              5*权重!J$48+6*权重!J$49+(数据!T257-12)*权重!J$51              )
 )</f>
        <v>2.8833333333333333</v>
      </c>
      <c r="U257" s="16">
        <f>IF( 数据!U257&lt;=6,(数据!U257-1)*权重!K$48,              IF(数据!U257&lt;=12, 5*权重!K$48+(数据!U257-6)*权重!K$49,                              5*权重!K$48+6*权重!K$49+(数据!U257-12)*权重!K$51              )
 )</f>
        <v>0</v>
      </c>
      <c r="V257" s="16">
        <f>IF( 数据!V257&lt;=6,(数据!V257-1)*权重!L$48,              IF(数据!V257&lt;=12, 5*权重!L$48+(数据!V257-6)*权重!L$49,                              5*权重!L$48+6*权重!L$49+(数据!V257-12)*权重!L$51              )
 )</f>
        <v>8.1666666666666679</v>
      </c>
      <c r="W257" s="16">
        <f>IF( 数据!W257&lt;=6,(数据!W257-1)*权重!M$48,              IF(数据!W257&lt;=12, 5*权重!M$48+(数据!W257-6)*权重!M$49,                              5*权重!M$48+6*权重!M$49+(数据!W257-12)*权重!M$51              )
 )</f>
        <v>1.4</v>
      </c>
      <c r="X257" s="16">
        <f>IF( 数据!X257&lt;=6,(数据!X257-1)*权重!N$48,              IF(数据!X257&lt;=12, 5*权重!N$48+(数据!X257-6)*权重!N$49,                              5*权重!N$48+6*权重!N$49+(数据!X257-12)*权重!N$51              )
 )</f>
        <v>1.8833333333333333</v>
      </c>
      <c r="Y257" s="16">
        <f>IF( 数据!Y257&lt;=6,(数据!Y257-1)*权重!O$48,              IF(数据!Y257&lt;=12, 5*权重!O$48+(数据!Y257-6)*权重!O$49,                              5*权重!O$48+6*权重!O$49+(数据!Y257-12)*权重!O$51              )
 )</f>
        <v>1.7</v>
      </c>
      <c r="Z257" s="16">
        <f>IF( 数据!Z257&lt;=6,(数据!Z257-1)*权重!P$48,              IF(数据!Z257&lt;=10, 5*权重!P$48+(数据!Z257-4)*权重!P$50,                              5*权重!P$48+4*权重!P$50+(数据!Z257-10)*权重!P$52              )  )</f>
        <v>-0.72500000000000009</v>
      </c>
      <c r="AA257" s="16">
        <f>IF( 数据!AA257&lt;=6,(数据!AA257-1)*权重!Q$48,              IF(数据!AA257&lt;=12, 5*权重!Q$48+(数据!AA257-6)*权重!Q$49,                              5*权重!Q$48+6*权重!Q$49+(数据!AA257-12)*权重!Q$51              )
 )</f>
        <v>6.6666666666666661</v>
      </c>
      <c r="AB257" s="16">
        <f>IF( 数据!AB257&lt;=6,(数据!AB257-1)*权重!R$48,              IF(数据!AB257&lt;=10, 5*权重!R$48+(数据!AB257-4)*权重!R$50,                              5*权重!R$48+4*权重!R$50+(数据!AB257-10)*权重!R$52              )  )</f>
        <v>57.5</v>
      </c>
      <c r="AC257" s="16">
        <f>IF( 数据!AC257&lt;=6,(数据!AC257-1)*权重!S$48,              IF(数据!AC257&lt;=12, 5*权重!S$48+(数据!AC257-6)*权重!S$49,                              5*权重!S$48+6*权重!S$49+(数据!AC257-12)*权重!S$51              )
 )</f>
        <v>20.183333333333334</v>
      </c>
      <c r="AD257" s="16">
        <f>IF( 数据!AD257&lt;=6,(数据!AD257-1)*权重!T$48,              IF(数据!AD257&lt;=12, 5*权重!T$48+(数据!AD257-6)*权重!T$49,                              5*权重!T$48+6*权重!T$49+(数据!AD257-12)*权重!T$51              )
 )</f>
        <v>-1.2333333333333329</v>
      </c>
      <c r="AE257" s="16">
        <f>IF( 数据!AE257&lt;=6,(数据!AE257-1)*权重!U$48,              IF(数据!AE257&lt;=10, 5*权重!U$48+(数据!AE257-4)*权重!U$50,                              5*权重!U$48+4*权重!U$50+(数据!AE257-10)*权重!U$52              )  )</f>
        <v>-2.5999999999999996</v>
      </c>
      <c r="AF257" s="16">
        <f>IF( 数据!AF257&lt;=6,(数据!AF257-1)*权重!V$48,              IF(数据!AF257&lt;=10, 5*权重!V$48+(数据!AF257-4)*权重!V$50,                              5*权重!V$48+4*权重!V$50+(数据!AF257-10)*权重!V$52              )  )</f>
        <v>7.6125000000000007</v>
      </c>
      <c r="AG257" s="16">
        <f>IF( 数据!AG257&lt;=6,(数据!AG257-1)*权重!W$48,              IF(数据!AG257&lt;=12, 5*权重!W$48+(数据!AG257-6)*权重!W$49,                              5*权重!W$48+6*权重!W$49+(数据!AG257-12)*权重!W$51              )
 )</f>
        <v>3.4999999999999996</v>
      </c>
      <c r="AH257" s="16">
        <f>IF( 数据!AH257&lt;=6,(数据!AH257-1)*权重!X$48,              IF(数据!AH257&lt;=10, 5*权重!X$48+(数据!AH257-4)*权重!X$50,                              5*权重!X$48+4*权重!X$50+(数据!AH257-10)*权重!X$52              )  )</f>
        <v>-4.9999999999999989E-2</v>
      </c>
      <c r="AI257" s="16">
        <f>IF( 数据!AI257&lt;=6,(数据!AI257-1)*权重!Y$48,              IF(数据!AI257&lt;=12, 5*权重!Y$48+(数据!AI257-6)*权重!Y$49,                              5*权重!Y$48+6*权重!Y$49+(数据!AI257-12)*权重!Y$51              )
 )</f>
        <v>0.8</v>
      </c>
      <c r="AJ257" s="16">
        <f>IF( 数据!AJ257&lt;=6,(数据!AJ257-1)*权重!Z$48,              IF(数据!AJ257&lt;=10, 5*权重!Z$48+(数据!AJ257-4)*权重!Z$50,                              5*权重!Z$48+4*权重!Z$50+(数据!AJ257-10)*权重!Z$52              )  )</f>
        <v>9.8375000000000004</v>
      </c>
      <c r="AK257" s="16">
        <f>IF( 数据!AK257&lt;=6,(数据!AK257-1)*权重!AA$48,              IF(数据!AK257&lt;=10, 5*权重!AA$48+(数据!AK257-4)*权重!AA$50,                              5*权重!AA$48+4*权重!AA$50+(数据!AK257-10)*权重!AA$52              )  )</f>
        <v>-1.4500000000000002</v>
      </c>
      <c r="AL257" s="16">
        <f>IF( 数据!AL257&lt;=6,(数据!AL257-1)*权重!AB$48,              IF(数据!AL257&lt;=12, 5*权重!AB$48+(数据!AL257-6)*权重!AB$49,                              5*权重!AB$48+6*权重!AB$49+(数据!AL257-12)*权重!AB$51              )
 )</f>
        <v>14.4</v>
      </c>
      <c r="AM257" s="16">
        <f>IF( 数据!AM257&lt;=6,(数据!AM257-1)*权重!AC$48,              IF(数据!AM257&lt;=12, 5*权重!AC$48+(数据!AM257-6)*权重!AC$49,                              5*权重!AC$48+6*权重!AC$49+(数据!AM257-12)*权重!AC$51              )
 )</f>
        <v>9.6</v>
      </c>
      <c r="AN257" s="16">
        <f>IF( 数据!AN257&lt;=6,(数据!AN257-1)*权重!AD$48,              IF(数据!AN257&lt;=12, 5*权重!AD$48+(数据!AN257-6)*权重!AD$49,                              5*权重!AD$48+6*权重!AD$49+(数据!AN257-12)*权重!AD$51              )
 )</f>
        <v>82.0625</v>
      </c>
      <c r="AO257" s="16">
        <f>IF( 数据!AO257&lt;=6,(数据!AO257-1)*权重!AE$48,              IF(数据!AO257&lt;=12, 5*权重!AE$48+(数据!AO257-6)*权重!AE$49,                              5*权重!AE$48+6*权重!AE$49+(数据!AO257-12)*权重!AE$51              )
 )</f>
        <v>11.116666666666667</v>
      </c>
      <c r="AP257" s="16">
        <f>IF( 数据!AP257&lt;=6,(数据!AP257-1)*权重!AF$48,              IF(数据!AP257&lt;=12, 5*权重!AF$48+(数据!AP257-6)*权重!AF$49,                              5*权重!AF$48+6*权重!AF$49+(数据!AP257-12)*权重!AF$51              )
 )</f>
        <v>15.433333333333334</v>
      </c>
      <c r="AQ257" s="16">
        <f>IF( 数据!AQ257&lt;=6,(数据!AQ257-1)*权重!AG$48,              IF(数据!AQ257&lt;=12, 5*权重!AG$48+(数据!AQ257-6)*权重!AG$49,                              5*权重!AG$48+6*权重!AG$49+(数据!AQ257-12)*权重!AG$51              )
 )</f>
        <v>18.833333333333336</v>
      </c>
      <c r="AR257" s="16">
        <f>IF( 数据!AR257&lt;=6,(数据!AR257-1)*权重!AH$48,              IF(数据!AR257&lt;=12, 5*权重!AH$48+(数据!AR257-6)*权重!AH$49,                              5*权重!AH$48+6*权重!AH$49+(数据!AR257-12)*权重!AH$51              )
 )</f>
        <v>15.733333333333333</v>
      </c>
      <c r="AS257" s="16">
        <f>IF( 数据!AS257&lt;=6,(数据!AS257-1)*权重!AI$48,              IF(数据!AS257&lt;=12, 5*权重!AI$48+(数据!AS257-6)*权重!AI$49,                              5*权重!AI$48+6*权重!AI$49+(数据!AS257-12)*权重!AI$51              )
 )</f>
        <v>6.6500000000000012</v>
      </c>
      <c r="AT257" s="16">
        <f>IF( 数据!AT257&lt;=6,(数据!AT257-1)*权重!AJ$48,              IF(数据!AT257&lt;=12, 5*权重!AJ$48+(数据!AT257-6)*权重!AJ$49,                              5*权重!AJ$48+6*权重!AJ$49+(数据!AT257-12)*权重!AJ$51              )
 )</f>
        <v>76.75</v>
      </c>
      <c r="AU257" s="16">
        <f>IF( 数据!AU257&lt;=6,(数据!AU257-1)*权重!AK$48,              IF(数据!AU257&lt;=12, 5*权重!AK$48+(数据!AU257-6)*权重!AK$49,                              5*权重!AK$48+6*权重!AK$49+(数据!AU257-12)*权重!AK$51              )
 )</f>
        <v>14.499999999999998</v>
      </c>
      <c r="AV257" s="16">
        <f>IF( 数据!AV257&lt;=6,(数据!AV257-1)*权重!AL$48,              IF(数据!AV257&lt;=10, 5*权重!AL$48+(数据!AV257-4)*权重!AL$50,                              5*权重!AL$48+4*权重!AL$50+(数据!AV257-10)*权重!AL$52              )  )</f>
        <v>3.4</v>
      </c>
      <c r="AW257" s="16">
        <f>IF( 数据!AW257&lt;=6,(数据!AW257-1)*权重!AM$48,              IF(数据!AW257&lt;=10, 5*权重!AM$48+(数据!AW257-4)*权重!AM$50,                              5*权重!AM$48+4*权重!AM$50+(数据!AW257-10)*权重!AM$52              )  )</f>
        <v>4.5750000000000002</v>
      </c>
      <c r="AX257" s="16">
        <f>IF( 数据!AX257&lt;=6,(数据!AX257-1)*权重!AN$48,              IF(数据!AX257&lt;=10, 5*权重!AN$48+(数据!AX257-4)*权重!AN$50,                              5*权重!AN$48+4*权重!AN$50+(数据!AX257-10)*权重!AN$52              )  )</f>
        <v>24.587499999999999</v>
      </c>
      <c r="AY257" s="8">
        <v>1</v>
      </c>
      <c r="AZ257" s="8">
        <v>2</v>
      </c>
      <c r="BA257" s="8">
        <v>1</v>
      </c>
      <c r="BB257" s="8">
        <v>3</v>
      </c>
      <c r="BC257" s="8">
        <v>2</v>
      </c>
      <c r="BD257" s="8">
        <v>2</v>
      </c>
      <c r="BE257" s="8">
        <v>3</v>
      </c>
      <c r="BF257" s="8">
        <v>1</v>
      </c>
      <c r="BG257" s="8">
        <v>2</v>
      </c>
      <c r="BH257" s="8">
        <v>3</v>
      </c>
      <c r="BI257" s="8">
        <v>2</v>
      </c>
      <c r="BJ257" s="8">
        <v>6.55</v>
      </c>
      <c r="BK257" s="8" t="s">
        <v>249</v>
      </c>
      <c r="BL257" s="8">
        <v>14</v>
      </c>
      <c r="BM257" s="8" t="s">
        <v>361</v>
      </c>
      <c r="BN257" s="8"/>
      <c r="BO257" s="8">
        <v>27</v>
      </c>
      <c r="BP257" s="34">
        <v>48760</v>
      </c>
      <c r="BQ257" s="8" t="s">
        <v>21</v>
      </c>
      <c r="BR257" s="8" t="s">
        <v>156</v>
      </c>
    </row>
    <row r="258" spans="1:70" ht="15.5" thickBot="1" x14ac:dyDescent="0.35">
      <c r="A258" s="8" t="s">
        <v>26</v>
      </c>
      <c r="B258" s="16">
        <f>SUM(L258:AX258)</f>
        <v>423.23250000000002</v>
      </c>
      <c r="C258" s="8" t="s">
        <v>592</v>
      </c>
      <c r="D258" s="8" t="s">
        <v>363</v>
      </c>
      <c r="E258" s="33">
        <v>1</v>
      </c>
      <c r="F258" s="8">
        <v>0</v>
      </c>
      <c r="G258" s="8" t="s">
        <v>239</v>
      </c>
      <c r="H258" s="8" t="s">
        <v>31</v>
      </c>
      <c r="I258" s="8">
        <v>27</v>
      </c>
      <c r="J258" s="8">
        <v>138</v>
      </c>
      <c r="K258" s="8">
        <v>140</v>
      </c>
      <c r="L258" s="16">
        <f>IF( 数据!L258&lt;=6,(数据!L258-1)*权重!B$48,              IF(数据!L258&lt;=12, 5*权重!B$48+(数据!L258-6)*权重!B$49,                              5*权重!B$48+6*权重!B$49+(数据!L258-12)*权重!B$51              )
 )</f>
        <v>3.4666666666666668</v>
      </c>
      <c r="M258" s="16">
        <f>IF( 数据!M258&lt;=6,(数据!M258-1)*权重!C$48,              IF(数据!M258&lt;=12, 5*权重!C$48+(数据!M258-6)*权重!C$49,                              5*权重!C$48+6*权重!C$49+(数据!M258-12)*权重!C$51              )
 )</f>
        <v>2.1</v>
      </c>
      <c r="N258" s="16">
        <f>IF( 数据!N258&lt;=6,(数据!N258-1)*权重!D$48,              IF(数据!N258&lt;=12, 5*权重!D$48+(数据!N258-6)*权重!D$49,                              5*权重!D$48+6*权重!D$49+(数据!N258-12)*权重!D$51              )
 )</f>
        <v>-0.27999999999999992</v>
      </c>
      <c r="O258" s="16">
        <f>IF( 数据!O258&lt;=6,(数据!O258-1)*权重!E$48,              IF(数据!O258&lt;=12, 5*权重!E$48+(数据!O258-6)*权重!E$49,                              5*权重!E$48+6*权重!E$49+(数据!O258-12)*权重!E$51              )
 )</f>
        <v>0</v>
      </c>
      <c r="P258" s="16">
        <f>IF( 数据!P258&lt;=6,(数据!P258-1)*权重!F$48,              IF(数据!P258&lt;=12, 5*权重!F$48+(数据!P258-6)*权重!F$49,                              5*权重!F$48+6*权重!F$49+(数据!P258-12)*权重!F$51              )
 )</f>
        <v>-3.1166666666666663</v>
      </c>
      <c r="Q258" s="16">
        <f>IF( 数据!Q258&lt;=6,(数据!Q258-1)*权重!G$48,              IF(数据!Q258&lt;=12, 5*权重!G$48+(数据!Q258-6)*权重!G$49,                              5*权重!G$48+6*权重!G$49+(数据!Q258-12)*权重!G$51              )
 )</f>
        <v>0</v>
      </c>
      <c r="R258" s="16">
        <f>IF( 数据!R258&lt;=6,(数据!R258-1)*权重!H$48,              IF(数据!R258&lt;=12, 5*权重!H$48+(数据!R258-6)*权重!H$49,                              5*权重!H$48+6*权重!H$49+(数据!R258-12)*权重!H$51              )
 )</f>
        <v>0</v>
      </c>
      <c r="S258" s="16">
        <f>IF( 数据!S258&lt;=6,(数据!S258-1)*权重!I$48,              IF(数据!S258&lt;=12, 5*权重!I$48+(数据!S258-6)*权重!I$49,                              5*权重!I$48+6*权重!I$49+(数据!S258-12)*权重!I$51              )
 )</f>
        <v>15.2</v>
      </c>
      <c r="T258" s="16">
        <f>IF( 数据!T258&lt;=6,(数据!T258-1)*权重!J$48,              IF(数据!T258&lt;=12, 5*权重!J$48+(数据!T258-6)*权重!J$49,                              5*权重!J$48+6*权重!J$49+(数据!T258-12)*权重!J$51              )
 )</f>
        <v>0.79999999999999982</v>
      </c>
      <c r="U258" s="16">
        <f>IF( 数据!U258&lt;=6,(数据!U258-1)*权重!K$48,              IF(数据!U258&lt;=12, 5*权重!K$48+(数据!U258-6)*权重!K$49,                              5*权重!K$48+6*权重!K$49+(数据!U258-12)*权重!K$51              )
 )</f>
        <v>0</v>
      </c>
      <c r="V258" s="16">
        <f>IF( 数据!V258&lt;=6,(数据!V258-1)*权重!L$48,              IF(数据!V258&lt;=12, 5*权重!L$48+(数据!V258-6)*权重!L$49,                              5*权重!L$48+6*权重!L$49+(数据!V258-12)*权重!L$51              )
 )</f>
        <v>6.4</v>
      </c>
      <c r="W258" s="16">
        <f>IF( 数据!W258&lt;=6,(数据!W258-1)*权重!M$48,              IF(数据!W258&lt;=12, 5*权重!M$48+(数据!W258-6)*权重!M$49,                              5*权重!M$48+6*权重!M$49+(数据!W258-12)*权重!M$51              )
 )</f>
        <v>0.1333333333333333</v>
      </c>
      <c r="X258" s="16">
        <f>IF( 数据!X258&lt;=6,(数据!X258-1)*权重!N$48,              IF(数据!X258&lt;=12, 5*权重!N$48+(数据!X258-6)*权重!N$49,                              5*权重!N$48+6*权重!N$49+(数据!X258-12)*权重!N$51              )
 )</f>
        <v>2.7333333333333329</v>
      </c>
      <c r="Y258" s="16">
        <f>IF( 数据!Y258&lt;=6,(数据!Y258-1)*权重!O$48,              IF(数据!Y258&lt;=12, 5*权重!O$48+(数据!Y258-6)*权重!O$49,                              5*权重!O$48+6*权重!O$49+(数据!Y258-12)*权重!O$51              )
 )</f>
        <v>1.45</v>
      </c>
      <c r="Z258" s="16">
        <f>IF( 数据!Z258&lt;=6,(数据!Z258-1)*权重!P$48,              IF(数据!Z258&lt;=10, 5*权重!P$48+(数据!Z258-4)*权重!P$50,                              5*权重!P$48+4*权重!P$50+(数据!Z258-10)*权重!P$52              )  )</f>
        <v>-1.0750000000000002</v>
      </c>
      <c r="AA258" s="16">
        <f>IF( 数据!AA258&lt;=6,(数据!AA258-1)*权重!Q$48,              IF(数据!AA258&lt;=12, 5*权重!Q$48+(数据!AA258-6)*权重!Q$49,                              5*权重!Q$48+6*权重!Q$49+(数据!AA258-12)*权重!Q$51              )
 )</f>
        <v>5.166666666666667</v>
      </c>
      <c r="AB258" s="16">
        <f>IF( 数据!AB258&lt;=6,(数据!AB258-1)*权重!R$48,              IF(数据!AB258&lt;=10, 5*权重!R$48+(数据!AB258-4)*权重!R$50,                              5*权重!R$48+4*权重!R$50+(数据!AB258-10)*权重!R$52              )  )</f>
        <v>55.25</v>
      </c>
      <c r="AC258" s="16">
        <f>IF( 数据!AC258&lt;=6,(数据!AC258-1)*权重!S$48,              IF(数据!AC258&lt;=12, 5*权重!S$48+(数据!AC258-6)*权重!S$49,                              5*权重!S$48+6*权重!S$49+(数据!AC258-12)*权重!S$51              )
 )</f>
        <v>20.183333333333334</v>
      </c>
      <c r="AD258" s="16">
        <f>IF( 数据!AD258&lt;=6,(数据!AD258-1)*权重!T$48,              IF(数据!AD258&lt;=12, 5*权重!T$48+(数据!AD258-6)*权重!T$49,                              5*权重!T$48+6*权重!T$49+(数据!AD258-12)*权重!T$51              )
 )</f>
        <v>-1.5999999999999996</v>
      </c>
      <c r="AE258" s="16">
        <f>IF( 数据!AE258&lt;=6,(数据!AE258-1)*权重!U$48,              IF(数据!AE258&lt;=10, 5*权重!U$48+(数据!AE258-4)*权重!U$50,                              5*权重!U$48+4*权重!U$50+(数据!AE258-10)*权重!U$52              )  )</f>
        <v>-2.4499999999999993</v>
      </c>
      <c r="AF258" s="16">
        <f>IF( 数据!AF258&lt;=6,(数据!AF258-1)*权重!V$48,              IF(数据!AF258&lt;=10, 5*权重!V$48+(数据!AF258-4)*权重!V$50,                              5*权重!V$48+4*权重!V$50+(数据!AF258-10)*权重!V$52              )  )</f>
        <v>6.5250000000000004</v>
      </c>
      <c r="AG258" s="16">
        <f>IF( 数据!AG258&lt;=6,(数据!AG258-1)*权重!W$48,              IF(数据!AG258&lt;=12, 5*权重!W$48+(数据!AG258-6)*权重!W$49,                              5*权重!W$48+6*权重!W$49+(数据!AG258-12)*权重!W$51              )
 )</f>
        <v>3.3</v>
      </c>
      <c r="AH258" s="16">
        <f>IF( 数据!AH258&lt;=6,(数据!AH258-1)*权重!X$48,              IF(数据!AH258&lt;=10, 5*权重!X$48+(数据!AH258-4)*权重!X$50,                              5*权重!X$48+4*权重!X$50+(数据!AH258-10)*权重!X$52              )  )</f>
        <v>-0.27500000000000002</v>
      </c>
      <c r="AI258" s="16">
        <f>IF( 数据!AI258&lt;=6,(数据!AI258-1)*权重!Y$48,              IF(数据!AI258&lt;=12, 5*权重!Y$48+(数据!AI258-6)*权重!Y$49,                              5*权重!Y$48+6*权重!Y$49+(数据!AI258-12)*权重!Y$51              )
 )</f>
        <v>0.13333333333333336</v>
      </c>
      <c r="AJ258" s="16">
        <f>IF( 数据!AJ258&lt;=6,(数据!AJ258-1)*权重!Z$48,              IF(数据!AJ258&lt;=10, 5*权重!Z$48+(数据!AJ258-4)*权重!Z$50,                              5*权重!Z$48+4*权重!Z$50+(数据!AJ258-10)*权重!Z$52              )  )</f>
        <v>9.25</v>
      </c>
      <c r="AK258" s="16">
        <f>IF( 数据!AK258&lt;=6,(数据!AK258-1)*权重!AA$48,              IF(数据!AK258&lt;=10, 5*权重!AA$48+(数据!AK258-4)*权重!AA$50,                              5*权重!AA$48+4*权重!AA$50+(数据!AK258-10)*权重!AA$52              )  )</f>
        <v>-1.4500000000000002</v>
      </c>
      <c r="AL258" s="16">
        <f>IF( 数据!AL258&lt;=6,(数据!AL258-1)*权重!AB$48,              IF(数据!AL258&lt;=12, 5*权重!AB$48+(数据!AL258-6)*权重!AB$49,                              5*权重!AB$48+6*权重!AB$49+(数据!AL258-12)*权重!AB$51              )
 )</f>
        <v>13.5</v>
      </c>
      <c r="AM258" s="16">
        <f>IF( 数据!AM258&lt;=6,(数据!AM258-1)*权重!AC$48,              IF(数据!AM258&lt;=12, 5*权重!AC$48+(数据!AM258-6)*权重!AC$49,                              5*权重!AC$48+6*权重!AC$49+(数据!AM258-12)*权重!AC$51              )
 )</f>
        <v>8.8666666666666671</v>
      </c>
      <c r="AN258" s="16">
        <f>IF( 数据!AN258&lt;=6,(数据!AN258-1)*权重!AD$48,              IF(数据!AN258&lt;=12, 5*权重!AD$48+(数据!AN258-6)*权重!AD$49,                              5*权重!AD$48+6*权重!AD$49+(数据!AN258-12)*权重!AD$51              )
 )</f>
        <v>77.333333333333329</v>
      </c>
      <c r="AO258" s="16">
        <f>IF( 数据!AO258&lt;=6,(数据!AO258-1)*权重!AE$48,              IF(数据!AO258&lt;=12, 5*权重!AE$48+(数据!AO258-6)*权重!AE$49,                              5*权重!AE$48+6*权重!AE$49+(数据!AO258-12)*权重!AE$51              )
 )</f>
        <v>25.5</v>
      </c>
      <c r="AP258" s="16">
        <f>IF( 数据!AP258&lt;=6,(数据!AP258-1)*权重!AF$48,              IF(数据!AP258&lt;=12, 5*权重!AF$48+(数据!AP258-6)*权重!AF$49,                              5*权重!AF$48+6*权重!AF$49+(数据!AP258-12)*权重!AF$51              )
 )</f>
        <v>15.433333333333334</v>
      </c>
      <c r="AQ258" s="16">
        <f>IF( 数据!AQ258&lt;=6,(数据!AQ258-1)*权重!AG$48,              IF(数据!AQ258&lt;=12, 5*权重!AG$48+(数据!AQ258-6)*权重!AG$49,                              5*权重!AG$48+6*权重!AG$49+(数据!AQ258-12)*权重!AG$51              )
 )</f>
        <v>18.833333333333336</v>
      </c>
      <c r="AR258" s="16">
        <f>IF( 数据!AR258&lt;=6,(数据!AR258-1)*权重!AH$48,              IF(数据!AR258&lt;=12, 5*权重!AH$48+(数据!AR258-6)*权重!AH$49,                              5*权重!AH$48+6*权重!AH$49+(数据!AR258-12)*权重!AH$51              )
 )</f>
        <v>15.733333333333333</v>
      </c>
      <c r="AS258" s="16">
        <f>IF( 数据!AS258&lt;=6,(数据!AS258-1)*权重!AI$48,              IF(数据!AS258&lt;=12, 5*权重!AI$48+(数据!AS258-6)*权重!AI$49,                              5*权重!AI$48+6*权重!AI$49+(数据!AS258-12)*权重!AI$51              )
 )</f>
        <v>6.6500000000000012</v>
      </c>
      <c r="AT258" s="16">
        <f>IF( 数据!AT258&lt;=6,(数据!AT258-1)*权重!AJ$48,              IF(数据!AT258&lt;=12, 5*权重!AJ$48+(数据!AT258-6)*权重!AJ$49,                              5*权重!AJ$48+6*权重!AJ$49+(数据!AT258-12)*权重!AJ$51              )
 )</f>
        <v>76.75</v>
      </c>
      <c r="AU258" s="16">
        <f>IF( 数据!AU258&lt;=6,(数据!AU258-1)*权重!AK$48,              IF(数据!AU258&lt;=12, 5*权重!AK$48+(数据!AU258-6)*权重!AK$49,                              5*权重!AK$48+6*权重!AK$49+(数据!AU258-12)*权重!AK$51              )
 )</f>
        <v>14.799999999999999</v>
      </c>
      <c r="AV258" s="16">
        <f>IF( 数据!AV258&lt;=6,(数据!AV258-1)*权重!AL$48,              IF(数据!AV258&lt;=10, 5*权重!AL$48+(数据!AV258-4)*权重!AL$50,                              5*权重!AL$48+4*权重!AL$50+(数据!AV258-10)*权重!AL$52              )  )</f>
        <v>2.125</v>
      </c>
      <c r="AW258" s="16">
        <f>IF( 数据!AW258&lt;=6,(数据!AW258-1)*权重!AM$48,              IF(数据!AW258&lt;=10, 5*权重!AM$48+(数据!AW258-4)*权重!AM$50,                              5*权重!AM$48+4*权重!AM$50+(数据!AW258-10)*权重!AM$52              )  )</f>
        <v>2.95</v>
      </c>
      <c r="AX258" s="16">
        <f>IF( 数据!AX258&lt;=6,(数据!AX258-1)*权重!AN$48,              IF(数据!AX258&lt;=10, 5*权重!AN$48+(数据!AX258-4)*权重!AN$50,                              5*权重!AN$48+4*权重!AN$50+(数据!AX258-10)*权重!AN$52              )  )</f>
        <v>22.912499999999998</v>
      </c>
      <c r="AY258" s="8">
        <v>1</v>
      </c>
      <c r="AZ258" s="8">
        <v>2</v>
      </c>
      <c r="BA258" s="8">
        <v>2</v>
      </c>
      <c r="BB258" s="8">
        <v>2</v>
      </c>
      <c r="BC258" s="8">
        <v>3</v>
      </c>
      <c r="BD258" s="8">
        <v>3</v>
      </c>
      <c r="BE258" s="8">
        <v>2</v>
      </c>
      <c r="BF258" s="8">
        <v>2</v>
      </c>
      <c r="BG258" s="8">
        <v>2</v>
      </c>
      <c r="BH258" s="8">
        <v>2</v>
      </c>
      <c r="BI258" s="8">
        <v>1</v>
      </c>
      <c r="BJ258" s="8" t="s">
        <v>26</v>
      </c>
      <c r="BK258" s="8" t="s">
        <v>20</v>
      </c>
      <c r="BL258" s="8">
        <v>14</v>
      </c>
      <c r="BM258" s="8" t="s">
        <v>26</v>
      </c>
      <c r="BN258" s="8"/>
      <c r="BO258" s="8">
        <v>6</v>
      </c>
      <c r="BP258" s="34">
        <v>46934</v>
      </c>
      <c r="BQ258" s="8" t="s">
        <v>21</v>
      </c>
      <c r="BR258" s="8" t="s">
        <v>156</v>
      </c>
    </row>
    <row r="259" spans="1:70" ht="15.5" thickBot="1" x14ac:dyDescent="0.35">
      <c r="A259" s="8" t="s">
        <v>26</v>
      </c>
      <c r="B259" s="16">
        <f t="shared" si="10"/>
        <v>441.02000000000004</v>
      </c>
      <c r="C259" s="8" t="s">
        <v>593</v>
      </c>
      <c r="D259" s="8"/>
      <c r="E259" s="33">
        <v>0.95</v>
      </c>
      <c r="F259" s="8">
        <v>0</v>
      </c>
      <c r="G259" s="8" t="s">
        <v>20</v>
      </c>
      <c r="H259" s="8" t="s">
        <v>226</v>
      </c>
      <c r="I259" s="8">
        <v>25</v>
      </c>
      <c r="J259" s="8">
        <v>151</v>
      </c>
      <c r="K259" s="8">
        <v>155</v>
      </c>
      <c r="L259" s="16">
        <f>IF( 数据!L259&lt;=6,(数据!L259-1)*权重!B$48,              IF(数据!L259&lt;=12, 5*权重!B$48+(数据!L259-6)*权重!B$49,                              5*权重!B$48+6*权重!B$49+(数据!L259-12)*权重!B$51              )
 )</f>
        <v>3</v>
      </c>
      <c r="M259" s="16">
        <f>IF( 数据!M259&lt;=6,(数据!M259-1)*权重!C$48,              IF(数据!M259&lt;=12, 5*权重!C$48+(数据!M259-6)*权重!C$49,                              5*权重!C$48+6*权重!C$49+(数据!M259-12)*权重!C$51              )
 )</f>
        <v>0.90000000000000013</v>
      </c>
      <c r="N259" s="16">
        <f>IF( 数据!N259&lt;=6,(数据!N259-1)*权重!D$48,              IF(数据!N259&lt;=12, 5*权重!D$48+(数据!N259-6)*权重!D$49,                              5*权重!D$48+6*权重!D$49+(数据!N259-12)*权重!D$51              )
 )</f>
        <v>0.27</v>
      </c>
      <c r="O259" s="16">
        <f>IF( 数据!O259&lt;=6,(数据!O259-1)*权重!E$48,              IF(数据!O259&lt;=12, 5*权重!E$48+(数据!O259-6)*权重!E$49,                              5*权重!E$48+6*权重!E$49+(数据!O259-12)*权重!E$51              )
 )</f>
        <v>0</v>
      </c>
      <c r="P259" s="16">
        <f>IF( 数据!P259&lt;=6,(数据!P259-1)*权重!F$48,              IF(数据!P259&lt;=12, 5*权重!F$48+(数据!P259-6)*权重!F$49,                              5*权重!F$48+6*权重!F$49+(数据!P259-12)*权重!F$51              )
 )</f>
        <v>-3.1166666666666663</v>
      </c>
      <c r="Q259" s="16">
        <f>IF( 数据!Q259&lt;=6,(数据!Q259-1)*权重!G$48,              IF(数据!Q259&lt;=12, 5*权重!G$48+(数据!Q259-6)*权重!G$49,                              5*权重!G$48+6*权重!G$49+(数据!Q259-12)*权重!G$51              )
 )</f>
        <v>0</v>
      </c>
      <c r="R259" s="16">
        <f>IF( 数据!R259&lt;=6,(数据!R259-1)*权重!H$48,              IF(数据!R259&lt;=12, 5*权重!H$48+(数据!R259-6)*权重!H$49,                              5*权重!H$48+6*权重!H$49+(数据!R259-12)*权重!H$51              )
 )</f>
        <v>0</v>
      </c>
      <c r="S259" s="16">
        <f>IF( 数据!S259&lt;=6,(数据!S259-1)*权重!I$48,              IF(数据!S259&lt;=12, 5*权重!I$48+(数据!S259-6)*权重!I$49,                              5*权重!I$48+6*权重!I$49+(数据!S259-12)*权重!I$51              )
 )</f>
        <v>12.133333333333333</v>
      </c>
      <c r="T259" s="16">
        <f>IF( 数据!T259&lt;=6,(数据!T259-1)*权重!J$48,              IF(数据!T259&lt;=12, 5*权重!J$48+(数据!T259-6)*权重!J$49,                              5*权重!J$48+6*权重!J$49+(数据!T259-12)*权重!J$51              )
 )</f>
        <v>1.7999999999999998</v>
      </c>
      <c r="U259" s="16">
        <f>IF( 数据!U259&lt;=6,(数据!U259-1)*权重!K$48,              IF(数据!U259&lt;=12, 5*权重!K$48+(数据!U259-6)*权重!K$49,                              5*权重!K$48+6*权重!K$49+(数据!U259-12)*权重!K$51              )
 )</f>
        <v>0</v>
      </c>
      <c r="V259" s="16">
        <f>IF( 数据!V259&lt;=6,(数据!V259-1)*权重!L$48,              IF(数据!V259&lt;=12, 5*权重!L$48+(数据!V259-6)*权重!L$49,                              5*权重!L$48+6*权重!L$49+(数据!V259-12)*权重!L$51              )
 )</f>
        <v>6.0333333333333341</v>
      </c>
      <c r="W259" s="16">
        <f>IF( 数据!W259&lt;=6,(数据!W259-1)*权重!M$48,              IF(数据!W259&lt;=12, 5*权重!M$48+(数据!W259-6)*权重!M$49,                              5*权重!M$48+6*权重!M$49+(数据!W259-12)*权重!M$51              )
 )</f>
        <v>0.76666666666666661</v>
      </c>
      <c r="X259" s="16">
        <f>IF( 数据!X259&lt;=6,(数据!X259-1)*权重!N$48,              IF(数据!X259&lt;=12, 5*权重!N$48+(数据!X259-6)*权重!N$49,                              5*权重!N$48+6*权重!N$49+(数据!X259-12)*权重!N$51              )
 )</f>
        <v>2.2666666666666666</v>
      </c>
      <c r="Y259" s="16">
        <f>IF( 数据!Y259&lt;=6,(数据!Y259-1)*权重!O$48,              IF(数据!Y259&lt;=12, 5*权重!O$48+(数据!Y259-6)*权重!O$49,                              5*权重!O$48+6*权重!O$49+(数据!Y259-12)*权重!O$51              )
 )</f>
        <v>1.45</v>
      </c>
      <c r="Z259" s="16">
        <f>IF( 数据!Z259&lt;=6,(数据!Z259-1)*权重!P$48,              IF(数据!Z259&lt;=10, 5*权重!P$48+(数据!Z259-4)*权重!P$50,                              5*权重!P$48+4*权重!P$50+(数据!Z259-10)*权重!P$52              )  )</f>
        <v>-1.25</v>
      </c>
      <c r="AA259" s="16">
        <f>IF( 数据!AA259&lt;=6,(数据!AA259-1)*权重!Q$48,              IF(数据!AA259&lt;=12, 5*权重!Q$48+(数据!AA259-6)*权重!Q$49,                              5*权重!Q$48+6*权重!Q$49+(数据!AA259-12)*权重!Q$51              )
 )</f>
        <v>5.833333333333333</v>
      </c>
      <c r="AB259" s="16">
        <f>IF( 数据!AB259&lt;=6,(数据!AB259-1)*权重!R$48,              IF(数据!AB259&lt;=10, 5*权重!R$48+(数据!AB259-4)*权重!R$50,                              5*权重!R$48+4*权重!R$50+(数据!AB259-10)*权重!R$52              )  )</f>
        <v>56.75</v>
      </c>
      <c r="AC259" s="16">
        <f>IF( 数据!AC259&lt;=6,(数据!AC259-1)*权重!S$48,              IF(数据!AC259&lt;=12, 5*权重!S$48+(数据!AC259-6)*权重!S$49,                              5*权重!S$48+6*权重!S$49+(数据!AC259-12)*权重!S$51              )
 )</f>
        <v>20.866666666666667</v>
      </c>
      <c r="AD259" s="16">
        <f>IF( 数据!AD259&lt;=6,(数据!AD259-1)*权重!T$48,              IF(数据!AD259&lt;=12, 5*权重!T$48+(数据!AD259-6)*权重!T$49,                              5*权重!T$48+6*权重!T$49+(数据!AD259-12)*权重!T$51              )
 )</f>
        <v>-0.13333333333333286</v>
      </c>
      <c r="AE259" s="16">
        <f>IF( 数据!AE259&lt;=6,(数据!AE259-1)*权重!U$48,              IF(数据!AE259&lt;=10, 5*权重!U$48+(数据!AE259-4)*权重!U$50,                              5*权重!U$48+4*权重!U$50+(数据!AE259-10)*权重!U$52              )  )</f>
        <v>-2.9999999999999996</v>
      </c>
      <c r="AF259" s="16">
        <f>IF( 数据!AF259&lt;=6,(数据!AF259-1)*权重!V$48,              IF(数据!AF259&lt;=10, 5*权重!V$48+(数据!AF259-4)*权重!V$50,                              5*权重!V$48+4*权重!V$50+(数据!AF259-10)*权重!V$52              )  )</f>
        <v>6.8250000000000011</v>
      </c>
      <c r="AG259" s="16">
        <f>IF( 数据!AG259&lt;=6,(数据!AG259-1)*权重!W$48,              IF(数据!AG259&lt;=12, 5*权重!W$48+(数据!AG259-6)*权重!W$49,                              5*权重!W$48+6*权重!W$49+(数据!AG259-12)*权重!W$51              )
 )</f>
        <v>3.0999999999999996</v>
      </c>
      <c r="AH259" s="16">
        <f>IF( 数据!AH259&lt;=6,(数据!AH259-1)*权重!X$48,              IF(数据!AH259&lt;=10, 5*权重!X$48+(数据!AH259-4)*权重!X$50,                              5*权重!X$48+4*权重!X$50+(数据!AH259-10)*权重!X$52              )  )</f>
        <v>6.25E-2</v>
      </c>
      <c r="AI259" s="16">
        <f>IF( 数据!AI259&lt;=6,(数据!AI259-1)*权重!Y$48,              IF(数据!AI259&lt;=12, 5*权重!Y$48+(数据!AI259-6)*权重!Y$49,                              5*权重!Y$48+6*权重!Y$49+(数据!AI259-12)*权重!Y$51              )
 )</f>
        <v>0.13333333333333336</v>
      </c>
      <c r="AJ259" s="16">
        <f>IF( 数据!AJ259&lt;=6,(数据!AJ259-1)*权重!Z$48,              IF(数据!AJ259&lt;=10, 5*权重!Z$48+(数据!AJ259-4)*权重!Z$50,                              5*权重!Z$48+4*权重!Z$50+(数据!AJ259-10)*权重!Z$52              )  )</f>
        <v>9.8375000000000004</v>
      </c>
      <c r="AK259" s="16">
        <f>IF( 数据!AK259&lt;=6,(数据!AK259-1)*权重!AA$48,              IF(数据!AK259&lt;=10, 5*权重!AA$48+(数据!AK259-4)*权重!AA$50,                              5*权重!AA$48+4*权重!AA$50+(数据!AK259-10)*权重!AA$52              )  )</f>
        <v>-1.2750000000000001</v>
      </c>
      <c r="AL259" s="16">
        <f>IF( 数据!AL259&lt;=6,(数据!AL259-1)*权重!AB$48,              IF(数据!AL259&lt;=12, 5*权重!AB$48+(数据!AL259-6)*权重!AB$49,                              5*权重!AB$48+6*权重!AB$49+(数据!AL259-12)*权重!AB$51              )
 )</f>
        <v>14.4</v>
      </c>
      <c r="AM259" s="16">
        <f>IF( 数据!AM259&lt;=6,(数据!AM259-1)*权重!AC$48,              IF(数据!AM259&lt;=12, 5*权重!AC$48+(数据!AM259-6)*权重!AC$49,                              5*权重!AC$48+6*权重!AC$49+(数据!AM259-12)*权重!AC$51              )
 )</f>
        <v>9.2333333333333343</v>
      </c>
      <c r="AN259" s="16">
        <f>IF( 数据!AN259&lt;=6,(数据!AN259-1)*权重!AD$48,              IF(数据!AN259&lt;=12, 5*权重!AD$48+(数据!AN259-6)*权重!AD$49,                              5*权重!AD$48+6*权重!AD$49+(数据!AN259-12)*权重!AD$51              )
 )</f>
        <v>86.791666666666657</v>
      </c>
      <c r="AO259" s="16">
        <f>IF( 数据!AO259&lt;=6,(数据!AO259-1)*权重!AE$48,              IF(数据!AO259&lt;=12, 5*权重!AE$48+(数据!AO259-6)*权重!AE$49,                              5*权重!AE$48+6*权重!AE$49+(数据!AO259-12)*权重!AE$51              )
 )</f>
        <v>20.3</v>
      </c>
      <c r="AP259" s="16">
        <f>IF( 数据!AP259&lt;=6,(数据!AP259-1)*权重!AF$48,              IF(数据!AP259&lt;=12, 5*权重!AF$48+(数据!AP259-6)*权重!AF$49,                              5*权重!AF$48+6*权重!AF$49+(数据!AP259-12)*权重!AF$51              )
 )</f>
        <v>16.399999999999999</v>
      </c>
      <c r="AQ259" s="16">
        <f>IF( 数据!AQ259&lt;=6,(数据!AQ259-1)*权重!AG$48,              IF(数据!AQ259&lt;=12, 5*权重!AG$48+(数据!AQ259-6)*权重!AG$49,                              5*权重!AG$48+6*权重!AG$49+(数据!AQ259-12)*权重!AG$51              )
 )</f>
        <v>18.833333333333336</v>
      </c>
      <c r="AR259" s="16">
        <f>IF( 数据!AR259&lt;=6,(数据!AR259-1)*权重!AH$48,              IF(数据!AR259&lt;=12, 5*权重!AH$48+(数据!AR259-6)*权重!AH$49,                              5*权重!AH$48+6*权重!AH$49+(数据!AR259-12)*权重!AH$51              )
 )</f>
        <v>15.733333333333333</v>
      </c>
      <c r="AS259" s="16">
        <f>IF( 数据!AS259&lt;=6,(数据!AS259-1)*权重!AI$48,              IF(数据!AS259&lt;=12, 5*权重!AI$48+(数据!AS259-6)*权重!AI$49,                              5*权重!AI$48+6*权重!AI$49+(数据!AS259-12)*权重!AI$51              )
 )</f>
        <v>6.6500000000000012</v>
      </c>
      <c r="AT259" s="16">
        <f>IF( 数据!AT259&lt;=6,(数据!AT259-1)*权重!AJ$48,              IF(数据!AT259&lt;=12, 5*权重!AJ$48+(数据!AT259-6)*权重!AJ$49,                              5*权重!AJ$48+6*权重!AJ$49+(数据!AT259-12)*权重!AJ$51              )
 )</f>
        <v>81.625</v>
      </c>
      <c r="AU259" s="16">
        <f>IF( 数据!AU259&lt;=6,(数据!AU259-1)*权重!AK$48,              IF(数据!AU259&lt;=12, 5*权重!AK$48+(数据!AU259-6)*权重!AK$49,                              5*权重!AK$48+6*权重!AK$49+(数据!AU259-12)*权重!AK$51              )
 )</f>
        <v>14.799999999999999</v>
      </c>
      <c r="AV259" s="16">
        <f>IF( 数据!AV259&lt;=6,(数据!AV259-1)*权重!AL$48,              IF(数据!AV259&lt;=10, 5*权重!AL$48+(数据!AV259-4)*权重!AL$50,                              5*权重!AL$48+4*权重!AL$50+(数据!AV259-10)*权重!AL$52              )  )</f>
        <v>4.6749999999999998</v>
      </c>
      <c r="AW259" s="16">
        <f>IF( 数据!AW259&lt;=6,(数据!AW259-1)*权重!AM$48,              IF(数据!AW259&lt;=10, 5*权重!AM$48+(数据!AW259-4)*权重!AM$50,                              5*权重!AM$48+4*权重!AM$50+(数据!AW259-10)*权重!AM$52              )  )</f>
        <v>4.5750000000000002</v>
      </c>
      <c r="AX259" s="16">
        <f>IF( 数据!AX259&lt;=6,(数据!AX259-1)*权重!AN$48,              IF(数据!AX259&lt;=10, 5*权重!AN$48+(数据!AX259-4)*权重!AN$50,                              5*权重!AN$48+4*权重!AN$50+(数据!AX259-10)*权重!AN$52              )  )</f>
        <v>23.75</v>
      </c>
      <c r="AY259" s="8">
        <v>2</v>
      </c>
      <c r="AZ259" s="8">
        <v>2</v>
      </c>
      <c r="BA259" s="8">
        <v>3</v>
      </c>
      <c r="BB259" s="8">
        <v>2</v>
      </c>
      <c r="BC259" s="8">
        <v>3</v>
      </c>
      <c r="BD259" s="8">
        <v>1</v>
      </c>
      <c r="BE259" s="8">
        <v>4</v>
      </c>
      <c r="BF259" s="8">
        <v>1</v>
      </c>
      <c r="BG259" s="8">
        <v>1</v>
      </c>
      <c r="BH259" s="8">
        <v>3</v>
      </c>
      <c r="BI259" s="8">
        <v>2</v>
      </c>
      <c r="BJ259" s="8">
        <v>7</v>
      </c>
      <c r="BK259" s="8" t="s">
        <v>22</v>
      </c>
      <c r="BL259" s="8">
        <v>18</v>
      </c>
      <c r="BM259" s="8">
        <v>1</v>
      </c>
      <c r="BN259" s="8"/>
      <c r="BO259" s="8">
        <v>8</v>
      </c>
      <c r="BP259" s="34">
        <v>46934</v>
      </c>
      <c r="BQ259" s="8" t="s">
        <v>21</v>
      </c>
      <c r="BR259" s="8" t="s">
        <v>156</v>
      </c>
    </row>
    <row r="260" spans="1:70" ht="15.5" thickBot="1" x14ac:dyDescent="0.35">
      <c r="A260" s="8" t="s">
        <v>26</v>
      </c>
      <c r="B260" s="16">
        <f t="shared" si="10"/>
        <v>447.4158333333333</v>
      </c>
      <c r="C260" s="8" t="s">
        <v>594</v>
      </c>
      <c r="D260" s="8" t="s">
        <v>250</v>
      </c>
      <c r="E260" s="33">
        <v>0.73</v>
      </c>
      <c r="F260" s="8">
        <v>0</v>
      </c>
      <c r="G260" s="8" t="s">
        <v>29</v>
      </c>
      <c r="H260" s="8" t="s">
        <v>595</v>
      </c>
      <c r="I260" s="8">
        <v>25</v>
      </c>
      <c r="J260" s="8">
        <v>173</v>
      </c>
      <c r="K260" s="8">
        <v>173</v>
      </c>
      <c r="L260" s="16">
        <f>IF( 数据!L260&lt;=6,(数据!L260-1)*权重!B$48,              IF(数据!L260&lt;=12, 5*权重!B$48+(数据!L260-6)*权重!B$49,                              5*权重!B$48+6*权重!B$49+(数据!L260-12)*权重!B$51              )
 )</f>
        <v>3</v>
      </c>
      <c r="M260" s="16">
        <f>IF( 数据!M260&lt;=6,(数据!M260-1)*权重!C$48,              IF(数据!M260&lt;=12, 5*权重!C$48+(数据!M260-6)*权重!C$49,                              5*权重!C$48+6*权重!C$49+(数据!M260-12)*权重!C$51              )
 )</f>
        <v>2.166666666666667</v>
      </c>
      <c r="N260" s="16">
        <f>IF( 数据!N260&lt;=6,(数据!N260-1)*权重!D$48,              IF(数据!N260&lt;=12, 5*权重!D$48+(数据!N260-6)*权重!D$49,                              5*权重!D$48+6*权重!D$49+(数据!N260-12)*权重!D$51              )
 )</f>
        <v>-0.27999999999999992</v>
      </c>
      <c r="O260" s="16">
        <f>IF( 数据!O260&lt;=6,(数据!O260-1)*权重!E$48,              IF(数据!O260&lt;=12, 5*权重!E$48+(数据!O260-6)*权重!E$49,                              5*权重!E$48+6*权重!E$49+(数据!O260-12)*权重!E$51              )
 )</f>
        <v>0</v>
      </c>
      <c r="P260" s="16">
        <f>IF( 数据!P260&lt;=6,(数据!P260-1)*权重!F$48,              IF(数据!P260&lt;=12, 5*权重!F$48+(数据!P260-6)*权重!F$49,                              5*权重!F$48+6*权重!F$49+(数据!P260-12)*权重!F$51              )
 )</f>
        <v>-2.3499999999999996</v>
      </c>
      <c r="Q260" s="16">
        <f>IF( 数据!Q260&lt;=6,(数据!Q260-1)*权重!G$48,              IF(数据!Q260&lt;=12, 5*权重!G$48+(数据!Q260-6)*权重!G$49,                              5*权重!G$48+6*权重!G$49+(数据!Q260-12)*权重!G$51              )
 )</f>
        <v>0</v>
      </c>
      <c r="R260" s="16">
        <f>IF( 数据!R260&lt;=6,(数据!R260-1)*权重!H$48,              IF(数据!R260&lt;=12, 5*权重!H$48+(数据!R260-6)*权重!H$49,                              5*权重!H$48+6*权重!H$49+(数据!R260-12)*权重!H$51              )
 )</f>
        <v>0</v>
      </c>
      <c r="S260" s="16">
        <f>IF( 数据!S260&lt;=6,(数据!S260-1)*权重!I$48,              IF(数据!S260&lt;=12, 5*权重!I$48+(数据!S260-6)*权重!I$49,                              5*权重!I$48+6*权重!I$49+(数据!S260-12)*权重!I$51              )
 )</f>
        <v>13.666666666666666</v>
      </c>
      <c r="T260" s="16">
        <f>IF( 数据!T260&lt;=6,(数据!T260-1)*权重!J$48,              IF(数据!T260&lt;=12, 5*权重!J$48+(数据!T260-6)*权重!J$49,                              5*权重!J$48+6*权重!J$49+(数据!T260-12)*权重!J$51              )
 )</f>
        <v>1.2999999999999998</v>
      </c>
      <c r="U260" s="16">
        <f>IF( 数据!U260&lt;=6,(数据!U260-1)*权重!K$48,              IF(数据!U260&lt;=12, 5*权重!K$48+(数据!U260-6)*权重!K$49,                              5*权重!K$48+6*权重!K$49+(数据!U260-12)*权重!K$51              )
 )</f>
        <v>0</v>
      </c>
      <c r="V260" s="16">
        <f>IF( 数据!V260&lt;=6,(数据!V260-1)*权重!L$48,              IF(数据!V260&lt;=12, 5*权重!L$48+(数据!V260-6)*权重!L$49,                              5*权重!L$48+6*权重!L$49+(数据!V260-12)*权重!L$51              )
 )</f>
        <v>7.5000000000000009</v>
      </c>
      <c r="W260" s="16">
        <f>IF( 数据!W260&lt;=6,(数据!W260-1)*权重!M$48,              IF(数据!W260&lt;=12, 5*权重!M$48+(数据!W260-6)*权重!M$49,                              5*权重!M$48+6*权重!M$49+(数据!W260-12)*权重!M$51              )
 )</f>
        <v>0.76666666666666661</v>
      </c>
      <c r="X260" s="16">
        <f>IF( 数据!X260&lt;=6,(数据!X260-1)*权重!N$48,              IF(数据!X260&lt;=12, 5*权重!N$48+(数据!X260-6)*权重!N$49,                              5*权重!N$48+6*权重!N$49+(数据!X260-12)*权重!N$51              )
 )</f>
        <v>2.7333333333333329</v>
      </c>
      <c r="Y260" s="16">
        <f>IF( 数据!Y260&lt;=6,(数据!Y260-1)*权重!O$48,              IF(数据!Y260&lt;=12, 5*权重!O$48+(数据!Y260-6)*权重!O$49,                              5*权重!O$48+6*权重!O$49+(数据!Y260-12)*权重!O$51              )
 )</f>
        <v>1.6166666666666667</v>
      </c>
      <c r="Z260" s="16">
        <f>IF( 数据!Z260&lt;=6,(数据!Z260-1)*权重!P$48,              IF(数据!Z260&lt;=10, 5*权重!P$48+(数据!Z260-4)*权重!P$50,                              5*权重!P$48+4*权重!P$50+(数据!Z260-10)*权重!P$52              )  )</f>
        <v>-1.25</v>
      </c>
      <c r="AA260" s="16">
        <f>IF( 数据!AA260&lt;=6,(数据!AA260-1)*权重!Q$48,              IF(数据!AA260&lt;=12, 5*权重!Q$48+(数据!AA260-6)*权重!Q$49,                              5*权重!Q$48+6*权重!Q$49+(数据!AA260-12)*权重!Q$51              )
 )</f>
        <v>6.5</v>
      </c>
      <c r="AB260" s="16">
        <f>IF( 数据!AB260&lt;=6,(数据!AB260-1)*权重!R$48,              IF(数据!AB260&lt;=10, 5*权重!R$48+(数据!AB260-4)*权重!R$50,                              5*权重!R$48+4*权重!R$50+(数据!AB260-10)*权重!R$52              )  )</f>
        <v>57.5</v>
      </c>
      <c r="AC260" s="16">
        <f>IF( 数据!AC260&lt;=6,(数据!AC260-1)*权重!S$48,              IF(数据!AC260&lt;=12, 5*权重!S$48+(数据!AC260-6)*权重!S$49,                              5*权重!S$48+6*权重!S$49+(数据!AC260-12)*权重!S$51              )
 )</f>
        <v>22.233333333333334</v>
      </c>
      <c r="AD260" s="16">
        <f>IF( 数据!AD260&lt;=6,(数据!AD260-1)*权重!T$48,              IF(数据!AD260&lt;=12, 5*权重!T$48+(数据!AD260-6)*权重!T$49,                              5*权重!T$48+6*权重!T$49+(数据!AD260-12)*权重!T$51              )
 )</f>
        <v>0.23333333333333384</v>
      </c>
      <c r="AE260" s="16">
        <f>IF( 数据!AE260&lt;=6,(数据!AE260-1)*权重!U$48,              IF(数据!AE260&lt;=10, 5*权重!U$48+(数据!AE260-4)*权重!U$50,                              5*权重!U$48+4*权重!U$50+(数据!AE260-10)*权重!U$52              )  )</f>
        <v>-0.99999999999999956</v>
      </c>
      <c r="AF260" s="16">
        <f>IF( 数据!AF260&lt;=6,(数据!AF260-1)*权重!V$48,              IF(数据!AF260&lt;=10, 5*权重!V$48+(数据!AF260-4)*权重!V$50,                              5*权重!V$48+4*权重!V$50+(数据!AF260-10)*权重!V$52              )  )</f>
        <v>7.8750000000000009</v>
      </c>
      <c r="AG260" s="16">
        <f>IF( 数据!AG260&lt;=6,(数据!AG260-1)*权重!W$48,              IF(数据!AG260&lt;=12, 5*权重!W$48+(数据!AG260-6)*权重!W$49,                              5*权重!W$48+6*权重!W$49+(数据!AG260-12)*权重!W$51              )
 )</f>
        <v>3.75</v>
      </c>
      <c r="AH260" s="16">
        <f>IF( 数据!AH260&lt;=6,(数据!AH260-1)*权重!X$48,              IF(数据!AH260&lt;=10, 5*权重!X$48+(数据!AH260-4)*权重!X$50,                              5*权重!X$48+4*权重!X$50+(数据!AH260-10)*权重!X$52              )  )</f>
        <v>6.25E-2</v>
      </c>
      <c r="AI260" s="16">
        <f>IF( 数据!AI260&lt;=6,(数据!AI260-1)*权重!Y$48,              IF(数据!AI260&lt;=12, 5*权重!Y$48+(数据!AI260-6)*权重!Y$49,                              5*权重!Y$48+6*权重!Y$49+(数据!AI260-12)*权重!Y$51              )
 )</f>
        <v>0</v>
      </c>
      <c r="AJ260" s="16">
        <f>IF( 数据!AJ260&lt;=6,(数据!AJ260-1)*权重!Z$48,              IF(数据!AJ260&lt;=10, 5*权重!Z$48+(数据!AJ260-4)*权重!Z$50,                              5*权重!Z$48+4*权重!Z$50+(数据!AJ260-10)*权重!Z$52              )  )</f>
        <v>11.012499999999999</v>
      </c>
      <c r="AK260" s="16">
        <f>IF( 数据!AK260&lt;=6,(数据!AK260-1)*权重!AA$48,              IF(数据!AK260&lt;=10, 5*权重!AA$48+(数据!AK260-4)*权重!AA$50,                              5*权重!AA$48+4*权重!AA$50+(数据!AK260-10)*权重!AA$52              )  )</f>
        <v>-0.40000000000000013</v>
      </c>
      <c r="AL260" s="16">
        <f>IF( 数据!AL260&lt;=6,(数据!AL260-1)*权重!AB$48,              IF(数据!AL260&lt;=12, 5*权重!AB$48+(数据!AL260-6)*权重!AB$49,                              5*权重!AB$48+6*权重!AB$49+(数据!AL260-12)*权重!AB$51              )
 )</f>
        <v>13.5</v>
      </c>
      <c r="AM260" s="16">
        <f>IF( 数据!AM260&lt;=6,(数据!AM260-1)*权重!AC$48,              IF(数据!AM260&lt;=12, 5*权重!AC$48+(数据!AM260-6)*权重!AC$49,                              5*权重!AC$48+6*权重!AC$49+(数据!AM260-12)*权重!AC$51              )
 )</f>
        <v>9.9666666666666668</v>
      </c>
      <c r="AN260" s="16">
        <f>IF( 数据!AN260&lt;=6,(数据!AN260-1)*权重!AD$48,              IF(数据!AN260&lt;=12, 5*权重!AD$48+(数据!AN260-6)*权重!AD$49,                              5*权重!AD$48+6*权重!AD$49+(数据!AN260-12)*权重!AD$51              )
 )</f>
        <v>82.0625</v>
      </c>
      <c r="AO260" s="16">
        <f>IF( 数据!AO260&lt;=6,(数据!AO260-1)*权重!AE$48,              IF(数据!AO260&lt;=12, 5*权重!AE$48+(数据!AO260-6)*权重!AE$49,                              5*权重!AE$48+6*权重!AE$49+(数据!AO260-12)*权重!AE$51              )
 )</f>
        <v>9.7333333333333343</v>
      </c>
      <c r="AP260" s="16">
        <f>IF( 数据!AP260&lt;=6,(数据!AP260-1)*权重!AF$48,              IF(数据!AP260&lt;=12, 5*权重!AF$48+(数据!AP260-6)*权重!AF$49,                              5*权重!AF$48+6*权重!AF$49+(数据!AP260-12)*权重!AF$51              )
 )</f>
        <v>16.399999999999999</v>
      </c>
      <c r="AQ260" s="16">
        <f>IF( 数据!AQ260&lt;=6,(数据!AQ260-1)*权重!AG$48,              IF(数据!AQ260&lt;=12, 5*权重!AG$48+(数据!AQ260-6)*权重!AG$49,                              5*权重!AG$48+6*权重!AG$49+(数据!AQ260-12)*权重!AG$51              )
 )</f>
        <v>19.350000000000001</v>
      </c>
      <c r="AR260" s="16">
        <f>IF( 数据!AR260&lt;=6,(数据!AR260-1)*权重!AH$48,              IF(数据!AR260&lt;=12, 5*权重!AH$48+(数据!AR260-6)*权重!AH$49,                              5*权重!AH$48+6*权重!AH$49+(数据!AR260-12)*权重!AH$51              )
 )</f>
        <v>21.566666666666666</v>
      </c>
      <c r="AS260" s="16">
        <f>IF( 数据!AS260&lt;=6,(数据!AS260-1)*权重!AI$48,              IF(数据!AS260&lt;=12, 5*权重!AI$48+(数据!AS260-6)*权重!AI$49,                              5*权重!AI$48+6*权重!AI$49+(数据!AS260-12)*权重!AI$51              )
 )</f>
        <v>13.3</v>
      </c>
      <c r="AT260" s="16">
        <f>IF( 数据!AT260&lt;=6,(数据!AT260-1)*权重!AJ$48,              IF(数据!AT260&lt;=12, 5*权重!AJ$48+(数据!AT260-6)*权重!AJ$49,                              5*权重!AJ$48+6*权重!AJ$49+(数据!AT260-12)*权重!AJ$51              )
 )</f>
        <v>76.75</v>
      </c>
      <c r="AU260" s="16">
        <f>IF( 数据!AU260&lt;=6,(数据!AU260-1)*权重!AK$48,              IF(数据!AU260&lt;=12, 5*权重!AK$48+(数据!AU260-6)*权重!AK$49,                              5*权重!AK$48+6*权重!AK$49+(数据!AU260-12)*权重!AK$51              )
 )</f>
        <v>13.899999999999999</v>
      </c>
      <c r="AV260" s="16">
        <f>IF( 数据!AV260&lt;=6,(数据!AV260-1)*权重!AL$48,              IF(数据!AV260&lt;=10, 5*权重!AL$48+(数据!AV260-4)*权重!AL$50,                              5*权重!AL$48+4*权重!AL$50+(数据!AV260-10)*权重!AL$52              )  )</f>
        <v>4.25</v>
      </c>
      <c r="AW260" s="16">
        <f>IF( 数据!AW260&lt;=6,(数据!AW260-1)*权重!AM$48,              IF(数据!AW260&lt;=10, 5*权重!AM$48+(数据!AW260-4)*权重!AM$50,                              5*权重!AM$48+4*权重!AM$50+(数据!AW260-10)*权重!AM$52              )  )</f>
        <v>4.5750000000000002</v>
      </c>
      <c r="AX260" s="16">
        <f>IF( 数据!AX260&lt;=6,(数据!AX260-1)*权重!AN$48,              IF(数据!AX260&lt;=10, 5*权重!AN$48+(数据!AX260-4)*权重!AN$50,                              5*权重!AN$48+4*权重!AN$50+(数据!AX260-10)*权重!AN$52              )  )</f>
        <v>25.424999999999997</v>
      </c>
      <c r="AY260" s="8">
        <v>3</v>
      </c>
      <c r="AZ260" s="8">
        <v>3</v>
      </c>
      <c r="BA260" s="8">
        <v>1</v>
      </c>
      <c r="BB260" s="8">
        <v>3</v>
      </c>
      <c r="BC260" s="8">
        <v>3</v>
      </c>
      <c r="BD260" s="8">
        <v>1</v>
      </c>
      <c r="BE260" s="8">
        <v>3</v>
      </c>
      <c r="BF260" s="8">
        <v>1</v>
      </c>
      <c r="BG260" s="8">
        <v>3</v>
      </c>
      <c r="BH260" s="8">
        <v>2</v>
      </c>
      <c r="BI260" s="8">
        <v>2</v>
      </c>
      <c r="BJ260" s="8" t="s">
        <v>26</v>
      </c>
      <c r="BK260" s="8" t="s">
        <v>251</v>
      </c>
      <c r="BL260" s="8">
        <v>19</v>
      </c>
      <c r="BM260" s="8" t="s">
        <v>26</v>
      </c>
      <c r="BN260" s="8"/>
      <c r="BO260" s="8">
        <v>10</v>
      </c>
      <c r="BP260" s="34">
        <v>46934</v>
      </c>
      <c r="BQ260" s="8" t="s">
        <v>21</v>
      </c>
      <c r="BR260" s="8" t="s">
        <v>156</v>
      </c>
    </row>
    <row r="261" spans="1:70" ht="15.5" thickBot="1" x14ac:dyDescent="0.35">
      <c r="A261" s="8" t="s">
        <v>26</v>
      </c>
      <c r="B261" s="16">
        <f t="shared" si="10"/>
        <v>451.6</v>
      </c>
      <c r="C261" s="8" t="s">
        <v>596</v>
      </c>
      <c r="D261" s="8"/>
      <c r="E261" s="33">
        <v>0.69</v>
      </c>
      <c r="F261" s="8">
        <v>0</v>
      </c>
      <c r="G261" s="8" t="s">
        <v>19</v>
      </c>
      <c r="H261" s="8" t="s">
        <v>410</v>
      </c>
      <c r="I261" s="8">
        <v>23</v>
      </c>
      <c r="J261" s="8">
        <v>173</v>
      </c>
      <c r="K261" s="8">
        <v>173</v>
      </c>
      <c r="L261" s="16">
        <f>IF( 数据!L261&lt;=6,(数据!L261-1)*权重!B$48,              IF(数据!L261&lt;=12, 5*权重!B$48+(数据!L261-6)*权重!B$49,                              5*权重!B$48+6*权重!B$49+(数据!L261-12)*权重!B$51              )
 )</f>
        <v>4.4000000000000004</v>
      </c>
      <c r="M261" s="16">
        <f>IF( 数据!M261&lt;=6,(数据!M261-1)*权重!C$48,              IF(数据!M261&lt;=12, 5*权重!C$48+(数据!M261-6)*权重!C$49,                              5*权重!C$48+6*权重!C$49+(数据!M261-12)*权重!C$51              )
 )</f>
        <v>2.166666666666667</v>
      </c>
      <c r="N261" s="16">
        <f>IF( 数据!N261&lt;=6,(数据!N261-1)*权重!D$48,              IF(数据!N261&lt;=12, 5*权重!D$48+(数据!N261-6)*权重!D$49,                              5*权重!D$48+6*权重!D$49+(数据!N261-12)*权重!D$51              )
 )</f>
        <v>0.8</v>
      </c>
      <c r="O261" s="16">
        <f>IF( 数据!O261&lt;=6,(数据!O261-1)*权重!E$48,              IF(数据!O261&lt;=12, 5*权重!E$48+(数据!O261-6)*权重!E$49,                              5*权重!E$48+6*权重!E$49+(数据!O261-12)*权重!E$51              )
 )</f>
        <v>0</v>
      </c>
      <c r="P261" s="16">
        <f>IF( 数据!P261&lt;=6,(数据!P261-1)*权重!F$48,              IF(数据!P261&lt;=12, 5*权重!F$48+(数据!P261-6)*权重!F$49,                              5*权重!F$48+6*权重!F$49+(数据!P261-12)*权重!F$51              )
 )</f>
        <v>-1.1999999999999997</v>
      </c>
      <c r="Q261" s="16">
        <f>IF( 数据!Q261&lt;=6,(数据!Q261-1)*权重!G$48,              IF(数据!Q261&lt;=12, 5*权重!G$48+(数据!Q261-6)*权重!G$49,                              5*权重!G$48+6*权重!G$49+(数据!Q261-12)*权重!G$51              )
 )</f>
        <v>0</v>
      </c>
      <c r="R261" s="16">
        <f>IF( 数据!R261&lt;=6,(数据!R261-1)*权重!H$48,              IF(数据!R261&lt;=12, 5*权重!H$48+(数据!R261-6)*权重!H$49,                              5*权重!H$48+6*权重!H$49+(数据!R261-12)*权重!H$51              )
 )</f>
        <v>0</v>
      </c>
      <c r="S261" s="16">
        <f>IF( 数据!S261&lt;=6,(数据!S261-1)*权重!I$48,              IF(数据!S261&lt;=12, 5*权重!I$48+(数据!S261-6)*权重!I$49,                              5*权重!I$48+6*权重!I$49+(数据!S261-12)*权重!I$51              )
 )</f>
        <v>22.033333333333331</v>
      </c>
      <c r="T261" s="16">
        <f>IF( 数据!T261&lt;=6,(数据!T261-1)*权重!J$48,              IF(数据!T261&lt;=12, 5*权重!J$48+(数据!T261-6)*权重!J$49,                              5*权重!J$48+6*权重!J$49+(数据!T261-12)*权重!J$51              )
 )</f>
        <v>2.2666666666666666</v>
      </c>
      <c r="U261" s="16">
        <f>IF( 数据!U261&lt;=6,(数据!U261-1)*权重!K$48,              IF(数据!U261&lt;=12, 5*权重!K$48+(数据!U261-6)*权重!K$49,                              5*权重!K$48+6*权重!K$49+(数据!U261-12)*权重!K$51              )
 )</f>
        <v>0</v>
      </c>
      <c r="V261" s="16">
        <f>IF( 数据!V261&lt;=6,(数据!V261-1)*权重!L$48,              IF(数据!V261&lt;=12, 5*权重!L$48+(数据!V261-6)*权重!L$49,                              5*权重!L$48+6*权重!L$49+(数据!V261-12)*权重!L$51              )
 )</f>
        <v>11.5</v>
      </c>
      <c r="W261" s="16">
        <f>IF( 数据!W261&lt;=6,(数据!W261-1)*权重!M$48,              IF(数据!W261&lt;=12, 5*权重!M$48+(数据!W261-6)*权重!M$49,                              5*权重!M$48+6*权重!M$49+(数据!W261-12)*权重!M$51              )
 )</f>
        <v>3.9333333333333336</v>
      </c>
      <c r="X261" s="16">
        <f>IF( 数据!X261&lt;=6,(数据!X261-1)*权重!N$48,              IF(数据!X261&lt;=12, 5*权重!N$48+(数据!X261-6)*权重!N$49,                              5*权重!N$48+6*权重!N$49+(数据!X261-12)*权重!N$51              )
 )</f>
        <v>2.1333333333333333</v>
      </c>
      <c r="Y261" s="16">
        <f>IF( 数据!Y261&lt;=6,(数据!Y261-1)*权重!O$48,              IF(数据!Y261&lt;=12, 5*权重!O$48+(数据!Y261-6)*权重!O$49,                              5*权重!O$48+6*权重!O$49+(数据!Y261-12)*权重!O$51              )
 )</f>
        <v>4.2</v>
      </c>
      <c r="Z261" s="16">
        <f>IF( 数据!Z261&lt;=6,(数据!Z261-1)*权重!P$48,              IF(数据!Z261&lt;=10, 5*权重!P$48+(数据!Z261-4)*权重!P$50,                              5*权重!P$48+4*权重!P$50+(数据!Z261-10)*权重!P$52              )  )</f>
        <v>-0.55000000000000027</v>
      </c>
      <c r="AA261" s="16">
        <f>IF( 数据!AA261&lt;=6,(数据!AA261-1)*权重!Q$48,              IF(数据!AA261&lt;=12, 5*权重!Q$48+(数据!AA261-6)*权重!Q$49,                              5*权重!Q$48+6*权重!Q$49+(数据!AA261-12)*权重!Q$51              )
 )</f>
        <v>6.2333333333333325</v>
      </c>
      <c r="AB261" s="16">
        <f>IF( 数据!AB261&lt;=6,(数据!AB261-1)*权重!R$48,              IF(数据!AB261&lt;=10, 5*权重!R$48+(数据!AB261-4)*权重!R$50,                              5*权重!R$48+4*权重!R$50+(数据!AB261-10)*权重!R$52              )  )</f>
        <v>55.25</v>
      </c>
      <c r="AC261" s="16">
        <f>IF( 数据!AC261&lt;=6,(数据!AC261-1)*权重!S$48,              IF(数据!AC261&lt;=12, 5*权重!S$48+(数据!AC261-6)*权重!S$49,                              5*权重!S$48+6*权重!S$49+(数据!AC261-12)*权重!S$51              )
 )</f>
        <v>19.5</v>
      </c>
      <c r="AD261" s="16">
        <f>IF( 数据!AD261&lt;=6,(数据!AD261-1)*权重!T$48,              IF(数据!AD261&lt;=12, 5*权重!T$48+(数据!AD261-6)*权重!T$49,                              5*权重!T$48+6*权重!T$49+(数据!AD261-12)*权重!T$51              )
 )</f>
        <v>0.60000000000000053</v>
      </c>
      <c r="AE261" s="16">
        <f>IF( 数据!AE261&lt;=6,(数据!AE261-1)*权重!U$48,              IF(数据!AE261&lt;=10, 5*权重!U$48+(数据!AE261-4)*权重!U$50,                              5*权重!U$48+4*权重!U$50+(数据!AE261-10)*权重!U$52              )  )</f>
        <v>-3.2749999999999995</v>
      </c>
      <c r="AF261" s="16">
        <f>IF( 数据!AF261&lt;=6,(数据!AF261-1)*权重!V$48,              IF(数据!AF261&lt;=10, 5*权重!V$48+(数据!AF261-4)*权重!V$50,                              5*权重!V$48+4*权重!V$50+(数据!AF261-10)*权重!V$52              )  )</f>
        <v>6.3000000000000007</v>
      </c>
      <c r="AG261" s="16">
        <f>IF( 数据!AG261&lt;=6,(数据!AG261-1)*权重!W$48,              IF(数据!AG261&lt;=12, 5*权重!W$48+(数据!AG261-6)*权重!W$49,                              5*权重!W$48+6*权重!W$49+(数据!AG261-12)*权重!W$51              )
 )</f>
        <v>3.8999999999999995</v>
      </c>
      <c r="AH261" s="16">
        <f>IF( 数据!AH261&lt;=6,(数据!AH261-1)*权重!X$48,              IF(数据!AH261&lt;=10, 5*权重!X$48+(数据!AH261-4)*权重!X$50,                              5*权重!X$48+4*权重!X$50+(数据!AH261-10)*权重!X$52              )  )</f>
        <v>-0.38750000000000001</v>
      </c>
      <c r="AI261" s="16">
        <f>IF( 数据!AI261&lt;=6,(数据!AI261-1)*权重!Y$48,              IF(数据!AI261&lt;=12, 5*权重!Y$48+(数据!AI261-6)*权重!Y$49,                              5*权重!Y$48+6*权重!Y$49+(数据!AI261-12)*权重!Y$51              )
 )</f>
        <v>0.26666666666666666</v>
      </c>
      <c r="AJ261" s="16">
        <f>IF( 数据!AJ261&lt;=6,(数据!AJ261-1)*权重!Z$48,              IF(数据!AJ261&lt;=10, 5*权重!Z$48+(数据!AJ261-4)*权重!Z$50,                              5*权重!Z$48+4*权重!Z$50+(数据!AJ261-10)*权重!Z$52              )  )</f>
        <v>6.65</v>
      </c>
      <c r="AK261" s="16">
        <f>IF( 数据!AK261&lt;=6,(数据!AK261-1)*权重!AA$48,              IF(数据!AK261&lt;=10, 5*权重!AA$48+(数据!AK261-4)*权重!AA$50,                              5*权重!AA$48+4*权重!AA$50+(数据!AK261-10)*权重!AA$52              )  )</f>
        <v>-1.8</v>
      </c>
      <c r="AL261" s="16">
        <f>IF( 数据!AL261&lt;=6,(数据!AL261-1)*权重!AB$48,              IF(数据!AL261&lt;=12, 5*权重!AB$48+(数据!AL261-6)*权重!AB$49,                              5*权重!AB$48+6*权重!AB$49+(数据!AL261-12)*权重!AB$51              )
 )</f>
        <v>15.3</v>
      </c>
      <c r="AM261" s="16">
        <f>IF( 数据!AM261&lt;=6,(数据!AM261-1)*权重!AC$48,              IF(数据!AM261&lt;=12, 5*权重!AC$48+(数据!AM261-6)*权重!AC$49,                              5*权重!AC$48+6*权重!AC$49+(数据!AM261-12)*权重!AC$51              )
 )</f>
        <v>11.066666666666666</v>
      </c>
      <c r="AN261" s="16">
        <f>IF( 数据!AN261&lt;=6,(数据!AN261-1)*权重!AD$48,              IF(数据!AN261&lt;=12, 5*权重!AD$48+(数据!AN261-6)*权重!AD$49,                              5*权重!AD$48+6*权重!AD$49+(数据!AN261-12)*权重!AD$51              )
 )</f>
        <v>82.0625</v>
      </c>
      <c r="AO261" s="16">
        <f>IF( 数据!AO261&lt;=6,(数据!AO261-1)*权重!AE$48,              IF(数据!AO261&lt;=12, 5*权重!AE$48+(数据!AO261-6)*权重!AE$49,                              5*权重!AE$48+6*权重!AE$49+(数据!AO261-12)*权重!AE$51              )
 )</f>
        <v>15.1</v>
      </c>
      <c r="AP261" s="16">
        <f>IF( 数据!AP261&lt;=6,(数据!AP261-1)*权重!AF$48,              IF(数据!AP261&lt;=12, 5*权重!AF$48+(数据!AP261-6)*权重!AF$49,                              5*权重!AF$48+6*权重!AF$49+(数据!AP261-12)*权重!AF$51              )
 )</f>
        <v>16.399999999999999</v>
      </c>
      <c r="AQ261" s="16">
        <f>IF( 数据!AQ261&lt;=6,(数据!AQ261-1)*权重!AG$48,              IF(数据!AQ261&lt;=12, 5*权重!AG$48+(数据!AQ261-6)*权重!AG$49,                              5*权重!AG$48+6*权重!AG$49+(数据!AQ261-12)*权重!AG$51              )
 )</f>
        <v>20.383333333333333</v>
      </c>
      <c r="AR261" s="16">
        <f>IF( 数据!AR261&lt;=6,(数据!AR261-1)*权重!AH$48,              IF(数据!AR261&lt;=12, 5*权重!AH$48+(数据!AR261-6)*权重!AH$49,                              5*权重!AH$48+6*权重!AH$49+(数据!AR261-12)*权重!AH$51              )
 )</f>
        <v>18.066666666666666</v>
      </c>
      <c r="AS261" s="16">
        <f>IF( 数据!AS261&lt;=6,(数据!AS261-1)*权重!AI$48,              IF(数据!AS261&lt;=12, 5*权重!AI$48+(数据!AS261-6)*权重!AI$49,                              5*权重!AI$48+6*权重!AI$49+(数据!AS261-12)*权重!AI$51              )
 )</f>
        <v>1.8500000000000005</v>
      </c>
      <c r="AT261" s="16">
        <f>IF( 数据!AT261&lt;=6,(数据!AT261-1)*权重!AJ$48,              IF(数据!AT261&lt;=12, 5*权重!AJ$48+(数据!AT261-6)*权重!AJ$49,                              5*权重!AJ$48+6*权重!AJ$49+(数据!AT261-12)*权重!AJ$51              )
 )</f>
        <v>81.625</v>
      </c>
      <c r="AU261" s="16">
        <f>IF( 数据!AU261&lt;=6,(数据!AU261-1)*权重!AK$48,              IF(数据!AU261&lt;=12, 5*权重!AK$48+(数据!AU261-6)*权重!AK$49,                              5*权重!AK$48+6*权重!AK$49+(数据!AU261-12)*权重!AK$51              )
 )</f>
        <v>14.2</v>
      </c>
      <c r="AV261" s="16">
        <f>IF( 数据!AV261&lt;=6,(数据!AV261-1)*权重!AL$48,              IF(数据!AV261&lt;=10, 5*权重!AL$48+(数据!AV261-4)*权重!AL$50,                              5*权重!AL$48+4*权重!AL$50+(数据!AV261-10)*权重!AL$52              )  )</f>
        <v>5.0999999999999996</v>
      </c>
      <c r="AW261" s="16">
        <f>IF( 数据!AW261&lt;=6,(数据!AW261-1)*权重!AM$48,              IF(数据!AW261&lt;=10, 5*权重!AM$48+(数据!AW261-4)*权重!AM$50,                              5*权重!AM$48+4*权重!AM$50+(数据!AW261-10)*权重!AM$52              )  )</f>
        <v>4.5750000000000002</v>
      </c>
      <c r="AX261" s="16">
        <f>IF( 数据!AX261&lt;=6,(数据!AX261-1)*权重!AN$48,              IF(数据!AX261&lt;=10, 5*权重!AN$48+(数据!AX261-4)*权重!AN$50,                              5*权重!AN$48+4*权重!AN$50+(数据!AX261-10)*权重!AN$52              )  )</f>
        <v>20.95</v>
      </c>
      <c r="AY261" s="8">
        <v>1</v>
      </c>
      <c r="AZ261" s="8">
        <v>1</v>
      </c>
      <c r="BA261" s="8">
        <v>2</v>
      </c>
      <c r="BB261" s="8">
        <v>4</v>
      </c>
      <c r="BC261" s="8">
        <v>1</v>
      </c>
      <c r="BD261" s="8">
        <v>2</v>
      </c>
      <c r="BE261" s="8">
        <v>2</v>
      </c>
      <c r="BF261" s="8">
        <v>1</v>
      </c>
      <c r="BG261" s="8">
        <v>3</v>
      </c>
      <c r="BH261" s="8">
        <v>1</v>
      </c>
      <c r="BI261" s="8">
        <v>1</v>
      </c>
      <c r="BJ261" s="8">
        <v>7.4</v>
      </c>
      <c r="BK261" s="8" t="s">
        <v>251</v>
      </c>
      <c r="BL261" s="8">
        <v>12</v>
      </c>
      <c r="BM261" s="8" t="s">
        <v>361</v>
      </c>
      <c r="BN261" s="8"/>
      <c r="BO261" s="8" t="s">
        <v>26</v>
      </c>
      <c r="BP261" s="34">
        <v>48760</v>
      </c>
      <c r="BQ261" s="8" t="s">
        <v>21</v>
      </c>
      <c r="BR261" s="8" t="s">
        <v>156</v>
      </c>
    </row>
    <row r="262" spans="1:70" ht="15.5" thickBot="1" x14ac:dyDescent="0.35">
      <c r="A262" s="8" t="s">
        <v>26</v>
      </c>
      <c r="B262" s="16">
        <f t="shared" si="10"/>
        <v>437.46666666666664</v>
      </c>
      <c r="C262" s="8" t="s">
        <v>597</v>
      </c>
      <c r="D262" s="8"/>
      <c r="E262" s="33">
        <v>0.85</v>
      </c>
      <c r="F262" s="8">
        <v>0</v>
      </c>
      <c r="G262" s="8" t="s">
        <v>33</v>
      </c>
      <c r="H262" s="8" t="s">
        <v>158</v>
      </c>
      <c r="I262" s="8">
        <v>22</v>
      </c>
      <c r="J262" s="8">
        <v>155</v>
      </c>
      <c r="K262" s="8">
        <v>170</v>
      </c>
      <c r="L262" s="16">
        <f>IF( 数据!L262&lt;=6,(数据!L262-1)*权重!B$48,              IF(数据!L262&lt;=12, 5*权重!B$48+(数据!L262-6)*权重!B$49,                              5*权重!B$48+6*权重!B$49+(数据!L262-12)*权重!B$51              )
 )</f>
        <v>4.8666666666666663</v>
      </c>
      <c r="M262" s="16">
        <f>IF( 数据!M262&lt;=6,(数据!M262-1)*权重!C$48,              IF(数据!M262&lt;=12, 5*权重!C$48+(数据!M262-6)*权重!C$49,                              5*权重!C$48+6*权重!C$49+(数据!M262-12)*权重!C$51              )
 )</f>
        <v>2.5</v>
      </c>
      <c r="N262" s="16">
        <f>IF( 数据!N262&lt;=6,(数据!N262-1)*权重!D$48,              IF(数据!N262&lt;=12, 5*权重!D$48+(数据!N262-6)*权重!D$49,                              5*权重!D$48+6*权重!D$49+(数据!N262-12)*权重!D$51              )
 )</f>
        <v>0.27</v>
      </c>
      <c r="O262" s="16">
        <f>IF( 数据!O262&lt;=6,(数据!O262-1)*权重!E$48,              IF(数据!O262&lt;=12, 5*权重!E$48+(数据!O262-6)*权重!E$49,                              5*权重!E$48+6*权重!E$49+(数据!O262-12)*权重!E$51              )
 )</f>
        <v>0</v>
      </c>
      <c r="P262" s="16">
        <f>IF( 数据!P262&lt;=6,(数据!P262-1)*权重!F$48,              IF(数据!P262&lt;=12, 5*权重!F$48+(数据!P262-6)*权重!F$49,                              5*权重!F$48+6*权重!F$49+(数据!P262-12)*权重!F$51              )
 )</f>
        <v>-2.3499999999999996</v>
      </c>
      <c r="Q262" s="16">
        <f>IF( 数据!Q262&lt;=6,(数据!Q262-1)*权重!G$48,              IF(数据!Q262&lt;=12, 5*权重!G$48+(数据!Q262-6)*权重!G$49,                              5*权重!G$48+6*权重!G$49+(数据!Q262-12)*权重!G$51              )
 )</f>
        <v>0</v>
      </c>
      <c r="R262" s="16">
        <f>IF( 数据!R262&lt;=6,(数据!R262-1)*权重!H$48,              IF(数据!R262&lt;=12, 5*权重!H$48+(数据!R262-6)*权重!H$49,                              5*权重!H$48+6*权重!H$49+(数据!R262-12)*权重!H$51              )
 )</f>
        <v>0</v>
      </c>
      <c r="S262" s="16">
        <f>IF( 数据!S262&lt;=6,(数据!S262-1)*权重!I$48,              IF(数据!S262&lt;=12, 5*权重!I$48+(数据!S262-6)*权重!I$49,                              5*权重!I$48+6*权重!I$49+(数据!S262-12)*权重!I$51              )
 )</f>
        <v>13.666666666666666</v>
      </c>
      <c r="T262" s="16">
        <f>IF( 数据!T262&lt;=6,(数据!T262-1)*权重!J$48,              IF(数据!T262&lt;=12, 5*权重!J$48+(数据!T262-6)*权重!J$49,                              5*权重!J$48+6*权重!J$49+(数据!T262-12)*权重!J$51              )
 )</f>
        <v>1.2999999999999998</v>
      </c>
      <c r="U262" s="16">
        <f>IF( 数据!U262&lt;=6,(数据!U262-1)*权重!K$48,              IF(数据!U262&lt;=12, 5*权重!K$48+(数据!U262-6)*权重!K$49,                              5*权重!K$48+6*权重!K$49+(数据!U262-12)*权重!K$51              )
 )</f>
        <v>0</v>
      </c>
      <c r="V262" s="16">
        <f>IF( 数据!V262&lt;=6,(数据!V262-1)*权重!L$48,              IF(数据!V262&lt;=12, 5*权重!L$48+(数据!V262-6)*权重!L$49,                              5*权重!L$48+6*权重!L$49+(数据!V262-12)*权重!L$51              )
 )</f>
        <v>4.24</v>
      </c>
      <c r="W262" s="16">
        <f>IF( 数据!W262&lt;=6,(数据!W262-1)*权重!M$48,              IF(数据!W262&lt;=12, 5*权重!M$48+(数据!W262-6)*权重!M$49,                              5*权重!M$48+6*权重!M$49+(数据!W262-12)*权重!M$51              )
 )</f>
        <v>0.76666666666666661</v>
      </c>
      <c r="X262" s="16">
        <f>IF( 数据!X262&lt;=6,(数据!X262-1)*权重!N$48,              IF(数据!X262&lt;=12, 5*权重!N$48+(数据!X262-6)*权重!N$49,                              5*权重!N$48+6*权重!N$49+(数据!X262-12)*权重!N$51              )
 )</f>
        <v>3.1999999999999997</v>
      </c>
      <c r="Y262" s="16">
        <f>IF( 数据!Y262&lt;=6,(数据!Y262-1)*权重!O$48,              IF(数据!Y262&lt;=12, 5*权重!O$48+(数据!Y262-6)*权重!O$49,                              5*权重!O$48+6*权重!O$49+(数据!Y262-12)*权重!O$51              )
 )</f>
        <v>0.24</v>
      </c>
      <c r="Z262" s="16">
        <f>IF( 数据!Z262&lt;=6,(数据!Z262-1)*权重!P$48,              IF(数据!Z262&lt;=10, 5*权重!P$48+(数据!Z262-4)*权重!P$50,                              5*权重!P$48+4*权重!P$50+(数据!Z262-10)*权重!P$52              )  )</f>
        <v>-1.1000000000000001</v>
      </c>
      <c r="AA262" s="16">
        <f>IF( 数据!AA262&lt;=6,(数据!AA262-1)*权重!Q$48,              IF(数据!AA262&lt;=12, 5*权重!Q$48+(数据!AA262-6)*权重!Q$49,                              5*权重!Q$48+6*权重!Q$49+(数据!AA262-12)*权重!Q$51              )
 )</f>
        <v>6.5</v>
      </c>
      <c r="AB262" s="16">
        <f>IF( 数据!AB262&lt;=6,(数据!AB262-1)*权重!R$48,              IF(数据!AB262&lt;=10, 5*权重!R$48+(数据!AB262-4)*权重!R$50,                              5*权重!R$48+4*权重!R$50+(数据!AB262-10)*权重!R$52              )  )</f>
        <v>56.75</v>
      </c>
      <c r="AC262" s="16">
        <f>IF( 数据!AC262&lt;=6,(数据!AC262-1)*权重!S$48,              IF(数据!AC262&lt;=12, 5*权重!S$48+(数据!AC262-6)*权重!S$49,                              5*权重!S$48+6*权重!S$49+(数据!AC262-12)*权重!S$51              )
 )</f>
        <v>22.233333333333334</v>
      </c>
      <c r="AD262" s="16">
        <f>IF( 数据!AD262&lt;=6,(数据!AD262-1)*权重!T$48,              IF(数据!AD262&lt;=12, 5*权重!T$48+(数据!AD262-6)*权重!T$49,                              5*权重!T$48+6*权重!T$49+(数据!AD262-12)*权重!T$51              )
 )</f>
        <v>-0.49999999999999956</v>
      </c>
      <c r="AE262" s="16">
        <f>IF( 数据!AE262&lt;=6,(数据!AE262-1)*权重!U$48,              IF(数据!AE262&lt;=10, 5*权重!U$48+(数据!AE262-4)*权重!U$50,                              5*权重!U$48+4*权重!U$50+(数据!AE262-10)*权重!U$52              )  )</f>
        <v>-1.7999999999999994</v>
      </c>
      <c r="AF262" s="16">
        <f>IF( 数据!AF262&lt;=6,(数据!AF262-1)*权重!V$48,              IF(数据!AF262&lt;=10, 5*权重!V$48+(数据!AF262-4)*权重!V$50,                              5*权重!V$48+4*权重!V$50+(数据!AF262-10)*权重!V$52              )  )</f>
        <v>6.8250000000000011</v>
      </c>
      <c r="AG262" s="16">
        <f>IF( 数据!AG262&lt;=6,(数据!AG262-1)*权重!W$48,              IF(数据!AG262&lt;=12, 5*权重!W$48+(数据!AG262-6)*权重!W$49,                              5*权重!W$48+6*权重!W$49+(数据!AG262-12)*权重!W$51              )
 )</f>
        <v>3.0999999999999996</v>
      </c>
      <c r="AH262" s="16">
        <f>IF( 数据!AH262&lt;=6,(数据!AH262-1)*权重!X$48,              IF(数据!AH262&lt;=10, 5*权重!X$48+(数据!AH262-4)*权重!X$50,                              5*权重!X$48+4*权重!X$50+(数据!AH262-10)*权重!X$52              )  )</f>
        <v>-0.27500000000000002</v>
      </c>
      <c r="AI262" s="16">
        <f>IF( 数据!AI262&lt;=6,(数据!AI262-1)*权重!Y$48,              IF(数据!AI262&lt;=12, 5*权重!Y$48+(数据!AI262-6)*权重!Y$49,                              5*权重!Y$48+6*权重!Y$49+(数据!AI262-12)*权重!Y$51              )
 )</f>
        <v>3.3333333333333354E-2</v>
      </c>
      <c r="AJ262" s="16">
        <f>IF( 数据!AJ262&lt;=6,(数据!AJ262-1)*权重!Z$48,              IF(数据!AJ262&lt;=10, 5*权重!Z$48+(数据!AJ262-4)*权重!Z$50,                              5*权重!Z$48+4*权重!Z$50+(数据!AJ262-10)*权重!Z$52              )  )</f>
        <v>8.6625000000000014</v>
      </c>
      <c r="AK262" s="16">
        <f>IF( 数据!AK262&lt;=6,(数据!AK262-1)*权重!AA$48,              IF(数据!AK262&lt;=10, 5*权重!AA$48+(数据!AK262-4)*权重!AA$50,                              5*权重!AA$48+4*权重!AA$50+(数据!AK262-10)*权重!AA$52              )  )</f>
        <v>-1.4500000000000002</v>
      </c>
      <c r="AL262" s="16">
        <f>IF( 数据!AL262&lt;=6,(数据!AL262-1)*权重!AB$48,              IF(数据!AL262&lt;=12, 5*权重!AB$48+(数据!AL262-6)*权重!AB$49,                              5*权重!AB$48+6*权重!AB$49+(数据!AL262-12)*权重!AB$51              )
 )</f>
        <v>13.5</v>
      </c>
      <c r="AM262" s="16">
        <f>IF( 数据!AM262&lt;=6,(数据!AM262-1)*权重!AC$48,              IF(数据!AM262&lt;=12, 5*权重!AC$48+(数据!AM262-6)*权重!AC$49,                              5*权重!AC$48+6*权重!AC$49+(数据!AM262-12)*权重!AC$51              )
 )</f>
        <v>9.9666666666666668</v>
      </c>
      <c r="AN262" s="16">
        <f>IF( 数据!AN262&lt;=6,(数据!AN262-1)*权重!AD$48,              IF(数据!AN262&lt;=12, 5*权重!AD$48+(数据!AN262-6)*权重!AD$49,                              5*权重!AD$48+6*权重!AD$49+(数据!AN262-12)*权重!AD$51              )
 )</f>
        <v>82.0625</v>
      </c>
      <c r="AO262" s="16">
        <f>IF( 数据!AO262&lt;=6,(数据!AO262-1)*权重!AE$48,              IF(数据!AO262&lt;=12, 5*权重!AE$48+(数据!AO262-6)*权重!AE$49,                              5*权重!AE$48+6*权重!AE$49+(数据!AO262-12)*权重!AE$51              )
 )</f>
        <v>20.3</v>
      </c>
      <c r="AP262" s="16">
        <f>IF( 数据!AP262&lt;=6,(数据!AP262-1)*权重!AF$48,              IF(数据!AP262&lt;=12, 5*权重!AF$48+(数据!AP262-6)*权重!AF$49,                              5*权重!AF$48+6*权重!AF$49+(数据!AP262-12)*权重!AF$51              )
 )</f>
        <v>16.399999999999999</v>
      </c>
      <c r="AQ262" s="16">
        <f>IF( 数据!AQ262&lt;=6,(数据!AQ262-1)*权重!AG$48,              IF(数据!AQ262&lt;=12, 5*权重!AG$48+(数据!AQ262-6)*权重!AG$49,                              5*权重!AG$48+6*权重!AG$49+(数据!AQ262-12)*权重!AG$51              )
 )</f>
        <v>18.833333333333336</v>
      </c>
      <c r="AR262" s="16">
        <f>IF( 数据!AR262&lt;=6,(数据!AR262-1)*权重!AH$48,              IF(数据!AR262&lt;=12, 5*权重!AH$48+(数据!AR262-6)*权重!AH$49,                              5*权重!AH$48+6*权重!AH$49+(数据!AR262-12)*权重!AH$51              )
 )</f>
        <v>16.899999999999999</v>
      </c>
      <c r="AS262" s="16">
        <f>IF( 数据!AS262&lt;=6,(数据!AS262-1)*权重!AI$48,              IF(数据!AS262&lt;=12, 5*权重!AI$48+(数据!AS262-6)*权重!AI$49,                              5*权重!AI$48+6*权重!AI$49+(数据!AS262-12)*权重!AI$51              )
 )</f>
        <v>9.5000000000000018</v>
      </c>
      <c r="AT262" s="16">
        <f>IF( 数据!AT262&lt;=6,(数据!AT262-1)*权重!AJ$48,              IF(数据!AT262&lt;=12, 5*权重!AJ$48+(数据!AT262-6)*权重!AJ$49,                              5*权重!AJ$48+6*权重!AJ$49+(数据!AT262-12)*权重!AJ$51              )
 )</f>
        <v>81.625</v>
      </c>
      <c r="AU262" s="16">
        <f>IF( 数据!AU262&lt;=6,(数据!AU262-1)*权重!AK$48,              IF(数据!AU262&lt;=12, 5*权重!AK$48+(数据!AU262-6)*权重!AK$49,                              5*权重!AK$48+6*权重!AK$49+(数据!AU262-12)*权重!AK$51              )
 )</f>
        <v>14.499999999999998</v>
      </c>
      <c r="AV262" s="16">
        <f>IF( 数据!AV262&lt;=6,(数据!AV262-1)*权重!AL$48,              IF(数据!AV262&lt;=10, 5*权重!AL$48+(数据!AV262-4)*权重!AL$50,                              5*权重!AL$48+4*权重!AL$50+(数据!AV262-10)*权重!AL$52              )  )</f>
        <v>2.125</v>
      </c>
      <c r="AW262" s="16">
        <f>IF( 数据!AW262&lt;=6,(数据!AW262-1)*权重!AM$48,              IF(数据!AW262&lt;=10, 5*权重!AM$48+(数据!AW262-4)*权重!AM$50,                              5*权重!AM$48+4*权重!AM$50+(数据!AW262-10)*权重!AM$52              )  )</f>
        <v>2.5750000000000002</v>
      </c>
      <c r="AX262" s="16">
        <f>IF( 数据!AX262&lt;=6,(数据!AX262-1)*权重!AN$48,              IF(数据!AX262&lt;=10, 5*权重!AN$48+(数据!AX262-4)*权重!AN$50,                              5*权重!AN$48+4*权重!AN$50+(数据!AX262-10)*权重!AN$52              )  )</f>
        <v>21.5</v>
      </c>
      <c r="AY262" s="8">
        <v>3</v>
      </c>
      <c r="AZ262" s="8">
        <v>2</v>
      </c>
      <c r="BA262" s="8">
        <v>1</v>
      </c>
      <c r="BB262" s="8">
        <v>1</v>
      </c>
      <c r="BC262" s="8">
        <v>1</v>
      </c>
      <c r="BD262" s="8">
        <v>1</v>
      </c>
      <c r="BE262" s="8">
        <v>3</v>
      </c>
      <c r="BF262" s="8">
        <v>1</v>
      </c>
      <c r="BG262" s="8">
        <v>2</v>
      </c>
      <c r="BH262" s="8">
        <v>3</v>
      </c>
      <c r="BI262" s="8">
        <v>1</v>
      </c>
      <c r="BJ262" s="8">
        <v>7.35</v>
      </c>
      <c r="BK262" s="8" t="s">
        <v>249</v>
      </c>
      <c r="BL262" s="8">
        <v>14</v>
      </c>
      <c r="BM262" s="8">
        <v>2</v>
      </c>
      <c r="BN262" s="8"/>
      <c r="BO262" s="8">
        <v>2</v>
      </c>
      <c r="BP262" s="34">
        <v>47299</v>
      </c>
      <c r="BQ262" s="8" t="s">
        <v>21</v>
      </c>
      <c r="BR262" s="8" t="s">
        <v>156</v>
      </c>
    </row>
    <row r="263" spans="1:70" ht="15.5" thickBot="1" x14ac:dyDescent="0.35">
      <c r="A263" s="8" t="s">
        <v>26</v>
      </c>
      <c r="B263" s="16">
        <f t="shared" si="10"/>
        <v>456.53333333333325</v>
      </c>
      <c r="C263" s="8" t="s">
        <v>598</v>
      </c>
      <c r="D263" s="8"/>
      <c r="E263" s="33">
        <v>0.87</v>
      </c>
      <c r="F263" s="8">
        <v>0</v>
      </c>
      <c r="G263" s="8" t="s">
        <v>22</v>
      </c>
      <c r="H263" s="8" t="s">
        <v>599</v>
      </c>
      <c r="I263" s="8">
        <v>22</v>
      </c>
      <c r="J263" s="8">
        <v>141</v>
      </c>
      <c r="K263" s="8">
        <v>175</v>
      </c>
      <c r="L263" s="16">
        <f>IF( 数据!L263&lt;=6,(数据!L263-1)*权重!B$48,              IF(数据!L263&lt;=12, 5*权重!B$48+(数据!L263-6)*权重!B$49,                              5*权重!B$48+6*权重!B$49+(数据!L263-12)*权重!B$51              )
 )</f>
        <v>3</v>
      </c>
      <c r="M263" s="16">
        <f>IF( 数据!M263&lt;=6,(数据!M263-1)*权重!C$48,              IF(数据!M263&lt;=12, 5*权重!C$48+(数据!M263-6)*权重!C$49,                              5*权重!C$48+6*权重!C$49+(数据!M263-12)*权重!C$51              )
 )</f>
        <v>2.1</v>
      </c>
      <c r="N263" s="16">
        <f>IF( 数据!N263&lt;=6,(数据!N263-1)*权重!D$48,              IF(数据!N263&lt;=12, 5*权重!D$48+(数据!N263-6)*权重!D$49,                              5*权重!D$48+6*权重!D$49+(数据!N263-12)*权重!D$51              )
 )</f>
        <v>0.8</v>
      </c>
      <c r="O263" s="16">
        <f>IF( 数据!O263&lt;=6,(数据!O263-1)*权重!E$48,              IF(数据!O263&lt;=12, 5*权重!E$48+(数据!O263-6)*权重!E$49,                              5*权重!E$48+6*权重!E$49+(数据!O263-12)*权重!E$51              )
 )</f>
        <v>0</v>
      </c>
      <c r="P263" s="16">
        <f>IF( 数据!P263&lt;=6,(数据!P263-1)*权重!F$48,              IF(数据!P263&lt;=12, 5*权重!F$48+(数据!P263-6)*权重!F$49,                              5*权重!F$48+6*权重!F$49+(数据!P263-12)*权重!F$51              )
 )</f>
        <v>-3.1166666666666663</v>
      </c>
      <c r="Q263" s="16">
        <f>IF( 数据!Q263&lt;=6,(数据!Q263-1)*权重!G$48,              IF(数据!Q263&lt;=12, 5*权重!G$48+(数据!Q263-6)*权重!G$49,                              5*权重!G$48+6*权重!G$49+(数据!Q263-12)*权重!G$51              )
 )</f>
        <v>0</v>
      </c>
      <c r="R263" s="16">
        <f>IF( 数据!R263&lt;=6,(数据!R263-1)*权重!H$48,              IF(数据!R263&lt;=12, 5*权重!H$48+(数据!R263-6)*权重!H$49,                              5*权重!H$48+6*权重!H$49+(数据!R263-12)*权重!H$51              )
 )</f>
        <v>0</v>
      </c>
      <c r="S263" s="16">
        <f>IF( 数据!S263&lt;=6,(数据!S263-1)*权重!I$48,              IF(数据!S263&lt;=12, 5*权重!I$48+(数据!S263-6)*权重!I$49,                              5*权重!I$48+6*权重!I$49+(数据!S263-12)*权重!I$51              )
 )</f>
        <v>17.933333333333334</v>
      </c>
      <c r="T263" s="16">
        <f>IF( 数据!T263&lt;=6,(数据!T263-1)*权重!J$48,              IF(数据!T263&lt;=12, 5*权重!J$48+(数据!T263-6)*权重!J$49,                              5*权重!J$48+6*权重!J$49+(数据!T263-12)*权重!J$51              )
 )</f>
        <v>2.2666666666666666</v>
      </c>
      <c r="U263" s="16">
        <f>IF( 数据!U263&lt;=6,(数据!U263-1)*权重!K$48,              IF(数据!U263&lt;=12, 5*权重!K$48+(数据!U263-6)*权重!K$49,                              5*权重!K$48+6*权重!K$49+(数据!U263-12)*权重!K$51              )
 )</f>
        <v>0</v>
      </c>
      <c r="V263" s="16">
        <f>IF( 数据!V263&lt;=6,(数据!V263-1)*权重!L$48,              IF(数据!V263&lt;=12, 5*权重!L$48+(数据!V263-6)*权重!L$49,                              5*权重!L$48+6*权重!L$49+(数据!V263-12)*权重!L$51              )
 )</f>
        <v>8.1666666666666679</v>
      </c>
      <c r="W263" s="16">
        <f>IF( 数据!W263&lt;=6,(数据!W263-1)*权重!M$48,              IF(数据!W263&lt;=12, 5*权重!M$48+(数据!W263-6)*权重!M$49,                              5*权重!M$48+6*权重!M$49+(数据!W263-12)*权重!M$51              )
 )</f>
        <v>0.1333333333333333</v>
      </c>
      <c r="X263" s="16">
        <f>IF( 数据!X263&lt;=6,(数据!X263-1)*权重!N$48,              IF(数据!X263&lt;=12, 5*权重!N$48+(数据!X263-6)*权重!N$49,                              5*权重!N$48+6*权重!N$49+(数据!X263-12)*权重!N$51              )
 )</f>
        <v>1.9666666666666666</v>
      </c>
      <c r="Y263" s="16">
        <f>IF( 数据!Y263&lt;=6,(数据!Y263-1)*权重!O$48,              IF(数据!Y263&lt;=12, 5*权重!O$48+(数据!Y263-6)*权重!O$49,                              5*权重!O$48+6*权重!O$49+(数据!Y263-12)*权重!O$51              )
 )</f>
        <v>1.6166666666666667</v>
      </c>
      <c r="Z263" s="16">
        <f>IF( 数据!Z263&lt;=6,(数据!Z263-1)*权重!P$48,              IF(数据!Z263&lt;=10, 5*权重!P$48+(数据!Z263-4)*权重!P$50,                              5*权重!P$48+4*权重!P$50+(数据!Z263-10)*权重!P$52              )  )</f>
        <v>-0.90000000000000013</v>
      </c>
      <c r="AA263" s="16">
        <f>IF( 数据!AA263&lt;=6,(数据!AA263-1)*权重!Q$48,              IF(数据!AA263&lt;=12, 5*权重!Q$48+(数据!AA263-6)*权重!Q$49,                              5*权重!Q$48+6*权重!Q$49+(数据!AA263-12)*权重!Q$51              )
 )</f>
        <v>6.6666666666666661</v>
      </c>
      <c r="AB263" s="16">
        <f>IF( 数据!AB263&lt;=6,(数据!AB263-1)*权重!R$48,              IF(数据!AB263&lt;=10, 5*权重!R$48+(数据!AB263-4)*权重!R$50,                              5*权重!R$48+4*权重!R$50+(数据!AB263-10)*权重!R$52              )  )</f>
        <v>56.75</v>
      </c>
      <c r="AC263" s="16">
        <f>IF( 数据!AC263&lt;=6,(数据!AC263-1)*权重!S$48,              IF(数据!AC263&lt;=12, 5*权重!S$48+(数据!AC263-6)*权重!S$49,                              5*权重!S$48+6*权重!S$49+(数据!AC263-12)*权重!S$51              )
 )</f>
        <v>18.75</v>
      </c>
      <c r="AD263" s="16">
        <f>IF( 数据!AD263&lt;=6,(数据!AD263-1)*权重!T$48,              IF(数据!AD263&lt;=12, 5*权重!T$48+(数据!AD263-6)*权重!T$49,                              5*权重!T$48+6*权重!T$49+(数据!AD263-12)*权重!T$51              )
 )</f>
        <v>-0.83333333333333304</v>
      </c>
      <c r="AE263" s="16">
        <f>IF( 数据!AE263&lt;=6,(数据!AE263-1)*权重!U$48,              IF(数据!AE263&lt;=10, 5*权重!U$48+(数据!AE263-4)*权重!U$50,                              5*权重!U$48+4*权重!U$50+(数据!AE263-10)*权重!U$52              )  )</f>
        <v>-3.2749999999999995</v>
      </c>
      <c r="AF263" s="16">
        <f>IF( 数据!AF263&lt;=6,(数据!AF263-1)*权重!V$48,              IF(数据!AF263&lt;=10, 5*权重!V$48+(数据!AF263-4)*权重!V$50,                              5*权重!V$48+4*权重!V$50+(数据!AF263-10)*权重!V$52              )  )</f>
        <v>8.1375000000000011</v>
      </c>
      <c r="AG263" s="16">
        <f>IF( 数据!AG263&lt;=6,(数据!AG263-1)*权重!W$48,              IF(数据!AG263&lt;=12, 5*权重!W$48+(数据!AG263-6)*权重!W$49,                              5*权重!W$48+6*权重!W$49+(数据!AG263-12)*权重!W$51              )
 )</f>
        <v>5.05</v>
      </c>
      <c r="AH263" s="16">
        <f>IF( 数据!AH263&lt;=6,(数据!AH263-1)*权重!X$48,              IF(数据!AH263&lt;=10, 5*权重!X$48+(数据!AH263-4)*权重!X$50,                              5*权重!X$48+4*权重!X$50+(数据!AH263-10)*权重!X$52              )  )</f>
        <v>-0.16249999999999998</v>
      </c>
      <c r="AI263" s="16">
        <f>IF( 数据!AI263&lt;=6,(数据!AI263-1)*权重!Y$48,              IF(数据!AI263&lt;=12, 5*权重!Y$48+(数据!AI263-6)*权重!Y$49,                              5*权重!Y$48+6*权重!Y$49+(数据!AI263-12)*权重!Y$51              )
 )</f>
        <v>0.53333333333333333</v>
      </c>
      <c r="AJ263" s="16">
        <f>IF( 数据!AJ263&lt;=6,(数据!AJ263-1)*权重!Z$48,              IF(数据!AJ263&lt;=10, 5*权重!Z$48+(数据!AJ263-4)*权重!Z$50,                              5*权重!Z$48+4*权重!Z$50+(数据!AJ263-10)*权重!Z$52              )  )</f>
        <v>10.425000000000001</v>
      </c>
      <c r="AK263" s="16">
        <f>IF( 数据!AK263&lt;=6,(数据!AK263-1)*权重!AA$48,              IF(数据!AK263&lt;=10, 5*权重!AA$48+(数据!AK263-4)*权重!AA$50,                              5*权重!AA$48+4*权重!AA$50+(数据!AK263-10)*权重!AA$52              )  )</f>
        <v>-0.92500000000000004</v>
      </c>
      <c r="AL263" s="16">
        <f>IF( 数据!AL263&lt;=6,(数据!AL263-1)*权重!AB$48,              IF(数据!AL263&lt;=12, 5*权重!AB$48+(数据!AL263-6)*权重!AB$49,                              5*权重!AB$48+6*权重!AB$49+(数据!AL263-12)*权重!AB$51              )
 )</f>
        <v>13.5</v>
      </c>
      <c r="AM263" s="16">
        <f>IF( 数据!AM263&lt;=6,(数据!AM263-1)*权重!AC$48,              IF(数据!AM263&lt;=12, 5*权重!AC$48+(数据!AM263-6)*权重!AC$49,                              5*权重!AC$48+6*权重!AC$49+(数据!AM263-12)*权重!AC$51              )
 )</f>
        <v>8.8666666666666671</v>
      </c>
      <c r="AN263" s="16">
        <f>IF( 数据!AN263&lt;=6,(数据!AN263-1)*权重!AD$48,              IF(数据!AN263&lt;=12, 5*权重!AD$48+(数据!AN263-6)*权重!AD$49,                              5*权重!AD$48+6*权重!AD$49+(数据!AN263-12)*权重!AD$51              )
 )</f>
        <v>86.791666666666657</v>
      </c>
      <c r="AO263" s="16">
        <f>IF( 数据!AO263&lt;=6,(数据!AO263-1)*权重!AE$48,              IF(数据!AO263&lt;=12, 5*权重!AE$48+(数据!AO263-6)*权重!AE$49,                              5*权重!AE$48+6*权重!AE$49+(数据!AO263-12)*权重!AE$51              )
 )</f>
        <v>15.1</v>
      </c>
      <c r="AP263" s="16">
        <f>IF( 数据!AP263&lt;=6,(数据!AP263-1)*权重!AF$48,              IF(数据!AP263&lt;=12, 5*权重!AF$48+(数据!AP263-6)*权重!AF$49,                              5*权重!AF$48+6*权重!AF$49+(数据!AP263-12)*权重!AF$51              )
 )</f>
        <v>18.333333333333332</v>
      </c>
      <c r="AQ263" s="16">
        <f>IF( 数据!AQ263&lt;=6,(数据!AQ263-1)*权重!AG$48,              IF(数据!AQ263&lt;=12, 5*权重!AG$48+(数据!AQ263-6)*权重!AG$49,                              5*权重!AG$48+6*权重!AG$49+(数据!AQ263-12)*权重!AG$51              )
 )</f>
        <v>18.316666666666666</v>
      </c>
      <c r="AR263" s="16">
        <f>IF( 数据!AR263&lt;=6,(数据!AR263-1)*权重!AH$48,              IF(数据!AR263&lt;=12, 5*权重!AH$48+(数据!AR263-6)*权重!AH$49,                              5*权重!AH$48+6*权重!AH$49+(数据!AR263-12)*权重!AH$51              )
 )</f>
        <v>14.566666666666665</v>
      </c>
      <c r="AS263" s="16">
        <f>IF( 数据!AS263&lt;=6,(数据!AS263-1)*权重!AI$48,              IF(数据!AS263&lt;=12, 5*权重!AI$48+(数据!AS263-6)*权重!AI$49,                              5*权重!AI$48+6*权重!AI$49+(数据!AS263-12)*权重!AI$51              )
 )</f>
        <v>9.5000000000000018</v>
      </c>
      <c r="AT263" s="16">
        <f>IF( 数据!AT263&lt;=6,(数据!AT263-1)*权重!AJ$48,              IF(数据!AT263&lt;=12, 5*权重!AJ$48+(数据!AT263-6)*权重!AJ$49,                              5*权重!AJ$48+6*权重!AJ$49+(数据!AT263-12)*权重!AJ$51              )
 )</f>
        <v>91.375</v>
      </c>
      <c r="AU263" s="16">
        <f>IF( 数据!AU263&lt;=6,(数据!AU263-1)*权重!AK$48,              IF(数据!AU263&lt;=12, 5*权重!AK$48+(数据!AU263-6)*权重!AK$49,                              5*权重!AK$48+6*权重!AK$49+(数据!AU263-12)*权重!AK$51              )
 )</f>
        <v>14.499999999999998</v>
      </c>
      <c r="AV263" s="16">
        <f>IF( 数据!AV263&lt;=6,(数据!AV263-1)*权重!AL$48,              IF(数据!AV263&lt;=10, 5*权重!AL$48+(数据!AV263-4)*权重!AL$50,                              5*权重!AL$48+4*权重!AL$50+(数据!AV263-10)*权重!AL$52              )  )</f>
        <v>3.4</v>
      </c>
      <c r="AW263" s="16">
        <f>IF( 数据!AW263&lt;=6,(数据!AW263-1)*权重!AM$48,              IF(数据!AW263&lt;=10, 5*权重!AM$48+(数据!AW263-4)*权重!AM$50,                              5*权重!AM$48+4*权重!AM$50+(数据!AW263-10)*权重!AM$52              )  )</f>
        <v>3.45</v>
      </c>
      <c r="AX263" s="16">
        <f>IF( 数据!AX263&lt;=6,(数据!AX263-1)*权重!AN$48,              IF(数据!AX263&lt;=10, 5*权重!AN$48+(数据!AX263-4)*权重!AN$50,                              5*权重!AN$48+4*权重!AN$50+(数据!AX263-10)*权重!AN$52              )  )</f>
        <v>23.75</v>
      </c>
      <c r="AY263" s="8">
        <v>3</v>
      </c>
      <c r="AZ263" s="8">
        <v>2</v>
      </c>
      <c r="BA263" s="8">
        <v>3</v>
      </c>
      <c r="BB263" s="8">
        <v>1</v>
      </c>
      <c r="BC263" s="8">
        <v>3</v>
      </c>
      <c r="BD263" s="8">
        <v>1</v>
      </c>
      <c r="BE263" s="8">
        <v>3</v>
      </c>
      <c r="BF263" s="8">
        <v>1</v>
      </c>
      <c r="BG263" s="8">
        <v>3</v>
      </c>
      <c r="BH263" s="8">
        <v>1</v>
      </c>
      <c r="BI263" s="8">
        <v>3</v>
      </c>
      <c r="BJ263" s="8">
        <v>6.75</v>
      </c>
      <c r="BK263" s="8" t="s">
        <v>22</v>
      </c>
      <c r="BL263" s="8">
        <v>12</v>
      </c>
      <c r="BM263" s="8" t="s">
        <v>361</v>
      </c>
      <c r="BN263" s="8"/>
      <c r="BO263" s="8">
        <v>4</v>
      </c>
      <c r="BP263" s="34">
        <v>48029</v>
      </c>
      <c r="BQ263" s="8" t="s">
        <v>21</v>
      </c>
      <c r="BR263" s="8" t="s">
        <v>156</v>
      </c>
    </row>
    <row r="264" spans="1:70" ht="15.5" thickBot="1" x14ac:dyDescent="0.35">
      <c r="A264" s="8" t="s">
        <v>26</v>
      </c>
      <c r="B264" s="16">
        <f t="shared" si="10"/>
        <v>376.58000000000004</v>
      </c>
      <c r="C264" s="8" t="s">
        <v>600</v>
      </c>
      <c r="D264" s="8" t="s">
        <v>372</v>
      </c>
      <c r="E264" s="33">
        <v>0.94</v>
      </c>
      <c r="F264" s="8">
        <v>0</v>
      </c>
      <c r="G264" s="8" t="s">
        <v>20</v>
      </c>
      <c r="H264" s="8" t="s">
        <v>32</v>
      </c>
      <c r="I264" s="8">
        <v>27</v>
      </c>
      <c r="J264" s="8">
        <v>149</v>
      </c>
      <c r="K264" s="8">
        <v>160</v>
      </c>
      <c r="L264" s="16">
        <f>IF( 数据!L264&lt;=6,(数据!L264-1)*权重!B$48,              IF(数据!L264&lt;=12, 5*权重!B$48+(数据!L264-6)*权重!B$49,                              5*权重!B$48+6*权重!B$49+(数据!L264-12)*权重!B$51              )
 )</f>
        <v>3.0833333333333335</v>
      </c>
      <c r="M264" s="16">
        <f>IF( 数据!M264&lt;=6,(数据!M264-1)*权重!C$48,              IF(数据!M264&lt;=12, 5*权重!C$48+(数据!M264-6)*权重!C$49,                              5*权重!C$48+6*权重!C$49+(数据!M264-12)*权重!C$51              )
 )</f>
        <v>0.57999999999999996</v>
      </c>
      <c r="N264" s="16">
        <f>IF( 数据!N264&lt;=6,(数据!N264-1)*权重!D$48,              IF(数据!N264&lt;=12, 5*权重!D$48+(数据!N264-6)*权重!D$49,                              5*权重!D$48+6*权重!D$49+(数据!N264-12)*权重!D$51              )
 )</f>
        <v>0</v>
      </c>
      <c r="O264" s="16">
        <f>IF( 数据!O264&lt;=6,(数据!O264-1)*权重!E$48,              IF(数据!O264&lt;=12, 5*权重!E$48+(数据!O264-6)*权重!E$49,                              5*权重!E$48+6*权重!E$49+(数据!O264-12)*权重!E$51              )
 )</f>
        <v>0</v>
      </c>
      <c r="P264" s="16">
        <f>IF( 数据!P264&lt;=6,(数据!P264-1)*权重!F$48,              IF(数据!P264&lt;=12, 5*权重!F$48+(数据!P264-6)*权重!F$49,                              5*权重!F$48+6*权重!F$49+(数据!P264-12)*权重!F$51              )
 )</f>
        <v>-3.1166666666666663</v>
      </c>
      <c r="Q264" s="16">
        <f>IF( 数据!Q264&lt;=6,(数据!Q264-1)*权重!G$48,              IF(数据!Q264&lt;=12, 5*权重!G$48+(数据!Q264-6)*权重!G$49,                              5*权重!G$48+6*权重!G$49+(数据!Q264-12)*权重!G$51              )
 )</f>
        <v>0</v>
      </c>
      <c r="R264" s="16">
        <f>IF( 数据!R264&lt;=6,(数据!R264-1)*权重!H$48,              IF(数据!R264&lt;=12, 5*权重!H$48+(数据!R264-6)*权重!H$49,                              5*权重!H$48+6*权重!H$49+(数据!R264-12)*权重!H$51              )
 )</f>
        <v>0</v>
      </c>
      <c r="S264" s="16">
        <f>IF( 数据!S264&lt;=6,(数据!S264-1)*权重!I$48,              IF(数据!S264&lt;=12, 5*权重!I$48+(数据!S264-6)*权重!I$49,                              5*权重!I$48+6*权重!I$49+(数据!S264-12)*权重!I$51              )
 )</f>
        <v>2.4</v>
      </c>
      <c r="T264" s="16">
        <f>IF( 数据!T264&lt;=6,(数据!T264-1)*权重!J$48,              IF(数据!T264&lt;=12, 5*权重!J$48+(数据!T264-6)*权重!J$49,                              5*权重!J$48+6*权重!J$49+(数据!T264-12)*权重!J$51              )
 )</f>
        <v>1.4</v>
      </c>
      <c r="U264" s="16">
        <f>IF( 数据!U264&lt;=6,(数据!U264-1)*权重!K$48,              IF(数据!U264&lt;=12, 5*权重!K$48+(数据!U264-6)*权重!K$49,                              5*权重!K$48+6*权重!K$49+(数据!U264-12)*权重!K$51              )
 )</f>
        <v>0</v>
      </c>
      <c r="V264" s="16">
        <f>IF( 数据!V264&lt;=6,(数据!V264-1)*权重!L$48,              IF(数据!V264&lt;=12, 5*权重!L$48+(数据!V264-6)*权重!L$49,                              5*权重!L$48+6*权重!L$49+(数据!V264-12)*权重!L$51              )
 )</f>
        <v>1.06</v>
      </c>
      <c r="W264" s="16">
        <f>IF( 数据!W264&lt;=6,(数据!W264-1)*权重!M$48,              IF(数据!W264&lt;=12, 5*权重!M$48+(数据!W264-6)*权重!M$49,                              5*权重!M$48+6*权重!M$49+(数据!W264-12)*权重!M$51              )
 )</f>
        <v>-0.51666666666666661</v>
      </c>
      <c r="X264" s="16">
        <f>IF( 数据!X264&lt;=6,(数据!X264-1)*权重!N$48,              IF(数据!X264&lt;=12, 5*权重!N$48+(数据!X264-6)*权重!N$49,                              5*权重!N$48+6*权重!N$49+(数据!X264-12)*权重!N$51              )
 )</f>
        <v>0</v>
      </c>
      <c r="Y264" s="16">
        <f>IF( 数据!Y264&lt;=6,(数据!Y264-1)*权重!O$48,              IF(数据!Y264&lt;=12, 5*权重!O$48+(数据!Y264-6)*权重!O$49,                              5*权重!O$48+6*权重!O$49+(数据!Y264-12)*权重!O$51              )
 )</f>
        <v>0</v>
      </c>
      <c r="Z264" s="16">
        <f>IF( 数据!Z264&lt;=6,(数据!Z264-1)*权重!P$48,              IF(数据!Z264&lt;=10, 5*权重!P$48+(数据!Z264-4)*权重!P$50,                              5*权重!P$48+4*权重!P$50+(数据!Z264-10)*权重!P$52              )  )</f>
        <v>-1.7250000000000001</v>
      </c>
      <c r="AA264" s="16">
        <f>IF( 数据!AA264&lt;=6,(数据!AA264-1)*权重!Q$48,              IF(数据!AA264&lt;=12, 5*权重!Q$48+(数据!AA264-6)*权重!Q$49,                              5*权重!Q$48+6*权重!Q$49+(数据!AA264-12)*权重!Q$51              )
 )</f>
        <v>4.5</v>
      </c>
      <c r="AB264" s="16">
        <f>IF( 数据!AB264&lt;=6,(数据!AB264-1)*权重!R$48,              IF(数据!AB264&lt;=10, 5*权重!R$48+(数据!AB264-4)*权重!R$50,                              5*权重!R$48+4*权重!R$50+(数据!AB264-10)*权重!R$52              )  )</f>
        <v>55.2</v>
      </c>
      <c r="AC264" s="16">
        <f>IF( 数据!AC264&lt;=6,(数据!AC264-1)*权重!S$48,              IF(数据!AC264&lt;=12, 5*权重!S$48+(数据!AC264-6)*权重!S$49,                              5*权重!S$48+6*权重!S$49+(数据!AC264-12)*权重!S$51              )
 )</f>
        <v>18</v>
      </c>
      <c r="AD264" s="16">
        <f>IF( 数据!AD264&lt;=6,(数据!AD264-1)*权重!T$48,              IF(数据!AD264&lt;=12, 5*权重!T$48+(数据!AD264-6)*权重!T$49,                              5*权重!T$48+6*权重!T$49+(数据!AD264-12)*权重!T$51              )
 )</f>
        <v>-1.5999999999999996</v>
      </c>
      <c r="AE264" s="16">
        <f>IF( 数据!AE264&lt;=6,(数据!AE264-1)*权重!U$48,              IF(数据!AE264&lt;=10, 5*权重!U$48+(数据!AE264-4)*权重!U$50,                              5*权重!U$48+4*权重!U$50+(数据!AE264-10)*权重!U$52              )  )</f>
        <v>-3.2749999999999995</v>
      </c>
      <c r="AF264" s="16">
        <f>IF( 数据!AF264&lt;=6,(数据!AF264-1)*权重!V$48,              IF(数据!AF264&lt;=10, 5*权重!V$48+(数据!AF264-4)*权重!V$50,                              5*权重!V$48+4*权重!V$50+(数据!AF264-10)*权重!V$52              )  )</f>
        <v>6.3000000000000007</v>
      </c>
      <c r="AG264" s="16">
        <f>IF( 数据!AG264&lt;=6,(数据!AG264-1)*权重!W$48,              IF(数据!AG264&lt;=12, 5*权重!W$48+(数据!AG264-6)*权重!W$49,                              5*权重!W$48+6*权重!W$49+(数据!AG264-12)*权重!W$51              )
 )</f>
        <v>3.75</v>
      </c>
      <c r="AH264" s="16">
        <f>IF( 数据!AH264&lt;=6,(数据!AH264-1)*权重!X$48,              IF(数据!AH264&lt;=10, 5*权重!X$48+(数据!AH264-4)*权重!X$50,                              5*权重!X$48+4*权重!X$50+(数据!AH264-10)*权重!X$52              )  )</f>
        <v>-0.27500000000000002</v>
      </c>
      <c r="AI264" s="16">
        <f>IF( 数据!AI264&lt;=6,(数据!AI264-1)*权重!Y$48,              IF(数据!AI264&lt;=12, 5*权重!Y$48+(数据!AI264-6)*权重!Y$49,                              5*权重!Y$48+6*权重!Y$49+(数据!AI264-12)*权重!Y$51              )
 )</f>
        <v>0.04</v>
      </c>
      <c r="AJ264" s="16">
        <f>IF( 数据!AJ264&lt;=6,(数据!AJ264-1)*权重!Z$48,              IF(数据!AJ264&lt;=10, 5*权重!Z$48+(数据!AJ264-4)*权重!Z$50,                              5*权重!Z$48+4*权重!Z$50+(数据!AJ264-10)*权重!Z$52              )  )</f>
        <v>6.65</v>
      </c>
      <c r="AK264" s="16">
        <f>IF( 数据!AK264&lt;=6,(数据!AK264-1)*权重!AA$48,              IF(数据!AK264&lt;=10, 5*权重!AA$48+(数据!AK264-4)*权重!AA$50,                              5*权重!AA$48+4*权重!AA$50+(数据!AK264-10)*权重!AA$52              )  )</f>
        <v>-0.92500000000000004</v>
      </c>
      <c r="AL264" s="16">
        <f>IF( 数据!AL264&lt;=6,(数据!AL264-1)*权重!AB$48,              IF(数据!AL264&lt;=12, 5*权重!AB$48+(数据!AL264-6)*权重!AB$49,                              5*权重!AB$48+6*权重!AB$49+(数据!AL264-12)*权重!AB$51              )
 )</f>
        <v>11.716666666666665</v>
      </c>
      <c r="AM264" s="16">
        <f>IF( 数据!AM264&lt;=6,(数据!AM264-1)*权重!AC$48,              IF(数据!AM264&lt;=12, 5*权重!AC$48+(数据!AM264-6)*权重!AC$49,                              5*权重!AC$48+6*权重!AC$49+(数据!AM264-12)*权重!AC$51              )
 )</f>
        <v>9.2333333333333343</v>
      </c>
      <c r="AN264" s="16">
        <f>IF( 数据!AN264&lt;=6,(数据!AN264-1)*权重!AD$48,              IF(数据!AN264&lt;=12, 5*权重!AD$48+(数据!AN264-6)*权重!AD$49,                              5*权重!AD$48+6*权重!AD$49+(数据!AN264-12)*权重!AD$51              )
 )</f>
        <v>72.604166666666671</v>
      </c>
      <c r="AO264" s="16">
        <f>IF( 数据!AO264&lt;=6,(数据!AO264-1)*权重!AE$48,              IF(数据!AO264&lt;=12, 5*权重!AE$48+(数据!AO264-6)*权重!AE$49,                              5*权重!AE$48+6*权重!AE$49+(数据!AO264-12)*权重!AE$51              )
 )</f>
        <v>28.1</v>
      </c>
      <c r="AP264" s="16">
        <f>IF( 数据!AP264&lt;=6,(数据!AP264-1)*权重!AF$48,              IF(数据!AP264&lt;=12, 5*权重!AF$48+(数据!AP264-6)*权重!AF$49,                              5*权重!AF$48+6*权重!AF$49+(数据!AP264-12)*权重!AF$51              )
 )</f>
        <v>15.433333333333334</v>
      </c>
      <c r="AQ264" s="16">
        <f>IF( 数据!AQ264&lt;=6,(数据!AQ264-1)*权重!AG$48,              IF(数据!AQ264&lt;=12, 5*权重!AG$48+(数据!AQ264-6)*权重!AG$49,                              5*权重!AG$48+6*权重!AG$49+(数据!AQ264-12)*权重!AG$51              )
 )</f>
        <v>17.8</v>
      </c>
      <c r="AR264" s="16">
        <f>IF( 数据!AR264&lt;=6,(数据!AR264-1)*权重!AH$48,              IF(数据!AR264&lt;=12, 5*权重!AH$48+(数据!AR264-6)*权重!AH$49,                              5*权重!AH$48+6*权重!AH$49+(数据!AR264-12)*权重!AH$51              )
 )</f>
        <v>13.399999999999999</v>
      </c>
      <c r="AS264" s="16">
        <f>IF( 数据!AS264&lt;=6,(数据!AS264-1)*权重!AI$48,              IF(数据!AS264&lt;=12, 5*权重!AI$48+(数据!AS264-6)*权重!AI$49,                              5*权重!AI$48+6*权重!AI$49+(数据!AS264-12)*权重!AI$51              )
 )</f>
        <v>9.5000000000000018</v>
      </c>
      <c r="AT264" s="16">
        <f>IF( 数据!AT264&lt;=6,(数据!AT264-1)*权重!AJ$48,              IF(数据!AT264&lt;=12, 5*权重!AJ$48+(数据!AT264-6)*权重!AJ$49,                              5*权重!AJ$48+6*权重!AJ$49+(数据!AT264-12)*权重!AJ$51              )
 )</f>
        <v>67</v>
      </c>
      <c r="AU264" s="16">
        <f>IF( 数据!AU264&lt;=6,(数据!AU264-1)*权重!AK$48,              IF(数据!AU264&lt;=12, 5*权重!AK$48+(数据!AU264-6)*权重!AK$49,                              5*权重!AK$48+6*权重!AK$49+(数据!AU264-12)*权重!AK$51              )
 )</f>
        <v>13.899999999999999</v>
      </c>
      <c r="AV264" s="16">
        <f>IF( 数据!AV264&lt;=6,(数据!AV264-1)*权重!AL$48,              IF(数据!AV264&lt;=10, 5*权重!AL$48+(数据!AV264-4)*权重!AL$50,                              5*权重!AL$48+4*权重!AL$50+(数据!AV264-10)*权重!AL$52              )  )</f>
        <v>2.2999999999999998</v>
      </c>
      <c r="AW264" s="16">
        <f>IF( 数据!AW264&lt;=6,(数据!AW264-1)*权重!AM$48,              IF(数据!AW264&lt;=10, 5*权重!AM$48+(数据!AW264-4)*权重!AM$50,                              5*权重!AM$48+4*权重!AM$50+(数据!AW264-10)*权重!AM$52              )  )</f>
        <v>2.8250000000000002</v>
      </c>
      <c r="AX264" s="16">
        <f>IF( 数据!AX264&lt;=6,(数据!AX264-1)*权重!AN$48,              IF(数据!AX264&lt;=10, 5*权重!AN$48+(数据!AX264-4)*权重!AN$50,                              5*权重!AN$48+4*权重!AN$50+(数据!AX264-10)*权重!AN$52              )  )</f>
        <v>21.237499999999997</v>
      </c>
      <c r="AY264" s="8">
        <v>14</v>
      </c>
      <c r="AZ264" s="8">
        <v>15</v>
      </c>
      <c r="BA264" s="8">
        <v>16</v>
      </c>
      <c r="BB264" s="8">
        <v>17</v>
      </c>
      <c r="BC264" s="8">
        <v>10</v>
      </c>
      <c r="BD264" s="8">
        <v>14</v>
      </c>
      <c r="BE264" s="8">
        <v>14</v>
      </c>
      <c r="BF264" s="8">
        <v>15</v>
      </c>
      <c r="BG264" s="8">
        <v>15</v>
      </c>
      <c r="BH264" s="8">
        <v>11</v>
      </c>
      <c r="BI264" s="8">
        <v>17</v>
      </c>
      <c r="BJ264" s="8">
        <v>7.8</v>
      </c>
      <c r="BK264" s="8" t="s">
        <v>22</v>
      </c>
      <c r="BL264" s="8">
        <v>10</v>
      </c>
      <c r="BM264" s="8">
        <v>1</v>
      </c>
      <c r="BN264" s="8"/>
      <c r="BO264" s="8" t="s">
        <v>26</v>
      </c>
      <c r="BP264" s="34">
        <v>47664</v>
      </c>
      <c r="BQ264" s="8" t="s">
        <v>21</v>
      </c>
      <c r="BR264" s="8" t="s">
        <v>156</v>
      </c>
    </row>
    <row r="265" spans="1:70" ht="15.5" thickBot="1" x14ac:dyDescent="0.35">
      <c r="A265" s="8" t="s">
        <v>26</v>
      </c>
      <c r="B265" s="16">
        <f t="shared" si="10"/>
        <v>426.89416666666665</v>
      </c>
      <c r="C265" s="8" t="s">
        <v>601</v>
      </c>
      <c r="D265" s="8" t="s">
        <v>372</v>
      </c>
      <c r="E265" s="33">
        <v>0.93</v>
      </c>
      <c r="F265" s="8">
        <v>0</v>
      </c>
      <c r="G265" s="8" t="s">
        <v>20</v>
      </c>
      <c r="H265" s="8" t="s">
        <v>410</v>
      </c>
      <c r="I265" s="8">
        <v>25</v>
      </c>
      <c r="J265" s="8">
        <v>144</v>
      </c>
      <c r="K265" s="8">
        <v>164</v>
      </c>
      <c r="L265" s="16">
        <f>IF( 数据!L265&lt;=6,(数据!L265-1)*权重!B$48,              IF(数据!L265&lt;=12, 5*权重!B$48+(数据!L265-6)*权重!B$49,                              5*权重!B$48+6*权重!B$49+(数据!L265-12)*权重!B$51              )
 )</f>
        <v>3.4666666666666668</v>
      </c>
      <c r="M265" s="16">
        <f>IF( 数据!M265&lt;=6,(数据!M265-1)*权重!C$48,              IF(数据!M265&lt;=12, 5*权重!C$48+(数据!M265-6)*权重!C$49,                              5*权重!C$48+6*权重!C$49+(数据!M265-12)*权重!C$51              )
 )</f>
        <v>1.3333333333333335</v>
      </c>
      <c r="N265" s="16">
        <f>IF( 数据!N265&lt;=6,(数据!N265-1)*权重!D$48,              IF(数据!N265&lt;=12, 5*权重!D$48+(数据!N265-6)*权重!D$49,                              5*权重!D$48+6*权重!D$49+(数据!N265-12)*权重!D$51              )
 )</f>
        <v>0.64</v>
      </c>
      <c r="O265" s="16">
        <f>IF( 数据!O265&lt;=6,(数据!O265-1)*权重!E$48,              IF(数据!O265&lt;=12, 5*权重!E$48+(数据!O265-6)*权重!E$49,                              5*权重!E$48+6*权重!E$49+(数据!O265-12)*权重!E$51              )
 )</f>
        <v>0</v>
      </c>
      <c r="P265" s="16">
        <f>IF( 数据!P265&lt;=6,(数据!P265-1)*权重!F$48,              IF(数据!P265&lt;=12, 5*权重!F$48+(数据!P265-6)*权重!F$49,                              5*权重!F$48+6*权重!F$49+(数据!P265-12)*权重!F$51              )
 )</f>
        <v>-1.9666666666666663</v>
      </c>
      <c r="Q265" s="16">
        <f>IF( 数据!Q265&lt;=6,(数据!Q265-1)*权重!G$48,              IF(数据!Q265&lt;=12, 5*权重!G$48+(数据!Q265-6)*权重!G$49,                              5*权重!G$48+6*权重!G$49+(数据!Q265-12)*权重!G$51              )
 )</f>
        <v>0</v>
      </c>
      <c r="R265" s="16">
        <f>IF( 数据!R265&lt;=6,(数据!R265-1)*权重!H$48,              IF(数据!R265&lt;=12, 5*权重!H$48+(数据!R265-6)*权重!H$49,                              5*权重!H$48+6*权重!H$49+(数据!R265-12)*权重!H$51              )
 )</f>
        <v>0</v>
      </c>
      <c r="S265" s="16">
        <f>IF( 数据!S265&lt;=6,(数据!S265-1)*权重!I$48,              IF(数据!S265&lt;=12, 5*权重!I$48+(数据!S265-6)*权重!I$49,                              5*权重!I$48+6*权重!I$49+(数据!S265-12)*权重!I$51              )
 )</f>
        <v>23.4</v>
      </c>
      <c r="T265" s="16">
        <f>IF( 数据!T265&lt;=6,(数据!T265-1)*权重!J$48,              IF(数据!T265&lt;=12, 5*权重!J$48+(数据!T265-6)*权重!J$49,                              5*权重!J$48+6*权重!J$49+(数据!T265-12)*权重!J$51              )
 )</f>
        <v>2.8</v>
      </c>
      <c r="U265" s="16">
        <f>IF( 数据!U265&lt;=6,(数据!U265-1)*权重!K$48,              IF(数据!U265&lt;=12, 5*权重!K$48+(数据!U265-6)*权重!K$49,                              5*权重!K$48+6*权重!K$49+(数据!U265-12)*权重!K$51              )
 )</f>
        <v>0</v>
      </c>
      <c r="V265" s="16">
        <f>IF( 数据!V265&lt;=6,(数据!V265-1)*权重!L$48,              IF(数据!V265&lt;=12, 5*权重!L$48+(数据!V265-6)*权重!L$49,                              5*权重!L$48+6*权重!L$49+(数据!V265-12)*权重!L$51              )
 )</f>
        <v>8.1666666666666679</v>
      </c>
      <c r="W265" s="16">
        <f>IF( 数据!W265&lt;=6,(数据!W265-1)*权重!M$48,              IF(数据!W265&lt;=12, 5*权重!M$48+(数据!W265-6)*权重!M$49,                              5*权重!M$48+6*权重!M$49+(数据!W265-12)*权重!M$51              )
 )</f>
        <v>0.1333333333333333</v>
      </c>
      <c r="X265" s="16">
        <f>IF( 数据!X265&lt;=6,(数据!X265-1)*权重!N$48,              IF(数据!X265&lt;=12, 5*权重!N$48+(数据!X265-6)*权重!N$49,                              5*权重!N$48+6*权重!N$49+(数据!X265-12)*权重!N$51              )
 )</f>
        <v>2.2166666666666663</v>
      </c>
      <c r="Y265" s="16">
        <f>IF( 数据!Y265&lt;=6,(数据!Y265-1)*权重!O$48,              IF(数据!Y265&lt;=12, 5*权重!O$48+(数据!Y265-6)*权重!O$49,                              5*权重!O$48+6*权重!O$49+(数据!Y265-12)*权重!O$51              )
 )</f>
        <v>2.5333333333333332</v>
      </c>
      <c r="Z265" s="16">
        <f>IF( 数据!Z265&lt;=6,(数据!Z265-1)*权重!P$48,              IF(数据!Z265&lt;=10, 5*权重!P$48+(数据!Z265-4)*权重!P$50,                              5*权重!P$48+4*权重!P$50+(数据!Z265-10)*权重!P$52              )  )</f>
        <v>-0.55000000000000027</v>
      </c>
      <c r="AA265" s="16">
        <f>IF( 数据!AA265&lt;=6,(数据!AA265-1)*权重!Q$48,              IF(数据!AA265&lt;=12, 5*权重!Q$48+(数据!AA265-6)*权重!Q$49,                              5*权重!Q$48+6*权重!Q$49+(数据!AA265-12)*权重!Q$51              )
 )</f>
        <v>7.1</v>
      </c>
      <c r="AB265" s="16">
        <f>IF( 数据!AB265&lt;=6,(数据!AB265-1)*权重!R$48,              IF(数据!AB265&lt;=10, 5*权重!R$48+(数据!AB265-4)*权重!R$50,                              5*权重!R$48+4*权重!R$50+(数据!AB265-10)*权重!R$52              )  )</f>
        <v>57.5</v>
      </c>
      <c r="AC265" s="16">
        <f>IF( 数据!AC265&lt;=6,(数据!AC265-1)*权重!S$48,              IF(数据!AC265&lt;=12, 5*权重!S$48+(数据!AC265-6)*权重!S$49,                              5*权重!S$48+6*权重!S$49+(数据!AC265-12)*权重!S$51              )
 )</f>
        <v>18</v>
      </c>
      <c r="AD265" s="16">
        <f>IF( 数据!AD265&lt;=6,(数据!AD265-1)*权重!T$48,              IF(数据!AD265&lt;=12, 5*权重!T$48+(数据!AD265-6)*权重!T$49,                              5*权重!T$48+6*权重!T$49+(数据!AD265-12)*权重!T$51              )
 )</f>
        <v>-1.5999999999999996</v>
      </c>
      <c r="AE265" s="16">
        <f>IF( 数据!AE265&lt;=6,(数据!AE265-1)*权重!U$48,              IF(数据!AE265&lt;=10, 5*权重!U$48+(数据!AE265-4)*权重!U$50,                              5*权重!U$48+4*权重!U$50+(数据!AE265-10)*权重!U$52              )  )</f>
        <v>-3.2749999999999995</v>
      </c>
      <c r="AF265" s="16">
        <f>IF( 数据!AF265&lt;=6,(数据!AF265-1)*权重!V$48,              IF(数据!AF265&lt;=10, 5*权重!V$48+(数据!AF265-4)*权重!V$50,                              5*权重!V$48+4*权重!V$50+(数据!AF265-10)*权重!V$52              )  )</f>
        <v>6.5625000000000009</v>
      </c>
      <c r="AG265" s="16">
        <f>IF( 数据!AG265&lt;=6,(数据!AG265-1)*权重!W$48,              IF(数据!AG265&lt;=12, 5*权重!W$48+(数据!AG265-6)*权重!W$49,                              5*权重!W$48+6*权重!W$49+(数据!AG265-12)*权重!W$51              )
 )</f>
        <v>3.75</v>
      </c>
      <c r="AH265" s="16">
        <f>IF( 数据!AH265&lt;=6,(数据!AH265-1)*权重!X$48,              IF(数据!AH265&lt;=10, 5*权重!X$48+(数据!AH265-4)*权重!X$50,                              5*权重!X$48+4*权重!X$50+(数据!AH265-10)*权重!X$52              )  )</f>
        <v>-0.38750000000000001</v>
      </c>
      <c r="AI265" s="16">
        <f>IF( 数据!AI265&lt;=6,(数据!AI265-1)*权重!Y$48,              IF(数据!AI265&lt;=12, 5*权重!Y$48+(数据!AI265-6)*权重!Y$49,                              5*权重!Y$48+6*权重!Y$49+(数据!AI265-12)*权重!Y$51              )
 )</f>
        <v>0.26666666666666666</v>
      </c>
      <c r="AJ265" s="16">
        <f>IF( 数据!AJ265&lt;=6,(数据!AJ265-1)*权重!Z$48,              IF(数据!AJ265&lt;=10, 5*权重!Z$48+(数据!AJ265-4)*权重!Z$50,                              5*权重!Z$48+4*权重!Z$50+(数据!AJ265-10)*权重!Z$52              )  )</f>
        <v>9.8375000000000004</v>
      </c>
      <c r="AK265" s="16">
        <f>IF( 数据!AK265&lt;=6,(数据!AK265-1)*权重!AA$48,              IF(数据!AK265&lt;=10, 5*权重!AA$48+(数据!AK265-4)*权重!AA$50,                              5*权重!AA$48+4*权重!AA$50+(数据!AK265-10)*权重!AA$52              )  )</f>
        <v>-1.625</v>
      </c>
      <c r="AL265" s="16">
        <f>IF( 数据!AL265&lt;=6,(数据!AL265-1)*权重!AB$48,              IF(数据!AL265&lt;=12, 5*权重!AB$48+(数据!AL265-6)*权重!AB$49,                              5*权重!AB$48+6*权重!AB$49+(数据!AL265-12)*权重!AB$51              )
 )</f>
        <v>9.9499999999999993</v>
      </c>
      <c r="AM265" s="16">
        <f>IF( 数据!AM265&lt;=6,(数据!AM265-1)*权重!AC$48,              IF(数据!AM265&lt;=12, 5*权重!AC$48+(数据!AM265-6)*权重!AC$49,                              5*权重!AC$48+6*权重!AC$49+(数据!AM265-12)*权重!AC$51              )
 )</f>
        <v>8.5</v>
      </c>
      <c r="AN265" s="16">
        <f>IF( 数据!AN265&lt;=6,(数据!AN265-1)*权重!AD$48,              IF(数据!AN265&lt;=12, 5*权重!AD$48+(数据!AN265-6)*权重!AD$49,                              5*权重!AD$48+6*权重!AD$49+(数据!AN265-12)*权重!AD$51              )
 )</f>
        <v>86.791666666666657</v>
      </c>
      <c r="AO265" s="16">
        <f>IF( 数据!AO265&lt;=6,(数据!AO265-1)*权重!AE$48,              IF(数据!AO265&lt;=12, 5*权重!AE$48+(数据!AO265-6)*权重!AE$49,                              5*权重!AE$48+6*权重!AE$49+(数据!AO265-12)*权重!AE$51              )
 )</f>
        <v>5.5833333333333339</v>
      </c>
      <c r="AP265" s="16">
        <f>IF( 数据!AP265&lt;=6,(数据!AP265-1)*权重!AF$48,              IF(数据!AP265&lt;=12, 5*权重!AF$48+(数据!AP265-6)*权重!AF$49,                              5*权重!AF$48+6*权重!AF$49+(数据!AP265-12)*权重!AF$51              )
 )</f>
        <v>17.366666666666667</v>
      </c>
      <c r="AQ265" s="16">
        <f>IF( 数据!AQ265&lt;=6,(数据!AQ265-1)*权重!AG$48,              IF(数据!AQ265&lt;=12, 5*权重!AG$48+(数据!AQ265-6)*权重!AG$49,                              5*权重!AG$48+6*权重!AG$49+(数据!AQ265-12)*权重!AG$51              )
 )</f>
        <v>17.8</v>
      </c>
      <c r="AR265" s="16">
        <f>IF( 数据!AR265&lt;=6,(数据!AR265-1)*权重!AH$48,              IF(数据!AR265&lt;=12, 5*权重!AH$48+(数据!AR265-6)*权重!AH$49,                              5*权重!AH$48+6*权重!AH$49+(数据!AR265-12)*权重!AH$51              )
 )</f>
        <v>11.716666666666665</v>
      </c>
      <c r="AS265" s="16">
        <f>IF( 数据!AS265&lt;=6,(数据!AS265-1)*权重!AI$48,              IF(数据!AS265&lt;=12, 5*权重!AI$48+(数据!AS265-6)*权重!AI$49,                              5*权重!AI$48+6*权重!AI$49+(数据!AS265-12)*权重!AI$51              )
 )</f>
        <v>-0.71666666666666656</v>
      </c>
      <c r="AT265" s="16">
        <f>IF( 数据!AT265&lt;=6,(数据!AT265-1)*权重!AJ$48,              IF(数据!AT265&lt;=12, 5*权重!AJ$48+(数据!AT265-6)*权重!AJ$49,                              5*权重!AJ$48+6*权重!AJ$49+(数据!AT265-12)*权重!AJ$51              )
 )</f>
        <v>86.5</v>
      </c>
      <c r="AU265" s="16">
        <f>IF( 数据!AU265&lt;=6,(数据!AU265-1)*权重!AK$48,              IF(数据!AU265&lt;=12, 5*权重!AK$48+(数据!AU265-6)*权重!AK$49,                              5*权重!AK$48+6*权重!AK$49+(数据!AU265-12)*权重!AK$51              )
 )</f>
        <v>14.499999999999998</v>
      </c>
      <c r="AV265" s="16">
        <f>IF( 数据!AV265&lt;=6,(数据!AV265-1)*权重!AL$48,              IF(数据!AV265&lt;=10, 5*权重!AL$48+(数据!AV265-4)*权重!AL$50,                              5*权重!AL$48+4*权重!AL$50+(数据!AV265-10)*权重!AL$52              )  )</f>
        <v>3.4</v>
      </c>
      <c r="AW265" s="16">
        <f>IF( 数据!AW265&lt;=6,(数据!AW265-1)*权重!AM$48,              IF(数据!AW265&lt;=10, 5*权重!AM$48+(数据!AW265-4)*权重!AM$50,                              5*权重!AM$48+4*权重!AM$50+(数据!AW265-10)*权重!AM$52              )  )</f>
        <v>3.45</v>
      </c>
      <c r="AX265" s="16">
        <f>IF( 数据!AX265&lt;=6,(数据!AX265-1)*权重!AN$48,              IF(数据!AX265&lt;=10, 5*权重!AN$48+(数据!AX265-4)*权重!AN$50,                              5*权重!AN$48+4*权重!AN$50+(数据!AX265-10)*权重!AN$52              )  )</f>
        <v>23.75</v>
      </c>
      <c r="AY265" s="8">
        <v>1</v>
      </c>
      <c r="AZ265" s="8">
        <v>4</v>
      </c>
      <c r="BA265" s="8">
        <v>2</v>
      </c>
      <c r="BB265" s="8">
        <v>2</v>
      </c>
      <c r="BC265" s="8">
        <v>1</v>
      </c>
      <c r="BD265" s="8">
        <v>3</v>
      </c>
      <c r="BE265" s="8">
        <v>1</v>
      </c>
      <c r="BF265" s="8">
        <v>2</v>
      </c>
      <c r="BG265" s="8">
        <v>1</v>
      </c>
      <c r="BH265" s="8">
        <v>2</v>
      </c>
      <c r="BI265" s="8">
        <v>2</v>
      </c>
      <c r="BJ265" s="8">
        <v>7.2</v>
      </c>
      <c r="BK265" s="8" t="s">
        <v>22</v>
      </c>
      <c r="BL265" s="8">
        <v>15</v>
      </c>
      <c r="BM265" s="8">
        <v>1</v>
      </c>
      <c r="BN265" s="8"/>
      <c r="BO265" s="8">
        <v>10</v>
      </c>
      <c r="BP265" s="34">
        <v>48029</v>
      </c>
      <c r="BQ265" s="8" t="s">
        <v>21</v>
      </c>
      <c r="BR265" s="8" t="s">
        <v>156</v>
      </c>
    </row>
    <row r="266" spans="1:70" ht="15.5" thickBot="1" x14ac:dyDescent="0.35">
      <c r="A266" s="8" t="s">
        <v>26</v>
      </c>
      <c r="B266" s="16">
        <f t="shared" si="10"/>
        <v>279.36333333333334</v>
      </c>
      <c r="C266" s="8" t="s">
        <v>602</v>
      </c>
      <c r="D266" s="8" t="s">
        <v>372</v>
      </c>
      <c r="E266" s="33">
        <v>1</v>
      </c>
      <c r="F266" s="8">
        <v>0</v>
      </c>
      <c r="G266" s="8" t="s">
        <v>33</v>
      </c>
      <c r="H266" s="8" t="s">
        <v>32</v>
      </c>
      <c r="I266" s="8">
        <v>22</v>
      </c>
      <c r="J266" s="8">
        <v>105</v>
      </c>
      <c r="K266" s="8">
        <v>129</v>
      </c>
      <c r="L266" s="16">
        <f>IF( 数据!L266&lt;=6,(数据!L266-1)*权重!B$48,              IF(数据!L266&lt;=12, 5*权重!B$48+(数据!L266-6)*权重!B$49,                              5*权重!B$48+6*权重!B$49+(数据!L266-12)*权重!B$51              )
 )</f>
        <v>3.3333333333333335</v>
      </c>
      <c r="M266" s="16">
        <f>IF( 数据!M266&lt;=6,(数据!M266-1)*权重!C$48,              IF(数据!M266&lt;=12, 5*权重!C$48+(数据!M266-6)*权重!C$49,                              5*权重!C$48+6*权重!C$49+(数据!M266-12)*权重!C$51              )
 )</f>
        <v>0.57999999999999996</v>
      </c>
      <c r="N266" s="16">
        <f>IF( 数据!N266&lt;=6,(数据!N266-1)*权重!D$48,              IF(数据!N266&lt;=12, 5*权重!D$48+(数据!N266-6)*权重!D$49,                              5*权重!D$48+6*权重!D$49+(数据!N266-12)*权重!D$51              )
 )</f>
        <v>0.32</v>
      </c>
      <c r="O266" s="16">
        <f>IF( 数据!O266&lt;=6,(数据!O266-1)*权重!E$48,              IF(数据!O266&lt;=12, 5*权重!E$48+(数据!O266-6)*权重!E$49,                              5*权重!E$48+6*权重!E$49+(数据!O266-12)*权重!E$51              )
 )</f>
        <v>0</v>
      </c>
      <c r="P266" s="16">
        <f>IF( 数据!P266&lt;=6,(数据!P266-1)*权重!F$48,              IF(数据!P266&lt;=12, 5*权重!F$48+(数据!P266-6)*权重!F$49,                              5*权重!F$48+6*权重!F$49+(数据!P266-12)*权重!F$51              )
 )</f>
        <v>-1.44</v>
      </c>
      <c r="Q266" s="16">
        <f>IF( 数据!Q266&lt;=6,(数据!Q266-1)*权重!G$48,              IF(数据!Q266&lt;=12, 5*权重!G$48+(数据!Q266-6)*权重!G$49,                              5*权重!G$48+6*权重!G$49+(数据!Q266-12)*权重!G$51              )
 )</f>
        <v>0</v>
      </c>
      <c r="R266" s="16">
        <f>IF( 数据!R266&lt;=6,(数据!R266-1)*权重!H$48,              IF(数据!R266&lt;=12, 5*权重!H$48+(数据!R266-6)*权重!H$49,                              5*权重!H$48+6*权重!H$49+(数据!R266-12)*权重!H$51              )
 )</f>
        <v>0</v>
      </c>
      <c r="S266" s="16">
        <f>IF( 数据!S266&lt;=6,(数据!S266-1)*权重!I$48,              IF(数据!S266&lt;=12, 5*权重!I$48+(数据!S266-6)*权重!I$49,                              5*权重!I$48+6*权重!I$49+(数据!S266-12)*权重!I$51              )
 )</f>
        <v>1.2</v>
      </c>
      <c r="T266" s="16">
        <f>IF( 数据!T266&lt;=6,(数据!T266-1)*权重!J$48,              IF(数据!T266&lt;=12, 5*权重!J$48+(数据!T266-6)*权重!J$49,                              5*权重!J$48+6*权重!J$49+(数据!T266-12)*权重!J$51              )
 )</f>
        <v>0.7</v>
      </c>
      <c r="U266" s="16">
        <f>IF( 数据!U266&lt;=6,(数据!U266-1)*权重!K$48,              IF(数据!U266&lt;=12, 5*权重!K$48+(数据!U266-6)*权重!K$49,                              5*权重!K$48+6*权重!K$49+(数据!U266-12)*权重!K$51              )
 )</f>
        <v>0</v>
      </c>
      <c r="V266" s="16">
        <f>IF( 数据!V266&lt;=6,(数据!V266-1)*权重!L$48,              IF(数据!V266&lt;=12, 5*权重!L$48+(数据!V266-6)*权重!L$49,                              5*权重!L$48+6*权重!L$49+(数据!V266-12)*权重!L$51              )
 )</f>
        <v>1.06</v>
      </c>
      <c r="W266" s="16">
        <f>IF( 数据!W266&lt;=6,(数据!W266-1)*权重!M$48,              IF(数据!W266&lt;=12, 5*权重!M$48+(数据!W266-6)*权重!M$49,                              5*权重!M$48+6*权重!M$49+(数据!W266-12)*权重!M$51              )
 )</f>
        <v>-0.56666666666666665</v>
      </c>
      <c r="X266" s="16">
        <f>IF( 数据!X266&lt;=6,(数据!X266-1)*权重!N$48,              IF(数据!X266&lt;=12, 5*权重!N$48+(数据!X266-6)*权重!N$49,                              5*权重!N$48+6*权重!N$49+(数据!X266-12)*权重!N$51              )
 )</f>
        <v>0.45999999999999996</v>
      </c>
      <c r="Y266" s="16">
        <f>IF( 数据!Y266&lt;=6,(数据!Y266-1)*权重!O$48,              IF(数据!Y266&lt;=12, 5*权重!O$48+(数据!Y266-6)*权重!O$49,                              5*权重!O$48+6*权重!O$49+(数据!Y266-12)*权重!O$51              )
 )</f>
        <v>0.24</v>
      </c>
      <c r="Z266" s="16">
        <f>IF( 数据!Z266&lt;=6,(数据!Z266-1)*权重!P$48,              IF(数据!Z266&lt;=10, 5*权重!P$48+(数据!Z266-4)*权重!P$50,                              5*权重!P$48+4*权重!P$50+(数据!Z266-10)*权重!P$52              )  )</f>
        <v>-0.44000000000000006</v>
      </c>
      <c r="AA266" s="16">
        <f>IF( 数据!AA266&lt;=6,(数据!AA266-1)*权重!Q$48,              IF(数据!AA266&lt;=12, 5*权重!Q$48+(数据!AA266-6)*权重!Q$49,                              5*权重!Q$48+6*权重!Q$49+(数据!AA266-12)*权重!Q$51              )
 )</f>
        <v>4.9333333333333327</v>
      </c>
      <c r="AB266" s="16">
        <f>IF( 数据!AB266&lt;=6,(数据!AB266-1)*权重!R$48,              IF(数据!AB266&lt;=10, 5*权重!R$48+(数据!AB266-4)*权重!R$50,                              5*权重!R$48+4*权重!R$50+(数据!AB266-10)*权重!R$52              )  )</f>
        <v>57.400000000000006</v>
      </c>
      <c r="AC266" s="16">
        <f>IF( 数据!AC266&lt;=6,(数据!AC266-1)*权重!S$48,              IF(数据!AC266&lt;=12, 5*权重!S$48+(数据!AC266-6)*权重!S$49,                              5*权重!S$48+6*权重!S$49+(数据!AC266-12)*权重!S$51              )
 )</f>
        <v>17.25</v>
      </c>
      <c r="AD266" s="16">
        <f>IF( 数据!AD266&lt;=6,(数据!AD266-1)*权重!T$48,              IF(数据!AD266&lt;=12, 5*权重!T$48+(数据!AD266-6)*权重!T$49,                              5*权重!T$48+6*权重!T$49+(数据!AD266-12)*权重!T$51              )
 )</f>
        <v>-0.83333333333333304</v>
      </c>
      <c r="AE266" s="16">
        <f>IF( 数据!AE266&lt;=6,(数据!AE266-1)*权重!U$48,              IF(数据!AE266&lt;=10, 5*权重!U$48+(数据!AE266-4)*权重!U$50,                              5*权重!U$48+4*权重!U$50+(数据!AE266-10)*权重!U$52              )  )</f>
        <v>-3.2749999999999995</v>
      </c>
      <c r="AF266" s="16">
        <f>IF( 数据!AF266&lt;=6,(数据!AF266-1)*权重!V$48,              IF(数据!AF266&lt;=10, 5*权重!V$48+(数据!AF266-4)*权重!V$50,                              5*权重!V$48+4*权重!V$50+(数据!AF266-10)*权重!V$52              )  )</f>
        <v>6.75</v>
      </c>
      <c r="AG266" s="16">
        <f>IF( 数据!AG266&lt;=6,(数据!AG266-1)*权重!W$48,              IF(数据!AG266&lt;=12, 5*权重!W$48+(数据!AG266-6)*权重!W$49,                              5*权重!W$48+6*权重!W$49+(数据!AG266-12)*权重!W$51              )
 )</f>
        <v>4.4000000000000004</v>
      </c>
      <c r="AH266" s="16">
        <f>IF( 数据!AH266&lt;=6,(数据!AH266-1)*权重!X$48,              IF(数据!AH266&lt;=10, 5*权重!X$48+(数据!AH266-4)*权重!X$50,                              5*权重!X$48+4*权重!X$50+(数据!AH266-10)*权重!X$52              )  )</f>
        <v>-1.75</v>
      </c>
      <c r="AI266" s="16">
        <f>IF( 数据!AI266&lt;=6,(数据!AI266-1)*权重!Y$48,              IF(数据!AI266&lt;=12, 5*权重!Y$48+(数据!AI266-6)*权重!Y$49,                              5*权重!Y$48+6*权重!Y$49+(数据!AI266-12)*权重!Y$51              )
 )</f>
        <v>0</v>
      </c>
      <c r="AJ266" s="16">
        <f>IF( 数据!AJ266&lt;=6,(数据!AJ266-1)*权重!Z$48,              IF(数据!AJ266&lt;=10, 5*权重!Z$48+(数据!AJ266-4)*权重!Z$50,                              5*权重!Z$48+4*权重!Z$50+(数据!AJ266-10)*权重!Z$52              )  )</f>
        <v>8.6625000000000014</v>
      </c>
      <c r="AK266" s="16">
        <f>IF( 数据!AK266&lt;=6,(数据!AK266-1)*权重!AA$48,              IF(数据!AK266&lt;=10, 5*权重!AA$48+(数据!AK266-4)*权重!AA$50,                              5*权重!AA$48+4*权重!AA$50+(数据!AK266-10)*权重!AA$52              )  )</f>
        <v>-1.625</v>
      </c>
      <c r="AL266" s="16">
        <f>IF( 数据!AL266&lt;=6,(数据!AL266-1)*权重!AB$48,              IF(数据!AL266&lt;=12, 5*权重!AB$48+(数据!AL266-6)*权重!AB$49,                              5*权重!AB$48+6*权重!AB$49+(数据!AL266-12)*权重!AB$51              )
 )</f>
        <v>10.833333333333332</v>
      </c>
      <c r="AM266" s="16">
        <f>IF( 数据!AM266&lt;=6,(数据!AM266-1)*权重!AC$48,              IF(数据!AM266&lt;=12, 5*权重!AC$48+(数据!AM266-6)*权重!AC$49,                              5*权重!AC$48+6*权重!AC$49+(数据!AM266-12)*权重!AC$51              )
 )</f>
        <v>8.2333333333333343</v>
      </c>
      <c r="AN266" s="16">
        <f>IF( 数据!AN266&lt;=6,(数据!AN266-1)*权重!AD$48,              IF(数据!AN266&lt;=12, 5*权重!AD$48+(数据!AN266-6)*权重!AD$49,                              5*权重!AD$48+6*权重!AD$49+(数据!AN266-12)*权重!AD$51              )
 )</f>
        <v>39.041666666666664</v>
      </c>
      <c r="AO266" s="16">
        <f>IF( 数据!AO266&lt;=6,(数据!AO266-1)*权重!AE$48,              IF(数据!AO266&lt;=12, 5*权重!AE$48+(数据!AO266-6)*权重!AE$49,                              5*权重!AE$48+6*权重!AE$49+(数据!AO266-12)*权重!AE$51              )
 )</f>
        <v>17.7</v>
      </c>
      <c r="AP266" s="16">
        <f>IF( 数据!AP266&lt;=6,(数据!AP266-1)*权重!AF$48,              IF(数据!AP266&lt;=12, 5*权重!AF$48+(数据!AP266-6)*权重!AF$49,                              5*权重!AF$48+6*权重!AF$49+(数据!AP266-12)*权重!AF$51              )
 )</f>
        <v>18.333333333333332</v>
      </c>
      <c r="AQ266" s="16">
        <f>IF( 数据!AQ266&lt;=6,(数据!AQ266-1)*权重!AG$48,              IF(数据!AQ266&lt;=12, 5*权重!AG$48+(数据!AQ266-6)*权重!AG$49,                              5*权重!AG$48+6*权重!AG$49+(数据!AQ266-12)*权重!AG$51              )
 )</f>
        <v>16.966666666666669</v>
      </c>
      <c r="AR266" s="16">
        <f>IF( 数据!AR266&lt;=6,(数据!AR266-1)*权重!AH$48,              IF(数据!AR266&lt;=12, 5*权重!AH$48+(数据!AR266-6)*权重!AH$49,                              5*权重!AH$48+6*权重!AH$49+(数据!AR266-12)*权重!AH$51              )
 )</f>
        <v>6.6666666666666661</v>
      </c>
      <c r="AS266" s="16">
        <f>IF( 数据!AS266&lt;=6,(数据!AS266-1)*权重!AI$48,              IF(数据!AS266&lt;=12, 5*权重!AI$48+(数据!AS266-6)*权重!AI$49,                              5*权重!AI$48+6*权重!AI$49+(数据!AS266-12)*权重!AI$51              )
 )</f>
        <v>0.56666666666666687</v>
      </c>
      <c r="AT266" s="16">
        <f>IF( 数据!AT266&lt;=6,(数据!AT266-1)*权重!AJ$48,              IF(数据!AT266&lt;=12, 5*权重!AJ$48+(数据!AT266-6)*权重!AJ$49,                              5*权重!AJ$48+6*权重!AJ$49+(数据!AT266-12)*权重!AJ$51              )
 )</f>
        <v>23.700000000000003</v>
      </c>
      <c r="AU266" s="16">
        <f>IF( 数据!AU266&lt;=6,(数据!AU266-1)*权重!AK$48,              IF(数据!AU266&lt;=12, 5*权重!AK$48+(数据!AU266-6)*权重!AK$49,                              5*权重!AK$48+6*权重!AK$49+(数据!AU266-12)*权重!AK$51              )
 )</f>
        <v>13.899999999999999</v>
      </c>
      <c r="AV266" s="16">
        <f>IF( 数据!AV266&lt;=6,(数据!AV266-1)*权重!AL$48,              IF(数据!AV266&lt;=10, 5*权重!AL$48+(数据!AV266-4)*权重!AL$50,                              5*权重!AL$48+4*权重!AL$50+(数据!AV266-10)*权重!AL$52              )  )</f>
        <v>2.125</v>
      </c>
      <c r="AW266" s="16">
        <f>IF( 数据!AW266&lt;=6,(数据!AW266-1)*权重!AM$48,              IF(数据!AW266&lt;=10, 5*权重!AM$48+(数据!AW266-4)*权重!AM$50,                              5*权重!AM$48+4*权重!AM$50+(数据!AW266-10)*权重!AM$52              )  )</f>
        <v>2.7</v>
      </c>
      <c r="AX266" s="16">
        <f>IF( 数据!AX266&lt;=6,(数据!AX266-1)*权重!AN$48,              IF(数据!AX266&lt;=10, 5*权重!AN$48+(数据!AX266-4)*权重!AN$50,                              5*权重!AN$48+4*权重!AN$50+(数据!AX266-10)*权重!AN$52              )  )</f>
        <v>21.237499999999997</v>
      </c>
      <c r="AY266" s="8">
        <v>10</v>
      </c>
      <c r="AZ266" s="8">
        <v>15</v>
      </c>
      <c r="BA266" s="8">
        <v>12</v>
      </c>
      <c r="BB266" s="8">
        <v>12</v>
      </c>
      <c r="BC266" s="8">
        <v>14</v>
      </c>
      <c r="BD266" s="8">
        <v>12</v>
      </c>
      <c r="BE266" s="8">
        <v>12</v>
      </c>
      <c r="BF266" s="8">
        <v>11</v>
      </c>
      <c r="BG266" s="8">
        <v>8</v>
      </c>
      <c r="BH266" s="8">
        <v>11</v>
      </c>
      <c r="BI266" s="8">
        <v>14</v>
      </c>
      <c r="BJ266" s="8" t="s">
        <v>26</v>
      </c>
      <c r="BK266" s="8" t="s">
        <v>20</v>
      </c>
      <c r="BL266" s="8">
        <v>13</v>
      </c>
      <c r="BM266" s="8" t="s">
        <v>26</v>
      </c>
      <c r="BN266" s="8"/>
      <c r="BO266" s="8" t="s">
        <v>26</v>
      </c>
      <c r="BP266" s="34">
        <v>46934</v>
      </c>
      <c r="BQ266" s="8" t="s">
        <v>21</v>
      </c>
      <c r="BR266" s="8" t="s">
        <v>156</v>
      </c>
    </row>
    <row r="267" spans="1:70" ht="15.5" thickBot="1" x14ac:dyDescent="0.35">
      <c r="A267" s="8" t="s">
        <v>26</v>
      </c>
      <c r="B267" s="16">
        <f t="shared" si="10"/>
        <v>440.44666666666666</v>
      </c>
      <c r="C267" s="8" t="s">
        <v>603</v>
      </c>
      <c r="D267" s="8"/>
      <c r="E267" s="33">
        <v>0.9</v>
      </c>
      <c r="F267" s="8">
        <v>0</v>
      </c>
      <c r="G267" s="8" t="s">
        <v>20</v>
      </c>
      <c r="H267" s="8" t="s">
        <v>31</v>
      </c>
      <c r="I267" s="8">
        <v>24</v>
      </c>
      <c r="J267" s="8">
        <v>160</v>
      </c>
      <c r="K267" s="8">
        <v>180</v>
      </c>
      <c r="L267" s="16">
        <f>IF( 数据!L267&lt;=6,(数据!L267-1)*权重!B$48,              IF(数据!L267&lt;=12, 5*权重!B$48+(数据!L267-6)*权重!B$49,                              5*权重!B$48+6*权重!B$49+(数据!L267-12)*权重!B$51              )
 )</f>
        <v>3</v>
      </c>
      <c r="M267" s="16">
        <f>IF( 数据!M267&lt;=6,(数据!M267-1)*权重!C$48,              IF(数据!M267&lt;=12, 5*权重!C$48+(数据!M267-6)*权重!C$49,                              5*权重!C$48+6*权重!C$49+(数据!M267-12)*权重!C$51              )
 )</f>
        <v>2.9</v>
      </c>
      <c r="N267" s="16">
        <f>IF( 数据!N267&lt;=6,(数据!N267-1)*权重!D$48,              IF(数据!N267&lt;=12, 5*权重!D$48+(数据!N267-6)*权重!D$49,                              5*权重!D$48+6*权重!D$49+(数据!N267-12)*权重!D$51              )
 )</f>
        <v>0.82000000000000006</v>
      </c>
      <c r="O267" s="16">
        <f>IF( 数据!O267&lt;=6,(数据!O267-1)*权重!E$48,              IF(数据!O267&lt;=12, 5*权重!E$48+(数据!O267-6)*权重!E$49,                              5*权重!E$48+6*权重!E$49+(数据!O267-12)*权重!E$51              )
 )</f>
        <v>0</v>
      </c>
      <c r="P267" s="16">
        <f>IF( 数据!P267&lt;=6,(数据!P267-1)*权重!F$48,              IF(数据!P267&lt;=12, 5*权重!F$48+(数据!P267-6)*权重!F$49,                              5*权重!F$48+6*权重!F$49+(数据!P267-12)*权重!F$51              )
 )</f>
        <v>-2.7333333333333329</v>
      </c>
      <c r="Q267" s="16">
        <f>IF( 数据!Q267&lt;=6,(数据!Q267-1)*权重!G$48,              IF(数据!Q267&lt;=12, 5*权重!G$48+(数据!Q267-6)*权重!G$49,                              5*权重!G$48+6*权重!G$49+(数据!Q267-12)*权重!G$51              )
 )</f>
        <v>0</v>
      </c>
      <c r="R267" s="16">
        <f>IF( 数据!R267&lt;=6,(数据!R267-1)*权重!H$48,              IF(数据!R267&lt;=12, 5*权重!H$48+(数据!R267-6)*权重!H$49,                              5*权重!H$48+6*权重!H$49+(数据!R267-12)*权重!H$51              )
 )</f>
        <v>0</v>
      </c>
      <c r="S267" s="16">
        <f>IF( 数据!S267&lt;=6,(数据!S267-1)*权重!I$48,              IF(数据!S267&lt;=12, 5*权重!I$48+(数据!S267-6)*权重!I$49,                              5*权重!I$48+6*权重!I$49+(数据!S267-12)*权重!I$51              )
 )</f>
        <v>15.2</v>
      </c>
      <c r="T267" s="16">
        <f>IF( 数据!T267&lt;=6,(数据!T267-1)*权重!J$48,              IF(数据!T267&lt;=12, 5*权重!J$48+(数据!T267-6)*权重!J$49,                              5*权重!J$48+6*权重!J$49+(数据!T267-12)*权重!J$51              )
 )</f>
        <v>1.2999999999999998</v>
      </c>
      <c r="U267" s="16">
        <f>IF( 数据!U267&lt;=6,(数据!U267-1)*权重!K$48,              IF(数据!U267&lt;=12, 5*权重!K$48+(数据!U267-6)*权重!K$49,                              5*权重!K$48+6*权重!K$49+(数据!U267-12)*权重!K$51              )
 )</f>
        <v>0</v>
      </c>
      <c r="V267" s="16">
        <f>IF( 数据!V267&lt;=6,(数据!V267-1)*权重!L$48,              IF(数据!V267&lt;=12, 5*权重!L$48+(数据!V267-6)*权重!L$49,                              5*权重!L$48+6*权重!L$49+(数据!V267-12)*权重!L$51              )
 )</f>
        <v>5.6666666666666679</v>
      </c>
      <c r="W267" s="16">
        <f>IF( 数据!W267&lt;=6,(数据!W267-1)*权重!M$48,              IF(数据!W267&lt;=12, 5*权重!M$48+(数据!W267-6)*权重!M$49,                              5*权重!M$48+6*权重!M$49+(数据!W267-12)*权重!M$51              )
 )</f>
        <v>-0.5</v>
      </c>
      <c r="X267" s="16">
        <f>IF( 数据!X267&lt;=6,(数据!X267-1)*权重!N$48,              IF(数据!X267&lt;=12, 5*权重!N$48+(数据!X267-6)*权重!N$49,                              5*权重!N$48+6*权重!N$49+(数据!X267-12)*权重!N$51              )
 )</f>
        <v>3.6666666666666661</v>
      </c>
      <c r="Y267" s="16">
        <f>IF( 数据!Y267&lt;=6,(数据!Y267-1)*权重!O$48,              IF(数据!Y267&lt;=12, 5*权重!O$48+(数据!Y267-6)*权重!O$49,                              5*权重!O$48+6*权重!O$49+(数据!Y267-12)*权重!O$51              )
 )</f>
        <v>0.96</v>
      </c>
      <c r="Z267" s="16">
        <f>IF( 数据!Z267&lt;=6,(数据!Z267-1)*权重!P$48,              IF(数据!Z267&lt;=10, 5*权重!P$48+(数据!Z267-4)*权重!P$50,                              5*权重!P$48+4*权重!P$50+(数据!Z267-10)*权重!P$52              )  )</f>
        <v>-1.85</v>
      </c>
      <c r="AA267" s="16">
        <f>IF( 数据!AA267&lt;=6,(数据!AA267-1)*权重!Q$48,              IF(数据!AA267&lt;=12, 5*权重!Q$48+(数据!AA267-6)*权重!Q$49,                              5*权重!Q$48+6*权重!Q$49+(数据!AA267-12)*权重!Q$51              )
 )</f>
        <v>6.5</v>
      </c>
      <c r="AB267" s="16">
        <f>IF( 数据!AB267&lt;=6,(数据!AB267-1)*权重!R$48,              IF(数据!AB267&lt;=10, 5*权重!R$48+(数据!AB267-4)*权重!R$50,                              5*权重!R$48+4*权重!R$50+(数据!AB267-10)*权重!R$52              )  )</f>
        <v>55.25</v>
      </c>
      <c r="AC267" s="16">
        <f>IF( 数据!AC267&lt;=6,(数据!AC267-1)*权重!S$48,              IF(数据!AC267&lt;=12, 5*权重!S$48+(数据!AC267-6)*权重!S$49,                              5*权重!S$48+6*权重!S$49+(数据!AC267-12)*权重!S$51              )
 )</f>
        <v>20.183333333333334</v>
      </c>
      <c r="AD267" s="16">
        <f>IF( 数据!AD267&lt;=6,(数据!AD267-1)*权重!T$48,              IF(数据!AD267&lt;=12, 5*权重!T$48+(数据!AD267-6)*权重!T$49,                              5*权重!T$48+6*权重!T$49+(数据!AD267-12)*权重!T$51              )
 )</f>
        <v>-0.13333333333333286</v>
      </c>
      <c r="AE267" s="16">
        <f>IF( 数据!AE267&lt;=6,(数据!AE267-1)*权重!U$48,              IF(数据!AE267&lt;=10, 5*权重!U$48+(数据!AE267-4)*权重!U$50,                              5*权重!U$48+4*权重!U$50+(数据!AE267-10)*权重!U$52              )  )</f>
        <v>-2.4499999999999993</v>
      </c>
      <c r="AF267" s="16">
        <f>IF( 数据!AF267&lt;=6,(数据!AF267-1)*权重!V$48,              IF(数据!AF267&lt;=10, 5*权重!V$48+(数据!AF267-4)*权重!V$50,                              5*权重!V$48+4*权重!V$50+(数据!AF267-10)*权重!V$52              )  )</f>
        <v>6.8250000000000011</v>
      </c>
      <c r="AG267" s="16">
        <f>IF( 数据!AG267&lt;=6,(数据!AG267-1)*权重!W$48,              IF(数据!AG267&lt;=12, 5*权重!W$48+(数据!AG267-6)*权重!W$49,                              5*权重!W$48+6*权重!W$49+(数据!AG267-12)*权重!W$51              )
 )</f>
        <v>3.0999999999999996</v>
      </c>
      <c r="AH267" s="16">
        <f>IF( 数据!AH267&lt;=6,(数据!AH267-1)*权重!X$48,              IF(数据!AH267&lt;=10, 5*权重!X$48+(数据!AH267-4)*权重!X$50,                              5*权重!X$48+4*权重!X$50+(数据!AH267-10)*权重!X$52              )  )</f>
        <v>-0.16249999999999998</v>
      </c>
      <c r="AI267" s="16">
        <f>IF( 数据!AI267&lt;=6,(数据!AI267-1)*权重!Y$48,              IF(数据!AI267&lt;=12, 5*权重!Y$48+(数据!AI267-6)*权重!Y$49,                              5*权重!Y$48+6*权重!Y$49+(数据!AI267-12)*权重!Y$51              )
 )</f>
        <v>0</v>
      </c>
      <c r="AJ267" s="16">
        <f>IF( 数据!AJ267&lt;=6,(数据!AJ267-1)*权重!Z$48,              IF(数据!AJ267&lt;=10, 5*权重!Z$48+(数据!AJ267-4)*权重!Z$50,                              5*权重!Z$48+4*权重!Z$50+(数据!AJ267-10)*权重!Z$52              )  )</f>
        <v>10.425000000000001</v>
      </c>
      <c r="AK267" s="16">
        <f>IF( 数据!AK267&lt;=6,(数据!AK267-1)*权重!AA$48,              IF(数据!AK267&lt;=10, 5*权重!AA$48+(数据!AK267-4)*权重!AA$50,                              5*权重!AA$48+4*权重!AA$50+(数据!AK267-10)*权重!AA$52              )  )</f>
        <v>-1.2750000000000001</v>
      </c>
      <c r="AL267" s="16">
        <f>IF( 数据!AL267&lt;=6,(数据!AL267-1)*权重!AB$48,              IF(数据!AL267&lt;=12, 5*权重!AB$48+(数据!AL267-6)*权重!AB$49,                              5*权重!AB$48+6*权重!AB$49+(数据!AL267-12)*权重!AB$51              )
 )</f>
        <v>14.4</v>
      </c>
      <c r="AM267" s="16">
        <f>IF( 数据!AM267&lt;=6,(数据!AM267-1)*权重!AC$48,              IF(数据!AM267&lt;=12, 5*权重!AC$48+(数据!AM267-6)*权重!AC$49,                              5*权重!AC$48+6*权重!AC$49+(数据!AM267-12)*权重!AC$51              )
 )</f>
        <v>9.2333333333333343</v>
      </c>
      <c r="AN267" s="16">
        <f>IF( 数据!AN267&lt;=6,(数据!AN267-1)*权重!AD$48,              IF(数据!AN267&lt;=12, 5*权重!AD$48+(数据!AN267-6)*权重!AD$49,                              5*权重!AD$48+6*权重!AD$49+(数据!AN267-12)*权重!AD$51              )
 )</f>
        <v>82.0625</v>
      </c>
      <c r="AO267" s="16">
        <f>IF( 数据!AO267&lt;=6,(数据!AO267-1)*权重!AE$48,              IF(数据!AO267&lt;=12, 5*权重!AE$48+(数据!AO267-6)*权重!AE$49,                              5*权重!AE$48+6*权重!AE$49+(数据!AO267-12)*权重!AE$51              )
 )</f>
        <v>22.9</v>
      </c>
      <c r="AP267" s="16">
        <f>IF( 数据!AP267&lt;=6,(数据!AP267-1)*权重!AF$48,              IF(数据!AP267&lt;=12, 5*权重!AF$48+(数据!AP267-6)*权重!AF$49,                              5*权重!AF$48+6*权重!AF$49+(数据!AP267-12)*权重!AF$51              )
 )</f>
        <v>17.366666666666667</v>
      </c>
      <c r="AQ267" s="16">
        <f>IF( 数据!AQ267&lt;=6,(数据!AQ267-1)*权重!AG$48,              IF(数据!AQ267&lt;=12, 5*权重!AG$48+(数据!AQ267-6)*权重!AG$49,                              5*权重!AG$48+6*权重!AG$49+(数据!AQ267-12)*权重!AG$51              )
 )</f>
        <v>19.866666666666667</v>
      </c>
      <c r="AR267" s="16">
        <f>IF( 数据!AR267&lt;=6,(数据!AR267-1)*权重!AH$48,              IF(数据!AR267&lt;=12, 5*权重!AH$48+(数据!AR267-6)*权重!AH$49,                              5*权重!AH$48+6*权重!AH$49+(数据!AR267-12)*权重!AH$51              )
 )</f>
        <v>10.033333333333333</v>
      </c>
      <c r="AS267" s="16">
        <f>IF( 数据!AS267&lt;=6,(数据!AS267-1)*权重!AI$48,              IF(数据!AS267&lt;=12, 5*权重!AI$48+(数据!AS267-6)*权重!AI$49,                              5*权重!AI$48+6*权重!AI$49+(数据!AS267-12)*权重!AI$51              )
 )</f>
        <v>8.5500000000000007</v>
      </c>
      <c r="AT267" s="16">
        <f>IF( 数据!AT267&lt;=6,(数据!AT267-1)*权重!AJ$48,              IF(数据!AT267&lt;=12, 5*权重!AJ$48+(数据!AT267-6)*权重!AJ$49,                              5*权重!AJ$48+6*权重!AJ$49+(数据!AT267-12)*权重!AJ$51              )
 )</f>
        <v>86.5</v>
      </c>
      <c r="AU267" s="16">
        <f>IF( 数据!AU267&lt;=6,(数据!AU267-1)*权重!AK$48,              IF(数据!AU267&lt;=12, 5*权重!AK$48+(数据!AU267-6)*权重!AK$49,                              5*权重!AK$48+6*权重!AK$49+(数据!AU267-12)*权重!AK$51              )
 )</f>
        <v>12.366666666666667</v>
      </c>
      <c r="AV267" s="16">
        <f>IF( 数据!AV267&lt;=6,(数据!AV267-1)*权重!AL$48,              IF(数据!AV267&lt;=10, 5*权重!AL$48+(数据!AV267-4)*权重!AL$50,                              5*权重!AL$48+4*权重!AL$50+(数据!AV267-10)*权重!AL$52              )  )</f>
        <v>3.8250000000000002</v>
      </c>
      <c r="AW267" s="16">
        <f>IF( 数据!AW267&lt;=6,(数据!AW267-1)*权重!AM$48,              IF(数据!AW267&lt;=10, 5*权重!AM$48+(数据!AW267-4)*权重!AM$50,                              5*权重!AM$48+4*权重!AM$50+(数据!AW267-10)*权重!AM$52              )  )</f>
        <v>4.5750000000000002</v>
      </c>
      <c r="AX267" s="16">
        <f>IF( 数据!AX267&lt;=6,(数据!AX267-1)*权重!AN$48,              IF(数据!AX267&lt;=10, 5*权重!AN$48+(数据!AX267-4)*权重!AN$50,                              5*权重!AN$48+4*权重!AN$50+(数据!AX267-10)*权重!AN$52              )  )</f>
        <v>22.074999999999999</v>
      </c>
      <c r="AY267" s="8">
        <v>3</v>
      </c>
      <c r="AZ267" s="8">
        <v>3</v>
      </c>
      <c r="BA267" s="8">
        <v>3</v>
      </c>
      <c r="BB267" s="8">
        <v>1</v>
      </c>
      <c r="BC267" s="8">
        <v>2</v>
      </c>
      <c r="BD267" s="8">
        <v>1</v>
      </c>
      <c r="BE267" s="8">
        <v>1</v>
      </c>
      <c r="BF267" s="8">
        <v>3</v>
      </c>
      <c r="BG267" s="8">
        <v>1</v>
      </c>
      <c r="BH267" s="8">
        <v>2</v>
      </c>
      <c r="BI267" s="8">
        <v>2</v>
      </c>
      <c r="BJ267" s="8">
        <v>7.25</v>
      </c>
      <c r="BK267" s="8" t="s">
        <v>22</v>
      </c>
      <c r="BL267" s="8">
        <v>11</v>
      </c>
      <c r="BM267" s="8">
        <v>2</v>
      </c>
      <c r="BN267" s="8"/>
      <c r="BO267" s="8">
        <v>2</v>
      </c>
      <c r="BP267" s="34">
        <v>47299</v>
      </c>
      <c r="BQ267" s="8" t="s">
        <v>21</v>
      </c>
      <c r="BR267" s="8" t="s">
        <v>156</v>
      </c>
    </row>
    <row r="268" spans="1:70" ht="15.5" thickBot="1" x14ac:dyDescent="0.35">
      <c r="A268" s="8" t="s">
        <v>26</v>
      </c>
      <c r="B268" s="16">
        <f t="shared" si="10"/>
        <v>438.10250000000008</v>
      </c>
      <c r="C268" s="8" t="s">
        <v>604</v>
      </c>
      <c r="D268" s="8" t="s">
        <v>372</v>
      </c>
      <c r="E268" s="33">
        <v>1</v>
      </c>
      <c r="F268" s="8">
        <v>0</v>
      </c>
      <c r="G268" s="8" t="s">
        <v>33</v>
      </c>
      <c r="H268" s="8" t="s">
        <v>31</v>
      </c>
      <c r="I268" s="8">
        <v>24</v>
      </c>
      <c r="J268" s="8">
        <v>147</v>
      </c>
      <c r="K268" s="8">
        <v>163</v>
      </c>
      <c r="L268" s="16">
        <f>IF( 数据!L268&lt;=6,(数据!L268-1)*权重!B$48,              IF(数据!L268&lt;=12, 5*权重!B$48+(数据!L268-6)*权重!B$49,                              5*权重!B$48+6*权重!B$49+(数据!L268-12)*权重!B$51              )
 )</f>
        <v>3.4666666666666668</v>
      </c>
      <c r="M268" s="16">
        <f>IF( 数据!M268&lt;=6,(数据!M268-1)*权重!C$48,              IF(数据!M268&lt;=12, 5*权重!C$48+(数据!M268-6)*权重!C$49,                              5*权重!C$48+6*权重!C$49+(数据!M268-12)*权重!C$51              )
 )</f>
        <v>2.3199999999999998</v>
      </c>
      <c r="N268" s="16">
        <f>IF( 数据!N268&lt;=6,(数据!N268-1)*权重!D$48,              IF(数据!N268&lt;=12, 5*权重!D$48+(数据!N268-6)*权重!D$49,                              5*权重!D$48+6*权重!D$49+(数据!N268-12)*权重!D$51              )
 )</f>
        <v>0.82000000000000006</v>
      </c>
      <c r="O268" s="16">
        <f>IF( 数据!O268&lt;=6,(数据!O268-1)*权重!E$48,              IF(数据!O268&lt;=12, 5*权重!E$48+(数据!O268-6)*权重!E$49,                              5*权重!E$48+6*权重!E$49+(数据!O268-12)*权重!E$51              )
 )</f>
        <v>0</v>
      </c>
      <c r="P268" s="16">
        <f>IF( 数据!P268&lt;=6,(数据!P268-1)*权重!F$48,              IF(数据!P268&lt;=12, 5*权重!F$48+(数据!P268-6)*权重!F$49,                              5*权重!F$48+6*权重!F$49+(数据!P268-12)*权重!F$51              )
 )</f>
        <v>-3.4999999999999996</v>
      </c>
      <c r="Q268" s="16">
        <f>IF( 数据!Q268&lt;=6,(数据!Q268-1)*权重!G$48,              IF(数据!Q268&lt;=12, 5*权重!G$48+(数据!Q268-6)*权重!G$49,                              5*权重!G$48+6*权重!G$49+(数据!Q268-12)*权重!G$51              )
 )</f>
        <v>0</v>
      </c>
      <c r="R268" s="16">
        <f>IF( 数据!R268&lt;=6,(数据!R268-1)*权重!H$48,              IF(数据!R268&lt;=12, 5*权重!H$48+(数据!R268-6)*权重!H$49,                              5*权重!H$48+6*权重!H$49+(数据!R268-12)*权重!H$51              )
 )</f>
        <v>0</v>
      </c>
      <c r="S268" s="16">
        <f>IF( 数据!S268&lt;=6,(数据!S268-1)*权重!I$48,              IF(数据!S268&lt;=12, 5*权重!I$48+(数据!S268-6)*权重!I$49,                              5*权重!I$48+6*权重!I$49+(数据!S268-12)*权重!I$51              )
 )</f>
        <v>10.6</v>
      </c>
      <c r="T268" s="16">
        <f>IF( 数据!T268&lt;=6,(数据!T268-1)*权重!J$48,              IF(数据!T268&lt;=12, 5*权重!J$48+(数据!T268-6)*权重!J$49,                              5*权重!J$48+6*权重!J$49+(数据!T268-12)*权重!J$51              )
 )</f>
        <v>1.2999999999999998</v>
      </c>
      <c r="U268" s="16">
        <f>IF( 数据!U268&lt;=6,(数据!U268-1)*权重!K$48,              IF(数据!U268&lt;=12, 5*权重!K$48+(数据!U268-6)*权重!K$49,                              5*权重!K$48+6*权重!K$49+(数据!U268-12)*权重!K$51              )
 )</f>
        <v>0</v>
      </c>
      <c r="V268" s="16">
        <f>IF( 数据!V268&lt;=6,(数据!V268-1)*权重!L$48,              IF(数据!V268&lt;=12, 5*权重!L$48+(数据!V268-6)*权重!L$49,                              5*权重!L$48+6*权重!L$49+(数据!V268-12)*权重!L$51              )
 )</f>
        <v>5.3000000000000007</v>
      </c>
      <c r="W268" s="16">
        <f>IF( 数据!W268&lt;=6,(数据!W268-1)*权重!M$48,              IF(数据!W268&lt;=12, 5*权重!M$48+(数据!W268-6)*权重!M$49,                              5*权重!M$48+6*权重!M$49+(数据!W268-12)*权重!M$51              )
 )</f>
        <v>0.1333333333333333</v>
      </c>
      <c r="X268" s="16">
        <f>IF( 数据!X268&lt;=6,(数据!X268-1)*权重!N$48,              IF(数据!X268&lt;=12, 5*权重!N$48+(数据!X268-6)*权重!N$49,                              5*权重!N$48+6*权重!N$49+(数据!X268-12)*权重!N$51              )
 )</f>
        <v>4.1333333333333329</v>
      </c>
      <c r="Y268" s="16">
        <f>IF( 数据!Y268&lt;=6,(数据!Y268-1)*权重!O$48,              IF(数据!Y268&lt;=12, 5*权重!O$48+(数据!Y268-6)*权重!O$49,                              5*权重!O$48+6*权重!O$49+(数据!Y268-12)*权重!O$51              )
 )</f>
        <v>1.2833333333333332</v>
      </c>
      <c r="Z268" s="16">
        <f>IF( 数据!Z268&lt;=6,(数据!Z268-1)*权重!P$48,              IF(数据!Z268&lt;=10, 5*权重!P$48+(数据!Z268-4)*权重!P$50,                              5*权重!P$48+4*权重!P$50+(数据!Z268-10)*权重!P$52              )  )</f>
        <v>-1.7250000000000001</v>
      </c>
      <c r="AA268" s="16">
        <f>IF( 数据!AA268&lt;=6,(数据!AA268-1)*权重!Q$48,              IF(数据!AA268&lt;=12, 5*权重!Q$48+(数据!AA268-6)*权重!Q$49,                              5*权重!Q$48+6*权重!Q$49+(数据!AA268-12)*权重!Q$51              )
 )</f>
        <v>5.833333333333333</v>
      </c>
      <c r="AB268" s="16">
        <f>IF( 数据!AB268&lt;=6,(数据!AB268-1)*权重!R$48,              IF(数据!AB268&lt;=10, 5*权重!R$48+(数据!AB268-4)*权重!R$50,                              5*权重!R$48+4*权重!R$50+(数据!AB268-10)*权重!R$52              )  )</f>
        <v>55.25</v>
      </c>
      <c r="AC268" s="16">
        <f>IF( 数据!AC268&lt;=6,(数据!AC268-1)*权重!S$48,              IF(数据!AC268&lt;=12, 5*权重!S$48+(数据!AC268-6)*权重!S$49,                              5*权重!S$48+6*权重!S$49+(数据!AC268-12)*权重!S$51              )
 )</f>
        <v>19.5</v>
      </c>
      <c r="AD268" s="16">
        <f>IF( 数据!AD268&lt;=6,(数据!AD268-1)*权重!T$48,              IF(数据!AD268&lt;=12, 5*权重!T$48+(数据!AD268-6)*权重!T$49,                              5*权重!T$48+6*权重!T$49+(数据!AD268-12)*权重!T$51              )
 )</f>
        <v>-0.86666666666666625</v>
      </c>
      <c r="AE268" s="16">
        <f>IF( 数据!AE268&lt;=6,(数据!AE268-1)*权重!U$48,              IF(数据!AE268&lt;=10, 5*权重!U$48+(数据!AE268-4)*权重!U$50,                              5*权重!U$48+4*权重!U$50+(数据!AE268-10)*权重!U$52              )  )</f>
        <v>-2.5999999999999996</v>
      </c>
      <c r="AF268" s="16">
        <f>IF( 数据!AF268&lt;=6,(数据!AF268-1)*权重!V$48,              IF(数据!AF268&lt;=10, 5*权重!V$48+(数据!AF268-4)*权重!V$50,                              5*权重!V$48+4*权重!V$50+(数据!AF268-10)*权重!V$52              )  )</f>
        <v>6.75</v>
      </c>
      <c r="AG268" s="16">
        <f>IF( 数据!AG268&lt;=6,(数据!AG268-1)*权重!W$48,              IF(数据!AG268&lt;=12, 5*权重!W$48+(数据!AG268-6)*权重!W$49,                              5*权重!W$48+6*权重!W$49+(数据!AG268-12)*权重!W$51              )
 )</f>
        <v>3.75</v>
      </c>
      <c r="AH268" s="16">
        <f>IF( 数据!AH268&lt;=6,(数据!AH268-1)*权重!X$48,              IF(数据!AH268&lt;=10, 5*权重!X$48+(数据!AH268-4)*权重!X$50,                              5*权重!X$48+4*权重!X$50+(数据!AH268-10)*权重!X$52              )  )</f>
        <v>-4.9999999999999989E-2</v>
      </c>
      <c r="AI268" s="16">
        <f>IF( 数据!AI268&lt;=6,(数据!AI268-1)*权重!Y$48,              IF(数据!AI268&lt;=12, 5*权重!Y$48+(数据!AI268-6)*权重!Y$49,                              5*权重!Y$48+6*权重!Y$49+(数据!AI268-12)*权重!Y$51              )
 )</f>
        <v>0.2</v>
      </c>
      <c r="AJ268" s="16">
        <f>IF( 数据!AJ268&lt;=6,(数据!AJ268-1)*权重!Z$48,              IF(数据!AJ268&lt;=10, 5*权重!Z$48+(数据!AJ268-4)*权重!Z$50,                              5*权重!Z$48+4*权重!Z$50+(数据!AJ268-10)*权重!Z$52              )  )</f>
        <v>9.8375000000000004</v>
      </c>
      <c r="AK268" s="16">
        <f>IF( 数据!AK268&lt;=6,(数据!AK268-1)*权重!AA$48,              IF(数据!AK268&lt;=10, 5*权重!AA$48+(数据!AK268-4)*权重!AA$50,                              5*权重!AA$48+4*权重!AA$50+(数据!AK268-10)*权重!AA$52              )  )</f>
        <v>-0.92500000000000004</v>
      </c>
      <c r="AL268" s="16">
        <f>IF( 数据!AL268&lt;=6,(数据!AL268-1)*权重!AB$48,              IF(数据!AL268&lt;=12, 5*权重!AB$48+(数据!AL268-6)*权重!AB$49,                              5*权重!AB$48+6*权重!AB$49+(数据!AL268-12)*权重!AB$51              )
 )</f>
        <v>14.4</v>
      </c>
      <c r="AM268" s="16">
        <f>IF( 数据!AM268&lt;=6,(数据!AM268-1)*权重!AC$48,              IF(数据!AM268&lt;=12, 5*权重!AC$48+(数据!AM268-6)*权重!AC$49,                              5*权重!AC$48+6*权重!AC$49+(数据!AM268-12)*权重!AC$51              )
 )</f>
        <v>9.9666666666666668</v>
      </c>
      <c r="AN268" s="16">
        <f>IF( 数据!AN268&lt;=6,(数据!AN268-1)*权重!AD$48,              IF(数据!AN268&lt;=12, 5*权重!AD$48+(数据!AN268-6)*权重!AD$49,                              5*权重!AD$48+6*权重!AD$49+(数据!AN268-12)*权重!AD$51              )
 )</f>
        <v>77.333333333333329</v>
      </c>
      <c r="AO268" s="16">
        <f>IF( 数据!AO268&lt;=6,(数据!AO268-1)*权重!AE$48,              IF(数据!AO268&lt;=12, 5*权重!AE$48+(数据!AO268-6)*权重!AE$49,                              5*权重!AE$48+6*权重!AE$49+(数据!AO268-12)*权重!AE$51              )
 )</f>
        <v>25.5</v>
      </c>
      <c r="AP268" s="16">
        <f>IF( 数据!AP268&lt;=6,(数据!AP268-1)*权重!AF$48,              IF(数据!AP268&lt;=12, 5*权重!AF$48+(数据!AP268-6)*权重!AF$49,                              5*权重!AF$48+6*权重!AF$49+(数据!AP268-12)*权重!AF$51              )
 )</f>
        <v>17.366666666666667</v>
      </c>
      <c r="AQ268" s="16">
        <f>IF( 数据!AQ268&lt;=6,(数据!AQ268-1)*权重!AG$48,              IF(数据!AQ268&lt;=12, 5*权重!AG$48+(数据!AQ268-6)*权重!AG$49,                              5*权重!AG$48+6*权重!AG$49+(数据!AQ268-12)*权重!AG$51              )
 )</f>
        <v>19.350000000000001</v>
      </c>
      <c r="AR268" s="16">
        <f>IF( 数据!AR268&lt;=6,(数据!AR268-1)*权重!AH$48,              IF(数据!AR268&lt;=12, 5*权重!AH$48+(数据!AR268-6)*权重!AH$49,                              5*权重!AH$48+6*权重!AH$49+(数据!AR268-12)*权重!AH$51              )
 )</f>
        <v>16.899999999999999</v>
      </c>
      <c r="AS268" s="16">
        <f>IF( 数据!AS268&lt;=6,(数据!AS268-1)*权重!AI$48,              IF(数据!AS268&lt;=12, 5*权重!AI$48+(数据!AS268-6)*权重!AI$49,                              5*权重!AI$48+6*权重!AI$49+(数据!AS268-12)*权重!AI$51              )
 )</f>
        <v>9.5000000000000018</v>
      </c>
      <c r="AT268" s="16">
        <f>IF( 数据!AT268&lt;=6,(数据!AT268-1)*权重!AJ$48,              IF(数据!AT268&lt;=12, 5*权重!AJ$48+(数据!AT268-6)*权重!AJ$49,                              5*权重!AJ$48+6*权重!AJ$49+(数据!AT268-12)*权重!AJ$51              )
 )</f>
        <v>81.625</v>
      </c>
      <c r="AU268" s="16">
        <f>IF( 数据!AU268&lt;=6,(数据!AU268-1)*权重!AK$48,              IF(数据!AU268&lt;=12, 5*权重!AK$48+(数据!AU268-6)*权重!AK$49,                              5*权重!AK$48+6*权重!AK$49+(数据!AU268-12)*权重!AK$51              )
 )</f>
        <v>14.799999999999999</v>
      </c>
      <c r="AV268" s="16">
        <f>IF( 数据!AV268&lt;=6,(数据!AV268-1)*权重!AL$48,              IF(数据!AV268&lt;=10, 5*权重!AL$48+(数据!AV268-4)*权重!AL$50,                              5*权重!AL$48+4*权重!AL$50+(数据!AV268-10)*权重!AL$52              )  )</f>
        <v>2.9749999999999996</v>
      </c>
      <c r="AW268" s="16">
        <f>IF( 数据!AW268&lt;=6,(数据!AW268-1)*权重!AM$48,              IF(数据!AW268&lt;=10, 5*权重!AM$48+(数据!AW268-4)*权重!AM$50,                              5*权重!AM$48+4*权重!AM$50+(数据!AW268-10)*权重!AM$52              )  )</f>
        <v>3.8250000000000002</v>
      </c>
      <c r="AX268" s="16">
        <f>IF( 数据!AX268&lt;=6,(数据!AX268-1)*权重!AN$48,              IF(数据!AX268&lt;=10, 5*权重!AN$48+(数据!AX268-4)*权重!AN$50,                              5*权重!AN$48+4*权重!AN$50+(数据!AX268-10)*权重!AN$52              )  )</f>
        <v>23.75</v>
      </c>
      <c r="AY268" s="8">
        <v>1</v>
      </c>
      <c r="AZ268" s="8">
        <v>2</v>
      </c>
      <c r="BA268" s="8">
        <v>1</v>
      </c>
      <c r="BB268" s="8">
        <v>3</v>
      </c>
      <c r="BC268" s="8">
        <v>1</v>
      </c>
      <c r="BD268" s="8">
        <v>3</v>
      </c>
      <c r="BE268" s="8">
        <v>3</v>
      </c>
      <c r="BF268" s="8">
        <v>3</v>
      </c>
      <c r="BG268" s="8">
        <v>3</v>
      </c>
      <c r="BH268" s="8">
        <v>3</v>
      </c>
      <c r="BI268" s="8">
        <v>3</v>
      </c>
      <c r="BJ268" s="8" t="s">
        <v>26</v>
      </c>
      <c r="BK268" s="8" t="s">
        <v>20</v>
      </c>
      <c r="BL268" s="8">
        <v>15</v>
      </c>
      <c r="BM268" s="8" t="s">
        <v>26</v>
      </c>
      <c r="BN268" s="8"/>
      <c r="BO268" s="8">
        <v>7</v>
      </c>
      <c r="BP268" s="34">
        <v>47664</v>
      </c>
      <c r="BQ268" s="8" t="s">
        <v>21</v>
      </c>
      <c r="BR268" s="8" t="s">
        <v>156</v>
      </c>
    </row>
    <row r="269" spans="1:70" ht="15.5" thickBot="1" x14ac:dyDescent="0.35">
      <c r="A269" s="8" t="s">
        <v>26</v>
      </c>
      <c r="B269" s="16">
        <f>SUM(L269:AX269)</f>
        <v>422.74916666666667</v>
      </c>
      <c r="C269" s="8" t="s">
        <v>605</v>
      </c>
      <c r="D269" s="8" t="s">
        <v>372</v>
      </c>
      <c r="E269" s="33">
        <v>1</v>
      </c>
      <c r="F269" s="8">
        <v>0</v>
      </c>
      <c r="G269" s="8" t="s">
        <v>33</v>
      </c>
      <c r="H269" s="8" t="s">
        <v>430</v>
      </c>
      <c r="I269" s="8">
        <v>22</v>
      </c>
      <c r="J269" s="8">
        <v>142</v>
      </c>
      <c r="K269" s="8">
        <v>153</v>
      </c>
      <c r="L269" s="16">
        <f>IF( 数据!L269&lt;=6,(数据!L269-1)*权重!B$48,              IF(数据!L269&lt;=12, 5*权重!B$48+(数据!L269-6)*权重!B$49,                              5*权重!B$48+6*权重!B$49+(数据!L269-12)*权重!B$51              )
 )</f>
        <v>3</v>
      </c>
      <c r="M269" s="16">
        <f>IF( 数据!M269&lt;=6,(数据!M269-1)*权重!C$48,              IF(数据!M269&lt;=12, 5*权重!C$48+(数据!M269-6)*权重!C$49,                              5*权重!C$48+6*权重!C$49+(数据!M269-12)*权重!C$51              )
 )</f>
        <v>1.75</v>
      </c>
      <c r="N269" s="16">
        <f>IF( 数据!N269&lt;=6,(数据!N269-1)*权重!D$48,              IF(数据!N269&lt;=12, 5*权重!D$48+(数据!N269-6)*权重!D$49,                              5*权重!D$48+6*权重!D$49+(数据!N269-12)*权重!D$51              )
 )</f>
        <v>-0.82999999999999985</v>
      </c>
      <c r="O269" s="16">
        <f>IF( 数据!O269&lt;=6,(数据!O269-1)*权重!E$48,              IF(数据!O269&lt;=12, 5*权重!E$48+(数据!O269-6)*权重!E$49,                              5*权重!E$48+6*权重!E$49+(数据!O269-12)*权重!E$51              )
 )</f>
        <v>0</v>
      </c>
      <c r="P269" s="16">
        <f>IF( 数据!P269&lt;=6,(数据!P269-1)*权重!F$48,              IF(数据!P269&lt;=12, 5*权重!F$48+(数据!P269-6)*权重!F$49,                              5*权重!F$48+6*权重!F$49+(数据!P269-12)*权重!F$51              )
 )</f>
        <v>-3.1166666666666663</v>
      </c>
      <c r="Q269" s="16">
        <f>IF( 数据!Q269&lt;=6,(数据!Q269-1)*权重!G$48,              IF(数据!Q269&lt;=12, 5*权重!G$48+(数据!Q269-6)*权重!G$49,                              5*权重!G$48+6*权重!G$49+(数据!Q269-12)*权重!G$51              )
 )</f>
        <v>0</v>
      </c>
      <c r="R269" s="16">
        <f>IF( 数据!R269&lt;=6,(数据!R269-1)*权重!H$48,              IF(数据!R269&lt;=12, 5*权重!H$48+(数据!R269-6)*权重!H$49,                              5*权重!H$48+6*权重!H$49+(数据!R269-12)*权重!H$51              )
 )</f>
        <v>0</v>
      </c>
      <c r="S269" s="16">
        <f>IF( 数据!S269&lt;=6,(数据!S269-1)*权重!I$48,              IF(数据!S269&lt;=12, 5*权重!I$48+(数据!S269-6)*权重!I$49,                              5*权重!I$48+6*权重!I$49+(数据!S269-12)*权重!I$51              )
 )</f>
        <v>12.133333333333333</v>
      </c>
      <c r="T269" s="16">
        <f>IF( 数据!T269&lt;=6,(数据!T269-1)*权重!J$48,              IF(数据!T269&lt;=12, 5*权重!J$48+(数据!T269-6)*权重!J$49,                              5*权重!J$48+6*权重!J$49+(数据!T269-12)*权重!J$51              )
 )</f>
        <v>0.29999999999999982</v>
      </c>
      <c r="U269" s="16">
        <f>IF( 数据!U269&lt;=6,(数据!U269-1)*权重!K$48,              IF(数据!U269&lt;=12, 5*权重!K$48+(数据!U269-6)*权重!K$49,                              5*权重!K$48+6*权重!K$49+(数据!U269-12)*权重!K$51              )
 )</f>
        <v>0</v>
      </c>
      <c r="V269" s="16">
        <f>IF( 数据!V269&lt;=6,(数据!V269-1)*权重!L$48,              IF(数据!V269&lt;=12, 5*权重!L$48+(数据!V269-6)*权重!L$49,                              5*权重!L$48+6*权重!L$49+(数据!V269-12)*权重!L$51              )
 )</f>
        <v>5.3000000000000007</v>
      </c>
      <c r="W269" s="16">
        <f>IF( 数据!W269&lt;=6,(数据!W269-1)*权重!M$48,              IF(数据!W269&lt;=12, 5*权重!M$48+(数据!W269-6)*权重!M$49,                              5*权重!M$48+6*权重!M$49+(数据!W269-12)*权重!M$51              )
 )</f>
        <v>-0.5</v>
      </c>
      <c r="X269" s="16">
        <f>IF( 数据!X269&lt;=6,(数据!X269-1)*权重!N$48,              IF(数据!X269&lt;=12, 5*权重!N$48+(数据!X269-6)*权重!N$49,                              5*权重!N$48+6*权重!N$49+(数据!X269-12)*权重!N$51              )
 )</f>
        <v>1.9666666666666666</v>
      </c>
      <c r="Y269" s="16">
        <f>IF( 数据!Y269&lt;=6,(数据!Y269-1)*权重!O$48,              IF(数据!Y269&lt;=12, 5*权重!O$48+(数据!Y269-6)*权重!O$49,                              5*权重!O$48+6*权重!O$49+(数据!Y269-12)*权重!O$51              )
 )</f>
        <v>1.45</v>
      </c>
      <c r="Z269" s="16">
        <f>IF( 数据!Z269&lt;=6,(数据!Z269-1)*权重!P$48,              IF(数据!Z269&lt;=10, 5*权重!P$48+(数据!Z269-4)*权重!P$50,                              5*权重!P$48+4*权重!P$50+(数据!Z269-10)*权重!P$52              )  )</f>
        <v>-1.25</v>
      </c>
      <c r="AA269" s="16">
        <f>IF( 数据!AA269&lt;=6,(数据!AA269-1)*权重!Q$48,              IF(数据!AA269&lt;=12, 5*权重!Q$48+(数据!AA269-6)*权重!Q$49,                              5*权重!Q$48+6*权重!Q$49+(数据!AA269-12)*权重!Q$51              )
 )</f>
        <v>4.9333333333333327</v>
      </c>
      <c r="AB269" s="16">
        <f>IF( 数据!AB269&lt;=6,(数据!AB269-1)*权重!R$48,              IF(数据!AB269&lt;=10, 5*权重!R$48+(数据!AB269-4)*权重!R$50,                              5*权重!R$48+4*权重!R$50+(数据!AB269-10)*权重!R$52              )  )</f>
        <v>58.25</v>
      </c>
      <c r="AC269" s="16">
        <f>IF( 数据!AC269&lt;=6,(数据!AC269-1)*权重!S$48,              IF(数据!AC269&lt;=12, 5*权重!S$48+(数据!AC269-6)*权重!S$49,                              5*权重!S$48+6*权重!S$49+(数据!AC269-12)*权重!S$51              )
 )</f>
        <v>17.25</v>
      </c>
      <c r="AD269" s="16">
        <f>IF( 数据!AD269&lt;=6,(数据!AD269-1)*权重!T$48,              IF(数据!AD269&lt;=12, 5*权重!T$48+(数据!AD269-6)*权重!T$49,                              5*权重!T$48+6*权重!T$49+(数据!AD269-12)*权重!T$51              )
 )</f>
        <v>-0.86666666666666625</v>
      </c>
      <c r="AE269" s="16">
        <f>IF( 数据!AE269&lt;=6,(数据!AE269-1)*权重!U$48,              IF(数据!AE269&lt;=10, 5*权重!U$48+(数据!AE269-4)*权重!U$50,                              5*权重!U$48+4*权重!U$50+(数据!AE269-10)*权重!U$52              )  )</f>
        <v>-2.9999999999999996</v>
      </c>
      <c r="AF269" s="16">
        <f>IF( 数据!AF269&lt;=6,(数据!AF269-1)*权重!V$48,              IF(数据!AF269&lt;=10, 5*权重!V$48+(数据!AF269-4)*权重!V$50,                              5*权重!V$48+4*权重!V$50+(数据!AF269-10)*权重!V$52              )  )</f>
        <v>7.0875000000000004</v>
      </c>
      <c r="AG269" s="16">
        <f>IF( 数据!AG269&lt;=6,(数据!AG269-1)*权重!W$48,              IF(数据!AG269&lt;=12, 5*权重!W$48+(数据!AG269-6)*权重!W$49,                              5*权重!W$48+6*权重!W$49+(数据!AG269-12)*权重!W$51              )
 )</f>
        <v>3.75</v>
      </c>
      <c r="AH269" s="16">
        <f>IF( 数据!AH269&lt;=6,(数据!AH269-1)*权重!X$48,              IF(数据!AH269&lt;=10, 5*权重!X$48+(数据!AH269-4)*权重!X$50,                              5*权重!X$48+4*权重!X$50+(数据!AH269-10)*权重!X$52              )  )</f>
        <v>0.28749999999999998</v>
      </c>
      <c r="AI269" s="16">
        <f>IF( 数据!AI269&lt;=6,(数据!AI269-1)*权重!Y$48,              IF(数据!AI269&lt;=12, 5*权重!Y$48+(数据!AI269-6)*权重!Y$49,                              5*权重!Y$48+6*权重!Y$49+(数据!AI269-12)*权重!Y$51              )
 )</f>
        <v>0.53333333333333333</v>
      </c>
      <c r="AJ269" s="16">
        <f>IF( 数据!AJ269&lt;=6,(数据!AJ269-1)*权重!Z$48,              IF(数据!AJ269&lt;=10, 5*权重!Z$48+(数据!AJ269-4)*权重!Z$50,                              5*权重!Z$48+4*权重!Z$50+(数据!AJ269-10)*权重!Z$52              )  )</f>
        <v>9.25</v>
      </c>
      <c r="AK269" s="16">
        <f>IF( 数据!AK269&lt;=6,(数据!AK269-1)*权重!AA$48,              IF(数据!AK269&lt;=10, 5*权重!AA$48+(数据!AK269-4)*权重!AA$50,                              5*权重!AA$48+4*权重!AA$50+(数据!AK269-10)*权重!AA$52              )  )</f>
        <v>-1.1000000000000001</v>
      </c>
      <c r="AL269" s="16">
        <f>IF( 数据!AL269&lt;=6,(数据!AL269-1)*权重!AB$48,              IF(数据!AL269&lt;=12, 5*权重!AB$48+(数据!AL269-6)*权重!AB$49,                              5*权重!AB$48+6*权重!AB$49+(数据!AL269-12)*权重!AB$51              )
 )</f>
        <v>12.6</v>
      </c>
      <c r="AM269" s="16">
        <f>IF( 数据!AM269&lt;=6,(数据!AM269-1)*权重!AC$48,              IF(数据!AM269&lt;=12, 5*权重!AC$48+(数据!AM269-6)*权重!AC$49,                              5*权重!AC$48+6*权重!AC$49+(数据!AM269-12)*权重!AC$51              )
 )</f>
        <v>8.5</v>
      </c>
      <c r="AN269" s="16">
        <f>IF( 数据!AN269&lt;=6,(数据!AN269-1)*权重!AD$48,              IF(数据!AN269&lt;=12, 5*权重!AD$48+(数据!AN269-6)*权重!AD$49,                              5*权重!AD$48+6*权重!AD$49+(数据!AN269-12)*权重!AD$51              )
 )</f>
        <v>91.520833333333329</v>
      </c>
      <c r="AO269" s="16">
        <f>IF( 数据!AO269&lt;=6,(数据!AO269-1)*权重!AE$48,              IF(数据!AO269&lt;=12, 5*权重!AE$48+(数据!AO269-6)*权重!AE$49,                              5*权重!AE$48+6*权重!AE$49+(数据!AO269-12)*权重!AE$51              )
 )</f>
        <v>9.7333333333333343</v>
      </c>
      <c r="AP269" s="16">
        <f>IF( 数据!AP269&lt;=6,(数据!AP269-1)*权重!AF$48,              IF(数据!AP269&lt;=12, 5*权重!AF$48+(数据!AP269-6)*权重!AF$49,                              5*权重!AF$48+6*权重!AF$49+(数据!AP269-12)*权重!AF$51              )
 )</f>
        <v>17.366666666666667</v>
      </c>
      <c r="AQ269" s="16">
        <f>IF( 数据!AQ269&lt;=6,(数据!AQ269-1)*权重!AG$48,              IF(数据!AQ269&lt;=12, 5*权重!AG$48+(数据!AQ269-6)*权重!AG$49,                              5*权重!AG$48+6*权重!AG$49+(数据!AQ269-12)*权重!AG$51              )
 )</f>
        <v>19.350000000000001</v>
      </c>
      <c r="AR269" s="16">
        <f>IF( 数据!AR269&lt;=6,(数据!AR269-1)*权重!AH$48,              IF(数据!AR269&lt;=12, 5*权重!AH$48+(数据!AR269-6)*权重!AH$49,                              5*权重!AH$48+6*权重!AH$49+(数据!AR269-12)*权重!AH$51              )
 )</f>
        <v>13.399999999999999</v>
      </c>
      <c r="AS269" s="16">
        <f>IF( 数据!AS269&lt;=6,(数据!AS269-1)*权重!AI$48,              IF(数据!AS269&lt;=12, 5*权重!AI$48+(数据!AS269-6)*权重!AI$49,                              5*权重!AI$48+6*权重!AI$49+(数据!AS269-12)*权重!AI$51              )
 )</f>
        <v>5.7000000000000011</v>
      </c>
      <c r="AT269" s="16">
        <f>IF( 数据!AT269&lt;=6,(数据!AT269-1)*权重!AJ$48,              IF(数据!AT269&lt;=12, 5*权重!AJ$48+(数据!AT269-6)*权重!AJ$49,                              5*权重!AJ$48+6*权重!AJ$49+(数据!AT269-12)*权重!AJ$51              )
 )</f>
        <v>86.5</v>
      </c>
      <c r="AU269" s="16">
        <f>IF( 数据!AU269&lt;=6,(数据!AU269-1)*权重!AK$48,              IF(数据!AU269&lt;=12, 5*权重!AK$48+(数据!AU269-6)*权重!AK$49,                              5*权重!AK$48+6*权重!AK$49+(数据!AU269-12)*权重!AK$51              )
 )</f>
        <v>14.799999999999999</v>
      </c>
      <c r="AV269" s="16">
        <f>IF( 数据!AV269&lt;=6,(数据!AV269-1)*权重!AL$48,              IF(数据!AV269&lt;=10, 5*权重!AL$48+(数据!AV269-4)*权重!AL$50,                              5*权重!AL$48+4*权重!AL$50+(数据!AV269-10)*权重!AL$52              )  )</f>
        <v>2.125</v>
      </c>
      <c r="AW269" s="16">
        <f>IF( 数据!AW269&lt;=6,(数据!AW269-1)*权重!AM$48,              IF(数据!AW269&lt;=10, 5*权重!AM$48+(数据!AW269-4)*权重!AM$50,                              5*权重!AM$48+4*权重!AM$50+(数据!AW269-10)*权重!AM$52              )  )</f>
        <v>3.0750000000000002</v>
      </c>
      <c r="AX269" s="16">
        <f>IF( 数据!AX269&lt;=6,(数据!AX269-1)*权重!AN$48,              IF(数据!AX269&lt;=10, 5*权重!AN$48+(数据!AX269-4)*权重!AN$50,                              5*权重!AN$48+4*权重!AN$50+(数据!AX269-10)*权重!AN$52              )  )</f>
        <v>21.5</v>
      </c>
      <c r="AY269" s="8">
        <v>3</v>
      </c>
      <c r="AZ269" s="8">
        <v>2</v>
      </c>
      <c r="BA269" s="8">
        <v>2</v>
      </c>
      <c r="BB269" s="8">
        <v>2</v>
      </c>
      <c r="BC269" s="8">
        <v>3</v>
      </c>
      <c r="BD269" s="8">
        <v>4</v>
      </c>
      <c r="BE269" s="8">
        <v>3</v>
      </c>
      <c r="BF269" s="8">
        <v>1</v>
      </c>
      <c r="BG269" s="8">
        <v>2</v>
      </c>
      <c r="BH269" s="8">
        <v>2</v>
      </c>
      <c r="BI269" s="8">
        <v>1</v>
      </c>
      <c r="BJ269" s="8" t="s">
        <v>26</v>
      </c>
      <c r="BK269" s="8" t="s">
        <v>20</v>
      </c>
      <c r="BL269" s="8">
        <v>10</v>
      </c>
      <c r="BM269" s="8" t="s">
        <v>26</v>
      </c>
      <c r="BN269" s="8"/>
      <c r="BO269" s="8" t="s">
        <v>26</v>
      </c>
      <c r="BP269" s="34">
        <v>47664</v>
      </c>
      <c r="BQ269" s="8" t="s">
        <v>21</v>
      </c>
      <c r="BR269" s="8" t="s">
        <v>156</v>
      </c>
    </row>
    <row r="270" spans="1:70" ht="15.5" thickBot="1" x14ac:dyDescent="0.35">
      <c r="A270" s="8" t="s">
        <v>26</v>
      </c>
      <c r="B270" s="16">
        <f>SUM(L270:AX270)</f>
        <v>431.12416666666661</v>
      </c>
      <c r="C270" s="8" t="s">
        <v>606</v>
      </c>
      <c r="D270" s="8" t="s">
        <v>372</v>
      </c>
      <c r="E270" s="33">
        <v>0.89</v>
      </c>
      <c r="F270" s="8">
        <v>0</v>
      </c>
      <c r="G270" s="8" t="s">
        <v>20</v>
      </c>
      <c r="H270" s="8" t="s">
        <v>512</v>
      </c>
      <c r="I270" s="8">
        <v>26</v>
      </c>
      <c r="J270" s="8">
        <v>150</v>
      </c>
      <c r="K270" s="8">
        <v>164</v>
      </c>
      <c r="L270" s="16">
        <f>IF( 数据!L270&lt;=6,(数据!L270-1)*权重!B$48,              IF(数据!L270&lt;=12, 5*权重!B$48+(数据!L270-6)*权重!B$49,                              5*权重!B$48+6*权重!B$49+(数据!L270-12)*权重!B$51              )
 )</f>
        <v>3.4666666666666668</v>
      </c>
      <c r="M270" s="16">
        <f>IF( 数据!M270&lt;=6,(数据!M270-1)*权重!C$48,              IF(数据!M270&lt;=12, 5*权重!C$48+(数据!M270-6)*权重!C$49,                              5*权重!C$48+6*权重!C$49+(数据!M270-12)*权重!C$51              )
 )</f>
        <v>0.91666666666666674</v>
      </c>
      <c r="N270" s="16">
        <f>IF( 数据!N270&lt;=6,(数据!N270-1)*权重!D$48,              IF(数据!N270&lt;=12, 5*权重!D$48+(数据!N270-6)*权重!D$49,                              5*权重!D$48+6*权重!D$49+(数据!N270-12)*权重!D$51              )
 )</f>
        <v>-0.82999999999999985</v>
      </c>
      <c r="O270" s="16">
        <f>IF( 数据!O270&lt;=6,(数据!O270-1)*权重!E$48,              IF(数据!O270&lt;=12, 5*权重!E$48+(数据!O270-6)*权重!E$49,                              5*权重!E$48+6*权重!E$49+(数据!O270-12)*权重!E$51              )
 )</f>
        <v>0</v>
      </c>
      <c r="P270" s="16">
        <f>IF( 数据!P270&lt;=6,(数据!P270-1)*权重!F$48,              IF(数据!P270&lt;=12, 5*权重!F$48+(数据!P270-6)*权重!F$49,                              5*权重!F$48+6*权重!F$49+(数据!P270-12)*权重!F$51              )
 )</f>
        <v>-2.7333333333333329</v>
      </c>
      <c r="Q270" s="16">
        <f>IF( 数据!Q270&lt;=6,(数据!Q270-1)*权重!G$48,              IF(数据!Q270&lt;=12, 5*权重!G$48+(数据!Q270-6)*权重!G$49,                              5*权重!G$48+6*权重!G$49+(数据!Q270-12)*权重!G$51              )
 )</f>
        <v>0</v>
      </c>
      <c r="R270" s="16">
        <f>IF( 数据!R270&lt;=6,(数据!R270-1)*权重!H$48,              IF(数据!R270&lt;=12, 5*权重!H$48+(数据!R270-6)*权重!H$49,                              5*权重!H$48+6*权重!H$49+(数据!R270-12)*权重!H$51              )
 )</f>
        <v>0</v>
      </c>
      <c r="S270" s="16">
        <f>IF( 数据!S270&lt;=6,(数据!S270-1)*权重!I$48,              IF(数据!S270&lt;=12, 5*权重!I$48+(数据!S270-6)*权重!I$49,                              5*权重!I$48+6*权重!I$49+(数据!S270-12)*权重!I$51              )
 )</f>
        <v>13.666666666666666</v>
      </c>
      <c r="T270" s="16">
        <f>IF( 数据!T270&lt;=6,(数据!T270-1)*权重!J$48,              IF(数据!T270&lt;=12, 5*权重!J$48+(数据!T270-6)*权重!J$49,                              5*权重!J$48+6*权重!J$49+(数据!T270-12)*权重!J$51              )
 )</f>
        <v>0.79999999999999982</v>
      </c>
      <c r="U270" s="16">
        <f>IF( 数据!U270&lt;=6,(数据!U270-1)*权重!K$48,              IF(数据!U270&lt;=12, 5*权重!K$48+(数据!U270-6)*权重!K$49,                              5*权重!K$48+6*权重!K$49+(数据!U270-12)*权重!K$51              )
 )</f>
        <v>0</v>
      </c>
      <c r="V270" s="16">
        <f>IF( 数据!V270&lt;=6,(数据!V270-1)*权重!L$48,              IF(数据!V270&lt;=12, 5*权重!L$48+(数据!V270-6)*权重!L$49,                              5*权重!L$48+6*权重!L$49+(数据!V270-12)*权重!L$51              )
 )</f>
        <v>7.5000000000000009</v>
      </c>
      <c r="W270" s="16">
        <f>IF( 数据!W270&lt;=6,(数据!W270-1)*权重!M$48,              IF(数据!W270&lt;=12, 5*权重!M$48+(数据!W270-6)*权重!M$49,                              5*权重!M$48+6*权重!M$49+(数据!W270-12)*权重!M$51              )
 )</f>
        <v>0.76666666666666661</v>
      </c>
      <c r="X270" s="16">
        <f>IF( 数据!X270&lt;=6,(数据!X270-1)*权重!N$48,              IF(数据!X270&lt;=12, 5*权重!N$48+(数据!X270-6)*权重!N$49,                              5*权重!N$48+6*权重!N$49+(数据!X270-12)*权重!N$51              )
 )</f>
        <v>2.2999999999999998</v>
      </c>
      <c r="Y270" s="16">
        <f>IF( 数据!Y270&lt;=6,(数据!Y270-1)*权重!O$48,              IF(数据!Y270&lt;=12, 5*权重!O$48+(数据!Y270-6)*权重!O$49,                              5*权重!O$48+6*权重!O$49+(数据!Y270-12)*权重!O$51              )
 )</f>
        <v>1.3666666666666667</v>
      </c>
      <c r="Z270" s="16">
        <f>IF( 数据!Z270&lt;=6,(数据!Z270-1)*权重!P$48,              IF(数据!Z270&lt;=10, 5*权重!P$48+(数据!Z270-4)*权重!P$50,                              5*权重!P$48+4*权重!P$50+(数据!Z270-10)*权重!P$52              )  )</f>
        <v>-1.85</v>
      </c>
      <c r="AA270" s="16">
        <f>IF( 数据!AA270&lt;=6,(数据!AA270-1)*权重!Q$48,              IF(数据!AA270&lt;=12, 5*权重!Q$48+(数据!AA270-6)*权重!Q$49,                              5*权重!Q$48+6*权重!Q$49+(数据!AA270-12)*权重!Q$51              )
 )</f>
        <v>6.2333333333333325</v>
      </c>
      <c r="AB270" s="16">
        <f>IF( 数据!AB270&lt;=6,(数据!AB270-1)*权重!R$48,              IF(数据!AB270&lt;=10, 5*权重!R$48+(数据!AB270-4)*权重!R$50,                              5*权重!R$48+4*权重!R$50+(数据!AB270-10)*权重!R$52              )  )</f>
        <v>59</v>
      </c>
      <c r="AC270" s="16">
        <f>IF( 数据!AC270&lt;=6,(数据!AC270-1)*权重!S$48,              IF(数据!AC270&lt;=12, 5*权重!S$48+(数据!AC270-6)*权重!S$49,                              5*权重!S$48+6*权重!S$49+(数据!AC270-12)*权重!S$51              )
 )</f>
        <v>20.866666666666667</v>
      </c>
      <c r="AD270" s="16">
        <f>IF( 数据!AD270&lt;=6,(数据!AD270-1)*权重!T$48,              IF(数据!AD270&lt;=12, 5*权重!T$48+(数据!AD270-6)*权重!T$49,                              5*权重!T$48+6*权重!T$49+(数据!AD270-12)*权重!T$51              )
 )</f>
        <v>-0.49999999999999956</v>
      </c>
      <c r="AE270" s="16">
        <f>IF( 数据!AE270&lt;=6,(数据!AE270-1)*权重!U$48,              IF(数据!AE270&lt;=10, 5*权重!U$48+(数据!AE270-4)*权重!U$50,                              5*权重!U$48+4*权重!U$50+(数据!AE270-10)*权重!U$52              )  )</f>
        <v>-1.7999999999999994</v>
      </c>
      <c r="AF270" s="16">
        <f>IF( 数据!AF270&lt;=6,(数据!AF270-1)*权重!V$48,              IF(数据!AF270&lt;=10, 5*权重!V$48+(数据!AF270-4)*权重!V$50,                              5*权重!V$48+4*权重!V$50+(数据!AF270-10)*权重!V$52              )  )</f>
        <v>8.4</v>
      </c>
      <c r="AG270" s="16">
        <f>IF( 数据!AG270&lt;=6,(数据!AG270-1)*权重!W$48,              IF(数据!AG270&lt;=12, 5*权重!W$48+(数据!AG270-6)*权重!W$49,                              5*权重!W$48+6*权重!W$49+(数据!AG270-12)*权重!W$51              )
 )</f>
        <v>3.4999999999999996</v>
      </c>
      <c r="AH270" s="16">
        <f>IF( 数据!AH270&lt;=6,(数据!AH270-1)*权重!X$48,              IF(数据!AH270&lt;=10, 5*权重!X$48+(数据!AH270-4)*权重!X$50,                              5*权重!X$48+4*权重!X$50+(数据!AH270-10)*权重!X$52              )  )</f>
        <v>6.25E-2</v>
      </c>
      <c r="AI270" s="16">
        <f>IF( 数据!AI270&lt;=6,(数据!AI270-1)*权重!Y$48,              IF(数据!AI270&lt;=12, 5*权重!Y$48+(数据!AI270-6)*权重!Y$49,                              5*权重!Y$48+6*权重!Y$49+(数据!AI270-12)*权重!Y$51              )
 )</f>
        <v>0.8</v>
      </c>
      <c r="AJ270" s="16">
        <f>IF( 数据!AJ270&lt;=6,(数据!AJ270-1)*权重!Z$48,              IF(数据!AJ270&lt;=10, 5*权重!Z$48+(数据!AJ270-4)*权重!Z$50,                              5*权重!Z$48+4*权重!Z$50+(数据!AJ270-10)*权重!Z$52              )  )</f>
        <v>11.600000000000001</v>
      </c>
      <c r="AK270" s="16">
        <f>IF( 数据!AK270&lt;=6,(数据!AK270-1)*权重!AA$48,              IF(数据!AK270&lt;=10, 5*权重!AA$48+(数据!AK270-4)*权重!AA$50,                              5*权重!AA$48+4*权重!AA$50+(数据!AK270-10)*权重!AA$52              )  )</f>
        <v>-0.75000000000000022</v>
      </c>
      <c r="AL270" s="16">
        <f>IF( 数据!AL270&lt;=6,(数据!AL270-1)*权重!AB$48,              IF(数据!AL270&lt;=12, 5*权重!AB$48+(数据!AL270-6)*权重!AB$49,                              5*权重!AB$48+6*权重!AB$49+(数据!AL270-12)*权重!AB$51              )
 )</f>
        <v>16.2</v>
      </c>
      <c r="AM270" s="16">
        <f>IF( 数据!AM270&lt;=6,(数据!AM270-1)*权重!AC$48,              IF(数据!AM270&lt;=12, 5*权重!AC$48+(数据!AM270-6)*权重!AC$49,                              5*权重!AC$48+6*权重!AC$49+(数据!AM270-12)*权重!AC$51              )
 )</f>
        <v>8.5</v>
      </c>
      <c r="AN270" s="16">
        <f>IF( 数据!AN270&lt;=6,(数据!AN270-1)*权重!AD$48,              IF(数据!AN270&lt;=12, 5*权重!AD$48+(数据!AN270-6)*权重!AD$49,                              5*权重!AD$48+6*权重!AD$49+(数据!AN270-12)*权重!AD$51              )
 )</f>
        <v>86.791666666666657</v>
      </c>
      <c r="AO270" s="16">
        <f>IF( 数据!AO270&lt;=6,(数据!AO270-1)*权重!AE$48,              IF(数据!AO270&lt;=12, 5*权重!AE$48+(数据!AO270-6)*权重!AE$49,                              5*权重!AE$48+6*权重!AE$49+(数据!AO270-12)*权重!AE$51              )
 )</f>
        <v>6.9666666666666668</v>
      </c>
      <c r="AP270" s="16">
        <f>IF( 数据!AP270&lt;=6,(数据!AP270-1)*权重!AF$48,              IF(数据!AP270&lt;=12, 5*权重!AF$48+(数据!AP270-6)*权重!AF$49,                              5*权重!AF$48+6*权重!AF$49+(数据!AP270-12)*权重!AF$51              )
 )</f>
        <v>15.433333333333334</v>
      </c>
      <c r="AQ270" s="16">
        <f>IF( 数据!AQ270&lt;=6,(数据!AQ270-1)*权重!AG$48,              IF(数据!AQ270&lt;=12, 5*权重!AG$48+(数据!AQ270-6)*权重!AG$49,                              5*权重!AG$48+6*权重!AG$49+(数据!AQ270-12)*权重!AG$51              )
 )</f>
        <v>19.866666666666667</v>
      </c>
      <c r="AR270" s="16">
        <f>IF( 数据!AR270&lt;=6,(数据!AR270-1)*权重!AH$48,              IF(数据!AR270&lt;=12, 5*权重!AH$48+(数据!AR270-6)*权重!AH$49,                              5*权重!AH$48+6*权重!AH$49+(数据!AR270-12)*权重!AH$51              )
 )</f>
        <v>15.733333333333333</v>
      </c>
      <c r="AS270" s="16">
        <f>IF( 数据!AS270&lt;=6,(数据!AS270-1)*权重!AI$48,              IF(数据!AS270&lt;=12, 5*权重!AI$48+(数据!AS270-6)*权重!AI$49,                              5*权重!AI$48+6*权重!AI$49+(数据!AS270-12)*权重!AI$51              )
 )</f>
        <v>5.7000000000000011</v>
      </c>
      <c r="AT270" s="16">
        <f>IF( 数据!AT270&lt;=6,(数据!AT270-1)*权重!AJ$48,              IF(数据!AT270&lt;=12, 5*权重!AJ$48+(数据!AT270-6)*权重!AJ$49,                              5*权重!AJ$48+6*权重!AJ$49+(数据!AT270-12)*权重!AJ$51              )
 )</f>
        <v>76.75</v>
      </c>
      <c r="AU270" s="16">
        <f>IF( 数据!AU270&lt;=6,(数据!AU270-1)*权重!AK$48,              IF(数据!AU270&lt;=12, 5*权重!AK$48+(数据!AU270-6)*权重!AK$49,                              5*权重!AK$48+6*权重!AK$49+(数据!AU270-12)*权重!AK$51              )
 )</f>
        <v>14.2</v>
      </c>
      <c r="AV270" s="16">
        <f>IF( 数据!AV270&lt;=6,(数据!AV270-1)*权重!AL$48,              IF(数据!AV270&lt;=10, 5*权重!AL$48+(数据!AV270-4)*权重!AL$50,                              5*权重!AL$48+4*权重!AL$50+(数据!AV270-10)*权重!AL$52              )  )</f>
        <v>4.25</v>
      </c>
      <c r="AW270" s="16">
        <f>IF( 数据!AW270&lt;=6,(数据!AW270-1)*权重!AM$48,              IF(数据!AW270&lt;=10, 5*权重!AM$48+(数据!AW270-4)*权重!AM$50,                              5*权重!AM$48+4*权重!AM$50+(数据!AW270-10)*权重!AM$52              )  )</f>
        <v>4.2</v>
      </c>
      <c r="AX270" s="16">
        <f>IF( 数据!AX270&lt;=6,(数据!AX270-1)*权重!AN$48,              IF(数据!AX270&lt;=10, 5*权重!AN$48+(数据!AX270-4)*权重!AN$50,                              5*权重!AN$48+4*权重!AN$50+(数据!AX270-10)*权重!AN$52              )  )</f>
        <v>23.75</v>
      </c>
      <c r="AY270" s="8">
        <v>3</v>
      </c>
      <c r="AZ270" s="8">
        <v>1</v>
      </c>
      <c r="BA270" s="8">
        <v>1</v>
      </c>
      <c r="BB270" s="8">
        <v>1</v>
      </c>
      <c r="BC270" s="8">
        <v>3</v>
      </c>
      <c r="BD270" s="8">
        <v>2</v>
      </c>
      <c r="BE270" s="8">
        <v>3</v>
      </c>
      <c r="BF270" s="8">
        <v>3</v>
      </c>
      <c r="BG270" s="8">
        <v>3</v>
      </c>
      <c r="BH270" s="8">
        <v>2</v>
      </c>
      <c r="BI270" s="8">
        <v>3</v>
      </c>
      <c r="BJ270" s="8">
        <v>7.4</v>
      </c>
      <c r="BK270" s="8" t="s">
        <v>22</v>
      </c>
      <c r="BL270" s="8">
        <v>15</v>
      </c>
      <c r="BM270" s="8">
        <v>2</v>
      </c>
      <c r="BN270" s="8"/>
      <c r="BO270" s="8">
        <v>7</v>
      </c>
      <c r="BP270" s="34">
        <v>46934</v>
      </c>
      <c r="BQ270" s="8" t="s">
        <v>21</v>
      </c>
      <c r="BR270" s="8" t="s">
        <v>156</v>
      </c>
    </row>
    <row r="271" spans="1:70" ht="15.5" thickBot="1" x14ac:dyDescent="0.35">
      <c r="A271" s="8" t="s">
        <v>26</v>
      </c>
      <c r="B271" s="16">
        <f t="shared" si="10"/>
        <v>370.13916666666677</v>
      </c>
      <c r="C271" s="8" t="s">
        <v>607</v>
      </c>
      <c r="D271" s="8"/>
      <c r="E271" s="33">
        <v>0.97</v>
      </c>
      <c r="F271" s="8">
        <v>0</v>
      </c>
      <c r="G271" s="8" t="s">
        <v>19</v>
      </c>
      <c r="H271" s="8" t="s">
        <v>32</v>
      </c>
      <c r="I271" s="8">
        <v>23</v>
      </c>
      <c r="J271" s="8">
        <v>144</v>
      </c>
      <c r="K271" s="8">
        <v>169</v>
      </c>
      <c r="L271" s="16">
        <f>IF( 数据!L271&lt;=6,(数据!L271-1)*权重!B$48,              IF(数据!L271&lt;=12, 5*权重!B$48+(数据!L271-6)*权重!B$49,                              5*权重!B$48+6*权重!B$49+(数据!L271-12)*权重!B$51              )
 )</f>
        <v>3.4666666666666668</v>
      </c>
      <c r="M271" s="16">
        <f>IF( 数据!M271&lt;=6,(数据!M271-1)*权重!C$48,              IF(数据!M271&lt;=12, 5*权重!C$48+(数据!M271-6)*权重!C$49,                              5*权重!C$48+6*权重!C$49+(数据!M271-12)*权重!C$51              )
 )</f>
        <v>0.57999999999999996</v>
      </c>
      <c r="N271" s="16">
        <f>IF( 数据!N271&lt;=6,(数据!N271-1)*权重!D$48,              IF(数据!N271&lt;=12, 5*权重!D$48+(数据!N271-6)*权重!D$49,                              5*权重!D$48+6*权重!D$49+(数据!N271-12)*权重!D$51              )
 )</f>
        <v>0.32</v>
      </c>
      <c r="O271" s="16">
        <f>IF( 数据!O271&lt;=6,(数据!O271-1)*权重!E$48,              IF(数据!O271&lt;=12, 5*权重!E$48+(数据!O271-6)*权重!E$49,                              5*权重!E$48+6*权重!E$49+(数据!O271-12)*权重!E$51              )
 )</f>
        <v>0</v>
      </c>
      <c r="P271" s="16">
        <f>IF( 数据!P271&lt;=6,(数据!P271-1)*权重!F$48,              IF(数据!P271&lt;=12, 5*权重!F$48+(数据!P271-6)*权重!F$49,                              5*权重!F$48+6*权重!F$49+(数据!P271-12)*权重!F$51              )
 )</f>
        <v>-3.4999999999999996</v>
      </c>
      <c r="Q271" s="16">
        <f>IF( 数据!Q271&lt;=6,(数据!Q271-1)*权重!G$48,              IF(数据!Q271&lt;=12, 5*权重!G$48+(数据!Q271-6)*权重!G$49,                              5*权重!G$48+6*权重!G$49+(数据!Q271-12)*权重!G$51              )
 )</f>
        <v>0</v>
      </c>
      <c r="R271" s="16">
        <f>IF( 数据!R271&lt;=6,(数据!R271-1)*权重!H$48,              IF(数据!R271&lt;=12, 5*权重!H$48+(数据!R271-6)*权重!H$49,                              5*权重!H$48+6*权重!H$49+(数据!R271-12)*权重!H$51              )
 )</f>
        <v>0</v>
      </c>
      <c r="S271" s="16">
        <f>IF( 数据!S271&lt;=6,(数据!S271-1)*权重!I$48,              IF(数据!S271&lt;=12, 5*权重!I$48+(数据!S271-6)*权重!I$49,                              5*权重!I$48+6*权重!I$49+(数据!S271-12)*权重!I$51              )
 )</f>
        <v>2.4</v>
      </c>
      <c r="T271" s="16">
        <f>IF( 数据!T271&lt;=6,(数据!T271-1)*权重!J$48,              IF(数据!T271&lt;=12, 5*权重!J$48+(数据!T271-6)*权重!J$49,                              5*权重!J$48+6*权重!J$49+(数据!T271-12)*权重!J$51              )
 )</f>
        <v>1.4</v>
      </c>
      <c r="U271" s="16">
        <f>IF( 数据!U271&lt;=6,(数据!U271-1)*权重!K$48,              IF(数据!U271&lt;=12, 5*权重!K$48+(数据!U271-6)*权重!K$49,                              5*权重!K$48+6*权重!K$49+(数据!U271-12)*权重!K$51              )
 )</f>
        <v>0</v>
      </c>
      <c r="V271" s="16">
        <f>IF( 数据!V271&lt;=6,(数据!V271-1)*权重!L$48,              IF(数据!V271&lt;=12, 5*权重!L$48+(数据!V271-6)*权重!L$49,                              5*权重!L$48+6*权重!L$49+(数据!V271-12)*权重!L$51              )
 )</f>
        <v>0</v>
      </c>
      <c r="W271" s="16">
        <f>IF( 数据!W271&lt;=6,(数据!W271-1)*权重!M$48,              IF(数据!W271&lt;=12, 5*权重!M$48+(数据!W271-6)*权重!M$49,                              5*权重!M$48+6*权重!M$49+(数据!W271-12)*权重!M$51              )
 )</f>
        <v>0.76666666666666661</v>
      </c>
      <c r="X271" s="16">
        <f>IF( 数据!X271&lt;=6,(数据!X271-1)*权重!N$48,              IF(数据!X271&lt;=12, 5*权重!N$48+(数据!X271-6)*权重!N$49,                              5*权重!N$48+6*权重!N$49+(数据!X271-12)*权重!N$51              )
 )</f>
        <v>2.1333333333333333</v>
      </c>
      <c r="Y271" s="16">
        <f>IF( 数据!Y271&lt;=6,(数据!Y271-1)*权重!O$48,              IF(数据!Y271&lt;=12, 5*权重!O$48+(数据!Y271-6)*权重!O$49,                              5*权重!O$48+6*权重!O$49+(数据!Y271-12)*权重!O$51              )
 )</f>
        <v>0</v>
      </c>
      <c r="Z271" s="16">
        <f>IF( 数据!Z271&lt;=6,(数据!Z271-1)*权重!P$48,              IF(数据!Z271&lt;=10, 5*权重!P$48+(数据!Z271-4)*权重!P$50,                              5*权重!P$48+4*权重!P$50+(数据!Z271-10)*权重!P$52              )  )</f>
        <v>-0.44000000000000006</v>
      </c>
      <c r="AA271" s="16">
        <f>IF( 数据!AA271&lt;=6,(数据!AA271-1)*权重!Q$48,              IF(数据!AA271&lt;=12, 5*权重!Q$48+(数据!AA271-6)*权重!Q$49,                              5*权重!Q$48+6*权重!Q$49+(数据!AA271-12)*权重!Q$51              )
 )</f>
        <v>7.1666666666666661</v>
      </c>
      <c r="AB271" s="16">
        <f>IF( 数据!AB271&lt;=6,(数据!AB271-1)*权重!R$48,              IF(数据!AB271&lt;=10, 5*权重!R$48+(数据!AB271-4)*权重!R$50,                              5*权重!R$48+4*权重!R$50+(数据!AB271-10)*权重!R$52              )  )</f>
        <v>54.5</v>
      </c>
      <c r="AC271" s="16">
        <f>IF( 数据!AC271&lt;=6,(数据!AC271-1)*权重!S$48,              IF(数据!AC271&lt;=12, 5*权重!S$48+(数据!AC271-6)*权重!S$49,                              5*权重!S$48+6*权重!S$49+(数据!AC271-12)*权重!S$51              )
 )</f>
        <v>17.25</v>
      </c>
      <c r="AD271" s="16">
        <f>IF( 数据!AD271&lt;=6,(数据!AD271-1)*权重!T$48,              IF(数据!AD271&lt;=12, 5*权重!T$48+(数据!AD271-6)*权重!T$49,                              5*权重!T$48+6*权重!T$49+(数据!AD271-12)*权重!T$51              )
 )</f>
        <v>-6.666666666666643E-2</v>
      </c>
      <c r="AE271" s="16">
        <f>IF( 数据!AE271&lt;=6,(数据!AE271-1)*权重!U$48,              IF(数据!AE271&lt;=10, 5*权重!U$48+(数据!AE271-4)*权重!U$50,                              5*权重!U$48+4*权重!U$50+(数据!AE271-10)*权重!U$52              )  )</f>
        <v>-2.9999999999999996</v>
      </c>
      <c r="AF271" s="16">
        <f>IF( 数据!AF271&lt;=6,(数据!AF271-1)*权重!V$48,              IF(数据!AF271&lt;=10, 5*权重!V$48+(数据!AF271-4)*权重!V$50,                              5*权重!V$48+4*权重!V$50+(数据!AF271-10)*权重!V$52              )  )</f>
        <v>4.32</v>
      </c>
      <c r="AG271" s="16">
        <f>IF( 数据!AG271&lt;=6,(数据!AG271-1)*权重!W$48,              IF(数据!AG271&lt;=12, 5*权重!W$48+(数据!AG271-6)*权重!W$49,                              5*权重!W$48+6*权重!W$49+(数据!AG271-12)*权重!W$51              )
 )</f>
        <v>5.7</v>
      </c>
      <c r="AH271" s="16">
        <f>IF( 数据!AH271&lt;=6,(数据!AH271-1)*权重!X$48,              IF(数据!AH271&lt;=10, 5*权重!X$48+(数据!AH271-4)*权重!X$50,                              5*权重!X$48+4*权重!X$50+(数据!AH271-10)*权重!X$52              )  )</f>
        <v>-4.9999999999999989E-2</v>
      </c>
      <c r="AI271" s="16">
        <f>IF( 数据!AI271&lt;=6,(数据!AI271-1)*权重!Y$48,              IF(数据!AI271&lt;=12, 5*权重!Y$48+(数据!AI271-6)*权重!Y$49,                              5*权重!Y$48+6*权重!Y$49+(数据!AI271-12)*权重!Y$51              )
 )</f>
        <v>0.08</v>
      </c>
      <c r="AJ271" s="16">
        <f>IF( 数据!AJ271&lt;=6,(数据!AJ271-1)*权重!Z$48,              IF(数据!AJ271&lt;=10, 5*权重!Z$48+(数据!AJ271-4)*权重!Z$50,                              5*权重!Z$48+4*权重!Z$50+(数据!AJ271-10)*权重!Z$52              )  )</f>
        <v>7.0250000000000004</v>
      </c>
      <c r="AK271" s="16">
        <f>IF( 数据!AK271&lt;=6,(数据!AK271-1)*权重!AA$48,              IF(数据!AK271&lt;=10, 5*权重!AA$48+(数据!AK271-4)*权重!AA$50,                              5*权重!AA$48+4*权重!AA$50+(数据!AK271-10)*权重!AA$52              )  )</f>
        <v>-1.1000000000000001</v>
      </c>
      <c r="AL271" s="16">
        <f>IF( 数据!AL271&lt;=6,(数据!AL271-1)*权重!AB$48,              IF(数据!AL271&lt;=12, 5*权重!AB$48+(数据!AL271-6)*权重!AB$49,                              5*权重!AB$48+6*权重!AB$49+(数据!AL271-12)*权重!AB$51              )
 )</f>
        <v>11.716666666666665</v>
      </c>
      <c r="AM271" s="16">
        <f>IF( 数据!AM271&lt;=6,(数据!AM271-1)*权重!AC$48,              IF(数据!AM271&lt;=12, 5*权重!AC$48+(数据!AM271-6)*权重!AC$49,                              5*权重!AC$48+6*权重!AC$49+(数据!AM271-12)*权重!AC$51              )
 )</f>
        <v>8.1</v>
      </c>
      <c r="AN271" s="16">
        <f>IF( 数据!AN271&lt;=6,(数据!AN271-1)*权重!AD$48,              IF(数据!AN271&lt;=12, 5*权重!AD$48+(数据!AN271-6)*权重!AD$49,                              5*权重!AD$48+6*权重!AD$49+(数据!AN271-12)*权重!AD$51              )
 )</f>
        <v>67.875</v>
      </c>
      <c r="AO271" s="16">
        <f>IF( 数据!AO271&lt;=6,(数据!AO271-1)*权重!AE$48,              IF(数据!AO271&lt;=12, 5*权重!AE$48+(数据!AO271-6)*权重!AE$49,                              5*权重!AE$48+6*权重!AE$49+(数据!AO271-12)*权重!AE$51              )
 )</f>
        <v>20.3</v>
      </c>
      <c r="AP271" s="16">
        <f>IF( 数据!AP271&lt;=6,(数据!AP271-1)*权重!AF$48,              IF(数据!AP271&lt;=12, 5*权重!AF$48+(数据!AP271-6)*权重!AF$49,                              5*权重!AF$48+6*权重!AF$49+(数据!AP271-12)*权重!AF$51              )
 )</f>
        <v>16.399999999999999</v>
      </c>
      <c r="AQ271" s="16">
        <f>IF( 数据!AQ271&lt;=6,(数据!AQ271-1)*权重!AG$48,              IF(数据!AQ271&lt;=12, 5*权重!AG$48+(数据!AQ271-6)*权重!AG$49,                              5*权重!AG$48+6*权重!AG$49+(数据!AQ271-12)*权重!AG$51              )
 )</f>
        <v>19.350000000000001</v>
      </c>
      <c r="AR271" s="16">
        <f>IF( 数据!AR271&lt;=6,(数据!AR271-1)*权重!AH$48,              IF(数据!AR271&lt;=12, 5*权重!AH$48+(数据!AR271-6)*权重!AH$49,                              5*权重!AH$48+6*权重!AH$49+(数据!AR271-12)*权重!AH$51              )
 )</f>
        <v>10.033333333333333</v>
      </c>
      <c r="AS271" s="16">
        <f>IF( 数据!AS271&lt;=6,(数据!AS271-1)*权重!AI$48,              IF(数据!AS271&lt;=12, 5*权重!AI$48+(数据!AS271-6)*权重!AI$49,                              5*权重!AI$48+6*权重!AI$49+(数据!AS271-12)*权重!AI$51              )
 )</f>
        <v>9.5000000000000018</v>
      </c>
      <c r="AT271" s="16">
        <f>IF( 数据!AT271&lt;=6,(数据!AT271-1)*权重!AJ$48,              IF(数据!AT271&lt;=12, 5*权重!AJ$48+(数据!AT271-6)*权重!AJ$49,                              5*权重!AJ$48+6*权重!AJ$49+(数据!AT271-12)*权重!AJ$51              )
 )</f>
        <v>67</v>
      </c>
      <c r="AU271" s="16">
        <f>IF( 数据!AU271&lt;=6,(数据!AU271-1)*权重!AK$48,              IF(数据!AU271&lt;=12, 5*权重!AK$48+(数据!AU271-6)*权重!AK$49,                              5*权重!AK$48+6*权重!AK$49+(数据!AU271-12)*权重!AK$51              )
 )</f>
        <v>14.799999999999999</v>
      </c>
      <c r="AV271" s="16">
        <f>IF( 数据!AV271&lt;=6,(数据!AV271-1)*权重!AL$48,              IF(数据!AV271&lt;=10, 5*权重!AL$48+(数据!AV271-4)*权重!AL$50,                              5*权重!AL$48+4*权重!AL$50+(数据!AV271-10)*权重!AL$52              )  )</f>
        <v>2.2999999999999998</v>
      </c>
      <c r="AW271" s="16">
        <f>IF( 数据!AW271&lt;=6,(数据!AW271-1)*权重!AM$48,              IF(数据!AW271&lt;=10, 5*权重!AM$48+(数据!AW271-4)*权重!AM$50,                              5*权重!AM$48+4*权重!AM$50+(数据!AW271-10)*权重!AM$52              )  )</f>
        <v>2.5750000000000002</v>
      </c>
      <c r="AX271" s="16">
        <f>IF( 数据!AX271&lt;=6,(数据!AX271-1)*权重!AN$48,              IF(数据!AX271&lt;=10, 5*权重!AN$48+(数据!AX271-4)*权重!AN$50,                              5*权重!AN$48+4*权重!AN$50+(数据!AX271-10)*权重!AN$52              )  )</f>
        <v>21.237499999999997</v>
      </c>
      <c r="AY271" s="8">
        <v>14</v>
      </c>
      <c r="AZ271" s="8">
        <v>13</v>
      </c>
      <c r="BA271" s="8">
        <v>17</v>
      </c>
      <c r="BB271" s="8">
        <v>15</v>
      </c>
      <c r="BC271" s="8">
        <v>13</v>
      </c>
      <c r="BD271" s="8">
        <v>15</v>
      </c>
      <c r="BE271" s="8">
        <v>14</v>
      </c>
      <c r="BF271" s="8">
        <v>15</v>
      </c>
      <c r="BG271" s="8">
        <v>6</v>
      </c>
      <c r="BH271" s="8">
        <v>10</v>
      </c>
      <c r="BI271" s="8">
        <v>16</v>
      </c>
      <c r="BJ271" s="8">
        <v>6.9</v>
      </c>
      <c r="BK271" s="8" t="s">
        <v>20</v>
      </c>
      <c r="BL271" s="8">
        <v>13</v>
      </c>
      <c r="BM271" s="8">
        <v>1</v>
      </c>
      <c r="BN271" s="8"/>
      <c r="BO271" s="8" t="s">
        <v>26</v>
      </c>
      <c r="BP271" s="34">
        <v>48029</v>
      </c>
      <c r="BQ271" s="8" t="s">
        <v>21</v>
      </c>
      <c r="BR271" s="8" t="s">
        <v>156</v>
      </c>
    </row>
    <row r="272" spans="1:70" ht="15.5" thickBot="1" x14ac:dyDescent="0.35">
      <c r="A272" s="8" t="s">
        <v>26</v>
      </c>
      <c r="B272" s="16">
        <f t="shared" si="10"/>
        <v>428.58916666666664</v>
      </c>
      <c r="C272" s="8" t="s">
        <v>608</v>
      </c>
      <c r="D272" s="8"/>
      <c r="E272" s="33">
        <v>0.77</v>
      </c>
      <c r="F272" s="8">
        <v>0</v>
      </c>
      <c r="G272" s="8" t="s">
        <v>20</v>
      </c>
      <c r="H272" s="8" t="s">
        <v>609</v>
      </c>
      <c r="I272" s="8">
        <v>24</v>
      </c>
      <c r="J272" s="8">
        <v>138</v>
      </c>
      <c r="K272" s="8">
        <v>170</v>
      </c>
      <c r="L272" s="16">
        <f>IF( 数据!L272&lt;=6,(数据!L272-1)*权重!B$48,              IF(数据!L272&lt;=12, 5*权重!B$48+(数据!L272-6)*权重!B$49,                              5*权重!B$48+6*权重!B$49+(数据!L272-12)*权重!B$51              )
 )</f>
        <v>3.9333333333333331</v>
      </c>
      <c r="M272" s="16">
        <f>IF( 数据!M272&lt;=6,(数据!M272-1)*权重!C$48,              IF(数据!M272&lt;=12, 5*权重!C$48+(数据!M272-6)*权重!C$49,                              5*权重!C$48+6*权重!C$49+(数据!M272-12)*权重!C$51              )
 )</f>
        <v>0.91666666666666674</v>
      </c>
      <c r="N272" s="16">
        <f>IF( 数据!N272&lt;=6,(数据!N272-1)*权重!D$48,              IF(数据!N272&lt;=12, 5*权重!D$48+(数据!N272-6)*权重!D$49,                              5*权重!D$48+6*权重!D$49+(数据!N272-12)*权重!D$51              )
 )</f>
        <v>0.52833333333333332</v>
      </c>
      <c r="O272" s="16">
        <f>IF( 数据!O272&lt;=6,(数据!O272-1)*权重!E$48,              IF(数据!O272&lt;=12, 5*权重!E$48+(数据!O272-6)*权重!E$49,                              5*权重!E$48+6*权重!E$49+(数据!O272-12)*权重!E$51              )
 )</f>
        <v>0</v>
      </c>
      <c r="P272" s="16">
        <f>IF( 数据!P272&lt;=6,(数据!P272-1)*权重!F$48,              IF(数据!P272&lt;=12, 5*权重!F$48+(数据!P272-6)*权重!F$49,                              5*权重!F$48+6*权重!F$49+(数据!P272-12)*权重!F$51              )
 )</f>
        <v>-3.5166666666666662</v>
      </c>
      <c r="Q272" s="16">
        <f>IF( 数据!Q272&lt;=6,(数据!Q272-1)*权重!G$48,              IF(数据!Q272&lt;=12, 5*权重!G$48+(数据!Q272-6)*权重!G$49,                              5*权重!G$48+6*权重!G$49+(数据!Q272-12)*权重!G$51              )
 )</f>
        <v>0</v>
      </c>
      <c r="R272" s="16">
        <f>IF( 数据!R272&lt;=6,(数据!R272-1)*权重!H$48,              IF(数据!R272&lt;=12, 5*权重!H$48+(数据!R272-6)*权重!H$49,                              5*权重!H$48+6*权重!H$49+(数据!R272-12)*权重!H$51              )
 )</f>
        <v>0</v>
      </c>
      <c r="S272" s="16">
        <f>IF( 数据!S272&lt;=6,(数据!S272-1)*权重!I$48,              IF(数据!S272&lt;=12, 5*权重!I$48+(数据!S272-6)*权重!I$49,                              5*权重!I$48+6*权重!I$49+(数据!S272-12)*权重!I$51              )
 )</f>
        <v>17.933333333333334</v>
      </c>
      <c r="T272" s="16">
        <f>IF( 数据!T272&lt;=6,(数据!T272-1)*权重!J$48,              IF(数据!T272&lt;=12, 5*权重!J$48+(数据!T272-6)*权重!J$49,                              5*权重!J$48+6*权重!J$49+(数据!T272-12)*权重!J$51              )
 )</f>
        <v>2.8</v>
      </c>
      <c r="U272" s="16">
        <f>IF( 数据!U272&lt;=6,(数据!U272-1)*权重!K$48,              IF(数据!U272&lt;=12, 5*权重!K$48+(数据!U272-6)*权重!K$49,                              5*权重!K$48+6*权重!K$49+(数据!U272-12)*权重!K$51              )
 )</f>
        <v>0</v>
      </c>
      <c r="V272" s="16">
        <f>IF( 数据!V272&lt;=6,(数据!V272-1)*权重!L$48,              IF(数据!V272&lt;=12, 5*权重!L$48+(数据!V272-6)*权重!L$49,                              5*权重!L$48+6*权重!L$49+(数据!V272-12)*权重!L$51              )
 )</f>
        <v>6.4</v>
      </c>
      <c r="W272" s="16">
        <f>IF( 数据!W272&lt;=6,(数据!W272-1)*权重!M$48,              IF(数据!W272&lt;=12, 5*权重!M$48+(数据!W272-6)*权重!M$49,                              5*权重!M$48+6*权重!M$49+(数据!W272-12)*权重!M$51              )
 )</f>
        <v>-0.5</v>
      </c>
      <c r="X272" s="16">
        <f>IF( 数据!X272&lt;=6,(数据!X272-1)*权重!N$48,              IF(数据!X272&lt;=12, 5*权重!N$48+(数据!X272-6)*权重!N$49,                              5*权重!N$48+6*权重!N$49+(数据!X272-12)*权重!N$51              )
 )</f>
        <v>1.8399999999999999</v>
      </c>
      <c r="Y272" s="16">
        <f>IF( 数据!Y272&lt;=6,(数据!Y272-1)*权重!O$48,              IF(数据!Y272&lt;=12, 5*权重!O$48+(数据!Y272-6)*权重!O$49,                              5*权重!O$48+6*权重!O$49+(数据!Y272-12)*权重!O$51              )
 )</f>
        <v>1.5333333333333332</v>
      </c>
      <c r="Z272" s="16">
        <f>IF( 数据!Z272&lt;=6,(数据!Z272-1)*权重!P$48,              IF(数据!Z272&lt;=10, 5*权重!P$48+(数据!Z272-4)*权重!P$50,                              5*权重!P$48+4*权重!P$50+(数据!Z272-10)*权重!P$52              )  )</f>
        <v>-0.55000000000000027</v>
      </c>
      <c r="AA272" s="16">
        <f>IF( 数据!AA272&lt;=6,(数据!AA272-1)*权重!Q$48,              IF(数据!AA272&lt;=12, 5*权重!Q$48+(数据!AA272-6)*权重!Q$49,                              5*权重!Q$48+6*权重!Q$49+(数据!AA272-12)*权重!Q$51              )
 )</f>
        <v>4.9333333333333327</v>
      </c>
      <c r="AB272" s="16">
        <f>IF( 数据!AB272&lt;=6,(数据!AB272-1)*权重!R$48,              IF(数据!AB272&lt;=10, 5*权重!R$48+(数据!AB272-4)*权重!R$50,                              5*权重!R$48+4*权重!R$50+(数据!AB272-10)*权重!R$52              )  )</f>
        <v>54.5</v>
      </c>
      <c r="AC272" s="16">
        <f>IF( 数据!AC272&lt;=6,(数据!AC272-1)*权重!S$48,              IF(数据!AC272&lt;=12, 5*权重!S$48+(数据!AC272-6)*权重!S$49,                              5*权重!S$48+6*权重!S$49+(数据!AC272-12)*权重!S$51              )
 )</f>
        <v>18.75</v>
      </c>
      <c r="AD272" s="16">
        <f>IF( 数据!AD272&lt;=6,(数据!AD272-1)*权重!T$48,              IF(数据!AD272&lt;=12, 5*权重!T$48+(数据!AD272-6)*权重!T$49,                              5*权重!T$48+6*权重!T$49+(数据!AD272-12)*权重!T$51              )
 )</f>
        <v>-6.666666666666643E-2</v>
      </c>
      <c r="AE272" s="16">
        <f>IF( 数据!AE272&lt;=6,(数据!AE272-1)*权重!U$48,              IF(数据!AE272&lt;=10, 5*权重!U$48+(数据!AE272-4)*权重!U$50,                              5*权重!U$48+4*权重!U$50+(数据!AE272-10)*权重!U$52              )  )</f>
        <v>-2.9999999999999996</v>
      </c>
      <c r="AF272" s="16">
        <f>IF( 数据!AF272&lt;=6,(数据!AF272-1)*权重!V$48,              IF(数据!AF272&lt;=10, 5*权重!V$48+(数据!AF272-4)*权重!V$50,                              5*权重!V$48+4*权重!V$50+(数据!AF272-10)*权重!V$52              )  )</f>
        <v>5.4</v>
      </c>
      <c r="AG272" s="16">
        <f>IF( 数据!AG272&lt;=6,(数据!AG272-1)*权重!W$48,              IF(数据!AG272&lt;=12, 5*权重!W$48+(数据!AG272-6)*权重!W$49,                              5*权重!W$48+6*权重!W$49+(数据!AG272-12)*权重!W$51              )
 )</f>
        <v>3.75</v>
      </c>
      <c r="AH272" s="16">
        <f>IF( 数据!AH272&lt;=6,(数据!AH272-1)*权重!X$48,              IF(数据!AH272&lt;=10, 5*权重!X$48+(数据!AH272-4)*权重!X$50,                              5*权重!X$48+4*权重!X$50+(数据!AH272-10)*权重!X$52              )  )</f>
        <v>-0.38750000000000001</v>
      </c>
      <c r="AI272" s="16">
        <f>IF( 数据!AI272&lt;=6,(数据!AI272-1)*权重!Y$48,              IF(数据!AI272&lt;=12, 5*权重!Y$48+(数据!AI272-6)*权重!Y$49,                              5*权重!Y$48+6*权重!Y$49+(数据!AI272-12)*权重!Y$51              )
 )</f>
        <v>3.3333333333333354E-2</v>
      </c>
      <c r="AJ272" s="16">
        <f>IF( 数据!AJ272&lt;=6,(数据!AJ272-1)*权重!Z$48,              IF(数据!AJ272&lt;=10, 5*权重!Z$48+(数据!AJ272-4)*权重!Z$50,                              5*权重!Z$48+4*权重!Z$50+(数据!AJ272-10)*权重!Z$52              )  )</f>
        <v>7.4875000000000007</v>
      </c>
      <c r="AK272" s="16">
        <f>IF( 数据!AK272&lt;=6,(数据!AK272-1)*权重!AA$48,              IF(数据!AK272&lt;=10, 5*权重!AA$48+(数据!AK272-4)*权重!AA$50,                              5*权重!AA$48+4*权重!AA$50+(数据!AK272-10)*权重!AA$52              )  )</f>
        <v>-1.4500000000000002</v>
      </c>
      <c r="AL272" s="16">
        <f>IF( 数据!AL272&lt;=6,(数据!AL272-1)*权重!AB$48,              IF(数据!AL272&lt;=12, 5*权重!AB$48+(数据!AL272-6)*权重!AB$49,                              5*权重!AB$48+6*权重!AB$49+(数据!AL272-12)*权重!AB$51              )
 )</f>
        <v>9.9499999999999993</v>
      </c>
      <c r="AM272" s="16">
        <f>IF( 数据!AM272&lt;=6,(数据!AM272-1)*权重!AC$48,              IF(数据!AM272&lt;=12, 5*权重!AC$48+(数据!AM272-6)*权重!AC$49,                              5*权重!AC$48+6*权重!AC$49+(数据!AM272-12)*权重!AC$51              )
 )</f>
        <v>8.3666666666666671</v>
      </c>
      <c r="AN272" s="16">
        <f>IF( 数据!AN272&lt;=6,(数据!AN272-1)*权重!AD$48,              IF(数据!AN272&lt;=12, 5*权重!AD$48+(数据!AN272-6)*权重!AD$49,                              5*权重!AD$48+6*权重!AD$49+(数据!AN272-12)*权重!AD$51              )
 )</f>
        <v>91.520833333333329</v>
      </c>
      <c r="AO272" s="16">
        <f>IF( 数据!AO272&lt;=6,(数据!AO272-1)*权重!AE$48,              IF(数据!AO272&lt;=12, 5*权重!AE$48+(数据!AO272-6)*权重!AE$49,                              5*权重!AE$48+6*权重!AE$49+(数据!AO272-12)*权重!AE$51              )
 )</f>
        <v>4.2</v>
      </c>
      <c r="AP272" s="16">
        <f>IF( 数据!AP272&lt;=6,(数据!AP272-1)*权重!AF$48,              IF(数据!AP272&lt;=12, 5*权重!AF$48+(数据!AP272-6)*权重!AF$49,                              5*权重!AF$48+6*权重!AF$49+(数据!AP272-12)*权重!AF$51              )
 )</f>
        <v>19.3</v>
      </c>
      <c r="AQ272" s="16">
        <f>IF( 数据!AQ272&lt;=6,(数据!AQ272-1)*权重!AG$48,              IF(数据!AQ272&lt;=12, 5*权重!AG$48+(数据!AQ272-6)*权重!AG$49,                              5*权重!AG$48+6*权重!AG$49+(数据!AQ272-12)*权重!AG$51              )
 )</f>
        <v>17.8</v>
      </c>
      <c r="AR272" s="16">
        <f>IF( 数据!AR272&lt;=6,(数据!AR272-1)*权重!AH$48,              IF(数据!AR272&lt;=12, 5*权重!AH$48+(数据!AR272-6)*权重!AH$49,                              5*权重!AH$48+6*权重!AH$49+(数据!AR272-12)*权重!AH$51              )
 )</f>
        <v>13.399999999999999</v>
      </c>
      <c r="AS272" s="16">
        <f>IF( 数据!AS272&lt;=6,(数据!AS272-1)*权重!AI$48,              IF(数据!AS272&lt;=12, 5*权重!AI$48+(数据!AS272-6)*权重!AI$49,                              5*权重!AI$48+6*权重!AI$49+(数据!AS272-12)*权重!AI$51              )
 )</f>
        <v>8.5500000000000007</v>
      </c>
      <c r="AT272" s="16">
        <f>IF( 数据!AT272&lt;=6,(数据!AT272-1)*权重!AJ$48,              IF(数据!AT272&lt;=12, 5*权重!AJ$48+(数据!AT272-6)*权重!AJ$49,                              5*权重!AJ$48+6*权重!AJ$49+(数据!AT272-12)*权重!AJ$51              )
 )</f>
        <v>96.25</v>
      </c>
      <c r="AU272" s="16">
        <f>IF( 数据!AU272&lt;=6,(数据!AU272-1)*权重!AK$48,              IF(数据!AU272&lt;=12, 5*权重!AK$48+(数据!AU272-6)*权重!AK$49,                              5*权重!AK$48+6*权重!AK$49+(数据!AU272-12)*权重!AK$51              )
 )</f>
        <v>10.833333333333332</v>
      </c>
      <c r="AV272" s="16">
        <f>IF( 数据!AV272&lt;=6,(数据!AV272-1)*权重!AL$48,              IF(数据!AV272&lt;=10, 5*权重!AL$48+(数据!AV272-4)*权重!AL$50,                              5*权重!AL$48+4*权重!AL$50+(数据!AV272-10)*权重!AL$52              )  )</f>
        <v>2.5499999999999998</v>
      </c>
      <c r="AW272" s="16">
        <f>IF( 数据!AW272&lt;=6,(数据!AW272-1)*权重!AM$48,              IF(数据!AW272&lt;=10, 5*权重!AM$48+(数据!AW272-4)*权重!AM$50,                              5*权重!AM$48+4*权重!AM$50+(数据!AW272-10)*权重!AM$52              )  )</f>
        <v>4.2</v>
      </c>
      <c r="AX272" s="16">
        <f>IF( 数据!AX272&lt;=6,(数据!AX272-1)*权重!AN$48,              IF(数据!AX272&lt;=10, 5*权重!AN$48+(数据!AX272-4)*权重!AN$50,                              5*权重!AN$48+4*权重!AN$50+(数据!AX272-10)*权重!AN$52              )  )</f>
        <v>20.399999999999999</v>
      </c>
      <c r="AY272" s="8">
        <v>1</v>
      </c>
      <c r="AZ272" s="8">
        <v>2</v>
      </c>
      <c r="BA272" s="8">
        <v>2</v>
      </c>
      <c r="BB272" s="8">
        <v>1</v>
      </c>
      <c r="BC272" s="8">
        <v>3</v>
      </c>
      <c r="BD272" s="8">
        <v>2</v>
      </c>
      <c r="BE272" s="8">
        <v>3</v>
      </c>
      <c r="BF272" s="8">
        <v>3</v>
      </c>
      <c r="BG272" s="8">
        <v>3</v>
      </c>
      <c r="BH272" s="8">
        <v>1</v>
      </c>
      <c r="BI272" s="8">
        <v>3</v>
      </c>
      <c r="BJ272" s="8">
        <v>6.9</v>
      </c>
      <c r="BK272" s="8" t="s">
        <v>249</v>
      </c>
      <c r="BL272" s="8">
        <v>16</v>
      </c>
      <c r="BM272" s="8">
        <v>1</v>
      </c>
      <c r="BN272" s="8"/>
      <c r="BO272" s="8">
        <v>9</v>
      </c>
      <c r="BP272" s="34">
        <v>47664</v>
      </c>
      <c r="BQ272" s="8" t="s">
        <v>21</v>
      </c>
      <c r="BR272" s="8" t="s">
        <v>156</v>
      </c>
    </row>
    <row r="273" spans="1:70" ht="15.5" thickBot="1" x14ac:dyDescent="0.35">
      <c r="A273" s="8" t="s">
        <v>26</v>
      </c>
      <c r="B273" s="16">
        <f t="shared" si="10"/>
        <v>442.01999999999992</v>
      </c>
      <c r="C273" s="8" t="s">
        <v>610</v>
      </c>
      <c r="D273" s="8"/>
      <c r="E273" s="33">
        <v>0.88</v>
      </c>
      <c r="F273" s="8">
        <v>0</v>
      </c>
      <c r="G273" s="8" t="s">
        <v>33</v>
      </c>
      <c r="H273" s="8" t="s">
        <v>221</v>
      </c>
      <c r="I273" s="8">
        <v>23</v>
      </c>
      <c r="J273" s="8">
        <v>168</v>
      </c>
      <c r="K273" s="8">
        <v>185</v>
      </c>
      <c r="L273" s="16">
        <f>IF( 数据!L273&lt;=6,(数据!L273-1)*权重!B$48,              IF(数据!L273&lt;=12, 5*权重!B$48+(数据!L273-6)*权重!B$49,                              5*权重!B$48+6*权重!B$49+(数据!L273-12)*权重!B$51              )
 )</f>
        <v>4.4000000000000004</v>
      </c>
      <c r="M273" s="16">
        <f>IF( 数据!M273&lt;=6,(数据!M273-1)*权重!C$48,              IF(数据!M273&lt;=12, 5*权重!C$48+(数据!M273-6)*权重!C$49,                              5*权重!C$48+6*权重!C$49+(数据!M273-12)*权重!C$51              )
 )</f>
        <v>2.1</v>
      </c>
      <c r="N273" s="16">
        <f>IF( 数据!N273&lt;=6,(数据!N273-1)*权重!D$48,              IF(数据!N273&lt;=12, 5*权重!D$48+(数据!N273-6)*权重!D$49,                              5*权重!D$48+6*权重!D$49+(数据!N273-12)*权重!D$51              )
 )</f>
        <v>-0.27999999999999992</v>
      </c>
      <c r="O273" s="16">
        <f>IF( 数据!O273&lt;=6,(数据!O273-1)*权重!E$48,              IF(数据!O273&lt;=12, 5*权重!E$48+(数据!O273-6)*权重!E$49,                              5*权重!E$48+6*权重!E$49+(数据!O273-12)*权重!E$51              )
 )</f>
        <v>0</v>
      </c>
      <c r="P273" s="16">
        <f>IF( 数据!P273&lt;=6,(数据!P273-1)*权重!F$48,              IF(数据!P273&lt;=12, 5*权重!F$48+(数据!P273-6)*权重!F$49,                              5*权重!F$48+6*权重!F$49+(数据!P273-12)*权重!F$51              )
 )</f>
        <v>-2.7333333333333329</v>
      </c>
      <c r="Q273" s="16">
        <f>IF( 数据!Q273&lt;=6,(数据!Q273-1)*权重!G$48,              IF(数据!Q273&lt;=12, 5*权重!G$48+(数据!Q273-6)*权重!G$49,                              5*权重!G$48+6*权重!G$49+(数据!Q273-12)*权重!G$51              )
 )</f>
        <v>0</v>
      </c>
      <c r="R273" s="16">
        <f>IF( 数据!R273&lt;=6,(数据!R273-1)*权重!H$48,              IF(数据!R273&lt;=12, 5*权重!H$48+(数据!R273-6)*权重!H$49,                              5*权重!H$48+6*权重!H$49+(数据!R273-12)*权重!H$51              )
 )</f>
        <v>0</v>
      </c>
      <c r="S273" s="16">
        <f>IF( 数据!S273&lt;=6,(数据!S273-1)*权重!I$48,              IF(数据!S273&lt;=12, 5*权重!I$48+(数据!S273-6)*权重!I$49,                              5*权重!I$48+6*权重!I$49+(数据!S273-12)*权重!I$51              )
 )</f>
        <v>17.933333333333334</v>
      </c>
      <c r="T273" s="16">
        <f>IF( 数据!T273&lt;=6,(数据!T273-1)*权重!J$48,              IF(数据!T273&lt;=12, 5*权重!J$48+(数据!T273-6)*权重!J$49,                              5*权重!J$48+6*权重!J$49+(数据!T273-12)*权重!J$51              )
 )</f>
        <v>2.8</v>
      </c>
      <c r="U273" s="16">
        <f>IF( 数据!U273&lt;=6,(数据!U273-1)*权重!K$48,              IF(数据!U273&lt;=12, 5*权重!K$48+(数据!U273-6)*权重!K$49,                              5*权重!K$48+6*权重!K$49+(数据!U273-12)*权重!K$51              )
 )</f>
        <v>0</v>
      </c>
      <c r="V273" s="16">
        <f>IF( 数据!V273&lt;=6,(数据!V273-1)*权重!L$48,              IF(数据!V273&lt;=12, 5*权重!L$48+(数据!V273-6)*权重!L$49,                              5*权重!L$48+6*权重!L$49+(数据!V273-12)*权重!L$51              )
 )</f>
        <v>7.1333333333333346</v>
      </c>
      <c r="W273" s="16">
        <f>IF( 数据!W273&lt;=6,(数据!W273-1)*权重!M$48,              IF(数据!W273&lt;=12, 5*权重!M$48+(数据!W273-6)*权重!M$49,                              5*权重!M$48+6*权重!M$49+(数据!W273-12)*权重!M$51              )
 )</f>
        <v>0.76666666666666661</v>
      </c>
      <c r="X273" s="16">
        <f>IF( 数据!X273&lt;=6,(数据!X273-1)*权重!N$48,              IF(数据!X273&lt;=12, 5*权重!N$48+(数据!X273-6)*权重!N$49,                              5*权重!N$48+6*权重!N$49+(数据!X273-12)*权重!N$51              )
 )</f>
        <v>2.0499999999999998</v>
      </c>
      <c r="Y273" s="16">
        <f>IF( 数据!Y273&lt;=6,(数据!Y273-1)*权重!O$48,              IF(数据!Y273&lt;=12, 5*权重!O$48+(数据!Y273-6)*权重!O$49,                              5*权重!O$48+6*权重!O$49+(数据!Y273-12)*权重!O$51              )
 )</f>
        <v>1.7</v>
      </c>
      <c r="Z273" s="16">
        <f>IF( 数据!Z273&lt;=6,(数据!Z273-1)*权重!P$48,              IF(数据!Z273&lt;=10, 5*权重!P$48+(数据!Z273-4)*权重!P$50,                              5*权重!P$48+4*权重!P$50+(数据!Z273-10)*权重!P$52              )  )</f>
        <v>-0.90000000000000013</v>
      </c>
      <c r="AA273" s="16">
        <f>IF( 数据!AA273&lt;=6,(数据!AA273-1)*权重!Q$48,              IF(数据!AA273&lt;=12, 5*权重!Q$48+(数据!AA273-6)*权重!Q$49,                              5*权重!Q$48+6*权重!Q$49+(数据!AA273-12)*权重!Q$51              )
 )</f>
        <v>7.1666666666666661</v>
      </c>
      <c r="AB273" s="16">
        <f>IF( 数据!AB273&lt;=6,(数据!AB273-1)*权重!R$48,              IF(数据!AB273&lt;=10, 5*权重!R$48+(数据!AB273-4)*权重!R$50,                              5*权重!R$48+4*权重!R$50+(数据!AB273-10)*权重!R$52              )  )</f>
        <v>60.5</v>
      </c>
      <c r="AC273" s="16">
        <f>IF( 数据!AC273&lt;=6,(数据!AC273-1)*权重!S$48,              IF(数据!AC273&lt;=12, 5*权重!S$48+(数据!AC273-6)*权重!S$49,                              5*权重!S$48+6*权重!S$49+(数据!AC273-12)*权重!S$51              )
 )</f>
        <v>21.55</v>
      </c>
      <c r="AD273" s="16">
        <f>IF( 数据!AD273&lt;=6,(数据!AD273-1)*权重!T$48,              IF(数据!AD273&lt;=12, 5*权重!T$48+(数据!AD273-6)*权重!T$49,                              5*权重!T$48+6*权重!T$49+(数据!AD273-12)*权重!T$51              )
 )</f>
        <v>-0.13333333333333286</v>
      </c>
      <c r="AE273" s="16">
        <f>IF( 数据!AE273&lt;=6,(数据!AE273-1)*权重!U$48,              IF(数据!AE273&lt;=10, 5*权重!U$48+(数据!AE273-4)*权重!U$50,                              5*权重!U$48+4*权重!U$50+(数据!AE273-10)*权重!U$52              )  )</f>
        <v>-2.1999999999999993</v>
      </c>
      <c r="AF273" s="16">
        <f>IF( 数据!AF273&lt;=6,(数据!AF273-1)*权重!V$48,              IF(数据!AF273&lt;=10, 5*权重!V$48+(数据!AF273-4)*权重!V$50,                              5*权重!V$48+4*权重!V$50+(数据!AF273-10)*权重!V$52              )  )</f>
        <v>7.6125000000000007</v>
      </c>
      <c r="AG273" s="16">
        <f>IF( 数据!AG273&lt;=6,(数据!AG273-1)*权重!W$48,              IF(数据!AG273&lt;=12, 5*权重!W$48+(数据!AG273-6)*权重!W$49,                              5*权重!W$48+6*权重!W$49+(数据!AG273-12)*权重!W$51              )
 )</f>
        <v>3.4999999999999996</v>
      </c>
      <c r="AH273" s="16">
        <f>IF( 数据!AH273&lt;=6,(数据!AH273-1)*权重!X$48,              IF(数据!AH273&lt;=10, 5*权重!X$48+(数据!AH273-4)*权重!X$50,                              5*权重!X$48+4*权重!X$50+(数据!AH273-10)*权重!X$52              )  )</f>
        <v>0.28749999999999998</v>
      </c>
      <c r="AI273" s="16">
        <f>IF( 数据!AI273&lt;=6,(数据!AI273-1)*权重!Y$48,              IF(数据!AI273&lt;=12, 5*权重!Y$48+(数据!AI273-6)*权重!Y$49,                              5*权重!Y$48+6*权重!Y$49+(数据!AI273-12)*权重!Y$51              )
 )</f>
        <v>0.26666666666666666</v>
      </c>
      <c r="AJ273" s="16">
        <f>IF( 数据!AJ273&lt;=6,(数据!AJ273-1)*权重!Z$48,              IF(数据!AJ273&lt;=10, 5*权重!Z$48+(数据!AJ273-4)*权重!Z$50,                              5*权重!Z$48+4*权重!Z$50+(数据!AJ273-10)*权重!Z$52              )  )</f>
        <v>9.25</v>
      </c>
      <c r="AK273" s="16">
        <f>IF( 数据!AK273&lt;=6,(数据!AK273-1)*权重!AA$48,              IF(数据!AK273&lt;=10, 5*权重!AA$48+(数据!AK273-4)*权重!AA$50,                              5*权重!AA$48+4*权重!AA$50+(数据!AK273-10)*权重!AA$52              )  )</f>
        <v>-0.92500000000000004</v>
      </c>
      <c r="AL273" s="16">
        <f>IF( 数据!AL273&lt;=6,(数据!AL273-1)*权重!AB$48,              IF(数据!AL273&lt;=12, 5*权重!AB$48+(数据!AL273-6)*权重!AB$49,                              5*权重!AB$48+6*权重!AB$49+(数据!AL273-12)*权重!AB$51              )
 )</f>
        <v>15.3</v>
      </c>
      <c r="AM273" s="16">
        <f>IF( 数据!AM273&lt;=6,(数据!AM273-1)*权重!AC$48,              IF(数据!AM273&lt;=12, 5*权重!AC$48+(数据!AM273-6)*权重!AC$49,                              5*权重!AC$48+6*权重!AC$49+(数据!AM273-12)*权重!AC$51              )
 )</f>
        <v>9.6</v>
      </c>
      <c r="AN273" s="16">
        <f>IF( 数据!AN273&lt;=6,(数据!AN273-1)*权重!AD$48,              IF(数据!AN273&lt;=12, 5*权重!AD$48+(数据!AN273-6)*权重!AD$49,                              5*权重!AD$48+6*权重!AD$49+(数据!AN273-12)*权重!AD$51              )
 )</f>
        <v>86.791666666666657</v>
      </c>
      <c r="AO273" s="16">
        <f>IF( 数据!AO273&lt;=6,(数据!AO273-1)*权重!AE$48,              IF(数据!AO273&lt;=12, 5*权重!AE$48+(数据!AO273-6)*权重!AE$49,                              5*权重!AE$48+6*权重!AE$49+(数据!AO273-12)*权重!AE$51              )
 )</f>
        <v>8.3500000000000014</v>
      </c>
      <c r="AP273" s="16">
        <f>IF( 数据!AP273&lt;=6,(数据!AP273-1)*权重!AF$48,              IF(数据!AP273&lt;=12, 5*权重!AF$48+(数据!AP273-6)*权重!AF$49,                              5*权重!AF$48+6*权重!AF$49+(数据!AP273-12)*权重!AF$51              )
 )</f>
        <v>16.399999999999999</v>
      </c>
      <c r="AQ273" s="16">
        <f>IF( 数据!AQ273&lt;=6,(数据!AQ273-1)*权重!AG$48,              IF(数据!AQ273&lt;=12, 5*权重!AG$48+(数据!AQ273-6)*权重!AG$49,                              5*权重!AG$48+6*权重!AG$49+(数据!AQ273-12)*权重!AG$51              )
 )</f>
        <v>21.933333333333334</v>
      </c>
      <c r="AR273" s="16">
        <f>IF( 数据!AR273&lt;=6,(数据!AR273-1)*权重!AH$48,              IF(数据!AR273&lt;=12, 5*权重!AH$48+(数据!AR273-6)*权重!AH$49,                              5*权重!AH$48+6*权重!AH$49+(数据!AR273-12)*权重!AH$51              )
 )</f>
        <v>13.399999999999999</v>
      </c>
      <c r="AS273" s="16">
        <f>IF( 数据!AS273&lt;=6,(数据!AS273-1)*权重!AI$48,              IF(数据!AS273&lt;=12, 5*权重!AI$48+(数据!AS273-6)*权重!AI$49,                              5*权重!AI$48+6*权重!AI$49+(数据!AS273-12)*权重!AI$51              )
 )</f>
        <v>7.6000000000000014</v>
      </c>
      <c r="AT273" s="16">
        <f>IF( 数据!AT273&lt;=6,(数据!AT273-1)*权重!AJ$48,              IF(数据!AT273&lt;=12, 5*权重!AJ$48+(数据!AT273-6)*权重!AJ$49,                              5*权重!AJ$48+6*权重!AJ$49+(数据!AT273-12)*权重!AJ$51              )
 )</f>
        <v>76.75</v>
      </c>
      <c r="AU273" s="16">
        <f>IF( 数据!AU273&lt;=6,(数据!AU273-1)*权重!AK$48,              IF(数据!AU273&lt;=12, 5*权重!AK$48+(数据!AU273-6)*权重!AK$49,                              5*权重!AK$48+6*权重!AK$49+(数据!AU273-12)*权重!AK$51              )
 )</f>
        <v>15.7</v>
      </c>
      <c r="AV273" s="16">
        <f>IF( 数据!AV273&lt;=6,(数据!AV273-1)*权重!AL$48,              IF(数据!AV273&lt;=10, 5*权重!AL$48+(数据!AV273-4)*权重!AL$50,                              5*权重!AL$48+4*权重!AL$50+(数据!AV273-10)*权重!AL$52              )  )</f>
        <v>3.4</v>
      </c>
      <c r="AW273" s="16">
        <f>IF( 数据!AW273&lt;=6,(数据!AW273-1)*权重!AM$48,              IF(数据!AW273&lt;=10, 5*权重!AM$48+(数据!AW273-4)*权重!AM$50,                              5*权重!AM$48+4*权重!AM$50+(数据!AW273-10)*权重!AM$52              )  )</f>
        <v>3.45</v>
      </c>
      <c r="AX273" s="16">
        <f>IF( 数据!AX273&lt;=6,(数据!AX273-1)*权重!AN$48,              IF(数据!AX273&lt;=10, 5*权重!AN$48+(数据!AX273-4)*权重!AN$50,                              5*权重!AN$48+4*权重!AN$50+(数据!AX273-10)*权重!AN$52              )  )</f>
        <v>21.5</v>
      </c>
      <c r="AY273" s="8">
        <v>3</v>
      </c>
      <c r="AZ273" s="8">
        <v>2</v>
      </c>
      <c r="BA273" s="8">
        <v>3</v>
      </c>
      <c r="BB273" s="8">
        <v>2</v>
      </c>
      <c r="BC273" s="8">
        <v>1</v>
      </c>
      <c r="BD273" s="8">
        <v>2</v>
      </c>
      <c r="BE273" s="8">
        <v>1</v>
      </c>
      <c r="BF273" s="8">
        <v>1</v>
      </c>
      <c r="BG273" s="8">
        <v>3</v>
      </c>
      <c r="BH273" s="8">
        <v>2</v>
      </c>
      <c r="BI273" s="8">
        <v>3</v>
      </c>
      <c r="BJ273" s="8">
        <v>7.1</v>
      </c>
      <c r="BK273" s="8" t="s">
        <v>22</v>
      </c>
      <c r="BL273" s="8">
        <v>14</v>
      </c>
      <c r="BM273" s="8">
        <v>2</v>
      </c>
      <c r="BN273" s="8"/>
      <c r="BO273" s="8">
        <v>7</v>
      </c>
      <c r="BP273" s="34">
        <v>48029</v>
      </c>
      <c r="BQ273" s="8" t="s">
        <v>21</v>
      </c>
      <c r="BR273" s="8" t="s">
        <v>156</v>
      </c>
    </row>
    <row r="274" spans="1:70" ht="15.5" thickBot="1" x14ac:dyDescent="0.35">
      <c r="A274" s="8" t="s">
        <v>26</v>
      </c>
      <c r="B274" s="16">
        <f t="shared" si="10"/>
        <v>407.59916666666663</v>
      </c>
      <c r="C274" s="8" t="s">
        <v>611</v>
      </c>
      <c r="D274" s="8" t="s">
        <v>372</v>
      </c>
      <c r="E274" s="33">
        <v>1</v>
      </c>
      <c r="F274" s="8">
        <v>0</v>
      </c>
      <c r="G274" s="8" t="s">
        <v>294</v>
      </c>
      <c r="H274" s="8" t="s">
        <v>221</v>
      </c>
      <c r="I274" s="8">
        <v>21</v>
      </c>
      <c r="J274" s="8">
        <v>135</v>
      </c>
      <c r="K274" s="8">
        <v>167</v>
      </c>
      <c r="L274" s="16">
        <f>IF( 数据!L274&lt;=6,(数据!L274-1)*权重!B$48,              IF(数据!L274&lt;=12, 5*权重!B$48+(数据!L274-6)*权重!B$49,                              5*权重!B$48+6*权重!B$49+(数据!L274-12)*权重!B$51              )
 )</f>
        <v>3.9333333333333331</v>
      </c>
      <c r="M274" s="16">
        <f>IF( 数据!M274&lt;=6,(数据!M274-1)*权重!C$48,              IF(数据!M274&lt;=12, 5*权重!C$48+(数据!M274-6)*权重!C$49,                              5*权重!C$48+6*权重!C$49+(数据!M274-12)*权重!C$51              )
 )</f>
        <v>1.7</v>
      </c>
      <c r="N274" s="16">
        <f>IF( 数据!N274&lt;=6,(数据!N274-1)*权重!D$48,              IF(数据!N274&lt;=12, 5*权重!D$48+(数据!N274-6)*权重!D$49,                              5*权重!D$48+6*权重!D$49+(数据!N274-12)*权重!D$51              )
 )</f>
        <v>0.27</v>
      </c>
      <c r="O274" s="16">
        <f>IF( 数据!O274&lt;=6,(数据!O274-1)*权重!E$48,              IF(数据!O274&lt;=12, 5*权重!E$48+(数据!O274-6)*权重!E$49,                              5*权重!E$48+6*权重!E$49+(数据!O274-12)*权重!E$51              )
 )</f>
        <v>0</v>
      </c>
      <c r="P274" s="16">
        <f>IF( 数据!P274&lt;=6,(数据!P274-1)*权重!F$48,              IF(数据!P274&lt;=12, 5*权重!F$48+(数据!P274-6)*权重!F$49,                              5*权重!F$48+6*权重!F$49+(数据!P274-12)*权重!F$51              )
 )</f>
        <v>-2.7333333333333329</v>
      </c>
      <c r="Q274" s="16">
        <f>IF( 数据!Q274&lt;=6,(数据!Q274-1)*权重!G$48,              IF(数据!Q274&lt;=12, 5*权重!G$48+(数据!Q274-6)*权重!G$49,                              5*权重!G$48+6*权重!G$49+(数据!Q274-12)*权重!G$51              )
 )</f>
        <v>0</v>
      </c>
      <c r="R274" s="16">
        <f>IF( 数据!R274&lt;=6,(数据!R274-1)*权重!H$48,              IF(数据!R274&lt;=12, 5*权重!H$48+(数据!R274-6)*权重!H$49,                              5*权重!H$48+6*权重!H$49+(数据!R274-12)*权重!H$51              )
 )</f>
        <v>0</v>
      </c>
      <c r="S274" s="16">
        <f>IF( 数据!S274&lt;=6,(数据!S274-1)*权重!I$48,              IF(数据!S274&lt;=12, 5*权重!I$48+(数据!S274-6)*权重!I$49,                              5*权重!I$48+6*权重!I$49+(数据!S274-12)*权重!I$51              )
 )</f>
        <v>16.566666666666666</v>
      </c>
      <c r="T274" s="16">
        <f>IF( 数据!T274&lt;=6,(数据!T274-1)*权重!J$48,              IF(数据!T274&lt;=12, 5*权重!J$48+(数据!T274-6)*权重!J$49,                              5*权重!J$48+6*权重!J$49+(数据!T274-12)*权重!J$51              )
 )</f>
        <v>0.79999999999999982</v>
      </c>
      <c r="U274" s="16">
        <f>IF( 数据!U274&lt;=6,(数据!U274-1)*权重!K$48,              IF(数据!U274&lt;=12, 5*权重!K$48+(数据!U274-6)*权重!K$49,                              5*权重!K$48+6*权重!K$49+(数据!U274-12)*权重!K$51              )
 )</f>
        <v>0</v>
      </c>
      <c r="V274" s="16">
        <f>IF( 数据!V274&lt;=6,(数据!V274-1)*权重!L$48,              IF(数据!V274&lt;=12, 5*权重!L$48+(数据!V274-6)*权重!L$49,                              5*权重!L$48+6*权重!L$49+(数据!V274-12)*权重!L$51              )
 )</f>
        <v>7.1333333333333346</v>
      </c>
      <c r="W274" s="16">
        <f>IF( 数据!W274&lt;=6,(数据!W274-1)*权重!M$48,              IF(数据!W274&lt;=12, 5*权重!M$48+(数据!W274-6)*权重!M$49,                              5*权重!M$48+6*权重!M$49+(数据!W274-12)*权重!M$51              )
 )</f>
        <v>0.1333333333333333</v>
      </c>
      <c r="X274" s="16">
        <f>IF( 数据!X274&lt;=6,(数据!X274-1)*权重!N$48,              IF(数据!X274&lt;=12, 5*权重!N$48+(数据!X274-6)*权重!N$49,                              5*权重!N$48+6*权重!N$49+(数据!X274-12)*权重!N$51              )
 )</f>
        <v>2.7333333333333329</v>
      </c>
      <c r="Y274" s="16">
        <f>IF( 数据!Y274&lt;=6,(数据!Y274-1)*权重!O$48,              IF(数据!Y274&lt;=12, 5*权重!O$48+(数据!Y274-6)*权重!O$49,                              5*权重!O$48+6*权重!O$49+(数据!Y274-12)*权重!O$51              )
 )</f>
        <v>1.7</v>
      </c>
      <c r="Z274" s="16">
        <f>IF( 数据!Z274&lt;=6,(数据!Z274-1)*权重!P$48,              IF(数据!Z274&lt;=10, 5*权重!P$48+(数据!Z274-4)*权重!P$50,                              5*权重!P$48+4*权重!P$50+(数据!Z274-10)*权重!P$52              )  )</f>
        <v>-0.72500000000000009</v>
      </c>
      <c r="AA274" s="16">
        <f>IF( 数据!AA274&lt;=6,(数据!AA274-1)*权重!Q$48,              IF(数据!AA274&lt;=12, 5*权重!Q$48+(数据!AA274-6)*权重!Q$49,                              5*权重!Q$48+6*权重!Q$49+(数据!AA274-12)*权重!Q$51              )
 )</f>
        <v>5.166666666666667</v>
      </c>
      <c r="AB274" s="16">
        <f>IF( 数据!AB274&lt;=6,(数据!AB274-1)*权重!R$48,              IF(数据!AB274&lt;=10, 5*权重!R$48+(数据!AB274-4)*权重!R$50,                              5*权重!R$48+4*权重!R$50+(数据!AB274-10)*权重!R$52              )  )</f>
        <v>56</v>
      </c>
      <c r="AC274" s="16">
        <f>IF( 数据!AC274&lt;=6,(数据!AC274-1)*权重!S$48,              IF(数据!AC274&lt;=12, 5*权重!S$48+(数据!AC274-6)*权重!S$49,                              5*权重!S$48+6*权重!S$49+(数据!AC274-12)*权重!S$51              )
 )</f>
        <v>20.183333333333334</v>
      </c>
      <c r="AD274" s="16">
        <f>IF( 数据!AD274&lt;=6,(数据!AD274-1)*权重!T$48,              IF(数据!AD274&lt;=12, 5*权重!T$48+(数据!AD274-6)*权重!T$49,                              5*权重!T$48+6*权重!T$49+(数据!AD274-12)*权重!T$51              )
 )</f>
        <v>-1.2333333333333329</v>
      </c>
      <c r="AE274" s="16">
        <f>IF( 数据!AE274&lt;=6,(数据!AE274-1)*权重!U$48,              IF(数据!AE274&lt;=10, 5*权重!U$48+(数据!AE274-4)*权重!U$50,                              5*权重!U$48+4*权重!U$50+(数据!AE274-10)*权重!U$52              )  )</f>
        <v>-2.4499999999999993</v>
      </c>
      <c r="AF274" s="16">
        <f>IF( 数据!AF274&lt;=6,(数据!AF274-1)*权重!V$48,              IF(数据!AF274&lt;=10, 5*权重!V$48+(数据!AF274-4)*权重!V$50,                              5*权重!V$48+4*权重!V$50+(数据!AF274-10)*权重!V$52              )  )</f>
        <v>7.0875000000000004</v>
      </c>
      <c r="AG274" s="16">
        <f>IF( 数据!AG274&lt;=6,(数据!AG274-1)*权重!W$48,              IF(数据!AG274&lt;=12, 5*权重!W$48+(数据!AG274-6)*权重!W$49,                              5*权重!W$48+6*权重!W$49+(数据!AG274-12)*权重!W$51              )
 )</f>
        <v>3.3</v>
      </c>
      <c r="AH274" s="16">
        <f>IF( 数据!AH274&lt;=6,(数据!AH274-1)*权重!X$48,              IF(数据!AH274&lt;=10, 5*权重!X$48+(数据!AH274-4)*权重!X$50,                              5*权重!X$48+4*权重!X$50+(数据!AH274-10)*权重!X$52              )  )</f>
        <v>6.25E-2</v>
      </c>
      <c r="AI274" s="16">
        <f>IF( 数据!AI274&lt;=6,(数据!AI274-1)*权重!Y$48,              IF(数据!AI274&lt;=12, 5*权重!Y$48+(数据!AI274-6)*权重!Y$49,                              5*权重!Y$48+6*权重!Y$49+(数据!AI274-12)*权重!Y$51              )
 )</f>
        <v>0</v>
      </c>
      <c r="AJ274" s="16">
        <f>IF( 数据!AJ274&lt;=6,(数据!AJ274-1)*权重!Z$48,              IF(数据!AJ274&lt;=10, 5*权重!Z$48+(数据!AJ274-4)*权重!Z$50,                              5*权重!Z$48+4*权重!Z$50+(数据!AJ274-10)*权重!Z$52              )  )</f>
        <v>8.6625000000000014</v>
      </c>
      <c r="AK274" s="16">
        <f>IF( 数据!AK274&lt;=6,(数据!AK274-1)*权重!AA$48,              IF(数据!AK274&lt;=10, 5*权重!AA$48+(数据!AK274-4)*权重!AA$50,                              5*权重!AA$48+4*权重!AA$50+(数据!AK274-10)*权重!AA$52              )  )</f>
        <v>-1.2750000000000001</v>
      </c>
      <c r="AL274" s="16">
        <f>IF( 数据!AL274&lt;=6,(数据!AL274-1)*权重!AB$48,              IF(数据!AL274&lt;=12, 5*权重!AB$48+(数据!AL274-6)*权重!AB$49,                              5*权重!AB$48+6*权重!AB$49+(数据!AL274-12)*权重!AB$51              )
 )</f>
        <v>13.5</v>
      </c>
      <c r="AM274" s="16">
        <f>IF( 数据!AM274&lt;=6,(数据!AM274-1)*权重!AC$48,              IF(数据!AM274&lt;=12, 5*权重!AC$48+(数据!AM274-6)*权重!AC$49,                              5*权重!AC$48+6*权重!AC$49+(数据!AM274-12)*权重!AC$51              )
 )</f>
        <v>8.5</v>
      </c>
      <c r="AN274" s="16">
        <f>IF( 数据!AN274&lt;=6,(数据!AN274-1)*权重!AD$48,              IF(数据!AN274&lt;=12, 5*权重!AD$48+(数据!AN274-6)*权重!AD$49,                              5*权重!AD$48+6*权重!AD$49+(数据!AN274-12)*权重!AD$51              )
 )</f>
        <v>72.604166666666671</v>
      </c>
      <c r="AO274" s="16">
        <f>IF( 数据!AO274&lt;=6,(数据!AO274-1)*权重!AE$48,              IF(数据!AO274&lt;=12, 5*权重!AE$48+(数据!AO274-6)*权重!AE$49,                              5*权重!AE$48+6*权重!AE$49+(数据!AO274-12)*权重!AE$51              )
 )</f>
        <v>12.5</v>
      </c>
      <c r="AP274" s="16">
        <f>IF( 数据!AP274&lt;=6,(数据!AP274-1)*权重!AF$48,              IF(数据!AP274&lt;=12, 5*权重!AF$48+(数据!AP274-6)*权重!AF$49,                              5*权重!AF$48+6*权重!AF$49+(数据!AP274-12)*权重!AF$51              )
 )</f>
        <v>17.366666666666667</v>
      </c>
      <c r="AQ274" s="16">
        <f>IF( 数据!AQ274&lt;=6,(数据!AQ274-1)*权重!AG$48,              IF(数据!AQ274&lt;=12, 5*权重!AG$48+(数据!AQ274-6)*权重!AG$49,                              5*权重!AG$48+6*权重!AG$49+(数据!AQ274-12)*权重!AG$51              )
 )</f>
        <v>18.833333333333336</v>
      </c>
      <c r="AR274" s="16">
        <f>IF( 数据!AR274&lt;=6,(数据!AR274-1)*权重!AH$48,              IF(数据!AR274&lt;=12, 5*权重!AH$48+(数据!AR274-6)*权重!AH$49,                              5*权重!AH$48+6*权重!AH$49+(数据!AR274-12)*权重!AH$51              )
 )</f>
        <v>14.566666666666665</v>
      </c>
      <c r="AS274" s="16">
        <f>IF( 数据!AS274&lt;=6,(数据!AS274-1)*权重!AI$48,              IF(数据!AS274&lt;=12, 5*权重!AI$48+(数据!AS274-6)*权重!AI$49,                              5*权重!AI$48+6*权重!AI$49+(数据!AS274-12)*权重!AI$51              )
 )</f>
        <v>6.6500000000000012</v>
      </c>
      <c r="AT274" s="16">
        <f>IF( 数据!AT274&lt;=6,(数据!AT274-1)*权重!AJ$48,              IF(数据!AT274&lt;=12, 5*权重!AJ$48+(数据!AT274-6)*权重!AJ$49,                              5*权重!AJ$48+6*权重!AJ$49+(数据!AT274-12)*权重!AJ$51              )
 )</f>
        <v>71.875</v>
      </c>
      <c r="AU274" s="16">
        <f>IF( 数据!AU274&lt;=6,(数据!AU274-1)*权重!AK$48,              IF(数据!AU274&lt;=12, 5*权重!AK$48+(数据!AU274-6)*权重!AK$49,                              5*权重!AK$48+6*权重!AK$49+(数据!AU274-12)*权重!AK$51              )
 )</f>
        <v>14.499999999999998</v>
      </c>
      <c r="AV274" s="16">
        <f>IF( 数据!AV274&lt;=6,(数据!AV274-1)*权重!AL$48,              IF(数据!AV274&lt;=10, 5*权重!AL$48+(数据!AV274-4)*权重!AL$50,                              5*权重!AL$48+4*权重!AL$50+(数据!AV274-10)*权重!AL$52              )  )</f>
        <v>4.25</v>
      </c>
      <c r="AW274" s="16">
        <f>IF( 数据!AW274&lt;=6,(数据!AW274-1)*权重!AM$48,              IF(数据!AW274&lt;=10, 5*权重!AM$48+(数据!AW274-4)*权重!AM$50,                              5*权重!AM$48+4*权重!AM$50+(数据!AW274-10)*权重!AM$52              )  )</f>
        <v>4.2</v>
      </c>
      <c r="AX274" s="16">
        <f>IF( 数据!AX274&lt;=6,(数据!AX274-1)*权重!AN$48,              IF(数据!AX274&lt;=10, 5*权重!AN$48+(数据!AX274-4)*权重!AN$50,                              5*权重!AN$48+4*权重!AN$50+(数据!AX274-10)*权重!AN$52              )  )</f>
        <v>21.237499999999997</v>
      </c>
      <c r="AY274" s="8">
        <v>3</v>
      </c>
      <c r="AZ274" s="8">
        <v>2</v>
      </c>
      <c r="BA274" s="8">
        <v>3</v>
      </c>
      <c r="BB274" s="8">
        <v>1</v>
      </c>
      <c r="BC274" s="8">
        <v>1</v>
      </c>
      <c r="BD274" s="8">
        <v>3</v>
      </c>
      <c r="BE274" s="8">
        <v>3</v>
      </c>
      <c r="BF274" s="8">
        <v>1</v>
      </c>
      <c r="BG274" s="8">
        <v>3</v>
      </c>
      <c r="BH274" s="8">
        <v>3</v>
      </c>
      <c r="BI274" s="8">
        <v>3</v>
      </c>
      <c r="BJ274" s="8" t="s">
        <v>26</v>
      </c>
      <c r="BK274" s="8" t="s">
        <v>20</v>
      </c>
      <c r="BL274" s="8">
        <v>13</v>
      </c>
      <c r="BM274" s="8" t="s">
        <v>26</v>
      </c>
      <c r="BN274" s="8"/>
      <c r="BO274" s="8">
        <v>9</v>
      </c>
      <c r="BP274" s="34">
        <v>46934</v>
      </c>
      <c r="BQ274" s="8" t="s">
        <v>21</v>
      </c>
      <c r="BR274" s="8" t="s">
        <v>156</v>
      </c>
    </row>
    <row r="275" spans="1:70" ht="15.5" thickBot="1" x14ac:dyDescent="0.35">
      <c r="A275" s="8" t="s">
        <v>26</v>
      </c>
      <c r="B275" s="16">
        <f>SUM(L275:AX275)</f>
        <v>430.17166666666662</v>
      </c>
      <c r="C275" s="8" t="s">
        <v>612</v>
      </c>
      <c r="D275" s="8" t="s">
        <v>372</v>
      </c>
      <c r="E275" s="33">
        <v>0.93</v>
      </c>
      <c r="F275" s="8">
        <v>0</v>
      </c>
      <c r="G275" s="8" t="s">
        <v>33</v>
      </c>
      <c r="H275" s="8" t="s">
        <v>613</v>
      </c>
      <c r="I275" s="8">
        <v>20</v>
      </c>
      <c r="J275" s="8">
        <v>140</v>
      </c>
      <c r="K275" s="8">
        <v>168</v>
      </c>
      <c r="L275" s="16">
        <f>IF( 数据!L275&lt;=6,(数据!L275-1)*权重!B$48,              IF(数据!L275&lt;=12, 5*权重!B$48+(数据!L275-6)*权重!B$49,                              5*权重!B$48+6*权重!B$49+(数据!L275-12)*权重!B$51              )
 )</f>
        <v>3.0833333333333335</v>
      </c>
      <c r="M275" s="16">
        <f>IF( 数据!M275&lt;=6,(数据!M275-1)*权重!C$48,              IF(数据!M275&lt;=12, 5*权重!C$48+(数据!M275-6)*权重!C$49,                              5*权重!C$48+6*权重!C$49+(数据!M275-12)*权重!C$51              )
 )</f>
        <v>0.90000000000000013</v>
      </c>
      <c r="N275" s="16">
        <f>IF( 数据!N275&lt;=6,(数据!N275-1)*权重!D$48,              IF(数据!N275&lt;=12, 5*权重!D$48+(数据!N275-6)*权重!D$49,                              5*权重!D$48+6*权重!D$49+(数据!N275-12)*权重!D$51              )
 )</f>
        <v>0.52833333333333332</v>
      </c>
      <c r="O275" s="16">
        <f>IF( 数据!O275&lt;=6,(数据!O275-1)*权重!E$48,              IF(数据!O275&lt;=12, 5*权重!E$48+(数据!O275-6)*权重!E$49,                              5*权重!E$48+6*权重!E$49+(数据!O275-12)*权重!E$51              )
 )</f>
        <v>0</v>
      </c>
      <c r="P275" s="16">
        <f>IF( 数据!P275&lt;=6,(数据!P275-1)*权重!F$48,              IF(数据!P275&lt;=12, 5*权重!F$48+(数据!P275-6)*权重!F$49,                              5*权重!F$48+6*权重!F$49+(数据!P275-12)*权重!F$51              )
 )</f>
        <v>-1.9666666666666663</v>
      </c>
      <c r="Q275" s="16">
        <f>IF( 数据!Q275&lt;=6,(数据!Q275-1)*权重!G$48,              IF(数据!Q275&lt;=12, 5*权重!G$48+(数据!Q275-6)*权重!G$49,                              5*权重!G$48+6*权重!G$49+(数据!Q275-12)*权重!G$51              )
 )</f>
        <v>0</v>
      </c>
      <c r="R275" s="16">
        <f>IF( 数据!R275&lt;=6,(数据!R275-1)*权重!H$48,              IF(数据!R275&lt;=12, 5*权重!H$48+(数据!R275-6)*权重!H$49,                              5*权重!H$48+6*权重!H$49+(数据!R275-12)*权重!H$51              )
 )</f>
        <v>0</v>
      </c>
      <c r="S275" s="16">
        <f>IF( 数据!S275&lt;=6,(数据!S275-1)*权重!I$48,              IF(数据!S275&lt;=12, 5*权重!I$48+(数据!S275-6)*权重!I$49,                              5*权重!I$48+6*权重!I$49+(数据!S275-12)*权重!I$51              )
 )</f>
        <v>20.666666666666664</v>
      </c>
      <c r="T275" s="16">
        <f>IF( 数据!T275&lt;=6,(数据!T275-1)*权重!J$48,              IF(数据!T275&lt;=12, 5*权重!J$48+(数据!T275-6)*权重!J$49,                              5*权重!J$48+6*权重!J$49+(数据!T275-12)*权重!J$51              )
 )</f>
        <v>2.8833333333333333</v>
      </c>
      <c r="U275" s="16">
        <f>IF( 数据!U275&lt;=6,(数据!U275-1)*权重!K$48,              IF(数据!U275&lt;=12, 5*权重!K$48+(数据!U275-6)*权重!K$49,                              5*权重!K$48+6*权重!K$49+(数据!U275-12)*权重!K$51              )
 )</f>
        <v>0</v>
      </c>
      <c r="V275" s="16">
        <f>IF( 数据!V275&lt;=6,(数据!V275-1)*权重!L$48,              IF(数据!V275&lt;=12, 5*权重!L$48+(数据!V275-6)*权重!L$49,                              5*权重!L$48+6*权重!L$49+(数据!V275-12)*权重!L$51              )
 )</f>
        <v>7.1333333333333346</v>
      </c>
      <c r="W275" s="16">
        <f>IF( 数据!W275&lt;=6,(数据!W275-1)*权重!M$48,              IF(数据!W275&lt;=12, 5*权重!M$48+(数据!W275-6)*权重!M$49,                              5*权重!M$48+6*权重!M$49+(数据!W275-12)*权重!M$51              )
 )</f>
        <v>0.1333333333333333</v>
      </c>
      <c r="X275" s="16">
        <f>IF( 数据!X275&lt;=6,(数据!X275-1)*权重!N$48,              IF(数据!X275&lt;=12, 5*权重!N$48+(数据!X275-6)*权重!N$49,                              5*权重!N$48+6*权重!N$49+(数据!X275-12)*权重!N$51              )
 )</f>
        <v>2.2999999999999998</v>
      </c>
      <c r="Y275" s="16">
        <f>IF( 数据!Y275&lt;=6,(数据!Y275-1)*权重!O$48,              IF(数据!Y275&lt;=12, 5*权重!O$48+(数据!Y275-6)*权重!O$49,                              5*权重!O$48+6*权重!O$49+(数据!Y275-12)*权重!O$51              )
 )</f>
        <v>2.5333333333333332</v>
      </c>
      <c r="Z275" s="16">
        <f>IF( 数据!Z275&lt;=6,(数据!Z275-1)*权重!P$48,              IF(数据!Z275&lt;=10, 5*权重!P$48+(数据!Z275-4)*权重!P$50,                              5*权重!P$48+4*权重!P$50+(数据!Z275-10)*权重!P$52              )  )</f>
        <v>-0.55000000000000027</v>
      </c>
      <c r="AA275" s="16">
        <f>IF( 数据!AA275&lt;=6,(数据!AA275-1)*权重!Q$48,              IF(数据!AA275&lt;=12, 5*权重!Q$48+(数据!AA275-6)*权重!Q$49,                              5*权重!Q$48+6*权重!Q$49+(数据!AA275-12)*权重!Q$51              )
 )</f>
        <v>6.6666666666666661</v>
      </c>
      <c r="AB275" s="16">
        <f>IF( 数据!AB275&lt;=6,(数据!AB275-1)*权重!R$48,              IF(数据!AB275&lt;=10, 5*权重!R$48+(数据!AB275-4)*权重!R$50,                              5*权重!R$48+4*权重!R$50+(数据!AB275-10)*权重!R$52              )  )</f>
        <v>53.75</v>
      </c>
      <c r="AC275" s="16">
        <f>IF( 数据!AC275&lt;=6,(数据!AC275-1)*权重!S$48,              IF(数据!AC275&lt;=12, 5*权重!S$48+(数据!AC275-6)*权重!S$49,                              5*权重!S$48+6*权重!S$49+(数据!AC275-12)*权重!S$51              )
 )</f>
        <v>18</v>
      </c>
      <c r="AD275" s="16">
        <f>IF( 数据!AD275&lt;=6,(数据!AD275-1)*权重!T$48,              IF(数据!AD275&lt;=12, 5*权重!T$48+(数据!AD275-6)*权重!T$49,                              5*权重!T$48+6*权重!T$49+(数据!AD275-12)*权重!T$51              )
 )</f>
        <v>-6.666666666666643E-2</v>
      </c>
      <c r="AE275" s="16">
        <f>IF( 数据!AE275&lt;=6,(数据!AE275-1)*权重!U$48,              IF(数据!AE275&lt;=10, 5*权重!U$48+(数据!AE275-4)*权重!U$50,                              5*权重!U$48+4*权重!U$50+(数据!AE275-10)*权重!U$52              )  )</f>
        <v>-1.64</v>
      </c>
      <c r="AF275" s="16">
        <f>IF( 数据!AF275&lt;=6,(数据!AF275-1)*权重!V$48,              IF(数据!AF275&lt;=10, 5*权重!V$48+(数据!AF275-4)*权重!V$50,                              5*权重!V$48+4*权重!V$50+(数据!AF275-10)*权重!V$52              )  )</f>
        <v>6.75</v>
      </c>
      <c r="AG275" s="16">
        <f>IF( 数据!AG275&lt;=6,(数据!AG275-1)*权重!W$48,              IF(数据!AG275&lt;=12, 5*权重!W$48+(数据!AG275-6)*权重!W$49,                              5*权重!W$48+6*权重!W$49+(数据!AG275-12)*权重!W$51              )
 )</f>
        <v>4.4000000000000004</v>
      </c>
      <c r="AH275" s="16">
        <f>IF( 数据!AH275&lt;=6,(数据!AH275-1)*权重!X$48,              IF(数据!AH275&lt;=10, 5*权重!X$48+(数据!AH275-4)*权重!X$50,                              5*权重!X$48+4*权重!X$50+(数据!AH275-10)*权重!X$52              )  )</f>
        <v>-0.38750000000000001</v>
      </c>
      <c r="AI275" s="16">
        <f>IF( 数据!AI275&lt;=6,(数据!AI275-1)*权重!Y$48,              IF(数据!AI275&lt;=12, 5*权重!Y$48+(数据!AI275-6)*权重!Y$49,                              5*权重!Y$48+6*权重!Y$49+(数据!AI275-12)*权重!Y$51              )
 )</f>
        <v>0</v>
      </c>
      <c r="AJ275" s="16">
        <f>IF( 数据!AJ275&lt;=6,(数据!AJ275-1)*权重!Z$48,              IF(数据!AJ275&lt;=10, 5*权重!Z$48+(数据!AJ275-4)*权重!Z$50,                              5*权重!Z$48+4*权重!Z$50+(数据!AJ275-10)*权重!Z$52              )  )</f>
        <v>8.0750000000000011</v>
      </c>
      <c r="AK275" s="16">
        <f>IF( 数据!AK275&lt;=6,(数据!AK275-1)*权重!AA$48,              IF(数据!AK275&lt;=10, 5*权重!AA$48+(数据!AK275-4)*权重!AA$50,                              5*权重!AA$48+4*权重!AA$50+(数据!AK275-10)*权重!AA$52              )  )</f>
        <v>-2.2000000000000002</v>
      </c>
      <c r="AL275" s="16">
        <f>IF( 数据!AL275&lt;=6,(数据!AL275-1)*权重!AB$48,              IF(数据!AL275&lt;=12, 5*权重!AB$48+(数据!AL275-6)*权重!AB$49,                              5*权重!AB$48+6*权重!AB$49+(数据!AL275-12)*权重!AB$51              )
 )</f>
        <v>12.6</v>
      </c>
      <c r="AM275" s="16">
        <f>IF( 数据!AM275&lt;=6,(数据!AM275-1)*权重!AC$48,              IF(数据!AM275&lt;=12, 5*权重!AC$48+(数据!AM275-6)*权重!AC$49,                              5*权重!AC$48+6*权重!AC$49+(数据!AM275-12)*权重!AC$51              )
 )</f>
        <v>8.3666666666666671</v>
      </c>
      <c r="AN275" s="16">
        <f>IF( 数据!AN275&lt;=6,(数据!AN275-1)*权重!AD$48,              IF(数据!AN275&lt;=12, 5*权重!AD$48+(数据!AN275-6)*权重!AD$49,                              5*权重!AD$48+6*权重!AD$49+(数据!AN275-12)*权重!AD$51              )
 )</f>
        <v>91.520833333333329</v>
      </c>
      <c r="AO275" s="16">
        <f>IF( 数据!AO275&lt;=6,(数据!AO275-1)*权重!AE$48,              IF(数据!AO275&lt;=12, 5*权重!AE$48+(数据!AO275-6)*权重!AE$49,                              5*权重!AE$48+6*权重!AE$49+(数据!AO275-12)*权重!AE$51              )
 )</f>
        <v>5.5833333333333339</v>
      </c>
      <c r="AP275" s="16">
        <f>IF( 数据!AP275&lt;=6,(数据!AP275-1)*权重!AF$48,              IF(数据!AP275&lt;=12, 5*权重!AF$48+(数据!AP275-6)*权重!AF$49,                              5*权重!AF$48+6*权重!AF$49+(数据!AP275-12)*权重!AF$51              )
 )</f>
        <v>17.366666666666667</v>
      </c>
      <c r="AQ275" s="16">
        <f>IF( 数据!AQ275&lt;=6,(数据!AQ275-1)*权重!AG$48,              IF(数据!AQ275&lt;=12, 5*权重!AG$48+(数据!AQ275-6)*权重!AG$49,                              5*权重!AG$48+6*权重!AG$49+(数据!AQ275-12)*权重!AG$51              )
 )</f>
        <v>17.8</v>
      </c>
      <c r="AR275" s="16">
        <f>IF( 数据!AR275&lt;=6,(数据!AR275-1)*权重!AH$48,              IF(数据!AR275&lt;=12, 5*权重!AH$48+(数据!AR275-6)*权重!AH$49,                              5*权重!AH$48+6*权重!AH$49+(数据!AR275-12)*权重!AH$51              )
 )</f>
        <v>13.399999999999999</v>
      </c>
      <c r="AS275" s="16">
        <f>IF( 数据!AS275&lt;=6,(数据!AS275-1)*权重!AI$48,              IF(数据!AS275&lt;=12, 5*权重!AI$48+(数据!AS275-6)*权重!AI$49,                              5*权重!AI$48+6*权重!AI$49+(数据!AS275-12)*权重!AI$51              )
 )</f>
        <v>3.1333333333333337</v>
      </c>
      <c r="AT275" s="16">
        <f>IF( 数据!AT275&lt;=6,(数据!AT275-1)*权重!AJ$48,              IF(数据!AT275&lt;=12, 5*权重!AJ$48+(数据!AT275-6)*权重!AJ$49,                              5*权重!AJ$48+6*权重!AJ$49+(数据!AT275-12)*权重!AJ$51              )
 )</f>
        <v>91.375</v>
      </c>
      <c r="AU275" s="16">
        <f>IF( 数据!AU275&lt;=6,(数据!AU275-1)*权重!AK$48,              IF(数据!AU275&lt;=12, 5*权重!AK$48+(数据!AU275-6)*权重!AK$49,                              5*权重!AK$48+6*权重!AK$49+(数据!AU275-12)*权重!AK$51              )
 )</f>
        <v>10.833333333333332</v>
      </c>
      <c r="AV275" s="16">
        <f>IF( 数据!AV275&lt;=6,(数据!AV275-1)*权重!AL$48,              IF(数据!AV275&lt;=10, 5*权重!AL$48+(数据!AV275-4)*权重!AL$50,                              5*权重!AL$48+4*权重!AL$50+(数据!AV275-10)*权重!AL$52              )  )</f>
        <v>2.9749999999999996</v>
      </c>
      <c r="AW275" s="16">
        <f>IF( 数据!AW275&lt;=6,(数据!AW275-1)*权重!AM$48,              IF(数据!AW275&lt;=10, 5*权重!AM$48+(数据!AW275-4)*权重!AM$50,                              5*权重!AM$48+4*权重!AM$50+(数据!AW275-10)*权重!AM$52              )  )</f>
        <v>3.8250000000000002</v>
      </c>
      <c r="AX275" s="16">
        <f>IF( 数据!AX275&lt;=6,(数据!AX275-1)*权重!AN$48,              IF(数据!AX275&lt;=10, 5*权重!AN$48+(数据!AX275-4)*权重!AN$50,                              5*权重!AN$48+4*权重!AN$50+(数据!AX275-10)*权重!AN$52              )  )</f>
        <v>20.399999999999999</v>
      </c>
      <c r="AY275" s="8">
        <v>2</v>
      </c>
      <c r="AZ275" s="8">
        <v>1</v>
      </c>
      <c r="BA275" s="8">
        <v>2</v>
      </c>
      <c r="BB275" s="8">
        <v>3</v>
      </c>
      <c r="BC275" s="8">
        <v>1</v>
      </c>
      <c r="BD275" s="8">
        <v>2</v>
      </c>
      <c r="BE275" s="8">
        <v>3</v>
      </c>
      <c r="BF275" s="8">
        <v>3</v>
      </c>
      <c r="BG275" s="8">
        <v>2</v>
      </c>
      <c r="BH275" s="8">
        <v>2</v>
      </c>
      <c r="BI275" s="8">
        <v>2</v>
      </c>
      <c r="BJ275" s="8">
        <v>7.1</v>
      </c>
      <c r="BK275" s="8" t="s">
        <v>22</v>
      </c>
      <c r="BL275" s="8">
        <v>8</v>
      </c>
      <c r="BM275" s="8" t="s">
        <v>351</v>
      </c>
      <c r="BN275" s="8"/>
      <c r="BO275" s="8">
        <v>3</v>
      </c>
      <c r="BP275" s="34">
        <v>48395</v>
      </c>
      <c r="BQ275" s="8" t="s">
        <v>21</v>
      </c>
      <c r="BR275" s="8" t="s">
        <v>156</v>
      </c>
    </row>
    <row r="276" spans="1:70" ht="15.5" thickBot="1" x14ac:dyDescent="0.35">
      <c r="A276" s="8" t="s">
        <v>26</v>
      </c>
      <c r="B276" s="16">
        <f t="shared" si="10"/>
        <v>446.56833333333338</v>
      </c>
      <c r="C276" s="8" t="s">
        <v>614</v>
      </c>
      <c r="D276" s="8"/>
      <c r="E276" s="33">
        <v>0.88</v>
      </c>
      <c r="F276" s="8">
        <v>0</v>
      </c>
      <c r="G276" s="8" t="s">
        <v>28</v>
      </c>
      <c r="H276" s="8" t="s">
        <v>27</v>
      </c>
      <c r="I276" s="8">
        <v>20</v>
      </c>
      <c r="J276" s="8">
        <v>145</v>
      </c>
      <c r="K276" s="8">
        <v>170</v>
      </c>
      <c r="L276" s="16">
        <f>IF( 数据!L276&lt;=6,(数据!L276-1)*权重!B$48,              IF(数据!L276&lt;=12, 5*权重!B$48+(数据!L276-6)*权重!B$49,                              5*权重!B$48+6*权重!B$49+(数据!L276-12)*权重!B$51              )
 )</f>
        <v>3</v>
      </c>
      <c r="M276" s="16">
        <f>IF( 数据!M276&lt;=6,(数据!M276-1)*权重!C$48,              IF(数据!M276&lt;=12, 5*权重!C$48+(数据!M276-6)*权重!C$49,                              5*权重!C$48+6*权重!C$49+(数据!M276-12)*权重!C$51              )
 )</f>
        <v>0.5</v>
      </c>
      <c r="N276" s="16">
        <f>IF( 数据!N276&lt;=6,(数据!N276-1)*权重!D$48,              IF(数据!N276&lt;=12, 5*权重!D$48+(数据!N276-6)*权重!D$49,                              5*权重!D$48+6*权重!D$49+(数据!N276-12)*权重!D$51              )
 )</f>
        <v>0.48</v>
      </c>
      <c r="O276" s="16">
        <f>IF( 数据!O276&lt;=6,(数据!O276-1)*权重!E$48,              IF(数据!O276&lt;=12, 5*权重!E$48+(数据!O276-6)*权重!E$49,                              5*权重!E$48+6*权重!E$49+(数据!O276-12)*权重!E$51              )
 )</f>
        <v>0</v>
      </c>
      <c r="P276" s="16">
        <f>IF( 数据!P276&lt;=6,(数据!P276-1)*权重!F$48,              IF(数据!P276&lt;=12, 5*权重!F$48+(数据!P276-6)*权重!F$49,                              5*权重!F$48+6*权重!F$49+(数据!P276-12)*权重!F$51              )
 )</f>
        <v>-2.7333333333333329</v>
      </c>
      <c r="Q276" s="16">
        <f>IF( 数据!Q276&lt;=6,(数据!Q276-1)*权重!G$48,              IF(数据!Q276&lt;=12, 5*权重!G$48+(数据!Q276-6)*权重!G$49,                              5*权重!G$48+6*权重!G$49+(数据!Q276-12)*权重!G$51              )
 )</f>
        <v>0</v>
      </c>
      <c r="R276" s="16">
        <f>IF( 数据!R276&lt;=6,(数据!R276-1)*权重!H$48,              IF(数据!R276&lt;=12, 5*权重!H$48+(数据!R276-6)*权重!H$49,                              5*权重!H$48+6*权重!H$49+(数据!R276-12)*权重!H$51              )
 )</f>
        <v>0</v>
      </c>
      <c r="S276" s="16">
        <f>IF( 数据!S276&lt;=6,(数据!S276-1)*权重!I$48,              IF(数据!S276&lt;=12, 5*权重!I$48+(数据!S276-6)*权重!I$49,                              5*权重!I$48+6*权重!I$49+(数据!S276-12)*权重!I$51              )
 )</f>
        <v>20.666666666666664</v>
      </c>
      <c r="T276" s="16">
        <f>IF( 数据!T276&lt;=6,(数据!T276-1)*权重!J$48,              IF(数据!T276&lt;=12, 5*权重!J$48+(数据!T276-6)*权重!J$49,                              5*权重!J$48+6*权重!J$49+(数据!T276-12)*权重!J$51              )
 )</f>
        <v>2.8</v>
      </c>
      <c r="U276" s="16">
        <f>IF( 数据!U276&lt;=6,(数据!U276-1)*权重!K$48,              IF(数据!U276&lt;=12, 5*权重!K$48+(数据!U276-6)*权重!K$49,                              5*权重!K$48+6*权重!K$49+(数据!U276-12)*权重!K$51              )
 )</f>
        <v>0</v>
      </c>
      <c r="V276" s="16">
        <f>IF( 数据!V276&lt;=6,(数据!V276-1)*权重!L$48,              IF(数据!V276&lt;=12, 5*权重!L$48+(数据!V276-6)*权重!L$49,                              5*权重!L$48+6*权重!L$49+(数据!V276-12)*权重!L$51              )
 )</f>
        <v>8.1666666666666679</v>
      </c>
      <c r="W276" s="16">
        <f>IF( 数据!W276&lt;=6,(数据!W276-1)*权重!M$48,              IF(数据!W276&lt;=12, 5*权重!M$48+(数据!W276-6)*权重!M$49,                              5*权重!M$48+6*权重!M$49+(数据!W276-12)*权重!M$51              )
 )</f>
        <v>0.76666666666666661</v>
      </c>
      <c r="X276" s="16">
        <f>IF( 数据!X276&lt;=6,(数据!X276-1)*权重!N$48,              IF(数据!X276&lt;=12, 5*权重!N$48+(数据!X276-6)*权重!N$49,                              5*权重!N$48+6*权重!N$49+(数据!X276-12)*权重!N$51              )
 )</f>
        <v>1.8399999999999999</v>
      </c>
      <c r="Y276" s="16">
        <f>IF( 数据!Y276&lt;=6,(数据!Y276-1)*权重!O$48,              IF(数据!Y276&lt;=12, 5*权重!O$48+(数据!Y276-6)*权重!O$49,                              5*权重!O$48+6*权重!O$49+(数据!Y276-12)*权重!O$51              )
 )</f>
        <v>1.7</v>
      </c>
      <c r="Z276" s="16">
        <f>IF( 数据!Z276&lt;=6,(数据!Z276-1)*权重!P$48,              IF(数据!Z276&lt;=10, 5*权重!P$48+(数据!Z276-4)*权重!P$50,                              5*权重!P$48+4*权重!P$50+(数据!Z276-10)*权重!P$52              )  )</f>
        <v>-0.55000000000000027</v>
      </c>
      <c r="AA276" s="16">
        <f>IF( 数据!AA276&lt;=6,(数据!AA276-1)*权重!Q$48,              IF(数据!AA276&lt;=12, 5*权重!Q$48+(数据!AA276-6)*权重!Q$49,                              5*权重!Q$48+6*权重!Q$49+(数据!AA276-12)*权重!Q$51              )
 )</f>
        <v>7.1</v>
      </c>
      <c r="AB276" s="16">
        <f>IF( 数据!AB276&lt;=6,(数据!AB276-1)*权重!R$48,              IF(数据!AB276&lt;=10, 5*权重!R$48+(数据!AB276-4)*权重!R$50,                              5*权重!R$48+4*权重!R$50+(数据!AB276-10)*权重!R$52              )  )</f>
        <v>56</v>
      </c>
      <c r="AC276" s="16">
        <f>IF( 数据!AC276&lt;=6,(数据!AC276-1)*权重!S$48,              IF(数据!AC276&lt;=12, 5*权重!S$48+(数据!AC276-6)*权重!S$49,                              5*权重!S$48+6*权重!S$49+(数据!AC276-12)*权重!S$51              )
 )</f>
        <v>18</v>
      </c>
      <c r="AD276" s="16">
        <f>IF( 数据!AD276&lt;=6,(数据!AD276-1)*权重!T$48,              IF(数据!AD276&lt;=12, 5*权重!T$48+(数据!AD276-6)*权重!T$49,                              5*权重!T$48+6*权重!T$49+(数据!AD276-12)*权重!T$51              )
 )</f>
        <v>1.4666666666666668</v>
      </c>
      <c r="AE276" s="16">
        <f>IF( 数据!AE276&lt;=6,(数据!AE276-1)*权重!U$48,              IF(数据!AE276&lt;=10, 5*权重!U$48+(数据!AE276-4)*权重!U$50,                              5*权重!U$48+4*权重!U$50+(数据!AE276-10)*权重!U$52              )  )</f>
        <v>-2.46</v>
      </c>
      <c r="AF276" s="16">
        <f>IF( 数据!AF276&lt;=6,(数据!AF276-1)*权重!V$48,              IF(数据!AF276&lt;=10, 5*权重!V$48+(数据!AF276-4)*权重!V$50,                              5*权重!V$48+4*权重!V$50+(数据!AF276-10)*权重!V$52              )  )</f>
        <v>7.6125000000000007</v>
      </c>
      <c r="AG276" s="16">
        <f>IF( 数据!AG276&lt;=6,(数据!AG276-1)*权重!W$48,              IF(数据!AG276&lt;=12, 5*权重!W$48+(数据!AG276-6)*权重!W$49,                              5*权重!W$48+6*权重!W$49+(数据!AG276-12)*权重!W$51              )
 )</f>
        <v>5.05</v>
      </c>
      <c r="AH276" s="16">
        <f>IF( 数据!AH276&lt;=6,(数据!AH276-1)*权重!X$48,              IF(数据!AH276&lt;=10, 5*权重!X$48+(数据!AH276-4)*权重!X$50,                              5*权重!X$48+4*权重!X$50+(数据!AH276-10)*权重!X$52              )  )</f>
        <v>-1.75</v>
      </c>
      <c r="AI276" s="16">
        <f>IF( 数据!AI276&lt;=6,(数据!AI276-1)*权重!Y$48,              IF(数据!AI276&lt;=12, 5*权重!Y$48+(数据!AI276-6)*权重!Y$49,                              5*权重!Y$48+6*权重!Y$49+(数据!AI276-12)*权重!Y$51              )
 )</f>
        <v>0.53333333333333333</v>
      </c>
      <c r="AJ276" s="16">
        <f>IF( 数据!AJ276&lt;=6,(数据!AJ276-1)*权重!Z$48,              IF(数据!AJ276&lt;=10, 5*权重!Z$48+(数据!AJ276-4)*权重!Z$50,                              5*权重!Z$48+4*权重!Z$50+(数据!AJ276-10)*权重!Z$52              )  )</f>
        <v>9.25</v>
      </c>
      <c r="AK276" s="16">
        <f>IF( 数据!AK276&lt;=6,(数据!AK276-1)*权重!AA$48,              IF(数据!AK276&lt;=10, 5*权重!AA$48+(数据!AK276-4)*权重!AA$50,                              5*权重!AA$48+4*权重!AA$50+(数据!AK276-10)*权重!AA$52              )  )</f>
        <v>-1.1000000000000001</v>
      </c>
      <c r="AL276" s="16">
        <f>IF( 数据!AL276&lt;=6,(数据!AL276-1)*权重!AB$48,              IF(数据!AL276&lt;=12, 5*权重!AB$48+(数据!AL276-6)*权重!AB$49,                              5*权重!AB$48+6*权重!AB$49+(数据!AL276-12)*权重!AB$51              )
 )</f>
        <v>11.716666666666665</v>
      </c>
      <c r="AM276" s="16">
        <f>IF( 数据!AM276&lt;=6,(数据!AM276-1)*权重!AC$48,              IF(数据!AM276&lt;=12, 5*权重!AC$48+(数据!AM276-6)*权重!AC$49,                              5*权重!AC$48+6*权重!AC$49+(数据!AM276-12)*权重!AC$51              )
 )</f>
        <v>8.8666666666666671</v>
      </c>
      <c r="AN276" s="16">
        <f>IF( 数据!AN276&lt;=6,(数据!AN276-1)*权重!AD$48,              IF(数据!AN276&lt;=12, 5*权重!AD$48+(数据!AN276-6)*权重!AD$49,                              5*权重!AD$48+6*权重!AD$49+(数据!AN276-12)*权重!AD$51              )
 )</f>
        <v>91.520833333333329</v>
      </c>
      <c r="AO276" s="16">
        <f>IF( 数据!AO276&lt;=6,(数据!AO276-1)*权重!AE$48,              IF(数据!AO276&lt;=12, 5*权重!AE$48+(数据!AO276-6)*权重!AE$49,                              5*权重!AE$48+6*权重!AE$49+(数据!AO276-12)*权重!AE$51              )
 )</f>
        <v>6.9666666666666668</v>
      </c>
      <c r="AP276" s="16">
        <f>IF( 数据!AP276&lt;=6,(数据!AP276-1)*权重!AF$48,              IF(数据!AP276&lt;=12, 5*权重!AF$48+(数据!AP276-6)*权重!AF$49,                              5*权重!AF$48+6*权重!AF$49+(数据!AP276-12)*权重!AF$51              )
 )</f>
        <v>17.366666666666667</v>
      </c>
      <c r="AQ276" s="16">
        <f>IF( 数据!AQ276&lt;=6,(数据!AQ276-1)*权重!AG$48,              IF(数据!AQ276&lt;=12, 5*权重!AG$48+(数据!AQ276-6)*权重!AG$49,                              5*权重!AG$48+6*权重!AG$49+(数据!AQ276-12)*权重!AG$51              )
 )</f>
        <v>19.350000000000001</v>
      </c>
      <c r="AR276" s="16">
        <f>IF( 数据!AR276&lt;=6,(数据!AR276-1)*权重!AH$48,              IF(数据!AR276&lt;=12, 5*权重!AH$48+(数据!AR276-6)*权重!AH$49,                              5*权重!AH$48+6*权重!AH$49+(数据!AR276-12)*权重!AH$51              )
 )</f>
        <v>15.733333333333333</v>
      </c>
      <c r="AS276" s="16">
        <f>IF( 数据!AS276&lt;=6,(数据!AS276-1)*权重!AI$48,              IF(数据!AS276&lt;=12, 5*权重!AI$48+(数据!AS276-6)*权重!AI$49,                              5*权重!AI$48+6*权重!AI$49+(数据!AS276-12)*权重!AI$51              )
 )</f>
        <v>3.1333333333333337</v>
      </c>
      <c r="AT276" s="16">
        <f>IF( 数据!AT276&lt;=6,(数据!AT276-1)*权重!AJ$48,              IF(数据!AT276&lt;=12, 5*权重!AJ$48+(数据!AT276-6)*权重!AJ$49,                              5*权重!AJ$48+6*权重!AJ$49+(数据!AT276-12)*权重!AJ$51              )
 )</f>
        <v>91.375</v>
      </c>
      <c r="AU276" s="16">
        <f>IF( 数据!AU276&lt;=6,(数据!AU276-1)*权重!AK$48,              IF(数据!AU276&lt;=12, 5*权重!AK$48+(数据!AU276-6)*权重!AK$49,                              5*权重!AK$48+6*权重!AK$49+(数据!AU276-12)*权重!AK$51              )
 )</f>
        <v>14.499999999999998</v>
      </c>
      <c r="AV276" s="16">
        <f>IF( 数据!AV276&lt;=6,(数据!AV276-1)*权重!AL$48,              IF(数据!AV276&lt;=10, 5*权重!AL$48+(数据!AV276-4)*权重!AL$50,                              5*权重!AL$48+4*权重!AL$50+(数据!AV276-10)*权重!AL$52              )  )</f>
        <v>2.125</v>
      </c>
      <c r="AW276" s="16">
        <f>IF( 数据!AW276&lt;=6,(数据!AW276-1)*权重!AM$48,              IF(数据!AW276&lt;=10, 5*权重!AM$48+(数据!AW276-4)*权重!AM$50,                              5*权重!AM$48+4*权重!AM$50+(数据!AW276-10)*权重!AM$52              )  )</f>
        <v>3.8250000000000002</v>
      </c>
      <c r="AX276" s="16">
        <f>IF( 数据!AX276&lt;=6,(数据!AX276-1)*权重!AN$48,              IF(数据!AX276&lt;=10, 5*权重!AN$48+(数据!AX276-4)*权重!AN$50,                              5*权重!AN$48+4*权重!AN$50+(数据!AX276-10)*权重!AN$52              )  )</f>
        <v>23.75</v>
      </c>
      <c r="AY276" s="8">
        <v>4</v>
      </c>
      <c r="AZ276" s="8">
        <v>2</v>
      </c>
      <c r="BA276" s="8">
        <v>3</v>
      </c>
      <c r="BB276" s="8">
        <v>3</v>
      </c>
      <c r="BC276" s="8">
        <v>2</v>
      </c>
      <c r="BD276" s="8">
        <v>3</v>
      </c>
      <c r="BE276" s="8">
        <v>3</v>
      </c>
      <c r="BF276" s="8">
        <v>3</v>
      </c>
      <c r="BG276" s="8">
        <v>3</v>
      </c>
      <c r="BH276" s="8">
        <v>1</v>
      </c>
      <c r="BI276" s="8">
        <v>3</v>
      </c>
      <c r="BJ276" s="8">
        <v>7</v>
      </c>
      <c r="BK276" s="8" t="s">
        <v>22</v>
      </c>
      <c r="BL276" s="8">
        <v>10</v>
      </c>
      <c r="BM276" s="8" t="s">
        <v>361</v>
      </c>
      <c r="BN276" s="8"/>
      <c r="BO276" s="8">
        <v>3</v>
      </c>
      <c r="BP276" s="34">
        <v>48395</v>
      </c>
      <c r="BQ276" s="8" t="s">
        <v>21</v>
      </c>
      <c r="BR276" s="8" t="s">
        <v>156</v>
      </c>
    </row>
    <row r="277" spans="1:70" ht="15.5" thickBot="1" x14ac:dyDescent="0.35">
      <c r="A277" s="8" t="s">
        <v>26</v>
      </c>
      <c r="B277" s="16">
        <f t="shared" si="10"/>
        <v>402.1991666666666</v>
      </c>
      <c r="C277" s="8" t="s">
        <v>615</v>
      </c>
      <c r="D277" s="8"/>
      <c r="E277" s="33">
        <v>1</v>
      </c>
      <c r="F277" s="8">
        <v>0</v>
      </c>
      <c r="G277" s="8" t="s">
        <v>20</v>
      </c>
      <c r="H277" s="8" t="s">
        <v>23</v>
      </c>
      <c r="I277" s="8">
        <v>19</v>
      </c>
      <c r="J277" s="8">
        <v>141</v>
      </c>
      <c r="K277" s="8">
        <v>169</v>
      </c>
      <c r="L277" s="16">
        <f>IF( 数据!L277&lt;=6,(数据!L277-1)*权重!B$48,              IF(数据!L277&lt;=12, 5*权重!B$48+(数据!L277-6)*权重!B$49,                              5*权重!B$48+6*权重!B$49+(数据!L277-12)*权重!B$51              )
 )</f>
        <v>3</v>
      </c>
      <c r="M277" s="16">
        <f>IF( 数据!M277&lt;=6,(数据!M277-1)*权重!C$48,              IF(数据!M277&lt;=12, 5*权重!C$48+(数据!M277-6)*权重!C$49,                              5*权重!C$48+6*权重!C$49+(数据!M277-12)*权重!C$51              )
 )</f>
        <v>0.5</v>
      </c>
      <c r="N277" s="16">
        <f>IF( 数据!N277&lt;=6,(数据!N277-1)*权重!D$48,              IF(数据!N277&lt;=12, 5*权重!D$48+(数据!N277-6)*权重!D$49,                              5*权重!D$48+6*权重!D$49+(数据!N277-12)*权重!D$51              )
 )</f>
        <v>-0.27999999999999992</v>
      </c>
      <c r="O277" s="16">
        <f>IF( 数据!O277&lt;=6,(数据!O277-1)*权重!E$48,              IF(数据!O277&lt;=12, 5*权重!E$48+(数据!O277-6)*权重!E$49,                              5*权重!E$48+6*权重!E$49+(数据!O277-12)*权重!E$51              )
 )</f>
        <v>0</v>
      </c>
      <c r="P277" s="16">
        <f>IF( 数据!P277&lt;=6,(数据!P277-1)*权重!F$48,              IF(数据!P277&lt;=12, 5*权重!F$48+(数据!P277-6)*权重!F$49,                              5*权重!F$48+6*权重!F$49+(数据!P277-12)*权重!F$51              )
 )</f>
        <v>-2.7333333333333329</v>
      </c>
      <c r="Q277" s="16">
        <f>IF( 数据!Q277&lt;=6,(数据!Q277-1)*权重!G$48,              IF(数据!Q277&lt;=12, 5*权重!G$48+(数据!Q277-6)*权重!G$49,                              5*权重!G$48+6*权重!G$49+(数据!Q277-12)*权重!G$51              )
 )</f>
        <v>0</v>
      </c>
      <c r="R277" s="16">
        <f>IF( 数据!R277&lt;=6,(数据!R277-1)*权重!H$48,              IF(数据!R277&lt;=12, 5*权重!H$48+(数据!R277-6)*权重!H$49,                              5*权重!H$48+6*权重!H$49+(数据!R277-12)*权重!H$51              )
 )</f>
        <v>0</v>
      </c>
      <c r="S277" s="16">
        <f>IF( 数据!S277&lt;=6,(数据!S277-1)*权重!I$48,              IF(数据!S277&lt;=12, 5*权重!I$48+(数据!S277-6)*权重!I$49,                              5*权重!I$48+6*权重!I$49+(数据!S277-12)*权重!I$51              )
 )</f>
        <v>12.133333333333333</v>
      </c>
      <c r="T277" s="16">
        <f>IF( 数据!T277&lt;=6,(数据!T277-1)*权重!J$48,              IF(数据!T277&lt;=12, 5*权重!J$48+(数据!T277-6)*权重!J$49,                              5*权重!J$48+6*权重!J$49+(数据!T277-12)*权重!J$51              )
 )</f>
        <v>0.29999999999999982</v>
      </c>
      <c r="U277" s="16">
        <f>IF( 数据!U277&lt;=6,(数据!U277-1)*权重!K$48,              IF(数据!U277&lt;=12, 5*权重!K$48+(数据!U277-6)*权重!K$49,                              5*权重!K$48+6*权重!K$49+(数据!U277-12)*权重!K$51              )
 )</f>
        <v>0</v>
      </c>
      <c r="V277" s="16">
        <f>IF( 数据!V277&lt;=6,(数据!V277-1)*权重!L$48,              IF(数据!V277&lt;=12, 5*权重!L$48+(数据!V277-6)*权重!L$49,                              5*权重!L$48+6*权重!L$49+(数据!V277-12)*权重!L$51              )
 )</f>
        <v>5.6666666666666679</v>
      </c>
      <c r="W277" s="16">
        <f>IF( 数据!W277&lt;=6,(数据!W277-1)*权重!M$48,              IF(数据!W277&lt;=12, 5*权重!M$48+(数据!W277-6)*权重!M$49,                              5*权重!M$48+6*权重!M$49+(数据!W277-12)*权重!M$51              )
 )</f>
        <v>0.1333333333333333</v>
      </c>
      <c r="X277" s="16">
        <f>IF( 数据!X277&lt;=6,(数据!X277-1)*权重!N$48,              IF(数据!X277&lt;=12, 5*权重!N$48+(数据!X277-6)*权重!N$49,                              5*权重!N$48+6*权重!N$49+(数据!X277-12)*权重!N$51              )
 )</f>
        <v>1.7999999999999998</v>
      </c>
      <c r="Y277" s="16">
        <f>IF( 数据!Y277&lt;=6,(数据!Y277-1)*权重!O$48,              IF(数据!Y277&lt;=12, 5*权重!O$48+(数据!Y277-6)*权重!O$49,                              5*权重!O$48+6*权重!O$49+(数据!Y277-12)*权重!O$51              )
 )</f>
        <v>1.7</v>
      </c>
      <c r="Z277" s="16">
        <f>IF( 数据!Z277&lt;=6,(数据!Z277-1)*权重!P$48,              IF(数据!Z277&lt;=10, 5*权重!P$48+(数据!Z277-4)*权重!P$50,                              5*权重!P$48+4*权重!P$50+(数据!Z277-10)*权重!P$52              )  )</f>
        <v>-1.25</v>
      </c>
      <c r="AA277" s="16">
        <f>IF( 数据!AA277&lt;=6,(数据!AA277-1)*权重!Q$48,              IF(数据!AA277&lt;=12, 5*权重!Q$48+(数据!AA277-6)*权重!Q$49,                              5*权重!Q$48+6*权重!Q$49+(数据!AA277-12)*权重!Q$51              )
 )</f>
        <v>5.833333333333333</v>
      </c>
      <c r="AB277" s="16">
        <f>IF( 数据!AB277&lt;=6,(数据!AB277-1)*权重!R$48,              IF(数据!AB277&lt;=10, 5*权重!R$48+(数据!AB277-4)*权重!R$50,                              5*权重!R$48+4*权重!R$50+(数据!AB277-10)*权重!R$52              )  )</f>
        <v>55.25</v>
      </c>
      <c r="AC277" s="16">
        <f>IF( 数据!AC277&lt;=6,(数据!AC277-1)*权重!S$48,              IF(数据!AC277&lt;=12, 5*权重!S$48+(数据!AC277-6)*权重!S$49,                              5*权重!S$48+6*权重!S$49+(数据!AC277-12)*权重!S$51              )
 )</f>
        <v>19.5</v>
      </c>
      <c r="AD277" s="16">
        <f>IF( 数据!AD277&lt;=6,(数据!AD277-1)*权重!T$48,              IF(数据!AD277&lt;=12, 5*权重!T$48+(数据!AD277-6)*权重!T$49,                              5*权重!T$48+6*权重!T$49+(数据!AD277-12)*权重!T$51              )
 )</f>
        <v>-1.2333333333333329</v>
      </c>
      <c r="AE277" s="16">
        <f>IF( 数据!AE277&lt;=6,(数据!AE277-1)*权重!U$48,              IF(数据!AE277&lt;=10, 5*权重!U$48+(数据!AE277-4)*权重!U$50,                              5*权重!U$48+4*权重!U$50+(数据!AE277-10)*权重!U$52              )  )</f>
        <v>-1.3999999999999995</v>
      </c>
      <c r="AF277" s="16">
        <f>IF( 数据!AF277&lt;=6,(数据!AF277-1)*权重!V$48,              IF(数据!AF277&lt;=10, 5*权重!V$48+(数据!AF277-4)*权重!V$50,                              5*权重!V$48+4*权重!V$50+(数据!AF277-10)*权重!V$52              )  )</f>
        <v>6.0750000000000002</v>
      </c>
      <c r="AG277" s="16">
        <f>IF( 数据!AG277&lt;=6,(数据!AG277-1)*权重!W$48,              IF(数据!AG277&lt;=12, 5*权重!W$48+(数据!AG277-6)*权重!W$49,                              5*权重!W$48+6*权重!W$49+(数据!AG277-12)*权重!W$51              )
 )</f>
        <v>3.75</v>
      </c>
      <c r="AH277" s="16">
        <f>IF( 数据!AH277&lt;=6,(数据!AH277-1)*权重!X$48,              IF(数据!AH277&lt;=10, 5*权重!X$48+(数据!AH277-4)*权重!X$50,                              5*权重!X$48+4*权重!X$50+(数据!AH277-10)*权重!X$52              )  )</f>
        <v>0.17500000000000004</v>
      </c>
      <c r="AI277" s="16">
        <f>IF( 数据!AI277&lt;=6,(数据!AI277-1)*权重!Y$48,              IF(数据!AI277&lt;=12, 5*权重!Y$48+(数据!AI277-6)*权重!Y$49,                              5*权重!Y$48+6*权重!Y$49+(数据!AI277-12)*权重!Y$51              )
 )</f>
        <v>3.3333333333333354E-2</v>
      </c>
      <c r="AJ277" s="16">
        <f>IF( 数据!AJ277&lt;=6,(数据!AJ277-1)*权重!Z$48,              IF(数据!AJ277&lt;=10, 5*权重!Z$48+(数据!AJ277-4)*权重!Z$50,                              5*权重!Z$48+4*权重!Z$50+(数据!AJ277-10)*权重!Z$52              )  )</f>
        <v>9.25</v>
      </c>
      <c r="AK277" s="16">
        <f>IF( 数据!AK277&lt;=6,(数据!AK277-1)*权重!AA$48,              IF(数据!AK277&lt;=10, 5*权重!AA$48+(数据!AK277-4)*权重!AA$50,                              5*权重!AA$48+4*权重!AA$50+(数据!AK277-10)*权重!AA$52              )  )</f>
        <v>-1.1000000000000001</v>
      </c>
      <c r="AL277" s="16">
        <f>IF( 数据!AL277&lt;=6,(数据!AL277-1)*权重!AB$48,              IF(数据!AL277&lt;=12, 5*权重!AB$48+(数据!AL277-6)*权重!AB$49,                              5*权重!AB$48+6*权重!AB$49+(数据!AL277-12)*权重!AB$51              )
 )</f>
        <v>11.716666666666665</v>
      </c>
      <c r="AM277" s="16">
        <f>IF( 数据!AM277&lt;=6,(数据!AM277-1)*权重!AC$48,              IF(数据!AM277&lt;=12, 5*权重!AC$48+(数据!AM277-6)*权重!AC$49,                              5*权重!AC$48+6*权重!AC$49+(数据!AM277-12)*权重!AC$51              )
 )</f>
        <v>8.5</v>
      </c>
      <c r="AN277" s="16">
        <f>IF( 数据!AN277&lt;=6,(数据!AN277-1)*权重!AD$48,              IF(数据!AN277&lt;=12, 5*权重!AD$48+(数据!AN277-6)*权重!AD$49,                              5*权重!AD$48+6*权重!AD$49+(数据!AN277-12)*权重!AD$51              )
 )</f>
        <v>77.333333333333329</v>
      </c>
      <c r="AO277" s="16">
        <f>IF( 数据!AO277&lt;=6,(数据!AO277-1)*权重!AE$48,              IF(数据!AO277&lt;=12, 5*权重!AE$48+(数据!AO277-6)*权重!AE$49,                              5*权重!AE$48+6*权重!AE$49+(数据!AO277-12)*权重!AE$51              )
 )</f>
        <v>12.5</v>
      </c>
      <c r="AP277" s="16">
        <f>IF( 数据!AP277&lt;=6,(数据!AP277-1)*权重!AF$48,              IF(数据!AP277&lt;=12, 5*权重!AF$48+(数据!AP277-6)*权重!AF$49,                              5*权重!AF$48+6*权重!AF$49+(数据!AP277-12)*权重!AF$51              )
 )</f>
        <v>13.5</v>
      </c>
      <c r="AQ277" s="16">
        <f>IF( 数据!AQ277&lt;=6,(数据!AQ277-1)*权重!AG$48,              IF(数据!AQ277&lt;=12, 5*权重!AG$48+(数据!AQ277-6)*权重!AG$49,                              5*权重!AG$48+6*权重!AG$49+(数据!AQ277-12)*权重!AG$51              )
 )</f>
        <v>18.833333333333336</v>
      </c>
      <c r="AR277" s="16">
        <f>IF( 数据!AR277&lt;=6,(数据!AR277-1)*权重!AH$48,              IF(数据!AR277&lt;=12, 5*权重!AH$48+(数据!AR277-6)*权重!AH$49,                              5*权重!AH$48+6*权重!AH$49+(数据!AR277-12)*权重!AH$51              )
 )</f>
        <v>16.899999999999999</v>
      </c>
      <c r="AS277" s="16">
        <f>IF( 数据!AS277&lt;=6,(数据!AS277-1)*权重!AI$48,              IF(数据!AS277&lt;=12, 5*权重!AI$48+(数据!AS277-6)*权重!AI$49,                              5*权重!AI$48+6*权重!AI$49+(数据!AS277-12)*权重!AI$51              )
 )</f>
        <v>6.6500000000000012</v>
      </c>
      <c r="AT277" s="16">
        <f>IF( 数据!AT277&lt;=6,(数据!AT277-1)*权重!AJ$48,              IF(数据!AT277&lt;=12, 5*权重!AJ$48+(数据!AT277-6)*权重!AJ$49,                              5*权重!AJ$48+6*权重!AJ$49+(数据!AT277-12)*权重!AJ$51              )
 )</f>
        <v>76.75</v>
      </c>
      <c r="AU277" s="16">
        <f>IF( 数据!AU277&lt;=6,(数据!AU277-1)*权重!AK$48,              IF(数据!AU277&lt;=12, 5*权重!AK$48+(数据!AU277-6)*权重!AK$49,                              5*权重!AK$48+6*权重!AK$49+(数据!AU277-12)*权重!AK$51              )
 )</f>
        <v>14.799999999999999</v>
      </c>
      <c r="AV277" s="16">
        <f>IF( 数据!AV277&lt;=6,(数据!AV277-1)*权重!AL$48,              IF(数据!AV277&lt;=10, 5*权重!AL$48+(数据!AV277-4)*权重!AL$50,                              5*权重!AL$48+4*权重!AL$50+(数据!AV277-10)*权重!AL$52              )  )</f>
        <v>2.5499999999999998</v>
      </c>
      <c r="AW277" s="16">
        <f>IF( 数据!AW277&lt;=6,(数据!AW277-1)*权重!AM$48,              IF(数据!AW277&lt;=10, 5*权重!AM$48+(数据!AW277-4)*权重!AM$50,                              5*权重!AM$48+4*权重!AM$50+(数据!AW277-10)*权重!AM$52              )  )</f>
        <v>3.8250000000000002</v>
      </c>
      <c r="AX277" s="16">
        <f>IF( 数据!AX277&lt;=6,(数据!AX277-1)*权重!AN$48,              IF(数据!AX277&lt;=10, 5*权重!AN$48+(数据!AX277-4)*权重!AN$50,                              5*权重!AN$48+4*权重!AN$50+(数据!AX277-10)*权重!AN$52              )  )</f>
        <v>21.237499999999997</v>
      </c>
      <c r="AY277" s="8">
        <v>2</v>
      </c>
      <c r="AZ277" s="8">
        <v>3</v>
      </c>
      <c r="BA277" s="8">
        <v>1</v>
      </c>
      <c r="BB277" s="8">
        <v>3</v>
      </c>
      <c r="BC277" s="8">
        <v>3</v>
      </c>
      <c r="BD277" s="8">
        <v>1</v>
      </c>
      <c r="BE277" s="8">
        <v>1</v>
      </c>
      <c r="BF277" s="8">
        <v>3</v>
      </c>
      <c r="BG277" s="8">
        <v>2</v>
      </c>
      <c r="BH277" s="8">
        <v>1</v>
      </c>
      <c r="BI277" s="8">
        <v>2</v>
      </c>
      <c r="BJ277" s="8" t="s">
        <v>26</v>
      </c>
      <c r="BK277" s="8" t="s">
        <v>20</v>
      </c>
      <c r="BL277" s="8">
        <v>12</v>
      </c>
      <c r="BM277" s="8" t="s">
        <v>26</v>
      </c>
      <c r="BN277" s="8"/>
      <c r="BO277" s="8">
        <v>1</v>
      </c>
      <c r="BP277" s="34">
        <v>48395</v>
      </c>
      <c r="BQ277" s="8" t="s">
        <v>21</v>
      </c>
      <c r="BR277" s="8" t="s">
        <v>156</v>
      </c>
    </row>
    <row r="278" spans="1:70" ht="15.5" thickBot="1" x14ac:dyDescent="0.35">
      <c r="A278" s="8" t="s">
        <v>26</v>
      </c>
      <c r="B278" s="16">
        <f t="shared" si="10"/>
        <v>411.80999999999995</v>
      </c>
      <c r="C278" s="8" t="s">
        <v>616</v>
      </c>
      <c r="D278" s="8" t="s">
        <v>372</v>
      </c>
      <c r="E278" s="33">
        <v>0.91</v>
      </c>
      <c r="F278" s="8">
        <v>0</v>
      </c>
      <c r="G278" s="8" t="s">
        <v>29</v>
      </c>
      <c r="H278" s="8" t="s">
        <v>139</v>
      </c>
      <c r="I278" s="8">
        <v>18</v>
      </c>
      <c r="J278" s="8">
        <v>138</v>
      </c>
      <c r="K278" s="8">
        <v>186</v>
      </c>
      <c r="L278" s="16">
        <f>IF( 数据!L278&lt;=6,(数据!L278-1)*权重!B$48,              IF(数据!L278&lt;=12, 5*权重!B$48+(数据!L278-6)*权重!B$49,                              5*权重!B$48+6*权重!B$49+(数据!L278-12)*权重!B$51              )
 )</f>
        <v>3.9333333333333331</v>
      </c>
      <c r="M278" s="16">
        <f>IF( 数据!M278&lt;=6,(数据!M278-1)*权重!C$48,              IF(数据!M278&lt;=12, 5*权重!C$48+(数据!M278-6)*权重!C$49,                              5*权重!C$48+6*权重!C$49+(数据!M278-12)*权重!C$51              )
 )</f>
        <v>1.75</v>
      </c>
      <c r="N278" s="16">
        <f>IF( 数据!N278&lt;=6,(数据!N278-1)*权重!D$48,              IF(数据!N278&lt;=12, 5*权重!D$48+(数据!N278-6)*权重!D$49,                              5*权重!D$48+6*权重!D$49+(数据!N278-12)*权重!D$51              )
 )</f>
        <v>0.64</v>
      </c>
      <c r="O278" s="16">
        <f>IF( 数据!O278&lt;=6,(数据!O278-1)*权重!E$48,              IF(数据!O278&lt;=12, 5*权重!E$48+(数据!O278-6)*权重!E$49,                              5*权重!E$48+6*权重!E$49+(数据!O278-12)*权重!E$51              )
 )</f>
        <v>0</v>
      </c>
      <c r="P278" s="16">
        <f>IF( 数据!P278&lt;=6,(数据!P278-1)*权重!F$48,              IF(数据!P278&lt;=12, 5*权重!F$48+(数据!P278-6)*权重!F$49,                              5*权重!F$48+6*权重!F$49+(数据!P278-12)*权重!F$51              )
 )</f>
        <v>-1.583333333333333</v>
      </c>
      <c r="Q278" s="16">
        <f>IF( 数据!Q278&lt;=6,(数据!Q278-1)*权重!G$48,              IF(数据!Q278&lt;=12, 5*权重!G$48+(数据!Q278-6)*权重!G$49,                              5*权重!G$48+6*权重!G$49+(数据!Q278-12)*权重!G$51              )
 )</f>
        <v>0</v>
      </c>
      <c r="R278" s="16">
        <f>IF( 数据!R278&lt;=6,(数据!R278-1)*权重!H$48,              IF(数据!R278&lt;=12, 5*权重!H$48+(数据!R278-6)*权重!H$49,                              5*权重!H$48+6*权重!H$49+(数据!R278-12)*权重!H$51              )
 )</f>
        <v>0</v>
      </c>
      <c r="S278" s="16">
        <f>IF( 数据!S278&lt;=6,(数据!S278-1)*权重!I$48,              IF(数据!S278&lt;=12, 5*权重!I$48+(数据!S278-6)*权重!I$49,                              5*权重!I$48+6*权重!I$49+(数据!S278-12)*权重!I$51              )
 )</f>
        <v>23.4</v>
      </c>
      <c r="T278" s="16">
        <f>IF( 数据!T278&lt;=6,(数据!T278-1)*权重!J$48,              IF(数据!T278&lt;=12, 5*权重!J$48+(数据!T278-6)*权重!J$49,                              5*权重!J$48+6*权重!J$49+(数据!T278-12)*权重!J$51              )
 )</f>
        <v>2.8</v>
      </c>
      <c r="U278" s="16">
        <f>IF( 数据!U278&lt;=6,(数据!U278-1)*权重!K$48,              IF(数据!U278&lt;=12, 5*权重!K$48+(数据!U278-6)*权重!K$49,                              5*权重!K$48+6*权重!K$49+(数据!U278-12)*权重!K$51              )
 )</f>
        <v>0</v>
      </c>
      <c r="V278" s="16">
        <f>IF( 数据!V278&lt;=6,(数据!V278-1)*权重!L$48,              IF(数据!V278&lt;=12, 5*权重!L$48+(数据!V278-6)*权重!L$49,                              5*权重!L$48+6*权重!L$49+(数据!V278-12)*权重!L$51              )
 )</f>
        <v>8.1666666666666679</v>
      </c>
      <c r="W278" s="16">
        <f>IF( 数据!W278&lt;=6,(数据!W278-1)*权重!M$48,              IF(数据!W278&lt;=12, 5*权重!M$48+(数据!W278-6)*权重!M$49,                              5*权重!M$48+6*权重!M$49+(数据!W278-12)*权重!M$51              )
 )</f>
        <v>0.76666666666666661</v>
      </c>
      <c r="X278" s="16">
        <f>IF( 数据!X278&lt;=6,(数据!X278-1)*权重!N$48,              IF(数据!X278&lt;=12, 5*权重!N$48+(数据!X278-6)*权重!N$49,                              5*权重!N$48+6*权重!N$49+(数据!X278-12)*权重!N$51              )
 )</f>
        <v>2.1333333333333333</v>
      </c>
      <c r="Y278" s="16">
        <f>IF( 数据!Y278&lt;=6,(数据!Y278-1)*权重!O$48,              IF(数据!Y278&lt;=12, 5*权重!O$48+(数据!Y278-6)*权重!O$49,                              5*权重!O$48+6*权重!O$49+(数据!Y278-12)*权重!O$51              )
 )</f>
        <v>1.5333333333333332</v>
      </c>
      <c r="Z278" s="16">
        <f>IF( 数据!Z278&lt;=6,(数据!Z278-1)*权重!P$48,              IF(数据!Z278&lt;=10, 5*权重!P$48+(数据!Z278-4)*权重!P$50,                              5*权重!P$48+4*权重!P$50+(数据!Z278-10)*权重!P$52              )  )</f>
        <v>-0.55000000000000027</v>
      </c>
      <c r="AA278" s="16">
        <f>IF( 数据!AA278&lt;=6,(数据!AA278-1)*权重!Q$48,              IF(数据!AA278&lt;=12, 5*权重!Q$48+(数据!AA278-6)*权重!Q$49,                              5*权重!Q$48+6*权重!Q$49+(数据!AA278-12)*权重!Q$51              )
 )</f>
        <v>5.68</v>
      </c>
      <c r="AB278" s="16">
        <f>IF( 数据!AB278&lt;=6,(数据!AB278-1)*权重!R$48,              IF(数据!AB278&lt;=10, 5*权重!R$48+(数据!AB278-4)*权重!R$50,                              5*权重!R$48+4*权重!R$50+(数据!AB278-10)*权重!R$52              )  )</f>
        <v>54.5</v>
      </c>
      <c r="AC278" s="16">
        <f>IF( 数据!AC278&lt;=6,(数据!AC278-1)*权重!S$48,              IF(数据!AC278&lt;=12, 5*权重!S$48+(数据!AC278-6)*权重!S$49,                              5*权重!S$48+6*权重!S$49+(数据!AC278-12)*权重!S$51              )
 )</f>
        <v>18</v>
      </c>
      <c r="AD278" s="16">
        <f>IF( 数据!AD278&lt;=6,(数据!AD278-1)*权重!T$48,              IF(数据!AD278&lt;=12, 5*权重!T$48+(数据!AD278-6)*权重!T$49,                              5*权重!T$48+6*权重!T$49+(数据!AD278-12)*权重!T$51              )
 )</f>
        <v>-1.5999999999999996</v>
      </c>
      <c r="AE278" s="16">
        <f>IF( 数据!AE278&lt;=6,(数据!AE278-1)*权重!U$48,              IF(数据!AE278&lt;=10, 5*权重!U$48+(数据!AE278-4)*权重!U$50,                              5*权重!U$48+4*权重!U$50+(数据!AE278-10)*权重!U$52              )  )</f>
        <v>-2.46</v>
      </c>
      <c r="AF278" s="16">
        <f>IF( 数据!AF278&lt;=6,(数据!AF278-1)*权重!V$48,              IF(数据!AF278&lt;=10, 5*权重!V$48+(数据!AF278-4)*权重!V$50,                              5*权重!V$48+4*权重!V$50+(数据!AF278-10)*权重!V$52              )  )</f>
        <v>6.3000000000000007</v>
      </c>
      <c r="AG278" s="16">
        <f>IF( 数据!AG278&lt;=6,(数据!AG278-1)*权重!W$48,              IF(数据!AG278&lt;=12, 5*权重!W$48+(数据!AG278-6)*权重!W$49,                              5*权重!W$48+6*权重!W$49+(数据!AG278-12)*权重!W$51              )
 )</f>
        <v>3.4999999999999996</v>
      </c>
      <c r="AH278" s="16">
        <f>IF( 数据!AH278&lt;=6,(数据!AH278-1)*权重!X$48,              IF(数据!AH278&lt;=10, 5*权重!X$48+(数据!AH278-4)*权重!X$50,                              5*权重!X$48+4*权重!X$50+(数据!AH278-10)*权重!X$52              )  )</f>
        <v>-1.125</v>
      </c>
      <c r="AI278" s="16">
        <f>IF( 数据!AI278&lt;=6,(数据!AI278-1)*权重!Y$48,              IF(数据!AI278&lt;=12, 5*权重!Y$48+(数据!AI278-6)*权重!Y$49,                              5*权重!Y$48+6*权重!Y$49+(数据!AI278-12)*权重!Y$51              )
 )</f>
        <v>0.26666666666666666</v>
      </c>
      <c r="AJ278" s="16">
        <f>IF( 数据!AJ278&lt;=6,(数据!AJ278-1)*权重!Z$48,              IF(数据!AJ278&lt;=10, 5*权重!Z$48+(数据!AJ278-4)*权重!Z$50,                              5*权重!Z$48+4*权重!Z$50+(数据!AJ278-10)*权重!Z$52              )  )</f>
        <v>6.65</v>
      </c>
      <c r="AK278" s="16">
        <f>IF( 数据!AK278&lt;=6,(数据!AK278-1)*权重!AA$48,              IF(数据!AK278&lt;=10, 5*权重!AA$48+(数据!AK278-4)*权重!AA$50,                              5*权重!AA$48+4*权重!AA$50+(数据!AK278-10)*权重!AA$52              )  )</f>
        <v>-1.8</v>
      </c>
      <c r="AL278" s="16">
        <f>IF( 数据!AL278&lt;=6,(数据!AL278-1)*权重!AB$48,              IF(数据!AL278&lt;=12, 5*权重!AB$48+(数据!AL278-6)*权重!AB$49,                              5*权重!AB$48+6*权重!AB$49+(数据!AL278-12)*权重!AB$51              )
 )</f>
        <v>14.4</v>
      </c>
      <c r="AM278" s="16">
        <f>IF( 数据!AM278&lt;=6,(数据!AM278-1)*权重!AC$48,              IF(数据!AM278&lt;=12, 5*权重!AC$48+(数据!AM278-6)*权重!AC$49,                              5*权重!AC$48+6*权重!AC$49+(数据!AM278-12)*权重!AC$51              )
 )</f>
        <v>8.3666666666666671</v>
      </c>
      <c r="AN278" s="16">
        <f>IF( 数据!AN278&lt;=6,(数据!AN278-1)*权重!AD$48,              IF(数据!AN278&lt;=12, 5*权重!AD$48+(数据!AN278-6)*权重!AD$49,                              5*权重!AD$48+6*权重!AD$49+(数据!AN278-12)*权重!AD$51              )
 )</f>
        <v>86.791666666666657</v>
      </c>
      <c r="AO278" s="16">
        <f>IF( 数据!AO278&lt;=6,(数据!AO278-1)*权重!AE$48,              IF(数据!AO278&lt;=12, 5*权重!AE$48+(数据!AO278-6)*权重!AE$49,                              5*权重!AE$48+6*权重!AE$49+(数据!AO278-12)*权重!AE$51              )
 )</f>
        <v>5.5833333333333339</v>
      </c>
      <c r="AP278" s="16">
        <f>IF( 数据!AP278&lt;=6,(数据!AP278-1)*权重!AF$48,              IF(数据!AP278&lt;=12, 5*权重!AF$48+(数据!AP278-6)*权重!AF$49,                              5*权重!AF$48+6*权重!AF$49+(数据!AP278-12)*权重!AF$51              )
 )</f>
        <v>16.399999999999999</v>
      </c>
      <c r="AQ278" s="16">
        <f>IF( 数据!AQ278&lt;=6,(数据!AQ278-1)*权重!AG$48,              IF(数据!AQ278&lt;=12, 5*权重!AG$48+(数据!AQ278-6)*权重!AG$49,                              5*权重!AG$48+6*权重!AG$49+(数据!AQ278-12)*权重!AG$51              )
 )</f>
        <v>16.966666666666669</v>
      </c>
      <c r="AR278" s="16">
        <f>IF( 数据!AR278&lt;=6,(数据!AR278-1)*权重!AH$48,              IF(数据!AR278&lt;=12, 5*权重!AH$48+(数据!AR278-6)*权重!AH$49,                              5*权重!AH$48+6*权重!AH$49+(数据!AR278-12)*权重!AH$51              )
 )</f>
        <v>16.899999999999999</v>
      </c>
      <c r="AS278" s="16">
        <f>IF( 数据!AS278&lt;=6,(数据!AS278-1)*权重!AI$48,              IF(数据!AS278&lt;=12, 5*权重!AI$48+(数据!AS278-6)*权重!AI$49,                              5*权重!AI$48+6*权重!AI$49+(数据!AS278-12)*权重!AI$51              )
 )</f>
        <v>-2</v>
      </c>
      <c r="AT278" s="16">
        <f>IF( 数据!AT278&lt;=6,(数据!AT278-1)*权重!AJ$48,              IF(数据!AT278&lt;=12, 5*权重!AJ$48+(数据!AT278-6)*权重!AJ$49,                              5*权重!AJ$48+6*权重!AJ$49+(数据!AT278-12)*权重!AJ$51              )
 )</f>
        <v>81.625</v>
      </c>
      <c r="AU278" s="16">
        <f>IF( 数据!AU278&lt;=6,(数据!AU278-1)*权重!AK$48,              IF(数据!AU278&lt;=12, 5*权重!AK$48+(数据!AU278-6)*权重!AK$49,                              5*权重!AK$48+6*权重!AK$49+(数据!AU278-12)*权重!AK$51              )
 )</f>
        <v>9.3000000000000007</v>
      </c>
      <c r="AV278" s="16">
        <f>IF( 数据!AV278&lt;=6,(数据!AV278-1)*权重!AL$48,              IF(数据!AV278&lt;=10, 5*权重!AL$48+(数据!AV278-4)*权重!AL$50,                              5*权重!AL$48+4*权重!AL$50+(数据!AV278-10)*权重!AL$52              )  )</f>
        <v>2.125</v>
      </c>
      <c r="AW278" s="16">
        <f>IF( 数据!AW278&lt;=6,(数据!AW278-1)*权重!AM$48,              IF(数据!AW278&lt;=10, 5*权重!AM$48+(数据!AW278-4)*权重!AM$50,                              5*权重!AM$48+4*权重!AM$50+(数据!AW278-10)*权重!AM$52              )  )</f>
        <v>2.95</v>
      </c>
      <c r="AX278" s="16">
        <f>IF( 数据!AX278&lt;=6,(数据!AX278-1)*权重!AN$48,              IF(数据!AX278&lt;=10, 5*权重!AN$48+(数据!AX278-4)*权重!AN$50,                              5*权重!AN$48+4*权重!AN$50+(数据!AX278-10)*权重!AN$52              )  )</f>
        <v>21.5</v>
      </c>
      <c r="AY278" s="8">
        <v>3</v>
      </c>
      <c r="AZ278" s="8">
        <v>1</v>
      </c>
      <c r="BA278" s="8">
        <v>2</v>
      </c>
      <c r="BB278" s="8">
        <v>4</v>
      </c>
      <c r="BC278" s="8">
        <v>2</v>
      </c>
      <c r="BD278" s="8">
        <v>1</v>
      </c>
      <c r="BE278" s="8">
        <v>2</v>
      </c>
      <c r="BF278" s="8">
        <v>3</v>
      </c>
      <c r="BG278" s="8">
        <v>2</v>
      </c>
      <c r="BH278" s="8">
        <v>2</v>
      </c>
      <c r="BI278" s="8">
        <v>2</v>
      </c>
      <c r="BJ278" s="8">
        <v>6.7</v>
      </c>
      <c r="BK278" s="8" t="s">
        <v>22</v>
      </c>
      <c r="BL278" s="8">
        <v>12</v>
      </c>
      <c r="BM278" s="8">
        <v>1</v>
      </c>
      <c r="BN278" s="8"/>
      <c r="BO278" s="8" t="s">
        <v>26</v>
      </c>
      <c r="BP278" s="34">
        <v>48760</v>
      </c>
      <c r="BQ278" s="8" t="s">
        <v>21</v>
      </c>
      <c r="BR278" s="8" t="s">
        <v>156</v>
      </c>
    </row>
    <row r="279" spans="1:70" x14ac:dyDescent="0.3">
      <c r="A279" s="48" t="s">
        <v>617</v>
      </c>
    </row>
    <row r="280" spans="1:70" ht="14.5" thickBot="1" x14ac:dyDescent="0.35">
      <c r="A280" s="7" t="s">
        <v>0</v>
      </c>
      <c r="B280" s="7"/>
      <c r="C280" s="7" t="s">
        <v>2</v>
      </c>
      <c r="D280" s="7" t="s">
        <v>3</v>
      </c>
      <c r="E280" s="7"/>
      <c r="F280" s="7" t="s">
        <v>14</v>
      </c>
      <c r="G280" s="7" t="s">
        <v>12</v>
      </c>
      <c r="H280" s="7" t="s">
        <v>1</v>
      </c>
      <c r="I280" s="7" t="s">
        <v>4</v>
      </c>
      <c r="J280" s="7" t="s">
        <v>5</v>
      </c>
      <c r="K280" s="7" t="s">
        <v>329</v>
      </c>
      <c r="L280" s="7" t="s">
        <v>34</v>
      </c>
      <c r="M280" s="7" t="s">
        <v>35</v>
      </c>
      <c r="N280" s="7" t="s">
        <v>36</v>
      </c>
      <c r="O280" s="7" t="s">
        <v>37</v>
      </c>
      <c r="P280" s="7" t="s">
        <v>38</v>
      </c>
      <c r="Q280" s="7" t="s">
        <v>39</v>
      </c>
      <c r="R280" s="7" t="s">
        <v>40</v>
      </c>
      <c r="S280" s="7" t="s">
        <v>9</v>
      </c>
      <c r="T280" s="7" t="s">
        <v>41</v>
      </c>
      <c r="U280" s="7" t="s">
        <v>42</v>
      </c>
      <c r="V280" s="7" t="s">
        <v>43</v>
      </c>
      <c r="W280" s="7" t="s">
        <v>44</v>
      </c>
      <c r="X280" s="7" t="s">
        <v>45</v>
      </c>
      <c r="Y280" s="7" t="s">
        <v>46</v>
      </c>
      <c r="Z280" s="7" t="s">
        <v>47</v>
      </c>
      <c r="AA280" s="7" t="s">
        <v>1</v>
      </c>
      <c r="AB280" s="7" t="s">
        <v>10</v>
      </c>
      <c r="AC280" s="7" t="s">
        <v>48</v>
      </c>
      <c r="AD280" s="7" t="s">
        <v>49</v>
      </c>
      <c r="AE280" s="7" t="s">
        <v>50</v>
      </c>
      <c r="AF280" s="7" t="s">
        <v>51</v>
      </c>
      <c r="AG280" s="7" t="s">
        <v>52</v>
      </c>
      <c r="AH280" s="7" t="s">
        <v>53</v>
      </c>
      <c r="AI280" s="7" t="s">
        <v>54</v>
      </c>
      <c r="AJ280" s="7" t="s">
        <v>55</v>
      </c>
      <c r="AK280" s="7" t="s">
        <v>56</v>
      </c>
      <c r="AL280" s="7" t="s">
        <v>57</v>
      </c>
      <c r="AM280" s="7" t="s">
        <v>58</v>
      </c>
      <c r="AN280" s="7" t="s">
        <v>7</v>
      </c>
      <c r="AO280" s="7" t="s">
        <v>8</v>
      </c>
      <c r="AP280" s="7" t="s">
        <v>59</v>
      </c>
      <c r="AQ280" s="7" t="s">
        <v>60</v>
      </c>
      <c r="AR280" s="7" t="s">
        <v>61</v>
      </c>
      <c r="AS280" s="7" t="s">
        <v>62</v>
      </c>
      <c r="AT280" s="7" t="s">
        <v>6</v>
      </c>
      <c r="AU280" s="7" t="s">
        <v>63</v>
      </c>
      <c r="AV280" s="7" t="s">
        <v>213</v>
      </c>
      <c r="AW280" s="7" t="s">
        <v>214</v>
      </c>
      <c r="AX280" s="7" t="s">
        <v>215</v>
      </c>
      <c r="AY280" s="7" t="s">
        <v>140</v>
      </c>
      <c r="AZ280" s="7" t="s">
        <v>141</v>
      </c>
      <c r="BA280" s="7" t="s">
        <v>142</v>
      </c>
      <c r="BB280" s="7" t="s">
        <v>143</v>
      </c>
      <c r="BC280" s="7" t="s">
        <v>144</v>
      </c>
      <c r="BD280" s="7" t="s">
        <v>145</v>
      </c>
      <c r="BE280" s="7" t="s">
        <v>146</v>
      </c>
      <c r="BF280" s="7" t="s">
        <v>147</v>
      </c>
      <c r="BG280" s="7" t="s">
        <v>148</v>
      </c>
      <c r="BH280" s="7" t="s">
        <v>149</v>
      </c>
      <c r="BI280" s="7" t="s">
        <v>150</v>
      </c>
      <c r="BJ280" s="7" t="s">
        <v>18</v>
      </c>
      <c r="BK280" s="7" t="s">
        <v>16</v>
      </c>
      <c r="BL280" s="7" t="s">
        <v>11</v>
      </c>
      <c r="BM280" s="7" t="s">
        <v>13</v>
      </c>
      <c r="BN280" s="7" t="s">
        <v>17</v>
      </c>
      <c r="BO280" s="7" t="s">
        <v>151</v>
      </c>
      <c r="BP280" s="7" t="s">
        <v>15</v>
      </c>
      <c r="BQ280" s="7" t="s">
        <v>152</v>
      </c>
      <c r="BR280" s="7" t="s">
        <v>153</v>
      </c>
    </row>
    <row r="281" spans="1:70" ht="15.5" thickBot="1" x14ac:dyDescent="0.35">
      <c r="A281" s="8" t="s">
        <v>26</v>
      </c>
      <c r="B281" s="16">
        <f t="shared" ref="B281:B303" si="11">SUM(L281:AX281)</f>
        <v>375.07833333333332</v>
      </c>
      <c r="C281" s="8" t="s">
        <v>618</v>
      </c>
      <c r="D281" s="8" t="s">
        <v>154</v>
      </c>
      <c r="E281" s="33">
        <v>1</v>
      </c>
      <c r="F281" s="8">
        <v>0</v>
      </c>
      <c r="G281" s="8" t="s">
        <v>33</v>
      </c>
      <c r="H281" s="8" t="s">
        <v>32</v>
      </c>
      <c r="I281" s="8">
        <v>32</v>
      </c>
      <c r="J281" s="8">
        <v>157</v>
      </c>
      <c r="K281" s="8">
        <v>165</v>
      </c>
      <c r="L281" s="16">
        <f>IF( 数据!L281&lt;=6,(数据!L281-1)*权重!B$48,              IF(数据!L281&lt;=12, 5*权重!B$48+(数据!L281-6)*权重!B$49,                              5*权重!B$48+6*权重!B$49+(数据!L281-12)*权重!B$51              )
 )</f>
        <v>3</v>
      </c>
      <c r="M281" s="16">
        <f>IF( 数据!M281&lt;=6,(数据!M281-1)*权重!C$48,              IF(数据!M281&lt;=12, 5*权重!C$48+(数据!M281-6)*权重!C$49,                              5*权重!C$48+6*权重!C$49+(数据!M281-12)*权重!C$51              )
 )</f>
        <v>1.1599999999999999</v>
      </c>
      <c r="N281" s="16">
        <f>IF( 数据!N281&lt;=6,(数据!N281-1)*权重!D$48,              IF(数据!N281&lt;=12, 5*权重!D$48+(数据!N281-6)*权重!D$49,                              5*权重!D$48+6*权重!D$49+(数据!N281-12)*权重!D$51              )
 )</f>
        <v>0.32</v>
      </c>
      <c r="O281" s="16">
        <f>IF( 数据!O281&lt;=6,(数据!O281-1)*权重!E$48,              IF(数据!O281&lt;=12, 5*权重!E$48+(数据!O281-6)*权重!E$49,                              5*权重!E$48+6*权重!E$49+(数据!O281-12)*权重!E$51              )
 )</f>
        <v>0</v>
      </c>
      <c r="P281" s="16">
        <f>IF( 数据!P281&lt;=6,(数据!P281-1)*权重!F$48,              IF(数据!P281&lt;=12, 5*权重!F$48+(数据!P281-6)*权重!F$49,                              5*权重!F$48+6*权重!F$49+(数据!P281-12)*权重!F$51              )
 )</f>
        <v>-3.4999999999999996</v>
      </c>
      <c r="Q281" s="16">
        <f>IF( 数据!Q281&lt;=6,(数据!Q281-1)*权重!G$48,              IF(数据!Q281&lt;=12, 5*权重!G$48+(数据!Q281-6)*权重!G$49,                              5*权重!G$48+6*权重!G$49+(数据!Q281-12)*权重!G$51              )
 )</f>
        <v>0</v>
      </c>
      <c r="R281" s="16">
        <f>IF( 数据!R281&lt;=6,(数据!R281-1)*权重!H$48,              IF(数据!R281&lt;=12, 5*权重!H$48+(数据!R281-6)*权重!H$49,                              5*权重!H$48+6*权重!H$49+(数据!R281-12)*权重!H$51              )
 )</f>
        <v>0</v>
      </c>
      <c r="S281" s="16">
        <f>IF( 数据!S281&lt;=6,(数据!S281-1)*权重!I$48,              IF(数据!S281&lt;=12, 5*权重!I$48+(数据!S281-6)*权重!I$49,                              5*权重!I$48+6*权重!I$49+(数据!S281-12)*权重!I$51              )
 )</f>
        <v>1.2</v>
      </c>
      <c r="T281" s="16">
        <f>IF( 数据!T281&lt;=6,(数据!T281-1)*权重!J$48,              IF(数据!T281&lt;=12, 5*权重!J$48+(数据!T281-6)*权重!J$49,                              5*权重!J$48+6*权重!J$49+(数据!T281-12)*权重!J$51              )
 )</f>
        <v>0</v>
      </c>
      <c r="U281" s="16">
        <f>IF( 数据!U281&lt;=6,(数据!U281-1)*权重!K$48,              IF(数据!U281&lt;=12, 5*权重!K$48+(数据!U281-6)*权重!K$49,                              5*权重!K$48+6*权重!K$49+(数据!U281-12)*权重!K$51              )
 )</f>
        <v>0</v>
      </c>
      <c r="V281" s="16">
        <f>IF( 数据!V281&lt;=6,(数据!V281-1)*权重!L$48,              IF(数据!V281&lt;=12, 5*权重!L$48+(数据!V281-6)*权重!L$49,                              5*权重!L$48+6*权重!L$49+(数据!V281-12)*权重!L$51              )
 )</f>
        <v>1.06</v>
      </c>
      <c r="W281" s="16">
        <f>IF( 数据!W281&lt;=6,(数据!W281-1)*权重!M$48,              IF(数据!W281&lt;=12, 5*权重!M$48+(数据!W281-6)*权重!M$49,                              5*权重!M$48+6*权重!M$49+(数据!W281-12)*权重!M$51              )
 )</f>
        <v>-0.51666666666666661</v>
      </c>
      <c r="X281" s="16">
        <f>IF( 数据!X281&lt;=6,(数据!X281-1)*权重!N$48,              IF(数据!X281&lt;=12, 5*权重!N$48+(数据!X281-6)*权重!N$49,                              5*权重!N$48+6*权重!N$49+(数据!X281-12)*权重!N$51              )
 )</f>
        <v>1.8399999999999999</v>
      </c>
      <c r="Y281" s="16">
        <f>IF( 数据!Y281&lt;=6,(数据!Y281-1)*权重!O$48,              IF(数据!Y281&lt;=12, 5*权重!O$48+(数据!Y281-6)*权重!O$49,                              5*权重!O$48+6*权重!O$49+(数据!Y281-12)*权重!O$51              )
 )</f>
        <v>0.24</v>
      </c>
      <c r="Z281" s="16">
        <f>IF( 数据!Z281&lt;=6,(数据!Z281-1)*权重!P$48,              IF(数据!Z281&lt;=10, 5*权重!P$48+(数据!Z281-4)*权重!P$50,                              5*权重!P$48+4*权重!P$50+(数据!Z281-10)*权重!P$52              )  )</f>
        <v>-1.6</v>
      </c>
      <c r="AA281" s="16">
        <f>IF( 数据!AA281&lt;=6,(数据!AA281-1)*权重!Q$48,              IF(数据!AA281&lt;=12, 5*权重!Q$48+(数据!AA281-6)*权重!Q$49,                              5*权重!Q$48+6*权重!Q$49+(数据!AA281-12)*权重!Q$51              )
 )</f>
        <v>4.5</v>
      </c>
      <c r="AB281" s="16">
        <f>IF( 数据!AB281&lt;=6,(数据!AB281-1)*权重!R$48,              IF(数据!AB281&lt;=10, 5*权重!R$48+(数据!AB281-4)*权重!R$50,                              5*权重!R$48+4*权重!R$50+(数据!AB281-10)*权重!R$52              )  )</f>
        <v>55.25</v>
      </c>
      <c r="AC281" s="16">
        <f>IF( 数据!AC281&lt;=6,(数据!AC281-1)*权重!S$48,              IF(数据!AC281&lt;=12, 5*权重!S$48+(数据!AC281-6)*权重!S$49,                              5*权重!S$48+6*权重!S$49+(数据!AC281-12)*权重!S$51              )
 )</f>
        <v>19.5</v>
      </c>
      <c r="AD281" s="16">
        <f>IF( 数据!AD281&lt;=6,(数据!AD281-1)*权重!T$48,              IF(数据!AD281&lt;=12, 5*权重!T$48+(数据!AD281-6)*权重!T$49,                              5*权重!T$48+6*权重!T$49+(数据!AD281-12)*权重!T$51              )
 )</f>
        <v>-1.2333333333333329</v>
      </c>
      <c r="AE281" s="16">
        <f>IF( 数据!AE281&lt;=6,(数据!AE281-1)*权重!U$48,              IF(数据!AE281&lt;=10, 5*权重!U$48+(数据!AE281-4)*权重!U$50,                              5*权重!U$48+4*权重!U$50+(数据!AE281-10)*权重!U$52              )  )</f>
        <v>-1.7999999999999994</v>
      </c>
      <c r="AF281" s="16">
        <f>IF( 数据!AF281&lt;=6,(数据!AF281-1)*权重!V$48,              IF(数据!AF281&lt;=10, 5*权重!V$48+(数据!AF281-4)*权重!V$50,                              5*权重!V$48+4*权重!V$50+(数据!AF281-10)*权重!V$52              )  )</f>
        <v>6.0750000000000002</v>
      </c>
      <c r="AG281" s="16">
        <f>IF( 数据!AG281&lt;=6,(数据!AG281-1)*权重!W$48,              IF(数据!AG281&lt;=12, 5*权重!W$48+(数据!AG281-6)*权重!W$49,                              5*权重!W$48+6*权重!W$49+(数据!AG281-12)*权重!W$51              )
 )</f>
        <v>6.35</v>
      </c>
      <c r="AH281" s="16">
        <f>IF( 数据!AH281&lt;=6,(数据!AH281-1)*权重!X$48,              IF(数据!AH281&lt;=10, 5*权重!X$48+(数据!AH281-4)*权重!X$50,                              5*权重!X$48+4*权重!X$50+(数据!AH281-10)*权重!X$52              )  )</f>
        <v>-4.9999999999999989E-2</v>
      </c>
      <c r="AI281" s="16">
        <f>IF( 数据!AI281&lt;=6,(数据!AI281-1)*权重!Y$48,              IF(数据!AI281&lt;=12, 5*权重!Y$48+(数据!AI281-6)*权重!Y$49,                              5*权重!Y$48+6*权重!Y$49+(数据!AI281-12)*权重!Y$51              )
 )</f>
        <v>3.3333333333333354E-2</v>
      </c>
      <c r="AJ281" s="16">
        <f>IF( 数据!AJ281&lt;=6,(数据!AJ281-1)*权重!Z$48,              IF(数据!AJ281&lt;=10, 5*权重!Z$48+(数据!AJ281-4)*权重!Z$50,                              5*权重!Z$48+4*权重!Z$50+(数据!AJ281-10)*权重!Z$52              )  )</f>
        <v>10.425000000000001</v>
      </c>
      <c r="AK281" s="16">
        <f>IF( 数据!AK281&lt;=6,(数据!AK281-1)*权重!AA$48,              IF(数据!AK281&lt;=10, 5*权重!AA$48+(数据!AK281-4)*权重!AA$50,                              5*权重!AA$48+4*权重!AA$50+(数据!AK281-10)*权重!AA$52              )  )</f>
        <v>-0.75000000000000022</v>
      </c>
      <c r="AL281" s="16">
        <f>IF( 数据!AL281&lt;=6,(数据!AL281-1)*权重!AB$48,              IF(数据!AL281&lt;=12, 5*权重!AB$48+(数据!AL281-6)*权重!AB$49,                              5*权重!AB$48+6*权重!AB$49+(数据!AL281-12)*权重!AB$51              )
 )</f>
        <v>15.3</v>
      </c>
      <c r="AM281" s="16">
        <f>IF( 数据!AM281&lt;=6,(数据!AM281-1)*权重!AC$48,              IF(数据!AM281&lt;=12, 5*权重!AC$48+(数据!AM281-6)*权重!AC$49,                              5*权重!AC$48+6*权重!AC$49+(数据!AM281-12)*权重!AC$51              )
 )</f>
        <v>8.8666666666666671</v>
      </c>
      <c r="AN281" s="16">
        <f>IF( 数据!AN281&lt;=6,(数据!AN281-1)*权重!AD$48,              IF(数据!AN281&lt;=12, 5*权重!AD$48+(数据!AN281-6)*权重!AD$49,                              5*权重!AD$48+6*权重!AD$49+(数据!AN281-12)*权重!AD$51              )
 )</f>
        <v>60.666666666666664</v>
      </c>
      <c r="AO281" s="16">
        <f>IF( 数据!AO281&lt;=6,(数据!AO281-1)*权重!AE$48,              IF(数据!AO281&lt;=12, 5*权重!AE$48+(数据!AO281-6)*权重!AE$49,                              5*权重!AE$48+6*权重!AE$49+(数据!AO281-12)*权重!AE$51              )
 )</f>
        <v>15.1</v>
      </c>
      <c r="AP281" s="16">
        <f>IF( 数据!AP281&lt;=6,(数据!AP281-1)*权重!AF$48,              IF(数据!AP281&lt;=12, 5*权重!AF$48+(数据!AP281-6)*权重!AF$49,                              5*权重!AF$48+6*权重!AF$49+(数据!AP281-12)*权重!AF$51              )
 )</f>
        <v>19.3</v>
      </c>
      <c r="AQ281" s="16">
        <f>IF( 数据!AQ281&lt;=6,(数据!AQ281-1)*权重!AG$48,              IF(数据!AQ281&lt;=12, 5*权重!AG$48+(数据!AQ281-6)*权重!AG$49,                              5*权重!AG$48+6*权重!AG$49+(数据!AQ281-12)*权重!AG$51              )
 )</f>
        <v>17.8</v>
      </c>
      <c r="AR281" s="16">
        <f>IF( 数据!AR281&lt;=6,(数据!AR281-1)*权重!AH$48,              IF(数据!AR281&lt;=12, 5*权重!AH$48+(数据!AR281-6)*权重!AH$49,                              5*权重!AH$48+6*权重!AH$49+(数据!AR281-12)*权重!AH$51              )
 )</f>
        <v>14.566666666666665</v>
      </c>
      <c r="AS281" s="16">
        <f>IF( 数据!AS281&lt;=6,(数据!AS281-1)*权重!AI$48,              IF(数据!AS281&lt;=12, 5*权重!AI$48+(数据!AS281-6)*权重!AI$49,                              5*权重!AI$48+6*权重!AI$49+(数据!AS281-12)*权重!AI$51              )
 )</f>
        <v>5.7000000000000011</v>
      </c>
      <c r="AT281" s="16">
        <f>IF( 数据!AT281&lt;=6,(数据!AT281-1)*权重!AJ$48,              IF(数据!AT281&lt;=12, 5*权重!AJ$48+(数据!AT281-6)*权重!AJ$49,                              5*权重!AJ$48+6*权重!AJ$49+(数据!AT281-12)*权重!AJ$51              )
 )</f>
        <v>67</v>
      </c>
      <c r="AU281" s="16">
        <f>IF( 数据!AU281&lt;=6,(数据!AU281-1)*权重!AK$48,              IF(数据!AU281&lt;=12, 5*权重!AK$48+(数据!AU281-6)*权重!AK$49,                              5*权重!AK$48+6*权重!AK$49+(数据!AU281-12)*权重!AK$51              )
 )</f>
        <v>14.2</v>
      </c>
      <c r="AV281" s="16">
        <f>IF( 数据!AV281&lt;=6,(数据!AV281-1)*权重!AL$48,              IF(数据!AV281&lt;=10, 5*权重!AL$48+(数据!AV281-4)*权重!AL$50,                              5*权重!AL$48+4*权重!AL$50+(数据!AV281-10)*权重!AL$52              )  )</f>
        <v>3.4</v>
      </c>
      <c r="AW281" s="16">
        <f>IF( 数据!AW281&lt;=6,(数据!AW281-1)*权重!AM$48,              IF(数据!AW281&lt;=10, 5*权重!AM$48+(数据!AW281-4)*权重!AM$50,                              5*权重!AM$48+4*权重!AM$50+(数据!AW281-10)*权重!AM$52              )  )</f>
        <v>4.5750000000000002</v>
      </c>
      <c r="AX281" s="16">
        <f>IF( 数据!AX281&lt;=6,(数据!AX281-1)*权重!AN$48,              IF(数据!AX281&lt;=10, 5*权重!AN$48+(数据!AX281-4)*权重!AN$50,                              5*权重!AN$48+4*权重!AN$50+(数据!AX281-10)*权重!AN$52              )  )</f>
        <v>27.099999999999998</v>
      </c>
      <c r="AY281" s="8">
        <v>15</v>
      </c>
      <c r="AZ281" s="8">
        <v>14</v>
      </c>
      <c r="BA281" s="8">
        <v>19</v>
      </c>
      <c r="BB281" s="8">
        <v>13</v>
      </c>
      <c r="BC281" s="8">
        <v>7</v>
      </c>
      <c r="BD281" s="8">
        <v>14</v>
      </c>
      <c r="BE281" s="8">
        <v>11</v>
      </c>
      <c r="BF281" s="8">
        <v>18</v>
      </c>
      <c r="BG281" s="8">
        <v>12</v>
      </c>
      <c r="BH281" s="8">
        <v>13</v>
      </c>
      <c r="BI281" s="8">
        <v>16</v>
      </c>
      <c r="BJ281" s="8" t="s">
        <v>26</v>
      </c>
      <c r="BK281" s="8" t="s">
        <v>20</v>
      </c>
      <c r="BL281" s="8">
        <v>16</v>
      </c>
      <c r="BM281" s="8" t="s">
        <v>26</v>
      </c>
      <c r="BN281" s="8"/>
      <c r="BO281" s="8" t="s">
        <v>26</v>
      </c>
      <c r="BP281" s="34">
        <v>47299</v>
      </c>
      <c r="BQ281" s="8" t="s">
        <v>21</v>
      </c>
      <c r="BR281" s="8" t="s">
        <v>156</v>
      </c>
    </row>
    <row r="282" spans="1:70" ht="15.5" thickBot="1" x14ac:dyDescent="0.35">
      <c r="A282" s="8" t="s">
        <v>26</v>
      </c>
      <c r="B282" s="16">
        <f t="shared" si="11"/>
        <v>392.64083333333338</v>
      </c>
      <c r="C282" s="8" t="s">
        <v>619</v>
      </c>
      <c r="D282" s="8" t="s">
        <v>154</v>
      </c>
      <c r="E282" s="33">
        <v>1</v>
      </c>
      <c r="F282" s="8">
        <v>0</v>
      </c>
      <c r="G282" s="8" t="s">
        <v>19</v>
      </c>
      <c r="H282" s="8" t="s">
        <v>315</v>
      </c>
      <c r="I282" s="8">
        <v>28</v>
      </c>
      <c r="J282" s="8">
        <v>159</v>
      </c>
      <c r="K282" s="8">
        <v>165</v>
      </c>
      <c r="L282" s="16">
        <f>IF( 数据!L282&lt;=6,(数据!L282-1)*权重!B$48,              IF(数据!L282&lt;=12, 5*权重!B$48+(数据!L282-6)*权重!B$49,                              5*权重!B$48+6*权重!B$49+(数据!L282-12)*权重!B$51              )
 )</f>
        <v>5.8</v>
      </c>
      <c r="M282" s="16">
        <f>IF( 数据!M282&lt;=6,(数据!M282-1)*权重!C$48,              IF(数据!M282&lt;=12, 5*权重!C$48+(数据!M282-6)*权重!C$49,                              5*权重!C$48+6*权重!C$49+(数据!M282-12)*权重!C$51              )
 )</f>
        <v>0.91666666666666674</v>
      </c>
      <c r="N282" s="16">
        <f>IF( 数据!N282&lt;=6,(数据!N282-1)*权重!D$48,              IF(数据!N282&lt;=12, 5*权重!D$48+(数据!N282-6)*权重!D$49,                              5*权重!D$48+6*权重!D$49+(数据!N282-12)*权重!D$51              )
 )</f>
        <v>-0.82999999999999985</v>
      </c>
      <c r="O282" s="16">
        <f>IF( 数据!O282&lt;=6,(数据!O282-1)*权重!E$48,              IF(数据!O282&lt;=12, 5*权重!E$48+(数据!O282-6)*权重!E$49,                              5*权重!E$48+6*权重!E$49+(数据!O282-12)*权重!E$51              )
 )</f>
        <v>0</v>
      </c>
      <c r="P282" s="16">
        <f>IF( 数据!P282&lt;=6,(数据!P282-1)*权重!F$48,              IF(数据!P282&lt;=12, 5*权重!F$48+(数据!P282-6)*权重!F$49,                              5*权重!F$48+6*权重!F$49+(数据!P282-12)*权重!F$51              )
 )</f>
        <v>-1.583333333333333</v>
      </c>
      <c r="Q282" s="16">
        <f>IF( 数据!Q282&lt;=6,(数据!Q282-1)*权重!G$48,              IF(数据!Q282&lt;=12, 5*权重!G$48+(数据!Q282-6)*权重!G$49,                              5*权重!G$48+6*权重!G$49+(数据!Q282-12)*权重!G$51              )
 )</f>
        <v>0</v>
      </c>
      <c r="R282" s="16">
        <f>IF( 数据!R282&lt;=6,(数据!R282-1)*权重!H$48,              IF(数据!R282&lt;=12, 5*权重!H$48+(数据!R282-6)*权重!H$49,                              5*权重!H$48+6*权重!H$49+(数据!R282-12)*权重!H$51              )
 )</f>
        <v>0</v>
      </c>
      <c r="S282" s="16">
        <f>IF( 数据!S282&lt;=6,(数据!S282-1)*权重!I$48,              IF(数据!S282&lt;=12, 5*权重!I$48+(数据!S282-6)*权重!I$49,                              5*权重!I$48+6*权重!I$49+(数据!S282-12)*权重!I$51              )
 )</f>
        <v>16.566666666666666</v>
      </c>
      <c r="T282" s="16">
        <f>IF( 数据!T282&lt;=6,(数据!T282-1)*权重!J$48,              IF(数据!T282&lt;=12, 5*权重!J$48+(数据!T282-6)*权重!J$49,                              5*权重!J$48+6*权重!J$49+(数据!T282-12)*权重!J$51              )
 )</f>
        <v>-0.20000000000000018</v>
      </c>
      <c r="U282" s="16">
        <f>IF( 数据!U282&lt;=6,(数据!U282-1)*权重!K$48,              IF(数据!U282&lt;=12, 5*权重!K$48+(数据!U282-6)*权重!K$49,                              5*权重!K$48+6*权重!K$49+(数据!U282-12)*权重!K$51              )
 )</f>
        <v>0</v>
      </c>
      <c r="V282" s="16">
        <f>IF( 数据!V282&lt;=6,(数据!V282-1)*权重!L$48,              IF(数据!V282&lt;=12, 5*权重!L$48+(数据!V282-6)*权重!L$49,                              5*权重!L$48+6*权重!L$49+(数据!V282-12)*权重!L$51              )
 )</f>
        <v>7.5000000000000009</v>
      </c>
      <c r="W282" s="16">
        <f>IF( 数据!W282&lt;=6,(数据!W282-1)*权重!M$48,              IF(数据!W282&lt;=12, 5*权重!M$48+(数据!W282-6)*权重!M$49,                              5*权重!M$48+6*权重!M$49+(数据!W282-12)*权重!M$51              )
 )</f>
        <v>2.0333333333333332</v>
      </c>
      <c r="X282" s="16">
        <f>IF( 数据!X282&lt;=6,(数据!X282-1)*权重!N$48,              IF(数据!X282&lt;=12, 5*权重!N$48+(数据!X282-6)*权重!N$49,                              5*权重!N$48+6*权重!N$49+(数据!X282-12)*权重!N$51              )
 )</f>
        <v>1.8833333333333333</v>
      </c>
      <c r="Y282" s="16">
        <f>IF( 数据!Y282&lt;=6,(数据!Y282-1)*权重!O$48,              IF(数据!Y282&lt;=12, 5*权重!O$48+(数据!Y282-6)*权重!O$49,                              5*权重!O$48+6*权重!O$49+(数据!Y282-12)*权重!O$51              )
 )</f>
        <v>3.3666666666666667</v>
      </c>
      <c r="Z282" s="16">
        <f>IF( 数据!Z282&lt;=6,(数据!Z282-1)*权重!P$48,              IF(数据!Z282&lt;=10, 5*权重!P$48+(数据!Z282-4)*权重!P$50,                              5*权重!P$48+4*权重!P$50+(数据!Z282-10)*权重!P$52              )  )</f>
        <v>-0.72500000000000009</v>
      </c>
      <c r="AA282" s="16">
        <f>IF( 数据!AA282&lt;=6,(数据!AA282-1)*权重!Q$48,              IF(数据!AA282&lt;=12, 5*权重!Q$48+(数据!AA282-6)*权重!Q$49,                              5*权重!Q$48+6*权重!Q$49+(数据!AA282-12)*权重!Q$51              )
 )</f>
        <v>5.166666666666667</v>
      </c>
      <c r="AB282" s="16">
        <f>IF( 数据!AB282&lt;=6,(数据!AB282-1)*权重!R$48,              IF(数据!AB282&lt;=10, 5*权重!R$48+(数据!AB282-4)*权重!R$50,                              5*权重!R$48+4*权重!R$50+(数据!AB282-10)*权重!R$52              )  )</f>
        <v>55.25</v>
      </c>
      <c r="AC282" s="16">
        <f>IF( 数据!AC282&lt;=6,(数据!AC282-1)*权重!S$48,              IF(数据!AC282&lt;=12, 5*权重!S$48+(数据!AC282-6)*权重!S$49,                              5*权重!S$48+6*权重!S$49+(数据!AC282-12)*权重!S$51              )
 )</f>
        <v>19.5</v>
      </c>
      <c r="AD282" s="16">
        <f>IF( 数据!AD282&lt;=6,(数据!AD282-1)*权重!T$48,              IF(数据!AD282&lt;=12, 5*权重!T$48+(数据!AD282-6)*权重!T$49,                              5*权重!T$48+6*权重!T$49+(数据!AD282-12)*权重!T$51              )
 )</f>
        <v>-0.49999999999999956</v>
      </c>
      <c r="AE282" s="16">
        <f>IF( 数据!AE282&lt;=6,(数据!AE282-1)*权重!U$48,              IF(数据!AE282&lt;=10, 5*权重!U$48+(数据!AE282-4)*权重!U$50,                              5*权重!U$48+4*权重!U$50+(数据!AE282-10)*权重!U$52              )  )</f>
        <v>-2.1999999999999993</v>
      </c>
      <c r="AF282" s="16">
        <f>IF( 数据!AF282&lt;=6,(数据!AF282-1)*权重!V$48,              IF(数据!AF282&lt;=10, 5*权重!V$48+(数据!AF282-4)*权重!V$50,                              5*权重!V$48+4*权重!V$50+(数据!AF282-10)*权重!V$52              )  )</f>
        <v>7.0875000000000004</v>
      </c>
      <c r="AG282" s="16">
        <f>IF( 数据!AG282&lt;=6,(数据!AG282-1)*权重!W$48,              IF(数据!AG282&lt;=12, 5*权重!W$48+(数据!AG282-6)*权重!W$49,                              5*权重!W$48+6*权重!W$49+(数据!AG282-12)*权重!W$51              )
 )</f>
        <v>4.3</v>
      </c>
      <c r="AH282" s="16">
        <f>IF( 数据!AH282&lt;=6,(数据!AH282-1)*权重!X$48,              IF(数据!AH282&lt;=10, 5*权重!X$48+(数据!AH282-4)*权重!X$50,                              5*权重!X$48+4*权重!X$50+(数据!AH282-10)*权重!X$52              )  )</f>
        <v>-4.9999999999999989E-2</v>
      </c>
      <c r="AI282" s="16">
        <f>IF( 数据!AI282&lt;=6,(数据!AI282-1)*权重!Y$48,              IF(数据!AI282&lt;=12, 5*权重!Y$48+(数据!AI282-6)*权重!Y$49,                              5*权重!Y$48+6*权重!Y$49+(数据!AI282-12)*权重!Y$51              )
 )</f>
        <v>0.53333333333333333</v>
      </c>
      <c r="AJ282" s="16">
        <f>IF( 数据!AJ282&lt;=6,(数据!AJ282-1)*权重!Z$48,              IF(数据!AJ282&lt;=10, 5*权重!Z$48+(数据!AJ282-4)*权重!Z$50,                              5*权重!Z$48+4*权重!Z$50+(数据!AJ282-10)*权重!Z$52              )  )</f>
        <v>8.6625000000000014</v>
      </c>
      <c r="AK282" s="16">
        <f>IF( 数据!AK282&lt;=6,(数据!AK282-1)*权重!AA$48,              IF(数据!AK282&lt;=10, 5*权重!AA$48+(数据!AK282-4)*权重!AA$50,                              5*权重!AA$48+4*权重!AA$50+(数据!AK282-10)*权重!AA$52              )  )</f>
        <v>-1.625</v>
      </c>
      <c r="AL282" s="16">
        <f>IF( 数据!AL282&lt;=6,(数据!AL282-1)*权重!AB$48,              IF(数据!AL282&lt;=12, 5*权重!AB$48+(数据!AL282-6)*权重!AB$49,                              5*权重!AB$48+6*权重!AB$49+(数据!AL282-12)*权重!AB$51              )
 )</f>
        <v>15.3</v>
      </c>
      <c r="AM282" s="16">
        <f>IF( 数据!AM282&lt;=6,(数据!AM282-1)*权重!AC$48,              IF(数据!AM282&lt;=12, 5*权重!AC$48+(数据!AM282-6)*权重!AC$49,                              5*权重!AC$48+6*权重!AC$49+(数据!AM282-12)*权重!AC$51              )
 )</f>
        <v>9.6</v>
      </c>
      <c r="AN282" s="16">
        <f>IF( 数据!AN282&lt;=6,(数据!AN282-1)*权重!AD$48,              IF(数据!AN282&lt;=12, 5*权重!AD$48+(数据!AN282-6)*权重!AD$49,                              5*权重!AD$48+6*权重!AD$49+(数据!AN282-12)*权重!AD$51              )
 )</f>
        <v>67.875</v>
      </c>
      <c r="AO282" s="16">
        <f>IF( 数据!AO282&lt;=6,(数据!AO282-1)*权重!AE$48,              IF(数据!AO282&lt;=12, 5*权重!AE$48+(数据!AO282-6)*权重!AE$49,                              5*权重!AE$48+6*权重!AE$49+(数据!AO282-12)*权重!AE$51              )
 )</f>
        <v>6.9666666666666668</v>
      </c>
      <c r="AP282" s="16">
        <f>IF( 数据!AP282&lt;=6,(数据!AP282-1)*权重!AF$48,              IF(数据!AP282&lt;=12, 5*权重!AF$48+(数据!AP282-6)*权重!AF$49,                              5*权重!AF$48+6*权重!AF$49+(数据!AP282-12)*权重!AF$51              )
 )</f>
        <v>13.5</v>
      </c>
      <c r="AQ282" s="16">
        <f>IF( 数据!AQ282&lt;=6,(数据!AQ282-1)*权重!AG$48,              IF(数据!AQ282&lt;=12, 5*权重!AG$48+(数据!AQ282-6)*权重!AG$49,                              5*权重!AG$48+6*权重!AG$49+(数据!AQ282-12)*权重!AG$51              )
 )</f>
        <v>18.316666666666666</v>
      </c>
      <c r="AR282" s="16">
        <f>IF( 数据!AR282&lt;=6,(数据!AR282-1)*权重!AH$48,              IF(数据!AR282&lt;=12, 5*权重!AH$48+(数据!AR282-6)*权重!AH$49,                              5*权重!AH$48+6*权重!AH$49+(数据!AR282-12)*权重!AH$51              )
 )</f>
        <v>13.399999999999999</v>
      </c>
      <c r="AS282" s="16">
        <f>IF( 数据!AS282&lt;=6,(数据!AS282-1)*权重!AI$48,              IF(数据!AS282&lt;=12, 5*权重!AI$48+(数据!AS282-6)*权重!AI$49,                              5*权重!AI$48+6*权重!AI$49+(数据!AS282-12)*权重!AI$51              )
 )</f>
        <v>4.416666666666667</v>
      </c>
      <c r="AT282" s="16">
        <f>IF( 数据!AT282&lt;=6,(数据!AT282-1)*权重!AJ$48,              IF(数据!AT282&lt;=12, 5*权重!AJ$48+(数据!AT282-6)*权重!AJ$49,                              5*权重!AJ$48+6*权重!AJ$49+(数据!AT282-12)*权重!AJ$51              )
 )</f>
        <v>67</v>
      </c>
      <c r="AU282" s="16">
        <f>IF( 数据!AU282&lt;=6,(数据!AU282-1)*权重!AK$48,              IF(数据!AU282&lt;=12, 5*权重!AK$48+(数据!AU282-6)*权重!AK$49,                              5*权重!AK$48+6*权重!AK$49+(数据!AU282-12)*权重!AK$51              )
 )</f>
        <v>14.799999999999999</v>
      </c>
      <c r="AV282" s="16">
        <f>IF( 数据!AV282&lt;=6,(数据!AV282-1)*权重!AL$48,              IF(数据!AV282&lt;=10, 5*权重!AL$48+(数据!AV282-4)*权重!AL$50,                              5*权重!AL$48+4*权重!AL$50+(数据!AV282-10)*权重!AL$52              )  )</f>
        <v>4.25</v>
      </c>
      <c r="AW282" s="16">
        <f>IF( 数据!AW282&lt;=6,(数据!AW282-1)*权重!AM$48,              IF(数据!AW282&lt;=10, 5*权重!AM$48+(数据!AW282-4)*权重!AM$50,                              5*权重!AM$48+4*权重!AM$50+(数据!AW282-10)*权重!AM$52              )  )</f>
        <v>3.45</v>
      </c>
      <c r="AX282" s="16">
        <f>IF( 数据!AX282&lt;=6,(数据!AX282-1)*权重!AN$48,              IF(数据!AX282&lt;=10, 5*权重!AN$48+(数据!AX282-4)*权重!AN$50,                              5*权重!AN$48+4*权重!AN$50+(数据!AX282-10)*权重!AN$52              )  )</f>
        <v>22.912499999999998</v>
      </c>
      <c r="AY282" s="8">
        <v>4</v>
      </c>
      <c r="AZ282" s="8">
        <v>1</v>
      </c>
      <c r="BA282" s="8">
        <v>2</v>
      </c>
      <c r="BB282" s="8">
        <v>1</v>
      </c>
      <c r="BC282" s="8">
        <v>2</v>
      </c>
      <c r="BD282" s="8">
        <v>3</v>
      </c>
      <c r="BE282" s="8">
        <v>3</v>
      </c>
      <c r="BF282" s="8">
        <v>3</v>
      </c>
      <c r="BG282" s="8">
        <v>3</v>
      </c>
      <c r="BH282" s="8">
        <v>4</v>
      </c>
      <c r="BI282" s="8">
        <v>1</v>
      </c>
      <c r="BJ282" s="8" t="s">
        <v>26</v>
      </c>
      <c r="BK282" s="8" t="s">
        <v>20</v>
      </c>
      <c r="BL282" s="8">
        <v>16</v>
      </c>
      <c r="BM282" s="8" t="s">
        <v>26</v>
      </c>
      <c r="BN282" s="8"/>
      <c r="BO282" s="8">
        <v>52</v>
      </c>
      <c r="BP282" s="34">
        <v>46568</v>
      </c>
      <c r="BQ282" s="8" t="s">
        <v>21</v>
      </c>
      <c r="BR282" s="8" t="s">
        <v>156</v>
      </c>
    </row>
    <row r="283" spans="1:70" ht="15.5" thickBot="1" x14ac:dyDescent="0.35">
      <c r="A283" s="8" t="s">
        <v>26</v>
      </c>
      <c r="B283" s="16">
        <f t="shared" si="11"/>
        <v>431.70916666666665</v>
      </c>
      <c r="C283" s="8" t="s">
        <v>620</v>
      </c>
      <c r="D283" s="8" t="s">
        <v>484</v>
      </c>
      <c r="E283" s="33">
        <v>0.97</v>
      </c>
      <c r="F283" s="8">
        <v>0</v>
      </c>
      <c r="G283" s="8" t="s">
        <v>239</v>
      </c>
      <c r="H283" s="8" t="s">
        <v>137</v>
      </c>
      <c r="I283" s="8">
        <v>27</v>
      </c>
      <c r="J283" s="8">
        <v>137</v>
      </c>
      <c r="K283" s="8">
        <v>155</v>
      </c>
      <c r="L283" s="16">
        <f>IF( 数据!L283&lt;=6,(数据!L283-1)*权重!B$48,              IF(数据!L283&lt;=12, 5*权重!B$48+(数据!L283-6)*权重!B$49,                              5*权重!B$48+6*权重!B$49+(数据!L283-12)*权重!B$51              )
 )</f>
        <v>3.4666666666666668</v>
      </c>
      <c r="M283" s="16">
        <f>IF( 数据!M283&lt;=6,(数据!M283-1)*权重!C$48,              IF(数据!M283&lt;=12, 5*权重!C$48+(数据!M283-6)*权重!C$49,                              5*权重!C$48+6*权重!C$49+(数据!M283-12)*权重!C$51              )
 )</f>
        <v>1.3333333333333335</v>
      </c>
      <c r="N283" s="16">
        <f>IF( 数据!N283&lt;=6,(数据!N283-1)*权重!D$48,              IF(数据!N283&lt;=12, 5*权重!D$48+(数据!N283-6)*权重!D$49,                              5*权重!D$48+6*权重!D$49+(数据!N283-12)*权重!D$51              )
 )</f>
        <v>0.48</v>
      </c>
      <c r="O283" s="16">
        <f>IF( 数据!O283&lt;=6,(数据!O283-1)*权重!E$48,              IF(数据!O283&lt;=12, 5*权重!E$48+(数据!O283-6)*权重!E$49,                              5*权重!E$48+6*权重!E$49+(数据!O283-12)*权重!E$51              )
 )</f>
        <v>0</v>
      </c>
      <c r="P283" s="16">
        <f>IF( 数据!P283&lt;=6,(数据!P283-1)*权重!F$48,              IF(数据!P283&lt;=12, 5*权重!F$48+(数据!P283-6)*权重!F$49,                              5*权重!F$48+6*权重!F$49+(数据!P283-12)*权重!F$51              )
 )</f>
        <v>-2.7333333333333329</v>
      </c>
      <c r="Q283" s="16">
        <f>IF( 数据!Q283&lt;=6,(数据!Q283-1)*权重!G$48,              IF(数据!Q283&lt;=12, 5*权重!G$48+(数据!Q283-6)*权重!G$49,                              5*权重!G$48+6*权重!G$49+(数据!Q283-12)*权重!G$51              )
 )</f>
        <v>0</v>
      </c>
      <c r="R283" s="16">
        <f>IF( 数据!R283&lt;=6,(数据!R283-1)*权重!H$48,              IF(数据!R283&lt;=12, 5*权重!H$48+(数据!R283-6)*权重!H$49,                              5*权重!H$48+6*权重!H$49+(数据!R283-12)*权重!H$51              )
 )</f>
        <v>0</v>
      </c>
      <c r="S283" s="16">
        <f>IF( 数据!S283&lt;=6,(数据!S283-1)*权重!I$48,              IF(数据!S283&lt;=12, 5*权重!I$48+(数据!S283-6)*权重!I$49,                              5*权重!I$48+6*权重!I$49+(数据!S283-12)*权重!I$51              )
 )</f>
        <v>17.933333333333334</v>
      </c>
      <c r="T283" s="16">
        <f>IF( 数据!T283&lt;=6,(数据!T283-1)*权重!J$48,              IF(数据!T283&lt;=12, 5*权重!J$48+(数据!T283-6)*权重!J$49,                              5*权重!J$48+6*权重!J$49+(数据!T283-12)*权重!J$51              )
 )</f>
        <v>2.8833333333333333</v>
      </c>
      <c r="U283" s="16">
        <f>IF( 数据!U283&lt;=6,(数据!U283-1)*权重!K$48,              IF(数据!U283&lt;=12, 5*权重!K$48+(数据!U283-6)*权重!K$49,                              5*权重!K$48+6*权重!K$49+(数据!U283-12)*权重!K$51              )
 )</f>
        <v>0</v>
      </c>
      <c r="V283" s="16">
        <f>IF( 数据!V283&lt;=6,(数据!V283-1)*权重!L$48,              IF(数据!V283&lt;=12, 5*权重!L$48+(数据!V283-6)*权重!L$49,                              5*权重!L$48+6*权重!L$49+(数据!V283-12)*权重!L$51              )
 )</f>
        <v>8.8333333333333339</v>
      </c>
      <c r="W283" s="16">
        <f>IF( 数据!W283&lt;=6,(数据!W283-1)*权重!M$48,              IF(数据!W283&lt;=12, 5*权重!M$48+(数据!W283-6)*权重!M$49,                              5*权重!M$48+6*权重!M$49+(数据!W283-12)*权重!M$51              )
 )</f>
        <v>0.1333333333333333</v>
      </c>
      <c r="X283" s="16">
        <f>IF( 数据!X283&lt;=6,(数据!X283-1)*权重!N$48,              IF(数据!X283&lt;=12, 5*权重!N$48+(数据!X283-6)*权重!N$49,                              5*权重!N$48+6*权重!N$49+(数据!X283-12)*权重!N$51              )
 )</f>
        <v>2.2166666666666663</v>
      </c>
      <c r="Y283" s="16">
        <f>IF( 数据!Y283&lt;=6,(数据!Y283-1)*权重!O$48,              IF(数据!Y283&lt;=12, 5*权重!O$48+(数据!Y283-6)*权重!O$49,                              5*权重!O$48+6*权重!O$49+(数据!Y283-12)*权重!O$51              )
 )</f>
        <v>3.3666666666666667</v>
      </c>
      <c r="Z283" s="16">
        <f>IF( 数据!Z283&lt;=6,(数据!Z283-1)*权重!P$48,              IF(数据!Z283&lt;=10, 5*权重!P$48+(数据!Z283-4)*权重!P$50,                              5*权重!P$48+4*权重!P$50+(数据!Z283-10)*权重!P$52              )  )</f>
        <v>-0.37500000000000022</v>
      </c>
      <c r="AA283" s="16">
        <f>IF( 数据!AA283&lt;=6,(数据!AA283-1)*权重!Q$48,              IF(数据!AA283&lt;=12, 5*权重!Q$48+(数据!AA283-6)*权重!Q$49,                              5*权重!Q$48+6*权重!Q$49+(数据!AA283-12)*权重!Q$51              )
 )</f>
        <v>6.2333333333333325</v>
      </c>
      <c r="AB283" s="16">
        <f>IF( 数据!AB283&lt;=6,(数据!AB283-1)*权重!R$48,              IF(数据!AB283&lt;=10, 5*权重!R$48+(数据!AB283-4)*权重!R$50,                              5*权重!R$48+4*权重!R$50+(数据!AB283-10)*权重!R$52              )  )</f>
        <v>57.400000000000006</v>
      </c>
      <c r="AC283" s="16">
        <f>IF( 数据!AC283&lt;=6,(数据!AC283-1)*权重!S$48,              IF(数据!AC283&lt;=12, 5*权重!S$48+(数据!AC283-6)*权重!S$49,                              5*权重!S$48+6*权重!S$49+(数据!AC283-12)*权重!S$51              )
 )</f>
        <v>18</v>
      </c>
      <c r="AD283" s="16">
        <f>IF( 数据!AD283&lt;=6,(数据!AD283-1)*权重!T$48,              IF(数据!AD283&lt;=12, 5*权重!T$48+(数据!AD283-6)*权重!T$49,                              5*权重!T$48+6*权重!T$49+(数据!AD283-12)*权重!T$51              )
 )</f>
        <v>0.70000000000000018</v>
      </c>
      <c r="AE283" s="16">
        <f>IF( 数据!AE283&lt;=6,(数据!AE283-1)*权重!U$48,              IF(数据!AE283&lt;=10, 5*权重!U$48+(数据!AE283-4)*权重!U$50,                              5*权重!U$48+4*权重!U$50+(数据!AE283-10)*权重!U$52              )  )</f>
        <v>-2.9999999999999996</v>
      </c>
      <c r="AF283" s="16">
        <f>IF( 数据!AF283&lt;=6,(数据!AF283-1)*权重!V$48,              IF(数据!AF283&lt;=10, 5*权重!V$48+(数据!AF283-4)*权重!V$50,                              5*权重!V$48+4*权重!V$50+(数据!AF283-10)*权重!V$52              )  )</f>
        <v>7.0875000000000004</v>
      </c>
      <c r="AG283" s="16">
        <f>IF( 数据!AG283&lt;=6,(数据!AG283-1)*权重!W$48,              IF(数据!AG283&lt;=12, 5*权重!W$48+(数据!AG283-6)*权重!W$49,                              5*权重!W$48+6*权重!W$49+(数据!AG283-12)*权重!W$51              )
 )</f>
        <v>3.3</v>
      </c>
      <c r="AH283" s="16">
        <f>IF( 数据!AH283&lt;=6,(数据!AH283-1)*权重!X$48,              IF(数据!AH283&lt;=10, 5*权重!X$48+(数据!AH283-4)*权重!X$50,                              5*权重!X$48+4*权重!X$50+(数据!AH283-10)*权重!X$52              )  )</f>
        <v>-0.38750000000000001</v>
      </c>
      <c r="AI283" s="16">
        <f>IF( 数据!AI283&lt;=6,(数据!AI283-1)*权重!Y$48,              IF(数据!AI283&lt;=12, 5*权重!Y$48+(数据!AI283-6)*权重!Y$49,                              5*权重!Y$48+6*权重!Y$49+(数据!AI283-12)*权重!Y$51              )
 )</f>
        <v>0.26666666666666666</v>
      </c>
      <c r="AJ283" s="16">
        <f>IF( 数据!AJ283&lt;=6,(数据!AJ283-1)*权重!Z$48,              IF(数据!AJ283&lt;=10, 5*权重!Z$48+(数据!AJ283-4)*权重!Z$50,                              5*权重!Z$48+4*权重!Z$50+(数据!AJ283-10)*权重!Z$52              )  )</f>
        <v>9.8375000000000004</v>
      </c>
      <c r="AK283" s="16">
        <f>IF( 数据!AK283&lt;=6,(数据!AK283-1)*权重!AA$48,              IF(数据!AK283&lt;=10, 5*权重!AA$48+(数据!AK283-4)*权重!AA$50,                              5*权重!AA$48+4*权重!AA$50+(数据!AK283-10)*权重!AA$52              )  )</f>
        <v>-1.4500000000000002</v>
      </c>
      <c r="AL283" s="16">
        <f>IF( 数据!AL283&lt;=6,(数据!AL283-1)*权重!AB$48,              IF(数据!AL283&lt;=12, 5*权重!AB$48+(数据!AL283-6)*权重!AB$49,                              5*权重!AB$48+6*权重!AB$49+(数据!AL283-12)*权重!AB$51              )
 )</f>
        <v>16.2</v>
      </c>
      <c r="AM283" s="16">
        <f>IF( 数据!AM283&lt;=6,(数据!AM283-1)*权重!AC$48,              IF(数据!AM283&lt;=12, 5*权重!AC$48+(数据!AM283-6)*权重!AC$49,                              5*权重!AC$48+6*权重!AC$49+(数据!AM283-12)*权重!AC$51              )
 )</f>
        <v>8.2333333333333343</v>
      </c>
      <c r="AN283" s="16">
        <f>IF( 数据!AN283&lt;=6,(数据!AN283-1)*权重!AD$48,              IF(数据!AN283&lt;=12, 5*权重!AD$48+(数据!AN283-6)*权重!AD$49,                              5*权重!AD$48+6*权重!AD$49+(数据!AN283-12)*权重!AD$51              )
 )</f>
        <v>86.791666666666657</v>
      </c>
      <c r="AO283" s="16">
        <f>IF( 数据!AO283&lt;=6,(数据!AO283-1)*权重!AE$48,              IF(数据!AO283&lt;=12, 5*权重!AE$48+(数据!AO283-6)*权重!AE$49,                              5*权重!AE$48+6*权重!AE$49+(数据!AO283-12)*权重!AE$51              )
 )</f>
        <v>11.116666666666667</v>
      </c>
      <c r="AP283" s="16">
        <f>IF( 数据!AP283&lt;=6,(数据!AP283-1)*权重!AF$48,              IF(数据!AP283&lt;=12, 5*权重!AF$48+(数据!AP283-6)*权重!AF$49,                              5*权重!AF$48+6*权重!AF$49+(数据!AP283-12)*权重!AF$51              )
 )</f>
        <v>14.466666666666667</v>
      </c>
      <c r="AQ283" s="16">
        <f>IF( 数据!AQ283&lt;=6,(数据!AQ283-1)*权重!AG$48,              IF(数据!AQ283&lt;=12, 5*权重!AG$48+(数据!AQ283-6)*权重!AG$49,                              5*权重!AG$48+6*权重!AG$49+(数据!AQ283-12)*权重!AG$51              )
 )</f>
        <v>18.316666666666666</v>
      </c>
      <c r="AR283" s="16">
        <f>IF( 数据!AR283&lt;=6,(数据!AR283-1)*权重!AH$48,              IF(数据!AR283&lt;=12, 5*权重!AH$48+(数据!AR283-6)*权重!AH$49,                              5*权重!AH$48+6*权重!AH$49+(数据!AR283-12)*权重!AH$51              )
 )</f>
        <v>10.033333333333333</v>
      </c>
      <c r="AS283" s="16">
        <f>IF( 数据!AS283&lt;=6,(数据!AS283-1)*权重!AI$48,              IF(数据!AS283&lt;=12, 5*权重!AI$48+(数据!AS283-6)*权重!AI$49,                              5*权重!AI$48+6*权重!AI$49+(数据!AS283-12)*权重!AI$51              )
 )</f>
        <v>1.8500000000000005</v>
      </c>
      <c r="AT283" s="16">
        <f>IF( 数据!AT283&lt;=6,(数据!AT283-1)*权重!AJ$48,              IF(数据!AT283&lt;=12, 5*权重!AJ$48+(数据!AT283-6)*权重!AJ$49,                              5*权重!AJ$48+6*权重!AJ$49+(数据!AT283-12)*权重!AJ$51              )
 )</f>
        <v>86.5</v>
      </c>
      <c r="AU283" s="16">
        <f>IF( 数据!AU283&lt;=6,(数据!AU283-1)*权重!AK$48,              IF(数据!AU283&lt;=12, 5*权重!AK$48+(数据!AU283-6)*权重!AK$49,                              5*权重!AK$48+6*权重!AK$49+(数据!AU283-12)*权重!AK$51              )
 )</f>
        <v>13.899999999999999</v>
      </c>
      <c r="AV283" s="16">
        <f>IF( 数据!AV283&lt;=6,(数据!AV283-1)*权重!AL$48,              IF(数据!AV283&lt;=10, 5*权重!AL$48+(数据!AV283-4)*权重!AL$50,                              5*权重!AL$48+4*权重!AL$50+(数据!AV283-10)*权重!AL$52              )  )</f>
        <v>2.125</v>
      </c>
      <c r="AW283" s="16">
        <f>IF( 数据!AW283&lt;=6,(数据!AW283-1)*权重!AM$48,              IF(数据!AW283&lt;=10, 5*权重!AM$48+(数据!AW283-4)*权重!AM$50,                              5*权重!AM$48+4*权重!AM$50+(数据!AW283-10)*权重!AM$52              )  )</f>
        <v>4.5750000000000002</v>
      </c>
      <c r="AX283" s="16">
        <f>IF( 数据!AX283&lt;=6,(数据!AX283-1)*权重!AN$48,              IF(数据!AX283&lt;=10, 5*权重!AN$48+(数据!AX283-4)*权重!AN$50,                              5*权重!AN$48+4*权重!AN$50+(数据!AX283-10)*权重!AN$52              )  )</f>
        <v>22.074999999999999</v>
      </c>
      <c r="AY283" s="8">
        <v>1</v>
      </c>
      <c r="AZ283" s="8">
        <v>3</v>
      </c>
      <c r="BA283" s="8">
        <v>2</v>
      </c>
      <c r="BB283" s="8">
        <v>3</v>
      </c>
      <c r="BC283" s="8">
        <v>3</v>
      </c>
      <c r="BD283" s="8">
        <v>1</v>
      </c>
      <c r="BE283" s="8">
        <v>1</v>
      </c>
      <c r="BF283" s="8">
        <v>2</v>
      </c>
      <c r="BG283" s="8">
        <v>2</v>
      </c>
      <c r="BH283" s="8">
        <v>3</v>
      </c>
      <c r="BI283" s="8">
        <v>2</v>
      </c>
      <c r="BJ283" s="8" t="s">
        <v>26</v>
      </c>
      <c r="BK283" s="8" t="s">
        <v>20</v>
      </c>
      <c r="BL283" s="8">
        <v>12</v>
      </c>
      <c r="BM283" s="8" t="s">
        <v>26</v>
      </c>
      <c r="BN283" s="8"/>
      <c r="BO283" s="8">
        <v>41</v>
      </c>
      <c r="BP283" s="34">
        <v>46568</v>
      </c>
      <c r="BQ283" s="8" t="s">
        <v>21</v>
      </c>
      <c r="BR283" s="8" t="s">
        <v>156</v>
      </c>
    </row>
    <row r="284" spans="1:70" ht="15.5" thickBot="1" x14ac:dyDescent="0.35">
      <c r="A284" s="8" t="s">
        <v>26</v>
      </c>
      <c r="B284" s="16">
        <f t="shared" si="11"/>
        <v>393.72833333333335</v>
      </c>
      <c r="C284" s="8" t="s">
        <v>621</v>
      </c>
      <c r="D284" s="8" t="s">
        <v>154</v>
      </c>
      <c r="E284" s="33">
        <v>1</v>
      </c>
      <c r="F284" s="8">
        <v>0</v>
      </c>
      <c r="G284" s="8" t="s">
        <v>294</v>
      </c>
      <c r="H284" s="8" t="s">
        <v>221</v>
      </c>
      <c r="I284" s="8">
        <v>27</v>
      </c>
      <c r="J284" s="8">
        <v>142</v>
      </c>
      <c r="K284" s="8">
        <v>156</v>
      </c>
      <c r="L284" s="16">
        <f>IF( 数据!L284&lt;=6,(数据!L284-1)*权重!B$48,              IF(数据!L284&lt;=12, 5*权重!B$48+(数据!L284-6)*权重!B$49,                              5*权重!B$48+6*权重!B$49+(数据!L284-12)*权重!B$51              )
 )</f>
        <v>3.9333333333333331</v>
      </c>
      <c r="M284" s="16">
        <f>IF( 数据!M284&lt;=6,(数据!M284-1)*权重!C$48,              IF(数据!M284&lt;=12, 5*权重!C$48+(数据!M284-6)*权重!C$49,                              5*权重!C$48+6*权重!C$49+(数据!M284-12)*权重!C$51              )
 )</f>
        <v>0.91666666666666674</v>
      </c>
      <c r="N284" s="16">
        <f>IF( 数据!N284&lt;=6,(数据!N284-1)*权重!D$48,              IF(数据!N284&lt;=12, 5*权重!D$48+(数据!N284-6)*权重!D$49,                              5*权重!D$48+6*权重!D$49+(数据!N284-12)*权重!D$51              )
 )</f>
        <v>-0.27999999999999992</v>
      </c>
      <c r="O284" s="16">
        <f>IF( 数据!O284&lt;=6,(数据!O284-1)*权重!E$48,              IF(数据!O284&lt;=12, 5*权重!E$48+(数据!O284-6)*权重!E$49,                              5*权重!E$48+6*权重!E$49+(数据!O284-12)*权重!E$51              )
 )</f>
        <v>0</v>
      </c>
      <c r="P284" s="16">
        <f>IF( 数据!P284&lt;=6,(数据!P284-1)*权重!F$48,              IF(数据!P284&lt;=12, 5*权重!F$48+(数据!P284-6)*权重!F$49,                              5*权重!F$48+6*权重!F$49+(数据!P284-12)*权重!F$51              )
 )</f>
        <v>-2.3499999999999996</v>
      </c>
      <c r="Q284" s="16">
        <f>IF( 数据!Q284&lt;=6,(数据!Q284-1)*权重!G$48,              IF(数据!Q284&lt;=12, 5*权重!G$48+(数据!Q284-6)*权重!G$49,                              5*权重!G$48+6*权重!G$49+(数据!Q284-12)*权重!G$51              )
 )</f>
        <v>0</v>
      </c>
      <c r="R284" s="16">
        <f>IF( 数据!R284&lt;=6,(数据!R284-1)*权重!H$48,              IF(数据!R284&lt;=12, 5*权重!H$48+(数据!R284-6)*权重!H$49,                              5*权重!H$48+6*权重!H$49+(数据!R284-12)*权重!H$51              )
 )</f>
        <v>0</v>
      </c>
      <c r="S284" s="16">
        <f>IF( 数据!S284&lt;=6,(数据!S284-1)*权重!I$48,              IF(数据!S284&lt;=12, 5*权重!I$48+(数据!S284-6)*权重!I$49,                              5*权重!I$48+6*权重!I$49+(数据!S284-12)*权重!I$51              )
 )</f>
        <v>16.566666666666666</v>
      </c>
      <c r="T284" s="16">
        <f>IF( 数据!T284&lt;=6,(数据!T284-1)*权重!J$48,              IF(数据!T284&lt;=12, 5*权重!J$48+(数据!T284-6)*权重!J$49,                              5*权重!J$48+6*权重!J$49+(数据!T284-12)*权重!J$51              )
 )</f>
        <v>0.79999999999999982</v>
      </c>
      <c r="U284" s="16">
        <f>IF( 数据!U284&lt;=6,(数据!U284-1)*权重!K$48,              IF(数据!U284&lt;=12, 5*权重!K$48+(数据!U284-6)*权重!K$49,                              5*权重!K$48+6*权重!K$49+(数据!U284-12)*权重!K$51              )
 )</f>
        <v>0</v>
      </c>
      <c r="V284" s="16">
        <f>IF( 数据!V284&lt;=6,(数据!V284-1)*权重!L$48,              IF(数据!V284&lt;=12, 5*权重!L$48+(数据!V284-6)*权重!L$49,                              5*权重!L$48+6*权重!L$49+(数据!V284-12)*权重!L$51              )
 )</f>
        <v>8.1666666666666679</v>
      </c>
      <c r="W284" s="16">
        <f>IF( 数据!W284&lt;=6,(数据!W284-1)*权重!M$48,              IF(数据!W284&lt;=12, 5*权重!M$48+(数据!W284-6)*权重!M$49,                              5*权重!M$48+6*权重!M$49+(数据!W284-12)*权重!M$51              )
 )</f>
        <v>0.76666666666666661</v>
      </c>
      <c r="X284" s="16">
        <f>IF( 数据!X284&lt;=6,(数据!X284-1)*权重!N$48,              IF(数据!X284&lt;=12, 5*权重!N$48+(数据!X284-6)*权重!N$49,                              5*权重!N$48+6*权重!N$49+(数据!X284-12)*权重!N$51              )
 )</f>
        <v>1.7999999999999998</v>
      </c>
      <c r="Y284" s="16">
        <f>IF( 数据!Y284&lt;=6,(数据!Y284-1)*权重!O$48,              IF(数据!Y284&lt;=12, 5*权重!O$48+(数据!Y284-6)*权重!O$49,                              5*权重!O$48+6*权重!O$49+(数据!Y284-12)*权重!O$51              )
 )</f>
        <v>2.5333333333333332</v>
      </c>
      <c r="Z284" s="16">
        <f>IF( 数据!Z284&lt;=6,(数据!Z284-1)*权重!P$48,              IF(数据!Z284&lt;=10, 5*权重!P$48+(数据!Z284-4)*权重!P$50,                              5*权重!P$48+4*权重!P$50+(数据!Z284-10)*权重!P$52              )  )</f>
        <v>-0.72500000000000009</v>
      </c>
      <c r="AA284" s="16">
        <f>IF( 数据!AA284&lt;=6,(数据!AA284-1)*权重!Q$48,              IF(数据!AA284&lt;=12, 5*权重!Q$48+(数据!AA284-6)*权重!Q$49,                              5*权重!Q$48+6*权重!Q$49+(数据!AA284-12)*权重!Q$51              )
 )</f>
        <v>5.166666666666667</v>
      </c>
      <c r="AB284" s="16">
        <f>IF( 数据!AB284&lt;=6,(数据!AB284-1)*权重!R$48,              IF(数据!AB284&lt;=10, 5*权重!R$48+(数据!AB284-4)*权重!R$50,                              5*权重!R$48+4*权重!R$50+(数据!AB284-10)*权重!R$52              )  )</f>
        <v>55.25</v>
      </c>
      <c r="AC284" s="16">
        <f>IF( 数据!AC284&lt;=6,(数据!AC284-1)*权重!S$48,              IF(数据!AC284&lt;=12, 5*权重!S$48+(数据!AC284-6)*权重!S$49,                              5*权重!S$48+6*权重!S$49+(数据!AC284-12)*权重!S$51              )
 )</f>
        <v>19.5</v>
      </c>
      <c r="AD284" s="16">
        <f>IF( 数据!AD284&lt;=6,(数据!AD284-1)*权重!T$48,              IF(数据!AD284&lt;=12, 5*权重!T$48+(数据!AD284-6)*权重!T$49,                              5*权重!T$48+6*权重!T$49+(数据!AD284-12)*权重!T$51              )
 )</f>
        <v>-1.2333333333333329</v>
      </c>
      <c r="AE284" s="16">
        <f>IF( 数据!AE284&lt;=6,(数据!AE284-1)*权重!U$48,              IF(数据!AE284&lt;=10, 5*权重!U$48+(数据!AE284-4)*权重!U$50,                              5*权重!U$48+4*权重!U$50+(数据!AE284-10)*权重!U$52              )  )</f>
        <v>-1.7999999999999994</v>
      </c>
      <c r="AF284" s="16">
        <f>IF( 数据!AF284&lt;=6,(数据!AF284-1)*权重!V$48,              IF(数据!AF284&lt;=10, 5*权重!V$48+(数据!AF284-4)*权重!V$50,                              5*权重!V$48+4*权重!V$50+(数据!AF284-10)*权重!V$52              )  )</f>
        <v>7.0875000000000004</v>
      </c>
      <c r="AG284" s="16">
        <f>IF( 数据!AG284&lt;=6,(数据!AG284-1)*权重!W$48,              IF(数据!AG284&lt;=12, 5*权重!W$48+(数据!AG284-6)*权重!W$49,                              5*权重!W$48+6*权重!W$49+(数据!AG284-12)*权重!W$51              )
 )</f>
        <v>3.4999999999999996</v>
      </c>
      <c r="AH284" s="16">
        <f>IF( 数据!AH284&lt;=6,(数据!AH284-1)*权重!X$48,              IF(数据!AH284&lt;=10, 5*权重!X$48+(数据!AH284-4)*权重!X$50,                              5*权重!X$48+4*权重!X$50+(数据!AH284-10)*权重!X$52              )  )</f>
        <v>-4.9999999999999989E-2</v>
      </c>
      <c r="AI284" s="16">
        <f>IF( 数据!AI284&lt;=6,(数据!AI284-1)*权重!Y$48,              IF(数据!AI284&lt;=12, 5*权重!Y$48+(数据!AI284-6)*权重!Y$49,                              5*权重!Y$48+6*权重!Y$49+(数据!AI284-12)*权重!Y$51              )
 )</f>
        <v>0.53333333333333333</v>
      </c>
      <c r="AJ284" s="16">
        <f>IF( 数据!AJ284&lt;=6,(数据!AJ284-1)*权重!Z$48,              IF(数据!AJ284&lt;=10, 5*权重!Z$48+(数据!AJ284-4)*权重!Z$50,                              5*权重!Z$48+4*权重!Z$50+(数据!AJ284-10)*权重!Z$52              )  )</f>
        <v>8.6625000000000014</v>
      </c>
      <c r="AK284" s="16">
        <f>IF( 数据!AK284&lt;=6,(数据!AK284-1)*权重!AA$48,              IF(数据!AK284&lt;=10, 5*权重!AA$48+(数据!AK284-4)*权重!AA$50,                              5*权重!AA$48+4*权重!AA$50+(数据!AK284-10)*权重!AA$52              )  )</f>
        <v>-1.4500000000000002</v>
      </c>
      <c r="AL284" s="16">
        <f>IF( 数据!AL284&lt;=6,(数据!AL284-1)*权重!AB$48,              IF(数据!AL284&lt;=12, 5*权重!AB$48+(数据!AL284-6)*权重!AB$49,                              5*权重!AB$48+6*权重!AB$49+(数据!AL284-12)*权重!AB$51              )
 )</f>
        <v>14.4</v>
      </c>
      <c r="AM284" s="16">
        <f>IF( 数据!AM284&lt;=6,(数据!AM284-1)*权重!AC$48,              IF(数据!AM284&lt;=12, 5*权重!AC$48+(数据!AM284-6)*权重!AC$49,                              5*权重!AC$48+6*权重!AC$49+(数据!AM284-12)*权重!AC$51              )
 )</f>
        <v>9.9666666666666668</v>
      </c>
      <c r="AN284" s="16">
        <f>IF( 数据!AN284&lt;=6,(数据!AN284-1)*权重!AD$48,              IF(数据!AN284&lt;=12, 5*权重!AD$48+(数据!AN284-6)*权重!AD$49,                              5*权重!AD$48+6*权重!AD$49+(数据!AN284-12)*权重!AD$51              )
 )</f>
        <v>67.875</v>
      </c>
      <c r="AO284" s="16">
        <f>IF( 数据!AO284&lt;=6,(数据!AO284-1)*权重!AE$48,              IF(数据!AO284&lt;=12, 5*权重!AE$48+(数据!AO284-6)*权重!AE$49,                              5*权重!AE$48+6*权重!AE$49+(数据!AO284-12)*权重!AE$51              )
 )</f>
        <v>11.116666666666667</v>
      </c>
      <c r="AP284" s="16">
        <f>IF( 数据!AP284&lt;=6,(数据!AP284-1)*权重!AF$48,              IF(数据!AP284&lt;=12, 5*权重!AF$48+(数据!AP284-6)*权重!AF$49,                              5*权重!AF$48+6*权重!AF$49+(数据!AP284-12)*权重!AF$51              )
 )</f>
        <v>13.5</v>
      </c>
      <c r="AQ284" s="16">
        <f>IF( 数据!AQ284&lt;=6,(数据!AQ284-1)*权重!AG$48,              IF(数据!AQ284&lt;=12, 5*权重!AG$48+(数据!AQ284-6)*权重!AG$49,                              5*权重!AG$48+6*权重!AG$49+(数据!AQ284-12)*权重!AG$51              )
 )</f>
        <v>18.316666666666666</v>
      </c>
      <c r="AR284" s="16">
        <f>IF( 数据!AR284&lt;=6,(数据!AR284-1)*权重!AH$48,              IF(数据!AR284&lt;=12, 5*权重!AH$48+(数据!AR284-6)*权重!AH$49,                              5*权重!AH$48+6*权重!AH$49+(数据!AR284-12)*权重!AH$51              )
 )</f>
        <v>15.733333333333333</v>
      </c>
      <c r="AS284" s="16">
        <f>IF( 数据!AS284&lt;=6,(数据!AS284-1)*权重!AI$48,              IF(数据!AS284&lt;=12, 5*权重!AI$48+(数据!AS284-6)*权重!AI$49,                              5*权重!AI$48+6*权重!AI$49+(数据!AS284-12)*权重!AI$51              )
 )</f>
        <v>6.6500000000000012</v>
      </c>
      <c r="AT284" s="16">
        <f>IF( 数据!AT284&lt;=6,(数据!AT284-1)*权重!AJ$48,              IF(数据!AT284&lt;=12, 5*权重!AJ$48+(数据!AT284-6)*权重!AJ$49,                              5*权重!AJ$48+6*权重!AJ$49+(数据!AT284-12)*权重!AJ$51              )
 )</f>
        <v>67</v>
      </c>
      <c r="AU284" s="16">
        <f>IF( 数据!AU284&lt;=6,(数据!AU284-1)*权重!AK$48,              IF(数据!AU284&lt;=12, 5*权重!AK$48+(数据!AU284-6)*权重!AK$49,                              5*权重!AK$48+6*权重!AK$49+(数据!AU284-12)*权重!AK$51              )
 )</f>
        <v>14.799999999999999</v>
      </c>
      <c r="AV284" s="16">
        <f>IF( 数据!AV284&lt;=6,(数据!AV284-1)*权重!AL$48,              IF(数据!AV284&lt;=10, 5*权重!AL$48+(数据!AV284-4)*权重!AL$50,                              5*权重!AL$48+4*权重!AL$50+(数据!AV284-10)*权重!AL$52              )  )</f>
        <v>2.125</v>
      </c>
      <c r="AW284" s="16">
        <f>IF( 数据!AW284&lt;=6,(数据!AW284-1)*权重!AM$48,              IF(数据!AW284&lt;=10, 5*权重!AM$48+(数据!AW284-4)*权重!AM$50,                              5*权重!AM$48+4*权重!AM$50+(数据!AW284-10)*权重!AM$52              )  )</f>
        <v>3.45</v>
      </c>
      <c r="AX284" s="16">
        <f>IF( 数据!AX284&lt;=6,(数据!AX284-1)*权重!AN$48,              IF(数据!AX284&lt;=10, 5*权重!AN$48+(数据!AX284-4)*权重!AN$50,                              5*权重!AN$48+4*权重!AN$50+(数据!AX284-10)*权重!AN$52              )  )</f>
        <v>21.5</v>
      </c>
      <c r="AY284" s="8">
        <v>3</v>
      </c>
      <c r="AZ284" s="8">
        <v>1</v>
      </c>
      <c r="BA284" s="8">
        <v>3</v>
      </c>
      <c r="BB284" s="8">
        <v>3</v>
      </c>
      <c r="BC284" s="8">
        <v>1</v>
      </c>
      <c r="BD284" s="8">
        <v>1</v>
      </c>
      <c r="BE284" s="8">
        <v>1</v>
      </c>
      <c r="BF284" s="8">
        <v>2</v>
      </c>
      <c r="BG284" s="8">
        <v>1</v>
      </c>
      <c r="BH284" s="8">
        <v>3</v>
      </c>
      <c r="BI284" s="8">
        <v>1</v>
      </c>
      <c r="BJ284" s="8" t="s">
        <v>26</v>
      </c>
      <c r="BK284" s="8" t="s">
        <v>20</v>
      </c>
      <c r="BL284" s="8">
        <v>13</v>
      </c>
      <c r="BM284" s="8" t="s">
        <v>26</v>
      </c>
      <c r="BN284" s="8"/>
      <c r="BO284" s="8">
        <v>14</v>
      </c>
      <c r="BP284" s="34">
        <v>46203</v>
      </c>
      <c r="BQ284" s="8" t="s">
        <v>21</v>
      </c>
      <c r="BR284" s="8" t="s">
        <v>156</v>
      </c>
    </row>
    <row r="285" spans="1:70" ht="15.5" thickBot="1" x14ac:dyDescent="0.35">
      <c r="A285" s="8" t="s">
        <v>26</v>
      </c>
      <c r="B285" s="16">
        <f t="shared" si="11"/>
        <v>413.21250000000003</v>
      </c>
      <c r="C285" s="8" t="s">
        <v>622</v>
      </c>
      <c r="D285" s="8" t="s">
        <v>154</v>
      </c>
      <c r="E285" s="33">
        <v>1</v>
      </c>
      <c r="F285" s="8">
        <v>0</v>
      </c>
      <c r="G285" s="8" t="s">
        <v>22</v>
      </c>
      <c r="H285" s="8" t="s">
        <v>315</v>
      </c>
      <c r="I285" s="8">
        <v>31</v>
      </c>
      <c r="J285" s="8">
        <v>143</v>
      </c>
      <c r="K285" s="8">
        <v>159</v>
      </c>
      <c r="L285" s="16">
        <f>IF( 数据!L285&lt;=6,(数据!L285-1)*权重!B$48,              IF(数据!L285&lt;=12, 5*权重!B$48+(数据!L285-6)*权重!B$49,                              5*权重!B$48+6*权重!B$49+(数据!L285-12)*权重!B$51              )
 )</f>
        <v>4.8666666666666663</v>
      </c>
      <c r="M285" s="16">
        <f>IF( 数据!M285&lt;=6,(数据!M285-1)*权重!C$48,              IF(数据!M285&lt;=12, 5*权重!C$48+(数据!M285-6)*权重!C$49,                              5*权重!C$48+6*权重!C$49+(数据!M285-12)*权重!C$51              )
 )</f>
        <v>0.90000000000000013</v>
      </c>
      <c r="N285" s="16">
        <f>IF( 数据!N285&lt;=6,(数据!N285-1)*权重!D$48,              IF(数据!N285&lt;=12, 5*权重!D$48+(数据!N285-6)*权重!D$49,                              5*权重!D$48+6*权重!D$49+(数据!N285-12)*权重!D$51              )
 )</f>
        <v>0.8</v>
      </c>
      <c r="O285" s="16">
        <f>IF( 数据!O285&lt;=6,(数据!O285-1)*权重!E$48,              IF(数据!O285&lt;=12, 5*权重!E$48+(数据!O285-6)*权重!E$49,                              5*权重!E$48+6*权重!E$49+(数据!O285-12)*权重!E$51              )
 )</f>
        <v>0</v>
      </c>
      <c r="P285" s="16">
        <f>IF( 数据!P285&lt;=6,(数据!P285-1)*权重!F$48,              IF(数据!P285&lt;=12, 5*权重!F$48+(数据!P285-6)*权重!F$49,                              5*权重!F$48+6*权重!F$49+(数据!P285-12)*权重!F$51              )
 )</f>
        <v>-1.9666666666666663</v>
      </c>
      <c r="Q285" s="16">
        <f>IF( 数据!Q285&lt;=6,(数据!Q285-1)*权重!G$48,              IF(数据!Q285&lt;=12, 5*权重!G$48+(数据!Q285-6)*权重!G$49,                              5*权重!G$48+6*权重!G$49+(数据!Q285-12)*权重!G$51              )
 )</f>
        <v>0</v>
      </c>
      <c r="R285" s="16">
        <f>IF( 数据!R285&lt;=6,(数据!R285-1)*权重!H$48,              IF(数据!R285&lt;=12, 5*权重!H$48+(数据!R285-6)*权重!H$49,                              5*权重!H$48+6*权重!H$49+(数据!R285-12)*权重!H$51              )
 )</f>
        <v>0</v>
      </c>
      <c r="S285" s="16">
        <f>IF( 数据!S285&lt;=6,(数据!S285-1)*权重!I$48,              IF(数据!S285&lt;=12, 5*权重!I$48+(数据!S285-6)*权重!I$49,                              5*权重!I$48+6*权重!I$49+(数据!S285-12)*权重!I$51              )
 )</f>
        <v>20.666666666666664</v>
      </c>
      <c r="T285" s="16">
        <f>IF( 数据!T285&lt;=6,(数据!T285-1)*权重!J$48,              IF(数据!T285&lt;=12, 5*权重!J$48+(数据!T285-6)*权重!J$49,                              5*权重!J$48+6*权重!J$49+(数据!T285-12)*权重!J$51              )
 )</f>
        <v>2.2666666666666666</v>
      </c>
      <c r="U285" s="16">
        <f>IF( 数据!U285&lt;=6,(数据!U285-1)*权重!K$48,              IF(数据!U285&lt;=12, 5*权重!K$48+(数据!U285-6)*权重!K$49,                              5*权重!K$48+6*权重!K$49+(数据!U285-12)*权重!K$51              )
 )</f>
        <v>0</v>
      </c>
      <c r="V285" s="16">
        <f>IF( 数据!V285&lt;=6,(数据!V285-1)*权重!L$48,              IF(数据!V285&lt;=12, 5*权重!L$48+(数据!V285-6)*权重!L$49,                              5*权重!L$48+6*权重!L$49+(数据!V285-12)*权重!L$51              )
 )</f>
        <v>7.5000000000000009</v>
      </c>
      <c r="W285" s="16">
        <f>IF( 数据!W285&lt;=6,(数据!W285-1)*权重!M$48,              IF(数据!W285&lt;=12, 5*权重!M$48+(数据!W285-6)*权重!M$49,                              5*权重!M$48+6*权重!M$49+(数据!W285-12)*权重!M$51              )
 )</f>
        <v>2.0333333333333332</v>
      </c>
      <c r="X285" s="16">
        <f>IF( 数据!X285&lt;=6,(数据!X285-1)*权重!N$48,              IF(数据!X285&lt;=12, 5*权重!N$48+(数据!X285-6)*权重!N$49,                              5*权重!N$48+6*权重!N$49+(数据!X285-12)*权重!N$51              )
 )</f>
        <v>1.7999999999999998</v>
      </c>
      <c r="Y285" s="16">
        <f>IF( 数据!Y285&lt;=6,(数据!Y285-1)*权重!O$48,              IF(数据!Y285&lt;=12, 5*权重!O$48+(数据!Y285-6)*权重!O$49,                              5*权重!O$48+6*权重!O$49+(数据!Y285-12)*权重!O$51              )
 )</f>
        <v>4.2</v>
      </c>
      <c r="Z285" s="16">
        <f>IF( 数据!Z285&lt;=6,(数据!Z285-1)*权重!P$48,              IF(数据!Z285&lt;=10, 5*权重!P$48+(数据!Z285-4)*权重!P$50,                              5*权重!P$48+4*权重!P$50+(数据!Z285-10)*权重!P$52              )  )</f>
        <v>-0.72500000000000009</v>
      </c>
      <c r="AA285" s="16">
        <f>IF( 数据!AA285&lt;=6,(数据!AA285-1)*权重!Q$48,              IF(数据!AA285&lt;=12, 5*权重!Q$48+(数据!AA285-6)*权重!Q$49,                              5*权重!Q$48+6*权重!Q$49+(数据!AA285-12)*权重!Q$51              )
 )</f>
        <v>4.5</v>
      </c>
      <c r="AB285" s="16">
        <f>IF( 数据!AB285&lt;=6,(数据!AB285-1)*权重!R$48,              IF(数据!AB285&lt;=10, 5*权重!R$48+(数据!AB285-4)*权重!R$50,                              5*权重!R$48+4*权重!R$50+(数据!AB285-10)*权重!R$52              )  )</f>
        <v>56</v>
      </c>
      <c r="AC285" s="16">
        <f>IF( 数据!AC285&lt;=6,(数据!AC285-1)*权重!S$48,              IF(数据!AC285&lt;=12, 5*权重!S$48+(数据!AC285-6)*权重!S$49,                              5*权重!S$48+6*权重!S$49+(数据!AC285-12)*权重!S$51              )
 )</f>
        <v>19.5</v>
      </c>
      <c r="AD285" s="16">
        <f>IF( 数据!AD285&lt;=6,(数据!AD285-1)*权重!T$48,              IF(数据!AD285&lt;=12, 5*权重!T$48+(数据!AD285-6)*权重!T$49,                              5*权重!T$48+6*权重!T$49+(数据!AD285-12)*权重!T$51              )
 )</f>
        <v>-1.5999999999999996</v>
      </c>
      <c r="AE285" s="16">
        <f>IF( 数据!AE285&lt;=6,(数据!AE285-1)*权重!U$48,              IF(数据!AE285&lt;=10, 5*权重!U$48+(数据!AE285-4)*权重!U$50,                              5*权重!U$48+4*权重!U$50+(数据!AE285-10)*权重!U$52              )  )</f>
        <v>-1.7999999999999994</v>
      </c>
      <c r="AF285" s="16">
        <f>IF( 数据!AF285&lt;=6,(数据!AF285-1)*权重!V$48,              IF(数据!AF285&lt;=10, 5*权重!V$48+(数据!AF285-4)*权重!V$50,                              5*权重!V$48+4*权重!V$50+(数据!AF285-10)*权重!V$52              )  )</f>
        <v>6.5250000000000004</v>
      </c>
      <c r="AG285" s="16">
        <f>IF( 数据!AG285&lt;=6,(数据!AG285-1)*权重!W$48,              IF(数据!AG285&lt;=12, 5*权重!W$48+(数据!AG285-6)*权重!W$49,                              5*权重!W$48+6*权重!W$49+(数据!AG285-12)*权重!W$51              )
 )</f>
        <v>3.6999999999999997</v>
      </c>
      <c r="AH285" s="16">
        <f>IF( 数据!AH285&lt;=6,(数据!AH285-1)*权重!X$48,              IF(数据!AH285&lt;=10, 5*权重!X$48+(数据!AH285-4)*权重!X$50,                              5*权重!X$48+4*权重!X$50+(数据!AH285-10)*权重!X$52              )  )</f>
        <v>-0.16249999999999998</v>
      </c>
      <c r="AI285" s="16">
        <f>IF( 数据!AI285&lt;=6,(数据!AI285-1)*权重!Y$48,              IF(数据!AI285&lt;=12, 5*权重!Y$48+(数据!AI285-6)*权重!Y$49,                              5*权重!Y$48+6*权重!Y$49+(数据!AI285-12)*权重!Y$51              )
 )</f>
        <v>0</v>
      </c>
      <c r="AJ285" s="16">
        <f>IF( 数据!AJ285&lt;=6,(数据!AJ285-1)*权重!Z$48,              IF(数据!AJ285&lt;=10, 5*权重!Z$48+(数据!AJ285-4)*权重!Z$50,                              5*权重!Z$48+4*权重!Z$50+(数据!AJ285-10)*权重!Z$52              )  )</f>
        <v>8.0750000000000011</v>
      </c>
      <c r="AK285" s="16">
        <f>IF( 数据!AK285&lt;=6,(数据!AK285-1)*权重!AA$48,              IF(数据!AK285&lt;=10, 5*权重!AA$48+(数据!AK285-4)*权重!AA$50,                              5*权重!AA$48+4*权重!AA$50+(数据!AK285-10)*权重!AA$52              )  )</f>
        <v>-1.625</v>
      </c>
      <c r="AL285" s="16">
        <f>IF( 数据!AL285&lt;=6,(数据!AL285-1)*权重!AB$48,              IF(数据!AL285&lt;=12, 5*权重!AB$48+(数据!AL285-6)*权重!AB$49,                              5*权重!AB$48+6*权重!AB$49+(数据!AL285-12)*权重!AB$51              )
 )</f>
        <v>14.4</v>
      </c>
      <c r="AM285" s="16">
        <f>IF( 数据!AM285&lt;=6,(数据!AM285-1)*权重!AC$48,              IF(数据!AM285&lt;=12, 5*权重!AC$48+(数据!AM285-6)*权重!AC$49,                              5*权重!AC$48+6*权重!AC$49+(数据!AM285-12)*权重!AC$51              )
 )</f>
        <v>8.5</v>
      </c>
      <c r="AN285" s="16">
        <f>IF( 数据!AN285&lt;=6,(数据!AN285-1)*权重!AD$48,              IF(数据!AN285&lt;=12, 5*权重!AD$48+(数据!AN285-6)*权重!AD$49,                              5*权重!AD$48+6*权重!AD$49+(数据!AN285-12)*权重!AD$51              )
 )</f>
        <v>72.604166666666671</v>
      </c>
      <c r="AO285" s="16">
        <f>IF( 数据!AO285&lt;=6,(数据!AO285-1)*权重!AE$48,              IF(数据!AO285&lt;=12, 5*权重!AE$48+(数据!AO285-6)*权重!AE$49,                              5*权重!AE$48+6*权重!AE$49+(数据!AO285-12)*权重!AE$51              )
 )</f>
        <v>12.5</v>
      </c>
      <c r="AP285" s="16">
        <f>IF( 数据!AP285&lt;=6,(数据!AP285-1)*权重!AF$48,              IF(数据!AP285&lt;=12, 5*权重!AF$48+(数据!AP285-6)*权重!AF$49,                              5*权重!AF$48+6*权重!AF$49+(数据!AP285-12)*权重!AF$51              )
 )</f>
        <v>13.833333333333334</v>
      </c>
      <c r="AQ285" s="16">
        <f>IF( 数据!AQ285&lt;=6,(数据!AQ285-1)*权重!AG$48,              IF(数据!AQ285&lt;=12, 5*权重!AG$48+(数据!AQ285-6)*权重!AG$49,                              5*权重!AG$48+6*权重!AG$49+(数据!AQ285-12)*权重!AG$51              )
 )</f>
        <v>17.8</v>
      </c>
      <c r="AR285" s="16">
        <f>IF( 数据!AR285&lt;=6,(数据!AR285-1)*权重!AH$48,              IF(数据!AR285&lt;=12, 5*权重!AH$48+(数据!AR285-6)*权重!AH$49,                              5*权重!AH$48+6*权重!AH$49+(数据!AR285-12)*权重!AH$51              )
 )</f>
        <v>15.733333333333333</v>
      </c>
      <c r="AS285" s="16">
        <f>IF( 数据!AS285&lt;=6,(数据!AS285-1)*权重!AI$48,              IF(数据!AS285&lt;=12, 5*权重!AI$48+(数据!AS285-6)*权重!AI$49,                              5*权重!AI$48+6*权重!AI$49+(数据!AS285-12)*权重!AI$51              )
 )</f>
        <v>8.5500000000000007</v>
      </c>
      <c r="AT285" s="16">
        <f>IF( 数据!AT285&lt;=6,(数据!AT285-1)*权重!AJ$48,              IF(数据!AT285&lt;=12, 5*权重!AJ$48+(数据!AT285-6)*权重!AJ$49,                              5*权重!AJ$48+6*权重!AJ$49+(数据!AT285-12)*权重!AJ$51              )
 )</f>
        <v>71.875</v>
      </c>
      <c r="AU285" s="16">
        <f>IF( 数据!AU285&lt;=6,(数据!AU285-1)*权重!AK$48,              IF(数据!AU285&lt;=12, 5*权重!AK$48+(数据!AU285-6)*权重!AK$49,                              5*权重!AK$48+6*权重!AK$49+(数据!AU285-12)*权重!AK$51              )
 )</f>
        <v>13.899999999999999</v>
      </c>
      <c r="AV285" s="16">
        <f>IF( 数据!AV285&lt;=6,(数据!AV285-1)*权重!AL$48,              IF(数据!AV285&lt;=10, 5*权重!AL$48+(数据!AV285-4)*权重!AL$50,                              5*权重!AL$48+4*权重!AL$50+(数据!AV285-10)*权重!AL$52              )  )</f>
        <v>1.7</v>
      </c>
      <c r="AW285" s="16">
        <f>IF( 数据!AW285&lt;=6,(数据!AW285-1)*权重!AM$48,              IF(数据!AW285&lt;=10, 5*权重!AM$48+(数据!AW285-4)*权重!AM$50,                              5*权重!AM$48+4*权重!AM$50+(数据!AW285-10)*权重!AM$52              )  )</f>
        <v>3.45</v>
      </c>
      <c r="AX285" s="16">
        <f>IF( 数据!AX285&lt;=6,(数据!AX285-1)*权重!AN$48,              IF(数据!AX285&lt;=10, 5*权重!AN$48+(数据!AX285-4)*权重!AN$50,                              5*权重!AN$48+4*权重!AN$50+(数据!AX285-10)*权重!AN$52              )  )</f>
        <v>22.912499999999998</v>
      </c>
      <c r="AY285" s="8">
        <v>2</v>
      </c>
      <c r="AZ285" s="8">
        <v>1</v>
      </c>
      <c r="BA285" s="8">
        <v>3</v>
      </c>
      <c r="BB285" s="8">
        <v>1</v>
      </c>
      <c r="BC285" s="8">
        <v>3</v>
      </c>
      <c r="BD285" s="8">
        <v>2</v>
      </c>
      <c r="BE285" s="8">
        <v>1</v>
      </c>
      <c r="BF285" s="8">
        <v>1</v>
      </c>
      <c r="BG285" s="8">
        <v>2</v>
      </c>
      <c r="BH285" s="8">
        <v>1</v>
      </c>
      <c r="BI285" s="8">
        <v>1</v>
      </c>
      <c r="BJ285" s="8" t="s">
        <v>26</v>
      </c>
      <c r="BK285" s="8" t="s">
        <v>20</v>
      </c>
      <c r="BL285" s="8">
        <v>14</v>
      </c>
      <c r="BM285" s="8" t="s">
        <v>26</v>
      </c>
      <c r="BN285" s="8"/>
      <c r="BO285" s="8">
        <v>37</v>
      </c>
      <c r="BP285" s="34">
        <v>46203</v>
      </c>
      <c r="BQ285" s="8" t="s">
        <v>21</v>
      </c>
      <c r="BR285" s="8" t="s">
        <v>156</v>
      </c>
    </row>
    <row r="286" spans="1:70" ht="15.5" thickBot="1" x14ac:dyDescent="0.35">
      <c r="A286" s="8" t="s">
        <v>26</v>
      </c>
      <c r="B286" s="16">
        <f>SUM(L286:AX286)</f>
        <v>430.11250000000001</v>
      </c>
      <c r="C286" s="8" t="s">
        <v>623</v>
      </c>
      <c r="D286" s="8" t="s">
        <v>154</v>
      </c>
      <c r="E286" s="33">
        <v>1</v>
      </c>
      <c r="F286" s="8">
        <v>0</v>
      </c>
      <c r="G286" s="8" t="s">
        <v>585</v>
      </c>
      <c r="H286" s="8" t="s">
        <v>24</v>
      </c>
      <c r="I286" s="8">
        <v>27</v>
      </c>
      <c r="J286" s="8">
        <v>140</v>
      </c>
      <c r="K286" s="8">
        <v>155</v>
      </c>
      <c r="L286" s="16">
        <f>IF( 数据!L286&lt;=6,(数据!L286-1)*权重!B$48,              IF(数据!L286&lt;=12, 5*权重!B$48+(数据!L286-6)*权重!B$49,                              5*权重!B$48+6*权重!B$49+(数据!L286-12)*权重!B$51              )
 )</f>
        <v>3.4666666666666668</v>
      </c>
      <c r="M286" s="16">
        <f>IF( 数据!M286&lt;=6,(数据!M286-1)*权重!C$48,              IF(数据!M286&lt;=12, 5*权重!C$48+(数据!M286-6)*权重!C$49,                              5*权重!C$48+6*权重!C$49+(数据!M286-12)*权重!C$51              )
 )</f>
        <v>2.1</v>
      </c>
      <c r="N286" s="16">
        <f>IF( 数据!N286&lt;=6,(数据!N286-1)*权重!D$48,              IF(数据!N286&lt;=12, 5*权重!D$48+(数据!N286-6)*权重!D$49,                              5*权重!D$48+6*权重!D$49+(数据!N286-12)*权重!D$51              )
 )</f>
        <v>0.8</v>
      </c>
      <c r="O286" s="16">
        <f>IF( 数据!O286&lt;=6,(数据!O286-1)*权重!E$48,              IF(数据!O286&lt;=12, 5*权重!E$48+(数据!O286-6)*权重!E$49,                              5*权重!E$48+6*权重!E$49+(数据!O286-12)*权重!E$51              )
 )</f>
        <v>0</v>
      </c>
      <c r="P286" s="16">
        <f>IF( 数据!P286&lt;=6,(数据!P286-1)*权重!F$48,              IF(数据!P286&lt;=12, 5*权重!F$48+(数据!P286-6)*权重!F$49,                              5*权重!F$48+6*权重!F$49+(数据!P286-12)*权重!F$51              )
 )</f>
        <v>-2.7333333333333329</v>
      </c>
      <c r="Q286" s="16">
        <f>IF( 数据!Q286&lt;=6,(数据!Q286-1)*权重!G$48,              IF(数据!Q286&lt;=12, 5*权重!G$48+(数据!Q286-6)*权重!G$49,                              5*权重!G$48+6*权重!G$49+(数据!Q286-12)*权重!G$51              )
 )</f>
        <v>0</v>
      </c>
      <c r="R286" s="16">
        <f>IF( 数据!R286&lt;=6,(数据!R286-1)*权重!H$48,              IF(数据!R286&lt;=12, 5*权重!H$48+(数据!R286-6)*权重!H$49,                              5*权重!H$48+6*权重!H$49+(数据!R286-12)*权重!H$51              )
 )</f>
        <v>0</v>
      </c>
      <c r="S286" s="16">
        <f>IF( 数据!S286&lt;=6,(数据!S286-1)*权重!I$48,              IF(数据!S286&lt;=12, 5*权重!I$48+(数据!S286-6)*权重!I$49,                              5*权重!I$48+6*权重!I$49+(数据!S286-12)*权重!I$51              )
 )</f>
        <v>16.566666666666666</v>
      </c>
      <c r="T286" s="16">
        <f>IF( 数据!T286&lt;=6,(数据!T286-1)*权重!J$48,              IF(数据!T286&lt;=12, 5*权重!J$48+(数据!T286-6)*权重!J$49,                              5*权重!J$48+6*权重!J$49+(数据!T286-12)*权重!J$51              )
 )</f>
        <v>2.2666666666666666</v>
      </c>
      <c r="U286" s="16">
        <f>IF( 数据!U286&lt;=6,(数据!U286-1)*权重!K$48,              IF(数据!U286&lt;=12, 5*权重!K$48+(数据!U286-6)*权重!K$49,                              5*权重!K$48+6*权重!K$49+(数据!U286-12)*权重!K$51              )
 )</f>
        <v>0</v>
      </c>
      <c r="V286" s="16">
        <f>IF( 数据!V286&lt;=6,(数据!V286-1)*权重!L$48,              IF(数据!V286&lt;=12, 5*权重!L$48+(数据!V286-6)*权重!L$49,                              5*权重!L$48+6*权重!L$49+(数据!V286-12)*权重!L$51              )
 )</f>
        <v>8.1666666666666679</v>
      </c>
      <c r="W286" s="16">
        <f>IF( 数据!W286&lt;=6,(数据!W286-1)*权重!M$48,              IF(数据!W286&lt;=12, 5*权重!M$48+(数据!W286-6)*权重!M$49,                              5*权重!M$48+6*权重!M$49+(数据!W286-12)*权重!M$51              )
 )</f>
        <v>0.76666666666666661</v>
      </c>
      <c r="X286" s="16">
        <f>IF( 数据!X286&lt;=6,(数据!X286-1)*权重!N$48,              IF(数据!X286&lt;=12, 5*权重!N$48+(数据!X286-6)*权重!N$49,                              5*权重!N$48+6*权重!N$49+(数据!X286-12)*权重!N$51              )
 )</f>
        <v>3.1999999999999997</v>
      </c>
      <c r="Y286" s="16">
        <f>IF( 数据!Y286&lt;=6,(数据!Y286-1)*权重!O$48,              IF(数据!Y286&lt;=12, 5*权重!O$48+(数据!Y286-6)*权重!O$49,                              5*权重!O$48+6*权重!O$49+(数据!Y286-12)*权重!O$51              )
 )</f>
        <v>1.5333333333333332</v>
      </c>
      <c r="Z286" s="16">
        <f>IF( 数据!Z286&lt;=6,(数据!Z286-1)*权重!P$48,              IF(数据!Z286&lt;=10, 5*权重!P$48+(数据!Z286-4)*权重!P$50,                              5*权重!P$48+4*权重!P$50+(数据!Z286-10)*权重!P$52              )  )</f>
        <v>-1.0750000000000002</v>
      </c>
      <c r="AA286" s="16">
        <f>IF( 数据!AA286&lt;=6,(数据!AA286-1)*权重!Q$48,              IF(数据!AA286&lt;=12, 5*权重!Q$48+(数据!AA286-6)*权重!Q$49,                              5*权重!Q$48+6*权重!Q$49+(数据!AA286-12)*权重!Q$51              )
 )</f>
        <v>6.2333333333333325</v>
      </c>
      <c r="AB286" s="16">
        <f>IF( 数据!AB286&lt;=6,(数据!AB286-1)*权重!R$48,              IF(数据!AB286&lt;=10, 5*权重!R$48+(数据!AB286-4)*权重!R$50,                              5*权重!R$48+4*权重!R$50+(数据!AB286-10)*权重!R$52              )  )</f>
        <v>56.75</v>
      </c>
      <c r="AC286" s="16">
        <f>IF( 数据!AC286&lt;=6,(数据!AC286-1)*权重!S$48,              IF(数据!AC286&lt;=12, 5*权重!S$48+(数据!AC286-6)*权重!S$49,                              5*权重!S$48+6*权重!S$49+(数据!AC286-12)*权重!S$51              )
 )</f>
        <v>20.183333333333334</v>
      </c>
      <c r="AD286" s="16">
        <f>IF( 数据!AD286&lt;=6,(数据!AD286-1)*权重!T$48,              IF(数据!AD286&lt;=12, 5*权重!T$48+(数据!AD286-6)*权重!T$49,                              5*权重!T$48+6*权重!T$49+(数据!AD286-12)*权重!T$51              )
 )</f>
        <v>-1.5999999999999996</v>
      </c>
      <c r="AE286" s="16">
        <f>IF( 数据!AE286&lt;=6,(数据!AE286-1)*权重!U$48,              IF(数据!AE286&lt;=10, 5*权重!U$48+(数据!AE286-4)*权重!U$50,                              5*权重!U$48+4*权重!U$50+(数据!AE286-10)*权重!U$52              )  )</f>
        <v>-2.1999999999999993</v>
      </c>
      <c r="AF286" s="16">
        <f>IF( 数据!AF286&lt;=6,(数据!AF286-1)*权重!V$48,              IF(数据!AF286&lt;=10, 5*权重!V$48+(数据!AF286-4)*权重!V$50,                              5*权重!V$48+4*权重!V$50+(数据!AF286-10)*权重!V$52              )  )</f>
        <v>7.3500000000000005</v>
      </c>
      <c r="AG286" s="16">
        <f>IF( 数据!AG286&lt;=6,(数据!AG286-1)*权重!W$48,              IF(数据!AG286&lt;=12, 5*权重!W$48+(数据!AG286-6)*权重!W$49,                              5*权重!W$48+6*权重!W$49+(数据!AG286-12)*权重!W$51              )
 )</f>
        <v>3.3</v>
      </c>
      <c r="AH286" s="16">
        <f>IF( 数据!AH286&lt;=6,(数据!AH286-1)*权重!X$48,              IF(数据!AH286&lt;=10, 5*权重!X$48+(数据!AH286-4)*权重!X$50,                              5*权重!X$48+4*权重!X$50+(数据!AH286-10)*权重!X$52              )  )</f>
        <v>0.17500000000000004</v>
      </c>
      <c r="AI286" s="16">
        <f>IF( 数据!AI286&lt;=6,(数据!AI286-1)*权重!Y$48,              IF(数据!AI286&lt;=12, 5*权重!Y$48+(数据!AI286-6)*权重!Y$49,                              5*权重!Y$48+6*权重!Y$49+(数据!AI286-12)*权重!Y$51              )
 )</f>
        <v>0.8</v>
      </c>
      <c r="AJ286" s="16">
        <f>IF( 数据!AJ286&lt;=6,(数据!AJ286-1)*权重!Z$48,              IF(数据!AJ286&lt;=10, 5*权重!Z$48+(数据!AJ286-4)*权重!Z$50,                              5*权重!Z$48+4*权重!Z$50+(数据!AJ286-10)*权重!Z$52              )  )</f>
        <v>10.425000000000001</v>
      </c>
      <c r="AK286" s="16">
        <f>IF( 数据!AK286&lt;=6,(数据!AK286-1)*权重!AA$48,              IF(数据!AK286&lt;=10, 5*权重!AA$48+(数据!AK286-4)*权重!AA$50,                              5*权重!AA$48+4*权重!AA$50+(数据!AK286-10)*权重!AA$52              )  )</f>
        <v>-1.1000000000000001</v>
      </c>
      <c r="AL286" s="16">
        <f>IF( 数据!AL286&lt;=6,(数据!AL286-1)*权重!AB$48,              IF(数据!AL286&lt;=12, 5*权重!AB$48+(数据!AL286-6)*权重!AB$49,                              5*权重!AB$48+6*权重!AB$49+(数据!AL286-12)*权重!AB$51              )
 )</f>
        <v>13.5</v>
      </c>
      <c r="AM286" s="16">
        <f>IF( 数据!AM286&lt;=6,(数据!AM286-1)*权重!AC$48,              IF(数据!AM286&lt;=12, 5*权重!AC$48+(数据!AM286-6)*权重!AC$49,                              5*权重!AC$48+6*权重!AC$49+(数据!AM286-12)*权重!AC$51              )
 )</f>
        <v>8.5</v>
      </c>
      <c r="AN286" s="16">
        <f>IF( 数据!AN286&lt;=6,(数据!AN286-1)*权重!AD$48,              IF(数据!AN286&lt;=12, 5*权重!AD$48+(数据!AN286-6)*权重!AD$49,                              5*权重!AD$48+6*权重!AD$49+(数据!AN286-12)*权重!AD$51              )
 )</f>
        <v>72.604166666666671</v>
      </c>
      <c r="AO286" s="16">
        <f>IF( 数据!AO286&lt;=6,(数据!AO286-1)*权重!AE$48,              IF(数据!AO286&lt;=12, 5*权重!AE$48+(数据!AO286-6)*权重!AE$49,                              5*权重!AE$48+6*权重!AE$49+(数据!AO286-12)*权重!AE$51              )
 )</f>
        <v>22.9</v>
      </c>
      <c r="AP286" s="16">
        <f>IF( 数据!AP286&lt;=6,(数据!AP286-1)*权重!AF$48,              IF(数据!AP286&lt;=12, 5*权重!AF$48+(数据!AP286-6)*权重!AF$49,                              5*权重!AF$48+6*权重!AF$49+(数据!AP286-12)*权重!AF$51              )
 )</f>
        <v>15.433333333333334</v>
      </c>
      <c r="AQ286" s="16">
        <f>IF( 数据!AQ286&lt;=6,(数据!AQ286-1)*权重!AG$48,              IF(数据!AQ286&lt;=12, 5*权重!AG$48+(数据!AQ286-6)*权重!AG$49,                              5*权重!AG$48+6*权重!AG$49+(数据!AQ286-12)*权重!AG$51              )
 )</f>
        <v>18.316666666666666</v>
      </c>
      <c r="AR286" s="16">
        <f>IF( 数据!AR286&lt;=6,(数据!AR286-1)*权重!AH$48,              IF(数据!AR286&lt;=12, 5*权重!AH$48+(数据!AR286-6)*权重!AH$49,                              5*权重!AH$48+6*权重!AH$49+(数据!AR286-12)*权重!AH$51              )
 )</f>
        <v>15.733333333333333</v>
      </c>
      <c r="AS286" s="16">
        <f>IF( 数据!AS286&lt;=6,(数据!AS286-1)*权重!AI$48,              IF(数据!AS286&lt;=12, 5*权重!AI$48+(数据!AS286-6)*权重!AI$49,                              5*权重!AI$48+6*权重!AI$49+(数据!AS286-12)*权重!AI$51              )
 )</f>
        <v>8.5500000000000007</v>
      </c>
      <c r="AT286" s="16">
        <f>IF( 数据!AT286&lt;=6,(数据!AT286-1)*权重!AJ$48,              IF(数据!AT286&lt;=12, 5*权重!AJ$48+(数据!AT286-6)*权重!AJ$49,                              5*权重!AJ$48+6*权重!AJ$49+(数据!AT286-12)*权重!AJ$51              )
 )</f>
        <v>76.75</v>
      </c>
      <c r="AU286" s="16">
        <f>IF( 数据!AU286&lt;=6,(数据!AU286-1)*权重!AK$48,              IF(数据!AU286&lt;=12, 5*权重!AK$48+(数据!AU286-6)*权重!AK$49,                              5*权重!AK$48+6*权重!AK$49+(数据!AU286-12)*权重!AK$51              )
 )</f>
        <v>14.2</v>
      </c>
      <c r="AV286" s="16">
        <f>IF( 数据!AV286&lt;=6,(数据!AV286-1)*权重!AL$48,              IF(数据!AV286&lt;=10, 5*权重!AL$48+(数据!AV286-4)*权重!AL$50,                              5*权重!AL$48+4*权重!AL$50+(数据!AV286-10)*权重!AL$52              )  )</f>
        <v>2.5499999999999998</v>
      </c>
      <c r="AW286" s="16">
        <f>IF( 数据!AW286&lt;=6,(数据!AW286-1)*权重!AM$48,              IF(数据!AW286&lt;=10, 5*权重!AM$48+(数据!AW286-4)*权重!AM$50,                              5*权重!AM$48+4*权重!AM$50+(数据!AW286-10)*权重!AM$52              )  )</f>
        <v>4.2</v>
      </c>
      <c r="AX286" s="16">
        <f>IF( 数据!AX286&lt;=6,(数据!AX286-1)*权重!AN$48,              IF(数据!AX286&lt;=10, 5*权重!AN$48+(数据!AX286-4)*权重!AN$50,                              5*权重!AN$48+4*权重!AN$50+(数据!AX286-10)*权重!AN$52              )  )</f>
        <v>21.5</v>
      </c>
      <c r="AY286" s="8">
        <v>3</v>
      </c>
      <c r="AZ286" s="8">
        <v>3</v>
      </c>
      <c r="BA286" s="8">
        <v>1</v>
      </c>
      <c r="BB286" s="8">
        <v>1</v>
      </c>
      <c r="BC286" s="8">
        <v>2</v>
      </c>
      <c r="BD286" s="8">
        <v>4</v>
      </c>
      <c r="BE286" s="8">
        <v>2</v>
      </c>
      <c r="BF286" s="8">
        <v>1</v>
      </c>
      <c r="BG286" s="8">
        <v>1</v>
      </c>
      <c r="BH286" s="8">
        <v>3</v>
      </c>
      <c r="BI286" s="8">
        <v>3</v>
      </c>
      <c r="BJ286" s="8" t="s">
        <v>26</v>
      </c>
      <c r="BK286" s="8" t="s">
        <v>20</v>
      </c>
      <c r="BL286" s="8">
        <v>12</v>
      </c>
      <c r="BM286" s="8" t="s">
        <v>26</v>
      </c>
      <c r="BN286" s="8"/>
      <c r="BO286" s="8">
        <v>99</v>
      </c>
      <c r="BP286" s="34">
        <v>47664</v>
      </c>
      <c r="BQ286" s="8" t="s">
        <v>21</v>
      </c>
      <c r="BR286" s="8" t="s">
        <v>156</v>
      </c>
    </row>
    <row r="287" spans="1:70" ht="15.5" thickBot="1" x14ac:dyDescent="0.35">
      <c r="A287" s="8" t="s">
        <v>26</v>
      </c>
      <c r="B287" s="16">
        <f>SUM(L287:AX287)</f>
        <v>416.42916666666667</v>
      </c>
      <c r="C287" s="8" t="s">
        <v>624</v>
      </c>
      <c r="D287" s="8" t="s">
        <v>154</v>
      </c>
      <c r="E287" s="33">
        <v>1</v>
      </c>
      <c r="F287" s="8">
        <v>0</v>
      </c>
      <c r="G287" s="8" t="s">
        <v>33</v>
      </c>
      <c r="H287" s="8" t="s">
        <v>137</v>
      </c>
      <c r="I287" s="8">
        <v>25</v>
      </c>
      <c r="J287" s="8">
        <v>147</v>
      </c>
      <c r="K287" s="8">
        <v>177</v>
      </c>
      <c r="L287" s="16">
        <f>IF( 数据!L287&lt;=6,(数据!L287-1)*权重!B$48,              IF(数据!L287&lt;=12, 5*权重!B$48+(数据!L287-6)*权重!B$49,                              5*权重!B$48+6*权重!B$49+(数据!L287-12)*权重!B$51              )
 )</f>
        <v>4.8666666666666663</v>
      </c>
      <c r="M287" s="16">
        <f>IF( 数据!M287&lt;=6,(数据!M287-1)*权重!C$48,              IF(数据!M287&lt;=12, 5*权重!C$48+(数据!M287-6)*权重!C$49,                              5*权重!C$48+6*权重!C$49+(数据!M287-12)*权重!C$51              )
 )</f>
        <v>0.91666666666666674</v>
      </c>
      <c r="N287" s="16">
        <f>IF( 数据!N287&lt;=6,(数据!N287-1)*权重!D$48,              IF(数据!N287&lt;=12, 5*权重!D$48+(数据!N287-6)*权重!D$49,                              5*权重!D$48+6*权重!D$49+(数据!N287-12)*权重!D$51              )
 )</f>
        <v>0.8</v>
      </c>
      <c r="O287" s="16">
        <f>IF( 数据!O287&lt;=6,(数据!O287-1)*权重!E$48,              IF(数据!O287&lt;=12, 5*权重!E$48+(数据!O287-6)*权重!E$49,                              5*权重!E$48+6*权重!E$49+(数据!O287-12)*权重!E$51              )
 )</f>
        <v>0</v>
      </c>
      <c r="P287" s="16">
        <f>IF( 数据!P287&lt;=6,(数据!P287-1)*权重!F$48,              IF(数据!P287&lt;=12, 5*权重!F$48+(数据!P287-6)*权重!F$49,                              5*权重!F$48+6*权重!F$49+(数据!P287-12)*权重!F$51              )
 )</f>
        <v>-1.583333333333333</v>
      </c>
      <c r="Q287" s="16">
        <f>IF( 数据!Q287&lt;=6,(数据!Q287-1)*权重!G$48,              IF(数据!Q287&lt;=12, 5*权重!G$48+(数据!Q287-6)*权重!G$49,                              5*权重!G$48+6*权重!G$49+(数据!Q287-12)*权重!G$51              )
 )</f>
        <v>0</v>
      </c>
      <c r="R287" s="16">
        <f>IF( 数据!R287&lt;=6,(数据!R287-1)*权重!H$48,              IF(数据!R287&lt;=12, 5*权重!H$48+(数据!R287-6)*权重!H$49,                              5*权重!H$48+6*权重!H$49+(数据!R287-12)*权重!H$51              )
 )</f>
        <v>0</v>
      </c>
      <c r="S287" s="16">
        <f>IF( 数据!S287&lt;=6,(数据!S287-1)*权重!I$48,              IF(数据!S287&lt;=12, 5*权重!I$48+(数据!S287-6)*权重!I$49,                              5*权重!I$48+6*权重!I$49+(数据!S287-12)*权重!I$51              )
 )</f>
        <v>20.666666666666664</v>
      </c>
      <c r="T287" s="16">
        <f>IF( 数据!T287&lt;=6,(数据!T287-1)*权重!J$48,              IF(数据!T287&lt;=12, 5*权重!J$48+(数据!T287-6)*权重!J$49,                              5*权重!J$48+6*权重!J$49+(数据!T287-12)*权重!J$51              )
 )</f>
        <v>2.8833333333333333</v>
      </c>
      <c r="U287" s="16">
        <f>IF( 数据!U287&lt;=6,(数据!U287-1)*权重!K$48,              IF(数据!U287&lt;=12, 5*权重!K$48+(数据!U287-6)*权重!K$49,                              5*权重!K$48+6*权重!K$49+(数据!U287-12)*权重!K$51              )
 )</f>
        <v>0</v>
      </c>
      <c r="V287" s="16">
        <f>IF( 数据!V287&lt;=6,(数据!V287-1)*权重!L$48,              IF(数据!V287&lt;=12, 5*权重!L$48+(数据!V287-6)*权重!L$49,                              5*权重!L$48+6*权重!L$49+(数据!V287-12)*权重!L$51              )
 )</f>
        <v>6.4</v>
      </c>
      <c r="W287" s="16">
        <f>IF( 数据!W287&lt;=6,(数据!W287-1)*权重!M$48,              IF(数据!W287&lt;=12, 5*权重!M$48+(数据!W287-6)*权重!M$49,                              5*权重!M$48+6*权重!M$49+(数据!W287-12)*权重!M$51              )
 )</f>
        <v>2.0333333333333332</v>
      </c>
      <c r="X287" s="16">
        <f>IF( 数据!X287&lt;=6,(数据!X287-1)*权重!N$48,              IF(数据!X287&lt;=12, 5*权重!N$48+(数据!X287-6)*权重!N$49,                              5*权重!N$48+6*权重!N$49+(数据!X287-12)*权重!N$51              )
 )</f>
        <v>2.2999999999999998</v>
      </c>
      <c r="Y287" s="16">
        <f>IF( 数据!Y287&lt;=6,(数据!Y287-1)*权重!O$48,              IF(数据!Y287&lt;=12, 5*权重!O$48+(数据!Y287-6)*权重!O$49,                              5*权重!O$48+6*权重!O$49+(数据!Y287-12)*权重!O$51              )
 )</f>
        <v>1.5333333333333332</v>
      </c>
      <c r="Z287" s="16">
        <f>IF( 数据!Z287&lt;=6,(数据!Z287-1)*权重!P$48,              IF(数据!Z287&lt;=10, 5*权重!P$48+(数据!Z287-4)*权重!P$50,                              5*权重!P$48+4*权重!P$50+(数据!Z287-10)*权重!P$52              )  )</f>
        <v>-0.37500000000000022</v>
      </c>
      <c r="AA287" s="16">
        <f>IF( 数据!AA287&lt;=6,(数据!AA287-1)*权重!Q$48,              IF(数据!AA287&lt;=12, 5*权重!Q$48+(数据!AA287-6)*权重!Q$49,                              5*权重!Q$48+6*权重!Q$49+(数据!AA287-12)*权重!Q$51              )
 )</f>
        <v>6.2333333333333325</v>
      </c>
      <c r="AB287" s="16">
        <f>IF( 数据!AB287&lt;=6,(数据!AB287-1)*权重!R$48,              IF(数据!AB287&lt;=10, 5*权重!R$48+(数据!AB287-4)*权重!R$50,                              5*权重!R$48+4*权重!R$50+(数据!AB287-10)*权重!R$52              )  )</f>
        <v>55.25</v>
      </c>
      <c r="AC287" s="16">
        <f>IF( 数据!AC287&lt;=6,(数据!AC287-1)*权重!S$48,              IF(数据!AC287&lt;=12, 5*权重!S$48+(数据!AC287-6)*权重!S$49,                              5*权重!S$48+6*权重!S$49+(数据!AC287-12)*权重!S$51              )
 )</f>
        <v>19.5</v>
      </c>
      <c r="AD287" s="16">
        <f>IF( 数据!AD287&lt;=6,(数据!AD287-1)*权重!T$48,              IF(数据!AD287&lt;=12, 5*权重!T$48+(数据!AD287-6)*权重!T$49,                              5*权重!T$48+6*权重!T$49+(数据!AD287-12)*权重!T$51              )
 )</f>
        <v>-0.49999999999999956</v>
      </c>
      <c r="AE287" s="16">
        <f>IF( 数据!AE287&lt;=6,(数据!AE287-1)*权重!U$48,              IF(数据!AE287&lt;=10, 5*权重!U$48+(数据!AE287-4)*权重!U$50,                              5*权重!U$48+4*权重!U$50+(数据!AE287-10)*权重!U$52              )  )</f>
        <v>-2.9999999999999996</v>
      </c>
      <c r="AF287" s="16">
        <f>IF( 数据!AF287&lt;=6,(数据!AF287-1)*权重!V$48,              IF(数据!AF287&lt;=10, 5*权重!V$48+(数据!AF287-4)*权重!V$50,                              5*权重!V$48+4*权重!V$50+(数据!AF287-10)*权重!V$52              )  )</f>
        <v>6.0750000000000002</v>
      </c>
      <c r="AG287" s="16">
        <f>IF( 数据!AG287&lt;=6,(数据!AG287-1)*权重!W$48,              IF(数据!AG287&lt;=12, 5*权重!W$48+(数据!AG287-6)*权重!W$49,                              5*权重!W$48+6*权重!W$49+(数据!AG287-12)*权重!W$51              )
 )</f>
        <v>3.8999999999999995</v>
      </c>
      <c r="AH287" s="16">
        <f>IF( 数据!AH287&lt;=6,(数据!AH287-1)*权重!X$48,              IF(数据!AH287&lt;=10, 5*权重!X$48+(数据!AH287-4)*权重!X$50,                              5*权重!X$48+4*权重!X$50+(数据!AH287-10)*权重!X$52              )  )</f>
        <v>-4.9999999999999989E-2</v>
      </c>
      <c r="AI287" s="16">
        <f>IF( 数据!AI287&lt;=6,(数据!AI287-1)*权重!Y$48,              IF(数据!AI287&lt;=12, 5*权重!Y$48+(数据!AI287-6)*权重!Y$49,                              5*权重!Y$48+6*权重!Y$49+(数据!AI287-12)*权重!Y$51              )
 )</f>
        <v>0.53333333333333333</v>
      </c>
      <c r="AJ287" s="16">
        <f>IF( 数据!AJ287&lt;=6,(数据!AJ287-1)*权重!Z$48,              IF(数据!AJ287&lt;=10, 5*权重!Z$48+(数据!AJ287-4)*权重!Z$50,                              5*权重!Z$48+4*权重!Z$50+(数据!AJ287-10)*权重!Z$52              )  )</f>
        <v>7.4</v>
      </c>
      <c r="AK287" s="16">
        <f>IF( 数据!AK287&lt;=6,(数据!AK287-1)*权重!AA$48,              IF(数据!AK287&lt;=10, 5*权重!AA$48+(数据!AK287-4)*权重!AA$50,                              5*权重!AA$48+4*权重!AA$50+(数据!AK287-10)*权重!AA$52              )  )</f>
        <v>-1.4000000000000001</v>
      </c>
      <c r="AL287" s="16">
        <f>IF( 数据!AL287&lt;=6,(数据!AL287-1)*权重!AB$48,              IF(数据!AL287&lt;=12, 5*权重!AB$48+(数据!AL287-6)*权重!AB$49,                              5*权重!AB$48+6*权重!AB$49+(数据!AL287-12)*权重!AB$51              )
 )</f>
        <v>14.4</v>
      </c>
      <c r="AM287" s="16">
        <f>IF( 数据!AM287&lt;=6,(数据!AM287-1)*权重!AC$48,              IF(数据!AM287&lt;=12, 5*权重!AC$48+(数据!AM287-6)*权重!AC$49,                              5*权重!AC$48+6*权重!AC$49+(数据!AM287-12)*权重!AC$51              )
 )</f>
        <v>9.9666666666666668</v>
      </c>
      <c r="AN287" s="16">
        <f>IF( 数据!AN287&lt;=6,(数据!AN287-1)*权重!AD$48,              IF(数据!AN287&lt;=12, 5*权重!AD$48+(数据!AN287-6)*权重!AD$49,                              5*权重!AD$48+6*权重!AD$49+(数据!AN287-12)*权重!AD$51              )
 )</f>
        <v>82.0625</v>
      </c>
      <c r="AO287" s="16">
        <f>IF( 数据!AO287&lt;=6,(数据!AO287-1)*权重!AE$48,              IF(数据!AO287&lt;=12, 5*权重!AE$48+(数据!AO287-6)*权重!AE$49,                              5*权重!AE$48+6*权重!AE$49+(数据!AO287-12)*权重!AE$51              )
 )</f>
        <v>6.9666666666666668</v>
      </c>
      <c r="AP287" s="16">
        <f>IF( 数据!AP287&lt;=6,(数据!AP287-1)*权重!AF$48,              IF(数据!AP287&lt;=12, 5*权重!AF$48+(数据!AP287-6)*权重!AF$49,                              5*权重!AF$48+6*权重!AF$49+(数据!AP287-12)*权重!AF$51              )
 )</f>
        <v>16.399999999999999</v>
      </c>
      <c r="AQ287" s="16">
        <f>IF( 数据!AQ287&lt;=6,(数据!AQ287-1)*权重!AG$48,              IF(数据!AQ287&lt;=12, 5*权重!AG$48+(数据!AQ287-6)*权重!AG$49,                              5*权重!AG$48+6*权重!AG$49+(数据!AQ287-12)*权重!AG$51              )
 )</f>
        <v>17.8</v>
      </c>
      <c r="AR287" s="16">
        <f>IF( 数据!AR287&lt;=6,(数据!AR287-1)*权重!AH$48,              IF(数据!AR287&lt;=12, 5*权重!AH$48+(数据!AR287-6)*权重!AH$49,                              5*权重!AH$48+6*权重!AH$49+(数据!AR287-12)*权重!AH$51              )
 )</f>
        <v>15.733333333333333</v>
      </c>
      <c r="AS287" s="16">
        <f>IF( 数据!AS287&lt;=6,(数据!AS287-1)*权重!AI$48,              IF(数据!AS287&lt;=12, 5*权重!AI$48+(数据!AS287-6)*权重!AI$49,                              5*权重!AI$48+6*权重!AI$49+(数据!AS287-12)*权重!AI$51              )
 )</f>
        <v>0.56666666666666687</v>
      </c>
      <c r="AT287" s="16">
        <f>IF( 数据!AT287&lt;=6,(数据!AT287-1)*权重!AJ$48,              IF(数据!AT287&lt;=12, 5*权重!AJ$48+(数据!AT287-6)*权重!AJ$49,                              5*权重!AJ$48+6*权重!AJ$49+(数据!AT287-12)*权重!AJ$51              )
 )</f>
        <v>76.75</v>
      </c>
      <c r="AU287" s="16">
        <f>IF( 数据!AU287&lt;=6,(数据!AU287-1)*权重!AK$48,              IF(数据!AU287&lt;=12, 5*权重!AK$48+(数据!AU287-6)*权重!AK$49,                              5*权重!AK$48+6*权重!AK$49+(数据!AU287-12)*权重!AK$51              )
 )</f>
        <v>13.899999999999999</v>
      </c>
      <c r="AV287" s="16">
        <f>IF( 数据!AV287&lt;=6,(数据!AV287-1)*权重!AL$48,              IF(数据!AV287&lt;=10, 5*权重!AL$48+(数据!AV287-4)*权重!AL$50,                              5*权重!AL$48+4*权重!AL$50+(数据!AV287-10)*权重!AL$52              )  )</f>
        <v>2.5499999999999998</v>
      </c>
      <c r="AW287" s="16">
        <f>IF( 数据!AW287&lt;=6,(数据!AW287-1)*权重!AM$48,              IF(数据!AW287&lt;=10, 5*权重!AM$48+(数据!AW287-4)*权重!AM$50,                              5*权重!AM$48+4*权重!AM$50+(数据!AW287-10)*权重!AM$52              )  )</f>
        <v>3.45</v>
      </c>
      <c r="AX287" s="16">
        <f>IF( 数据!AX287&lt;=6,(数据!AX287-1)*权重!AN$48,              IF(数据!AX287&lt;=10, 5*权重!AN$48+(数据!AX287-4)*权重!AN$50,                              5*权重!AN$48+4*权重!AN$50+(数据!AX287-10)*权重!AN$52              )  )</f>
        <v>21.5</v>
      </c>
      <c r="AY287" s="8">
        <v>3</v>
      </c>
      <c r="AZ287" s="8">
        <v>1</v>
      </c>
      <c r="BA287" s="8">
        <v>1</v>
      </c>
      <c r="BB287" s="8">
        <v>2</v>
      </c>
      <c r="BC287" s="8">
        <v>1</v>
      </c>
      <c r="BD287" s="8">
        <v>3</v>
      </c>
      <c r="BE287" s="8">
        <v>1</v>
      </c>
      <c r="BF287" s="8">
        <v>2</v>
      </c>
      <c r="BG287" s="8">
        <v>1</v>
      </c>
      <c r="BH287" s="8">
        <v>4</v>
      </c>
      <c r="BI287" s="8">
        <v>1</v>
      </c>
      <c r="BJ287" s="8" t="s">
        <v>26</v>
      </c>
      <c r="BK287" s="8" t="s">
        <v>20</v>
      </c>
      <c r="BL287" s="8">
        <v>10</v>
      </c>
      <c r="BM287" s="8" t="s">
        <v>26</v>
      </c>
      <c r="BN287" s="8"/>
      <c r="BO287" s="8">
        <v>47</v>
      </c>
      <c r="BP287" s="34">
        <v>46173</v>
      </c>
      <c r="BQ287" s="8" t="s">
        <v>21</v>
      </c>
      <c r="BR287" s="8" t="s">
        <v>156</v>
      </c>
    </row>
    <row r="288" spans="1:70" ht="15.5" thickBot="1" x14ac:dyDescent="0.35">
      <c r="A288" s="8" t="s">
        <v>26</v>
      </c>
      <c r="B288" s="16">
        <f t="shared" si="11"/>
        <v>444.30166666666668</v>
      </c>
      <c r="C288" s="8" t="s">
        <v>625</v>
      </c>
      <c r="D288" s="8" t="s">
        <v>154</v>
      </c>
      <c r="E288" s="33">
        <v>1</v>
      </c>
      <c r="F288" s="8">
        <v>0</v>
      </c>
      <c r="G288" s="8" t="s">
        <v>20</v>
      </c>
      <c r="H288" s="8" t="s">
        <v>138</v>
      </c>
      <c r="I288" s="8">
        <v>22</v>
      </c>
      <c r="J288" s="8">
        <v>155</v>
      </c>
      <c r="K288" s="8">
        <v>170</v>
      </c>
      <c r="L288" s="16">
        <f>IF( 数据!L288&lt;=6,(数据!L288-1)*权重!B$48,              IF(数据!L288&lt;=12, 5*权重!B$48+(数据!L288-6)*权重!B$49,                              5*权重!B$48+6*权重!B$49+(数据!L288-12)*权重!B$51              )
 )</f>
        <v>3.9333333333333331</v>
      </c>
      <c r="M288" s="16">
        <f>IF( 数据!M288&lt;=6,(数据!M288-1)*权重!C$48,              IF(数据!M288&lt;=12, 5*权重!C$48+(数据!M288-6)*权重!C$49,                              5*权重!C$48+6*权重!C$49+(数据!M288-12)*权重!C$51              )
 )</f>
        <v>0.5</v>
      </c>
      <c r="N288" s="16">
        <f>IF( 数据!N288&lt;=6,(数据!N288-1)*权重!D$48,              IF(数据!N288&lt;=12, 5*权重!D$48+(数据!N288-6)*权重!D$49,                              5*权重!D$48+6*权重!D$49+(数据!N288-12)*权重!D$51              )
 )</f>
        <v>-1.4999999999999902E-2</v>
      </c>
      <c r="O288" s="16">
        <f>IF( 数据!O288&lt;=6,(数据!O288-1)*权重!E$48,              IF(数据!O288&lt;=12, 5*权重!E$48+(数据!O288-6)*权重!E$49,                              5*权重!E$48+6*权重!E$49+(数据!O288-12)*权重!E$51              )
 )</f>
        <v>0</v>
      </c>
      <c r="P288" s="16">
        <f>IF( 数据!P288&lt;=6,(数据!P288-1)*权重!F$48,              IF(数据!P288&lt;=12, 5*权重!F$48+(数据!P288-6)*权重!F$49,                              5*权重!F$48+6*权重!F$49+(数据!P288-12)*权重!F$51              )
 )</f>
        <v>-1.9666666666666663</v>
      </c>
      <c r="Q288" s="16">
        <f>IF( 数据!Q288&lt;=6,(数据!Q288-1)*权重!G$48,              IF(数据!Q288&lt;=12, 5*权重!G$48+(数据!Q288-6)*权重!G$49,                              5*权重!G$48+6*权重!G$49+(数据!Q288-12)*权重!G$51              )
 )</f>
        <v>0</v>
      </c>
      <c r="R288" s="16">
        <f>IF( 数据!R288&lt;=6,(数据!R288-1)*权重!H$48,              IF(数据!R288&lt;=12, 5*权重!H$48+(数据!R288-6)*权重!H$49,                              5*权重!H$48+6*权重!H$49+(数据!R288-12)*权重!H$51              )
 )</f>
        <v>0</v>
      </c>
      <c r="S288" s="16">
        <f>IF( 数据!S288&lt;=6,(数据!S288-1)*权重!I$48,              IF(数据!S288&lt;=12, 5*权重!I$48+(数据!S288-6)*权重!I$49,                              5*权重!I$48+6*权重!I$49+(数据!S288-12)*权重!I$51              )
 )</f>
        <v>22.033333333333331</v>
      </c>
      <c r="T288" s="16">
        <f>IF( 数据!T288&lt;=6,(数据!T288-1)*权重!J$48,              IF(数据!T288&lt;=12, 5*权重!J$48+(数据!T288-6)*权重!J$49,                              5*权重!J$48+6*权重!J$49+(数据!T288-12)*权重!J$51              )
 )</f>
        <v>1.65</v>
      </c>
      <c r="U288" s="16">
        <f>IF( 数据!U288&lt;=6,(数据!U288-1)*权重!K$48,              IF(数据!U288&lt;=12, 5*权重!K$48+(数据!U288-6)*权重!K$49,                              5*权重!K$48+6*权重!K$49+(数据!U288-12)*权重!K$51              )
 )</f>
        <v>0</v>
      </c>
      <c r="V288" s="16">
        <f>IF( 数据!V288&lt;=6,(数据!V288-1)*权重!L$48,              IF(数据!V288&lt;=12, 5*权重!L$48+(数据!V288-6)*权重!L$49,                              5*权重!L$48+6*权重!L$49+(数据!V288-12)*权重!L$51              )
 )</f>
        <v>8.8333333333333339</v>
      </c>
      <c r="W288" s="16">
        <f>IF( 数据!W288&lt;=6,(数据!W288-1)*权重!M$48,              IF(数据!W288&lt;=12, 5*权重!M$48+(数据!W288-6)*权重!M$49,                              5*权重!M$48+6*权重!M$49+(数据!W288-12)*权重!M$51              )
 )</f>
        <v>0.1333333333333333</v>
      </c>
      <c r="X288" s="16">
        <f>IF( 数据!X288&lt;=6,(数据!X288-1)*权重!N$48,              IF(数据!X288&lt;=12, 5*权重!N$48+(数据!X288-6)*权重!N$49,                              5*权重!N$48+6*权重!N$49+(数据!X288-12)*权重!N$51              )
 )</f>
        <v>2.1333333333333333</v>
      </c>
      <c r="Y288" s="16">
        <f>IF( 数据!Y288&lt;=6,(数据!Y288-1)*权重!O$48,              IF(数据!Y288&lt;=12, 5*权重!O$48+(数据!Y288-6)*权重!O$49,                              5*权重!O$48+6*权重!O$49+(数据!Y288-12)*权重!O$51              )
 )</f>
        <v>5.0333333333333332</v>
      </c>
      <c r="Z288" s="16">
        <f>IF( 数据!Z288&lt;=6,(数据!Z288-1)*权重!P$48,              IF(数据!Z288&lt;=10, 5*权重!P$48+(数据!Z288-4)*权重!P$50,                              5*权重!P$48+4*权重!P$50+(数据!Z288-10)*权重!P$52              )  )</f>
        <v>-0.20000000000000018</v>
      </c>
      <c r="AA288" s="16">
        <f>IF( 数据!AA288&lt;=6,(数据!AA288-1)*权重!Q$48,              IF(数据!AA288&lt;=12, 5*权重!Q$48+(数据!AA288-6)*权重!Q$49,                              5*权重!Q$48+6*权重!Q$49+(数据!AA288-12)*权重!Q$51              )
 )</f>
        <v>5.8</v>
      </c>
      <c r="AB288" s="16">
        <f>IF( 数据!AB288&lt;=6,(数据!AB288-1)*权重!R$48,              IF(数据!AB288&lt;=10, 5*权重!R$48+(数据!AB288-4)*权重!R$50,                              5*权重!R$48+4*权重!R$50+(数据!AB288-10)*权重!R$52              )  )</f>
        <v>55.25</v>
      </c>
      <c r="AC288" s="16">
        <f>IF( 数据!AC288&lt;=6,(数据!AC288-1)*权重!S$48,              IF(数据!AC288&lt;=12, 5*权重!S$48+(数据!AC288-6)*权重!S$49,                              5*权重!S$48+6*权重!S$49+(数据!AC288-12)*权重!S$51              )
 )</f>
        <v>18.75</v>
      </c>
      <c r="AD288" s="16">
        <f>IF( 数据!AD288&lt;=6,(数据!AD288-1)*权重!T$48,              IF(数据!AD288&lt;=12, 5*权重!T$48+(数据!AD288-6)*权重!T$49,                              5*权重!T$48+6*权重!T$49+(数据!AD288-12)*权重!T$51              )
 )</f>
        <v>-6.666666666666643E-2</v>
      </c>
      <c r="AE288" s="16">
        <f>IF( 数据!AE288&lt;=6,(数据!AE288-1)*权重!U$48,              IF(数据!AE288&lt;=10, 5*权重!U$48+(数据!AE288-4)*权重!U$50,                              5*权重!U$48+4*权重!U$50+(数据!AE288-10)*权重!U$52              )  )</f>
        <v>-2.9999999999999996</v>
      </c>
      <c r="AF288" s="16">
        <f>IF( 数据!AF288&lt;=6,(数据!AF288-1)*权重!V$48,              IF(数据!AF288&lt;=10, 5*权重!V$48+(数据!AF288-4)*权重!V$50,                              5*权重!V$48+4*权重!V$50+(数据!AF288-10)*权重!V$52              )  )</f>
        <v>6.75</v>
      </c>
      <c r="AG288" s="16">
        <f>IF( 数据!AG288&lt;=6,(数据!AG288-1)*权重!W$48,              IF(数据!AG288&lt;=12, 5*权重!W$48+(数据!AG288-6)*权重!W$49,                              5*权重!W$48+6*权重!W$49+(数据!AG288-12)*权重!W$51              )
 )</f>
        <v>3.3</v>
      </c>
      <c r="AH288" s="16">
        <f>IF( 数据!AH288&lt;=6,(数据!AH288-1)*权重!X$48,              IF(数据!AH288&lt;=10, 5*权重!X$48+(数据!AH288-4)*权重!X$50,                              5*权重!X$48+4*权重!X$50+(数据!AH288-10)*权重!X$52              )  )</f>
        <v>-0.27500000000000002</v>
      </c>
      <c r="AI288" s="16">
        <f>IF( 数据!AI288&lt;=6,(数据!AI288-1)*权重!Y$48,              IF(数据!AI288&lt;=12, 5*权重!Y$48+(数据!AI288-6)*权重!Y$49,                              5*权重!Y$48+6*权重!Y$49+(数据!AI288-12)*权重!Y$51              )
 )</f>
        <v>0.26666666666666666</v>
      </c>
      <c r="AJ288" s="16">
        <f>IF( 数据!AJ288&lt;=6,(数据!AJ288-1)*权重!Z$48,              IF(数据!AJ288&lt;=10, 5*权重!Z$48+(数据!AJ288-4)*权重!Z$50,                              5*权重!Z$48+4*权重!Z$50+(数据!AJ288-10)*权重!Z$52              )  )</f>
        <v>11.012499999999999</v>
      </c>
      <c r="AK288" s="16">
        <f>IF( 数据!AK288&lt;=6,(数据!AK288-1)*权重!AA$48,              IF(数据!AK288&lt;=10, 5*权重!AA$48+(数据!AK288-4)*权重!AA$50,                              5*权重!AA$48+4*权重!AA$50+(数据!AK288-10)*权重!AA$52              )  )</f>
        <v>-2.6000000000000005</v>
      </c>
      <c r="AL288" s="16">
        <f>IF( 数据!AL288&lt;=6,(数据!AL288-1)*权重!AB$48,              IF(数据!AL288&lt;=12, 5*权重!AB$48+(数据!AL288-6)*权重!AB$49,                              5*权重!AB$48+6*权重!AB$49+(数据!AL288-12)*权重!AB$51              )
 )</f>
        <v>13.5</v>
      </c>
      <c r="AM288" s="16">
        <f>IF( 数据!AM288&lt;=6,(数据!AM288-1)*权重!AC$48,              IF(数据!AM288&lt;=12, 5*权重!AC$48+(数据!AM288-6)*权重!AC$49,                              5*权重!AC$48+6*权重!AC$49+(数据!AM288-12)*权重!AC$51              )
 )</f>
        <v>8.8666666666666671</v>
      </c>
      <c r="AN288" s="16">
        <f>IF( 数据!AN288&lt;=6,(数据!AN288-1)*权重!AD$48,              IF(数据!AN288&lt;=12, 5*权重!AD$48+(数据!AN288-6)*权重!AD$49,                              5*权重!AD$48+6*权重!AD$49+(数据!AN288-12)*权重!AD$51              )
 )</f>
        <v>82.0625</v>
      </c>
      <c r="AO288" s="16">
        <f>IF( 数据!AO288&lt;=6,(数据!AO288-1)*权重!AE$48,              IF(数据!AO288&lt;=12, 5*权重!AE$48+(数据!AO288-6)*权重!AE$49,                              5*权重!AE$48+6*权重!AE$49+(数据!AO288-12)*权重!AE$51              )
 )</f>
        <v>11.116666666666667</v>
      </c>
      <c r="AP288" s="16">
        <f>IF( 数据!AP288&lt;=6,(数据!AP288-1)*权重!AF$48,              IF(数据!AP288&lt;=12, 5*权重!AF$48+(数据!AP288-6)*权重!AF$49,                              5*权重!AF$48+6*权重!AF$49+(数据!AP288-12)*权重!AF$51              )
 )</f>
        <v>16.399999999999999</v>
      </c>
      <c r="AQ288" s="16">
        <f>IF( 数据!AQ288&lt;=6,(数据!AQ288-1)*权重!AG$48,              IF(数据!AQ288&lt;=12, 5*权重!AG$48+(数据!AQ288-6)*权重!AG$49,                              5*权重!AG$48+6*权重!AG$49+(数据!AQ288-12)*权重!AG$51              )
 )</f>
        <v>18.316666666666666</v>
      </c>
      <c r="AR288" s="16">
        <f>IF( 数据!AR288&lt;=6,(数据!AR288-1)*权重!AH$48,              IF(数据!AR288&lt;=12, 5*权重!AH$48+(数据!AR288-6)*权重!AH$49,                              5*权重!AH$48+6*权重!AH$49+(数据!AR288-12)*权重!AH$51              )
 )</f>
        <v>19.233333333333334</v>
      </c>
      <c r="AS288" s="16">
        <f>IF( 数据!AS288&lt;=6,(数据!AS288-1)*权重!AI$48,              IF(数据!AS288&lt;=12, 5*权重!AI$48+(数据!AS288-6)*权重!AI$49,                              5*权重!AI$48+6*权重!AI$49+(数据!AS288-12)*权重!AI$51              )
 )</f>
        <v>7.6000000000000014</v>
      </c>
      <c r="AT288" s="16">
        <f>IF( 数据!AT288&lt;=6,(数据!AT288-1)*权重!AJ$48,              IF(数据!AT288&lt;=12, 5*权重!AJ$48+(数据!AT288-6)*权重!AJ$49,                              5*权重!AJ$48+6*权重!AJ$49+(数据!AT288-12)*权重!AJ$51              )
 )</f>
        <v>86.5</v>
      </c>
      <c r="AU288" s="16">
        <f>IF( 数据!AU288&lt;=6,(数据!AU288-1)*权重!AK$48,              IF(数据!AU288&lt;=12, 5*权重!AK$48+(数据!AU288-6)*权重!AK$49,                              5*权重!AK$48+6*权重!AK$49+(数据!AU288-12)*权重!AK$51              )
 )</f>
        <v>14.499999999999998</v>
      </c>
      <c r="AV288" s="16">
        <f>IF( 数据!AV288&lt;=6,(数据!AV288-1)*权重!AL$48,              IF(数据!AV288&lt;=10, 5*权重!AL$48+(数据!AV288-4)*权重!AL$50,                              5*权重!AL$48+4*权重!AL$50+(数据!AV288-10)*权重!AL$52              )  )</f>
        <v>2.125</v>
      </c>
      <c r="AW288" s="16">
        <f>IF( 数据!AW288&lt;=6,(数据!AW288-1)*权重!AM$48,              IF(数据!AW288&lt;=10, 5*权重!AM$48+(数据!AW288-4)*权重!AM$50,                              5*权重!AM$48+4*权重!AM$50+(数据!AW288-10)*权重!AM$52              )  )</f>
        <v>3.0750000000000002</v>
      </c>
      <c r="AX288" s="16">
        <f>IF( 数据!AX288&lt;=6,(数据!AX288-1)*权重!AN$48,              IF(数据!AX288&lt;=10, 5*权重!AN$48+(数据!AX288-4)*权重!AN$50,                              5*权重!AN$48+4*权重!AN$50+(数据!AX288-10)*权重!AN$52              )  )</f>
        <v>23.75</v>
      </c>
      <c r="AY288" s="8">
        <v>3</v>
      </c>
      <c r="AZ288" s="8">
        <v>1</v>
      </c>
      <c r="BA288" s="8">
        <v>4</v>
      </c>
      <c r="BB288" s="8">
        <v>1</v>
      </c>
      <c r="BC288" s="8">
        <v>2</v>
      </c>
      <c r="BD288" s="8">
        <v>3</v>
      </c>
      <c r="BE288" s="8">
        <v>3</v>
      </c>
      <c r="BF288" s="8">
        <v>2</v>
      </c>
      <c r="BG288" s="8">
        <v>3</v>
      </c>
      <c r="BH288" s="8">
        <v>1</v>
      </c>
      <c r="BI288" s="8">
        <v>4</v>
      </c>
      <c r="BJ288" s="8" t="s">
        <v>26</v>
      </c>
      <c r="BK288" s="8" t="s">
        <v>20</v>
      </c>
      <c r="BL288" s="8">
        <v>13</v>
      </c>
      <c r="BM288" s="8" t="s">
        <v>26</v>
      </c>
      <c r="BN288" s="8"/>
      <c r="BO288" s="8">
        <v>10</v>
      </c>
      <c r="BP288" s="34">
        <v>48029</v>
      </c>
      <c r="BQ288" s="8" t="s">
        <v>21</v>
      </c>
      <c r="BR288" s="8" t="s">
        <v>156</v>
      </c>
    </row>
    <row r="289" spans="1:70" ht="15.5" thickBot="1" x14ac:dyDescent="0.35">
      <c r="A289" s="8" t="s">
        <v>26</v>
      </c>
      <c r="B289" s="16">
        <f t="shared" si="11"/>
        <v>425.84083333333319</v>
      </c>
      <c r="C289" s="8" t="s">
        <v>626</v>
      </c>
      <c r="D289" s="8" t="s">
        <v>154</v>
      </c>
      <c r="E289" s="33">
        <v>1</v>
      </c>
      <c r="F289" s="8">
        <v>0</v>
      </c>
      <c r="G289" s="8" t="s">
        <v>585</v>
      </c>
      <c r="H289" s="8" t="s">
        <v>627</v>
      </c>
      <c r="I289" s="8">
        <v>23</v>
      </c>
      <c r="J289" s="8">
        <v>147</v>
      </c>
      <c r="K289" s="8">
        <v>160</v>
      </c>
      <c r="L289" s="16">
        <f>IF( 数据!L289&lt;=6,(数据!L289-1)*权重!B$48,              IF(数据!L289&lt;=12, 5*权重!B$48+(数据!L289-6)*权重!B$49,                              5*权重!B$48+6*权重!B$49+(数据!L289-12)*权重!B$51              )
 )</f>
        <v>3.9333333333333331</v>
      </c>
      <c r="M289" s="16">
        <f>IF( 数据!M289&lt;=6,(数据!M289-1)*权重!C$48,              IF(数据!M289&lt;=12, 5*权重!C$48+(数据!M289-6)*权重!C$49,                              5*权重!C$48+6*权重!C$49+(数据!M289-12)*权重!C$51              )
 )</f>
        <v>1.3333333333333335</v>
      </c>
      <c r="N289" s="16">
        <f>IF( 数据!N289&lt;=6,(数据!N289-1)*权重!D$48,              IF(数据!N289&lt;=12, 5*权重!D$48+(数据!N289-6)*权重!D$49,                              5*权重!D$48+6*权重!D$49+(数据!N289-12)*权重!D$51              )
 )</f>
        <v>-0.82999999999999985</v>
      </c>
      <c r="O289" s="16">
        <f>IF( 数据!O289&lt;=6,(数据!O289-1)*权重!E$48,              IF(数据!O289&lt;=12, 5*权重!E$48+(数据!O289-6)*权重!E$49,                              5*权重!E$48+6*权重!E$49+(数据!O289-12)*权重!E$51              )
 )</f>
        <v>0</v>
      </c>
      <c r="P289" s="16">
        <f>IF( 数据!P289&lt;=6,(数据!P289-1)*权重!F$48,              IF(数据!P289&lt;=12, 5*权重!F$48+(数据!P289-6)*权重!F$49,                              5*权重!F$48+6*权重!F$49+(数据!P289-12)*权重!F$51              )
 )</f>
        <v>-2.3499999999999996</v>
      </c>
      <c r="Q289" s="16">
        <f>IF( 数据!Q289&lt;=6,(数据!Q289-1)*权重!G$48,              IF(数据!Q289&lt;=12, 5*权重!G$48+(数据!Q289-6)*权重!G$49,                              5*权重!G$48+6*权重!G$49+(数据!Q289-12)*权重!G$51              )
 )</f>
        <v>0</v>
      </c>
      <c r="R289" s="16">
        <f>IF( 数据!R289&lt;=6,(数据!R289-1)*权重!H$48,              IF(数据!R289&lt;=12, 5*权重!H$48+(数据!R289-6)*权重!H$49,                              5*权重!H$48+6*权重!H$49+(数据!R289-12)*权重!H$51              )
 )</f>
        <v>0</v>
      </c>
      <c r="S289" s="16">
        <f>IF( 数据!S289&lt;=6,(数据!S289-1)*权重!I$48,              IF(数据!S289&lt;=12, 5*权重!I$48+(数据!S289-6)*权重!I$49,                              5*权重!I$48+6*权重!I$49+(数据!S289-12)*权重!I$51              )
 )</f>
        <v>16.566666666666666</v>
      </c>
      <c r="T289" s="16">
        <f>IF( 数据!T289&lt;=6,(数据!T289-1)*权重!J$48,              IF(数据!T289&lt;=12, 5*权重!J$48+(数据!T289-6)*权重!J$49,                              5*权重!J$48+6*权重!J$49+(数据!T289-12)*权重!J$51              )
 )</f>
        <v>0.29999999999999982</v>
      </c>
      <c r="U289" s="16">
        <f>IF( 数据!U289&lt;=6,(数据!U289-1)*权重!K$48,              IF(数据!U289&lt;=12, 5*权重!K$48+(数据!U289-6)*权重!K$49,                              5*权重!K$48+6*权重!K$49+(数据!U289-12)*权重!K$51              )
 )</f>
        <v>0</v>
      </c>
      <c r="V289" s="16">
        <f>IF( 数据!V289&lt;=6,(数据!V289-1)*权重!L$48,              IF(数据!V289&lt;=12, 5*权重!L$48+(数据!V289-6)*权重!L$49,                              5*权重!L$48+6*权重!L$49+(数据!V289-12)*权重!L$51              )
 )</f>
        <v>8.1666666666666679</v>
      </c>
      <c r="W289" s="16">
        <f>IF( 数据!W289&lt;=6,(数据!W289-1)*权重!M$48,              IF(数据!W289&lt;=12, 5*权重!M$48+(数据!W289-6)*权重!M$49,                              5*权重!M$48+6*权重!M$49+(数据!W289-12)*权重!M$51              )
 )</f>
        <v>0.76666666666666661</v>
      </c>
      <c r="X289" s="16">
        <f>IF( 数据!X289&lt;=6,(数据!X289-1)*权重!N$48,              IF(数据!X289&lt;=12, 5*权重!N$48+(数据!X289-6)*权重!N$49,                              5*权重!N$48+6*权重!N$49+(数据!X289-12)*权重!N$51              )
 )</f>
        <v>2.0499999999999998</v>
      </c>
      <c r="Y289" s="16">
        <f>IF( 数据!Y289&lt;=6,(数据!Y289-1)*权重!O$48,              IF(数据!Y289&lt;=12, 5*权重!O$48+(数据!Y289-6)*权重!O$49,                              5*权重!O$48+6*权重!O$49+(数据!Y289-12)*权重!O$51              )
 )</f>
        <v>1.6166666666666667</v>
      </c>
      <c r="Z289" s="16">
        <f>IF( 数据!Z289&lt;=6,(数据!Z289-1)*权重!P$48,              IF(数据!Z289&lt;=10, 5*权重!P$48+(数据!Z289-4)*权重!P$50,                              5*权重!P$48+4*权重!P$50+(数据!Z289-10)*权重!P$52              )  )</f>
        <v>-0.90000000000000013</v>
      </c>
      <c r="AA289" s="16">
        <f>IF( 数据!AA289&lt;=6,(数据!AA289-1)*权重!Q$48,              IF(数据!AA289&lt;=12, 5*权重!Q$48+(数据!AA289-6)*权重!Q$49,                              5*权重!Q$48+6*权重!Q$49+(数据!AA289-12)*权重!Q$51              )
 )</f>
        <v>5.166666666666667</v>
      </c>
      <c r="AB289" s="16">
        <f>IF( 数据!AB289&lt;=6,(数据!AB289-1)*权重!R$48,              IF(数据!AB289&lt;=10, 5*权重!R$48+(数据!AB289-4)*权重!R$50,                              5*权重!R$48+4*权重!R$50+(数据!AB289-10)*权重!R$52              )  )</f>
        <v>56.75</v>
      </c>
      <c r="AC289" s="16">
        <f>IF( 数据!AC289&lt;=6,(数据!AC289-1)*权重!S$48,              IF(数据!AC289&lt;=12, 5*权重!S$48+(数据!AC289-6)*权重!S$49,                              5*权重!S$48+6*权重!S$49+(数据!AC289-12)*权重!S$51              )
 )</f>
        <v>18.75</v>
      </c>
      <c r="AD289" s="16">
        <f>IF( 数据!AD289&lt;=6,(数据!AD289-1)*权重!T$48,              IF(数据!AD289&lt;=12, 5*权重!T$48+(数据!AD289-6)*权重!T$49,                              5*权重!T$48+6*权重!T$49+(数据!AD289-12)*权重!T$51              )
 )</f>
        <v>-1.2333333333333329</v>
      </c>
      <c r="AE289" s="16">
        <f>IF( 数据!AE289&lt;=6,(数据!AE289-1)*权重!U$48,              IF(数据!AE289&lt;=10, 5*权重!U$48+(数据!AE289-4)*权重!U$50,                              5*权重!U$48+4*权重!U$50+(数据!AE289-10)*权重!U$52              )  )</f>
        <v>-3.2749999999999995</v>
      </c>
      <c r="AF289" s="16">
        <f>IF( 数据!AF289&lt;=6,(数据!AF289-1)*权重!V$48,              IF(数据!AF289&lt;=10, 5*权重!V$48+(数据!AF289-4)*权重!V$50,                              5*权重!V$48+4*权重!V$50+(数据!AF289-10)*权重!V$52              )  )</f>
        <v>7.3500000000000005</v>
      </c>
      <c r="AG289" s="16">
        <f>IF( 数据!AG289&lt;=6,(数据!AG289-1)*权重!W$48,              IF(数据!AG289&lt;=12, 5*权重!W$48+(数据!AG289-6)*权重!W$49,                              5*权重!W$48+6*权重!W$49+(数据!AG289-12)*权重!W$51              )
 )</f>
        <v>3.3</v>
      </c>
      <c r="AH289" s="16">
        <f>IF( 数据!AH289&lt;=6,(数据!AH289-1)*权重!X$48,              IF(数据!AH289&lt;=10, 5*权重!X$48+(数据!AH289-4)*权重!X$50,                              5*权重!X$48+4*权重!X$50+(数据!AH289-10)*权重!X$52              )  )</f>
        <v>6.25E-2</v>
      </c>
      <c r="AI289" s="16">
        <f>IF( 数据!AI289&lt;=6,(数据!AI289-1)*权重!Y$48,              IF(数据!AI289&lt;=12, 5*权重!Y$48+(数据!AI289-6)*权重!Y$49,                              5*权重!Y$48+6*权重!Y$49+(数据!AI289-12)*权重!Y$51              )
 )</f>
        <v>0.26666666666666666</v>
      </c>
      <c r="AJ289" s="16">
        <f>IF( 数据!AJ289&lt;=6,(数据!AJ289-1)*权重!Z$48,              IF(数据!AJ289&lt;=10, 5*权重!Z$48+(数据!AJ289-4)*权重!Z$50,                              5*权重!Z$48+4*权重!Z$50+(数据!AJ289-10)*权重!Z$52              )  )</f>
        <v>9.25</v>
      </c>
      <c r="AK289" s="16">
        <f>IF( 数据!AK289&lt;=6,(数据!AK289-1)*权重!AA$48,              IF(数据!AK289&lt;=10, 5*权重!AA$48+(数据!AK289-4)*权重!AA$50,                              5*权重!AA$48+4*权重!AA$50+(数据!AK289-10)*权重!AA$52              )  )</f>
        <v>-1.2750000000000001</v>
      </c>
      <c r="AL289" s="16">
        <f>IF( 数据!AL289&lt;=6,(数据!AL289-1)*权重!AB$48,              IF(数据!AL289&lt;=12, 5*权重!AB$48+(数据!AL289-6)*权重!AB$49,                              5*权重!AB$48+6*权重!AB$49+(数据!AL289-12)*权重!AB$51              )
 )</f>
        <v>14.4</v>
      </c>
      <c r="AM289" s="16">
        <f>IF( 数据!AM289&lt;=6,(数据!AM289-1)*权重!AC$48,              IF(数据!AM289&lt;=12, 5*权重!AC$48+(数据!AM289-6)*权重!AC$49,                              5*权重!AC$48+6*权重!AC$49+(数据!AM289-12)*权重!AC$51              )
 )</f>
        <v>9.2333333333333343</v>
      </c>
      <c r="AN289" s="16">
        <f>IF( 数据!AN289&lt;=6,(数据!AN289-1)*权重!AD$48,              IF(数据!AN289&lt;=12, 5*权重!AD$48+(数据!AN289-6)*权重!AD$49,                              5*权重!AD$48+6*权重!AD$49+(数据!AN289-12)*权重!AD$51              )
 )</f>
        <v>86.791666666666657</v>
      </c>
      <c r="AO289" s="16">
        <f>IF( 数据!AO289&lt;=6,(数据!AO289-1)*权重!AE$48,              IF(数据!AO289&lt;=12, 5*权重!AE$48+(数据!AO289-6)*权重!AE$49,                              5*权重!AE$48+6*权重!AE$49+(数据!AO289-12)*权重!AE$51              )
 )</f>
        <v>8.3500000000000014</v>
      </c>
      <c r="AP289" s="16">
        <f>IF( 数据!AP289&lt;=6,(数据!AP289-1)*权重!AF$48,              IF(数据!AP289&lt;=12, 5*权重!AF$48+(数据!AP289-6)*权重!AF$49,                              5*权重!AF$48+6*权重!AF$49+(数据!AP289-12)*权重!AF$51              )
 )</f>
        <v>14.466666666666667</v>
      </c>
      <c r="AQ289" s="16">
        <f>IF( 数据!AQ289&lt;=6,(数据!AQ289-1)*权重!AG$48,              IF(数据!AQ289&lt;=12, 5*权重!AG$48+(数据!AQ289-6)*权重!AG$49,                              5*权重!AG$48+6*权重!AG$49+(数据!AQ289-12)*权重!AG$51              )
 )</f>
        <v>18.833333333333336</v>
      </c>
      <c r="AR289" s="16">
        <f>IF( 数据!AR289&lt;=6,(数据!AR289-1)*权重!AH$48,              IF(数据!AR289&lt;=12, 5*权重!AH$48+(数据!AR289-6)*权重!AH$49,                              5*权重!AH$48+6*权重!AH$49+(数据!AR289-12)*权重!AH$51              )
 )</f>
        <v>14.566666666666665</v>
      </c>
      <c r="AS289" s="16">
        <f>IF( 数据!AS289&lt;=6,(数据!AS289-1)*权重!AI$48,              IF(数据!AS289&lt;=12, 5*权重!AI$48+(数据!AS289-6)*权重!AI$49,                              5*权重!AI$48+6*权重!AI$49+(数据!AS289-12)*权重!AI$51              )
 )</f>
        <v>3.1333333333333337</v>
      </c>
      <c r="AT289" s="16">
        <f>IF( 数据!AT289&lt;=6,(数据!AT289-1)*权重!AJ$48,              IF(数据!AT289&lt;=12, 5*权重!AJ$48+(数据!AT289-6)*权重!AJ$49,                              5*权重!AJ$48+6*权重!AJ$49+(数据!AT289-12)*权重!AJ$51              )
 )</f>
        <v>86.5</v>
      </c>
      <c r="AU289" s="16">
        <f>IF( 数据!AU289&lt;=6,(数据!AU289-1)*权重!AK$48,              IF(数据!AU289&lt;=12, 5*权重!AK$48+(数据!AU289-6)*权重!AK$49,                              5*权重!AK$48+6*权重!AK$49+(数据!AU289-12)*权重!AK$51              )
 )</f>
        <v>14.499999999999998</v>
      </c>
      <c r="AV289" s="16">
        <f>IF( 数据!AV289&lt;=6,(数据!AV289-1)*权重!AL$48,              IF(数据!AV289&lt;=10, 5*权重!AL$48+(数据!AV289-4)*权重!AL$50,                              5*权重!AL$48+4*权重!AL$50+(数据!AV289-10)*权重!AL$52              )  )</f>
        <v>3.4</v>
      </c>
      <c r="AW289" s="16">
        <f>IF( 数据!AW289&lt;=6,(数据!AW289-1)*权重!AM$48,              IF(数据!AW289&lt;=10, 5*权重!AM$48+(数据!AW289-4)*权重!AM$50,                              5*权重!AM$48+4*权重!AM$50+(数据!AW289-10)*权重!AM$52              )  )</f>
        <v>3.8250000000000002</v>
      </c>
      <c r="AX289" s="16">
        <f>IF( 数据!AX289&lt;=6,(数据!AX289-1)*权重!AN$48,              IF(数据!AX289&lt;=10, 5*权重!AN$48+(数据!AX289-4)*权重!AN$50,                              5*权重!AN$48+4*权重!AN$50+(数据!AX289-10)*权重!AN$52              )  )</f>
        <v>22.074999999999999</v>
      </c>
      <c r="AY289" s="8">
        <v>1</v>
      </c>
      <c r="AZ289" s="8">
        <v>2</v>
      </c>
      <c r="BA289" s="8">
        <v>3</v>
      </c>
      <c r="BB289" s="8">
        <v>1</v>
      </c>
      <c r="BC289" s="8">
        <v>2</v>
      </c>
      <c r="BD289" s="8">
        <v>2</v>
      </c>
      <c r="BE289" s="8">
        <v>2</v>
      </c>
      <c r="BF289" s="8">
        <v>2</v>
      </c>
      <c r="BG289" s="8">
        <v>3</v>
      </c>
      <c r="BH289" s="8">
        <v>3</v>
      </c>
      <c r="BI289" s="8">
        <v>1</v>
      </c>
      <c r="BJ289" s="8" t="s">
        <v>26</v>
      </c>
      <c r="BK289" s="8" t="s">
        <v>20</v>
      </c>
      <c r="BL289" s="8">
        <v>14</v>
      </c>
      <c r="BM289" s="8" t="s">
        <v>26</v>
      </c>
      <c r="BN289" s="8"/>
      <c r="BO289" s="8">
        <v>8</v>
      </c>
      <c r="BP289" s="34">
        <v>47664</v>
      </c>
      <c r="BQ289" s="8" t="s">
        <v>21</v>
      </c>
      <c r="BR289" s="8" t="s">
        <v>156</v>
      </c>
    </row>
    <row r="290" spans="1:70" ht="15.5" thickBot="1" x14ac:dyDescent="0.35">
      <c r="A290" s="8" t="s">
        <v>26</v>
      </c>
      <c r="B290" s="16">
        <f t="shared" si="11"/>
        <v>433.83250000000004</v>
      </c>
      <c r="C290" s="8" t="s">
        <v>628</v>
      </c>
      <c r="D290" s="8" t="s">
        <v>154</v>
      </c>
      <c r="E290" s="33">
        <v>1</v>
      </c>
      <c r="F290" s="8">
        <v>0</v>
      </c>
      <c r="G290" s="8" t="s">
        <v>305</v>
      </c>
      <c r="H290" s="8" t="s">
        <v>158</v>
      </c>
      <c r="I290" s="8">
        <v>32</v>
      </c>
      <c r="J290" s="8">
        <v>143</v>
      </c>
      <c r="K290" s="8">
        <v>145</v>
      </c>
      <c r="L290" s="16">
        <f>IF( 数据!L290&lt;=6,(数据!L290-1)*权重!B$48,              IF(数据!L290&lt;=12, 5*权重!B$48+(数据!L290-6)*权重!B$49,                              5*权重!B$48+6*权重!B$49+(数据!L290-12)*权重!B$51              )
 )</f>
        <v>4.4000000000000004</v>
      </c>
      <c r="M290" s="16">
        <f>IF( 数据!M290&lt;=6,(数据!M290-1)*权重!C$48,              IF(数据!M290&lt;=12, 5*权重!C$48+(数据!M290-6)*权重!C$49,                              5*权重!C$48+6*权重!C$49+(数据!M290-12)*权重!C$51              )
 )</f>
        <v>1.3</v>
      </c>
      <c r="N290" s="16">
        <f>IF( 数据!N290&lt;=6,(数据!N290-1)*权重!D$48,              IF(数据!N290&lt;=12, 5*权重!D$48+(数据!N290-6)*权重!D$49,                              5*权重!D$48+6*权重!D$49+(数据!N290-12)*权重!D$51              )
 )</f>
        <v>0.27</v>
      </c>
      <c r="O290" s="16">
        <f>IF( 数据!O290&lt;=6,(数据!O290-1)*权重!E$48,              IF(数据!O290&lt;=12, 5*权重!E$48+(数据!O290-6)*权重!E$49,                              5*权重!E$48+6*权重!E$49+(数据!O290-12)*权重!E$51              )
 )</f>
        <v>0</v>
      </c>
      <c r="P290" s="16">
        <f>IF( 数据!P290&lt;=6,(数据!P290-1)*权重!F$48,              IF(数据!P290&lt;=12, 5*权重!F$48+(数据!P290-6)*权重!F$49,                              5*权重!F$48+6*权重!F$49+(数据!P290-12)*权重!F$51              )
 )</f>
        <v>-3.1166666666666663</v>
      </c>
      <c r="Q290" s="16">
        <f>IF( 数据!Q290&lt;=6,(数据!Q290-1)*权重!G$48,              IF(数据!Q290&lt;=12, 5*权重!G$48+(数据!Q290-6)*权重!G$49,                              5*权重!G$48+6*权重!G$49+(数据!Q290-12)*权重!G$51              )
 )</f>
        <v>0</v>
      </c>
      <c r="R290" s="16">
        <f>IF( 数据!R290&lt;=6,(数据!R290-1)*权重!H$48,              IF(数据!R290&lt;=12, 5*权重!H$48+(数据!R290-6)*权重!H$49,                              5*权重!H$48+6*权重!H$49+(数据!R290-12)*权重!H$51              )
 )</f>
        <v>0</v>
      </c>
      <c r="S290" s="16">
        <f>IF( 数据!S290&lt;=6,(数据!S290-1)*权重!I$48,              IF(数据!S290&lt;=12, 5*权重!I$48+(数据!S290-6)*权重!I$49,                              5*权重!I$48+6*权重!I$49+(数据!S290-12)*权重!I$51              )
 )</f>
        <v>16.566666666666666</v>
      </c>
      <c r="T290" s="16">
        <f>IF( 数据!T290&lt;=6,(数据!T290-1)*权重!J$48,              IF(数据!T290&lt;=12, 5*权重!J$48+(数据!T290-6)*权重!J$49,                              5*权重!J$48+6*权重!J$49+(数据!T290-12)*权重!J$51              )
 )</f>
        <v>1.2999999999999998</v>
      </c>
      <c r="U290" s="16">
        <f>IF( 数据!U290&lt;=6,(数据!U290-1)*权重!K$48,              IF(数据!U290&lt;=12, 5*权重!K$48+(数据!U290-6)*权重!K$49,                              5*权重!K$48+6*权重!K$49+(数据!U290-12)*权重!K$51              )
 )</f>
        <v>0</v>
      </c>
      <c r="V290" s="16">
        <f>IF( 数据!V290&lt;=6,(数据!V290-1)*权重!L$48,              IF(数据!V290&lt;=12, 5*权重!L$48+(数据!V290-6)*权重!L$49,                              5*权重!L$48+6*权重!L$49+(数据!V290-12)*权重!L$51              )
 )</f>
        <v>5.3000000000000007</v>
      </c>
      <c r="W290" s="16">
        <f>IF( 数据!W290&lt;=6,(数据!W290-1)*权重!M$48,              IF(数据!W290&lt;=12, 5*权重!M$48+(数据!W290-6)*权重!M$49,                              5*权重!M$48+6*权重!M$49+(数据!W290-12)*权重!M$51              )
 )</f>
        <v>-0.5</v>
      </c>
      <c r="X290" s="16">
        <f>IF( 数据!X290&lt;=6,(数据!X290-1)*权重!N$48,              IF(数据!X290&lt;=12, 5*权重!N$48+(数据!X290-6)*权重!N$49,                              5*权重!N$48+6*权重!N$49+(数据!X290-12)*权重!N$51              )
 )</f>
        <v>3.6666666666666661</v>
      </c>
      <c r="Y290" s="16">
        <f>IF( 数据!Y290&lt;=6,(数据!Y290-1)*权重!O$48,              IF(数据!Y290&lt;=12, 5*权重!O$48+(数据!Y290-6)*权重!O$49,                              5*权重!O$48+6*权重!O$49+(数据!Y290-12)*权重!O$51              )
 )</f>
        <v>1.45</v>
      </c>
      <c r="Z290" s="16">
        <f>IF( 数据!Z290&lt;=6,(数据!Z290-1)*权重!P$48,              IF(数据!Z290&lt;=10, 5*权重!P$48+(数据!Z290-4)*权重!P$50,                              5*权重!P$48+4*权重!P$50+(数据!Z290-10)*权重!P$52              )  )</f>
        <v>-1.25</v>
      </c>
      <c r="AA290" s="16">
        <f>IF( 数据!AA290&lt;=6,(数据!AA290-1)*权重!Q$48,              IF(数据!AA290&lt;=12, 5*权重!Q$48+(数据!AA290-6)*权重!Q$49,                              5*权重!Q$48+6*权重!Q$49+(数据!AA290-12)*权重!Q$51              )
 )</f>
        <v>5.833333333333333</v>
      </c>
      <c r="AB290" s="16">
        <f>IF( 数据!AB290&lt;=6,(数据!AB290-1)*权重!R$48,              IF(数据!AB290&lt;=10, 5*权重!R$48+(数据!AB290-4)*权重!R$50,                              5*权重!R$48+4*权重!R$50+(数据!AB290-10)*权重!R$52              )  )</f>
        <v>56</v>
      </c>
      <c r="AC290" s="16">
        <f>IF( 数据!AC290&lt;=6,(数据!AC290-1)*权重!S$48,              IF(数据!AC290&lt;=12, 5*权重!S$48+(数据!AC290-6)*权重!S$49,                              5*权重!S$48+6*权重!S$49+(数据!AC290-12)*权重!S$51              )
 )</f>
        <v>20.183333333333334</v>
      </c>
      <c r="AD290" s="16">
        <f>IF( 数据!AD290&lt;=6,(数据!AD290-1)*权重!T$48,              IF(数据!AD290&lt;=12, 5*权重!T$48+(数据!AD290-6)*权重!T$49,                              5*权重!T$48+6*权重!T$49+(数据!AD290-12)*权重!T$51              )
 )</f>
        <v>-1.5999999999999996</v>
      </c>
      <c r="AE290" s="16">
        <f>IF( 数据!AE290&lt;=6,(数据!AE290-1)*权重!U$48,              IF(数据!AE290&lt;=10, 5*权重!U$48+(数据!AE290-4)*权重!U$50,                              5*权重!U$48+4*权重!U$50+(数据!AE290-10)*权重!U$52              )  )</f>
        <v>-0.5999999999999992</v>
      </c>
      <c r="AF290" s="16">
        <f>IF( 数据!AF290&lt;=6,(数据!AF290-1)*权重!V$48,              IF(数据!AF290&lt;=10, 5*权重!V$48+(数据!AF290-4)*权重!V$50,                              5*权重!V$48+4*权重!V$50+(数据!AF290-10)*权重!V$52              )  )</f>
        <v>7.6125000000000007</v>
      </c>
      <c r="AG290" s="16">
        <f>IF( 数据!AG290&lt;=6,(数据!AG290-1)*权重!W$48,              IF(数据!AG290&lt;=12, 5*权重!W$48+(数据!AG290-6)*权重!W$49,                              5*权重!W$48+6*权重!W$49+(数据!AG290-12)*权重!W$51              )
 )</f>
        <v>3.0999999999999996</v>
      </c>
      <c r="AH290" s="16">
        <f>IF( 数据!AH290&lt;=6,(数据!AH290-1)*权重!X$48,              IF(数据!AH290&lt;=10, 5*权重!X$48+(数据!AH290-4)*权重!X$50,                              5*权重!X$48+4*权重!X$50+(数据!AH290-10)*权重!X$52              )  )</f>
        <v>6.25E-2</v>
      </c>
      <c r="AI290" s="16">
        <f>IF( 数据!AI290&lt;=6,(数据!AI290-1)*权重!Y$48,              IF(数据!AI290&lt;=12, 5*权重!Y$48+(数据!AI290-6)*权重!Y$49,                              5*权重!Y$48+6*权重!Y$49+(数据!AI290-12)*权重!Y$51              )
 )</f>
        <v>0.26666666666666666</v>
      </c>
      <c r="AJ290" s="16">
        <f>IF( 数据!AJ290&lt;=6,(数据!AJ290-1)*权重!Z$48,              IF(数据!AJ290&lt;=10, 5*权重!Z$48+(数据!AJ290-4)*权重!Z$50,                              5*权重!Z$48+4*权重!Z$50+(数据!AJ290-10)*权重!Z$52              )  )</f>
        <v>10.425000000000001</v>
      </c>
      <c r="AK290" s="16">
        <f>IF( 数据!AK290&lt;=6,(数据!AK290-1)*权重!AA$48,              IF(数据!AK290&lt;=10, 5*权重!AA$48+(数据!AK290-4)*权重!AA$50,                              5*权重!AA$48+4*权重!AA$50+(数据!AK290-10)*权重!AA$52              )  )</f>
        <v>-0.75000000000000022</v>
      </c>
      <c r="AL290" s="16">
        <f>IF( 数据!AL290&lt;=6,(数据!AL290-1)*权重!AB$48,              IF(数据!AL290&lt;=12, 5*权重!AB$48+(数据!AL290-6)*权重!AB$49,                              5*权重!AB$48+6*权重!AB$49+(数据!AL290-12)*权重!AB$51              )
 )</f>
        <v>13.5</v>
      </c>
      <c r="AM290" s="16">
        <f>IF( 数据!AM290&lt;=6,(数据!AM290-1)*权重!AC$48,              IF(数据!AM290&lt;=12, 5*权重!AC$48+(数据!AM290-6)*权重!AC$49,                              5*权重!AC$48+6*权重!AC$49+(数据!AM290-12)*权重!AC$51              )
 )</f>
        <v>9.2333333333333343</v>
      </c>
      <c r="AN290" s="16">
        <f>IF( 数据!AN290&lt;=6,(数据!AN290-1)*权重!AD$48,              IF(数据!AN290&lt;=12, 5*权重!AD$48+(数据!AN290-6)*权重!AD$49,                              5*权重!AD$48+6*权重!AD$49+(数据!AN290-12)*权重!AD$51              )
 )</f>
        <v>82.0625</v>
      </c>
      <c r="AO290" s="16">
        <f>IF( 数据!AO290&lt;=6,(数据!AO290-1)*权重!AE$48,              IF(数据!AO290&lt;=12, 5*权重!AE$48+(数据!AO290-6)*权重!AE$49,                              5*权重!AE$48+6*权重!AE$49+(数据!AO290-12)*权重!AE$51              )
 )</f>
        <v>20.3</v>
      </c>
      <c r="AP290" s="16">
        <f>IF( 数据!AP290&lt;=6,(数据!AP290-1)*权重!AF$48,              IF(数据!AP290&lt;=12, 5*权重!AF$48+(数据!AP290-6)*权重!AF$49,                              5*权重!AF$48+6*权重!AF$49+(数据!AP290-12)*权重!AF$51              )
 )</f>
        <v>14.466666666666667</v>
      </c>
      <c r="AQ290" s="16">
        <f>IF( 数据!AQ290&lt;=6,(数据!AQ290-1)*权重!AG$48,              IF(数据!AQ290&lt;=12, 5*权重!AG$48+(数据!AQ290-6)*权重!AG$49,                              5*权重!AG$48+6*权重!AG$49+(数据!AQ290-12)*权重!AG$51              )
 )</f>
        <v>18.833333333333336</v>
      </c>
      <c r="AR290" s="16">
        <f>IF( 数据!AR290&lt;=6,(数据!AR290-1)*权重!AH$48,              IF(数据!AR290&lt;=12, 5*权重!AH$48+(数据!AR290-6)*权重!AH$49,                              5*权重!AH$48+6*权重!AH$49+(数据!AR290-12)*权重!AH$51              )
 )</f>
        <v>14.566666666666665</v>
      </c>
      <c r="AS290" s="16">
        <f>IF( 数据!AS290&lt;=6,(数据!AS290-1)*权重!AI$48,              IF(数据!AS290&lt;=12, 5*权重!AI$48+(数据!AS290-6)*权重!AI$49,                              5*权重!AI$48+6*权重!AI$49+(数据!AS290-12)*权重!AI$51              )
 )</f>
        <v>8.5500000000000007</v>
      </c>
      <c r="AT290" s="16">
        <f>IF( 数据!AT290&lt;=6,(数据!AT290-1)*权重!AJ$48,              IF(数据!AT290&lt;=12, 5*权重!AJ$48+(数据!AT290-6)*权重!AJ$49,                              5*权重!AJ$48+6*权重!AJ$49+(数据!AT290-12)*权重!AJ$51              )
 )</f>
        <v>76.75</v>
      </c>
      <c r="AU290" s="16">
        <f>IF( 数据!AU290&lt;=6,(数据!AU290-1)*权重!AK$48,              IF(数据!AU290&lt;=12, 5*权重!AK$48+(数据!AU290-6)*权重!AK$49,                              5*权重!AK$48+6*权重!AK$49+(数据!AU290-12)*权重!AK$51              )
 )</f>
        <v>15.099999999999998</v>
      </c>
      <c r="AV290" s="16">
        <f>IF( 数据!AV290&lt;=6,(数据!AV290-1)*权重!AL$48,              IF(数据!AV290&lt;=10, 5*权重!AL$48+(数据!AV290-4)*权重!AL$50,                              5*权重!AL$48+4*权重!AL$50+(数据!AV290-10)*权重!AL$52              )  )</f>
        <v>2.9749999999999996</v>
      </c>
      <c r="AW290" s="16">
        <f>IF( 数据!AW290&lt;=6,(数据!AW290-1)*权重!AM$48,              IF(数据!AW290&lt;=10, 5*权重!AM$48+(数据!AW290-4)*权重!AM$50,                              5*权重!AM$48+4*权重!AM$50+(数据!AW290-10)*权重!AM$52              )  )</f>
        <v>3.8250000000000002</v>
      </c>
      <c r="AX290" s="16">
        <f>IF( 数据!AX290&lt;=6,(数据!AX290-1)*权重!AN$48,              IF(数据!AX290&lt;=10, 5*权重!AN$48+(数据!AX290-4)*权重!AN$50,                              5*权重!AN$48+4*权重!AN$50+(数据!AX290-10)*权重!AN$52              )  )</f>
        <v>23.75</v>
      </c>
      <c r="AY290" s="8">
        <v>1</v>
      </c>
      <c r="AZ290" s="8">
        <v>3</v>
      </c>
      <c r="BA290" s="8">
        <v>2</v>
      </c>
      <c r="BB290" s="8">
        <v>3</v>
      </c>
      <c r="BC290" s="8">
        <v>2</v>
      </c>
      <c r="BD290" s="8">
        <v>3</v>
      </c>
      <c r="BE290" s="8">
        <v>4</v>
      </c>
      <c r="BF290" s="8">
        <v>2</v>
      </c>
      <c r="BG290" s="8">
        <v>3</v>
      </c>
      <c r="BH290" s="8">
        <v>1</v>
      </c>
      <c r="BI290" s="8">
        <v>3</v>
      </c>
      <c r="BJ290" s="8" t="s">
        <v>26</v>
      </c>
      <c r="BK290" s="8" t="s">
        <v>20</v>
      </c>
      <c r="BL290" s="8">
        <v>17</v>
      </c>
      <c r="BM290" s="8" t="s">
        <v>26</v>
      </c>
      <c r="BN290" s="8"/>
      <c r="BO290" s="8">
        <v>10</v>
      </c>
      <c r="BP290" s="34">
        <v>46568</v>
      </c>
      <c r="BQ290" s="8" t="s">
        <v>21</v>
      </c>
      <c r="BR290" s="8" t="s">
        <v>156</v>
      </c>
    </row>
    <row r="291" spans="1:70" ht="15.5" thickBot="1" x14ac:dyDescent="0.35">
      <c r="A291" s="8" t="s">
        <v>26</v>
      </c>
      <c r="B291" s="16">
        <f t="shared" si="11"/>
        <v>437.91666666666663</v>
      </c>
      <c r="C291" s="8" t="s">
        <v>629</v>
      </c>
      <c r="D291" s="8" t="s">
        <v>154</v>
      </c>
      <c r="E291" s="33">
        <v>1</v>
      </c>
      <c r="F291" s="8">
        <v>0</v>
      </c>
      <c r="G291" s="8" t="s">
        <v>20</v>
      </c>
      <c r="H291" s="8" t="s">
        <v>25</v>
      </c>
      <c r="I291" s="8">
        <v>29</v>
      </c>
      <c r="J291" s="8">
        <v>149</v>
      </c>
      <c r="K291" s="8">
        <v>155</v>
      </c>
      <c r="L291" s="16">
        <f>IF( 数据!L291&lt;=6,(数据!L291-1)*权重!B$48,              IF(数据!L291&lt;=12, 5*权重!B$48+(数据!L291-6)*权重!B$49,                              5*权重!B$48+6*权重!B$49+(数据!L291-12)*权重!B$51              )
 )</f>
        <v>3.4666666666666668</v>
      </c>
      <c r="M291" s="16">
        <f>IF( 数据!M291&lt;=6,(数据!M291-1)*权重!C$48,              IF(数据!M291&lt;=12, 5*权重!C$48+(数据!M291-6)*权重!C$49,                              5*权重!C$48+6*权重!C$49+(数据!M291-12)*权重!C$51              )
 )</f>
        <v>0.5</v>
      </c>
      <c r="N291" s="16">
        <f>IF( 数据!N291&lt;=6,(数据!N291-1)*权重!D$48,              IF(数据!N291&lt;=12, 5*权重!D$48+(数据!N291-6)*权重!D$49,                              5*权重!D$48+6*权重!D$49+(数据!N291-12)*权重!D$51              )
 )</f>
        <v>0.8</v>
      </c>
      <c r="O291" s="16">
        <f>IF( 数据!O291&lt;=6,(数据!O291-1)*权重!E$48,              IF(数据!O291&lt;=12, 5*权重!E$48+(数据!O291-6)*权重!E$49,                              5*权重!E$48+6*权重!E$49+(数据!O291-12)*权重!E$51              )
 )</f>
        <v>0</v>
      </c>
      <c r="P291" s="16">
        <f>IF( 数据!P291&lt;=6,(数据!P291-1)*权重!F$48,              IF(数据!P291&lt;=12, 5*权重!F$48+(数据!P291-6)*权重!F$49,                              5*权重!F$48+6*权重!F$49+(数据!P291-12)*权重!F$51              )
 )</f>
        <v>-3.1166666666666663</v>
      </c>
      <c r="Q291" s="16">
        <f>IF( 数据!Q291&lt;=6,(数据!Q291-1)*权重!G$48,              IF(数据!Q291&lt;=12, 5*权重!G$48+(数据!Q291-6)*权重!G$49,                              5*权重!G$48+6*权重!G$49+(数据!Q291-12)*权重!G$51              )
 )</f>
        <v>0</v>
      </c>
      <c r="R291" s="16">
        <f>IF( 数据!R291&lt;=6,(数据!R291-1)*权重!H$48,              IF(数据!R291&lt;=12, 5*权重!H$48+(数据!R291-6)*权重!H$49,                              5*权重!H$48+6*权重!H$49+(数据!R291-12)*权重!H$51              )
 )</f>
        <v>0</v>
      </c>
      <c r="S291" s="16">
        <f>IF( 数据!S291&lt;=6,(数据!S291-1)*权重!I$48,              IF(数据!S291&lt;=12, 5*权重!I$48+(数据!S291-6)*权重!I$49,                              5*权重!I$48+6*权重!I$49+(数据!S291-12)*权重!I$51              )
 )</f>
        <v>16.566666666666666</v>
      </c>
      <c r="T291" s="16">
        <f>IF( 数据!T291&lt;=6,(数据!T291-1)*权重!J$48,              IF(数据!T291&lt;=12, 5*权重!J$48+(数据!T291-6)*权重!J$49,                              5*权重!J$48+6*权重!J$49+(数据!T291-12)*权重!J$51              )
 )</f>
        <v>2.8833333333333333</v>
      </c>
      <c r="U291" s="16">
        <f>IF( 数据!U291&lt;=6,(数据!U291-1)*权重!K$48,              IF(数据!U291&lt;=12, 5*权重!K$48+(数据!U291-6)*权重!K$49,                              5*权重!K$48+6*权重!K$49+(数据!U291-12)*权重!K$51              )
 )</f>
        <v>0</v>
      </c>
      <c r="V291" s="16">
        <f>IF( 数据!V291&lt;=6,(数据!V291-1)*权重!L$48,              IF(数据!V291&lt;=12, 5*权重!L$48+(数据!V291-6)*权重!L$49,                              5*权重!L$48+6*权重!L$49+(数据!V291-12)*权重!L$51              )
 )</f>
        <v>9.5</v>
      </c>
      <c r="W291" s="16">
        <f>IF( 数据!W291&lt;=6,(数据!W291-1)*权重!M$48,              IF(数据!W291&lt;=12, 5*权重!M$48+(数据!W291-6)*权重!M$49,                              5*权重!M$48+6*权重!M$49+(数据!W291-12)*权重!M$51              )
 )</f>
        <v>0.1333333333333333</v>
      </c>
      <c r="X291" s="16">
        <f>IF( 数据!X291&lt;=6,(数据!X291-1)*权重!N$48,              IF(数据!X291&lt;=12, 5*权重!N$48+(数据!X291-6)*权重!N$49,                              5*权重!N$48+6*权重!N$49+(数据!X291-12)*权重!N$51              )
 )</f>
        <v>3.1999999999999997</v>
      </c>
      <c r="Y291" s="16">
        <f>IF( 数据!Y291&lt;=6,(数据!Y291-1)*权重!O$48,              IF(数据!Y291&lt;=12, 5*权重!O$48+(数据!Y291-6)*权重!O$49,                              5*权重!O$48+6*权重!O$49+(数据!Y291-12)*权重!O$51              )
 )</f>
        <v>1.7</v>
      </c>
      <c r="Z291" s="16">
        <f>IF( 数据!Z291&lt;=6,(数据!Z291-1)*权重!P$48,              IF(数据!Z291&lt;=10, 5*权重!P$48+(数据!Z291-4)*权重!P$50,                              5*权重!P$48+4*权重!P$50+(数据!Z291-10)*权重!P$52              )  )</f>
        <v>-1.0750000000000002</v>
      </c>
      <c r="AA291" s="16">
        <f>IF( 数据!AA291&lt;=6,(数据!AA291-1)*权重!Q$48,              IF(数据!AA291&lt;=12, 5*权重!Q$48+(数据!AA291-6)*权重!Q$49,                              5*权重!Q$48+6*权重!Q$49+(数据!AA291-12)*权重!Q$51              )
 )</f>
        <v>5.8</v>
      </c>
      <c r="AB291" s="16">
        <f>IF( 数据!AB291&lt;=6,(数据!AB291-1)*权重!R$48,              IF(数据!AB291&lt;=10, 5*权重!R$48+(数据!AB291-4)*权重!R$50,                              5*权重!R$48+4*权重!R$50+(数据!AB291-10)*权重!R$52              )  )</f>
        <v>59.75</v>
      </c>
      <c r="AC291" s="16">
        <f>IF( 数据!AC291&lt;=6,(数据!AC291-1)*权重!S$48,              IF(数据!AC291&lt;=12, 5*权重!S$48+(数据!AC291-6)*权重!S$49,                              5*权重!S$48+6*权重!S$49+(数据!AC291-12)*权重!S$51              )
 )</f>
        <v>19.5</v>
      </c>
      <c r="AD291" s="16">
        <f>IF( 数据!AD291&lt;=6,(数据!AD291-1)*权重!T$48,              IF(数据!AD291&lt;=12, 5*权重!T$48+(数据!AD291-6)*权重!T$49,                              5*权重!T$48+6*权重!T$49+(数据!AD291-12)*权重!T$51              )
 )</f>
        <v>-1.5999999999999996</v>
      </c>
      <c r="AE291" s="16">
        <f>IF( 数据!AE291&lt;=6,(数据!AE291-1)*权重!U$48,              IF(数据!AE291&lt;=10, 5*权重!U$48+(数据!AE291-4)*权重!U$50,                              5*权重!U$48+4*权重!U$50+(数据!AE291-10)*权重!U$52              )  )</f>
        <v>-1.7999999999999994</v>
      </c>
      <c r="AF291" s="16">
        <f>IF( 数据!AF291&lt;=6,(数据!AF291-1)*权重!V$48,              IF(数据!AF291&lt;=10, 5*权重!V$48+(数据!AF291-4)*权重!V$50,                              5*权重!V$48+4*权重!V$50+(数据!AF291-10)*权重!V$52              )  )</f>
        <v>6.75</v>
      </c>
      <c r="AG291" s="16">
        <f>IF( 数据!AG291&lt;=6,(数据!AG291-1)*权重!W$48,              IF(数据!AG291&lt;=12, 5*权重!W$48+(数据!AG291-6)*权重!W$49,                              5*权重!W$48+6*权重!W$49+(数据!AG291-12)*权重!W$51              )
 )</f>
        <v>3.0999999999999996</v>
      </c>
      <c r="AH291" s="16">
        <f>IF( 数据!AH291&lt;=6,(数据!AH291-1)*权重!X$48,              IF(数据!AH291&lt;=10, 5*权重!X$48+(数据!AH291-4)*权重!X$50,                              5*权重!X$48+4*权重!X$50+(数据!AH291-10)*权重!X$52              )  )</f>
        <v>0.28749999999999998</v>
      </c>
      <c r="AI291" s="16">
        <f>IF( 数据!AI291&lt;=6,(数据!AI291-1)*权重!Y$48,              IF(数据!AI291&lt;=12, 5*权重!Y$48+(数据!AI291-6)*权重!Y$49,                              5*权重!Y$48+6*权重!Y$49+(数据!AI291-12)*权重!Y$51              )
 )</f>
        <v>1.0666666666666667</v>
      </c>
      <c r="AJ291" s="16">
        <f>IF( 数据!AJ291&lt;=6,(数据!AJ291-1)*权重!Z$48,              IF(数据!AJ291&lt;=10, 5*权重!Z$48+(数据!AJ291-4)*权重!Z$50,                              5*权重!Z$48+4*权重!Z$50+(数据!AJ291-10)*权重!Z$52              )  )</f>
        <v>10.425000000000001</v>
      </c>
      <c r="AK291" s="16">
        <f>IF( 数据!AK291&lt;=6,(数据!AK291-1)*权重!AA$48,              IF(数据!AK291&lt;=10, 5*权重!AA$48+(数据!AK291-4)*权重!AA$50,                              5*权重!AA$48+4*权重!AA$50+(数据!AK291-10)*权重!AA$52              )  )</f>
        <v>-0.92500000000000004</v>
      </c>
      <c r="AL291" s="16">
        <f>IF( 数据!AL291&lt;=6,(数据!AL291-1)*权重!AB$48,              IF(数据!AL291&lt;=12, 5*权重!AB$48+(数据!AL291-6)*权重!AB$49,                              5*权重!AB$48+6*权重!AB$49+(数据!AL291-12)*权重!AB$51              )
 )</f>
        <v>15.3</v>
      </c>
      <c r="AM291" s="16">
        <f>IF( 数据!AM291&lt;=6,(数据!AM291-1)*权重!AC$48,              IF(数据!AM291&lt;=12, 5*权重!AC$48+(数据!AM291-6)*权重!AC$49,                              5*权重!AC$48+6*权重!AC$49+(数据!AM291-12)*权重!AC$51              )
 )</f>
        <v>8.3666666666666671</v>
      </c>
      <c r="AN291" s="16">
        <f>IF( 数据!AN291&lt;=6,(数据!AN291-1)*权重!AD$48,              IF(数据!AN291&lt;=12, 5*权重!AD$48+(数据!AN291-6)*权重!AD$49,                              5*权重!AD$48+6*权重!AD$49+(数据!AN291-12)*权重!AD$51              )
 )</f>
        <v>82.0625</v>
      </c>
      <c r="AO291" s="16">
        <f>IF( 数据!AO291&lt;=6,(数据!AO291-1)*权重!AE$48,              IF(数据!AO291&lt;=12, 5*权重!AE$48+(数据!AO291-6)*权重!AE$49,                              5*权重!AE$48+6*权重!AE$49+(数据!AO291-12)*权重!AE$51              )
 )</f>
        <v>15.1</v>
      </c>
      <c r="AP291" s="16">
        <f>IF( 数据!AP291&lt;=6,(数据!AP291-1)*权重!AF$48,              IF(数据!AP291&lt;=12, 5*权重!AF$48+(数据!AP291-6)*权重!AF$49,                              5*权重!AF$48+6*权重!AF$49+(数据!AP291-12)*权重!AF$51              )
 )</f>
        <v>14.466666666666667</v>
      </c>
      <c r="AQ291" s="16">
        <f>IF( 数据!AQ291&lt;=6,(数据!AQ291-1)*权重!AG$48,              IF(数据!AQ291&lt;=12, 5*权重!AG$48+(数据!AQ291-6)*权重!AG$49,                              5*权重!AG$48+6*权重!AG$49+(数据!AQ291-12)*权重!AG$51              )
 )</f>
        <v>20.383333333333333</v>
      </c>
      <c r="AR291" s="16">
        <f>IF( 数据!AR291&lt;=6,(数据!AR291-1)*权重!AH$48,              IF(数据!AR291&lt;=12, 5*权重!AH$48+(数据!AR291-6)*权重!AH$49,                              5*权重!AH$48+6*权重!AH$49+(数据!AR291-12)*权重!AH$51              )
 )</f>
        <v>13.399999999999999</v>
      </c>
      <c r="AS291" s="16">
        <f>IF( 数据!AS291&lt;=6,(数据!AS291-1)*权重!AI$48,              IF(数据!AS291&lt;=12, 5*权重!AI$48+(数据!AS291-6)*权重!AI$49,                              5*权重!AI$48+6*权重!AI$49+(数据!AS291-12)*权重!AI$51              )
 )</f>
        <v>8.5500000000000007</v>
      </c>
      <c r="AT291" s="16">
        <f>IF( 数据!AT291&lt;=6,(数据!AT291-1)*权重!AJ$48,              IF(数据!AT291&lt;=12, 5*权重!AJ$48+(数据!AT291-6)*权重!AJ$49,                              5*权重!AJ$48+6*权重!AJ$49+(数据!AT291-12)*权重!AJ$51              )
 )</f>
        <v>76.75</v>
      </c>
      <c r="AU291" s="16">
        <f>IF( 数据!AU291&lt;=6,(数据!AU291-1)*权重!AK$48,              IF(数据!AU291&lt;=12, 5*权重!AK$48+(数据!AU291-6)*权重!AK$49,                              5*权重!AK$48+6*权重!AK$49+(数据!AU291-12)*权重!AK$51              )
 )</f>
        <v>15.7</v>
      </c>
      <c r="AV291" s="16">
        <f>IF( 数据!AV291&lt;=6,(数据!AV291-1)*权重!AL$48,              IF(数据!AV291&lt;=10, 5*权重!AL$48+(数据!AV291-4)*权重!AL$50,                              5*权重!AL$48+4*权重!AL$50+(数据!AV291-10)*权重!AL$52              )  )</f>
        <v>2.9749999999999996</v>
      </c>
      <c r="AW291" s="16">
        <f>IF( 数据!AW291&lt;=6,(数据!AW291-1)*权重!AM$48,              IF(数据!AW291&lt;=10, 5*权重!AM$48+(数据!AW291-4)*权重!AM$50,                              5*权重!AM$48+4*权重!AM$50+(数据!AW291-10)*权重!AM$52              )  )</f>
        <v>4.2</v>
      </c>
      <c r="AX291" s="16">
        <f>IF( 数据!AX291&lt;=6,(数据!AX291-1)*权重!AN$48,              IF(数据!AX291&lt;=10, 5*权重!AN$48+(数据!AX291-4)*权重!AN$50,                              5*权重!AN$48+4*权重!AN$50+(数据!AX291-10)*权重!AN$52              )  )</f>
        <v>23.75</v>
      </c>
      <c r="AY291" s="8">
        <v>3</v>
      </c>
      <c r="AZ291" s="8">
        <v>1</v>
      </c>
      <c r="BA291" s="8">
        <v>3</v>
      </c>
      <c r="BB291" s="8">
        <v>1</v>
      </c>
      <c r="BC291" s="8">
        <v>2</v>
      </c>
      <c r="BD291" s="8">
        <v>2</v>
      </c>
      <c r="BE291" s="8">
        <v>3</v>
      </c>
      <c r="BF291" s="8">
        <v>3</v>
      </c>
      <c r="BG291" s="8">
        <v>1</v>
      </c>
      <c r="BH291" s="8">
        <v>1</v>
      </c>
      <c r="BI291" s="8">
        <v>4</v>
      </c>
      <c r="BJ291" s="8" t="s">
        <v>26</v>
      </c>
      <c r="BK291" s="8" t="s">
        <v>20</v>
      </c>
      <c r="BL291" s="8">
        <v>18</v>
      </c>
      <c r="BM291" s="8" t="s">
        <v>26</v>
      </c>
      <c r="BN291" s="8"/>
      <c r="BO291" s="8">
        <v>115</v>
      </c>
      <c r="BP291" s="34">
        <v>46934</v>
      </c>
      <c r="BQ291" s="8" t="s">
        <v>21</v>
      </c>
      <c r="BR291" s="8" t="s">
        <v>156</v>
      </c>
    </row>
    <row r="292" spans="1:70" ht="15.5" thickBot="1" x14ac:dyDescent="0.35">
      <c r="A292" s="8" t="s">
        <v>26</v>
      </c>
      <c r="B292" s="16">
        <f>SUM(L292:AX292)</f>
        <v>434.18583333333345</v>
      </c>
      <c r="C292" s="8" t="s">
        <v>630</v>
      </c>
      <c r="D292" s="8" t="s">
        <v>154</v>
      </c>
      <c r="E292" s="33">
        <v>1</v>
      </c>
      <c r="F292" s="8">
        <v>0</v>
      </c>
      <c r="G292" s="8" t="s">
        <v>228</v>
      </c>
      <c r="H292" s="8" t="s">
        <v>31</v>
      </c>
      <c r="I292" s="8">
        <v>27</v>
      </c>
      <c r="J292" s="8">
        <v>150</v>
      </c>
      <c r="K292" s="8">
        <v>155</v>
      </c>
      <c r="L292" s="16">
        <f>IF( 数据!L292&lt;=6,(数据!L292-1)*权重!B$48,              IF(数据!L292&lt;=12, 5*权重!B$48+(数据!L292-6)*权重!B$49,                              5*权重!B$48+6*权重!B$49+(数据!L292-12)*权重!B$51              )
 )</f>
        <v>3.9333333333333331</v>
      </c>
      <c r="M292" s="16">
        <f>IF( 数据!M292&lt;=6,(数据!M292-1)*权重!C$48,              IF(数据!M292&lt;=12, 5*权重!C$48+(数据!M292-6)*权重!C$49,                              5*权重!C$48+6*权重!C$49+(数据!M292-12)*权重!C$51              )
 )</f>
        <v>2.5</v>
      </c>
      <c r="N292" s="16">
        <f>IF( 数据!N292&lt;=6,(数据!N292-1)*权重!D$48,              IF(数据!N292&lt;=12, 5*权重!D$48+(数据!N292-6)*权重!D$49,                              5*权重!D$48+6*权重!D$49+(数据!N292-12)*权重!D$51              )
 )</f>
        <v>0.27</v>
      </c>
      <c r="O292" s="16">
        <f>IF( 数据!O292&lt;=6,(数据!O292-1)*权重!E$48,              IF(数据!O292&lt;=12, 5*权重!E$48+(数据!O292-6)*权重!E$49,                              5*权重!E$48+6*权重!E$49+(数据!O292-12)*权重!E$51              )
 )</f>
        <v>0</v>
      </c>
      <c r="P292" s="16">
        <f>IF( 数据!P292&lt;=6,(数据!P292-1)*权重!F$48,              IF(数据!P292&lt;=12, 5*权重!F$48+(数据!P292-6)*权重!F$49,                              5*权重!F$48+6*权重!F$49+(数据!P292-12)*权重!F$51              )
 )</f>
        <v>-2.3499999999999996</v>
      </c>
      <c r="Q292" s="16">
        <f>IF( 数据!Q292&lt;=6,(数据!Q292-1)*权重!G$48,              IF(数据!Q292&lt;=12, 5*权重!G$48+(数据!Q292-6)*权重!G$49,                              5*权重!G$48+6*权重!G$49+(数据!Q292-12)*权重!G$51              )
 )</f>
        <v>0</v>
      </c>
      <c r="R292" s="16">
        <f>IF( 数据!R292&lt;=6,(数据!R292-1)*权重!H$48,              IF(数据!R292&lt;=12, 5*权重!H$48+(数据!R292-6)*权重!H$49,                              5*权重!H$48+6*权重!H$49+(数据!R292-12)*权重!H$51              )
 )</f>
        <v>0</v>
      </c>
      <c r="S292" s="16">
        <f>IF( 数据!S292&lt;=6,(数据!S292-1)*权重!I$48,              IF(数据!S292&lt;=12, 5*权重!I$48+(数据!S292-6)*权重!I$49,                              5*权重!I$48+6*权重!I$49+(数据!S292-12)*权重!I$51              )
 )</f>
        <v>16.566666666666666</v>
      </c>
      <c r="T292" s="16">
        <f>IF( 数据!T292&lt;=6,(数据!T292-1)*权重!J$48,              IF(数据!T292&lt;=12, 5*权重!J$48+(数据!T292-6)*权重!J$49,                              5*权重!J$48+6*权重!J$49+(数据!T292-12)*权重!J$51              )
 )</f>
        <v>1.7999999999999998</v>
      </c>
      <c r="U292" s="16">
        <f>IF( 数据!U292&lt;=6,(数据!U292-1)*权重!K$48,              IF(数据!U292&lt;=12, 5*权重!K$48+(数据!U292-6)*权重!K$49,                              5*权重!K$48+6*权重!K$49+(数据!U292-12)*权重!K$51              )
 )</f>
        <v>0</v>
      </c>
      <c r="V292" s="16">
        <f>IF( 数据!V292&lt;=6,(数据!V292-1)*权重!L$48,              IF(数据!V292&lt;=12, 5*权重!L$48+(数据!V292-6)*权重!L$49,                              5*权重!L$48+6*权重!L$49+(数据!V292-12)*权重!L$51              )
 )</f>
        <v>4.24</v>
      </c>
      <c r="W292" s="16">
        <f>IF( 数据!W292&lt;=6,(数据!W292-1)*权重!M$48,              IF(数据!W292&lt;=12, 5*权重!M$48+(数据!W292-6)*权重!M$49,                              5*权重!M$48+6*权重!M$49+(数据!W292-12)*权重!M$51              )
 )</f>
        <v>0.76666666666666661</v>
      </c>
      <c r="X292" s="16">
        <f>IF( 数据!X292&lt;=6,(数据!X292-1)*权重!N$48,              IF(数据!X292&lt;=12, 5*权重!N$48+(数据!X292-6)*权重!N$49,                              5*权重!N$48+6*权重!N$49+(数据!X292-12)*权重!N$51              )
 )</f>
        <v>3.1999999999999997</v>
      </c>
      <c r="Y292" s="16">
        <f>IF( 数据!Y292&lt;=6,(数据!Y292-1)*权重!O$48,              IF(数据!Y292&lt;=12, 5*权重!O$48+(数据!Y292-6)*权重!O$49,                              5*权重!O$48+6*权重!O$49+(数据!Y292-12)*权重!O$51              )
 )</f>
        <v>0.48</v>
      </c>
      <c r="Z292" s="16">
        <f>IF( 数据!Z292&lt;=6,(数据!Z292-1)*权重!P$48,              IF(数据!Z292&lt;=10, 5*权重!P$48+(数据!Z292-4)*权重!P$50,                              5*权重!P$48+4*权重!P$50+(数据!Z292-10)*权重!P$52              )  )</f>
        <v>-1.85</v>
      </c>
      <c r="AA292" s="16">
        <f>IF( 数据!AA292&lt;=6,(数据!AA292-1)*权重!Q$48,              IF(数据!AA292&lt;=12, 5*权重!Q$48+(数据!AA292-6)*权重!Q$49,                              5*权重!Q$48+6*权重!Q$49+(数据!AA292-12)*权重!Q$51              )
 )</f>
        <v>6.5</v>
      </c>
      <c r="AB292" s="16">
        <f>IF( 数据!AB292&lt;=6,(数据!AB292-1)*权重!R$48,              IF(数据!AB292&lt;=10, 5*权重!R$48+(数据!AB292-4)*权重!R$50,                              5*权重!R$48+4*权重!R$50+(数据!AB292-10)*权重!R$52              )  )</f>
        <v>57.5</v>
      </c>
      <c r="AC292" s="16">
        <f>IF( 数据!AC292&lt;=6,(数据!AC292-1)*权重!S$48,              IF(数据!AC292&lt;=12, 5*权重!S$48+(数据!AC292-6)*权重!S$49,                              5*权重!S$48+6*权重!S$49+(数据!AC292-12)*权重!S$51              )
 )</f>
        <v>20.866666666666667</v>
      </c>
      <c r="AD292" s="16">
        <f>IF( 数据!AD292&lt;=6,(数据!AD292-1)*权重!T$48,              IF(数据!AD292&lt;=12, 5*权重!T$48+(数据!AD292-6)*权重!T$49,                              5*权重!T$48+6*权重!T$49+(数据!AD292-12)*权重!T$51              )
 )</f>
        <v>-0.86666666666666625</v>
      </c>
      <c r="AE292" s="16">
        <f>IF( 数据!AE292&lt;=6,(数据!AE292-1)*权重!U$48,              IF(数据!AE292&lt;=10, 5*权重!U$48+(数据!AE292-4)*权重!U$50,                              5*权重!U$48+4*权重!U$50+(数据!AE292-10)*权重!U$52              )  )</f>
        <v>-1.3999999999999995</v>
      </c>
      <c r="AF292" s="16">
        <f>IF( 数据!AF292&lt;=6,(数据!AF292-1)*权重!V$48,              IF(数据!AF292&lt;=10, 5*权重!V$48+(数据!AF292-4)*权重!V$50,                              5*权重!V$48+4*权重!V$50+(数据!AF292-10)*权重!V$52              )  )</f>
        <v>7.0875000000000004</v>
      </c>
      <c r="AG292" s="16">
        <f>IF( 数据!AG292&lt;=6,(数据!AG292-1)*权重!W$48,              IF(数据!AG292&lt;=12, 5*权重!W$48+(数据!AG292-6)*权重!W$49,                              5*权重!W$48+6*权重!W$49+(数据!AG292-12)*权重!W$51              )
 )</f>
        <v>3.4999999999999996</v>
      </c>
      <c r="AH292" s="16">
        <f>IF( 数据!AH292&lt;=6,(数据!AH292-1)*权重!X$48,              IF(数据!AH292&lt;=10, 5*权重!X$48+(数据!AH292-4)*权重!X$50,                              5*权重!X$48+4*权重!X$50+(数据!AH292-10)*权重!X$52              )  )</f>
        <v>6.25E-2</v>
      </c>
      <c r="AI292" s="16">
        <f>IF( 数据!AI292&lt;=6,(数据!AI292-1)*权重!Y$48,              IF(数据!AI292&lt;=12, 5*权重!Y$48+(数据!AI292-6)*权重!Y$49,                              5*权重!Y$48+6*权重!Y$49+(数据!AI292-12)*权重!Y$51              )
 )</f>
        <v>6.666666666666668E-2</v>
      </c>
      <c r="AJ292" s="16">
        <f>IF( 数据!AJ292&lt;=6,(数据!AJ292-1)*权重!Z$48,              IF(数据!AJ292&lt;=10, 5*权重!Z$48+(数据!AJ292-4)*权重!Z$50,                              5*权重!Z$48+4*权重!Z$50+(数据!AJ292-10)*权重!Z$52              )  )</f>
        <v>8.6625000000000014</v>
      </c>
      <c r="AK292" s="16">
        <f>IF( 数据!AK292&lt;=6,(数据!AK292-1)*权重!AA$48,              IF(数据!AK292&lt;=10, 5*权重!AA$48+(数据!AK292-4)*权重!AA$50,                              5*权重!AA$48+4*权重!AA$50+(数据!AK292-10)*权重!AA$52              )  )</f>
        <v>-1.1000000000000001</v>
      </c>
      <c r="AL292" s="16">
        <f>IF( 数据!AL292&lt;=6,(数据!AL292-1)*权重!AB$48,              IF(数据!AL292&lt;=12, 5*权重!AB$48+(数据!AL292-6)*权重!AB$49,                              5*权重!AB$48+6*权重!AB$49+(数据!AL292-12)*权重!AB$51              )
 )</f>
        <v>15.3</v>
      </c>
      <c r="AM292" s="16">
        <f>IF( 数据!AM292&lt;=6,(数据!AM292-1)*权重!AC$48,              IF(数据!AM292&lt;=12, 5*权重!AC$48+(数据!AM292-6)*权重!AC$49,                              5*权重!AC$48+6*权重!AC$49+(数据!AM292-12)*权重!AC$51              )
 )</f>
        <v>9.9666666666666668</v>
      </c>
      <c r="AN292" s="16">
        <f>IF( 数据!AN292&lt;=6,(数据!AN292-1)*权重!AD$48,              IF(数据!AN292&lt;=12, 5*权重!AD$48+(数据!AN292-6)*权重!AD$49,                              5*权重!AD$48+6*权重!AD$49+(数据!AN292-12)*权重!AD$51              )
 )</f>
        <v>82.0625</v>
      </c>
      <c r="AO292" s="16">
        <f>IF( 数据!AO292&lt;=6,(数据!AO292-1)*权重!AE$48,              IF(数据!AO292&lt;=12, 5*权重!AE$48+(数据!AO292-6)*权重!AE$49,                              5*权重!AE$48+6*权重!AE$49+(数据!AO292-12)*权重!AE$51              )
 )</f>
        <v>17.7</v>
      </c>
      <c r="AP292" s="16">
        <f>IF( 数据!AP292&lt;=6,(数据!AP292-1)*权重!AF$48,              IF(数据!AP292&lt;=12, 5*权重!AF$48+(数据!AP292-6)*权重!AF$49,                              5*权重!AF$48+6*权重!AF$49+(数据!AP292-12)*权重!AF$51              )
 )</f>
        <v>13.5</v>
      </c>
      <c r="AQ292" s="16">
        <f>IF( 数据!AQ292&lt;=6,(数据!AQ292-1)*权重!AG$48,              IF(数据!AQ292&lt;=12, 5*权重!AG$48+(数据!AQ292-6)*权重!AG$49,                              5*权重!AG$48+6*权重!AG$49+(数据!AQ292-12)*权重!AG$51              )
 )</f>
        <v>19.350000000000001</v>
      </c>
      <c r="AR292" s="16">
        <f>IF( 数据!AR292&lt;=6,(数据!AR292-1)*权重!AH$48,              IF(数据!AR292&lt;=12, 5*权重!AH$48+(数据!AR292-6)*权重!AH$49,                              5*权重!AH$48+6*权重!AH$49+(数据!AR292-12)*权重!AH$51              )
 )</f>
        <v>15.733333333333333</v>
      </c>
      <c r="AS292" s="16">
        <f>IF( 数据!AS292&lt;=6,(数据!AS292-1)*权重!AI$48,              IF(数据!AS292&lt;=12, 5*权重!AI$48+(数据!AS292-6)*权重!AI$49,                              5*权重!AI$48+6*权重!AI$49+(数据!AS292-12)*权重!AI$51              )
 )</f>
        <v>7.6000000000000014</v>
      </c>
      <c r="AT292" s="16">
        <f>IF( 数据!AT292&lt;=6,(数据!AT292-1)*权重!AJ$48,              IF(数据!AT292&lt;=12, 5*权重!AJ$48+(数据!AT292-6)*权重!AJ$49,                              5*权重!AJ$48+6*权重!AJ$49+(数据!AT292-12)*权重!AJ$51              )
 )</f>
        <v>76.75</v>
      </c>
      <c r="AU292" s="16">
        <f>IF( 数据!AU292&lt;=6,(数据!AU292-1)*权重!AK$48,              IF(数据!AU292&lt;=12, 5*权重!AK$48+(数据!AU292-6)*权重!AK$49,                              5*权重!AK$48+6*权重!AK$49+(数据!AU292-12)*权重!AK$51              )
 )</f>
        <v>14.799999999999999</v>
      </c>
      <c r="AV292" s="16">
        <f>IF( 数据!AV292&lt;=6,(数据!AV292-1)*权重!AL$48,              IF(数据!AV292&lt;=10, 5*权重!AL$48+(数据!AV292-4)*权重!AL$50,                              5*权重!AL$48+4*权重!AL$50+(数据!AV292-10)*权重!AL$52              )  )</f>
        <v>4.25</v>
      </c>
      <c r="AW292" s="16">
        <f>IF( 数据!AW292&lt;=6,(数据!AW292-1)*权重!AM$48,              IF(数据!AW292&lt;=10, 5*权重!AM$48+(数据!AW292-4)*权重!AM$50,                              5*权重!AM$48+4*权重!AM$50+(数据!AW292-10)*权重!AM$52              )  )</f>
        <v>3.8250000000000002</v>
      </c>
      <c r="AX292" s="16">
        <f>IF( 数据!AX292&lt;=6,(数据!AX292-1)*权重!AN$48,              IF(数据!AX292&lt;=10, 5*权重!AN$48+(数据!AX292-4)*权重!AN$50,                              5*权重!AN$48+4*权重!AN$50+(数据!AX292-10)*权重!AN$52              )  )</f>
        <v>22.912499999999998</v>
      </c>
      <c r="AY292" s="8">
        <v>3</v>
      </c>
      <c r="AZ292" s="8">
        <v>1</v>
      </c>
      <c r="BA292" s="8">
        <v>2</v>
      </c>
      <c r="BB292" s="8">
        <v>3</v>
      </c>
      <c r="BC292" s="8">
        <v>1</v>
      </c>
      <c r="BD292" s="8">
        <v>2</v>
      </c>
      <c r="BE292" s="8">
        <v>2</v>
      </c>
      <c r="BF292" s="8">
        <v>2</v>
      </c>
      <c r="BG292" s="8">
        <v>3</v>
      </c>
      <c r="BH292" s="8">
        <v>3</v>
      </c>
      <c r="BI292" s="8">
        <v>2</v>
      </c>
      <c r="BJ292" s="8" t="s">
        <v>26</v>
      </c>
      <c r="BK292" s="8" t="s">
        <v>20</v>
      </c>
      <c r="BL292" s="8">
        <v>16</v>
      </c>
      <c r="BM292" s="8" t="s">
        <v>26</v>
      </c>
      <c r="BN292" s="8"/>
      <c r="BO292" s="8">
        <v>6</v>
      </c>
      <c r="BP292" s="34">
        <v>46934</v>
      </c>
      <c r="BQ292" s="8" t="s">
        <v>21</v>
      </c>
      <c r="BR292" s="8" t="s">
        <v>156</v>
      </c>
    </row>
    <row r="293" spans="1:70" ht="15.5" thickBot="1" x14ac:dyDescent="0.35">
      <c r="A293" s="8" t="s">
        <v>26</v>
      </c>
      <c r="B293" s="16">
        <f t="shared" si="11"/>
        <v>414.79583333333335</v>
      </c>
      <c r="C293" s="8" t="s">
        <v>631</v>
      </c>
      <c r="D293" s="8" t="s">
        <v>154</v>
      </c>
      <c r="E293" s="33">
        <v>1</v>
      </c>
      <c r="F293" s="8">
        <v>0</v>
      </c>
      <c r="G293" s="8" t="s">
        <v>228</v>
      </c>
      <c r="H293" s="8" t="s">
        <v>397</v>
      </c>
      <c r="I293" s="8">
        <v>27</v>
      </c>
      <c r="J293" s="8">
        <v>148</v>
      </c>
      <c r="K293" s="8">
        <v>150</v>
      </c>
      <c r="L293" s="16">
        <f>IF( 数据!L293&lt;=6,(数据!L293-1)*权重!B$48,              IF(数据!L293&lt;=12, 5*权重!B$48+(数据!L293-6)*权重!B$49,                              5*权重!B$48+6*权重!B$49+(数据!L293-12)*权重!B$51              )
 )</f>
        <v>3.4666666666666668</v>
      </c>
      <c r="M293" s="16">
        <f>IF( 数据!M293&lt;=6,(数据!M293-1)*权重!C$48,              IF(数据!M293&lt;=12, 5*权重!C$48+(数据!M293-6)*权重!C$49,                              5*权重!C$48+6*权重!C$49+(数据!M293-12)*权重!C$51              )
 )</f>
        <v>0.91666666666666674</v>
      </c>
      <c r="N293" s="16">
        <f>IF( 数据!N293&lt;=6,(数据!N293-1)*权重!D$48,              IF(数据!N293&lt;=12, 5*权重!D$48+(数据!N293-6)*权重!D$49,                              5*权重!D$48+6*权重!D$49+(数据!N293-12)*权重!D$51              )
 )</f>
        <v>-0.55833333333333335</v>
      </c>
      <c r="O293" s="16">
        <f>IF( 数据!O293&lt;=6,(数据!O293-1)*权重!E$48,              IF(数据!O293&lt;=12, 5*权重!E$48+(数据!O293-6)*权重!E$49,                              5*权重!E$48+6*权重!E$49+(数据!O293-12)*权重!E$51              )
 )</f>
        <v>0</v>
      </c>
      <c r="P293" s="16">
        <f>IF( 数据!P293&lt;=6,(数据!P293-1)*权重!F$48,              IF(数据!P293&lt;=12, 5*权重!F$48+(数据!P293-6)*权重!F$49,                              5*权重!F$48+6*权重!F$49+(数据!P293-12)*权重!F$51              )
 )</f>
        <v>-2.7333333333333329</v>
      </c>
      <c r="Q293" s="16">
        <f>IF( 数据!Q293&lt;=6,(数据!Q293-1)*权重!G$48,              IF(数据!Q293&lt;=12, 5*权重!G$48+(数据!Q293-6)*权重!G$49,                              5*权重!G$48+6*权重!G$49+(数据!Q293-12)*权重!G$51              )
 )</f>
        <v>0</v>
      </c>
      <c r="R293" s="16">
        <f>IF( 数据!R293&lt;=6,(数据!R293-1)*权重!H$48,              IF(数据!R293&lt;=12, 5*权重!H$48+(数据!R293-6)*权重!H$49,                              5*权重!H$48+6*权重!H$49+(数据!R293-12)*权重!H$51              )
 )</f>
        <v>0</v>
      </c>
      <c r="S293" s="16">
        <f>IF( 数据!S293&lt;=6,(数据!S293-1)*权重!I$48,              IF(数据!S293&lt;=12, 5*权重!I$48+(数据!S293-6)*权重!I$49,                              5*权重!I$48+6*权重!I$49+(数据!S293-12)*权重!I$51              )
 )</f>
        <v>16.566666666666666</v>
      </c>
      <c r="T293" s="16">
        <f>IF( 数据!T293&lt;=6,(数据!T293-1)*权重!J$48,              IF(数据!T293&lt;=12, 5*权重!J$48+(数据!T293-6)*权重!J$49,                              5*权重!J$48+6*权重!J$49+(数据!T293-12)*权重!J$51              )
 )</f>
        <v>0.79999999999999982</v>
      </c>
      <c r="U293" s="16">
        <f>IF( 数据!U293&lt;=6,(数据!U293-1)*权重!K$48,              IF(数据!U293&lt;=12, 5*权重!K$48+(数据!U293-6)*权重!K$49,                              5*权重!K$48+6*权重!K$49+(数据!U293-12)*权重!K$51              )
 )</f>
        <v>0</v>
      </c>
      <c r="V293" s="16">
        <f>IF( 数据!V293&lt;=6,(数据!V293-1)*权重!L$48,              IF(数据!V293&lt;=12, 5*权重!L$48+(数据!V293-6)*权重!L$49,                              5*权重!L$48+6*权重!L$49+(数据!V293-12)*权重!L$51              )
 )</f>
        <v>7.5000000000000009</v>
      </c>
      <c r="W293" s="16">
        <f>IF( 数据!W293&lt;=6,(数据!W293-1)*权重!M$48,              IF(数据!W293&lt;=12, 5*权重!M$48+(数据!W293-6)*权重!M$49,                              5*权重!M$48+6*权重!M$49+(数据!W293-12)*权重!M$51              )
 )</f>
        <v>0.76666666666666661</v>
      </c>
      <c r="X293" s="16">
        <f>IF( 数据!X293&lt;=6,(数据!X293-1)*权重!N$48,              IF(数据!X293&lt;=12, 5*权重!N$48+(数据!X293-6)*权重!N$49,                              5*权重!N$48+6*权重!N$49+(数据!X293-12)*权重!N$51              )
 )</f>
        <v>1.7999999999999998</v>
      </c>
      <c r="Y293" s="16">
        <f>IF( 数据!Y293&lt;=6,(数据!Y293-1)*权重!O$48,              IF(数据!Y293&lt;=12, 5*权重!O$48+(数据!Y293-6)*权重!O$49,                              5*权重!O$48+6*权重!O$49+(数据!Y293-12)*权重!O$51              )
 )</f>
        <v>2.5333333333333332</v>
      </c>
      <c r="Z293" s="16">
        <f>IF( 数据!Z293&lt;=6,(数据!Z293-1)*权重!P$48,              IF(数据!Z293&lt;=10, 5*权重!P$48+(数据!Z293-4)*权重!P$50,                              5*权重!P$48+4*权重!P$50+(数据!Z293-10)*权重!P$52              )  )</f>
        <v>-1.425</v>
      </c>
      <c r="AA293" s="16">
        <f>IF( 数据!AA293&lt;=6,(数据!AA293-1)*权重!Q$48,              IF(数据!AA293&lt;=12, 5*权重!Q$48+(数据!AA293-6)*权重!Q$49,                              5*权重!Q$48+6*权重!Q$49+(数据!AA293-12)*权重!Q$51              )
 )</f>
        <v>4.5</v>
      </c>
      <c r="AB293" s="16">
        <f>IF( 数据!AB293&lt;=6,(数据!AB293-1)*权重!R$48,              IF(数据!AB293&lt;=10, 5*权重!R$48+(数据!AB293-4)*权重!R$50,                              5*权重!R$48+4*权重!R$50+(数据!AB293-10)*权重!R$52              )  )</f>
        <v>57.5</v>
      </c>
      <c r="AC293" s="16">
        <f>IF( 数据!AC293&lt;=6,(数据!AC293-1)*权重!S$48,              IF(数据!AC293&lt;=12, 5*权重!S$48+(数据!AC293-6)*权重!S$49,                              5*权重!S$48+6*权重!S$49+(数据!AC293-12)*权重!S$51              )
 )</f>
        <v>18.75</v>
      </c>
      <c r="AD293" s="16">
        <f>IF( 数据!AD293&lt;=6,(数据!AD293-1)*权重!T$48,              IF(数据!AD293&lt;=12, 5*权重!T$48+(数据!AD293-6)*权重!T$49,                              5*权重!T$48+6*权重!T$49+(数据!AD293-12)*权重!T$51              )
 )</f>
        <v>-1.2333333333333329</v>
      </c>
      <c r="AE293" s="16">
        <f>IF( 数据!AE293&lt;=6,(数据!AE293-1)*权重!U$48,              IF(数据!AE293&lt;=10, 5*权重!U$48+(数据!AE293-4)*权重!U$50,                              5*权重!U$48+4*权重!U$50+(数据!AE293-10)*权重!U$52              )  )</f>
        <v>-2.7249999999999996</v>
      </c>
      <c r="AF293" s="16">
        <f>IF( 数据!AF293&lt;=6,(数据!AF293-1)*权重!V$48,              IF(数据!AF293&lt;=10, 5*权重!V$48+(数据!AF293-4)*权重!V$50,                              5*权重!V$48+4*权重!V$50+(数据!AF293-10)*权重!V$52              )  )</f>
        <v>7.8750000000000009</v>
      </c>
      <c r="AG293" s="16">
        <f>IF( 数据!AG293&lt;=6,(数据!AG293-1)*权重!W$48,              IF(数据!AG293&lt;=12, 5*权重!W$48+(数据!AG293-6)*权重!W$49,                              5*权重!W$48+6*权重!W$49+(数据!AG293-12)*权重!W$51              )
 )</f>
        <v>3.0999999999999996</v>
      </c>
      <c r="AH293" s="16">
        <f>IF( 数据!AH293&lt;=6,(数据!AH293-1)*权重!X$48,              IF(数据!AH293&lt;=10, 5*权重!X$48+(数据!AH293-4)*权重!X$50,                              5*权重!X$48+4*权重!X$50+(数据!AH293-10)*权重!X$52              )  )</f>
        <v>0.17500000000000004</v>
      </c>
      <c r="AI293" s="16">
        <f>IF( 数据!AI293&lt;=6,(数据!AI293-1)*权重!Y$48,              IF(数据!AI293&lt;=12, 5*权重!Y$48+(数据!AI293-6)*权重!Y$49,                              5*权重!Y$48+6*权重!Y$49+(数据!AI293-12)*权重!Y$51              )
 )</f>
        <v>0.8</v>
      </c>
      <c r="AJ293" s="16">
        <f>IF( 数据!AJ293&lt;=6,(数据!AJ293-1)*权重!Z$48,              IF(数据!AJ293&lt;=10, 5*权重!Z$48+(数据!AJ293-4)*权重!Z$50,                              5*权重!Z$48+4*权重!Z$50+(数据!AJ293-10)*权重!Z$52              )  )</f>
        <v>9.8375000000000004</v>
      </c>
      <c r="AK293" s="16">
        <f>IF( 数据!AK293&lt;=6,(数据!AK293-1)*权重!AA$48,              IF(数据!AK293&lt;=10, 5*权重!AA$48+(数据!AK293-4)*权重!AA$50,                              5*权重!AA$48+4*权重!AA$50+(数据!AK293-10)*权重!AA$52              )  )</f>
        <v>-1.1000000000000001</v>
      </c>
      <c r="AL293" s="16">
        <f>IF( 数据!AL293&lt;=6,(数据!AL293-1)*权重!AB$48,              IF(数据!AL293&lt;=12, 5*权重!AB$48+(数据!AL293-6)*权重!AB$49,                              5*权重!AB$48+6*权重!AB$49+(数据!AL293-12)*权重!AB$51              )
 )</f>
        <v>16.2</v>
      </c>
      <c r="AM293" s="16">
        <f>IF( 数据!AM293&lt;=6,(数据!AM293-1)*权重!AC$48,              IF(数据!AM293&lt;=12, 5*权重!AC$48+(数据!AM293-6)*权重!AC$49,                              5*权重!AC$48+6*权重!AC$49+(数据!AM293-12)*权重!AC$51              )
 )</f>
        <v>8.8666666666666671</v>
      </c>
      <c r="AN293" s="16">
        <f>IF( 数据!AN293&lt;=6,(数据!AN293-1)*权重!AD$48,              IF(数据!AN293&lt;=12, 5*权重!AD$48+(数据!AN293-6)*权重!AD$49,                              5*权重!AD$48+6*权重!AD$49+(数据!AN293-12)*权重!AD$51              )
 )</f>
        <v>77.333333333333329</v>
      </c>
      <c r="AO293" s="16">
        <f>IF( 数据!AO293&lt;=6,(数据!AO293-1)*权重!AE$48,              IF(数据!AO293&lt;=12, 5*权重!AE$48+(数据!AO293-6)*权重!AE$49,                              5*权重!AE$48+6*权重!AE$49+(数据!AO293-12)*权重!AE$51              )
 )</f>
        <v>9.7333333333333343</v>
      </c>
      <c r="AP293" s="16">
        <f>IF( 数据!AP293&lt;=6,(数据!AP293-1)*权重!AF$48,              IF(数据!AP293&lt;=12, 5*权重!AF$48+(数据!AP293-6)*权重!AF$49,                              5*权重!AF$48+6*权重!AF$49+(数据!AP293-12)*权重!AF$51              )
 )</f>
        <v>15.433333333333334</v>
      </c>
      <c r="AQ293" s="16">
        <f>IF( 数据!AQ293&lt;=6,(数据!AQ293-1)*权重!AG$48,              IF(数据!AQ293&lt;=12, 5*权重!AG$48+(数据!AQ293-6)*权重!AG$49,                              5*权重!AG$48+6*权重!AG$49+(数据!AQ293-12)*权重!AG$51              )
 )</f>
        <v>19.350000000000001</v>
      </c>
      <c r="AR293" s="16">
        <f>IF( 数据!AR293&lt;=6,(数据!AR293-1)*权重!AH$48,              IF(数据!AR293&lt;=12, 5*权重!AH$48+(数据!AR293-6)*权重!AH$49,                              5*权重!AH$48+6*权重!AH$49+(数据!AR293-12)*权重!AH$51              )
 )</f>
        <v>14.566666666666665</v>
      </c>
      <c r="AS293" s="16">
        <f>IF( 数据!AS293&lt;=6,(数据!AS293-1)*权重!AI$48,              IF(数据!AS293&lt;=12, 5*权重!AI$48+(数据!AS293-6)*权重!AI$49,                              5*权重!AI$48+6*权重!AI$49+(数据!AS293-12)*权重!AI$51              )
 )</f>
        <v>6.6500000000000012</v>
      </c>
      <c r="AT293" s="16">
        <f>IF( 数据!AT293&lt;=6,(数据!AT293-1)*权重!AJ$48,              IF(数据!AT293&lt;=12, 5*权重!AJ$48+(数据!AT293-6)*权重!AJ$49,                              5*权重!AJ$48+6*权重!AJ$49+(数据!AT293-12)*权重!AJ$51              )
 )</f>
        <v>76.75</v>
      </c>
      <c r="AU293" s="16">
        <f>IF( 数据!AU293&lt;=6,(数据!AU293-1)*权重!AK$48,              IF(数据!AU293&lt;=12, 5*权重!AK$48+(数据!AU293-6)*权重!AK$49,                              5*权重!AK$48+6*权重!AK$49+(数据!AU293-12)*权重!AK$51              )
 )</f>
        <v>14.799999999999999</v>
      </c>
      <c r="AV293" s="16">
        <f>IF( 数据!AV293&lt;=6,(数据!AV293-1)*权重!AL$48,              IF(数据!AV293&lt;=10, 5*权重!AL$48+(数据!AV293-4)*权重!AL$50,                              5*权重!AL$48+4*权重!AL$50+(数据!AV293-10)*权重!AL$52              )  )</f>
        <v>2.9749999999999996</v>
      </c>
      <c r="AW293" s="16">
        <f>IF( 数据!AW293&lt;=6,(数据!AW293-1)*权重!AM$48,              IF(数据!AW293&lt;=10, 5*权重!AM$48+(数据!AW293-4)*权重!AM$50,                              5*权重!AM$48+4*权重!AM$50+(数据!AW293-10)*权重!AM$52              )  )</f>
        <v>2.95</v>
      </c>
      <c r="AX293" s="16">
        <f>IF( 数据!AX293&lt;=6,(数据!AX293-1)*权重!AN$48,              IF(数据!AX293&lt;=10, 5*权重!AN$48+(数据!AX293-4)*权重!AN$50,                              5*权重!AN$48+4*权重!AN$50+(数据!AX293-10)*权重!AN$52              )  )</f>
        <v>22.074999999999999</v>
      </c>
      <c r="AY293" s="8">
        <v>2</v>
      </c>
      <c r="AZ293" s="8">
        <v>2</v>
      </c>
      <c r="BA293" s="8">
        <v>2</v>
      </c>
      <c r="BB293" s="8">
        <v>3</v>
      </c>
      <c r="BC293" s="8">
        <v>1</v>
      </c>
      <c r="BD293" s="8">
        <v>2</v>
      </c>
      <c r="BE293" s="8">
        <v>3</v>
      </c>
      <c r="BF293" s="8">
        <v>2</v>
      </c>
      <c r="BG293" s="8">
        <v>1</v>
      </c>
      <c r="BH293" s="8">
        <v>2</v>
      </c>
      <c r="BI293" s="8">
        <v>4</v>
      </c>
      <c r="BJ293" s="8" t="s">
        <v>26</v>
      </c>
      <c r="BK293" s="8" t="s">
        <v>20</v>
      </c>
      <c r="BL293" s="8">
        <v>15</v>
      </c>
      <c r="BM293" s="8" t="s">
        <v>26</v>
      </c>
      <c r="BN293" s="8"/>
      <c r="BO293" s="8">
        <v>18</v>
      </c>
      <c r="BP293" s="34">
        <v>47299</v>
      </c>
      <c r="BQ293" s="8" t="s">
        <v>21</v>
      </c>
      <c r="BR293" s="8" t="s">
        <v>156</v>
      </c>
    </row>
    <row r="294" spans="1:70" ht="15.5" thickBot="1" x14ac:dyDescent="0.35">
      <c r="A294" s="8" t="s">
        <v>26</v>
      </c>
      <c r="B294" s="16">
        <f t="shared" si="11"/>
        <v>402.07666666666665</v>
      </c>
      <c r="C294" s="8" t="s">
        <v>632</v>
      </c>
      <c r="D294" s="8" t="s">
        <v>154</v>
      </c>
      <c r="E294" s="33">
        <v>1</v>
      </c>
      <c r="F294" s="8">
        <v>0</v>
      </c>
      <c r="G294" s="8" t="s">
        <v>29</v>
      </c>
      <c r="H294" s="8" t="s">
        <v>445</v>
      </c>
      <c r="I294" s="8">
        <v>22</v>
      </c>
      <c r="J294" s="8">
        <v>146</v>
      </c>
      <c r="K294" s="8">
        <v>164</v>
      </c>
      <c r="L294" s="16">
        <f>IF( 数据!L294&lt;=6,(数据!L294-1)*权重!B$48,              IF(数据!L294&lt;=12, 5*权重!B$48+(数据!L294-6)*权重!B$49,                              5*权重!B$48+6*权重!B$49+(数据!L294-12)*权重!B$51              )
 )</f>
        <v>4.4000000000000004</v>
      </c>
      <c r="M294" s="16">
        <f>IF( 数据!M294&lt;=6,(数据!M294-1)*权重!C$48,              IF(数据!M294&lt;=12, 5*权重!C$48+(数据!M294-6)*权重!C$49,                              5*权重!C$48+6*权重!C$49+(数据!M294-12)*权重!C$51              )
 )</f>
        <v>1.75</v>
      </c>
      <c r="N294" s="16">
        <f>IF( 数据!N294&lt;=6,(数据!N294-1)*权重!D$48,              IF(数据!N294&lt;=12, 5*权重!D$48+(数据!N294-6)*权重!D$49,                              5*权重!D$48+6*权重!D$49+(数据!N294-12)*权重!D$51              )
 )</f>
        <v>-1.4999999999999902E-2</v>
      </c>
      <c r="O294" s="16">
        <f>IF( 数据!O294&lt;=6,(数据!O294-1)*权重!E$48,              IF(数据!O294&lt;=12, 5*权重!E$48+(数据!O294-6)*权重!E$49,                              5*权重!E$48+6*权重!E$49+(数据!O294-12)*权重!E$51              )
 )</f>
        <v>0</v>
      </c>
      <c r="P294" s="16">
        <f>IF( 数据!P294&lt;=6,(数据!P294-1)*权重!F$48,              IF(数据!P294&lt;=12, 5*权重!F$48+(数据!P294-6)*权重!F$49,                              5*权重!F$48+6*权重!F$49+(数据!P294-12)*权重!F$51              )
 )</f>
        <v>-1.9666666666666663</v>
      </c>
      <c r="Q294" s="16">
        <f>IF( 数据!Q294&lt;=6,(数据!Q294-1)*权重!G$48,              IF(数据!Q294&lt;=12, 5*权重!G$48+(数据!Q294-6)*权重!G$49,                              5*权重!G$48+6*权重!G$49+(数据!Q294-12)*权重!G$51              )
 )</f>
        <v>0</v>
      </c>
      <c r="R294" s="16">
        <f>IF( 数据!R294&lt;=6,(数据!R294-1)*权重!H$48,              IF(数据!R294&lt;=12, 5*权重!H$48+(数据!R294-6)*权重!H$49,                              5*权重!H$48+6*权重!H$49+(数据!R294-12)*权重!H$51              )
 )</f>
        <v>0</v>
      </c>
      <c r="S294" s="16">
        <f>IF( 数据!S294&lt;=6,(数据!S294-1)*权重!I$48,              IF(数据!S294&lt;=12, 5*权重!I$48+(数据!S294-6)*权重!I$49,                              5*权重!I$48+6*权重!I$49+(数据!S294-12)*权重!I$51              )
 )</f>
        <v>17.933333333333334</v>
      </c>
      <c r="T294" s="16">
        <f>IF( 数据!T294&lt;=6,(数据!T294-1)*权重!J$48,              IF(数据!T294&lt;=12, 5*权重!J$48+(数据!T294-6)*权重!J$49,                              5*权重!J$48+6*权重!J$49+(数据!T294-12)*权重!J$51              )
 )</f>
        <v>1.0333333333333332</v>
      </c>
      <c r="U294" s="16">
        <f>IF( 数据!U294&lt;=6,(数据!U294-1)*权重!K$48,              IF(数据!U294&lt;=12, 5*权重!K$48+(数据!U294-6)*权重!K$49,                              5*权重!K$48+6*权重!K$49+(数据!U294-12)*权重!K$51              )
 )</f>
        <v>0</v>
      </c>
      <c r="V294" s="16">
        <f>IF( 数据!V294&lt;=6,(数据!V294-1)*权重!L$48,              IF(数据!V294&lt;=12, 5*权重!L$48+(数据!V294-6)*权重!L$49,                              5*权重!L$48+6*权重!L$49+(数据!V294-12)*权重!L$51              )
 )</f>
        <v>6.4</v>
      </c>
      <c r="W294" s="16">
        <f>IF( 数据!W294&lt;=6,(数据!W294-1)*权重!M$48,              IF(数据!W294&lt;=12, 5*权重!M$48+(数据!W294-6)*权重!M$49,                              5*权重!M$48+6*权重!M$49+(数据!W294-12)*权重!M$51              )
 )</f>
        <v>2.0333333333333332</v>
      </c>
      <c r="X294" s="16">
        <f>IF( 数据!X294&lt;=6,(数据!X294-1)*权重!N$48,              IF(数据!X294&lt;=12, 5*权重!N$48+(数据!X294-6)*权重!N$49,                              5*权重!N$48+6*权重!N$49+(数据!X294-12)*权重!N$51              )
 )</f>
        <v>2.2166666666666663</v>
      </c>
      <c r="Y294" s="16">
        <f>IF( 数据!Y294&lt;=6,(数据!Y294-1)*权重!O$48,              IF(数据!Y294&lt;=12, 5*权重!O$48+(数据!Y294-6)*权重!O$49,                              5*权重!O$48+6*权重!O$49+(数据!Y294-12)*权重!O$51              )
 )</f>
        <v>1.6166666666666667</v>
      </c>
      <c r="Z294" s="16">
        <f>IF( 数据!Z294&lt;=6,(数据!Z294-1)*权重!P$48,              IF(数据!Z294&lt;=10, 5*权重!P$48+(数据!Z294-4)*权重!P$50,                              5*权重!P$48+4*权重!P$50+(数据!Z294-10)*权重!P$52              )  )</f>
        <v>-0.90000000000000013</v>
      </c>
      <c r="AA294" s="16">
        <f>IF( 数据!AA294&lt;=6,(数据!AA294-1)*权重!Q$48,              IF(数据!AA294&lt;=12, 5*权重!Q$48+(数据!AA294-6)*权重!Q$49,                              5*权重!Q$48+6*权重!Q$49+(数据!AA294-12)*权重!Q$51              )
 )</f>
        <v>5.3666666666666663</v>
      </c>
      <c r="AB294" s="16">
        <f>IF( 数据!AB294&lt;=6,(数据!AB294-1)*权重!R$48,              IF(数据!AB294&lt;=10, 5*权重!R$48+(数据!AB294-4)*权重!R$50,                              5*权重!R$48+4*权重!R$50+(数据!AB294-10)*权重!R$52              )  )</f>
        <v>57.5</v>
      </c>
      <c r="AC294" s="16">
        <f>IF( 数据!AC294&lt;=6,(数据!AC294-1)*权重!S$48,              IF(数据!AC294&lt;=12, 5*权重!S$48+(数据!AC294-6)*权重!S$49,                              5*权重!S$48+6*权重!S$49+(数据!AC294-12)*权重!S$51              )
 )</f>
        <v>21.55</v>
      </c>
      <c r="AD294" s="16">
        <f>IF( 数据!AD294&lt;=6,(数据!AD294-1)*权重!T$48,              IF(数据!AD294&lt;=12, 5*权重!T$48+(数据!AD294-6)*权重!T$49,                              5*权重!T$48+6*权重!T$49+(数据!AD294-12)*权重!T$51              )
 )</f>
        <v>-1.2333333333333329</v>
      </c>
      <c r="AE294" s="16">
        <f>IF( 数据!AE294&lt;=6,(数据!AE294-1)*权重!U$48,              IF(数据!AE294&lt;=10, 5*权重!U$48+(数据!AE294-4)*权重!U$50,                              5*权重!U$48+4*权重!U$50+(数据!AE294-10)*权重!U$52              )  )</f>
        <v>-2.4499999999999993</v>
      </c>
      <c r="AF294" s="16">
        <f>IF( 数据!AF294&lt;=6,(数据!AF294-1)*权重!V$48,              IF(数据!AF294&lt;=10, 5*权重!V$48+(数据!AF294-4)*权重!V$50,                              5*权重!V$48+4*权重!V$50+(数据!AF294-10)*权重!V$52              )  )</f>
        <v>7.3500000000000005</v>
      </c>
      <c r="AG294" s="16">
        <f>IF( 数据!AG294&lt;=6,(数据!AG294-1)*权重!W$48,              IF(数据!AG294&lt;=12, 5*权重!W$48+(数据!AG294-6)*权重!W$49,                              5*权重!W$48+6*权重!W$49+(数据!AG294-12)*权重!W$51              )
 )</f>
        <v>3.6999999999999997</v>
      </c>
      <c r="AH294" s="16">
        <f>IF( 数据!AH294&lt;=6,(数据!AH294-1)*权重!X$48,              IF(数据!AH294&lt;=10, 5*权重!X$48+(数据!AH294-4)*权重!X$50,                              5*权重!X$48+4*权重!X$50+(数据!AH294-10)*权重!X$52              )  )</f>
        <v>0.28749999999999998</v>
      </c>
      <c r="AI294" s="16">
        <f>IF( 数据!AI294&lt;=6,(数据!AI294-1)*权重!Y$48,              IF(数据!AI294&lt;=12, 5*权重!Y$48+(数据!AI294-6)*权重!Y$49,                              5*权重!Y$48+6*权重!Y$49+(数据!AI294-12)*权重!Y$51              )
 )</f>
        <v>1.0666666666666667</v>
      </c>
      <c r="AJ294" s="16">
        <f>IF( 数据!AJ294&lt;=6,(数据!AJ294-1)*权重!Z$48,              IF(数据!AJ294&lt;=10, 5*权重!Z$48+(数据!AJ294-4)*权重!Z$50,                              5*权重!Z$48+4*权重!Z$50+(数据!AJ294-10)*权重!Z$52              )  )</f>
        <v>10.425000000000001</v>
      </c>
      <c r="AK294" s="16">
        <f>IF( 数据!AK294&lt;=6,(数据!AK294-1)*权重!AA$48,              IF(数据!AK294&lt;=10, 5*权重!AA$48+(数据!AK294-4)*权重!AA$50,                              5*权重!AA$48+4*权重!AA$50+(数据!AK294-10)*权重!AA$52              )  )</f>
        <v>-1.2750000000000001</v>
      </c>
      <c r="AL294" s="16">
        <f>IF( 数据!AL294&lt;=6,(数据!AL294-1)*权重!AB$48,              IF(数据!AL294&lt;=12, 5*权重!AB$48+(数据!AL294-6)*权重!AB$49,                              5*权重!AB$48+6*权重!AB$49+(数据!AL294-12)*权重!AB$51              )
 )</f>
        <v>14.4</v>
      </c>
      <c r="AM294" s="16">
        <f>IF( 数据!AM294&lt;=6,(数据!AM294-1)*权重!AC$48,              IF(数据!AM294&lt;=12, 5*权重!AC$48+(数据!AM294-6)*权重!AC$49,                              5*权重!AC$48+6*权重!AC$49+(数据!AM294-12)*权重!AC$51              )
 )</f>
        <v>9.9666666666666668</v>
      </c>
      <c r="AN294" s="16">
        <f>IF( 数据!AN294&lt;=6,(数据!AN294-1)*权重!AD$48,              IF(数据!AN294&lt;=12, 5*权重!AD$48+(数据!AN294-6)*权重!AD$49,                              5*权重!AD$48+6*权重!AD$49+(数据!AN294-12)*权重!AD$51              )
 )</f>
        <v>72.604166666666671</v>
      </c>
      <c r="AO294" s="16">
        <f>IF( 数据!AO294&lt;=6,(数据!AO294-1)*权重!AE$48,              IF(数据!AO294&lt;=12, 5*权重!AE$48+(数据!AO294-6)*权重!AE$49,                              5*权重!AE$48+6*权重!AE$49+(数据!AO294-12)*权重!AE$51              )
 )</f>
        <v>4.2</v>
      </c>
      <c r="AP294" s="16">
        <f>IF( 数据!AP294&lt;=6,(数据!AP294-1)*权重!AF$48,              IF(数据!AP294&lt;=12, 5*权重!AF$48+(数据!AP294-6)*权重!AF$49,                              5*权重!AF$48+6*权重!AF$49+(数据!AP294-12)*权重!AF$51              )
 )</f>
        <v>14.466666666666667</v>
      </c>
      <c r="AQ294" s="16">
        <f>IF( 数据!AQ294&lt;=6,(数据!AQ294-1)*权重!AG$48,              IF(数据!AQ294&lt;=12, 5*权重!AG$48+(数据!AQ294-6)*权重!AG$49,                              5*权重!AG$48+6*权重!AG$49+(数据!AQ294-12)*权重!AG$51              )
 )</f>
        <v>18.833333333333336</v>
      </c>
      <c r="AR294" s="16">
        <f>IF( 数据!AR294&lt;=6,(数据!AR294-1)*权重!AH$48,              IF(数据!AR294&lt;=12, 5*权重!AH$48+(数据!AR294-6)*权重!AH$49,                              5*权重!AH$48+6*权重!AH$49+(数据!AR294-12)*权重!AH$51              )
 )</f>
        <v>18.066666666666666</v>
      </c>
      <c r="AS294" s="16">
        <f>IF( 数据!AS294&lt;=6,(数据!AS294-1)*权重!AI$48,              IF(数据!AS294&lt;=12, 5*权重!AI$48+(数据!AS294-6)*权重!AI$49,                              5*权重!AI$48+6*权重!AI$49+(数据!AS294-12)*权重!AI$51              )
 )</f>
        <v>1.8500000000000005</v>
      </c>
      <c r="AT294" s="16">
        <f>IF( 数据!AT294&lt;=6,(数据!AT294-1)*权重!AJ$48,              IF(数据!AT294&lt;=12, 5*权重!AJ$48+(数据!AT294-6)*权重!AJ$49,                              5*权重!AJ$48+6*权重!AJ$49+(数据!AT294-12)*权重!AJ$51              )
 )</f>
        <v>67</v>
      </c>
      <c r="AU294" s="16">
        <f>IF( 数据!AU294&lt;=6,(数据!AU294-1)*权重!AK$48,              IF(数据!AU294&lt;=12, 5*权重!AK$48+(数据!AU294-6)*权重!AK$49,                              5*权重!AK$48+6*权重!AK$49+(数据!AU294-12)*权重!AK$51              )
 )</f>
        <v>14.2</v>
      </c>
      <c r="AV294" s="16">
        <f>IF( 数据!AV294&lt;=6,(数据!AV294-1)*权重!AL$48,              IF(数据!AV294&lt;=10, 5*权重!AL$48+(数据!AV294-4)*权重!AL$50,                              5*权重!AL$48+4*权重!AL$50+(数据!AV294-10)*权重!AL$52              )  )</f>
        <v>2.125</v>
      </c>
      <c r="AW294" s="16">
        <f>IF( 数据!AW294&lt;=6,(数据!AW294-1)*权重!AM$48,              IF(数据!AW294&lt;=10, 5*权重!AM$48+(数据!AW294-4)*权重!AM$50,                              5*权重!AM$48+4*权重!AM$50+(数据!AW294-10)*权重!AM$52              )  )</f>
        <v>3.8250000000000002</v>
      </c>
      <c r="AX294" s="16">
        <f>IF( 数据!AX294&lt;=6,(数据!AX294-1)*权重!AN$48,              IF(数据!AX294&lt;=10, 5*权重!AN$48+(数据!AX294-4)*权重!AN$50,                              5*权重!AN$48+4*权重!AN$50+(数据!AX294-10)*权重!AN$52              )  )</f>
        <v>23.75</v>
      </c>
      <c r="AY294" s="8">
        <v>3</v>
      </c>
      <c r="AZ294" s="8">
        <v>1</v>
      </c>
      <c r="BA294" s="8">
        <v>2</v>
      </c>
      <c r="BB294" s="8">
        <v>1</v>
      </c>
      <c r="BC294" s="8">
        <v>3</v>
      </c>
      <c r="BD294" s="8">
        <v>2</v>
      </c>
      <c r="BE294" s="8">
        <v>1</v>
      </c>
      <c r="BF294" s="8">
        <v>3</v>
      </c>
      <c r="BG294" s="8">
        <v>3</v>
      </c>
      <c r="BH294" s="8">
        <v>2</v>
      </c>
      <c r="BI294" s="8">
        <v>3</v>
      </c>
      <c r="BJ294" s="8" t="s">
        <v>26</v>
      </c>
      <c r="BK294" s="8" t="s">
        <v>20</v>
      </c>
      <c r="BL294" s="8">
        <v>15</v>
      </c>
      <c r="BM294" s="8" t="s">
        <v>26</v>
      </c>
      <c r="BN294" s="8"/>
      <c r="BO294" s="8">
        <v>8</v>
      </c>
      <c r="BP294" s="34">
        <v>46203</v>
      </c>
      <c r="BQ294" s="8" t="s">
        <v>21</v>
      </c>
      <c r="BR294" s="8" t="s">
        <v>156</v>
      </c>
    </row>
    <row r="295" spans="1:70" ht="15.5" thickBot="1" x14ac:dyDescent="0.35">
      <c r="A295" s="8" t="s">
        <v>26</v>
      </c>
      <c r="B295" s="16">
        <f t="shared" si="11"/>
        <v>353.08166666666665</v>
      </c>
      <c r="C295" s="8" t="s">
        <v>633</v>
      </c>
      <c r="D295" s="8" t="s">
        <v>154</v>
      </c>
      <c r="E295" s="33">
        <v>1</v>
      </c>
      <c r="F295" s="8">
        <v>0</v>
      </c>
      <c r="G295" s="8" t="s">
        <v>634</v>
      </c>
      <c r="H295" s="8" t="s">
        <v>32</v>
      </c>
      <c r="I295" s="8">
        <v>34</v>
      </c>
      <c r="J295" s="8">
        <v>140</v>
      </c>
      <c r="K295" s="8">
        <v>142</v>
      </c>
      <c r="L295" s="16">
        <f>IF( 数据!L295&lt;=6,(数据!L295-1)*权重!B$48,              IF(数据!L295&lt;=12, 5*权重!B$48+(数据!L295-6)*权重!B$49,                              5*权重!B$48+6*权重!B$49+(数据!L295-12)*权重!B$51              )
 )</f>
        <v>3.0833333333333335</v>
      </c>
      <c r="M295" s="16">
        <f>IF( 数据!M295&lt;=6,(数据!M295-1)*权重!C$48,              IF(数据!M295&lt;=12, 5*权重!C$48+(数据!M295-6)*权重!C$49,                              5*权重!C$48+6*权重!C$49+(数据!M295-12)*权重!C$51              )
 )</f>
        <v>1.1599999999999999</v>
      </c>
      <c r="N295" s="16">
        <f>IF( 数据!N295&lt;=6,(数据!N295-1)*权重!D$48,              IF(数据!N295&lt;=12, 5*权重!D$48+(数据!N295-6)*权重!D$49,                              5*权重!D$48+6*权重!D$49+(数据!N295-12)*权重!D$51              )
 )</f>
        <v>0</v>
      </c>
      <c r="O295" s="16">
        <f>IF( 数据!O295&lt;=6,(数据!O295-1)*权重!E$48,              IF(数据!O295&lt;=12, 5*权重!E$48+(数据!O295-6)*权重!E$49,                              5*权重!E$48+6*权重!E$49+(数据!O295-12)*权重!E$51              )
 )</f>
        <v>0</v>
      </c>
      <c r="P295" s="16">
        <f>IF( 数据!P295&lt;=6,(数据!P295-1)*权重!F$48,              IF(数据!P295&lt;=12, 5*权重!F$48+(数据!P295-6)*权重!F$49,                              5*权重!F$48+6*权重!F$49+(数据!P295-12)*权重!F$51              )
 )</f>
        <v>-3.55</v>
      </c>
      <c r="Q295" s="16">
        <f>IF( 数据!Q295&lt;=6,(数据!Q295-1)*权重!G$48,              IF(数据!Q295&lt;=12, 5*权重!G$48+(数据!Q295-6)*权重!G$49,                              5*权重!G$48+6*权重!G$49+(数据!Q295-12)*权重!G$51              )
 )</f>
        <v>0</v>
      </c>
      <c r="R295" s="16">
        <f>IF( 数据!R295&lt;=6,(数据!R295-1)*权重!H$48,              IF(数据!R295&lt;=12, 5*权重!H$48+(数据!R295-6)*权重!H$49,                              5*权重!H$48+6*权重!H$49+(数据!R295-12)*权重!H$51              )
 )</f>
        <v>0</v>
      </c>
      <c r="S295" s="16">
        <f>IF( 数据!S295&lt;=6,(数据!S295-1)*权重!I$48,              IF(数据!S295&lt;=12, 5*权重!I$48+(数据!S295-6)*权重!I$49,                              5*权重!I$48+6*权重!I$49+(数据!S295-12)*权重!I$51              )
 )</f>
        <v>6</v>
      </c>
      <c r="T295" s="16">
        <f>IF( 数据!T295&lt;=6,(数据!T295-1)*权重!J$48,              IF(数据!T295&lt;=12, 5*权重!J$48+(数据!T295-6)*权重!J$49,                              5*权重!J$48+6*权重!J$49+(数据!T295-12)*权重!J$51              )
 )</f>
        <v>1.4</v>
      </c>
      <c r="U295" s="16">
        <f>IF( 数据!U295&lt;=6,(数据!U295-1)*权重!K$48,              IF(数据!U295&lt;=12, 5*权重!K$48+(数据!U295-6)*权重!K$49,                              5*权重!K$48+6*权重!K$49+(数据!U295-12)*权重!K$51              )
 )</f>
        <v>0</v>
      </c>
      <c r="V295" s="16">
        <f>IF( 数据!V295&lt;=6,(数据!V295-1)*权重!L$48,              IF(数据!V295&lt;=12, 5*权重!L$48+(数据!V295-6)*权重!L$49,                              5*权重!L$48+6*权重!L$49+(数据!V295-12)*权重!L$51              )
 )</f>
        <v>0</v>
      </c>
      <c r="W295" s="16">
        <f>IF( 数据!W295&lt;=6,(数据!W295-1)*权重!M$48,              IF(数据!W295&lt;=12, 5*权重!M$48+(数据!W295-6)*权重!M$49,                              5*权重!M$48+6*权重!M$49+(数据!W295-12)*权重!M$51              )
 )</f>
        <v>-0.53333333333333333</v>
      </c>
      <c r="X295" s="16">
        <f>IF( 数据!X295&lt;=6,(数据!X295-1)*权重!N$48,              IF(数据!X295&lt;=12, 5*权重!N$48+(数据!X295-6)*权重!N$49,                              5*权重!N$48+6*权重!N$49+(数据!X295-12)*权重!N$51              )
 )</f>
        <v>2.2166666666666663</v>
      </c>
      <c r="Y295" s="16">
        <f>IF( 数据!Y295&lt;=6,(数据!Y295-1)*权重!O$48,              IF(数据!Y295&lt;=12, 5*权重!O$48+(数据!Y295-6)*权重!O$49,                              5*权重!O$48+6*权重!O$49+(数据!Y295-12)*权重!O$51              )
 )</f>
        <v>0.48</v>
      </c>
      <c r="Z295" s="16">
        <f>IF( 数据!Z295&lt;=6,(数据!Z295-1)*权重!P$48,              IF(数据!Z295&lt;=10, 5*权重!P$48+(数据!Z295-4)*权重!P$50,                              5*权重!P$48+4*权重!P$50+(数据!Z295-10)*权重!P$52              )  )</f>
        <v>-1.85</v>
      </c>
      <c r="AA295" s="16">
        <f>IF( 数据!AA295&lt;=6,(数据!AA295-1)*权重!Q$48,              IF(数据!AA295&lt;=12, 5*权重!Q$48+(数据!AA295-6)*权重!Q$49,                              5*权重!Q$48+6*权重!Q$49+(数据!AA295-12)*权重!Q$51              )
 )</f>
        <v>5.166666666666667</v>
      </c>
      <c r="AB295" s="16">
        <f>IF( 数据!AB295&lt;=6,(数据!AB295-1)*权重!R$48,              IF(数据!AB295&lt;=10, 5*权重!R$48+(数据!AB295-4)*权重!R$50,                              5*权重!R$48+4*权重!R$50+(数据!AB295-10)*权重!R$52              )  )</f>
        <v>55.25</v>
      </c>
      <c r="AC295" s="16">
        <f>IF( 数据!AC295&lt;=6,(数据!AC295-1)*权重!S$48,              IF(数据!AC295&lt;=12, 5*权重!S$48+(数据!AC295-6)*权重!S$49,                              5*权重!S$48+6*权重!S$49+(数据!AC295-12)*权重!S$51              )
 )</f>
        <v>19.5</v>
      </c>
      <c r="AD295" s="16">
        <f>IF( 数据!AD295&lt;=6,(数据!AD295-1)*权重!T$48,              IF(数据!AD295&lt;=12, 5*权重!T$48+(数据!AD295-6)*权重!T$49,                              5*权重!T$48+6*权重!T$49+(数据!AD295-12)*权重!T$51              )
 )</f>
        <v>-0.83333333333333304</v>
      </c>
      <c r="AE295" s="16">
        <f>IF( 数据!AE295&lt;=6,(数据!AE295-1)*权重!U$48,              IF(数据!AE295&lt;=10, 5*权重!U$48+(数据!AE295-4)*权重!U$50,                              5*权重!U$48+4*权重!U$50+(数据!AE295-10)*权重!U$52              )  )</f>
        <v>-1.7999999999999994</v>
      </c>
      <c r="AF295" s="16">
        <f>IF( 数据!AF295&lt;=6,(数据!AF295-1)*权重!V$48,              IF(数据!AF295&lt;=10, 5*权重!V$48+(数据!AF295-4)*权重!V$50,                              5*权重!V$48+4*权重!V$50+(数据!AF295-10)*权重!V$52              )  )</f>
        <v>5.4</v>
      </c>
      <c r="AG295" s="16">
        <f>IF( 数据!AG295&lt;=6,(数据!AG295-1)*权重!W$48,              IF(数据!AG295&lt;=12, 5*权重!W$48+(数据!AG295-6)*权重!W$49,                              5*权重!W$48+6*权重!W$49+(数据!AG295-12)*权重!W$51              )
 )</f>
        <v>5.05</v>
      </c>
      <c r="AH295" s="16">
        <f>IF( 数据!AH295&lt;=6,(数据!AH295-1)*权重!X$48,              IF(数据!AH295&lt;=10, 5*权重!X$48+(数据!AH295-4)*权重!X$50,                              5*权重!X$48+4*权重!X$50+(数据!AH295-10)*权重!X$52              )  )</f>
        <v>-0.38750000000000001</v>
      </c>
      <c r="AI295" s="16">
        <f>IF( 数据!AI295&lt;=6,(数据!AI295-1)*权重!Y$48,              IF(数据!AI295&lt;=12, 5*权重!Y$48+(数据!AI295-6)*权重!Y$49,                              5*权重!Y$48+6*权重!Y$49+(数据!AI295-12)*权重!Y$51              )
 )</f>
        <v>0.13333333333333336</v>
      </c>
      <c r="AJ295" s="16">
        <f>IF( 数据!AJ295&lt;=6,(数据!AJ295-1)*权重!Z$48,              IF(数据!AJ295&lt;=10, 5*权重!Z$48+(数据!AJ295-4)*权重!Z$50,                              5*权重!Z$48+4*权重!Z$50+(数据!AJ295-10)*权重!Z$52              )  )</f>
        <v>9.25</v>
      </c>
      <c r="AK295" s="16">
        <f>IF( 数据!AK295&lt;=6,(数据!AK295-1)*权重!AA$48,              IF(数据!AK295&lt;=10, 5*权重!AA$48+(数据!AK295-4)*权重!AA$50,                              5*权重!AA$48+4*权重!AA$50+(数据!AK295-10)*权重!AA$52              )  )</f>
        <v>-0.92500000000000004</v>
      </c>
      <c r="AL295" s="16">
        <f>IF( 数据!AL295&lt;=6,(数据!AL295-1)*权重!AB$48,              IF(数据!AL295&lt;=12, 5*权重!AB$48+(数据!AL295-6)*权重!AB$49,                              5*权重!AB$48+6*权重!AB$49+(数据!AL295-12)*权重!AB$51              )
 )</f>
        <v>11.716666666666665</v>
      </c>
      <c r="AM295" s="16">
        <f>IF( 数据!AM295&lt;=6,(数据!AM295-1)*权重!AC$48,              IF(数据!AM295&lt;=12, 5*权重!AC$48+(数据!AM295-6)*权重!AC$49,                              5*权重!AC$48+6*权重!AC$49+(数据!AM295-12)*权重!AC$51              )
 )</f>
        <v>8.5</v>
      </c>
      <c r="AN295" s="16">
        <f>IF( 数据!AN295&lt;=6,(数据!AN295-1)*权重!AD$48,              IF(数据!AN295&lt;=12, 5*权重!AD$48+(数据!AN295-6)*权重!AD$49,                              5*权重!AD$48+6*权重!AD$49+(数据!AN295-12)*权重!AD$51              )
 )</f>
        <v>53.458333333333329</v>
      </c>
      <c r="AO295" s="16">
        <f>IF( 数据!AO295&lt;=6,(数据!AO295-1)*权重!AE$48,              IF(数据!AO295&lt;=12, 5*权重!AE$48+(数据!AO295-6)*权重!AE$49,                              5*权重!AE$48+6*权重!AE$49+(数据!AO295-12)*权重!AE$51              )
 )</f>
        <v>17.7</v>
      </c>
      <c r="AP295" s="16">
        <f>IF( 数据!AP295&lt;=6,(数据!AP295-1)*权重!AF$48,              IF(数据!AP295&lt;=12, 5*权重!AF$48+(数据!AP295-6)*权重!AF$49,                              5*权重!AF$48+6*权重!AF$49+(数据!AP295-12)*权重!AF$51              )
 )</f>
        <v>18.333333333333332</v>
      </c>
      <c r="AQ295" s="16">
        <f>IF( 数据!AQ295&lt;=6,(数据!AQ295-1)*权重!AG$48,              IF(数据!AQ295&lt;=12, 5*权重!AG$48+(数据!AQ295-6)*权重!AG$49,                              5*权重!AG$48+6*权重!AG$49+(数据!AQ295-12)*权重!AG$51              )
 )</f>
        <v>16.966666666666669</v>
      </c>
      <c r="AR295" s="16">
        <f>IF( 数据!AR295&lt;=6,(数据!AR295-1)*权重!AH$48,              IF(数据!AR295&lt;=12, 5*权重!AH$48+(数据!AR295-6)*权重!AH$49,                              5*权重!AH$48+6*权重!AH$49+(数据!AR295-12)*权重!AH$51              )
 )</f>
        <v>14.566666666666665</v>
      </c>
      <c r="AS295" s="16">
        <f>IF( 数据!AS295&lt;=6,(数据!AS295-1)*权重!AI$48,              IF(数据!AS295&lt;=12, 5*权重!AI$48+(数据!AS295-6)*权重!AI$49,                              5*权重!AI$48+6*权重!AI$49+(数据!AS295-12)*权重!AI$51              )
 )</f>
        <v>6.6500000000000012</v>
      </c>
      <c r="AT295" s="16">
        <f>IF( 数据!AT295&lt;=6,(数据!AT295-1)*权重!AJ$48,              IF(数据!AT295&lt;=12, 5*权重!AJ$48+(数据!AT295-6)*权重!AJ$49,                              5*权重!AJ$48+6*权重!AJ$49+(数据!AT295-12)*权重!AJ$51              )
 )</f>
        <v>54.541666666666671</v>
      </c>
      <c r="AU295" s="16">
        <f>IF( 数据!AU295&lt;=6,(数据!AU295-1)*权重!AK$48,              IF(数据!AU295&lt;=12, 5*权重!AK$48+(数据!AU295-6)*权重!AK$49,                              5*权重!AK$48+6*权重!AK$49+(数据!AU295-12)*权重!AK$51              )
 )</f>
        <v>14.2</v>
      </c>
      <c r="AV295" s="16">
        <f>IF( 数据!AV295&lt;=6,(数据!AV295-1)*权重!AL$48,              IF(数据!AV295&lt;=10, 5*权重!AL$48+(数据!AV295-4)*权重!AL$50,                              5*权重!AL$48+4*权重!AL$50+(数据!AV295-10)*权重!AL$52              )  )</f>
        <v>3.8250000000000002</v>
      </c>
      <c r="AW295" s="16">
        <f>IF( 数据!AW295&lt;=6,(数据!AW295-1)*权重!AM$48,              IF(数据!AW295&lt;=10, 5*权重!AM$48+(数据!AW295-4)*权重!AM$50,                              5*权重!AM$48+4*权重!AM$50+(数据!AW295-10)*权重!AM$52              )  )</f>
        <v>3.8250000000000002</v>
      </c>
      <c r="AX295" s="16">
        <f>IF( 数据!AX295&lt;=6,(数据!AX295-1)*权重!AN$48,              IF(数据!AX295&lt;=10, 5*权重!AN$48+(数据!AX295-4)*权重!AN$50,                              5*权重!AN$48+4*权重!AN$50+(数据!AX295-10)*权重!AN$52              )  )</f>
        <v>24.587499999999999</v>
      </c>
      <c r="AY295" s="8">
        <v>12</v>
      </c>
      <c r="AZ295" s="8">
        <v>12</v>
      </c>
      <c r="BA295" s="8">
        <v>15</v>
      </c>
      <c r="BB295" s="8">
        <v>12</v>
      </c>
      <c r="BC295" s="8">
        <v>18</v>
      </c>
      <c r="BD295" s="8">
        <v>12</v>
      </c>
      <c r="BE295" s="8">
        <v>13</v>
      </c>
      <c r="BF295" s="8">
        <v>13</v>
      </c>
      <c r="BG295" s="8">
        <v>5</v>
      </c>
      <c r="BH295" s="8">
        <v>12</v>
      </c>
      <c r="BI295" s="8">
        <v>13</v>
      </c>
      <c r="BJ295" s="8" t="s">
        <v>26</v>
      </c>
      <c r="BK295" s="8" t="s">
        <v>20</v>
      </c>
      <c r="BL295" s="8">
        <v>15</v>
      </c>
      <c r="BM295" s="8" t="s">
        <v>26</v>
      </c>
      <c r="BN295" s="8"/>
      <c r="BO295" s="8" t="s">
        <v>26</v>
      </c>
      <c r="BP295" s="34">
        <v>46568</v>
      </c>
      <c r="BQ295" s="8" t="s">
        <v>21</v>
      </c>
      <c r="BR295" s="8" t="s">
        <v>156</v>
      </c>
    </row>
    <row r="296" spans="1:70" ht="15.5" thickBot="1" x14ac:dyDescent="0.35">
      <c r="A296" s="8" t="s">
        <v>26</v>
      </c>
      <c r="B296" s="16">
        <f t="shared" si="11"/>
        <v>442.55749999999995</v>
      </c>
      <c r="C296" s="8" t="s">
        <v>635</v>
      </c>
      <c r="D296" s="8" t="s">
        <v>154</v>
      </c>
      <c r="E296" s="33">
        <v>1</v>
      </c>
      <c r="F296" s="8">
        <v>0</v>
      </c>
      <c r="G296" s="8" t="s">
        <v>19</v>
      </c>
      <c r="H296" s="8" t="s">
        <v>221</v>
      </c>
      <c r="I296" s="8">
        <v>25</v>
      </c>
      <c r="J296" s="8">
        <v>159</v>
      </c>
      <c r="K296" s="8">
        <v>165</v>
      </c>
      <c r="L296" s="16">
        <f>IF( 数据!L296&lt;=6,(数据!L296-1)*权重!B$48,              IF(数据!L296&lt;=12, 5*权重!B$48+(数据!L296-6)*权重!B$49,                              5*权重!B$48+6*权重!B$49+(数据!L296-12)*权重!B$51              )
 )</f>
        <v>4.4000000000000004</v>
      </c>
      <c r="M296" s="16">
        <f>IF( 数据!M296&lt;=6,(数据!M296-1)*权重!C$48,              IF(数据!M296&lt;=12, 5*权重!C$48+(数据!M296-6)*权重!C$49,                              5*权重!C$48+6*权重!C$49+(数据!M296-12)*权重!C$51              )
 )</f>
        <v>2.1</v>
      </c>
      <c r="N296" s="16">
        <f>IF( 数据!N296&lt;=6,(数据!N296-1)*权重!D$48,              IF(数据!N296&lt;=12, 5*权重!D$48+(数据!N296-6)*权重!D$49,                              5*权重!D$48+6*权重!D$49+(数据!N296-12)*权重!D$51              )
 )</f>
        <v>0.82000000000000006</v>
      </c>
      <c r="O296" s="16">
        <f>IF( 数据!O296&lt;=6,(数据!O296-1)*权重!E$48,              IF(数据!O296&lt;=12, 5*权重!E$48+(数据!O296-6)*权重!E$49,                              5*权重!E$48+6*权重!E$49+(数据!O296-12)*权重!E$51              )
 )</f>
        <v>0</v>
      </c>
      <c r="P296" s="16">
        <f>IF( 数据!P296&lt;=6,(数据!P296-1)*权重!F$48,              IF(数据!P296&lt;=12, 5*权重!F$48+(数据!P296-6)*权重!F$49,                              5*权重!F$48+6*权重!F$49+(数据!P296-12)*权重!F$51              )
 )</f>
        <v>-2.3499999999999996</v>
      </c>
      <c r="Q296" s="16">
        <f>IF( 数据!Q296&lt;=6,(数据!Q296-1)*权重!G$48,              IF(数据!Q296&lt;=12, 5*权重!G$48+(数据!Q296-6)*权重!G$49,                              5*权重!G$48+6*权重!G$49+(数据!Q296-12)*权重!G$51              )
 )</f>
        <v>0</v>
      </c>
      <c r="R296" s="16">
        <f>IF( 数据!R296&lt;=6,(数据!R296-1)*权重!H$48,              IF(数据!R296&lt;=12, 5*权重!H$48+(数据!R296-6)*权重!H$49,                              5*权重!H$48+6*权重!H$49+(数据!R296-12)*权重!H$51              )
 )</f>
        <v>0</v>
      </c>
      <c r="S296" s="16">
        <f>IF( 数据!S296&lt;=6,(数据!S296-1)*权重!I$48,              IF(数据!S296&lt;=12, 5*权重!I$48+(数据!S296-6)*权重!I$49,                              5*权重!I$48+6*权重!I$49+(数据!S296-12)*权重!I$51              )
 )</f>
        <v>16.566666666666666</v>
      </c>
      <c r="T296" s="16">
        <f>IF( 数据!T296&lt;=6,(数据!T296-1)*权重!J$48,              IF(数据!T296&lt;=12, 5*权重!J$48+(数据!T296-6)*权重!J$49,                              5*权重!J$48+6*权重!J$49+(数据!T296-12)*权重!J$51              )
 )</f>
        <v>1.7999999999999998</v>
      </c>
      <c r="U296" s="16">
        <f>IF( 数据!U296&lt;=6,(数据!U296-1)*权重!K$48,              IF(数据!U296&lt;=12, 5*权重!K$48+(数据!U296-6)*权重!K$49,                              5*权重!K$48+6*权重!K$49+(数据!U296-12)*权重!K$51              )
 )</f>
        <v>0</v>
      </c>
      <c r="V296" s="16">
        <f>IF( 数据!V296&lt;=6,(数据!V296-1)*权重!L$48,              IF(数据!V296&lt;=12, 5*权重!L$48+(数据!V296-6)*权重!L$49,                              5*权重!L$48+6*权重!L$49+(数据!V296-12)*权重!L$51              )
 )</f>
        <v>5.3000000000000007</v>
      </c>
      <c r="W296" s="16">
        <f>IF( 数据!W296&lt;=6,(数据!W296-1)*权重!M$48,              IF(数据!W296&lt;=12, 5*权重!M$48+(数据!W296-6)*权重!M$49,                              5*权重!M$48+6*权重!M$49+(数据!W296-12)*权重!M$51              )
 )</f>
        <v>0.76666666666666661</v>
      </c>
      <c r="X296" s="16">
        <f>IF( 数据!X296&lt;=6,(数据!X296-1)*权重!N$48,              IF(数据!X296&lt;=12, 5*权重!N$48+(数据!X296-6)*权重!N$49,                              5*权重!N$48+6*权重!N$49+(数据!X296-12)*权重!N$51              )
 )</f>
        <v>2.7333333333333329</v>
      </c>
      <c r="Y296" s="16">
        <f>IF( 数据!Y296&lt;=6,(数据!Y296-1)*权重!O$48,              IF(数据!Y296&lt;=12, 5*权重!O$48+(数据!Y296-6)*权重!O$49,                              5*权重!O$48+6*权重!O$49+(数据!Y296-12)*权重!O$51              )
 )</f>
        <v>1.5333333333333332</v>
      </c>
      <c r="Z296" s="16">
        <f>IF( 数据!Z296&lt;=6,(数据!Z296-1)*权重!P$48,              IF(数据!Z296&lt;=10, 5*权重!P$48+(数据!Z296-4)*权重!P$50,                              5*权重!P$48+4*权重!P$50+(数据!Z296-10)*权重!P$52              )  )</f>
        <v>-1.85</v>
      </c>
      <c r="AA296" s="16">
        <f>IF( 数据!AA296&lt;=6,(数据!AA296-1)*权重!Q$48,              IF(数据!AA296&lt;=12, 5*权重!Q$48+(数据!AA296-6)*权重!Q$49,                              5*权重!Q$48+6*权重!Q$49+(数据!AA296-12)*权重!Q$51              )
 )</f>
        <v>7.833333333333333</v>
      </c>
      <c r="AB296" s="16">
        <f>IF( 数据!AB296&lt;=6,(数据!AB296-1)*权重!R$48,              IF(数据!AB296&lt;=10, 5*权重!R$48+(数据!AB296-4)*权重!R$50,                              5*权重!R$48+4*权重!R$50+(数据!AB296-10)*权重!R$52              )  )</f>
        <v>57.5</v>
      </c>
      <c r="AC296" s="16">
        <f>IF( 数据!AC296&lt;=6,(数据!AC296-1)*权重!S$48,              IF(数据!AC296&lt;=12, 5*权重!S$48+(数据!AC296-6)*权重!S$49,                              5*权重!S$48+6*权重!S$49+(数据!AC296-12)*权重!S$51              )
 )</f>
        <v>20.866666666666667</v>
      </c>
      <c r="AD296" s="16">
        <f>IF( 数据!AD296&lt;=6,(数据!AD296-1)*权重!T$48,              IF(数据!AD296&lt;=12, 5*权重!T$48+(数据!AD296-6)*权重!T$49,                              5*权重!T$48+6*权重!T$49+(数据!AD296-12)*权重!T$51              )
 )</f>
        <v>-0.49999999999999956</v>
      </c>
      <c r="AE296" s="16">
        <f>IF( 数据!AE296&lt;=6,(数据!AE296-1)*权重!U$48,              IF(数据!AE296&lt;=10, 5*权重!U$48+(数据!AE296-4)*权重!U$50,                              5*权重!U$48+4*权重!U$50+(数据!AE296-10)*权重!U$52              )  )</f>
        <v>-2.7249999999999996</v>
      </c>
      <c r="AF296" s="16">
        <f>IF( 数据!AF296&lt;=6,(数据!AF296-1)*权重!V$48,              IF(数据!AF296&lt;=10, 5*权重!V$48+(数据!AF296-4)*权重!V$50,                              5*权重!V$48+4*权重!V$50+(数据!AF296-10)*权重!V$52              )  )</f>
        <v>6.8250000000000011</v>
      </c>
      <c r="AG296" s="16">
        <f>IF( 数据!AG296&lt;=6,(数据!AG296-1)*权重!W$48,              IF(数据!AG296&lt;=12, 5*权重!W$48+(数据!AG296-6)*权重!W$49,                              5*权重!W$48+6*权重!W$49+(数据!AG296-12)*权重!W$51              )
 )</f>
        <v>3.3</v>
      </c>
      <c r="AH296" s="16">
        <f>IF( 数据!AH296&lt;=6,(数据!AH296-1)*权重!X$48,              IF(数据!AH296&lt;=10, 5*权重!X$48+(数据!AH296-4)*权重!X$50,                              5*权重!X$48+4*权重!X$50+(数据!AH296-10)*权重!X$52              )  )</f>
        <v>0.17500000000000004</v>
      </c>
      <c r="AI296" s="16">
        <f>IF( 数据!AI296&lt;=6,(数据!AI296-1)*权重!Y$48,              IF(数据!AI296&lt;=12, 5*权重!Y$48+(数据!AI296-6)*权重!Y$49,                              5*权重!Y$48+6*权重!Y$49+(数据!AI296-12)*权重!Y$51              )
 )</f>
        <v>0.26666666666666666</v>
      </c>
      <c r="AJ296" s="16">
        <f>IF( 数据!AJ296&lt;=6,(数据!AJ296-1)*权重!Z$48,              IF(数据!AJ296&lt;=10, 5*权重!Z$48+(数据!AJ296-4)*权重!Z$50,                              5*权重!Z$48+4*权重!Z$50+(数据!AJ296-10)*权重!Z$52              )  )</f>
        <v>8.6625000000000014</v>
      </c>
      <c r="AK296" s="16">
        <f>IF( 数据!AK296&lt;=6,(数据!AK296-1)*权重!AA$48,              IF(数据!AK296&lt;=10, 5*权重!AA$48+(数据!AK296-4)*权重!AA$50,                              5*权重!AA$48+4*权重!AA$50+(数据!AK296-10)*权重!AA$52              )  )</f>
        <v>-1.1000000000000001</v>
      </c>
      <c r="AL296" s="16">
        <f>IF( 数据!AL296&lt;=6,(数据!AL296-1)*权重!AB$48,              IF(数据!AL296&lt;=12, 5*权重!AB$48+(数据!AL296-6)*权重!AB$49,                              5*权重!AB$48+6*权重!AB$49+(数据!AL296-12)*权重!AB$51              )
 )</f>
        <v>18</v>
      </c>
      <c r="AM296" s="16">
        <f>IF( 数据!AM296&lt;=6,(数据!AM296-1)*权重!AC$48,              IF(数据!AM296&lt;=12, 5*权重!AC$48+(数据!AM296-6)*权重!AC$49,                              5*权重!AC$48+6*权重!AC$49+(数据!AM296-12)*权重!AC$51              )
 )</f>
        <v>10.333333333333334</v>
      </c>
      <c r="AN296" s="16">
        <f>IF( 数据!AN296&lt;=6,(数据!AN296-1)*权重!AD$48,              IF(数据!AN296&lt;=12, 5*权重!AD$48+(数据!AN296-6)*权重!AD$49,                              5*权重!AD$48+6*权重!AD$49+(数据!AN296-12)*权重!AD$51              )
 )</f>
        <v>77.333333333333329</v>
      </c>
      <c r="AO296" s="16">
        <f>IF( 数据!AO296&lt;=6,(数据!AO296-1)*权重!AE$48,              IF(数据!AO296&lt;=12, 5*权重!AE$48+(数据!AO296-6)*权重!AE$49,                              5*权重!AE$48+6*权重!AE$49+(数据!AO296-12)*权重!AE$51              )
 )</f>
        <v>17.7</v>
      </c>
      <c r="AP296" s="16">
        <f>IF( 数据!AP296&lt;=6,(数据!AP296-1)*权重!AF$48,              IF(数据!AP296&lt;=12, 5*权重!AF$48+(数据!AP296-6)*权重!AF$49,                              5*权重!AF$48+6*权重!AF$49+(数据!AP296-12)*权重!AF$51              )
 )</f>
        <v>16.399999999999999</v>
      </c>
      <c r="AQ296" s="16">
        <f>IF( 数据!AQ296&lt;=6,(数据!AQ296-1)*权重!AG$48,              IF(数据!AQ296&lt;=12, 5*权重!AG$48+(数据!AQ296-6)*权重!AG$49,                              5*权重!AG$48+6*权重!AG$49+(数据!AQ296-12)*权重!AG$51              )
 )</f>
        <v>19.866666666666667</v>
      </c>
      <c r="AR296" s="16">
        <f>IF( 数据!AR296&lt;=6,(数据!AR296-1)*权重!AH$48,              IF(数据!AR296&lt;=12, 5*权重!AH$48+(数据!AR296-6)*权重!AH$49,                              5*权重!AH$48+6*权重!AH$49+(数据!AR296-12)*权重!AH$51              )
 )</f>
        <v>16.899999999999999</v>
      </c>
      <c r="AS296" s="16">
        <f>IF( 数据!AS296&lt;=6,(数据!AS296-1)*权重!AI$48,              IF(数据!AS296&lt;=12, 5*权重!AI$48+(数据!AS296-6)*权重!AI$49,                              5*权重!AI$48+6*权重!AI$49+(数据!AS296-12)*权重!AI$51              )
 )</f>
        <v>6.6500000000000012</v>
      </c>
      <c r="AT296" s="16">
        <f>IF( 数据!AT296&lt;=6,(数据!AT296-1)*权重!AJ$48,              IF(数据!AT296&lt;=12, 5*权重!AJ$48+(数据!AT296-6)*权重!AJ$49,                              5*权重!AJ$48+6*权重!AJ$49+(数据!AT296-12)*权重!AJ$51              )
 )</f>
        <v>81.625</v>
      </c>
      <c r="AU296" s="16">
        <f>IF( 数据!AU296&lt;=6,(数据!AU296-1)*权重!AK$48,              IF(数据!AU296&lt;=12, 5*权重!AK$48+(数据!AU296-6)*权重!AK$49,                              5*权重!AK$48+6*权重!AK$49+(数据!AU296-12)*权重!AK$51              )
 )</f>
        <v>15.099999999999998</v>
      </c>
      <c r="AV296" s="16">
        <f>IF( 数据!AV296&lt;=6,(数据!AV296-1)*权重!AL$48,              IF(数据!AV296&lt;=10, 5*权重!AL$48+(数据!AV296-4)*权重!AL$50,                              5*权重!AL$48+4*权重!AL$50+(数据!AV296-10)*权重!AL$52              )  )</f>
        <v>3.8250000000000002</v>
      </c>
      <c r="AW296" s="16">
        <f>IF( 数据!AW296&lt;=6,(数据!AW296-1)*权重!AM$48,              IF(数据!AW296&lt;=10, 5*权重!AM$48+(数据!AW296-4)*权重!AM$50,                              5*权重!AM$48+4*权重!AM$50+(数据!AW296-10)*权重!AM$52              )  )</f>
        <v>3.8250000000000002</v>
      </c>
      <c r="AX296" s="16">
        <f>IF( 数据!AX296&lt;=6,(数据!AX296-1)*权重!AN$48,              IF(数据!AX296&lt;=10, 5*权重!AN$48+(数据!AX296-4)*权重!AN$50,                              5*权重!AN$48+4*权重!AN$50+(数据!AX296-10)*权重!AN$52              )  )</f>
        <v>22.074999999999999</v>
      </c>
      <c r="AY296" s="8">
        <v>3</v>
      </c>
      <c r="AZ296" s="8">
        <v>2</v>
      </c>
      <c r="BA296" s="8">
        <v>1</v>
      </c>
      <c r="BB296" s="8">
        <v>1</v>
      </c>
      <c r="BC296" s="8">
        <v>1</v>
      </c>
      <c r="BD296" s="8">
        <v>3</v>
      </c>
      <c r="BE296" s="8">
        <v>2</v>
      </c>
      <c r="BF296" s="8">
        <v>3</v>
      </c>
      <c r="BG296" s="8">
        <v>2</v>
      </c>
      <c r="BH296" s="8">
        <v>1</v>
      </c>
      <c r="BI296" s="8">
        <v>1</v>
      </c>
      <c r="BJ296" s="8" t="s">
        <v>26</v>
      </c>
      <c r="BK296" s="8" t="s">
        <v>20</v>
      </c>
      <c r="BL296" s="8">
        <v>15</v>
      </c>
      <c r="BM296" s="8" t="s">
        <v>26</v>
      </c>
      <c r="BN296" s="8"/>
      <c r="BO296" s="8">
        <v>3</v>
      </c>
      <c r="BP296" s="34">
        <v>47664</v>
      </c>
      <c r="BQ296" s="8" t="s">
        <v>21</v>
      </c>
      <c r="BR296" s="8" t="s">
        <v>156</v>
      </c>
    </row>
    <row r="297" spans="1:70" ht="15.5" thickBot="1" x14ac:dyDescent="0.35">
      <c r="A297" s="8" t="s">
        <v>26</v>
      </c>
      <c r="B297" s="16">
        <f t="shared" si="11"/>
        <v>427.51749999999998</v>
      </c>
      <c r="C297" s="8" t="s">
        <v>636</v>
      </c>
      <c r="D297" s="8" t="s">
        <v>154</v>
      </c>
      <c r="E297" s="33">
        <v>1</v>
      </c>
      <c r="F297" s="8">
        <v>0</v>
      </c>
      <c r="G297" s="8" t="s">
        <v>585</v>
      </c>
      <c r="H297" s="8" t="s">
        <v>399</v>
      </c>
      <c r="I297" s="8">
        <v>30</v>
      </c>
      <c r="J297" s="8">
        <v>147</v>
      </c>
      <c r="K297" s="8">
        <v>155</v>
      </c>
      <c r="L297" s="16">
        <f>IF( 数据!L297&lt;=6,(数据!L297-1)*权重!B$48,              IF(数据!L297&lt;=12, 5*权重!B$48+(数据!L297-6)*权重!B$49,                              5*权重!B$48+6*权重!B$49+(数据!L297-12)*权重!B$51              )
 )</f>
        <v>3.9333333333333331</v>
      </c>
      <c r="M297" s="16">
        <f>IF( 数据!M297&lt;=6,(数据!M297-1)*权重!C$48,              IF(数据!M297&lt;=12, 5*权重!C$48+(数据!M297-6)*权重!C$49,                              5*权重!C$48+6*权重!C$49+(数据!M297-12)*权重!C$51              )
 )</f>
        <v>0.5</v>
      </c>
      <c r="N297" s="16">
        <f>IF( 数据!N297&lt;=6,(数据!N297-1)*权重!D$48,              IF(数据!N297&lt;=12, 5*权重!D$48+(数据!N297-6)*权重!D$49,                              5*权重!D$48+6*权重!D$49+(数据!N297-12)*权重!D$51              )
 )</f>
        <v>-0.28666666666666663</v>
      </c>
      <c r="O297" s="16">
        <f>IF( 数据!O297&lt;=6,(数据!O297-1)*权重!E$48,              IF(数据!O297&lt;=12, 5*权重!E$48+(数据!O297-6)*权重!E$49,                              5*权重!E$48+6*权重!E$49+(数据!O297-12)*权重!E$51              )
 )</f>
        <v>0</v>
      </c>
      <c r="P297" s="16">
        <f>IF( 数据!P297&lt;=6,(数据!P297-1)*权重!F$48,              IF(数据!P297&lt;=12, 5*权重!F$48+(数据!P297-6)*权重!F$49,                              5*权重!F$48+6*权重!F$49+(数据!P297-12)*权重!F$51              )
 )</f>
        <v>-2.7333333333333329</v>
      </c>
      <c r="Q297" s="16">
        <f>IF( 数据!Q297&lt;=6,(数据!Q297-1)*权重!G$48,              IF(数据!Q297&lt;=12, 5*权重!G$48+(数据!Q297-6)*权重!G$49,                              5*权重!G$48+6*权重!G$49+(数据!Q297-12)*权重!G$51              )
 )</f>
        <v>0</v>
      </c>
      <c r="R297" s="16">
        <f>IF( 数据!R297&lt;=6,(数据!R297-1)*权重!H$48,              IF(数据!R297&lt;=12, 5*权重!H$48+(数据!R297-6)*权重!H$49,                              5*权重!H$48+6*权重!H$49+(数据!R297-12)*权重!H$51              )
 )</f>
        <v>0</v>
      </c>
      <c r="S297" s="16">
        <f>IF( 数据!S297&lt;=6,(数据!S297-1)*权重!I$48,              IF(数据!S297&lt;=12, 5*权重!I$48+(数据!S297-6)*权重!I$49,                              5*权重!I$48+6*权重!I$49+(数据!S297-12)*权重!I$51              )
 )</f>
        <v>17.933333333333334</v>
      </c>
      <c r="T297" s="16">
        <f>IF( 数据!T297&lt;=6,(数据!T297-1)*权重!J$48,              IF(数据!T297&lt;=12, 5*权重!J$48+(数据!T297-6)*权重!J$49,                              5*权重!J$48+6*权重!J$49+(数据!T297-12)*权重!J$51              )
 )</f>
        <v>-0.20000000000000018</v>
      </c>
      <c r="U297" s="16">
        <f>IF( 数据!U297&lt;=6,(数据!U297-1)*权重!K$48,              IF(数据!U297&lt;=12, 5*权重!K$48+(数据!U297-6)*权重!K$49,                              5*权重!K$48+6*权重!K$49+(数据!U297-12)*权重!K$51              )
 )</f>
        <v>0</v>
      </c>
      <c r="V297" s="16">
        <f>IF( 数据!V297&lt;=6,(数据!V297-1)*权重!L$48,              IF(数据!V297&lt;=12, 5*权重!L$48+(数据!V297-6)*权重!L$49,                              5*权重!L$48+6*权重!L$49+(数据!V297-12)*权重!L$51              )
 )</f>
        <v>8.8333333333333339</v>
      </c>
      <c r="W297" s="16">
        <f>IF( 数据!W297&lt;=6,(数据!W297-1)*权重!M$48,              IF(数据!W297&lt;=12, 5*权重!M$48+(数据!W297-6)*权重!M$49,                              5*权重!M$48+6*权重!M$49+(数据!W297-12)*权重!M$51              )
 )</f>
        <v>0.1333333333333333</v>
      </c>
      <c r="X297" s="16">
        <f>IF( 数据!X297&lt;=6,(数据!X297-1)*权重!N$48,              IF(数据!X297&lt;=12, 5*权重!N$48+(数据!X297-6)*权重!N$49,                              5*权重!N$48+6*权重!N$49+(数据!X297-12)*权重!N$51              )
 )</f>
        <v>2.2666666666666666</v>
      </c>
      <c r="Y297" s="16">
        <f>IF( 数据!Y297&lt;=6,(数据!Y297-1)*权重!O$48,              IF(数据!Y297&lt;=12, 5*权重!O$48+(数据!Y297-6)*权重!O$49,                              5*权重!O$48+6*权重!O$49+(数据!Y297-12)*权重!O$51              )
 )</f>
        <v>2.5333333333333332</v>
      </c>
      <c r="Z297" s="16">
        <f>IF( 数据!Z297&lt;=6,(数据!Z297-1)*权重!P$48,              IF(数据!Z297&lt;=10, 5*权重!P$48+(数据!Z297-4)*权重!P$50,                              5*权重!P$48+4*权重!P$50+(数据!Z297-10)*权重!P$52              )  )</f>
        <v>-1.0750000000000002</v>
      </c>
      <c r="AA297" s="16">
        <f>IF( 数据!AA297&lt;=6,(数据!AA297-1)*权重!Q$48,              IF(数据!AA297&lt;=12, 5*权重!Q$48+(数据!AA297-6)*权重!Q$49,                              5*权重!Q$48+6*权重!Q$49+(数据!AA297-12)*权重!Q$51              )
 )</f>
        <v>5.166666666666667</v>
      </c>
      <c r="AB297" s="16">
        <f>IF( 数据!AB297&lt;=6,(数据!AB297-1)*权重!R$48,              IF(数据!AB297&lt;=10, 5*权重!R$48+(数据!AB297-4)*权重!R$50,                              5*权重!R$48+4*权重!R$50+(数据!AB297-10)*权重!R$52              )  )</f>
        <v>58.25</v>
      </c>
      <c r="AC297" s="16">
        <f>IF( 数据!AC297&lt;=6,(数据!AC297-1)*权重!S$48,              IF(数据!AC297&lt;=12, 5*权重!S$48+(数据!AC297-6)*权重!S$49,                              5*权重!S$48+6*权重!S$49+(数据!AC297-12)*权重!S$51              )
 )</f>
        <v>20.183333333333334</v>
      </c>
      <c r="AD297" s="16">
        <f>IF( 数据!AD297&lt;=6,(数据!AD297-1)*权重!T$48,              IF(数据!AD297&lt;=12, 5*权重!T$48+(数据!AD297-6)*权重!T$49,                              5*权重!T$48+6*权重!T$49+(数据!AD297-12)*权重!T$51              )
 )</f>
        <v>-0.83333333333333304</v>
      </c>
      <c r="AE297" s="16">
        <f>IF( 数据!AE297&lt;=6,(数据!AE297-1)*权重!U$48,              IF(数据!AE297&lt;=10, 5*权重!U$48+(数据!AE297-4)*权重!U$50,                              5*权重!U$48+4*权重!U$50+(数据!AE297-10)*权重!U$52              )  )</f>
        <v>-0.99999999999999956</v>
      </c>
      <c r="AF297" s="16">
        <f>IF( 数据!AF297&lt;=6,(数据!AF297-1)*权重!V$48,              IF(数据!AF297&lt;=10, 5*权重!V$48+(数据!AF297-4)*权重!V$50,                              5*权重!V$48+4*权重!V$50+(数据!AF297-10)*权重!V$52              )  )</f>
        <v>7.6125000000000007</v>
      </c>
      <c r="AG297" s="16">
        <f>IF( 数据!AG297&lt;=6,(数据!AG297-1)*权重!W$48,              IF(数据!AG297&lt;=12, 5*权重!W$48+(数据!AG297-6)*权重!W$49,                              5*权重!W$48+6*权重!W$49+(数据!AG297-12)*权重!W$51              )
 )</f>
        <v>3.0999999999999996</v>
      </c>
      <c r="AH297" s="16">
        <f>IF( 数据!AH297&lt;=6,(数据!AH297-1)*权重!X$48,              IF(数据!AH297&lt;=10, 5*权重!X$48+(数据!AH297-4)*权重!X$50,                              5*权重!X$48+4*权重!X$50+(数据!AH297-10)*权重!X$52              )  )</f>
        <v>0.28749999999999998</v>
      </c>
      <c r="AI297" s="16">
        <f>IF( 数据!AI297&lt;=6,(数据!AI297-1)*权重!Y$48,              IF(数据!AI297&lt;=12, 5*权重!Y$48+(数据!AI297-6)*权重!Y$49,                              5*权重!Y$48+6*权重!Y$49+(数据!AI297-12)*权重!Y$51              )
 )</f>
        <v>0.26666666666666666</v>
      </c>
      <c r="AJ297" s="16">
        <f>IF( 数据!AJ297&lt;=6,(数据!AJ297-1)*权重!Z$48,              IF(数据!AJ297&lt;=10, 5*权重!Z$48+(数据!AJ297-4)*权重!Z$50,                              5*权重!Z$48+4*权重!Z$50+(数据!AJ297-10)*权重!Z$52              )  )</f>
        <v>10.425000000000001</v>
      </c>
      <c r="AK297" s="16">
        <f>IF( 数据!AK297&lt;=6,(数据!AK297-1)*权重!AA$48,              IF(数据!AK297&lt;=10, 5*权重!AA$48+(数据!AK297-4)*权重!AA$50,                              5*权重!AA$48+4*权重!AA$50+(数据!AK297-10)*权重!AA$52              )  )</f>
        <v>-0.92500000000000004</v>
      </c>
      <c r="AL297" s="16">
        <f>IF( 数据!AL297&lt;=6,(数据!AL297-1)*权重!AB$48,              IF(数据!AL297&lt;=12, 5*权重!AB$48+(数据!AL297-6)*权重!AB$49,                              5*权重!AB$48+6*权重!AB$49+(数据!AL297-12)*权重!AB$51              )
 )</f>
        <v>14.4</v>
      </c>
      <c r="AM297" s="16">
        <f>IF( 数据!AM297&lt;=6,(数据!AM297-1)*权重!AC$48,              IF(数据!AM297&lt;=12, 5*权重!AC$48+(数据!AM297-6)*权重!AC$49,                              5*权重!AC$48+6*权重!AC$49+(数据!AM297-12)*权重!AC$51              )
 )</f>
        <v>8.5</v>
      </c>
      <c r="AN297" s="16">
        <f>IF( 数据!AN297&lt;=6,(数据!AN297-1)*权重!AD$48,              IF(数据!AN297&lt;=12, 5*权重!AD$48+(数据!AN297-6)*权重!AD$49,                              5*权重!AD$48+6*权重!AD$49+(数据!AN297-12)*权重!AD$51              )
 )</f>
        <v>77.333333333333329</v>
      </c>
      <c r="AO297" s="16">
        <f>IF( 数据!AO297&lt;=6,(数据!AO297-1)*权重!AE$48,              IF(数据!AO297&lt;=12, 5*权重!AE$48+(数据!AO297-6)*权重!AE$49,                              5*权重!AE$48+6*权重!AE$49+(数据!AO297-12)*权重!AE$51              )
 )</f>
        <v>8.3500000000000014</v>
      </c>
      <c r="AP297" s="16">
        <f>IF( 数据!AP297&lt;=6,(数据!AP297-1)*权重!AF$48,              IF(数据!AP297&lt;=12, 5*权重!AF$48+(数据!AP297-6)*权重!AF$49,                              5*权重!AF$48+6*权重!AF$49+(数据!AP297-12)*权重!AF$51              )
 )</f>
        <v>17.366666666666667</v>
      </c>
      <c r="AQ297" s="16">
        <f>IF( 数据!AQ297&lt;=6,(数据!AQ297-1)*权重!AG$48,              IF(数据!AQ297&lt;=12, 5*权重!AG$48+(数据!AQ297-6)*权重!AG$49,                              5*权重!AG$48+6*权重!AG$49+(数据!AQ297-12)*权重!AG$51              )
 )</f>
        <v>19.350000000000001</v>
      </c>
      <c r="AR297" s="16">
        <f>IF( 数据!AR297&lt;=6,(数据!AR297-1)*权重!AH$48,              IF(数据!AR297&lt;=12, 5*权重!AH$48+(数据!AR297-6)*权重!AH$49,                              5*权重!AH$48+6*权重!AH$49+(数据!AR297-12)*权重!AH$51              )
 )</f>
        <v>15.733333333333333</v>
      </c>
      <c r="AS297" s="16">
        <f>IF( 数据!AS297&lt;=6,(数据!AS297-1)*权重!AI$48,              IF(数据!AS297&lt;=12, 5*权重!AI$48+(数据!AS297-6)*权重!AI$49,                              5*权重!AI$48+6*权重!AI$49+(数据!AS297-12)*权重!AI$51              )
 )</f>
        <v>9.5000000000000018</v>
      </c>
      <c r="AT297" s="16">
        <f>IF( 数据!AT297&lt;=6,(数据!AT297-1)*权重!AJ$48,              IF(数据!AT297&lt;=12, 5*权重!AJ$48+(数据!AT297-6)*权重!AJ$49,                              5*权重!AJ$48+6*权重!AJ$49+(数据!AT297-12)*权重!AJ$51              )
 )</f>
        <v>76.75</v>
      </c>
      <c r="AU297" s="16">
        <f>IF( 数据!AU297&lt;=6,(数据!AU297-1)*权重!AK$48,              IF(数据!AU297&lt;=12, 5*权重!AK$48+(数据!AU297-6)*权重!AK$49,                              5*权重!AK$48+6*权重!AK$49+(数据!AU297-12)*权重!AK$51              )
 )</f>
        <v>15.399999999999999</v>
      </c>
      <c r="AV297" s="16">
        <f>IF( 数据!AV297&lt;=6,(数据!AV297-1)*权重!AL$48,              IF(数据!AV297&lt;=10, 5*权重!AL$48+(数据!AV297-4)*权重!AL$50,                              5*权重!AL$48+4*权重!AL$50+(数据!AV297-10)*权重!AL$52              )  )</f>
        <v>2.9749999999999996</v>
      </c>
      <c r="AW297" s="16">
        <f>IF( 数据!AW297&lt;=6,(数据!AW297-1)*权重!AM$48,              IF(数据!AW297&lt;=10, 5*权重!AM$48+(数据!AW297-4)*权重!AM$50,                              5*权重!AM$48+4*权重!AM$50+(数据!AW297-10)*权重!AM$52              )  )</f>
        <v>4.5750000000000002</v>
      </c>
      <c r="AX297" s="16">
        <f>IF( 数据!AX297&lt;=6,(数据!AX297-1)*权重!AN$48,              IF(数据!AX297&lt;=10, 5*权重!AN$48+(数据!AX297-4)*权重!AN$50,                              5*权重!AN$48+4*权重!AN$50+(数据!AX297-10)*权重!AN$52              )  )</f>
        <v>22.912499999999998</v>
      </c>
      <c r="AY297" s="8">
        <v>3</v>
      </c>
      <c r="AZ297" s="8">
        <v>2</v>
      </c>
      <c r="BA297" s="8">
        <v>1</v>
      </c>
      <c r="BB297" s="8">
        <v>3</v>
      </c>
      <c r="BC297" s="8">
        <v>3</v>
      </c>
      <c r="BD297" s="8">
        <v>2</v>
      </c>
      <c r="BE297" s="8">
        <v>3</v>
      </c>
      <c r="BF297" s="8">
        <v>1</v>
      </c>
      <c r="BG297" s="8">
        <v>3</v>
      </c>
      <c r="BH297" s="8">
        <v>1</v>
      </c>
      <c r="BI297" s="8">
        <v>2</v>
      </c>
      <c r="BJ297" s="8" t="s">
        <v>26</v>
      </c>
      <c r="BK297" s="8" t="s">
        <v>20</v>
      </c>
      <c r="BL297" s="8">
        <v>17</v>
      </c>
      <c r="BM297" s="8" t="s">
        <v>26</v>
      </c>
      <c r="BN297" s="8"/>
      <c r="BO297" s="8">
        <v>32</v>
      </c>
      <c r="BP297" s="34">
        <v>46934</v>
      </c>
      <c r="BQ297" s="8" t="s">
        <v>21</v>
      </c>
      <c r="BR297" s="8" t="s">
        <v>156</v>
      </c>
    </row>
    <row r="298" spans="1:70" ht="15.5" thickBot="1" x14ac:dyDescent="0.35">
      <c r="A298" s="8" t="s">
        <v>26</v>
      </c>
      <c r="B298" s="16">
        <f t="shared" si="11"/>
        <v>402.93166666666673</v>
      </c>
      <c r="C298" s="8" t="s">
        <v>637</v>
      </c>
      <c r="D298" s="8" t="s">
        <v>154</v>
      </c>
      <c r="E298" s="33">
        <v>1</v>
      </c>
      <c r="F298" s="8">
        <v>0</v>
      </c>
      <c r="G298" s="8" t="s">
        <v>155</v>
      </c>
      <c r="H298" s="8" t="s">
        <v>638</v>
      </c>
      <c r="I298" s="8">
        <v>28</v>
      </c>
      <c r="J298" s="8">
        <v>144</v>
      </c>
      <c r="K298" s="8">
        <v>155</v>
      </c>
      <c r="L298" s="16">
        <f>IF( 数据!L298&lt;=6,(数据!L298-1)*权重!B$48,              IF(数据!L298&lt;=12, 5*权重!B$48+(数据!L298-6)*权重!B$49,                              5*权重!B$48+6*权重!B$49+(数据!L298-12)*权重!B$51              )
 )</f>
        <v>4.4000000000000004</v>
      </c>
      <c r="M298" s="16">
        <f>IF( 数据!M298&lt;=6,(数据!M298-1)*权重!C$48,              IF(数据!M298&lt;=12, 5*权重!C$48+(数据!M298-6)*权重!C$49,                              5*权重!C$48+6*权重!C$49+(数据!M298-12)*权重!C$51              )
 )</f>
        <v>0.91666666666666674</v>
      </c>
      <c r="N298" s="16">
        <f>IF( 数据!N298&lt;=6,(数据!N298-1)*权重!D$48,              IF(数据!N298&lt;=12, 5*权重!D$48+(数据!N298-6)*权重!D$49,                              5*权重!D$48+6*权重!D$49+(数据!N298-12)*权重!D$51              )
 )</f>
        <v>0.25666666666666671</v>
      </c>
      <c r="O298" s="16">
        <f>IF( 数据!O298&lt;=6,(数据!O298-1)*权重!E$48,              IF(数据!O298&lt;=12, 5*权重!E$48+(数据!O298-6)*权重!E$49,                              5*权重!E$48+6*权重!E$49+(数据!O298-12)*权重!E$51              )
 )</f>
        <v>0</v>
      </c>
      <c r="P298" s="16">
        <f>IF( 数据!P298&lt;=6,(数据!P298-1)*权重!F$48,              IF(数据!P298&lt;=12, 5*权重!F$48+(数据!P298-6)*权重!F$49,                              5*权重!F$48+6*权重!F$49+(数据!P298-12)*权重!F$51              )
 )</f>
        <v>-1.9666666666666663</v>
      </c>
      <c r="Q298" s="16">
        <f>IF( 数据!Q298&lt;=6,(数据!Q298-1)*权重!G$48,              IF(数据!Q298&lt;=12, 5*权重!G$48+(数据!Q298-6)*权重!G$49,                              5*权重!G$48+6*权重!G$49+(数据!Q298-12)*权重!G$51              )
 )</f>
        <v>0</v>
      </c>
      <c r="R298" s="16">
        <f>IF( 数据!R298&lt;=6,(数据!R298-1)*权重!H$48,              IF(数据!R298&lt;=12, 5*权重!H$48+(数据!R298-6)*权重!H$49,                              5*权重!H$48+6*权重!H$49+(数据!R298-12)*权重!H$51              )
 )</f>
        <v>0</v>
      </c>
      <c r="S298" s="16">
        <f>IF( 数据!S298&lt;=6,(数据!S298-1)*权重!I$48,              IF(数据!S298&lt;=12, 5*权重!I$48+(数据!S298-6)*权重!I$49,                              5*权重!I$48+6*权重!I$49+(数据!S298-12)*权重!I$51              )
 )</f>
        <v>19.299999999999997</v>
      </c>
      <c r="T298" s="16">
        <f>IF( 数据!T298&lt;=6,(数据!T298-1)*权重!J$48,              IF(数据!T298&lt;=12, 5*权重!J$48+(数据!T298-6)*权重!J$49,                              5*权重!J$48+6*权重!J$49+(数据!T298-12)*权重!J$51              )
 )</f>
        <v>-0.20000000000000018</v>
      </c>
      <c r="U298" s="16">
        <f>IF( 数据!U298&lt;=6,(数据!U298-1)*权重!K$48,              IF(数据!U298&lt;=12, 5*权重!K$48+(数据!U298-6)*权重!K$49,                              5*权重!K$48+6*权重!K$49+(数据!U298-12)*权重!K$51              )
 )</f>
        <v>0</v>
      </c>
      <c r="V298" s="16">
        <f>IF( 数据!V298&lt;=6,(数据!V298-1)*权重!L$48,              IF(数据!V298&lt;=12, 5*权重!L$48+(数据!V298-6)*权重!L$49,                              5*权重!L$48+6*权重!L$49+(数据!V298-12)*权重!L$51              )
 )</f>
        <v>8.8333333333333339</v>
      </c>
      <c r="W298" s="16">
        <f>IF( 数据!W298&lt;=6,(数据!W298-1)*权重!M$48,              IF(数据!W298&lt;=12, 5*权重!M$48+(数据!W298-6)*权重!M$49,                              5*权重!M$48+6*权重!M$49+(数据!W298-12)*权重!M$51              )
 )</f>
        <v>1.4</v>
      </c>
      <c r="X298" s="16">
        <f>IF( 数据!X298&lt;=6,(数据!X298-1)*权重!N$48,              IF(数据!X298&lt;=12, 5*权重!N$48+(数据!X298-6)*权重!N$49,                              5*权重!N$48+6*权重!N$49+(数据!X298-12)*权重!N$51              )
 )</f>
        <v>1.7999999999999998</v>
      </c>
      <c r="Y298" s="16">
        <f>IF( 数据!Y298&lt;=6,(数据!Y298-1)*权重!O$48,              IF(数据!Y298&lt;=12, 5*权重!O$48+(数据!Y298-6)*权重!O$49,                              5*权重!O$48+6*权重!O$49+(数据!Y298-12)*权重!O$51              )
 )</f>
        <v>1.7</v>
      </c>
      <c r="Z298" s="16">
        <f>IF( 数据!Z298&lt;=6,(数据!Z298-1)*权重!P$48,              IF(数据!Z298&lt;=10, 5*权重!P$48+(数据!Z298-4)*权重!P$50,                              5*权重!P$48+4*权重!P$50+(数据!Z298-10)*权重!P$52              )  )</f>
        <v>-0.20000000000000018</v>
      </c>
      <c r="AA298" s="16">
        <f>IF( 数据!AA298&lt;=6,(数据!AA298-1)*权重!Q$48,              IF(数据!AA298&lt;=12, 5*权重!Q$48+(数据!AA298-6)*权重!Q$49,                              5*权重!Q$48+6*权重!Q$49+(数据!AA298-12)*权重!Q$51              )
 )</f>
        <v>5.8</v>
      </c>
      <c r="AB298" s="16">
        <f>IF( 数据!AB298&lt;=6,(数据!AB298-1)*权重!R$48,              IF(数据!AB298&lt;=10, 5*权重!R$48+(数据!AB298-4)*权重!R$50,                              5*权重!R$48+4*权重!R$50+(数据!AB298-10)*权重!R$52              )  )</f>
        <v>57.5</v>
      </c>
      <c r="AC298" s="16">
        <f>IF( 数据!AC298&lt;=6,(数据!AC298-1)*权重!S$48,              IF(数据!AC298&lt;=12, 5*权重!S$48+(数据!AC298-6)*权重!S$49,                              5*权重!S$48+6*权重!S$49+(数据!AC298-12)*权重!S$51              )
 )</f>
        <v>18</v>
      </c>
      <c r="AD298" s="16">
        <f>IF( 数据!AD298&lt;=6,(数据!AD298-1)*权重!T$48,              IF(数据!AD298&lt;=12, 5*权重!T$48+(数据!AD298-6)*权重!T$49,                              5*权重!T$48+6*权重!T$49+(数据!AD298-12)*权重!T$51              )
 )</f>
        <v>-1.2333333333333329</v>
      </c>
      <c r="AE298" s="16">
        <f>IF( 数据!AE298&lt;=6,(数据!AE298-1)*权重!U$48,              IF(数据!AE298&lt;=10, 5*权重!U$48+(数据!AE298-4)*权重!U$50,                              5*权重!U$48+4*权重!U$50+(数据!AE298-10)*权重!U$52              )  )</f>
        <v>-2.5999999999999996</v>
      </c>
      <c r="AF298" s="16">
        <f>IF( 数据!AF298&lt;=6,(数据!AF298-1)*权重!V$48,              IF(数据!AF298&lt;=10, 5*权重!V$48+(数据!AF298-4)*权重!V$50,                              5*权重!V$48+4*权重!V$50+(数据!AF298-10)*权重!V$52              )  )</f>
        <v>7.8750000000000009</v>
      </c>
      <c r="AG298" s="16">
        <f>IF( 数据!AG298&lt;=6,(数据!AG298-1)*权重!W$48,              IF(数据!AG298&lt;=12, 5*权重!W$48+(数据!AG298-6)*权重!W$49,                              5*权重!W$48+6*权重!W$49+(数据!AG298-12)*权重!W$51              )
 )</f>
        <v>3.8999999999999995</v>
      </c>
      <c r="AH298" s="16">
        <f>IF( 数据!AH298&lt;=6,(数据!AH298-1)*权重!X$48,              IF(数据!AH298&lt;=10, 5*权重!X$48+(数据!AH298-4)*权重!X$50,                              5*权重!X$48+4*权重!X$50+(数据!AH298-10)*权重!X$52              )  )</f>
        <v>-0.16249999999999998</v>
      </c>
      <c r="AI298" s="16">
        <f>IF( 数据!AI298&lt;=6,(数据!AI298-1)*权重!Y$48,              IF(数据!AI298&lt;=12, 5*权重!Y$48+(数据!AI298-6)*权重!Y$49,                              5*权重!Y$48+6*权重!Y$49+(数据!AI298-12)*权重!Y$51              )
 )</f>
        <v>0</v>
      </c>
      <c r="AJ298" s="16">
        <f>IF( 数据!AJ298&lt;=6,(数据!AJ298-1)*权重!Z$48,              IF(数据!AJ298&lt;=10, 5*权重!Z$48+(数据!AJ298-4)*权重!Z$50,                              5*权重!Z$48+4*权重!Z$50+(数据!AJ298-10)*权重!Z$52              )  )</f>
        <v>10.425000000000001</v>
      </c>
      <c r="AK298" s="16">
        <f>IF( 数据!AK298&lt;=6,(数据!AK298-1)*权重!AA$48,              IF(数据!AK298&lt;=10, 5*权重!AA$48+(数据!AK298-4)*权重!AA$50,                              5*权重!AA$48+4*权重!AA$50+(数据!AK298-10)*权重!AA$52              )  )</f>
        <v>-0.75000000000000022</v>
      </c>
      <c r="AL298" s="16">
        <f>IF( 数据!AL298&lt;=6,(数据!AL298-1)*权重!AB$48,              IF(数据!AL298&lt;=12, 5*权重!AB$48+(数据!AL298-6)*权重!AB$49,                              5*权重!AB$48+6*权重!AB$49+(数据!AL298-12)*权重!AB$51              )
 )</f>
        <v>13.5</v>
      </c>
      <c r="AM298" s="16">
        <f>IF( 数据!AM298&lt;=6,(数据!AM298-1)*权重!AC$48,              IF(数据!AM298&lt;=12, 5*权重!AC$48+(数据!AM298-6)*权重!AC$49,                              5*权重!AC$48+6*权重!AC$49+(数据!AM298-12)*权重!AC$51              )
 )</f>
        <v>8.8666666666666671</v>
      </c>
      <c r="AN298" s="16">
        <f>IF( 数据!AN298&lt;=6,(数据!AN298-1)*权重!AD$48,              IF(数据!AN298&lt;=12, 5*权重!AD$48+(数据!AN298-6)*权重!AD$49,                              5*权重!AD$48+6*权重!AD$49+(数据!AN298-12)*权重!AD$51              )
 )</f>
        <v>72.604166666666671</v>
      </c>
      <c r="AO298" s="16">
        <f>IF( 数据!AO298&lt;=6,(数据!AO298-1)*权重!AE$48,              IF(数据!AO298&lt;=12, 5*权重!AE$48+(数据!AO298-6)*权重!AE$49,                              5*权重!AE$48+6*权重!AE$49+(数据!AO298-12)*权重!AE$51              )
 )</f>
        <v>9.7333333333333343</v>
      </c>
      <c r="AP298" s="16">
        <f>IF( 数据!AP298&lt;=6,(数据!AP298-1)*权重!AF$48,              IF(数据!AP298&lt;=12, 5*权重!AF$48+(数据!AP298-6)*权重!AF$49,                              5*权重!AF$48+6*权重!AF$49+(数据!AP298-12)*权重!AF$51              )
 )</f>
        <v>14.466666666666667</v>
      </c>
      <c r="AQ298" s="16">
        <f>IF( 数据!AQ298&lt;=6,(数据!AQ298-1)*权重!AG$48,              IF(数据!AQ298&lt;=12, 5*权重!AG$48+(数据!AQ298-6)*权重!AG$49,                              5*权重!AG$48+6*权重!AG$49+(数据!AQ298-12)*权重!AG$51              )
 )</f>
        <v>18.316666666666666</v>
      </c>
      <c r="AR298" s="16">
        <f>IF( 数据!AR298&lt;=6,(数据!AR298-1)*权重!AH$48,              IF(数据!AR298&lt;=12, 5*权重!AH$48+(数据!AR298-6)*权重!AH$49,                              5*权重!AH$48+6*权重!AH$49+(数据!AR298-12)*权重!AH$51              )
 )</f>
        <v>13.399999999999999</v>
      </c>
      <c r="AS298" s="16">
        <f>IF( 数据!AS298&lt;=6,(数据!AS298-1)*权重!AI$48,              IF(数据!AS298&lt;=12, 5*权重!AI$48+(数据!AS298-6)*权重!AI$49,                              5*权重!AI$48+6*权重!AI$49+(数据!AS298-12)*权重!AI$51              )
 )</f>
        <v>1.8500000000000005</v>
      </c>
      <c r="AT298" s="16">
        <f>IF( 数据!AT298&lt;=6,(数据!AT298-1)*权重!AJ$48,              IF(数据!AT298&lt;=12, 5*权重!AJ$48+(数据!AT298-6)*权重!AJ$49,                              5*权重!AJ$48+6*权重!AJ$49+(数据!AT298-12)*权重!AJ$51              )
 )</f>
        <v>71.875</v>
      </c>
      <c r="AU298" s="16">
        <f>IF( 数据!AU298&lt;=6,(数据!AU298-1)*权重!AK$48,              IF(数据!AU298&lt;=12, 5*权重!AK$48+(数据!AU298-6)*权重!AK$49,                              5*权重!AK$48+6*权重!AK$49+(数据!AU298-12)*权重!AK$51              )
 )</f>
        <v>14.499999999999998</v>
      </c>
      <c r="AV298" s="16">
        <f>IF( 数据!AV298&lt;=6,(数据!AV298-1)*权重!AL$48,              IF(数据!AV298&lt;=10, 5*权重!AL$48+(数据!AV298-4)*权重!AL$50,                              5*权重!AL$48+4*权重!AL$50+(数据!AV298-10)*权重!AL$52              )  )</f>
        <v>2.5499999999999998</v>
      </c>
      <c r="AW298" s="16">
        <f>IF( 数据!AW298&lt;=6,(数据!AW298-1)*权重!AM$48,              IF(数据!AW298&lt;=10, 5*权重!AM$48+(数据!AW298-4)*权重!AM$50,                              5*权重!AM$48+4*权重!AM$50+(数据!AW298-10)*权重!AM$52              )  )</f>
        <v>4.2</v>
      </c>
      <c r="AX298" s="16">
        <f>IF( 数据!AX298&lt;=6,(数据!AX298-1)*权重!AN$48,              IF(数据!AX298&lt;=10, 5*权重!AN$48+(数据!AX298-4)*权重!AN$50,                              5*权重!AN$48+4*权重!AN$50+(数据!AX298-10)*权重!AN$52              )  )</f>
        <v>22.074999999999999</v>
      </c>
      <c r="AY298" s="8">
        <v>3</v>
      </c>
      <c r="AZ298" s="8">
        <v>2</v>
      </c>
      <c r="BA298" s="8">
        <v>3</v>
      </c>
      <c r="BB298" s="8">
        <v>3</v>
      </c>
      <c r="BC298" s="8">
        <v>3</v>
      </c>
      <c r="BD298" s="8">
        <v>3</v>
      </c>
      <c r="BE298" s="8">
        <v>2</v>
      </c>
      <c r="BF298" s="8">
        <v>1</v>
      </c>
      <c r="BG298" s="8">
        <v>1</v>
      </c>
      <c r="BH298" s="8">
        <v>2</v>
      </c>
      <c r="BI298" s="8">
        <v>1</v>
      </c>
      <c r="BJ298" s="8" t="s">
        <v>26</v>
      </c>
      <c r="BK298" s="8" t="s">
        <v>20</v>
      </c>
      <c r="BL298" s="8">
        <v>13</v>
      </c>
      <c r="BM298" s="8" t="s">
        <v>26</v>
      </c>
      <c r="BN298" s="8"/>
      <c r="BO298" s="8">
        <v>49</v>
      </c>
      <c r="BP298" s="34">
        <v>46203</v>
      </c>
      <c r="BQ298" s="8" t="s">
        <v>21</v>
      </c>
      <c r="BR298" s="8" t="s">
        <v>156</v>
      </c>
    </row>
    <row r="299" spans="1:70" ht="15.5" thickBot="1" x14ac:dyDescent="0.35">
      <c r="A299" s="8" t="s">
        <v>26</v>
      </c>
      <c r="B299" s="16">
        <f t="shared" si="11"/>
        <v>419.23583333333335</v>
      </c>
      <c r="C299" s="8" t="s">
        <v>639</v>
      </c>
      <c r="D299" s="8" t="s">
        <v>154</v>
      </c>
      <c r="E299" s="33">
        <v>1</v>
      </c>
      <c r="F299" s="8">
        <v>0</v>
      </c>
      <c r="G299" s="8" t="s">
        <v>228</v>
      </c>
      <c r="H299" s="8" t="s">
        <v>31</v>
      </c>
      <c r="I299" s="8">
        <v>28</v>
      </c>
      <c r="J299" s="8">
        <v>149</v>
      </c>
      <c r="K299" s="8">
        <v>167</v>
      </c>
      <c r="L299" s="16">
        <f>IF( 数据!L299&lt;=6,(数据!L299-1)*权重!B$48,              IF(数据!L299&lt;=12, 5*权重!B$48+(数据!L299-6)*权重!B$49,                              5*权重!B$48+6*权重!B$49+(数据!L299-12)*权重!B$51              )
 )</f>
        <v>4.8666666666666663</v>
      </c>
      <c r="M299" s="16">
        <f>IF( 数据!M299&lt;=6,(数据!M299-1)*权重!C$48,              IF(数据!M299&lt;=12, 5*权重!C$48+(数据!M299-6)*权重!C$49,                              5*权重!C$48+6*权重!C$49+(数据!M299-12)*权重!C$51              )
 )</f>
        <v>2.1</v>
      </c>
      <c r="N299" s="16">
        <f>IF( 数据!N299&lt;=6,(数据!N299-1)*权重!D$48,              IF(数据!N299&lt;=12, 5*权重!D$48+(数据!N299-6)*权重!D$49,                              5*权重!D$48+6*权重!D$49+(数据!N299-12)*权重!D$51              )
 )</f>
        <v>0.27</v>
      </c>
      <c r="O299" s="16">
        <f>IF( 数据!O299&lt;=6,(数据!O299-1)*权重!E$48,              IF(数据!O299&lt;=12, 5*权重!E$48+(数据!O299-6)*权重!E$49,                              5*权重!E$48+6*权重!E$49+(数据!O299-12)*权重!E$51              )
 )</f>
        <v>0</v>
      </c>
      <c r="P299" s="16">
        <f>IF( 数据!P299&lt;=6,(数据!P299-1)*权重!F$48,              IF(数据!P299&lt;=12, 5*权重!F$48+(数据!P299-6)*权重!F$49,                              5*权重!F$48+6*权重!F$49+(数据!P299-12)*权重!F$51              )
 )</f>
        <v>-2.3499999999999996</v>
      </c>
      <c r="Q299" s="16">
        <f>IF( 数据!Q299&lt;=6,(数据!Q299-1)*权重!G$48,              IF(数据!Q299&lt;=12, 5*权重!G$48+(数据!Q299-6)*权重!G$49,                              5*权重!G$48+6*权重!G$49+(数据!Q299-12)*权重!G$51              )
 )</f>
        <v>0</v>
      </c>
      <c r="R299" s="16">
        <f>IF( 数据!R299&lt;=6,(数据!R299-1)*权重!H$48,              IF(数据!R299&lt;=12, 5*权重!H$48+(数据!R299-6)*权重!H$49,                              5*权重!H$48+6*权重!H$49+(数据!R299-12)*权重!H$51              )
 )</f>
        <v>0</v>
      </c>
      <c r="S299" s="16">
        <f>IF( 数据!S299&lt;=6,(数据!S299-1)*权重!I$48,              IF(数据!S299&lt;=12, 5*权重!I$48+(数据!S299-6)*权重!I$49,                              5*权重!I$48+6*权重!I$49+(数据!S299-12)*权重!I$51              )
 )</f>
        <v>15.2</v>
      </c>
      <c r="T299" s="16">
        <f>IF( 数据!T299&lt;=6,(数据!T299-1)*权重!J$48,              IF(数据!T299&lt;=12, 5*权重!J$48+(数据!T299-6)*权重!J$49,                              5*权重!J$48+6*权重!J$49+(数据!T299-12)*权重!J$51              )
 )</f>
        <v>1.7999999999999998</v>
      </c>
      <c r="U299" s="16">
        <f>IF( 数据!U299&lt;=6,(数据!U299-1)*权重!K$48,              IF(数据!U299&lt;=12, 5*权重!K$48+(数据!U299-6)*权重!K$49,                              5*权重!K$48+6*权重!K$49+(数据!U299-12)*权重!K$51              )
 )</f>
        <v>0</v>
      </c>
      <c r="V299" s="16">
        <f>IF( 数据!V299&lt;=6,(数据!V299-1)*权重!L$48,              IF(数据!V299&lt;=12, 5*权重!L$48+(数据!V299-6)*权重!L$49,                              5*权重!L$48+6*权重!L$49+(数据!V299-12)*权重!L$51              )
 )</f>
        <v>5.3000000000000007</v>
      </c>
      <c r="W299" s="16">
        <f>IF( 数据!W299&lt;=6,(数据!W299-1)*权重!M$48,              IF(数据!W299&lt;=12, 5*权重!M$48+(数据!W299-6)*权重!M$49,                              5*权重!M$48+6*权重!M$49+(数据!W299-12)*权重!M$51              )
 )</f>
        <v>0.76666666666666661</v>
      </c>
      <c r="X299" s="16">
        <f>IF( 数据!X299&lt;=6,(数据!X299-1)*权重!N$48,              IF(数据!X299&lt;=12, 5*权重!N$48+(数据!X299-6)*权重!N$49,                              5*权重!N$48+6*权重!N$49+(数据!X299-12)*权重!N$51              )
 )</f>
        <v>3.6666666666666661</v>
      </c>
      <c r="Y299" s="16">
        <f>IF( 数据!Y299&lt;=6,(数据!Y299-1)*权重!O$48,              IF(数据!Y299&lt;=12, 5*权重!O$48+(数据!Y299-6)*权重!O$49,                              5*权重!O$48+6*权重!O$49+(数据!Y299-12)*权重!O$51              )
 )</f>
        <v>1.2833333333333332</v>
      </c>
      <c r="Z299" s="16">
        <f>IF( 数据!Z299&lt;=6,(数据!Z299-1)*权重!P$48,              IF(数据!Z299&lt;=10, 5*权重!P$48+(数据!Z299-4)*权重!P$50,                              5*权重!P$48+4*权重!P$50+(数据!Z299-10)*权重!P$52              )  )</f>
        <v>-0.88000000000000012</v>
      </c>
      <c r="AA299" s="16">
        <f>IF( 数据!AA299&lt;=6,(数据!AA299-1)*权重!Q$48,              IF(数据!AA299&lt;=12, 5*权重!Q$48+(数据!AA299-6)*权重!Q$49,                              5*权重!Q$48+6*权重!Q$49+(数据!AA299-12)*权重!Q$51              )
 )</f>
        <v>6.5</v>
      </c>
      <c r="AB299" s="16">
        <f>IF( 数据!AB299&lt;=6,(数据!AB299-1)*权重!R$48,              IF(数据!AB299&lt;=10, 5*权重!R$48+(数据!AB299-4)*权重!R$50,                              5*权重!R$48+4*权重!R$50+(数据!AB299-10)*权重!R$52              )  )</f>
        <v>56.75</v>
      </c>
      <c r="AC299" s="16">
        <f>IF( 数据!AC299&lt;=6,(数据!AC299-1)*权重!S$48,              IF(数据!AC299&lt;=12, 5*权重!S$48+(数据!AC299-6)*权重!S$49,                              5*权重!S$48+6*权重!S$49+(数据!AC299-12)*权重!S$51              )
 )</f>
        <v>20.866666666666667</v>
      </c>
      <c r="AD299" s="16">
        <f>IF( 数据!AD299&lt;=6,(数据!AD299-1)*权重!T$48,              IF(数据!AD299&lt;=12, 5*权重!T$48+(数据!AD299-6)*权重!T$49,                              5*权重!T$48+6*权重!T$49+(数据!AD299-12)*权重!T$51              )
 )</f>
        <v>-0.86666666666666625</v>
      </c>
      <c r="AE299" s="16">
        <f>IF( 数据!AE299&lt;=6,(数据!AE299-1)*权重!U$48,              IF(数据!AE299&lt;=10, 5*权重!U$48+(数据!AE299-4)*权重!U$50,                              5*权重!U$48+4*权重!U$50+(数据!AE299-10)*权重!U$52              )  )</f>
        <v>-2.1999999999999993</v>
      </c>
      <c r="AF299" s="16">
        <f>IF( 数据!AF299&lt;=6,(数据!AF299-1)*权重!V$48,              IF(数据!AF299&lt;=10, 5*权重!V$48+(数据!AF299-4)*权重!V$50,                              5*权重!V$48+4*权重!V$50+(数据!AF299-10)*权重!V$52              )  )</f>
        <v>6.8250000000000011</v>
      </c>
      <c r="AG299" s="16">
        <f>IF( 数据!AG299&lt;=6,(数据!AG299-1)*权重!W$48,              IF(数据!AG299&lt;=12, 5*权重!W$48+(数据!AG299-6)*权重!W$49,                              5*权重!W$48+6*权重!W$49+(数据!AG299-12)*权重!W$51              )
 )</f>
        <v>3.3</v>
      </c>
      <c r="AH299" s="16">
        <f>IF( 数据!AH299&lt;=6,(数据!AH299-1)*权重!X$48,              IF(数据!AH299&lt;=10, 5*权重!X$48+(数据!AH299-4)*权重!X$50,                              5*权重!X$48+4*权重!X$50+(数据!AH299-10)*权重!X$52              )  )</f>
        <v>-4.9999999999999989E-2</v>
      </c>
      <c r="AI299" s="16">
        <f>IF( 数据!AI299&lt;=6,(数据!AI299-1)*权重!Y$48,              IF(数据!AI299&lt;=12, 5*权重!Y$48+(数据!AI299-6)*权重!Y$49,                              5*权重!Y$48+6*权重!Y$49+(数据!AI299-12)*权重!Y$51              )
 )</f>
        <v>0.2</v>
      </c>
      <c r="AJ299" s="16">
        <f>IF( 数据!AJ299&lt;=6,(数据!AJ299-1)*权重!Z$48,              IF(数据!AJ299&lt;=10, 5*权重!Z$48+(数据!AJ299-4)*权重!Z$50,                              5*权重!Z$48+4*权重!Z$50+(数据!AJ299-10)*权重!Z$52              )  )</f>
        <v>8.6625000000000014</v>
      </c>
      <c r="AK299" s="16">
        <f>IF( 数据!AK299&lt;=6,(数据!AK299-1)*权重!AA$48,              IF(数据!AK299&lt;=10, 5*权重!AA$48+(数据!AK299-4)*权重!AA$50,                              5*权重!AA$48+4*权重!AA$50+(数据!AK299-10)*权重!AA$52              )  )</f>
        <v>-1.1000000000000001</v>
      </c>
      <c r="AL299" s="16">
        <f>IF( 数据!AL299&lt;=6,(数据!AL299-1)*权重!AB$48,              IF(数据!AL299&lt;=12, 5*权重!AB$48+(数据!AL299-6)*权重!AB$49,                              5*权重!AB$48+6*权重!AB$49+(数据!AL299-12)*权重!AB$51              )
 )</f>
        <v>14.4</v>
      </c>
      <c r="AM299" s="16">
        <f>IF( 数据!AM299&lt;=6,(数据!AM299-1)*权重!AC$48,              IF(数据!AM299&lt;=12, 5*权重!AC$48+(数据!AM299-6)*权重!AC$49,                              5*权重!AC$48+6*权重!AC$49+(数据!AM299-12)*权重!AC$51              )
 )</f>
        <v>9.6</v>
      </c>
      <c r="AN299" s="16">
        <f>IF( 数据!AN299&lt;=6,(数据!AN299-1)*权重!AD$48,              IF(数据!AN299&lt;=12, 5*权重!AD$48+(数据!AN299-6)*权重!AD$49,                              5*权重!AD$48+6*权重!AD$49+(数据!AN299-12)*权重!AD$51              )
 )</f>
        <v>67.875</v>
      </c>
      <c r="AO299" s="16">
        <f>IF( 数据!AO299&lt;=6,(数据!AO299-1)*权重!AE$48,              IF(数据!AO299&lt;=12, 5*权重!AE$48+(数据!AO299-6)*权重!AE$49,                              5*权重!AE$48+6*权重!AE$49+(数据!AO299-12)*权重!AE$51              )
 )</f>
        <v>25.5</v>
      </c>
      <c r="AP299" s="16">
        <f>IF( 数据!AP299&lt;=6,(数据!AP299-1)*权重!AF$48,              IF(数据!AP299&lt;=12, 5*权重!AF$48+(数据!AP299-6)*权重!AF$49,                              5*权重!AF$48+6*权重!AF$49+(数据!AP299-12)*权重!AF$51              )
 )</f>
        <v>16.399999999999999</v>
      </c>
      <c r="AQ299" s="16">
        <f>IF( 数据!AQ299&lt;=6,(数据!AQ299-1)*权重!AG$48,              IF(数据!AQ299&lt;=12, 5*权重!AG$48+(数据!AQ299-6)*权重!AG$49,                              5*权重!AG$48+6*权重!AG$49+(数据!AQ299-12)*权重!AG$51              )
 )</f>
        <v>19.866666666666667</v>
      </c>
      <c r="AR299" s="16">
        <f>IF( 数据!AR299&lt;=6,(数据!AR299-1)*权重!AH$48,              IF(数据!AR299&lt;=12, 5*权重!AH$48+(数据!AR299-6)*权重!AH$49,                              5*权重!AH$48+6*权重!AH$49+(数据!AR299-12)*权重!AH$51              )
 )</f>
        <v>10.033333333333333</v>
      </c>
      <c r="AS299" s="16">
        <f>IF( 数据!AS299&lt;=6,(数据!AS299-1)*权重!AI$48,              IF(数据!AS299&lt;=12, 5*权重!AI$48+(数据!AS299-6)*权重!AI$49,                              5*权重!AI$48+6*权重!AI$49+(数据!AS299-12)*权重!AI$51              )
 )</f>
        <v>9.5000000000000018</v>
      </c>
      <c r="AT299" s="16">
        <f>IF( 数据!AT299&lt;=6,(数据!AT299-1)*权重!AJ$48,              IF(数据!AT299&lt;=12, 5*权重!AJ$48+(数据!AT299-6)*权重!AJ$49,                              5*权重!AJ$48+6*权重!AJ$49+(数据!AT299-12)*权重!AJ$51              )
 )</f>
        <v>71.875</v>
      </c>
      <c r="AU299" s="16">
        <f>IF( 数据!AU299&lt;=6,(数据!AU299-1)*权重!AK$48,              IF(数据!AU299&lt;=12, 5*权重!AK$48+(数据!AU299-6)*权重!AK$49,                              5*权重!AK$48+6*权重!AK$49+(数据!AU299-12)*权重!AK$51              )
 )</f>
        <v>14.499999999999998</v>
      </c>
      <c r="AV299" s="16">
        <f>IF( 数据!AV299&lt;=6,(数据!AV299-1)*权重!AL$48,              IF(数据!AV299&lt;=10, 5*权重!AL$48+(数据!AV299-4)*权重!AL$50,                              5*权重!AL$48+4*权重!AL$50+(数据!AV299-10)*权重!AL$52              )  )</f>
        <v>3.8250000000000002</v>
      </c>
      <c r="AW299" s="16">
        <f>IF( 数据!AW299&lt;=6,(数据!AW299-1)*权重!AM$48,              IF(数据!AW299&lt;=10, 5*权重!AM$48+(数据!AW299-4)*权重!AM$50,                              5*权重!AM$48+4*权重!AM$50+(数据!AW299-10)*权重!AM$52              )  )</f>
        <v>3.45</v>
      </c>
      <c r="AX299" s="16">
        <f>IF( 数据!AX299&lt;=6,(数据!AX299-1)*权重!AN$48,              IF(数据!AX299&lt;=10, 5*权重!AN$48+(数据!AX299-4)*权重!AN$50,                              5*权重!AN$48+4*权重!AN$50+(数据!AX299-10)*权重!AN$52              )  )</f>
        <v>21.5</v>
      </c>
      <c r="AY299" s="8">
        <v>3</v>
      </c>
      <c r="AZ299" s="8">
        <v>3</v>
      </c>
      <c r="BA299" s="8">
        <v>3</v>
      </c>
      <c r="BB299" s="8">
        <v>1</v>
      </c>
      <c r="BC299" s="8">
        <v>4</v>
      </c>
      <c r="BD299" s="8">
        <v>2</v>
      </c>
      <c r="BE299" s="8">
        <v>1</v>
      </c>
      <c r="BF299" s="8">
        <v>3</v>
      </c>
      <c r="BG299" s="8">
        <v>3</v>
      </c>
      <c r="BH299" s="8">
        <v>2</v>
      </c>
      <c r="BI299" s="8">
        <v>2</v>
      </c>
      <c r="BJ299" s="8" t="s">
        <v>26</v>
      </c>
      <c r="BK299" s="8" t="s">
        <v>20</v>
      </c>
      <c r="BL299" s="8">
        <v>15</v>
      </c>
      <c r="BM299" s="8" t="s">
        <v>26</v>
      </c>
      <c r="BN299" s="8"/>
      <c r="BO299" s="8">
        <v>13</v>
      </c>
      <c r="BP299" s="34">
        <v>46934</v>
      </c>
      <c r="BQ299" s="8" t="s">
        <v>21</v>
      </c>
      <c r="BR299" s="8" t="s">
        <v>156</v>
      </c>
    </row>
    <row r="300" spans="1:70" ht="15.5" thickBot="1" x14ac:dyDescent="0.35">
      <c r="A300" s="8" t="s">
        <v>26</v>
      </c>
      <c r="B300" s="16">
        <f t="shared" si="11"/>
        <v>420.44166666666666</v>
      </c>
      <c r="C300" s="8" t="s">
        <v>640</v>
      </c>
      <c r="D300" s="8" t="s">
        <v>154</v>
      </c>
      <c r="E300" s="33">
        <v>1</v>
      </c>
      <c r="F300" s="8">
        <v>0</v>
      </c>
      <c r="G300" s="8" t="s">
        <v>228</v>
      </c>
      <c r="H300" s="8" t="s">
        <v>369</v>
      </c>
      <c r="I300" s="8">
        <v>31</v>
      </c>
      <c r="J300" s="8">
        <v>147</v>
      </c>
      <c r="K300" s="8">
        <v>155</v>
      </c>
      <c r="L300" s="16">
        <f>IF( 数据!L300&lt;=6,(数据!L300-1)*权重!B$48,              IF(数据!L300&lt;=12, 5*权重!B$48+(数据!L300-6)*权重!B$49,                              5*权重!B$48+6*权重!B$49+(数据!L300-12)*权重!B$51              )
 )</f>
        <v>4.4000000000000004</v>
      </c>
      <c r="M300" s="16">
        <f>IF( 数据!M300&lt;=6,(数据!M300-1)*权重!C$48,              IF(数据!M300&lt;=12, 5*权重!C$48+(数据!M300-6)*权重!C$49,                              5*权重!C$48+6*权重!C$49+(数据!M300-12)*权重!C$51              )
 )</f>
        <v>2.166666666666667</v>
      </c>
      <c r="N300" s="16">
        <f>IF( 数据!N300&lt;=6,(数据!N300-1)*权重!D$48,              IF(数据!N300&lt;=12, 5*权重!D$48+(数据!N300-6)*权重!D$49,                              5*权重!D$48+6*权重!D$49+(数据!N300-12)*权重!D$51              )
 )</f>
        <v>-0.55833333333333335</v>
      </c>
      <c r="O300" s="16">
        <f>IF( 数据!O300&lt;=6,(数据!O300-1)*权重!E$48,              IF(数据!O300&lt;=12, 5*权重!E$48+(数据!O300-6)*权重!E$49,                              5*权重!E$48+6*权重!E$49+(数据!O300-12)*权重!E$51              )
 )</f>
        <v>0</v>
      </c>
      <c r="P300" s="16">
        <f>IF( 数据!P300&lt;=6,(数据!P300-1)*权重!F$48,              IF(数据!P300&lt;=12, 5*权重!F$48+(数据!P300-6)*权重!F$49,                              5*权重!F$48+6*权重!F$49+(数据!P300-12)*权重!F$51              )
 )</f>
        <v>-2.7333333333333329</v>
      </c>
      <c r="Q300" s="16">
        <f>IF( 数据!Q300&lt;=6,(数据!Q300-1)*权重!G$48,              IF(数据!Q300&lt;=12, 5*权重!G$48+(数据!Q300-6)*权重!G$49,                              5*权重!G$48+6*权重!G$49+(数据!Q300-12)*权重!G$51              )
 )</f>
        <v>0</v>
      </c>
      <c r="R300" s="16">
        <f>IF( 数据!R300&lt;=6,(数据!R300-1)*权重!H$48,              IF(数据!R300&lt;=12, 5*权重!H$48+(数据!R300-6)*权重!H$49,                              5*权重!H$48+6*权重!H$49+(数据!R300-12)*权重!H$51              )
 )</f>
        <v>0</v>
      </c>
      <c r="S300" s="16">
        <f>IF( 数据!S300&lt;=6,(数据!S300-1)*权重!I$48,              IF(数据!S300&lt;=12, 5*权重!I$48+(数据!S300-6)*权重!I$49,                              5*权重!I$48+6*权重!I$49+(数据!S300-12)*权重!I$51              )
 )</f>
        <v>16.566666666666666</v>
      </c>
      <c r="T300" s="16">
        <f>IF( 数据!T300&lt;=6,(数据!T300-1)*权重!J$48,              IF(数据!T300&lt;=12, 5*权重!J$48+(数据!T300-6)*权重!J$49,                              5*权重!J$48+6*权重!J$49+(数据!T300-12)*权重!J$51              )
 )</f>
        <v>0.29999999999999982</v>
      </c>
      <c r="U300" s="16">
        <f>IF( 数据!U300&lt;=6,(数据!U300-1)*权重!K$48,              IF(数据!U300&lt;=12, 5*权重!K$48+(数据!U300-6)*权重!K$49,                              5*权重!K$48+6*权重!K$49+(数据!U300-12)*权重!K$51              )
 )</f>
        <v>0</v>
      </c>
      <c r="V300" s="16">
        <f>IF( 数据!V300&lt;=6,(数据!V300-1)*权重!L$48,              IF(数据!V300&lt;=12, 5*权重!L$48+(数据!V300-6)*权重!L$49,                              5*权重!L$48+6*权重!L$49+(数据!V300-12)*权重!L$51              )
 )</f>
        <v>6.0333333333333341</v>
      </c>
      <c r="W300" s="16">
        <f>IF( 数据!W300&lt;=6,(数据!W300-1)*权重!M$48,              IF(数据!W300&lt;=12, 5*权重!M$48+(数据!W300-6)*权重!M$49,                              5*权重!M$48+6*权重!M$49+(数据!W300-12)*权重!M$51              )
 )</f>
        <v>0.76666666666666661</v>
      </c>
      <c r="X300" s="16">
        <f>IF( 数据!X300&lt;=6,(数据!X300-1)*权重!N$48,              IF(数据!X300&lt;=12, 5*权重!N$48+(数据!X300-6)*权重!N$49,                              5*权重!N$48+6*权重!N$49+(数据!X300-12)*权重!N$51              )
 )</f>
        <v>1.7999999999999998</v>
      </c>
      <c r="Y300" s="16">
        <f>IF( 数据!Y300&lt;=6,(数据!Y300-1)*权重!O$48,              IF(数据!Y300&lt;=12, 5*权重!O$48+(数据!Y300-6)*权重!O$49,                              5*权重!O$48+6*权重!O$49+(数据!Y300-12)*权重!O$51              )
 )</f>
        <v>2.5333333333333332</v>
      </c>
      <c r="Z300" s="16">
        <f>IF( 数据!Z300&lt;=6,(数据!Z300-1)*权重!P$48,              IF(数据!Z300&lt;=10, 5*权重!P$48+(数据!Z300-4)*权重!P$50,                              5*权重!P$48+4*权重!P$50+(数据!Z300-10)*权重!P$52              )  )</f>
        <v>-1.85</v>
      </c>
      <c r="AA300" s="16">
        <f>IF( 数据!AA300&lt;=6,(数据!AA300-1)*权重!Q$48,              IF(数据!AA300&lt;=12, 5*权重!Q$48+(数据!AA300-6)*权重!Q$49,                              5*权重!Q$48+6*权重!Q$49+(数据!AA300-12)*权重!Q$51              )
 )</f>
        <v>5.166666666666667</v>
      </c>
      <c r="AB300" s="16">
        <f>IF( 数据!AB300&lt;=6,(数据!AB300-1)*权重!R$48,              IF(数据!AB300&lt;=10, 5*权重!R$48+(数据!AB300-4)*权重!R$50,                              5*权重!R$48+4*权重!R$50+(数据!AB300-10)*权重!R$52              )  )</f>
        <v>56.75</v>
      </c>
      <c r="AC300" s="16">
        <f>IF( 数据!AC300&lt;=6,(数据!AC300-1)*权重!S$48,              IF(数据!AC300&lt;=12, 5*权重!S$48+(数据!AC300-6)*权重!S$49,                              5*权重!S$48+6*权重!S$49+(数据!AC300-12)*权重!S$51              )
 )</f>
        <v>20.183333333333334</v>
      </c>
      <c r="AD300" s="16">
        <f>IF( 数据!AD300&lt;=6,(数据!AD300-1)*权重!T$48,              IF(数据!AD300&lt;=12, 5*权重!T$48+(数据!AD300-6)*权重!T$49,                              5*权重!T$48+6*权重!T$49+(数据!AD300-12)*权重!T$51              )
 )</f>
        <v>-0.86666666666666625</v>
      </c>
      <c r="AE300" s="16">
        <f>IF( 数据!AE300&lt;=6,(数据!AE300-1)*权重!U$48,              IF(数据!AE300&lt;=10, 5*权重!U$48+(数据!AE300-4)*权重!U$50,                              5*权重!U$48+4*权重!U$50+(数据!AE300-10)*权重!U$52              )  )</f>
        <v>-2.7249999999999996</v>
      </c>
      <c r="AF300" s="16">
        <f>IF( 数据!AF300&lt;=6,(数据!AF300-1)*权重!V$48,              IF(数据!AF300&lt;=10, 5*权重!V$48+(数据!AF300-4)*权重!V$50,                              5*权重!V$48+4*权重!V$50+(数据!AF300-10)*权重!V$52              )  )</f>
        <v>7.0875000000000004</v>
      </c>
      <c r="AG300" s="16">
        <f>IF( 数据!AG300&lt;=6,(数据!AG300-1)*权重!W$48,              IF(数据!AG300&lt;=12, 5*权重!W$48+(数据!AG300-6)*权重!W$49,                              5*权重!W$48+6*权重!W$49+(数据!AG300-12)*权重!W$51              )
 )</f>
        <v>3.3</v>
      </c>
      <c r="AH300" s="16">
        <f>IF( 数据!AH300&lt;=6,(数据!AH300-1)*权重!X$48,              IF(数据!AH300&lt;=10, 5*权重!X$48+(数据!AH300-4)*权重!X$50,                              5*权重!X$48+4*权重!X$50+(数据!AH300-10)*权重!X$52              )  )</f>
        <v>-4.9999999999999989E-2</v>
      </c>
      <c r="AI300" s="16">
        <f>IF( 数据!AI300&lt;=6,(数据!AI300-1)*权重!Y$48,              IF(数据!AI300&lt;=12, 5*权重!Y$48+(数据!AI300-6)*权重!Y$49,                              5*权重!Y$48+6*权重!Y$49+(数据!AI300-12)*权重!Y$51              )
 )</f>
        <v>0.8</v>
      </c>
      <c r="AJ300" s="16">
        <f>IF( 数据!AJ300&lt;=6,(数据!AJ300-1)*权重!Z$48,              IF(数据!AJ300&lt;=10, 5*权重!Z$48+(数据!AJ300-4)*权重!Z$50,                              5*权重!Z$48+4*权重!Z$50+(数据!AJ300-10)*权重!Z$52              )  )</f>
        <v>10.425000000000001</v>
      </c>
      <c r="AK300" s="16">
        <f>IF( 数据!AK300&lt;=6,(数据!AK300-1)*权重!AA$48,              IF(数据!AK300&lt;=10, 5*权重!AA$48+(数据!AK300-4)*权重!AA$50,                              5*权重!AA$48+4*权重!AA$50+(数据!AK300-10)*权重!AA$52              )  )</f>
        <v>-0.92500000000000004</v>
      </c>
      <c r="AL300" s="16">
        <f>IF( 数据!AL300&lt;=6,(数据!AL300-1)*权重!AB$48,              IF(数据!AL300&lt;=12, 5*权重!AB$48+(数据!AL300-6)*权重!AB$49,                              5*权重!AB$48+6*权重!AB$49+(数据!AL300-12)*权重!AB$51              )
 )</f>
        <v>14.4</v>
      </c>
      <c r="AM300" s="16">
        <f>IF( 数据!AM300&lt;=6,(数据!AM300-1)*权重!AC$48,              IF(数据!AM300&lt;=12, 5*权重!AC$48+(数据!AM300-6)*权重!AC$49,                              5*权重!AC$48+6*权重!AC$49+(数据!AM300-12)*权重!AC$51              )
 )</f>
        <v>9.6</v>
      </c>
      <c r="AN300" s="16">
        <f>IF( 数据!AN300&lt;=6,(数据!AN300-1)*权重!AD$48,              IF(数据!AN300&lt;=12, 5*权重!AD$48+(数据!AN300-6)*权重!AD$49,                              5*权重!AD$48+6*权重!AD$49+(数据!AN300-12)*权重!AD$51              )
 )</f>
        <v>82.0625</v>
      </c>
      <c r="AO300" s="16">
        <f>IF( 数据!AO300&lt;=6,(数据!AO300-1)*权重!AE$48,              IF(数据!AO300&lt;=12, 5*权重!AE$48+(数据!AO300-6)*权重!AE$49,                              5*权重!AE$48+6*权重!AE$49+(数据!AO300-12)*权重!AE$51              )
 )</f>
        <v>6.9666666666666668</v>
      </c>
      <c r="AP300" s="16">
        <f>IF( 数据!AP300&lt;=6,(数据!AP300-1)*权重!AF$48,              IF(数据!AP300&lt;=12, 5*权重!AF$48+(数据!AP300-6)*权重!AF$49,                              5*权重!AF$48+6*权重!AF$49+(数据!AP300-12)*权重!AF$51              )
 )</f>
        <v>15.433333333333334</v>
      </c>
      <c r="AQ300" s="16">
        <f>IF( 数据!AQ300&lt;=6,(数据!AQ300-1)*权重!AG$48,              IF(数据!AQ300&lt;=12, 5*权重!AG$48+(数据!AQ300-6)*权重!AG$49,                              5*权重!AG$48+6*权重!AG$49+(数据!AQ300-12)*权重!AG$51              )
 )</f>
        <v>19.866666666666667</v>
      </c>
      <c r="AR300" s="16">
        <f>IF( 数据!AR300&lt;=6,(数据!AR300-1)*权重!AH$48,              IF(数据!AR300&lt;=12, 5*权重!AH$48+(数据!AR300-6)*权重!AH$49,                              5*权重!AH$48+6*权重!AH$49+(数据!AR300-12)*权重!AH$51              )
 )</f>
        <v>14.566666666666665</v>
      </c>
      <c r="AS300" s="16">
        <f>IF( 数据!AS300&lt;=6,(数据!AS300-1)*权重!AI$48,              IF(数据!AS300&lt;=12, 5*权重!AI$48+(数据!AS300-6)*权重!AI$49,                              5*权重!AI$48+6*权重!AI$49+(数据!AS300-12)*权重!AI$51              )
 )</f>
        <v>5.7000000000000011</v>
      </c>
      <c r="AT300" s="16">
        <f>IF( 数据!AT300&lt;=6,(数据!AT300-1)*权重!AJ$48,              IF(数据!AT300&lt;=12, 5*权重!AJ$48+(数据!AT300-6)*权重!AJ$49,                              5*权重!AJ$48+6*权重!AJ$49+(数据!AT300-12)*权重!AJ$51              )
 )</f>
        <v>76.75</v>
      </c>
      <c r="AU300" s="16">
        <f>IF( 数据!AU300&lt;=6,(数据!AU300-1)*权重!AK$48,              IF(数据!AU300&lt;=12, 5*权重!AK$48+(数据!AU300-6)*权重!AK$49,                              5*权重!AK$48+6*权重!AK$49+(数据!AU300-12)*权重!AK$51              )
 )</f>
        <v>14.799999999999999</v>
      </c>
      <c r="AV300" s="16">
        <f>IF( 数据!AV300&lt;=6,(数据!AV300-1)*权重!AL$48,              IF(数据!AV300&lt;=10, 5*权重!AL$48+(数据!AV300-4)*权重!AL$50,                              5*权重!AL$48+4*权重!AL$50+(数据!AV300-10)*权重!AL$52              )  )</f>
        <v>3.4</v>
      </c>
      <c r="AW300" s="16">
        <f>IF( 数据!AW300&lt;=6,(数据!AW300-1)*权重!AM$48,              IF(数据!AW300&lt;=10, 5*权重!AM$48+(数据!AW300-4)*权重!AM$50,                              5*权重!AM$48+4*权重!AM$50+(数据!AW300-10)*权重!AM$52              )  )</f>
        <v>4.5750000000000002</v>
      </c>
      <c r="AX300" s="16">
        <f>IF( 数据!AX300&lt;=6,(数据!AX300-1)*权重!AN$48,              IF(数据!AX300&lt;=10, 5*权重!AN$48+(数据!AX300-4)*权重!AN$50,                              5*权重!AN$48+4*权重!AN$50+(数据!AX300-10)*权重!AN$52              )  )</f>
        <v>23.75</v>
      </c>
      <c r="AY300" s="8">
        <v>3</v>
      </c>
      <c r="AZ300" s="8">
        <v>3</v>
      </c>
      <c r="BA300" s="8">
        <v>2</v>
      </c>
      <c r="BB300" s="8">
        <v>2</v>
      </c>
      <c r="BC300" s="8">
        <v>2</v>
      </c>
      <c r="BD300" s="8">
        <v>2</v>
      </c>
      <c r="BE300" s="8">
        <v>1</v>
      </c>
      <c r="BF300" s="8">
        <v>2</v>
      </c>
      <c r="BG300" s="8">
        <v>3</v>
      </c>
      <c r="BH300" s="8">
        <v>2</v>
      </c>
      <c r="BI300" s="8">
        <v>2</v>
      </c>
      <c r="BJ300" s="8" t="s">
        <v>26</v>
      </c>
      <c r="BK300" s="8" t="s">
        <v>20</v>
      </c>
      <c r="BL300" s="8">
        <v>17</v>
      </c>
      <c r="BM300" s="8" t="s">
        <v>26</v>
      </c>
      <c r="BN300" s="8"/>
      <c r="BO300" s="8">
        <v>10</v>
      </c>
      <c r="BP300" s="34">
        <v>46934</v>
      </c>
      <c r="BQ300" s="8" t="s">
        <v>21</v>
      </c>
      <c r="BR300" s="8" t="s">
        <v>156</v>
      </c>
    </row>
    <row r="301" spans="1:70" ht="15.5" thickBot="1" x14ac:dyDescent="0.35">
      <c r="A301" s="8" t="s">
        <v>26</v>
      </c>
      <c r="B301" s="16">
        <f>SUM(L301:AX301)</f>
        <v>451.26166666666671</v>
      </c>
      <c r="C301" s="8" t="s">
        <v>641</v>
      </c>
      <c r="D301" s="8" t="s">
        <v>154</v>
      </c>
      <c r="E301" s="33">
        <v>1</v>
      </c>
      <c r="F301" s="8">
        <v>0</v>
      </c>
      <c r="G301" s="8" t="s">
        <v>228</v>
      </c>
      <c r="H301" s="8" t="s">
        <v>221</v>
      </c>
      <c r="I301" s="8">
        <v>23</v>
      </c>
      <c r="J301" s="8">
        <v>150</v>
      </c>
      <c r="K301" s="8">
        <v>160</v>
      </c>
      <c r="L301" s="16">
        <f>IF( 数据!L301&lt;=6,(数据!L301-1)*权重!B$48,              IF(数据!L301&lt;=12, 5*权重!B$48+(数据!L301-6)*权重!B$49,                              5*权重!B$48+6*权重!B$49+(数据!L301-12)*权重!B$51              )
 )</f>
        <v>3.9333333333333331</v>
      </c>
      <c r="M301" s="16">
        <f>IF( 数据!M301&lt;=6,(数据!M301-1)*权重!C$48,              IF(数据!M301&lt;=12, 5*权重!C$48+(数据!M301-6)*权重!C$49,                              5*权重!C$48+6*权重!C$49+(数据!M301-12)*权重!C$51              )
 )</f>
        <v>1.7</v>
      </c>
      <c r="N301" s="16">
        <f>IF( 数据!N301&lt;=6,(数据!N301-1)*权重!D$48,              IF(数据!N301&lt;=12, 5*权重!D$48+(数据!N301-6)*权重!D$49,                              5*权重!D$48+6*权重!D$49+(数据!N301-12)*权重!D$51              )
 )</f>
        <v>-0.82999999999999985</v>
      </c>
      <c r="O301" s="16">
        <f>IF( 数据!O301&lt;=6,(数据!O301-1)*权重!E$48,              IF(数据!O301&lt;=12, 5*权重!E$48+(数据!O301-6)*权重!E$49,                              5*权重!E$48+6*权重!E$49+(数据!O301-12)*权重!E$51              )
 )</f>
        <v>0</v>
      </c>
      <c r="P301" s="16">
        <f>IF( 数据!P301&lt;=6,(数据!P301-1)*权重!F$48,              IF(数据!P301&lt;=12, 5*权重!F$48+(数据!P301-6)*权重!F$49,                              5*权重!F$48+6*权重!F$49+(数据!P301-12)*权重!F$51              )
 )</f>
        <v>-2.7333333333333329</v>
      </c>
      <c r="Q301" s="16">
        <f>IF( 数据!Q301&lt;=6,(数据!Q301-1)*权重!G$48,              IF(数据!Q301&lt;=12, 5*权重!G$48+(数据!Q301-6)*权重!G$49,                              5*权重!G$48+6*权重!G$49+(数据!Q301-12)*权重!G$51              )
 )</f>
        <v>0</v>
      </c>
      <c r="R301" s="16">
        <f>IF( 数据!R301&lt;=6,(数据!R301-1)*权重!H$48,              IF(数据!R301&lt;=12, 5*权重!H$48+(数据!R301-6)*权重!H$49,                              5*权重!H$48+6*权重!H$49+(数据!R301-12)*权重!H$51              )
 )</f>
        <v>0</v>
      </c>
      <c r="S301" s="16">
        <f>IF( 数据!S301&lt;=6,(数据!S301-1)*权重!I$48,              IF(数据!S301&lt;=12, 5*权重!I$48+(数据!S301-6)*权重!I$49,                              5*权重!I$48+6*权重!I$49+(数据!S301-12)*权重!I$51              )
 )</f>
        <v>17.933333333333334</v>
      </c>
      <c r="T301" s="16">
        <f>IF( 数据!T301&lt;=6,(数据!T301-1)*权重!J$48,              IF(数据!T301&lt;=12, 5*权重!J$48+(数据!T301-6)*权重!J$49,                              5*权重!J$48+6*权重!J$49+(数据!T301-12)*权重!J$51              )
 )</f>
        <v>1.2999999999999998</v>
      </c>
      <c r="U301" s="16">
        <f>IF( 数据!U301&lt;=6,(数据!U301-1)*权重!K$48,              IF(数据!U301&lt;=12, 5*权重!K$48+(数据!U301-6)*权重!K$49,                              5*权重!K$48+6*权重!K$49+(数据!U301-12)*权重!K$51              )
 )</f>
        <v>0</v>
      </c>
      <c r="V301" s="16">
        <f>IF( 数据!V301&lt;=6,(数据!V301-1)*权重!L$48,              IF(数据!V301&lt;=12, 5*权重!L$48+(数据!V301-6)*权重!L$49,                              5*权重!L$48+6*权重!L$49+(数据!V301-12)*权重!L$51              )
 )</f>
        <v>6.7666666666666675</v>
      </c>
      <c r="W301" s="16">
        <f>IF( 数据!W301&lt;=6,(数据!W301-1)*权重!M$48,              IF(数据!W301&lt;=12, 5*权重!M$48+(数据!W301-6)*权重!M$49,                              5*权重!M$48+6*权重!M$49+(数据!W301-12)*权重!M$51              )
 )</f>
        <v>0.76666666666666661</v>
      </c>
      <c r="X301" s="16">
        <f>IF( 数据!X301&lt;=6,(数据!X301-1)*权重!N$48,              IF(数据!X301&lt;=12, 5*权重!N$48+(数据!X301-6)*权重!N$49,                              5*权重!N$48+6*权重!N$49+(数据!X301-12)*权重!N$51              )
 )</f>
        <v>3.6666666666666661</v>
      </c>
      <c r="Y301" s="16">
        <f>IF( 数据!Y301&lt;=6,(数据!Y301-1)*权重!O$48,              IF(数据!Y301&lt;=12, 5*权重!O$48+(数据!Y301-6)*权重!O$49,                              5*权重!O$48+6*权重!O$49+(数据!Y301-12)*权重!O$51              )
 )</f>
        <v>2.5333333333333332</v>
      </c>
      <c r="Z301" s="16">
        <f>IF( 数据!Z301&lt;=6,(数据!Z301-1)*权重!P$48,              IF(数据!Z301&lt;=10, 5*权重!P$48+(数据!Z301-4)*权重!P$50,                              5*权重!P$48+4*权重!P$50+(数据!Z301-10)*权重!P$52              )  )</f>
        <v>-0.90000000000000013</v>
      </c>
      <c r="AA301" s="16">
        <f>IF( 数据!AA301&lt;=6,(数据!AA301-1)*权重!Q$48,              IF(数据!AA301&lt;=12, 5*权重!Q$48+(数据!AA301-6)*权重!Q$49,                              5*权重!Q$48+6*权重!Q$49+(数据!AA301-12)*权重!Q$51              )
 )</f>
        <v>5.833333333333333</v>
      </c>
      <c r="AB301" s="16">
        <f>IF( 数据!AB301&lt;=6,(数据!AB301-1)*权重!R$48,              IF(数据!AB301&lt;=10, 5*权重!R$48+(数据!AB301-4)*权重!R$50,                              5*权重!R$48+4*权重!R$50+(数据!AB301-10)*权重!R$52              )  )</f>
        <v>56</v>
      </c>
      <c r="AC301" s="16">
        <f>IF( 数据!AC301&lt;=6,(数据!AC301-1)*权重!S$48,              IF(数据!AC301&lt;=12, 5*权重!S$48+(数据!AC301-6)*权重!S$49,                              5*权重!S$48+6*权重!S$49+(数据!AC301-12)*权重!S$51              )
 )</f>
        <v>19.5</v>
      </c>
      <c r="AD301" s="16">
        <f>IF( 数据!AD301&lt;=6,(数据!AD301-1)*权重!T$48,              IF(数据!AD301&lt;=12, 5*权重!T$48+(数据!AD301-6)*权重!T$49,                              5*权重!T$48+6*权重!T$49+(数据!AD301-12)*权重!T$51              )
 )</f>
        <v>-1.2333333333333329</v>
      </c>
      <c r="AE301" s="16">
        <f>IF( 数据!AE301&lt;=6,(数据!AE301-1)*权重!U$48,              IF(数据!AE301&lt;=10, 5*权重!U$48+(数据!AE301-4)*权重!U$50,                              5*权重!U$48+4*权重!U$50+(数据!AE301-10)*权重!U$52              )  )</f>
        <v>-2.1999999999999993</v>
      </c>
      <c r="AF301" s="16">
        <f>IF( 数据!AF301&lt;=6,(数据!AF301-1)*权重!V$48,              IF(数据!AF301&lt;=10, 5*权重!V$48+(数据!AF301-4)*权重!V$50,                              5*权重!V$48+4*权重!V$50+(数据!AF301-10)*权重!V$52              )  )</f>
        <v>7.6125000000000007</v>
      </c>
      <c r="AG301" s="16">
        <f>IF( 数据!AG301&lt;=6,(数据!AG301-1)*权重!W$48,              IF(数据!AG301&lt;=12, 5*权重!W$48+(数据!AG301-6)*权重!W$49,                              5*权重!W$48+6*权重!W$49+(数据!AG301-12)*权重!W$51              )
 )</f>
        <v>3.4999999999999996</v>
      </c>
      <c r="AH301" s="16">
        <f>IF( 数据!AH301&lt;=6,(数据!AH301-1)*权重!X$48,              IF(数据!AH301&lt;=10, 5*权重!X$48+(数据!AH301-4)*权重!X$50,                              5*权重!X$48+4*权重!X$50+(数据!AH301-10)*权重!X$52              )  )</f>
        <v>-0.27500000000000002</v>
      </c>
      <c r="AI301" s="16">
        <f>IF( 数据!AI301&lt;=6,(数据!AI301-1)*权重!Y$48,              IF(数据!AI301&lt;=12, 5*权重!Y$48+(数据!AI301-6)*权重!Y$49,                              5*权重!Y$48+6*权重!Y$49+(数据!AI301-12)*权重!Y$51              )
 )</f>
        <v>0.26666666666666666</v>
      </c>
      <c r="AJ301" s="16">
        <f>IF( 数据!AJ301&lt;=6,(数据!AJ301-1)*权重!Z$48,              IF(数据!AJ301&lt;=10, 5*权重!Z$48+(数据!AJ301-4)*权重!Z$50,                              5*权重!Z$48+4*权重!Z$50+(数据!AJ301-10)*权重!Z$52              )  )</f>
        <v>9.25</v>
      </c>
      <c r="AK301" s="16">
        <f>IF( 数据!AK301&lt;=6,(数据!AK301-1)*权重!AA$48,              IF(数据!AK301&lt;=10, 5*权重!AA$48+(数据!AK301-4)*权重!AA$50,                              5*权重!AA$48+4*权重!AA$50+(数据!AK301-10)*权重!AA$52              )  )</f>
        <v>-1.1000000000000001</v>
      </c>
      <c r="AL301" s="16">
        <f>IF( 数据!AL301&lt;=6,(数据!AL301-1)*权重!AB$48,              IF(数据!AL301&lt;=12, 5*权重!AB$48+(数据!AL301-6)*权重!AB$49,                              5*权重!AB$48+6*权重!AB$49+(数据!AL301-12)*权重!AB$51              )
 )</f>
        <v>12.6</v>
      </c>
      <c r="AM301" s="16">
        <f>IF( 数据!AM301&lt;=6,(数据!AM301-1)*权重!AC$48,              IF(数据!AM301&lt;=12, 5*权重!AC$48+(数据!AM301-6)*权重!AC$49,                              5*权重!AC$48+6*权重!AC$49+(数据!AM301-12)*权重!AC$51              )
 )</f>
        <v>9.6</v>
      </c>
      <c r="AN301" s="16">
        <f>IF( 数据!AN301&lt;=6,(数据!AN301-1)*权重!AD$48,              IF(数据!AN301&lt;=12, 5*权重!AD$48+(数据!AN301-6)*权重!AD$49,                              5*权重!AD$48+6*权重!AD$49+(数据!AN301-12)*权重!AD$51              )
 )</f>
        <v>77.333333333333329</v>
      </c>
      <c r="AO301" s="16">
        <f>IF( 数据!AO301&lt;=6,(数据!AO301-1)*权重!AE$48,              IF(数据!AO301&lt;=12, 5*权重!AE$48+(数据!AO301-6)*权重!AE$49,                              5*权重!AE$48+6*权重!AE$49+(数据!AO301-12)*权重!AE$51              )
 )</f>
        <v>22.9</v>
      </c>
      <c r="AP301" s="16">
        <f>IF( 数据!AP301&lt;=6,(数据!AP301-1)*权重!AF$48,              IF(数据!AP301&lt;=12, 5*权重!AF$48+(数据!AP301-6)*权重!AF$49,                              5*权重!AF$48+6*权重!AF$49+(数据!AP301-12)*权重!AF$51              )
 )</f>
        <v>16.399999999999999</v>
      </c>
      <c r="AQ301" s="16">
        <f>IF( 数据!AQ301&lt;=6,(数据!AQ301-1)*权重!AG$48,              IF(数据!AQ301&lt;=12, 5*权重!AG$48+(数据!AQ301-6)*权重!AG$49,                              5*权重!AG$48+6*权重!AG$49+(数据!AQ301-12)*权重!AG$51              )
 )</f>
        <v>19.350000000000001</v>
      </c>
      <c r="AR301" s="16">
        <f>IF( 数据!AR301&lt;=6,(数据!AR301-1)*权重!AH$48,              IF(数据!AR301&lt;=12, 5*权重!AH$48+(数据!AR301-6)*权重!AH$49,                              5*权重!AH$48+6*权重!AH$49+(数据!AR301-12)*权重!AH$51              )
 )</f>
        <v>16.899999999999999</v>
      </c>
      <c r="AS301" s="16">
        <f>IF( 数据!AS301&lt;=6,(数据!AS301-1)*权重!AI$48,              IF(数据!AS301&lt;=12, 5*权重!AI$48+(数据!AS301-6)*权重!AI$49,                              5*权重!AI$48+6*权重!AI$49+(数据!AS301-12)*权重!AI$51              )
 )</f>
        <v>8.5500000000000007</v>
      </c>
      <c r="AT301" s="16">
        <f>IF( 数据!AT301&lt;=6,(数据!AT301-1)*权重!AJ$48,              IF(数据!AT301&lt;=12, 5*权重!AJ$48+(数据!AT301-6)*权重!AJ$49,                              5*权重!AJ$48+6*权重!AJ$49+(数据!AT301-12)*权重!AJ$51              )
 )</f>
        <v>91.375</v>
      </c>
      <c r="AU301" s="16">
        <f>IF( 数据!AU301&lt;=6,(数据!AU301-1)*权重!AK$48,              IF(数据!AU301&lt;=12, 5*权重!AK$48+(数据!AU301-6)*权重!AK$49,                              5*权重!AK$48+6*权重!AK$49+(数据!AU301-12)*权重!AK$51              )
 )</f>
        <v>14.499999999999998</v>
      </c>
      <c r="AV301" s="16">
        <f>IF( 数据!AV301&lt;=6,(数据!AV301-1)*权重!AL$48,              IF(数据!AV301&lt;=10, 5*权重!AL$48+(数据!AV301-4)*权重!AL$50,                              5*权重!AL$48+4*权重!AL$50+(数据!AV301-10)*权重!AL$52              )  )</f>
        <v>2.9749999999999996</v>
      </c>
      <c r="AW301" s="16">
        <f>IF( 数据!AW301&lt;=6,(数据!AW301-1)*权重!AM$48,              IF(数据!AW301&lt;=10, 5*权重!AM$48+(数据!AW301-4)*权重!AM$50,                              5*权重!AM$48+4*权重!AM$50+(数据!AW301-10)*权重!AM$52              )  )</f>
        <v>4.5750000000000002</v>
      </c>
      <c r="AX301" s="16">
        <f>IF( 数据!AX301&lt;=6,(数据!AX301-1)*权重!AN$48,              IF(数据!AX301&lt;=10, 5*权重!AN$48+(数据!AX301-4)*权重!AN$50,                              5*权重!AN$48+4*权重!AN$50+(数据!AX301-10)*权重!AN$52              )  )</f>
        <v>22.912499999999998</v>
      </c>
      <c r="AY301" s="8">
        <v>1</v>
      </c>
      <c r="AZ301" s="8">
        <v>2</v>
      </c>
      <c r="BA301" s="8">
        <v>3</v>
      </c>
      <c r="BB301" s="8">
        <v>1</v>
      </c>
      <c r="BC301" s="8">
        <v>3</v>
      </c>
      <c r="BD301" s="8">
        <v>1</v>
      </c>
      <c r="BE301" s="8">
        <v>3</v>
      </c>
      <c r="BF301" s="8">
        <v>1</v>
      </c>
      <c r="BG301" s="8">
        <v>1</v>
      </c>
      <c r="BH301" s="8">
        <v>2</v>
      </c>
      <c r="BI301" s="8">
        <v>2</v>
      </c>
      <c r="BJ301" s="8" t="s">
        <v>26</v>
      </c>
      <c r="BK301" s="8" t="s">
        <v>20</v>
      </c>
      <c r="BL301" s="8">
        <v>9</v>
      </c>
      <c r="BM301" s="8" t="s">
        <v>26</v>
      </c>
      <c r="BN301" s="8"/>
      <c r="BO301" s="8">
        <v>4</v>
      </c>
      <c r="BP301" s="34">
        <v>47299</v>
      </c>
      <c r="BQ301" s="8" t="s">
        <v>21</v>
      </c>
      <c r="BR301" s="8" t="s">
        <v>156</v>
      </c>
    </row>
    <row r="302" spans="1:70" ht="15.5" thickBot="1" x14ac:dyDescent="0.35">
      <c r="A302" s="8" t="s">
        <v>26</v>
      </c>
      <c r="B302" s="16">
        <f>SUM(L302:AX302)</f>
        <v>408.64833333333337</v>
      </c>
      <c r="C302" s="8" t="s">
        <v>642</v>
      </c>
      <c r="D302" s="8" t="s">
        <v>154</v>
      </c>
      <c r="E302" s="33">
        <v>1</v>
      </c>
      <c r="F302" s="8">
        <v>0</v>
      </c>
      <c r="G302" s="8" t="s">
        <v>22</v>
      </c>
      <c r="H302" s="8" t="s">
        <v>31</v>
      </c>
      <c r="I302" s="8">
        <v>30</v>
      </c>
      <c r="J302" s="8">
        <v>144</v>
      </c>
      <c r="K302" s="8">
        <v>150</v>
      </c>
      <c r="L302" s="16">
        <f>IF( 数据!L302&lt;=6,(数据!L302-1)*权重!B$48,              IF(数据!L302&lt;=12, 5*权重!B$48+(数据!L302-6)*权重!B$49,                              5*权重!B$48+6*权重!B$49+(数据!L302-12)*权重!B$51              )
 )</f>
        <v>3.9333333333333331</v>
      </c>
      <c r="M302" s="16">
        <f>IF( 数据!M302&lt;=6,(数据!M302-1)*权重!C$48,              IF(数据!M302&lt;=12, 5*权重!C$48+(数据!M302-6)*权重!C$49,                              5*权重!C$48+6*权重!C$49+(数据!M302-12)*权重!C$51              )
 )</f>
        <v>1.3</v>
      </c>
      <c r="N302" s="16">
        <f>IF( 数据!N302&lt;=6,(数据!N302-1)*权重!D$48,              IF(数据!N302&lt;=12, 5*权重!D$48+(数据!N302-6)*权重!D$49,                              5*权重!D$48+6*权重!D$49+(数据!N302-12)*权重!D$51              )
 )</f>
        <v>0.82000000000000006</v>
      </c>
      <c r="O302" s="16">
        <f>IF( 数据!O302&lt;=6,(数据!O302-1)*权重!E$48,              IF(数据!O302&lt;=12, 5*权重!E$48+(数据!O302-6)*权重!E$49,                              5*权重!E$48+6*权重!E$49+(数据!O302-12)*权重!E$51              )
 )</f>
        <v>0</v>
      </c>
      <c r="P302" s="16">
        <f>IF( 数据!P302&lt;=6,(数据!P302-1)*权重!F$48,              IF(数据!P302&lt;=12, 5*权重!F$48+(数据!P302-6)*权重!F$49,                              5*权重!F$48+6*权重!F$49+(数据!P302-12)*权重!F$51              )
 )</f>
        <v>-2.7333333333333329</v>
      </c>
      <c r="Q302" s="16">
        <f>IF( 数据!Q302&lt;=6,(数据!Q302-1)*权重!G$48,              IF(数据!Q302&lt;=12, 5*权重!G$48+(数据!Q302-6)*权重!G$49,                              5*权重!G$48+6*权重!G$49+(数据!Q302-12)*权重!G$51              )
 )</f>
        <v>0</v>
      </c>
      <c r="R302" s="16">
        <f>IF( 数据!R302&lt;=6,(数据!R302-1)*权重!H$48,              IF(数据!R302&lt;=12, 5*权重!H$48+(数据!R302-6)*权重!H$49,                              5*权重!H$48+6*权重!H$49+(数据!R302-12)*权重!H$51              )
 )</f>
        <v>0</v>
      </c>
      <c r="S302" s="16">
        <f>IF( 数据!S302&lt;=6,(数据!S302-1)*权重!I$48,              IF(数据!S302&lt;=12, 5*权重!I$48+(数据!S302-6)*权重!I$49,                              5*权重!I$48+6*权重!I$49+(数据!S302-12)*权重!I$51              )
 )</f>
        <v>15.2</v>
      </c>
      <c r="T302" s="16">
        <f>IF( 数据!T302&lt;=6,(数据!T302-1)*权重!J$48,              IF(数据!T302&lt;=12, 5*权重!J$48+(数据!T302-6)*权重!J$49,                              5*权重!J$48+6*权重!J$49+(数据!T302-12)*权重!J$51              )
 )</f>
        <v>0.79999999999999982</v>
      </c>
      <c r="U302" s="16">
        <f>IF( 数据!U302&lt;=6,(数据!U302-1)*权重!K$48,              IF(数据!U302&lt;=12, 5*权重!K$48+(数据!U302-6)*权重!K$49,                              5*权重!K$48+6*权重!K$49+(数据!U302-12)*权重!K$51              )
 )</f>
        <v>0</v>
      </c>
      <c r="V302" s="16">
        <f>IF( 数据!V302&lt;=6,(数据!V302-1)*权重!L$48,              IF(数据!V302&lt;=12, 5*权重!L$48+(数据!V302-6)*权重!L$49,                              5*权重!L$48+6*权重!L$49+(数据!V302-12)*权重!L$51              )
 )</f>
        <v>5.6666666666666679</v>
      </c>
      <c r="W302" s="16">
        <f>IF( 数据!W302&lt;=6,(数据!W302-1)*权重!M$48,              IF(数据!W302&lt;=12, 5*权重!M$48+(数据!W302-6)*权重!M$49,                              5*权重!M$48+6*权重!M$49+(数据!W302-12)*权重!M$51              )
 )</f>
        <v>0.76666666666666661</v>
      </c>
      <c r="X302" s="16">
        <f>IF( 数据!X302&lt;=6,(数据!X302-1)*权重!N$48,              IF(数据!X302&lt;=12, 5*权重!N$48+(数据!X302-6)*权重!N$49,                              5*权重!N$48+6*权重!N$49+(数据!X302-12)*权重!N$51              )
 )</f>
        <v>3.1999999999999997</v>
      </c>
      <c r="Y302" s="16">
        <f>IF( 数据!Y302&lt;=6,(数据!Y302-1)*权重!O$48,              IF(数据!Y302&lt;=12, 5*权重!O$48+(数据!Y302-6)*权重!O$49,                              5*权重!O$48+6*权重!O$49+(数据!Y302-12)*权重!O$51              )
 )</f>
        <v>0.72</v>
      </c>
      <c r="Z302" s="16">
        <f>IF( 数据!Z302&lt;=6,(数据!Z302-1)*权重!P$48,              IF(数据!Z302&lt;=10, 5*权重!P$48+(数据!Z302-4)*权重!P$50,                              5*权重!P$48+4*权重!P$50+(数据!Z302-10)*权重!P$52              )  )</f>
        <v>-1.4750000000000001</v>
      </c>
      <c r="AA302" s="16">
        <f>IF( 数据!AA302&lt;=6,(数据!AA302-1)*权重!Q$48,              IF(数据!AA302&lt;=12, 5*权重!Q$48+(数据!AA302-6)*权重!Q$49,                              5*权重!Q$48+6*权重!Q$49+(数据!AA302-12)*权重!Q$51              )
 )</f>
        <v>6.5</v>
      </c>
      <c r="AB302" s="16">
        <f>IF( 数据!AB302&lt;=6,(数据!AB302-1)*权重!R$48,              IF(数据!AB302&lt;=10, 5*权重!R$48+(数据!AB302-4)*权重!R$50,                              5*权重!R$48+4*权重!R$50+(数据!AB302-10)*权重!R$52              )  )</f>
        <v>55.25</v>
      </c>
      <c r="AC302" s="16">
        <f>IF( 数据!AC302&lt;=6,(数据!AC302-1)*权重!S$48,              IF(数据!AC302&lt;=12, 5*权重!S$48+(数据!AC302-6)*权重!S$49,                              5*权重!S$48+6*权重!S$49+(数据!AC302-12)*权重!S$51              )
 )</f>
        <v>20.183333333333334</v>
      </c>
      <c r="AD302" s="16">
        <f>IF( 数据!AD302&lt;=6,(数据!AD302-1)*权重!T$48,              IF(数据!AD302&lt;=12, 5*权重!T$48+(数据!AD302-6)*权重!T$49,                              5*权重!T$48+6*权重!T$49+(数据!AD302-12)*权重!T$51              )
 )</f>
        <v>-0.86666666666666625</v>
      </c>
      <c r="AE302" s="16">
        <f>IF( 数据!AE302&lt;=6,(数据!AE302-1)*权重!U$48,              IF(数据!AE302&lt;=10, 5*权重!U$48+(数据!AE302-4)*权重!U$50,                              5*权重!U$48+4*权重!U$50+(数据!AE302-10)*权重!U$52              )  )</f>
        <v>-2.5999999999999996</v>
      </c>
      <c r="AF302" s="16">
        <f>IF( 数据!AF302&lt;=6,(数据!AF302-1)*权重!V$48,              IF(数据!AF302&lt;=10, 5*权重!V$48+(数据!AF302-4)*权重!V$50,                              5*权重!V$48+4*权重!V$50+(数据!AF302-10)*权重!V$52              )  )</f>
        <v>6.3000000000000007</v>
      </c>
      <c r="AG302" s="16">
        <f>IF( 数据!AG302&lt;=6,(数据!AG302-1)*权重!W$48,              IF(数据!AG302&lt;=12, 5*权重!W$48+(数据!AG302-6)*权重!W$49,                              5*权重!W$48+6*权重!W$49+(数据!AG302-12)*权重!W$51              )
 )</f>
        <v>3.0999999999999996</v>
      </c>
      <c r="AH302" s="16">
        <f>IF( 数据!AH302&lt;=6,(数据!AH302-1)*权重!X$48,              IF(数据!AH302&lt;=10, 5*权重!X$48+(数据!AH302-4)*权重!X$50,                              5*权重!X$48+4*权重!X$50+(数据!AH302-10)*权重!X$52              )  )</f>
        <v>-4.9999999999999989E-2</v>
      </c>
      <c r="AI302" s="16">
        <f>IF( 数据!AI302&lt;=6,(数据!AI302-1)*权重!Y$48,              IF(数据!AI302&lt;=12, 5*权重!Y$48+(数据!AI302-6)*权重!Y$49,                              5*权重!Y$48+6*权重!Y$49+(数据!AI302-12)*权重!Y$51              )
 )</f>
        <v>0.2</v>
      </c>
      <c r="AJ302" s="16">
        <f>IF( 数据!AJ302&lt;=6,(数据!AJ302-1)*权重!Z$48,              IF(数据!AJ302&lt;=10, 5*权重!Z$48+(数据!AJ302-4)*权重!Z$50,                              5*权重!Z$48+4*权重!Z$50+(数据!AJ302-10)*权重!Z$52              )  )</f>
        <v>8.0750000000000011</v>
      </c>
      <c r="AK302" s="16">
        <f>IF( 数据!AK302&lt;=6,(数据!AK302-1)*权重!AA$48,              IF(数据!AK302&lt;=10, 5*权重!AA$48+(数据!AK302-4)*权重!AA$50,                              5*权重!AA$48+4*权重!AA$50+(数据!AK302-10)*权重!AA$52              )  )</f>
        <v>-2.2000000000000002</v>
      </c>
      <c r="AL302" s="16">
        <f>IF( 数据!AL302&lt;=6,(数据!AL302-1)*权重!AB$48,              IF(数据!AL302&lt;=12, 5*权重!AB$48+(数据!AL302-6)*权重!AB$49,                              5*权重!AB$48+6*权重!AB$49+(数据!AL302-12)*权重!AB$51              )
 )</f>
        <v>14.4</v>
      </c>
      <c r="AM302" s="16">
        <f>IF( 数据!AM302&lt;=6,(数据!AM302-1)*权重!AC$48,              IF(数据!AM302&lt;=12, 5*权重!AC$48+(数据!AM302-6)*权重!AC$49,                              5*权重!AC$48+6*权重!AC$49+(数据!AM302-12)*权重!AC$51              )
 )</f>
        <v>8.8666666666666671</v>
      </c>
      <c r="AN302" s="16">
        <f>IF( 数据!AN302&lt;=6,(数据!AN302-1)*权重!AD$48,              IF(数据!AN302&lt;=12, 5*权重!AD$48+(数据!AN302-6)*权重!AD$49,                              5*权重!AD$48+6*权重!AD$49+(数据!AN302-12)*权重!AD$51              )
 )</f>
        <v>72.604166666666671</v>
      </c>
      <c r="AO302" s="16">
        <f>IF( 数据!AO302&lt;=6,(数据!AO302-1)*权重!AE$48,              IF(数据!AO302&lt;=12, 5*权重!AE$48+(数据!AO302-6)*权重!AE$49,                              5*权重!AE$48+6*权重!AE$49+(数据!AO302-12)*权重!AE$51              )
 )</f>
        <v>17.7</v>
      </c>
      <c r="AP302" s="16">
        <f>IF( 数据!AP302&lt;=6,(数据!AP302-1)*权重!AF$48,              IF(数据!AP302&lt;=12, 5*权重!AF$48+(数据!AP302-6)*权重!AF$49,                              5*权重!AF$48+6*权重!AF$49+(数据!AP302-12)*权重!AF$51              )
 )</f>
        <v>14.466666666666667</v>
      </c>
      <c r="AQ302" s="16">
        <f>IF( 数据!AQ302&lt;=6,(数据!AQ302-1)*权重!AG$48,              IF(数据!AQ302&lt;=12, 5*权重!AG$48+(数据!AQ302-6)*权重!AG$49,                              5*权重!AG$48+6*权重!AG$49+(数据!AQ302-12)*权重!AG$51              )
 )</f>
        <v>19.866666666666667</v>
      </c>
      <c r="AR302" s="16">
        <f>IF( 数据!AR302&lt;=6,(数据!AR302-1)*权重!AH$48,              IF(数据!AR302&lt;=12, 5*权重!AH$48+(数据!AR302-6)*权重!AH$49,                              5*权重!AH$48+6*权重!AH$49+(数据!AR302-12)*权重!AH$51              )
 )</f>
        <v>14.566666666666665</v>
      </c>
      <c r="AS302" s="16">
        <f>IF( 数据!AS302&lt;=6,(数据!AS302-1)*权重!AI$48,              IF(数据!AS302&lt;=12, 5*权重!AI$48+(数据!AS302-6)*权重!AI$49,                              5*权重!AI$48+6*权重!AI$49+(数据!AS302-12)*权重!AI$51              )
 )</f>
        <v>6.6500000000000012</v>
      </c>
      <c r="AT302" s="16">
        <f>IF( 数据!AT302&lt;=6,(数据!AT302-1)*权重!AJ$48,              IF(数据!AT302&lt;=12, 5*权重!AJ$48+(数据!AT302-6)*权重!AJ$49,                              5*权重!AJ$48+6*权重!AJ$49+(数据!AT302-12)*权重!AJ$51              )
 )</f>
        <v>71.875</v>
      </c>
      <c r="AU302" s="16">
        <f>IF( 数据!AU302&lt;=6,(数据!AU302-1)*权重!AK$48,              IF(数据!AU302&lt;=12, 5*权重!AK$48+(数据!AU302-6)*权重!AK$49,                              5*权重!AK$48+6*权重!AK$49+(数据!AU302-12)*权重!AK$51              )
 )</f>
        <v>15.099999999999998</v>
      </c>
      <c r="AV302" s="16">
        <f>IF( 数据!AV302&lt;=6,(数据!AV302-1)*权重!AL$48,              IF(数据!AV302&lt;=10, 5*权重!AL$48+(数据!AV302-4)*权重!AL$50,                              5*权重!AL$48+4*权重!AL$50+(数据!AV302-10)*权重!AL$52              )  )</f>
        <v>2.9749999999999996</v>
      </c>
      <c r="AW302" s="16">
        <f>IF( 数据!AW302&lt;=6,(数据!AW302-1)*权重!AM$48,              IF(数据!AW302&lt;=10, 5*权重!AM$48+(数据!AW302-4)*权重!AM$50,                              5*权重!AM$48+4*权重!AM$50+(数据!AW302-10)*权重!AM$52              )  )</f>
        <v>4.5750000000000002</v>
      </c>
      <c r="AX302" s="16">
        <f>IF( 数据!AX302&lt;=6,(数据!AX302-1)*权重!AN$48,              IF(数据!AX302&lt;=10, 5*权重!AN$48+(数据!AX302-4)*权重!AN$50,                              5*权重!AN$48+4*权重!AN$50+(数据!AX302-10)*权重!AN$52              )  )</f>
        <v>22.912499999999998</v>
      </c>
      <c r="AY302" s="8">
        <v>3</v>
      </c>
      <c r="AZ302" s="8">
        <v>1</v>
      </c>
      <c r="BA302" s="8">
        <v>2</v>
      </c>
      <c r="BB302" s="8">
        <v>2</v>
      </c>
      <c r="BC302" s="8">
        <v>1</v>
      </c>
      <c r="BD302" s="8">
        <v>1</v>
      </c>
      <c r="BE302" s="8">
        <v>1</v>
      </c>
      <c r="BF302" s="8">
        <v>1</v>
      </c>
      <c r="BG302" s="8">
        <v>3</v>
      </c>
      <c r="BH302" s="8">
        <v>2</v>
      </c>
      <c r="BI302" s="8">
        <v>3</v>
      </c>
      <c r="BJ302" s="8" t="s">
        <v>26</v>
      </c>
      <c r="BK302" s="8" t="s">
        <v>20</v>
      </c>
      <c r="BL302" s="8">
        <v>18</v>
      </c>
      <c r="BM302" s="8" t="s">
        <v>26</v>
      </c>
      <c r="BN302" s="8"/>
      <c r="BO302" s="8">
        <v>9</v>
      </c>
      <c r="BP302" s="34">
        <v>46568</v>
      </c>
      <c r="BQ302" s="8" t="s">
        <v>21</v>
      </c>
      <c r="BR302" s="8" t="s">
        <v>156</v>
      </c>
    </row>
    <row r="303" spans="1:70" ht="15.5" thickBot="1" x14ac:dyDescent="0.35">
      <c r="A303" s="8" t="s">
        <v>26</v>
      </c>
      <c r="B303" s="16">
        <f t="shared" si="11"/>
        <v>405.1466666666667</v>
      </c>
      <c r="C303" s="8" t="s">
        <v>643</v>
      </c>
      <c r="D303" s="8" t="s">
        <v>154</v>
      </c>
      <c r="E303" s="33">
        <v>1</v>
      </c>
      <c r="F303" s="8">
        <v>0</v>
      </c>
      <c r="G303" s="8" t="s">
        <v>29</v>
      </c>
      <c r="H303" s="8" t="s">
        <v>430</v>
      </c>
      <c r="I303" s="8">
        <v>22</v>
      </c>
      <c r="J303" s="8">
        <v>128</v>
      </c>
      <c r="K303" s="8">
        <v>150</v>
      </c>
      <c r="L303" s="16">
        <f>IF( 数据!L303&lt;=6,(数据!L303-1)*权重!B$48,              IF(数据!L303&lt;=12, 5*权重!B$48+(数据!L303-6)*权重!B$49,                              5*权重!B$48+6*权重!B$49+(数据!L303-12)*权重!B$51              )
 )</f>
        <v>3.4666666666666668</v>
      </c>
      <c r="M303" s="16">
        <f>IF( 数据!M303&lt;=6,(数据!M303-1)*权重!C$48,              IF(数据!M303&lt;=12, 5*权重!C$48+(数据!M303-6)*权重!C$49,                              5*权重!C$48+6*权重!C$49+(数据!M303-12)*权重!C$51              )
 )</f>
        <v>0.91666666666666674</v>
      </c>
      <c r="N303" s="16">
        <f>IF( 数据!N303&lt;=6,(数据!N303-1)*权重!D$48,              IF(数据!N303&lt;=12, 5*权重!D$48+(数据!N303-6)*权重!D$49,                              5*权重!D$48+6*权重!D$49+(数据!N303-12)*权重!D$51              )
 )</f>
        <v>-0.28666666666666663</v>
      </c>
      <c r="O303" s="16">
        <f>IF( 数据!O303&lt;=6,(数据!O303-1)*权重!E$48,              IF(数据!O303&lt;=12, 5*权重!E$48+(数据!O303-6)*权重!E$49,                              5*权重!E$48+6*权重!E$49+(数据!O303-12)*权重!E$51              )
 )</f>
        <v>0</v>
      </c>
      <c r="P303" s="16">
        <f>IF( 数据!P303&lt;=6,(数据!P303-1)*权重!F$48,              IF(数据!P303&lt;=12, 5*权重!F$48+(数据!P303-6)*权重!F$49,                              5*权重!F$48+6*权重!F$49+(数据!P303-12)*权重!F$51              )
 )</f>
        <v>-3.1166666666666663</v>
      </c>
      <c r="Q303" s="16">
        <f>IF( 数据!Q303&lt;=6,(数据!Q303-1)*权重!G$48,              IF(数据!Q303&lt;=12, 5*权重!G$48+(数据!Q303-6)*权重!G$49,                              5*权重!G$48+6*权重!G$49+(数据!Q303-12)*权重!G$51              )
 )</f>
        <v>0</v>
      </c>
      <c r="R303" s="16">
        <f>IF( 数据!R303&lt;=6,(数据!R303-1)*权重!H$48,              IF(数据!R303&lt;=12, 5*权重!H$48+(数据!R303-6)*权重!H$49,                              5*权重!H$48+6*权重!H$49+(数据!R303-12)*权重!H$51              )
 )</f>
        <v>0</v>
      </c>
      <c r="S303" s="16">
        <f>IF( 数据!S303&lt;=6,(数据!S303-1)*权重!I$48,              IF(数据!S303&lt;=12, 5*权重!I$48+(数据!S303-6)*权重!I$49,                              5*权重!I$48+6*权重!I$49+(数据!S303-12)*权重!I$51              )
 )</f>
        <v>16.566666666666666</v>
      </c>
      <c r="T303" s="16">
        <f>IF( 数据!T303&lt;=6,(数据!T303-1)*权重!J$48,              IF(数据!T303&lt;=12, 5*权重!J$48+(数据!T303-6)*权重!J$49,                              5*权重!J$48+6*权重!J$49+(数据!T303-12)*权重!J$51              )
 )</f>
        <v>-0.20000000000000018</v>
      </c>
      <c r="U303" s="16">
        <f>IF( 数据!U303&lt;=6,(数据!U303-1)*权重!K$48,              IF(数据!U303&lt;=12, 5*权重!K$48+(数据!U303-6)*权重!K$49,                              5*权重!K$48+6*权重!K$49+(数据!U303-12)*权重!K$51              )
 )</f>
        <v>0</v>
      </c>
      <c r="V303" s="16">
        <f>IF( 数据!V303&lt;=6,(数据!V303-1)*权重!L$48,              IF(数据!V303&lt;=12, 5*权重!L$48+(数据!V303-6)*权重!L$49,                              5*权重!L$48+6*权重!L$49+(数据!V303-12)*权重!L$51              )
 )</f>
        <v>6.4</v>
      </c>
      <c r="W303" s="16">
        <f>IF( 数据!W303&lt;=6,(数据!W303-1)*权重!M$48,              IF(数据!W303&lt;=12, 5*权重!M$48+(数据!W303-6)*权重!M$49,                              5*权重!M$48+6*权重!M$49+(数据!W303-12)*权重!M$51              )
 )</f>
        <v>0.1333333333333333</v>
      </c>
      <c r="X303" s="16">
        <f>IF( 数据!X303&lt;=6,(数据!X303-1)*权重!N$48,              IF(数据!X303&lt;=12, 5*权重!N$48+(数据!X303-6)*权重!N$49,                              5*权重!N$48+6*权重!N$49+(数据!X303-12)*权重!N$51              )
 )</f>
        <v>2.0499999999999998</v>
      </c>
      <c r="Y303" s="16">
        <f>IF( 数据!Y303&lt;=6,(数据!Y303-1)*权重!O$48,              IF(数据!Y303&lt;=12, 5*权重!O$48+(数据!Y303-6)*权重!O$49,                              5*权重!O$48+6*权重!O$49+(数据!Y303-12)*权重!O$51              )
 )</f>
        <v>1.7</v>
      </c>
      <c r="Z303" s="16">
        <f>IF( 数据!Z303&lt;=6,(数据!Z303-1)*权重!P$48,              IF(数据!Z303&lt;=10, 5*权重!P$48+(数据!Z303-4)*权重!P$50,                              5*权重!P$48+4*权重!P$50+(数据!Z303-10)*权重!P$52              )  )</f>
        <v>-0.90000000000000013</v>
      </c>
      <c r="AA303" s="16">
        <f>IF( 数据!AA303&lt;=6,(数据!AA303-1)*权重!Q$48,              IF(数据!AA303&lt;=12, 5*权重!Q$48+(数据!AA303-6)*权重!Q$49,                              5*权重!Q$48+6*权重!Q$49+(数据!AA303-12)*权重!Q$51              )
 )</f>
        <v>5.3666666666666663</v>
      </c>
      <c r="AB303" s="16">
        <f>IF( 数据!AB303&lt;=6,(数据!AB303-1)*权重!R$48,              IF(数据!AB303&lt;=10, 5*权重!R$48+(数据!AB303-4)*权重!R$50,                              5*权重!R$48+4*权重!R$50+(数据!AB303-10)*权重!R$52              )  )</f>
        <v>56</v>
      </c>
      <c r="AC303" s="16">
        <f>IF( 数据!AC303&lt;=6,(数据!AC303-1)*权重!S$48,              IF(数据!AC303&lt;=12, 5*权重!S$48+(数据!AC303-6)*权重!S$49,                              5*权重!S$48+6*权重!S$49+(数据!AC303-12)*权重!S$51              )
 )</f>
        <v>18</v>
      </c>
      <c r="AD303" s="16">
        <f>IF( 数据!AD303&lt;=6,(数据!AD303-1)*权重!T$48,              IF(数据!AD303&lt;=12, 5*权重!T$48+(数据!AD303-6)*权重!T$49,                              5*权重!T$48+6*权重!T$49+(数据!AD303-12)*权重!T$51              )
 )</f>
        <v>-6.666666666666643E-2</v>
      </c>
      <c r="AE303" s="16">
        <f>IF( 数据!AE303&lt;=6,(数据!AE303-1)*权重!U$48,              IF(数据!AE303&lt;=10, 5*权重!U$48+(数据!AE303-4)*权重!U$50,                              5*权重!U$48+4*权重!U$50+(数据!AE303-10)*权重!U$52              )  )</f>
        <v>-4.0999999999999996</v>
      </c>
      <c r="AF303" s="16">
        <f>IF( 数据!AF303&lt;=6,(数据!AF303-1)*权重!V$48,              IF(数据!AF303&lt;=10, 5*权重!V$48+(数据!AF303-4)*权重!V$50,                              5*权重!V$48+4*权重!V$50+(数据!AF303-10)*权重!V$52              )  )</f>
        <v>6.8250000000000011</v>
      </c>
      <c r="AG303" s="16">
        <f>IF( 数据!AG303&lt;=6,(数据!AG303-1)*权重!W$48,              IF(数据!AG303&lt;=12, 5*权重!W$48+(数据!AG303-6)*权重!W$49,                              5*权重!W$48+6*权重!W$49+(数据!AG303-12)*权重!W$51              )
 )</f>
        <v>3.75</v>
      </c>
      <c r="AH303" s="16">
        <f>IF( 数据!AH303&lt;=6,(数据!AH303-1)*权重!X$48,              IF(数据!AH303&lt;=10, 5*权重!X$48+(数据!AH303-4)*权重!X$50,                              5*权重!X$48+4*权重!X$50+(数据!AH303-10)*权重!X$52              )  )</f>
        <v>-4.9999999999999989E-2</v>
      </c>
      <c r="AI303" s="16">
        <f>IF( 数据!AI303&lt;=6,(数据!AI303-1)*权重!Y$48,              IF(数据!AI303&lt;=12, 5*权重!Y$48+(数据!AI303-6)*权重!Y$49,                              5*权重!Y$48+6*权重!Y$49+(数据!AI303-12)*权重!Y$51              )
 )</f>
        <v>0.26666666666666666</v>
      </c>
      <c r="AJ303" s="16">
        <f>IF( 数据!AJ303&lt;=6,(数据!AJ303-1)*权重!Z$48,              IF(数据!AJ303&lt;=10, 5*权重!Z$48+(数据!AJ303-4)*权重!Z$50,                              5*权重!Z$48+4*权重!Z$50+(数据!AJ303-10)*权重!Z$52              )  )</f>
        <v>8.6625000000000014</v>
      </c>
      <c r="AK303" s="16">
        <f>IF( 数据!AK303&lt;=6,(数据!AK303-1)*权重!AA$48,              IF(数据!AK303&lt;=10, 5*权重!AA$48+(数据!AK303-4)*权重!AA$50,                              5*权重!AA$48+4*权重!AA$50+(数据!AK303-10)*权重!AA$52              )  )</f>
        <v>-2.6000000000000005</v>
      </c>
      <c r="AL303" s="16">
        <f>IF( 数据!AL303&lt;=6,(数据!AL303-1)*权重!AB$48,              IF(数据!AL303&lt;=12, 5*权重!AB$48+(数据!AL303-6)*权重!AB$49,                              5*权重!AB$48+6*权重!AB$49+(数据!AL303-12)*权重!AB$51              )
 )</f>
        <v>13.5</v>
      </c>
      <c r="AM303" s="16">
        <f>IF( 数据!AM303&lt;=6,(数据!AM303-1)*权重!AC$48,              IF(数据!AM303&lt;=12, 5*权重!AC$48+(数据!AM303-6)*权重!AC$49,                              5*权重!AC$48+6*权重!AC$49+(数据!AM303-12)*权重!AC$51              )
 )</f>
        <v>8.5</v>
      </c>
      <c r="AN303" s="16">
        <f>IF( 数据!AN303&lt;=6,(数据!AN303-1)*权重!AD$48,              IF(数据!AN303&lt;=12, 5*权重!AD$48+(数据!AN303-6)*权重!AD$49,                              5*权重!AD$48+6*权重!AD$49+(数据!AN303-12)*权重!AD$51              )
 )</f>
        <v>77.333333333333329</v>
      </c>
      <c r="AO303" s="16">
        <f>IF( 数据!AO303&lt;=6,(数据!AO303-1)*权重!AE$48,              IF(数据!AO303&lt;=12, 5*权重!AE$48+(数据!AO303-6)*权重!AE$49,                              5*权重!AE$48+6*权重!AE$49+(数据!AO303-12)*权重!AE$51              )
 )</f>
        <v>9.7333333333333343</v>
      </c>
      <c r="AP303" s="16">
        <f>IF( 数据!AP303&lt;=6,(数据!AP303-1)*权重!AF$48,              IF(数据!AP303&lt;=12, 5*权重!AF$48+(数据!AP303-6)*权重!AF$49,                              5*权重!AF$48+6*权重!AF$49+(数据!AP303-12)*权重!AF$51              )
 )</f>
        <v>16.399999999999999</v>
      </c>
      <c r="AQ303" s="16">
        <f>IF( 数据!AQ303&lt;=6,(数据!AQ303-1)*权重!AG$48,              IF(数据!AQ303&lt;=12, 5*权重!AG$48+(数据!AQ303-6)*权重!AG$49,                              5*权重!AG$48+6*权重!AG$49+(数据!AQ303-12)*权重!AG$51              )
 )</f>
        <v>18.316666666666666</v>
      </c>
      <c r="AR303" s="16">
        <f>IF( 数据!AR303&lt;=6,(数据!AR303-1)*权重!AH$48,              IF(数据!AR303&lt;=12, 5*权重!AH$48+(数据!AR303-6)*权重!AH$49,                              5*权重!AH$48+6*权重!AH$49+(数据!AR303-12)*权重!AH$51              )
 )</f>
        <v>11.716666666666665</v>
      </c>
      <c r="AS303" s="16">
        <f>IF( 数据!AS303&lt;=6,(数据!AS303-1)*权重!AI$48,              IF(数据!AS303&lt;=12, 5*权重!AI$48+(数据!AS303-6)*权重!AI$49,                              5*权重!AI$48+6*权重!AI$49+(数据!AS303-12)*权重!AI$51              )
 )</f>
        <v>5.7000000000000011</v>
      </c>
      <c r="AT303" s="16">
        <f>IF( 数据!AT303&lt;=6,(数据!AT303-1)*权重!AJ$48,              IF(数据!AT303&lt;=12, 5*权重!AJ$48+(数据!AT303-6)*权重!AJ$49,                              5*权重!AJ$48+6*权重!AJ$49+(数据!AT303-12)*权重!AJ$51              )
 )</f>
        <v>81.625</v>
      </c>
      <c r="AU303" s="16">
        <f>IF( 数据!AU303&lt;=6,(数据!AU303-1)*权重!AK$48,              IF(数据!AU303&lt;=12, 5*权重!AK$48+(数据!AU303-6)*权重!AK$49,                              5*权重!AK$48+6*权重!AK$49+(数据!AU303-12)*权重!AK$51              )
 )</f>
        <v>14.2</v>
      </c>
      <c r="AV303" s="16">
        <f>IF( 数据!AV303&lt;=6,(数据!AV303-1)*权重!AL$48,              IF(数据!AV303&lt;=10, 5*权重!AL$48+(数据!AV303-4)*权重!AL$50,                              5*权重!AL$48+4*权重!AL$50+(数据!AV303-10)*权重!AL$52              )  )</f>
        <v>2.9749999999999996</v>
      </c>
      <c r="AW303" s="16">
        <f>IF( 数据!AW303&lt;=6,(数据!AW303-1)*权重!AM$48,              IF(数据!AW303&lt;=10, 5*权重!AM$48+(数据!AW303-4)*权重!AM$50,                              5*权重!AM$48+4*权重!AM$50+(数据!AW303-10)*权重!AM$52              )  )</f>
        <v>3.45</v>
      </c>
      <c r="AX303" s="16">
        <f>IF( 数据!AX303&lt;=6,(数据!AX303-1)*权重!AN$48,              IF(数据!AX303&lt;=10, 5*权重!AN$48+(数据!AX303-4)*权重!AN$50,                              5*权重!AN$48+4*权重!AN$50+(数据!AX303-10)*权重!AN$52              )  )</f>
        <v>22.912499999999998</v>
      </c>
      <c r="AY303" s="8">
        <v>1</v>
      </c>
      <c r="AZ303" s="8">
        <v>3</v>
      </c>
      <c r="BA303" s="8">
        <v>1</v>
      </c>
      <c r="BB303" s="8">
        <v>2</v>
      </c>
      <c r="BC303" s="8">
        <v>2</v>
      </c>
      <c r="BD303" s="8">
        <v>1</v>
      </c>
      <c r="BE303" s="8">
        <v>2</v>
      </c>
      <c r="BF303" s="8">
        <v>4</v>
      </c>
      <c r="BG303" s="8">
        <v>3</v>
      </c>
      <c r="BH303" s="8">
        <v>4</v>
      </c>
      <c r="BI303" s="8">
        <v>2</v>
      </c>
      <c r="BJ303" s="8" t="s">
        <v>26</v>
      </c>
      <c r="BK303" s="8" t="s">
        <v>20</v>
      </c>
      <c r="BL303" s="8">
        <v>13</v>
      </c>
      <c r="BM303" s="8" t="s">
        <v>26</v>
      </c>
      <c r="BN303" s="8"/>
      <c r="BO303" s="8">
        <v>1</v>
      </c>
      <c r="BP303" s="34">
        <v>47299</v>
      </c>
      <c r="BQ303" s="8" t="s">
        <v>21</v>
      </c>
      <c r="BR303" s="8" t="s">
        <v>156</v>
      </c>
    </row>
    <row r="304" spans="1:70" x14ac:dyDescent="0.3">
      <c r="A304" s="48" t="s">
        <v>644</v>
      </c>
    </row>
    <row r="305" spans="1:70" ht="14.5" thickBot="1" x14ac:dyDescent="0.35">
      <c r="A305" s="7" t="s">
        <v>0</v>
      </c>
      <c r="B305" s="7"/>
      <c r="C305" s="7" t="s">
        <v>2</v>
      </c>
      <c r="D305" s="7" t="s">
        <v>3</v>
      </c>
      <c r="E305" s="7"/>
      <c r="F305" s="7" t="s">
        <v>14</v>
      </c>
      <c r="G305" s="7" t="s">
        <v>12</v>
      </c>
      <c r="H305" s="7" t="s">
        <v>1</v>
      </c>
      <c r="I305" s="7" t="s">
        <v>4</v>
      </c>
      <c r="J305" s="7" t="s">
        <v>5</v>
      </c>
      <c r="K305" s="7" t="s">
        <v>329</v>
      </c>
      <c r="L305" s="7" t="s">
        <v>34</v>
      </c>
      <c r="M305" s="7" t="s">
        <v>35</v>
      </c>
      <c r="N305" s="7" t="s">
        <v>36</v>
      </c>
      <c r="O305" s="7" t="s">
        <v>37</v>
      </c>
      <c r="P305" s="7" t="s">
        <v>38</v>
      </c>
      <c r="Q305" s="7" t="s">
        <v>39</v>
      </c>
      <c r="R305" s="7" t="s">
        <v>40</v>
      </c>
      <c r="S305" s="7" t="s">
        <v>9</v>
      </c>
      <c r="T305" s="7" t="s">
        <v>41</v>
      </c>
      <c r="U305" s="7" t="s">
        <v>42</v>
      </c>
      <c r="V305" s="7" t="s">
        <v>43</v>
      </c>
      <c r="W305" s="7" t="s">
        <v>44</v>
      </c>
      <c r="X305" s="7" t="s">
        <v>45</v>
      </c>
      <c r="Y305" s="7" t="s">
        <v>46</v>
      </c>
      <c r="Z305" s="7" t="s">
        <v>47</v>
      </c>
      <c r="AA305" s="7" t="s">
        <v>1</v>
      </c>
      <c r="AB305" s="7" t="s">
        <v>10</v>
      </c>
      <c r="AC305" s="7" t="s">
        <v>48</v>
      </c>
      <c r="AD305" s="7" t="s">
        <v>49</v>
      </c>
      <c r="AE305" s="7" t="s">
        <v>50</v>
      </c>
      <c r="AF305" s="7" t="s">
        <v>51</v>
      </c>
      <c r="AG305" s="7" t="s">
        <v>52</v>
      </c>
      <c r="AH305" s="7" t="s">
        <v>53</v>
      </c>
      <c r="AI305" s="7" t="s">
        <v>54</v>
      </c>
      <c r="AJ305" s="7" t="s">
        <v>55</v>
      </c>
      <c r="AK305" s="7" t="s">
        <v>56</v>
      </c>
      <c r="AL305" s="7" t="s">
        <v>57</v>
      </c>
      <c r="AM305" s="7" t="s">
        <v>58</v>
      </c>
      <c r="AN305" s="7" t="s">
        <v>7</v>
      </c>
      <c r="AO305" s="7" t="s">
        <v>8</v>
      </c>
      <c r="AP305" s="7" t="s">
        <v>59</v>
      </c>
      <c r="AQ305" s="7" t="s">
        <v>60</v>
      </c>
      <c r="AR305" s="7" t="s">
        <v>61</v>
      </c>
      <c r="AS305" s="7" t="s">
        <v>62</v>
      </c>
      <c r="AT305" s="7" t="s">
        <v>6</v>
      </c>
      <c r="AU305" s="7" t="s">
        <v>63</v>
      </c>
      <c r="AV305" s="7" t="s">
        <v>213</v>
      </c>
      <c r="AW305" s="7" t="s">
        <v>214</v>
      </c>
      <c r="AX305" s="7" t="s">
        <v>215</v>
      </c>
      <c r="AY305" s="7" t="s">
        <v>140</v>
      </c>
      <c r="AZ305" s="7" t="s">
        <v>141</v>
      </c>
      <c r="BA305" s="7" t="s">
        <v>142</v>
      </c>
      <c r="BB305" s="7" t="s">
        <v>143</v>
      </c>
      <c r="BC305" s="7" t="s">
        <v>144</v>
      </c>
      <c r="BD305" s="7" t="s">
        <v>145</v>
      </c>
      <c r="BE305" s="7" t="s">
        <v>146</v>
      </c>
      <c r="BF305" s="7" t="s">
        <v>147</v>
      </c>
      <c r="BG305" s="7" t="s">
        <v>148</v>
      </c>
      <c r="BH305" s="7" t="s">
        <v>149</v>
      </c>
      <c r="BI305" s="7" t="s">
        <v>150</v>
      </c>
      <c r="BJ305" s="7" t="s">
        <v>18</v>
      </c>
      <c r="BK305" s="7" t="s">
        <v>16</v>
      </c>
      <c r="BL305" s="7" t="s">
        <v>11</v>
      </c>
      <c r="BM305" s="7" t="s">
        <v>13</v>
      </c>
      <c r="BN305" s="7" t="s">
        <v>17</v>
      </c>
      <c r="BO305" s="7" t="s">
        <v>151</v>
      </c>
      <c r="BP305" s="7" t="s">
        <v>15</v>
      </c>
      <c r="BQ305" s="7" t="s">
        <v>152</v>
      </c>
      <c r="BR305" s="7" t="s">
        <v>153</v>
      </c>
    </row>
    <row r="306" spans="1:70" ht="15.5" thickBot="1" x14ac:dyDescent="0.35">
      <c r="A306" s="8" t="s">
        <v>26</v>
      </c>
      <c r="B306" s="16">
        <f t="shared" ref="B306:B330" si="12">SUM(L306:AX306)</f>
        <v>288.12333333333333</v>
      </c>
      <c r="C306" s="8" t="s">
        <v>645</v>
      </c>
      <c r="D306" s="8" t="s">
        <v>154</v>
      </c>
      <c r="E306" s="33">
        <v>1</v>
      </c>
      <c r="F306" s="8">
        <v>0</v>
      </c>
      <c r="G306" s="8" t="s">
        <v>239</v>
      </c>
      <c r="H306" s="8" t="s">
        <v>32</v>
      </c>
      <c r="I306" s="8">
        <v>38</v>
      </c>
      <c r="J306" s="8">
        <v>112</v>
      </c>
      <c r="K306" s="8">
        <v>145</v>
      </c>
      <c r="L306" s="16">
        <f>IF( 数据!L306&lt;=6,(数据!L306-1)*权重!B$48,              IF(数据!L306&lt;=12, 5*权重!B$48+(数据!L306-6)*权重!B$49,                              5*权重!B$48+6*权重!B$49+(数据!L306-12)*权重!B$51              )
 )</f>
        <v>3.25</v>
      </c>
      <c r="M306" s="16">
        <f>IF( 数据!M306&lt;=6,(数据!M306-1)*权重!C$48,              IF(数据!M306&lt;=12, 5*权重!C$48+(数据!M306-6)*权重!C$49,                              5*权重!C$48+6*权重!C$49+(数据!M306-12)*权重!C$51              )
 )</f>
        <v>1.1599999999999999</v>
      </c>
      <c r="N306" s="16">
        <f>IF( 数据!N306&lt;=6,(数据!N306-1)*权重!D$48,              IF(数据!N306&lt;=12, 5*权重!D$48+(数据!N306-6)*权重!D$49,                              5*权重!D$48+6*权重!D$49+(数据!N306-12)*权重!D$51              )
 )</f>
        <v>0.32</v>
      </c>
      <c r="O306" s="16">
        <f>IF( 数据!O306&lt;=6,(数据!O306-1)*权重!E$48,              IF(数据!O306&lt;=12, 5*权重!E$48+(数据!O306-6)*权重!E$49,                              5*权重!E$48+6*权重!E$49+(数据!O306-12)*权重!E$51              )
 )</f>
        <v>0</v>
      </c>
      <c r="P306" s="16">
        <f>IF( 数据!P306&lt;=6,(数据!P306-1)*权重!F$48,              IF(数据!P306&lt;=12, 5*权重!F$48+(数据!P306-6)*权重!F$49,                              5*权重!F$48+6*权重!F$49+(数据!P306-12)*权重!F$51              )
 )</f>
        <v>-3.55</v>
      </c>
      <c r="Q306" s="16">
        <f>IF( 数据!Q306&lt;=6,(数据!Q306-1)*权重!G$48,              IF(数据!Q306&lt;=12, 5*权重!G$48+(数据!Q306-6)*权重!G$49,                              5*权重!G$48+6*权重!G$49+(数据!Q306-12)*权重!G$51              )
 )</f>
        <v>0</v>
      </c>
      <c r="R306" s="16">
        <f>IF( 数据!R306&lt;=6,(数据!R306-1)*权重!H$48,              IF(数据!R306&lt;=12, 5*权重!H$48+(数据!R306-6)*权重!H$49,                              5*权重!H$48+6*权重!H$49+(数据!R306-12)*权重!H$51              )
 )</f>
        <v>0</v>
      </c>
      <c r="S306" s="16">
        <f>IF( 数据!S306&lt;=6,(数据!S306-1)*权重!I$48,              IF(数据!S306&lt;=12, 5*权重!I$48+(数据!S306-6)*权重!I$49,                              5*权重!I$48+6*权重!I$49+(数据!S306-12)*权重!I$51              )
 )</f>
        <v>0</v>
      </c>
      <c r="T306" s="16">
        <f>IF( 数据!T306&lt;=6,(数据!T306-1)*权重!J$48,              IF(数据!T306&lt;=12, 5*权重!J$48+(数据!T306-6)*权重!J$49,                              5*权重!J$48+6*权重!J$49+(数据!T306-12)*权重!J$51              )
 )</f>
        <v>1.4</v>
      </c>
      <c r="U306" s="16">
        <f>IF( 数据!U306&lt;=6,(数据!U306-1)*权重!K$48,              IF(数据!U306&lt;=12, 5*权重!K$48+(数据!U306-6)*权重!K$49,                              5*权重!K$48+6*权重!K$49+(数据!U306-12)*权重!K$51              )
 )</f>
        <v>0</v>
      </c>
      <c r="V306" s="16">
        <f>IF( 数据!V306&lt;=6,(数据!V306-1)*权重!L$48,              IF(数据!V306&lt;=12, 5*权重!L$48+(数据!V306-6)*权重!L$49,                              5*权重!L$48+6*权重!L$49+(数据!V306-12)*权重!L$51              )
 )</f>
        <v>0</v>
      </c>
      <c r="W306" s="16">
        <f>IF( 数据!W306&lt;=6,(数据!W306-1)*权重!M$48,              IF(数据!W306&lt;=12, 5*权重!M$48+(数据!W306-6)*权重!M$49,                              5*权重!M$48+6*权重!M$49+(数据!W306-12)*权重!M$51              )
 )</f>
        <v>-0.56666666666666665</v>
      </c>
      <c r="X306" s="16">
        <f>IF( 数据!X306&lt;=6,(数据!X306-1)*权重!N$48,              IF(数据!X306&lt;=12, 5*权重!N$48+(数据!X306-6)*权重!N$49,                              5*权重!N$48+6*权重!N$49+(数据!X306-12)*权重!N$51              )
 )</f>
        <v>0</v>
      </c>
      <c r="Y306" s="16">
        <f>IF( 数据!Y306&lt;=6,(数据!Y306-1)*权重!O$48,              IF(数据!Y306&lt;=12, 5*权重!O$48+(数据!Y306-6)*权重!O$49,                              5*权重!O$48+6*权重!O$49+(数据!Y306-12)*权重!O$51              )
 )</f>
        <v>0.24</v>
      </c>
      <c r="Z306" s="16">
        <f>IF( 数据!Z306&lt;=6,(数据!Z306-1)*权重!P$48,              IF(数据!Z306&lt;=10, 5*权重!P$48+(数据!Z306-4)*权重!P$50,                              5*权重!P$48+4*权重!P$50+(数据!Z306-10)*权重!P$52              )  )</f>
        <v>-0.44000000000000006</v>
      </c>
      <c r="AA306" s="16">
        <f>IF( 数据!AA306&lt;=6,(数据!AA306-1)*权重!Q$48,              IF(数据!AA306&lt;=12, 5*权重!Q$48+(数据!AA306-6)*权重!Q$49,                              5*权重!Q$48+6*权重!Q$49+(数据!AA306-12)*权重!Q$51              )
 )</f>
        <v>4.9333333333333327</v>
      </c>
      <c r="AB306" s="16">
        <f>IF( 数据!AB306&lt;=6,(数据!AB306-1)*权重!R$48,              IF(数据!AB306&lt;=10, 5*权重!R$48+(数据!AB306-4)*权重!R$50,                              5*权重!R$48+4*权重!R$50+(数据!AB306-10)*权重!R$52              )  )</f>
        <v>35.36</v>
      </c>
      <c r="AC306" s="16">
        <f>IF( 数据!AC306&lt;=6,(数据!AC306-1)*权重!S$48,              IF(数据!AC306&lt;=12, 5*权重!S$48+(数据!AC306-6)*权重!S$49,                              5*权重!S$48+6*权重!S$49+(数据!AC306-12)*权重!S$51              )
 )</f>
        <v>19.5</v>
      </c>
      <c r="AD306" s="16">
        <f>IF( 数据!AD306&lt;=6,(数据!AD306-1)*权重!T$48,              IF(数据!AD306&lt;=12, 5*权重!T$48+(数据!AD306-6)*权重!T$49,                              5*权重!T$48+6*权重!T$49+(数据!AD306-12)*权重!T$51              )
 )</f>
        <v>-6.666666666666643E-2</v>
      </c>
      <c r="AE306" s="16">
        <f>IF( 数据!AE306&lt;=6,(数据!AE306-1)*权重!U$48,              IF(数据!AE306&lt;=10, 5*权重!U$48+(数据!AE306-4)*权重!U$50,                              5*权重!U$48+4*权重!U$50+(数据!AE306-10)*权重!U$52              )  )</f>
        <v>-0.5999999999999992</v>
      </c>
      <c r="AF306" s="16">
        <f>IF( 数据!AF306&lt;=6,(数据!AF306-1)*权重!V$48,              IF(数据!AF306&lt;=10, 5*权重!V$48+(数据!AF306-4)*权重!V$50,                              5*权重!V$48+4*权重!V$50+(数据!AF306-10)*权重!V$52              )  )</f>
        <v>5.4</v>
      </c>
      <c r="AG306" s="16">
        <f>IF( 数据!AG306&lt;=6,(数据!AG306-1)*权重!W$48,              IF(数据!AG306&lt;=12, 5*权重!W$48+(数据!AG306-6)*权重!W$49,                              5*权重!W$48+6*权重!W$49+(数据!AG306-12)*权重!W$51              )
 )</f>
        <v>5.7</v>
      </c>
      <c r="AH306" s="16">
        <f>IF( 数据!AH306&lt;=6,(数据!AH306-1)*权重!X$48,              IF(数据!AH306&lt;=10, 5*权重!X$48+(数据!AH306-4)*权重!X$50,                              5*权重!X$48+4*权重!X$50+(数据!AH306-10)*权重!X$52              )  )</f>
        <v>-0.27500000000000002</v>
      </c>
      <c r="AI306" s="16">
        <f>IF( 数据!AI306&lt;=6,(数据!AI306-1)*权重!Y$48,              IF(数据!AI306&lt;=12, 5*权重!Y$48+(数据!AI306-6)*权重!Y$49,                              5*权重!Y$48+6*权重!Y$49+(数据!AI306-12)*权重!Y$51              )
 )</f>
        <v>0.2</v>
      </c>
      <c r="AJ306" s="16">
        <f>IF( 数据!AJ306&lt;=6,(数据!AJ306-1)*权重!Z$48,              IF(数据!AJ306&lt;=10, 5*权重!Z$48+(数据!AJ306-4)*权重!Z$50,                              5*权重!Z$48+4*权重!Z$50+(数据!AJ306-10)*权重!Z$52              )  )</f>
        <v>11.012499999999999</v>
      </c>
      <c r="AK306" s="16">
        <f>IF( 数据!AK306&lt;=6,(数据!AK306-1)*权重!AA$48,              IF(数据!AK306&lt;=10, 5*权重!AA$48+(数据!AK306-4)*权重!AA$50,                              5*权重!AA$48+4*权重!AA$50+(数据!AK306-10)*权重!AA$52              )  )</f>
        <v>-1.1000000000000001</v>
      </c>
      <c r="AL306" s="16">
        <f>IF( 数据!AL306&lt;=6,(数据!AL306-1)*权重!AB$48,              IF(数据!AL306&lt;=12, 5*权重!AB$48+(数据!AL306-6)*权重!AB$49,                              5*权重!AB$48+6*权重!AB$49+(数据!AL306-12)*权重!AB$51              )
 )</f>
        <v>12.6</v>
      </c>
      <c r="AM306" s="16">
        <f>IF( 数据!AM306&lt;=6,(数据!AM306-1)*权重!AC$48,              IF(数据!AM306&lt;=12, 5*权重!AC$48+(数据!AM306-6)*权重!AC$49,                              5*权重!AC$48+6*权重!AC$49+(数据!AM306-12)*权重!AC$51              )
 )</f>
        <v>8.5</v>
      </c>
      <c r="AN306" s="16">
        <f>IF( 数据!AN306&lt;=6,(数据!AN306-1)*权重!AD$48,              IF(数据!AN306&lt;=12, 5*权重!AD$48+(数据!AN306-6)*权重!AD$49,                              5*权重!AD$48+6*权重!AD$49+(数据!AN306-12)*权重!AD$51              )
 )</f>
        <v>24.625</v>
      </c>
      <c r="AO306" s="16">
        <f>IF( 数据!AO306&lt;=6,(数据!AO306-1)*权重!AE$48,              IF(数据!AO306&lt;=12, 5*权重!AE$48+(数据!AO306-6)*权重!AE$49,                              5*权重!AE$48+6*权重!AE$49+(数据!AO306-12)*权重!AE$51              )
 )</f>
        <v>17.7</v>
      </c>
      <c r="AP306" s="16">
        <f>IF( 数据!AP306&lt;=6,(数据!AP306-1)*权重!AF$48,              IF(数据!AP306&lt;=12, 5*权重!AF$48+(数据!AP306-6)*权重!AF$49,                              5*权重!AF$48+6*权重!AF$49+(数据!AP306-12)*权重!AF$51              )
 )</f>
        <v>18.333333333333332</v>
      </c>
      <c r="AQ306" s="16">
        <f>IF( 数据!AQ306&lt;=6,(数据!AQ306-1)*权重!AG$48,              IF(数据!AQ306&lt;=12, 5*权重!AG$48+(数据!AQ306-6)*权重!AG$49,                              5*权重!AG$48+6*权重!AG$49+(数据!AQ306-12)*权重!AG$51              )
 )</f>
        <v>17.8</v>
      </c>
      <c r="AR306" s="16">
        <f>IF( 数据!AR306&lt;=6,(数据!AR306-1)*权重!AH$48,              IF(数据!AR306&lt;=12, 5*权重!AH$48+(数据!AR306-6)*权重!AH$49,                              5*权重!AH$48+6*权重!AH$49+(数据!AR306-12)*权重!AH$51              )
 )</f>
        <v>11.716666666666665</v>
      </c>
      <c r="AS306" s="16">
        <f>IF( 数据!AS306&lt;=6,(数据!AS306-1)*权重!AI$48,              IF(数据!AS306&lt;=12, 5*权重!AI$48+(数据!AS306-6)*权重!AI$49,                              5*权重!AI$48+6*权重!AI$49+(数据!AS306-12)*权重!AI$51              )
 )</f>
        <v>7.6000000000000014</v>
      </c>
      <c r="AT306" s="16">
        <f>IF( 数据!AT306&lt;=6,(数据!AT306-1)*权重!AJ$48,              IF(数据!AT306&lt;=12, 5*权重!AJ$48+(数据!AT306-6)*权重!AJ$49,                              5*权重!AJ$48+6*权重!AJ$49+(数据!AT306-12)*权重!AJ$51              )
 )</f>
        <v>42.083333333333336</v>
      </c>
      <c r="AU306" s="16">
        <f>IF( 数据!AU306&lt;=6,(数据!AU306-1)*权重!AK$48,              IF(数据!AU306&lt;=12, 5*权重!AK$48+(数据!AU306-6)*权重!AK$49,                              5*权重!AK$48+6*权重!AK$49+(数据!AU306-12)*权重!AK$51              )
 )</f>
        <v>13.899999999999999</v>
      </c>
      <c r="AV306" s="16">
        <f>IF( 数据!AV306&lt;=6,(数据!AV306-1)*权重!AL$48,              IF(数据!AV306&lt;=10, 5*权重!AL$48+(数据!AV306-4)*权重!AL$50,                              5*权重!AL$48+4*权重!AL$50+(数据!AV306-10)*权重!AL$52              )  )</f>
        <v>2.9749999999999996</v>
      </c>
      <c r="AW306" s="16">
        <f>IF( 数据!AW306&lt;=6,(数据!AW306-1)*权重!AM$48,              IF(数据!AW306&lt;=10, 5*权重!AM$48+(数据!AW306-4)*权重!AM$50,                              5*权重!AM$48+4*权重!AM$50+(数据!AW306-10)*权重!AM$52              )  )</f>
        <v>3.8250000000000002</v>
      </c>
      <c r="AX306" s="16">
        <f>IF( 数据!AX306&lt;=6,(数据!AX306-1)*权重!AN$48,              IF(数据!AX306&lt;=10, 5*权重!AN$48+(数据!AX306-4)*权重!AN$50,                              5*权重!AN$48+4*权重!AN$50+(数据!AX306-10)*权重!AN$52              )  )</f>
        <v>24.587499999999999</v>
      </c>
      <c r="AY306" s="8">
        <v>15</v>
      </c>
      <c r="AZ306" s="8">
        <v>8</v>
      </c>
      <c r="BA306" s="8">
        <v>11</v>
      </c>
      <c r="BB306" s="8">
        <v>12</v>
      </c>
      <c r="BC306" s="8">
        <v>9</v>
      </c>
      <c r="BD306" s="8">
        <v>10</v>
      </c>
      <c r="BE306" s="8">
        <v>9</v>
      </c>
      <c r="BF306" s="8">
        <v>12</v>
      </c>
      <c r="BG306" s="8">
        <v>7</v>
      </c>
      <c r="BH306" s="8">
        <v>13</v>
      </c>
      <c r="BI306" s="8">
        <v>13</v>
      </c>
      <c r="BJ306" s="8" t="s">
        <v>26</v>
      </c>
      <c r="BK306" s="8" t="s">
        <v>20</v>
      </c>
      <c r="BL306" s="8">
        <v>18</v>
      </c>
      <c r="BM306" s="8" t="s">
        <v>26</v>
      </c>
      <c r="BN306" s="8"/>
      <c r="BO306" s="8" t="s">
        <v>26</v>
      </c>
      <c r="BP306" s="34">
        <v>46203</v>
      </c>
      <c r="BQ306" s="8" t="s">
        <v>21</v>
      </c>
      <c r="BR306" s="8" t="s">
        <v>156</v>
      </c>
    </row>
    <row r="307" spans="1:70" ht="15.5" thickBot="1" x14ac:dyDescent="0.35">
      <c r="A307" s="8" t="s">
        <v>26</v>
      </c>
      <c r="B307" s="16">
        <f t="shared" si="12"/>
        <v>446.99083333333328</v>
      </c>
      <c r="C307" s="8" t="s">
        <v>646</v>
      </c>
      <c r="D307" s="8" t="s">
        <v>154</v>
      </c>
      <c r="E307" s="33">
        <v>1</v>
      </c>
      <c r="F307" s="8">
        <v>0</v>
      </c>
      <c r="G307" s="8" t="s">
        <v>20</v>
      </c>
      <c r="H307" s="8" t="s">
        <v>413</v>
      </c>
      <c r="I307" s="8">
        <v>28</v>
      </c>
      <c r="J307" s="8">
        <v>156</v>
      </c>
      <c r="K307" s="8">
        <v>158</v>
      </c>
      <c r="L307" s="16">
        <f>IF( 数据!L307&lt;=6,(数据!L307-1)*权重!B$48,              IF(数据!L307&lt;=12, 5*权重!B$48+(数据!L307-6)*权重!B$49,                              5*权重!B$48+6*权重!B$49+(数据!L307-12)*权重!B$51              )
 )</f>
        <v>3.4666666666666668</v>
      </c>
      <c r="M307" s="16">
        <f>IF( 数据!M307&lt;=6,(数据!M307-1)*权重!C$48,              IF(数据!M307&lt;=12, 5*权重!C$48+(数据!M307-6)*权重!C$49,                              5*权重!C$48+6*权重!C$49+(数据!M307-12)*权重!C$51              )
 )</f>
        <v>0.90000000000000013</v>
      </c>
      <c r="N307" s="16">
        <f>IF( 数据!N307&lt;=6,(数据!N307-1)*权重!D$48,              IF(数据!N307&lt;=12, 5*权重!D$48+(数据!N307-6)*权重!D$49,                              5*权重!D$48+6*权重!D$49+(数据!N307-12)*权重!D$51              )
 )</f>
        <v>0.52833333333333332</v>
      </c>
      <c r="O307" s="16">
        <f>IF( 数据!O307&lt;=6,(数据!O307-1)*权重!E$48,              IF(数据!O307&lt;=12, 5*权重!E$48+(数据!O307-6)*权重!E$49,                              5*权重!E$48+6*权重!E$49+(数据!O307-12)*权重!E$51              )
 )</f>
        <v>0</v>
      </c>
      <c r="P307" s="16">
        <f>IF( 数据!P307&lt;=6,(数据!P307-1)*权重!F$48,              IF(数据!P307&lt;=12, 5*权重!F$48+(数据!P307-6)*权重!F$49,                              5*权重!F$48+6*权重!F$49+(数据!P307-12)*权重!F$51              )
 )</f>
        <v>-2.7333333333333329</v>
      </c>
      <c r="Q307" s="16">
        <f>IF( 数据!Q307&lt;=6,(数据!Q307-1)*权重!G$48,              IF(数据!Q307&lt;=12, 5*权重!G$48+(数据!Q307-6)*权重!G$49,                              5*权重!G$48+6*权重!G$49+(数据!Q307-12)*权重!G$51              )
 )</f>
        <v>0</v>
      </c>
      <c r="R307" s="16">
        <f>IF( 数据!R307&lt;=6,(数据!R307-1)*权重!H$48,              IF(数据!R307&lt;=12, 5*权重!H$48+(数据!R307-6)*权重!H$49,                              5*权重!H$48+6*权重!H$49+(数据!R307-12)*权重!H$51              )
 )</f>
        <v>0</v>
      </c>
      <c r="S307" s="16">
        <f>IF( 数据!S307&lt;=6,(数据!S307-1)*权重!I$48,              IF(数据!S307&lt;=12, 5*权重!I$48+(数据!S307-6)*权重!I$49,                              5*权重!I$48+6*权重!I$49+(数据!S307-12)*权重!I$51              )
 )</f>
        <v>20.666666666666664</v>
      </c>
      <c r="T307" s="16">
        <f>IF( 数据!T307&lt;=6,(数据!T307-1)*权重!J$48,              IF(数据!T307&lt;=12, 5*权重!J$48+(数据!T307-6)*权重!J$49,                              5*权重!J$48+6*权重!J$49+(数据!T307-12)*权重!J$51              )
 )</f>
        <v>1.2999999999999998</v>
      </c>
      <c r="U307" s="16">
        <f>IF( 数据!U307&lt;=6,(数据!U307-1)*权重!K$48,              IF(数据!U307&lt;=12, 5*权重!K$48+(数据!U307-6)*权重!K$49,                              5*权重!K$48+6*权重!K$49+(数据!U307-12)*权重!K$51              )
 )</f>
        <v>0</v>
      </c>
      <c r="V307" s="16">
        <f>IF( 数据!V307&lt;=6,(数据!V307-1)*权重!L$48,              IF(数据!V307&lt;=12, 5*权重!L$48+(数据!V307-6)*权重!L$49,                              5*权重!L$48+6*权重!L$49+(数据!V307-12)*权重!L$51              )
 )</f>
        <v>7.1333333333333346</v>
      </c>
      <c r="W307" s="16">
        <f>IF( 数据!W307&lt;=6,(数据!W307-1)*权重!M$48,              IF(数据!W307&lt;=12, 5*权重!M$48+(数据!W307-6)*权重!M$49,                              5*权重!M$48+6*权重!M$49+(数据!W307-12)*权重!M$51              )
 )</f>
        <v>1.4</v>
      </c>
      <c r="X307" s="16">
        <f>IF( 数据!X307&lt;=6,(数据!X307-1)*权重!N$48,              IF(数据!X307&lt;=12, 5*权重!N$48+(数据!X307-6)*权重!N$49,                              5*权重!N$48+6*权重!N$49+(数据!X307-12)*权重!N$51              )
 )</f>
        <v>3.6666666666666661</v>
      </c>
      <c r="Y307" s="16">
        <f>IF( 数据!Y307&lt;=6,(数据!Y307-1)*权重!O$48,              IF(数据!Y307&lt;=12, 5*权重!O$48+(数据!Y307-6)*权重!O$49,                              5*权重!O$48+6*权重!O$49+(数据!Y307-12)*权重!O$51              )
 )</f>
        <v>1.5333333333333332</v>
      </c>
      <c r="Z307" s="16">
        <f>IF( 数据!Z307&lt;=6,(数据!Z307-1)*权重!P$48,              IF(数据!Z307&lt;=10, 5*权重!P$48+(数据!Z307-4)*权重!P$50,                              5*权重!P$48+4*权重!P$50+(数据!Z307-10)*权重!P$52              )  )</f>
        <v>-0.90000000000000013</v>
      </c>
      <c r="AA307" s="16">
        <f>IF( 数据!AA307&lt;=6,(数据!AA307-1)*权重!Q$48,              IF(数据!AA307&lt;=12, 5*权重!Q$48+(数据!AA307-6)*权重!Q$49,                              5*权重!Q$48+6*权重!Q$49+(数据!AA307-12)*权重!Q$51              )
 )</f>
        <v>5.833333333333333</v>
      </c>
      <c r="AB307" s="16">
        <f>IF( 数据!AB307&lt;=6,(数据!AB307-1)*权重!R$48,              IF(数据!AB307&lt;=10, 5*权重!R$48+(数据!AB307-4)*权重!R$50,                              5*权重!R$48+4*权重!R$50+(数据!AB307-10)*权重!R$52              )  )</f>
        <v>60.5</v>
      </c>
      <c r="AC307" s="16">
        <f>IF( 数据!AC307&lt;=6,(数据!AC307-1)*权重!S$48,              IF(数据!AC307&lt;=12, 5*权重!S$48+(数据!AC307-6)*权重!S$49,                              5*权重!S$48+6*权重!S$49+(数据!AC307-12)*权重!S$51              )
 )</f>
        <v>20.183333333333334</v>
      </c>
      <c r="AD307" s="16">
        <f>IF( 数据!AD307&lt;=6,(数据!AD307-1)*权重!T$48,              IF(数据!AD307&lt;=12, 5*权重!T$48+(数据!AD307-6)*权重!T$49,                              5*权重!T$48+6*权重!T$49+(数据!AD307-12)*权重!T$51              )
 )</f>
        <v>-0.49999999999999956</v>
      </c>
      <c r="AE307" s="16">
        <f>IF( 数据!AE307&lt;=6,(数据!AE307-1)*权重!U$48,              IF(数据!AE307&lt;=10, 5*权重!U$48+(数据!AE307-4)*权重!U$50,                              5*权重!U$48+4*权重!U$50+(数据!AE307-10)*权重!U$52              )  )</f>
        <v>-2.1999999999999993</v>
      </c>
      <c r="AF307" s="16">
        <f>IF( 数据!AF307&lt;=6,(数据!AF307-1)*权重!V$48,              IF(数据!AF307&lt;=10, 5*权重!V$48+(数据!AF307-4)*权重!V$50,                              5*权重!V$48+4*权重!V$50+(数据!AF307-10)*权重!V$52              )  )</f>
        <v>8.1375000000000011</v>
      </c>
      <c r="AG307" s="16">
        <f>IF( 数据!AG307&lt;=6,(数据!AG307-1)*权重!W$48,              IF(数据!AG307&lt;=12, 5*权重!W$48+(数据!AG307-6)*权重!W$49,                              5*权重!W$48+6*权重!W$49+(数据!AG307-12)*权重!W$51              )
 )</f>
        <v>3.3</v>
      </c>
      <c r="AH307" s="16">
        <f>IF( 数据!AH307&lt;=6,(数据!AH307-1)*权重!X$48,              IF(数据!AH307&lt;=10, 5*权重!X$48+(数据!AH307-4)*权重!X$50,                              5*权重!X$48+4*权重!X$50+(数据!AH307-10)*权重!X$52              )  )</f>
        <v>0.51249999999999996</v>
      </c>
      <c r="AI307" s="16">
        <f>IF( 数据!AI307&lt;=6,(数据!AI307-1)*权重!Y$48,              IF(数据!AI307&lt;=12, 5*权重!Y$48+(数据!AI307-6)*权重!Y$49,                              5*权重!Y$48+6*权重!Y$49+(数据!AI307-12)*权重!Y$51              )
 )</f>
        <v>0.53333333333333333</v>
      </c>
      <c r="AJ307" s="16">
        <f>IF( 数据!AJ307&lt;=6,(数据!AJ307-1)*权重!Z$48,              IF(数据!AJ307&lt;=10, 5*权重!Z$48+(数据!AJ307-4)*权重!Z$50,                              5*权重!Z$48+4*权重!Z$50+(数据!AJ307-10)*权重!Z$52              )  )</f>
        <v>9.8375000000000004</v>
      </c>
      <c r="AK307" s="16">
        <f>IF( 数据!AK307&lt;=6,(数据!AK307-1)*权重!AA$48,              IF(数据!AK307&lt;=10, 5*权重!AA$48+(数据!AK307-4)*权重!AA$50,                              5*权重!AA$48+4*权重!AA$50+(数据!AK307-10)*权重!AA$52              )  )</f>
        <v>-5.0000000000000044E-2</v>
      </c>
      <c r="AL307" s="16">
        <f>IF( 数据!AL307&lt;=6,(数据!AL307-1)*权重!AB$48,              IF(数据!AL307&lt;=12, 5*权重!AB$48+(数据!AL307-6)*权重!AB$49,                              5*权重!AB$48+6*权重!AB$49+(数据!AL307-12)*权重!AB$51              )
 )</f>
        <v>15.3</v>
      </c>
      <c r="AM307" s="16">
        <f>IF( 数据!AM307&lt;=6,(数据!AM307-1)*权重!AC$48,              IF(数据!AM307&lt;=12, 5*权重!AC$48+(数据!AM307-6)*权重!AC$49,                              5*权重!AC$48+6*权重!AC$49+(数据!AM307-12)*权重!AC$51              )
 )</f>
        <v>9.2333333333333343</v>
      </c>
      <c r="AN307" s="16">
        <f>IF( 数据!AN307&lt;=6,(数据!AN307-1)*权重!AD$48,              IF(数据!AN307&lt;=12, 5*权重!AD$48+(数据!AN307-6)*权重!AD$49,                              5*权重!AD$48+6*权重!AD$49+(数据!AN307-12)*权重!AD$51              )
 )</f>
        <v>72.604166666666671</v>
      </c>
      <c r="AO307" s="16">
        <f>IF( 数据!AO307&lt;=6,(数据!AO307-1)*权重!AE$48,              IF(数据!AO307&lt;=12, 5*权重!AE$48+(数据!AO307-6)*权重!AE$49,                              5*权重!AE$48+6*权重!AE$49+(数据!AO307-12)*权重!AE$51              )
 )</f>
        <v>20.3</v>
      </c>
      <c r="AP307" s="16">
        <f>IF( 数据!AP307&lt;=6,(数据!AP307-1)*权重!AF$48,              IF(数据!AP307&lt;=12, 5*权重!AF$48+(数据!AP307-6)*权重!AF$49,                              5*权重!AF$48+6*权重!AF$49+(数据!AP307-12)*权重!AF$51              )
 )</f>
        <v>14.466666666666667</v>
      </c>
      <c r="AQ307" s="16">
        <f>IF( 数据!AQ307&lt;=6,(数据!AQ307-1)*权重!AG$48,              IF(数据!AQ307&lt;=12, 5*权重!AG$48+(数据!AQ307-6)*权重!AG$49,                              5*权重!AG$48+6*权重!AG$49+(数据!AQ307-12)*权重!AG$51              )
 )</f>
        <v>20.900000000000002</v>
      </c>
      <c r="AR307" s="16">
        <f>IF( 数据!AR307&lt;=6,(数据!AR307-1)*权重!AH$48,              IF(数据!AR307&lt;=12, 5*权重!AH$48+(数据!AR307-6)*权重!AH$49,                              5*权重!AH$48+6*权重!AH$49+(数据!AR307-12)*权重!AH$51              )
 )</f>
        <v>16.899999999999999</v>
      </c>
      <c r="AS307" s="16">
        <f>IF( 数据!AS307&lt;=6,(数据!AS307-1)*权重!AI$48,              IF(数据!AS307&lt;=12, 5*权重!AI$48+(数据!AS307-6)*权重!AI$49,                              5*权重!AI$48+6*权重!AI$49+(数据!AS307-12)*权重!AI$51              )
 )</f>
        <v>12.350000000000001</v>
      </c>
      <c r="AT307" s="16">
        <f>IF( 数据!AT307&lt;=6,(数据!AT307-1)*权重!AJ$48,              IF(数据!AT307&lt;=12, 5*权重!AJ$48+(数据!AT307-6)*权重!AJ$49,                              5*权重!AJ$48+6*权重!AJ$49+(数据!AT307-12)*权重!AJ$51              )
 )</f>
        <v>76.75</v>
      </c>
      <c r="AU307" s="16">
        <f>IF( 数据!AU307&lt;=6,(数据!AU307-1)*权重!AK$48,              IF(数据!AU307&lt;=12, 5*权重!AK$48+(数据!AU307-6)*权重!AK$49,                              5*权重!AK$48+6*权重!AK$49+(数据!AU307-12)*权重!AK$51              )
 )</f>
        <v>14.2</v>
      </c>
      <c r="AV307" s="16">
        <f>IF( 数据!AV307&lt;=6,(数据!AV307-1)*权重!AL$48,              IF(数据!AV307&lt;=10, 5*权重!AL$48+(数据!AV307-4)*权重!AL$50,                              5*权重!AL$48+4*权重!AL$50+(数据!AV307-10)*权重!AL$52              )  )</f>
        <v>3.8250000000000002</v>
      </c>
      <c r="AW307" s="16">
        <f>IF( 数据!AW307&lt;=6,(数据!AW307-1)*权重!AM$48,              IF(数据!AW307&lt;=10, 5*权重!AM$48+(数据!AW307-4)*权重!AM$50,                              5*权重!AM$48+4*权重!AM$50+(数据!AW307-10)*权重!AM$52              )  )</f>
        <v>4.2</v>
      </c>
      <c r="AX307" s="16">
        <f>IF( 数据!AX307&lt;=6,(数据!AX307-1)*权重!AN$48,              IF(数据!AX307&lt;=10, 5*权重!AN$48+(数据!AX307-4)*权重!AN$50,                              5*权重!AN$48+4*权重!AN$50+(数据!AX307-10)*权重!AN$52              )  )</f>
        <v>22.912499999999998</v>
      </c>
      <c r="AY307" s="8">
        <v>2</v>
      </c>
      <c r="AZ307" s="8">
        <v>2</v>
      </c>
      <c r="BA307" s="8">
        <v>2</v>
      </c>
      <c r="BB307" s="8">
        <v>4</v>
      </c>
      <c r="BC307" s="8">
        <v>2</v>
      </c>
      <c r="BD307" s="8">
        <v>3</v>
      </c>
      <c r="BE307" s="8">
        <v>1</v>
      </c>
      <c r="BF307" s="8">
        <v>3</v>
      </c>
      <c r="BG307" s="8">
        <v>2</v>
      </c>
      <c r="BH307" s="8">
        <v>2</v>
      </c>
      <c r="BI307" s="8">
        <v>1</v>
      </c>
      <c r="BJ307" s="8" t="s">
        <v>26</v>
      </c>
      <c r="BK307" s="8" t="s">
        <v>20</v>
      </c>
      <c r="BL307" s="8">
        <v>11</v>
      </c>
      <c r="BM307" s="8" t="s">
        <v>26</v>
      </c>
      <c r="BN307" s="8"/>
      <c r="BO307" s="8">
        <v>41</v>
      </c>
      <c r="BP307" s="34">
        <v>46934</v>
      </c>
      <c r="BQ307" s="8" t="s">
        <v>21</v>
      </c>
      <c r="BR307" s="8" t="s">
        <v>156</v>
      </c>
    </row>
    <row r="308" spans="1:70" ht="14.5" thickBot="1" x14ac:dyDescent="0.35">
      <c r="A308" s="8" t="s">
        <v>26</v>
      </c>
      <c r="B308" s="16">
        <f t="shared" si="12"/>
        <v>429.24083333333334</v>
      </c>
      <c r="C308" s="8" t="s">
        <v>647</v>
      </c>
      <c r="D308" s="8" t="s">
        <v>154</v>
      </c>
      <c r="E308" s="33">
        <v>1</v>
      </c>
      <c r="F308" s="8">
        <v>0</v>
      </c>
      <c r="G308" s="8" t="s">
        <v>22</v>
      </c>
      <c r="H308" s="8" t="s">
        <v>221</v>
      </c>
      <c r="I308" s="8">
        <v>27</v>
      </c>
      <c r="J308" s="8">
        <v>168</v>
      </c>
      <c r="K308" s="8">
        <v>170</v>
      </c>
      <c r="L308" s="16">
        <f>IF( 数据!L308&lt;=6,(数据!L308-1)*权重!B$48,              IF(数据!L308&lt;=12, 5*权重!B$48+(数据!L308-6)*权重!B$49,                              5*权重!B$48+6*权重!B$49+(数据!L308-12)*权重!B$51              )
 )</f>
        <v>5.8</v>
      </c>
      <c r="M308" s="16">
        <f>IF( 数据!M308&lt;=6,(数据!M308-1)*权重!C$48,              IF(数据!M308&lt;=12, 5*权重!C$48+(数据!M308-6)*权重!C$49,                              5*权重!C$48+6*权重!C$49+(数据!M308-12)*权重!C$51              )
 )</f>
        <v>0.5</v>
      </c>
      <c r="N308" s="16">
        <f>IF( 数据!N308&lt;=6,(数据!N308-1)*权重!D$48,              IF(数据!N308&lt;=12, 5*权重!D$48+(数据!N308-6)*权重!D$49,                              5*权重!D$48+6*权重!D$49+(数据!N308-12)*权重!D$51              )
 )</f>
        <v>-0.27999999999999992</v>
      </c>
      <c r="O308" s="16">
        <f>IF( 数据!O308&lt;=6,(数据!O308-1)*权重!E$48,              IF(数据!O308&lt;=12, 5*权重!E$48+(数据!O308-6)*权重!E$49,                              5*权重!E$48+6*权重!E$49+(数据!O308-12)*权重!E$51              )
 )</f>
        <v>0</v>
      </c>
      <c r="P308" s="16">
        <f>IF( 数据!P308&lt;=6,(数据!P308-1)*权重!F$48,              IF(数据!P308&lt;=12, 5*权重!F$48+(数据!P308-6)*权重!F$49,                              5*权重!F$48+6*权重!F$49+(数据!P308-12)*权重!F$51              )
 )</f>
        <v>-1.1999999999999997</v>
      </c>
      <c r="Q308" s="16">
        <f>IF( 数据!Q308&lt;=6,(数据!Q308-1)*权重!G$48,              IF(数据!Q308&lt;=12, 5*权重!G$48+(数据!Q308-6)*权重!G$49,                              5*权重!G$48+6*权重!G$49+(数据!Q308-12)*权重!G$51              )
 )</f>
        <v>0</v>
      </c>
      <c r="R308" s="16">
        <f>IF( 数据!R308&lt;=6,(数据!R308-1)*权重!H$48,              IF(数据!R308&lt;=12, 5*权重!H$48+(数据!R308-6)*权重!H$49,                              5*权重!H$48+6*权重!H$49+(数据!R308-12)*权重!H$51              )
 )</f>
        <v>0</v>
      </c>
      <c r="S308" s="16">
        <f>IF( 数据!S308&lt;=6,(数据!S308-1)*权重!I$48,              IF(数据!S308&lt;=12, 5*权重!I$48+(数据!S308-6)*权重!I$49,                              5*权重!I$48+6*权重!I$49+(数据!S308-12)*权重!I$51              )
 )</f>
        <v>20.666666666666664</v>
      </c>
      <c r="T308" s="16">
        <f>IF( 数据!T308&lt;=6,(数据!T308-1)*权重!J$48,              IF(数据!T308&lt;=12, 5*权重!J$48+(数据!T308-6)*权重!J$49,                              5*权重!J$48+6*权重!J$49+(数据!T308-12)*权重!J$51              )
 )</f>
        <v>0.79999999999999982</v>
      </c>
      <c r="U308" s="16">
        <f>IF( 数据!U308&lt;=6,(数据!U308-1)*权重!K$48,              IF(数据!U308&lt;=12, 5*权重!K$48+(数据!U308-6)*权重!K$49,                              5*权重!K$48+6*权重!K$49+(数据!U308-12)*权重!K$51              )
 )</f>
        <v>0</v>
      </c>
      <c r="V308" s="16">
        <f>IF( 数据!V308&lt;=6,(数据!V308-1)*权重!L$48,              IF(数据!V308&lt;=12, 5*权重!L$48+(数据!V308-6)*权重!L$49,                              5*权重!L$48+6*权重!L$49+(数据!V308-12)*权重!L$51              )
 )</f>
        <v>7.5000000000000009</v>
      </c>
      <c r="W308" s="16">
        <f>IF( 数据!W308&lt;=6,(数据!W308-1)*权重!M$48,              IF(数据!W308&lt;=12, 5*权重!M$48+(数据!W308-6)*权重!M$49,                              5*权重!M$48+6*权重!M$49+(数据!W308-12)*权重!M$51              )
 )</f>
        <v>3.3</v>
      </c>
      <c r="X308" s="16">
        <f>IF( 数据!X308&lt;=6,(数据!X308-1)*权重!N$48,              IF(数据!X308&lt;=12, 5*权重!N$48+(数据!X308-6)*权重!N$49,                              5*权重!N$48+6*权重!N$49+(数据!X308-12)*权重!N$51              )
 )</f>
        <v>1.9666666666666666</v>
      </c>
      <c r="Y308" s="16">
        <f>IF( 数据!Y308&lt;=6,(数据!Y308-1)*权重!O$48,              IF(数据!Y308&lt;=12, 5*权重!O$48+(数据!Y308-6)*权重!O$49,                              5*权重!O$48+6*权重!O$49+(数据!Y308-12)*权重!O$51              )
 )</f>
        <v>1.6166666666666667</v>
      </c>
      <c r="Z308" s="16">
        <f>IF( 数据!Z308&lt;=6,(数据!Z308-1)*权重!P$48,              IF(数据!Z308&lt;=10, 5*权重!P$48+(数据!Z308-4)*权重!P$50,                              5*权重!P$48+4*权重!P$50+(数据!Z308-10)*权重!P$52              )  )</f>
        <v>-0.72500000000000009</v>
      </c>
      <c r="AA308" s="16">
        <f>IF( 数据!AA308&lt;=6,(数据!AA308-1)*权重!Q$48,              IF(数据!AA308&lt;=12, 5*权重!Q$48+(数据!AA308-6)*权重!Q$49,                              5*权重!Q$48+6*权重!Q$49+(数据!AA308-12)*权重!Q$51              )
 )</f>
        <v>7.1666666666666661</v>
      </c>
      <c r="AB308" s="16">
        <f>IF( 数据!AB308&lt;=6,(数据!AB308-1)*权重!R$48,              IF(数据!AB308&lt;=10, 5*权重!R$48+(数据!AB308-4)*权重!R$50,                              5*权重!R$48+4*权重!R$50+(数据!AB308-10)*权重!R$52              )  )</f>
        <v>57.5</v>
      </c>
      <c r="AC308" s="16">
        <f>IF( 数据!AC308&lt;=6,(数据!AC308-1)*权重!S$48,              IF(数据!AC308&lt;=12, 5*权重!S$48+(数据!AC308-6)*权重!S$49,                              5*权重!S$48+6*权重!S$49+(数据!AC308-12)*权重!S$51              )
 )</f>
        <v>21.55</v>
      </c>
      <c r="AD308" s="16">
        <f>IF( 数据!AD308&lt;=6,(数据!AD308-1)*权重!T$48,              IF(数据!AD308&lt;=12, 5*权重!T$48+(数据!AD308-6)*权重!T$49,                              5*权重!T$48+6*权重!T$49+(数据!AD308-12)*权重!T$51              )
 )</f>
        <v>-0.49999999999999956</v>
      </c>
      <c r="AE308" s="16">
        <f>IF( 数据!AE308&lt;=6,(数据!AE308-1)*权重!U$48,              IF(数据!AE308&lt;=10, 5*权重!U$48+(数据!AE308-4)*权重!U$50,                              5*权重!U$48+4*权重!U$50+(数据!AE308-10)*权重!U$52              )  )</f>
        <v>-0.5999999999999992</v>
      </c>
      <c r="AF308" s="16">
        <f>IF( 数据!AF308&lt;=6,(数据!AF308-1)*权重!V$48,              IF(数据!AF308&lt;=10, 5*权重!V$48+(数据!AF308-4)*权重!V$50,                              5*权重!V$48+4*权重!V$50+(数据!AF308-10)*权重!V$52              )  )</f>
        <v>8.4</v>
      </c>
      <c r="AG308" s="16">
        <f>IF( 数据!AG308&lt;=6,(数据!AG308-1)*权重!W$48,              IF(数据!AG308&lt;=12, 5*权重!W$48+(数据!AG308-6)*权重!W$49,                              5*权重!W$48+6*权重!W$49+(数据!AG308-12)*权重!W$51              )
 )</f>
        <v>4.0999999999999996</v>
      </c>
      <c r="AH308" s="16">
        <f>IF( 数据!AH308&lt;=6,(数据!AH308-1)*权重!X$48,              IF(数据!AH308&lt;=10, 5*权重!X$48+(数据!AH308-4)*权重!X$50,                              5*权重!X$48+4*权重!X$50+(数据!AH308-10)*权重!X$52              )  )</f>
        <v>6.25E-2</v>
      </c>
      <c r="AI308" s="16">
        <f>IF( 数据!AI308&lt;=6,(数据!AI308-1)*权重!Y$48,              IF(数据!AI308&lt;=12, 5*权重!Y$48+(数据!AI308-6)*权重!Y$49,                              5*权重!Y$48+6*权重!Y$49+(数据!AI308-12)*权重!Y$51              )
 )</f>
        <v>0.53333333333333333</v>
      </c>
      <c r="AJ308" s="16">
        <f>IF( 数据!AJ308&lt;=6,(数据!AJ308-1)*权重!Z$48,              IF(数据!AJ308&lt;=10, 5*权重!Z$48+(数据!AJ308-4)*权重!Z$50,                              5*权重!Z$48+4*权重!Z$50+(数据!AJ308-10)*权重!Z$52              )  )</f>
        <v>10.425000000000001</v>
      </c>
      <c r="AK308" s="16">
        <f>IF( 数据!AK308&lt;=6,(数据!AK308-1)*权重!AA$48,              IF(数据!AK308&lt;=10, 5*权重!AA$48+(数据!AK308-4)*权重!AA$50,                              5*权重!AA$48+4*权重!AA$50+(数据!AK308-10)*权重!AA$52              )  )</f>
        <v>-0.75000000000000022</v>
      </c>
      <c r="AL308" s="16">
        <f>IF( 数据!AL308&lt;=6,(数据!AL308-1)*权重!AB$48,              IF(数据!AL308&lt;=12, 5*权重!AB$48+(数据!AL308-6)*权重!AB$49,                              5*权重!AB$48+6*权重!AB$49+(数据!AL308-12)*权重!AB$51              )
 )</f>
        <v>16.2</v>
      </c>
      <c r="AM308" s="16">
        <f>IF( 数据!AM308&lt;=6,(数据!AM308-1)*权重!AC$48,              IF(数据!AM308&lt;=12, 5*权重!AC$48+(数据!AM308-6)*权重!AC$49,                              5*权重!AC$48+6*权重!AC$49+(数据!AM308-12)*权重!AC$51              )
 )</f>
        <v>10.7</v>
      </c>
      <c r="AN308" s="16">
        <f>IF( 数据!AN308&lt;=6,(数据!AN308-1)*权重!AD$48,              IF(数据!AN308&lt;=12, 5*权重!AD$48+(数据!AN308-6)*权重!AD$49,                              5*权重!AD$48+6*权重!AD$49+(数据!AN308-12)*权重!AD$51              )
 )</f>
        <v>72.604166666666671</v>
      </c>
      <c r="AO308" s="16">
        <f>IF( 数据!AO308&lt;=6,(数据!AO308-1)*权重!AE$48,              IF(数据!AO308&lt;=12, 5*权重!AE$48+(数据!AO308-6)*权重!AE$49,                              5*权重!AE$48+6*权重!AE$49+(数据!AO308-12)*权重!AE$51              )
 )</f>
        <v>12.5</v>
      </c>
      <c r="AP308" s="16">
        <f>IF( 数据!AP308&lt;=6,(数据!AP308-1)*权重!AF$48,              IF(数据!AP308&lt;=12, 5*权重!AF$48+(数据!AP308-6)*权重!AF$49,                              5*权重!AF$48+6*权重!AF$49+(数据!AP308-12)*权重!AF$51              )
 )</f>
        <v>14.466666666666667</v>
      </c>
      <c r="AQ308" s="16">
        <f>IF( 数据!AQ308&lt;=6,(数据!AQ308-1)*权重!AG$48,              IF(数据!AQ308&lt;=12, 5*权重!AG$48+(数据!AQ308-6)*权重!AG$49,                              5*权重!AG$48+6*权重!AG$49+(数据!AQ308-12)*权重!AG$51              )
 )</f>
        <v>20.383333333333333</v>
      </c>
      <c r="AR308" s="16">
        <f>IF( 数据!AR308&lt;=6,(数据!AR308-1)*权重!AH$48,              IF(数据!AR308&lt;=12, 5*权重!AH$48+(数据!AR308-6)*权重!AH$49,                              5*权重!AH$48+6*权重!AH$49+(数据!AR308-12)*权重!AH$51              )
 )</f>
        <v>19.233333333333334</v>
      </c>
      <c r="AS308" s="16">
        <f>IF( 数据!AS308&lt;=6,(数据!AS308-1)*权重!AI$48,              IF(数据!AS308&lt;=12, 5*权重!AI$48+(数据!AS308-6)*权重!AI$49,                              5*权重!AI$48+6*权重!AI$49+(数据!AS308-12)*权重!AI$51              )
 )</f>
        <v>7.6000000000000014</v>
      </c>
      <c r="AT308" s="16">
        <f>IF( 数据!AT308&lt;=6,(数据!AT308-1)*权重!AJ$48,              IF(数据!AT308&lt;=12, 5*权重!AJ$48+(数据!AT308-6)*权重!AJ$49,                              5*权重!AJ$48+6*权重!AJ$49+(数据!AT308-12)*权重!AJ$51              )
 )</f>
        <v>60.770833333333343</v>
      </c>
      <c r="AU308" s="16">
        <f>IF( 数据!AU308&lt;=6,(数据!AU308-1)*权重!AK$48,              IF(数据!AU308&lt;=12, 5*权重!AK$48+(数据!AU308-6)*权重!AK$49,                              5*权重!AK$48+6*权重!AK$49+(数据!AU308-12)*权重!AK$51              )
 )</f>
        <v>14.799999999999999</v>
      </c>
      <c r="AV308" s="16">
        <f>IF( 数据!AV308&lt;=6,(数据!AV308-1)*权重!AL$48,              IF(数据!AV308&lt;=10, 5*权重!AL$48+(数据!AV308-4)*权重!AL$50,                              5*权重!AL$48+4*权重!AL$50+(数据!AV308-10)*权重!AL$52              )  )</f>
        <v>3.8250000000000002</v>
      </c>
      <c r="AW308" s="16">
        <f>IF( 数据!AW308&lt;=6,(数据!AW308-1)*权重!AM$48,              IF(数据!AW308&lt;=10, 5*权重!AM$48+(数据!AW308-4)*权重!AM$50,                              5*权重!AM$48+4*权重!AM$50+(数据!AW308-10)*权重!AM$52              )  )</f>
        <v>4.5750000000000002</v>
      </c>
      <c r="AX308" s="16">
        <f>IF( 数据!AX308&lt;=6,(数据!AX308-1)*权重!AN$48,              IF(数据!AX308&lt;=10, 5*权重!AN$48+(数据!AX308-4)*权重!AN$50,                              5*权重!AN$48+4*权重!AN$50+(数据!AX308-10)*权重!AN$52              )  )</f>
        <v>23.75</v>
      </c>
      <c r="AY308" s="8">
        <v>1</v>
      </c>
      <c r="AZ308" s="8">
        <v>1</v>
      </c>
      <c r="BA308" s="8">
        <v>3</v>
      </c>
      <c r="BB308" s="8">
        <v>1</v>
      </c>
      <c r="BC308" s="8">
        <v>3</v>
      </c>
      <c r="BD308" s="8">
        <v>1</v>
      </c>
      <c r="BE308" s="8">
        <v>3</v>
      </c>
      <c r="BF308" s="8">
        <v>1</v>
      </c>
      <c r="BG308" s="8">
        <v>1</v>
      </c>
      <c r="BH308" s="8">
        <v>3</v>
      </c>
      <c r="BI308" s="8">
        <v>1</v>
      </c>
      <c r="BJ308" s="8" t="s">
        <v>26</v>
      </c>
      <c r="BK308" s="8" t="s">
        <v>20</v>
      </c>
      <c r="BL308" s="8">
        <v>14</v>
      </c>
      <c r="BM308" s="8" t="s">
        <v>26</v>
      </c>
      <c r="BN308" s="8"/>
      <c r="BO308" s="8">
        <v>15</v>
      </c>
      <c r="BP308" s="34">
        <v>46934</v>
      </c>
      <c r="BQ308" s="8" t="s">
        <v>21</v>
      </c>
      <c r="BR308" s="8" t="s">
        <v>156</v>
      </c>
    </row>
    <row r="309" spans="1:70" ht="15.5" thickBot="1" x14ac:dyDescent="0.35">
      <c r="A309" s="8" t="s">
        <v>26</v>
      </c>
      <c r="B309" s="16">
        <f t="shared" si="12"/>
        <v>400.91583333333335</v>
      </c>
      <c r="C309" s="8" t="s">
        <v>648</v>
      </c>
      <c r="D309" s="8" t="s">
        <v>154</v>
      </c>
      <c r="E309" s="33">
        <v>1</v>
      </c>
      <c r="F309" s="8">
        <v>0</v>
      </c>
      <c r="G309" s="8" t="s">
        <v>33</v>
      </c>
      <c r="H309" s="8" t="s">
        <v>430</v>
      </c>
      <c r="I309" s="8">
        <v>34</v>
      </c>
      <c r="J309" s="8">
        <v>147</v>
      </c>
      <c r="K309" s="8">
        <v>159</v>
      </c>
      <c r="L309" s="16">
        <f>IF( 数据!L309&lt;=6,(数据!L309-1)*权重!B$48,              IF(数据!L309&lt;=12, 5*权重!B$48+(数据!L309-6)*权重!B$49,                              5*权重!B$48+6*权重!B$49+(数据!L309-12)*权重!B$51              )
 )</f>
        <v>4.8666666666666663</v>
      </c>
      <c r="M309" s="16">
        <f>IF( 数据!M309&lt;=6,(数据!M309-1)*权重!C$48,              IF(数据!M309&lt;=12, 5*权重!C$48+(数据!M309-6)*权重!C$49,                              5*权重!C$48+6*权重!C$49+(数据!M309-12)*权重!C$51              )
 )</f>
        <v>1.75</v>
      </c>
      <c r="N309" s="16">
        <f>IF( 数据!N309&lt;=6,(数据!N309-1)*权重!D$48,              IF(数据!N309&lt;=12, 5*权重!D$48+(数据!N309-6)*权重!D$49,                              5*权重!D$48+6*权重!D$49+(数据!N309-12)*权重!D$51              )
 )</f>
        <v>0.27</v>
      </c>
      <c r="O309" s="16">
        <f>IF( 数据!O309&lt;=6,(数据!O309-1)*权重!E$48,              IF(数据!O309&lt;=12, 5*权重!E$48+(数据!O309-6)*权重!E$49,                              5*权重!E$48+6*权重!E$49+(数据!O309-12)*权重!E$51              )
 )</f>
        <v>0</v>
      </c>
      <c r="P309" s="16">
        <f>IF( 数据!P309&lt;=6,(数据!P309-1)*权重!F$48,              IF(数据!P309&lt;=12, 5*权重!F$48+(数据!P309-6)*权重!F$49,                              5*权重!F$48+6*权重!F$49+(数据!P309-12)*权重!F$51              )
 )</f>
        <v>-1.9666666666666663</v>
      </c>
      <c r="Q309" s="16">
        <f>IF( 数据!Q309&lt;=6,(数据!Q309-1)*权重!G$48,              IF(数据!Q309&lt;=12, 5*权重!G$48+(数据!Q309-6)*权重!G$49,                              5*权重!G$48+6*权重!G$49+(数据!Q309-12)*权重!G$51              )
 )</f>
        <v>0</v>
      </c>
      <c r="R309" s="16">
        <f>IF( 数据!R309&lt;=6,(数据!R309-1)*权重!H$48,              IF(数据!R309&lt;=12, 5*权重!H$48+(数据!R309-6)*权重!H$49,                              5*权重!H$48+6*权重!H$49+(数据!R309-12)*权重!H$51              )
 )</f>
        <v>0</v>
      </c>
      <c r="S309" s="16">
        <f>IF( 数据!S309&lt;=6,(数据!S309-1)*权重!I$48,              IF(数据!S309&lt;=12, 5*权重!I$48+(数据!S309-6)*权重!I$49,                              5*权重!I$48+6*权重!I$49+(数据!S309-12)*权重!I$51              )
 )</f>
        <v>13.666666666666666</v>
      </c>
      <c r="T309" s="16">
        <f>IF( 数据!T309&lt;=6,(数据!T309-1)*权重!J$48,              IF(数据!T309&lt;=12, 5*权重!J$48+(数据!T309-6)*权重!J$49,                              5*权重!J$48+6*权重!J$49+(数据!T309-12)*权重!J$51              )
 )</f>
        <v>0.79999999999999982</v>
      </c>
      <c r="U309" s="16">
        <f>IF( 数据!U309&lt;=6,(数据!U309-1)*权重!K$48,              IF(数据!U309&lt;=12, 5*权重!K$48+(数据!U309-6)*权重!K$49,                              5*权重!K$48+6*权重!K$49+(数据!U309-12)*权重!K$51              )
 )</f>
        <v>0</v>
      </c>
      <c r="V309" s="16">
        <f>IF( 数据!V309&lt;=6,(数据!V309-1)*权重!L$48,              IF(数据!V309&lt;=12, 5*权重!L$48+(数据!V309-6)*权重!L$49,                              5*权重!L$48+6*权重!L$49+(数据!V309-12)*权重!L$51              )
 )</f>
        <v>6.4</v>
      </c>
      <c r="W309" s="16">
        <f>IF( 数据!W309&lt;=6,(数据!W309-1)*权重!M$48,              IF(数据!W309&lt;=12, 5*权重!M$48+(数据!W309-6)*权重!M$49,                              5*权重!M$48+6*权重!M$49+(数据!W309-12)*权重!M$51              )
 )</f>
        <v>1.4</v>
      </c>
      <c r="X309" s="16">
        <f>IF( 数据!X309&lt;=6,(数据!X309-1)*权重!N$48,              IF(数据!X309&lt;=12, 5*权重!N$48+(数据!X309-6)*权重!N$49,                              5*权重!N$48+6*权重!N$49+(数据!X309-12)*权重!N$51              )
 )</f>
        <v>1.8833333333333333</v>
      </c>
      <c r="Y309" s="16">
        <f>IF( 数据!Y309&lt;=6,(数据!Y309-1)*权重!O$48,              IF(数据!Y309&lt;=12, 5*权重!O$48+(数据!Y309-6)*权重!O$49,                              5*权重!O$48+6*权重!O$49+(数据!Y309-12)*权重!O$51              )
 )</f>
        <v>1.7</v>
      </c>
      <c r="Z309" s="16">
        <f>IF( 数据!Z309&lt;=6,(数据!Z309-1)*权重!P$48,              IF(数据!Z309&lt;=10, 5*权重!P$48+(数据!Z309-4)*权重!P$50,                              5*权重!P$48+4*权重!P$50+(数据!Z309-10)*权重!P$52              )  )</f>
        <v>-1.6</v>
      </c>
      <c r="AA309" s="16">
        <f>IF( 数据!AA309&lt;=6,(数据!AA309-1)*权重!Q$48,              IF(数据!AA309&lt;=12, 5*权重!Q$48+(数据!AA309-6)*权重!Q$49,                              5*权重!Q$48+6*权重!Q$49+(数据!AA309-12)*权重!Q$51              )
 )</f>
        <v>5.833333333333333</v>
      </c>
      <c r="AB309" s="16">
        <f>IF( 数据!AB309&lt;=6,(数据!AB309-1)*权重!R$48,              IF(数据!AB309&lt;=10, 5*权重!R$48+(数据!AB309-4)*权重!R$50,                              5*权重!R$48+4*权重!R$50+(数据!AB309-10)*权重!R$52              )  )</f>
        <v>58.25</v>
      </c>
      <c r="AC309" s="16">
        <f>IF( 数据!AC309&lt;=6,(数据!AC309-1)*权重!S$48,              IF(数据!AC309&lt;=12, 5*权重!S$48+(数据!AC309-6)*权重!S$49,                              5*权重!S$48+6*权重!S$49+(数据!AC309-12)*权重!S$51              )
 )</f>
        <v>19.5</v>
      </c>
      <c r="AD309" s="16">
        <f>IF( 数据!AD309&lt;=6,(数据!AD309-1)*权重!T$48,              IF(数据!AD309&lt;=12, 5*权重!T$48+(数据!AD309-6)*权重!T$49,                              5*权重!T$48+6*权重!T$49+(数据!AD309-12)*权重!T$51              )
 )</f>
        <v>-0.86666666666666625</v>
      </c>
      <c r="AE309" s="16">
        <f>IF( 数据!AE309&lt;=6,(数据!AE309-1)*权重!U$48,              IF(数据!AE309&lt;=10, 5*权重!U$48+(数据!AE309-4)*权重!U$50,                              5*权重!U$48+4*权重!U$50+(数据!AE309-10)*权重!U$52              )  )</f>
        <v>-0.5999999999999992</v>
      </c>
      <c r="AF309" s="16">
        <f>IF( 数据!AF309&lt;=6,(数据!AF309-1)*权重!V$48,              IF(数据!AF309&lt;=10, 5*权重!V$48+(数据!AF309-4)*权重!V$50,                              5*权重!V$48+4*权重!V$50+(数据!AF309-10)*权重!V$52              )  )</f>
        <v>6.8250000000000011</v>
      </c>
      <c r="AG309" s="16">
        <f>IF( 数据!AG309&lt;=6,(数据!AG309-1)*权重!W$48,              IF(数据!AG309&lt;=12, 5*权重!W$48+(数据!AG309-6)*权重!W$49,                              5*权重!W$48+6*权重!W$49+(数据!AG309-12)*权重!W$51              )
 )</f>
        <v>3.8999999999999995</v>
      </c>
      <c r="AH309" s="16">
        <f>IF( 数据!AH309&lt;=6,(数据!AH309-1)*权重!X$48,              IF(数据!AH309&lt;=10, 5*权重!X$48+(数据!AH309-4)*权重!X$50,                              5*权重!X$48+4*权重!X$50+(数据!AH309-10)*权重!X$52              )  )</f>
        <v>0.28749999999999998</v>
      </c>
      <c r="AI309" s="16">
        <f>IF( 数据!AI309&lt;=6,(数据!AI309-1)*权重!Y$48,              IF(数据!AI309&lt;=12, 5*权重!Y$48+(数据!AI309-6)*权重!Y$49,                              5*权重!Y$48+6*权重!Y$49+(数据!AI309-12)*权重!Y$51              )
 )</f>
        <v>0.8</v>
      </c>
      <c r="AJ309" s="16">
        <f>IF( 数据!AJ309&lt;=6,(数据!AJ309-1)*权重!Z$48,              IF(数据!AJ309&lt;=10, 5*权重!Z$48+(数据!AJ309-4)*权重!Z$50,                              5*权重!Z$48+4*权重!Z$50+(数据!AJ309-10)*权重!Z$52              )  )</f>
        <v>9.8375000000000004</v>
      </c>
      <c r="AK309" s="16">
        <f>IF( 数据!AK309&lt;=6,(数据!AK309-1)*权重!AA$48,              IF(数据!AK309&lt;=10, 5*权重!AA$48+(数据!AK309-4)*权重!AA$50,                              5*权重!AA$48+4*权重!AA$50+(数据!AK309-10)*权重!AA$52              )  )</f>
        <v>-1.2750000000000001</v>
      </c>
      <c r="AL309" s="16">
        <f>IF( 数据!AL309&lt;=6,(数据!AL309-1)*权重!AB$48,              IF(数据!AL309&lt;=12, 5*权重!AB$48+(数据!AL309-6)*权重!AB$49,                              5*权重!AB$48+6*权重!AB$49+(数据!AL309-12)*权重!AB$51              )
 )</f>
        <v>15.3</v>
      </c>
      <c r="AM309" s="16">
        <f>IF( 数据!AM309&lt;=6,(数据!AM309-1)*权重!AC$48,              IF(数据!AM309&lt;=12, 5*权重!AC$48+(数据!AM309-6)*权重!AC$49,                              5*权重!AC$48+6*权重!AC$49+(数据!AM309-12)*权重!AC$51              )
 )</f>
        <v>9.6</v>
      </c>
      <c r="AN309" s="16">
        <f>IF( 数据!AN309&lt;=6,(数据!AN309-1)*权重!AD$48,              IF(数据!AN309&lt;=12, 5*权重!AD$48+(数据!AN309-6)*权重!AD$49,                              5*权重!AD$48+6*权重!AD$49+(数据!AN309-12)*权重!AD$51              )
 )</f>
        <v>67.875</v>
      </c>
      <c r="AO309" s="16">
        <f>IF( 数据!AO309&lt;=6,(数据!AO309-1)*权重!AE$48,              IF(数据!AO309&lt;=12, 5*权重!AE$48+(数据!AO309-6)*权重!AE$49,                              5*权重!AE$48+6*权重!AE$49+(数据!AO309-12)*权重!AE$51              )
 )</f>
        <v>8.3500000000000014</v>
      </c>
      <c r="AP309" s="16">
        <f>IF( 数据!AP309&lt;=6,(数据!AP309-1)*权重!AF$48,              IF(数据!AP309&lt;=12, 5*权重!AF$48+(数据!AP309-6)*权重!AF$49,                              5*权重!AF$48+6*权重!AF$49+(数据!AP309-12)*权重!AF$51              )
 )</f>
        <v>13.5</v>
      </c>
      <c r="AQ309" s="16">
        <f>IF( 数据!AQ309&lt;=6,(数据!AQ309-1)*权重!AG$48,              IF(数据!AQ309&lt;=12, 5*权重!AG$48+(数据!AQ309-6)*权重!AG$49,                              5*权重!AG$48+6*权重!AG$49+(数据!AQ309-12)*权重!AG$51              )
 )</f>
        <v>18.833333333333336</v>
      </c>
      <c r="AR309" s="16">
        <f>IF( 数据!AR309&lt;=6,(数据!AR309-1)*权重!AH$48,              IF(数据!AR309&lt;=12, 5*权重!AH$48+(数据!AR309-6)*权重!AH$49,                              5*权重!AH$48+6*权重!AH$49+(数据!AR309-12)*权重!AH$51              )
 )</f>
        <v>15.733333333333333</v>
      </c>
      <c r="AS309" s="16">
        <f>IF( 数据!AS309&lt;=6,(数据!AS309-1)*权重!AI$48,              IF(数据!AS309&lt;=12, 5*权重!AI$48+(数据!AS309-6)*权重!AI$49,                              5*权重!AI$48+6*权重!AI$49+(数据!AS309-12)*权重!AI$51              )
 )</f>
        <v>6.6500000000000012</v>
      </c>
      <c r="AT309" s="16">
        <f>IF( 数据!AT309&lt;=6,(数据!AT309-1)*权重!AJ$48,              IF(数据!AT309&lt;=12, 5*权重!AJ$48+(数据!AT309-6)*权重!AJ$49,                              5*权重!AJ$48+6*权重!AJ$49+(数据!AT309-12)*权重!AJ$51              )
 )</f>
        <v>67</v>
      </c>
      <c r="AU309" s="16">
        <f>IF( 数据!AU309&lt;=6,(数据!AU309-1)*权重!AK$48,              IF(数据!AU309&lt;=12, 5*权重!AK$48+(数据!AU309-6)*权重!AK$49,                              5*权重!AK$48+6*权重!AK$49+(数据!AU309-12)*权重!AK$51              )
 )</f>
        <v>15.099999999999998</v>
      </c>
      <c r="AV309" s="16">
        <f>IF( 数据!AV309&lt;=6,(数据!AV309-1)*权重!AL$48,              IF(数据!AV309&lt;=10, 5*权重!AL$48+(数据!AV309-4)*权重!AL$50,                              5*权重!AL$48+4*权重!AL$50+(数据!AV309-10)*权重!AL$52              )  )</f>
        <v>3.8250000000000002</v>
      </c>
      <c r="AW309" s="16">
        <f>IF( 数据!AW309&lt;=6,(数据!AW309-1)*权重!AM$48,              IF(数据!AW309&lt;=10, 5*权重!AM$48+(数据!AW309-4)*权重!AM$50,                              5*权重!AM$48+4*权重!AM$50+(数据!AW309-10)*权重!AM$52              )  )</f>
        <v>4.5750000000000002</v>
      </c>
      <c r="AX309" s="16">
        <f>IF( 数据!AX309&lt;=6,(数据!AX309-1)*权重!AN$48,              IF(数据!AX309&lt;=10, 5*权重!AN$48+(数据!AX309-4)*权重!AN$50,                              5*权重!AN$48+4*权重!AN$50+(数据!AX309-10)*权重!AN$52              )  )</f>
        <v>22.912499999999998</v>
      </c>
      <c r="AY309" s="8">
        <v>3</v>
      </c>
      <c r="AZ309" s="8">
        <v>2</v>
      </c>
      <c r="BA309" s="8">
        <v>2</v>
      </c>
      <c r="BB309" s="8">
        <v>2</v>
      </c>
      <c r="BC309" s="8">
        <v>3</v>
      </c>
      <c r="BD309" s="8">
        <v>3</v>
      </c>
      <c r="BE309" s="8">
        <v>1</v>
      </c>
      <c r="BF309" s="8">
        <v>2</v>
      </c>
      <c r="BG309" s="8">
        <v>2</v>
      </c>
      <c r="BH309" s="8">
        <v>3</v>
      </c>
      <c r="BI309" s="8">
        <v>1</v>
      </c>
      <c r="BJ309" s="8" t="s">
        <v>26</v>
      </c>
      <c r="BK309" s="8" t="s">
        <v>20</v>
      </c>
      <c r="BL309" s="8">
        <v>17</v>
      </c>
      <c r="BM309" s="8" t="s">
        <v>26</v>
      </c>
      <c r="BN309" s="8"/>
      <c r="BO309" s="8">
        <v>11</v>
      </c>
      <c r="BP309" s="34">
        <v>46203</v>
      </c>
      <c r="BQ309" s="8" t="s">
        <v>21</v>
      </c>
      <c r="BR309" s="8" t="s">
        <v>156</v>
      </c>
    </row>
    <row r="310" spans="1:70" ht="15.5" thickBot="1" x14ac:dyDescent="0.35">
      <c r="A310" s="8" t="s">
        <v>26</v>
      </c>
      <c r="B310" s="16">
        <f>SUM(L310:AX310)</f>
        <v>418.76833333333332</v>
      </c>
      <c r="C310" s="8" t="s">
        <v>649</v>
      </c>
      <c r="D310" s="8" t="s">
        <v>154</v>
      </c>
      <c r="E310" s="33">
        <v>1</v>
      </c>
      <c r="F310" s="8">
        <v>0</v>
      </c>
      <c r="G310" s="8" t="s">
        <v>28</v>
      </c>
      <c r="H310" s="8" t="s">
        <v>609</v>
      </c>
      <c r="I310" s="8">
        <v>27</v>
      </c>
      <c r="J310" s="8">
        <v>141</v>
      </c>
      <c r="K310" s="8">
        <v>165</v>
      </c>
      <c r="L310" s="16">
        <f>IF( 数据!L310&lt;=6,(数据!L310-1)*权重!B$48,              IF(数据!L310&lt;=12, 5*权重!B$48+(数据!L310-6)*权重!B$49,                              5*权重!B$48+6*权重!B$49+(数据!L310-12)*权重!B$51              )
 )</f>
        <v>3.0833333333333335</v>
      </c>
      <c r="M310" s="16">
        <f>IF( 数据!M310&lt;=6,(数据!M310-1)*权重!C$48,              IF(数据!M310&lt;=12, 5*权重!C$48+(数据!M310-6)*权重!C$49,                              5*权重!C$48+6*权重!C$49+(数据!M310-12)*权重!C$51              )
 )</f>
        <v>1.3333333333333335</v>
      </c>
      <c r="N310" s="16">
        <f>IF( 数据!N310&lt;=6,(数据!N310-1)*权重!D$48,              IF(数据!N310&lt;=12, 5*权重!D$48+(数据!N310-6)*权重!D$49,                              5*权重!D$48+6*权重!D$49+(数据!N310-12)*权重!D$51              )
 )</f>
        <v>0.8</v>
      </c>
      <c r="O310" s="16">
        <f>IF( 数据!O310&lt;=6,(数据!O310-1)*权重!E$48,              IF(数据!O310&lt;=12, 5*权重!E$48+(数据!O310-6)*权重!E$49,                              5*权重!E$48+6*权重!E$49+(数据!O310-12)*权重!E$51              )
 )</f>
        <v>0</v>
      </c>
      <c r="P310" s="16">
        <f>IF( 数据!P310&lt;=6,(数据!P310-1)*权重!F$48,              IF(数据!P310&lt;=12, 5*权重!F$48+(数据!P310-6)*权重!F$49,                              5*权重!F$48+6*权重!F$49+(数据!P310-12)*权重!F$51              )
 )</f>
        <v>-2.7333333333333329</v>
      </c>
      <c r="Q310" s="16">
        <f>IF( 数据!Q310&lt;=6,(数据!Q310-1)*权重!G$48,              IF(数据!Q310&lt;=12, 5*权重!G$48+(数据!Q310-6)*权重!G$49,                              5*权重!G$48+6*权重!G$49+(数据!Q310-12)*权重!G$51              )
 )</f>
        <v>0</v>
      </c>
      <c r="R310" s="16">
        <f>IF( 数据!R310&lt;=6,(数据!R310-1)*权重!H$48,              IF(数据!R310&lt;=12, 5*权重!H$48+(数据!R310-6)*权重!H$49,                              5*权重!H$48+6*权重!H$49+(数据!R310-12)*权重!H$51              )
 )</f>
        <v>0</v>
      </c>
      <c r="S310" s="16">
        <f>IF( 数据!S310&lt;=6,(数据!S310-1)*权重!I$48,              IF(数据!S310&lt;=12, 5*权重!I$48+(数据!S310-6)*权重!I$49,                              5*权重!I$48+6*权重!I$49+(数据!S310-12)*权重!I$51              )
 )</f>
        <v>19.299999999999997</v>
      </c>
      <c r="T310" s="16">
        <f>IF( 数据!T310&lt;=6,(数据!T310-1)*权重!J$48,              IF(数据!T310&lt;=12, 5*权重!J$48+(数据!T310-6)*权重!J$49,                              5*权重!J$48+6*权重!J$49+(数据!T310-12)*权重!J$51              )
 )</f>
        <v>2.8833333333333333</v>
      </c>
      <c r="U310" s="16">
        <f>IF( 数据!U310&lt;=6,(数据!U310-1)*权重!K$48,              IF(数据!U310&lt;=12, 5*权重!K$48+(数据!U310-6)*权重!K$49,                              5*权重!K$48+6*权重!K$49+(数据!U310-12)*权重!K$51              )
 )</f>
        <v>0</v>
      </c>
      <c r="V310" s="16">
        <f>IF( 数据!V310&lt;=6,(数据!V310-1)*权重!L$48,              IF(数据!V310&lt;=12, 5*权重!L$48+(数据!V310-6)*权重!L$49,                              5*权重!L$48+6*权重!L$49+(数据!V310-12)*权重!L$51              )
 )</f>
        <v>8.8333333333333339</v>
      </c>
      <c r="W310" s="16">
        <f>IF( 数据!W310&lt;=6,(数据!W310-1)*权重!M$48,              IF(数据!W310&lt;=12, 5*权重!M$48+(数据!W310-6)*权重!M$49,                              5*权重!M$48+6*权重!M$49+(数据!W310-12)*权重!M$51              )
 )</f>
        <v>0.76666666666666661</v>
      </c>
      <c r="X310" s="16">
        <f>IF( 数据!X310&lt;=6,(数据!X310-1)*权重!N$48,              IF(数据!X310&lt;=12, 5*权重!N$48+(数据!X310-6)*权重!N$49,                              5*权重!N$48+6*权重!N$49+(数据!X310-12)*权重!N$51              )
 )</f>
        <v>2.1333333333333333</v>
      </c>
      <c r="Y310" s="16">
        <f>IF( 数据!Y310&lt;=6,(数据!Y310-1)*权重!O$48,              IF(数据!Y310&lt;=12, 5*权重!O$48+(数据!Y310-6)*权重!O$49,                              5*权重!O$48+6*权重!O$49+(数据!Y310-12)*权重!O$51              )
 )</f>
        <v>3.3666666666666667</v>
      </c>
      <c r="Z310" s="16">
        <f>IF( 数据!Z310&lt;=6,(数据!Z310-1)*权重!P$48,              IF(数据!Z310&lt;=10, 5*权重!P$48+(数据!Z310-4)*权重!P$50,                              5*权重!P$48+4*权重!P$50+(数据!Z310-10)*权重!P$52              )  )</f>
        <v>-0.72500000000000009</v>
      </c>
      <c r="AA310" s="16">
        <f>IF( 数据!AA310&lt;=6,(数据!AA310-1)*权重!Q$48,              IF(数据!AA310&lt;=12, 5*权重!Q$48+(数据!AA310-6)*权重!Q$49,                              5*权重!Q$48+6*权重!Q$49+(数据!AA310-12)*权重!Q$51              )
 )</f>
        <v>4.26</v>
      </c>
      <c r="AB310" s="16">
        <f>IF( 数据!AB310&lt;=6,(数据!AB310-1)*权重!R$48,              IF(数据!AB310&lt;=10, 5*权重!R$48+(数据!AB310-4)*权重!R$50,                              5*权重!R$48+4*权重!R$50+(数据!AB310-10)*权重!R$52              )  )</f>
        <v>54.5</v>
      </c>
      <c r="AC310" s="16">
        <f>IF( 数据!AC310&lt;=6,(数据!AC310-1)*权重!S$48,              IF(数据!AC310&lt;=12, 5*权重!S$48+(数据!AC310-6)*权重!S$49,                              5*权重!S$48+6*权重!S$49+(数据!AC310-12)*权重!S$51              )
 )</f>
        <v>19.5</v>
      </c>
      <c r="AD310" s="16">
        <f>IF( 数据!AD310&lt;=6,(数据!AD310-1)*权重!T$48,              IF(数据!AD310&lt;=12, 5*权重!T$48+(数据!AD310-6)*权重!T$49,                              5*权重!T$48+6*权重!T$49+(数据!AD310-12)*权重!T$51              )
 )</f>
        <v>-1.5999999999999996</v>
      </c>
      <c r="AE310" s="16">
        <f>IF( 数据!AE310&lt;=6,(数据!AE310-1)*权重!U$48,              IF(数据!AE310&lt;=10, 5*权重!U$48+(数据!AE310-4)*权重!U$50,                              5*权重!U$48+4*权重!U$50+(数据!AE310-10)*权重!U$52              )  )</f>
        <v>-3.2749999999999995</v>
      </c>
      <c r="AF310" s="16">
        <f>IF( 数据!AF310&lt;=6,(数据!AF310-1)*权重!V$48,              IF(数据!AF310&lt;=10, 5*权重!V$48+(数据!AF310-4)*权重!V$50,                              5*权重!V$48+4*权重!V$50+(数据!AF310-10)*权重!V$52              )  )</f>
        <v>6.5250000000000004</v>
      </c>
      <c r="AG310" s="16">
        <f>IF( 数据!AG310&lt;=6,(数据!AG310-1)*权重!W$48,              IF(数据!AG310&lt;=12, 5*权重!W$48+(数据!AG310-6)*权重!W$49,                              5*权重!W$48+6*权重!W$49+(数据!AG310-12)*权重!W$51              )
 )</f>
        <v>3.3</v>
      </c>
      <c r="AH310" s="16">
        <f>IF( 数据!AH310&lt;=6,(数据!AH310-1)*权重!X$48,              IF(数据!AH310&lt;=10, 5*权重!X$48+(数据!AH310-4)*权重!X$50,                              5*权重!X$48+4*权重!X$50+(数据!AH310-10)*权重!X$52              )  )</f>
        <v>-0.27500000000000002</v>
      </c>
      <c r="AI310" s="16">
        <f>IF( 数据!AI310&lt;=6,(数据!AI310-1)*权重!Y$48,              IF(数据!AI310&lt;=12, 5*权重!Y$48+(数据!AI310-6)*权重!Y$49,                              5*权重!Y$48+6*权重!Y$49+(数据!AI310-12)*权重!Y$51              )
 )</f>
        <v>0</v>
      </c>
      <c r="AJ310" s="16">
        <f>IF( 数据!AJ310&lt;=6,(数据!AJ310-1)*权重!Z$48,              IF(数据!AJ310&lt;=10, 5*权重!Z$48+(数据!AJ310-4)*权重!Z$50,                              5*权重!Z$48+4*权重!Z$50+(数据!AJ310-10)*权重!Z$52              )  )</f>
        <v>8.0750000000000011</v>
      </c>
      <c r="AK310" s="16">
        <f>IF( 数据!AK310&lt;=6,(数据!AK310-1)*权重!AA$48,              IF(数据!AK310&lt;=10, 5*权重!AA$48+(数据!AK310-4)*权重!AA$50,                              5*权重!AA$48+4*权重!AA$50+(数据!AK310-10)*权重!AA$52              )  )</f>
        <v>-1.625</v>
      </c>
      <c r="AL310" s="16">
        <f>IF( 数据!AL310&lt;=6,(数据!AL310-1)*权重!AB$48,              IF(数据!AL310&lt;=12, 5*权重!AB$48+(数据!AL310-6)*权重!AB$49,                              5*权重!AB$48+6*权重!AB$49+(数据!AL310-12)*权重!AB$51              )
 )</f>
        <v>12.6</v>
      </c>
      <c r="AM310" s="16">
        <f>IF( 数据!AM310&lt;=6,(数据!AM310-1)*权重!AC$48,              IF(数据!AM310&lt;=12, 5*权重!AC$48+(数据!AM310-6)*权重!AC$49,                              5*权重!AC$48+6*权重!AC$49+(数据!AM310-12)*权重!AC$51              )
 )</f>
        <v>8.8666666666666671</v>
      </c>
      <c r="AN310" s="16">
        <f>IF( 数据!AN310&lt;=6,(数据!AN310-1)*权重!AD$48,              IF(数据!AN310&lt;=12, 5*权重!AD$48+(数据!AN310-6)*权重!AD$49,                              5*权重!AD$48+6*权重!AD$49+(数据!AN310-12)*权重!AD$51              )
 )</f>
        <v>82.0625</v>
      </c>
      <c r="AO310" s="16">
        <f>IF( 数据!AO310&lt;=6,(数据!AO310-1)*权重!AE$48,              IF(数据!AO310&lt;=12, 5*权重!AE$48+(数据!AO310-6)*权重!AE$49,                              5*权重!AE$48+6*权重!AE$49+(数据!AO310-12)*权重!AE$51              )
 )</f>
        <v>9.7333333333333343</v>
      </c>
      <c r="AP310" s="16">
        <f>IF( 数据!AP310&lt;=6,(数据!AP310-1)*权重!AF$48,              IF(数据!AP310&lt;=12, 5*权重!AF$48+(数据!AP310-6)*权重!AF$49,                              5*权重!AF$48+6*权重!AF$49+(数据!AP310-12)*权重!AF$51              )
 )</f>
        <v>15.433333333333334</v>
      </c>
      <c r="AQ310" s="16">
        <f>IF( 数据!AQ310&lt;=6,(数据!AQ310-1)*权重!AG$48,              IF(数据!AQ310&lt;=12, 5*权重!AG$48+(数据!AQ310-6)*权重!AG$49,                              5*权重!AG$48+6*权重!AG$49+(数据!AQ310-12)*权重!AG$51              )
 )</f>
        <v>18.316666666666666</v>
      </c>
      <c r="AR310" s="16">
        <f>IF( 数据!AR310&lt;=6,(数据!AR310-1)*权重!AH$48,              IF(数据!AR310&lt;=12, 5*权重!AH$48+(数据!AR310-6)*权重!AH$49,                              5*权重!AH$48+6*权重!AH$49+(数据!AR310-12)*权重!AH$51              )
 )</f>
        <v>14.566666666666665</v>
      </c>
      <c r="AS310" s="16">
        <f>IF( 数据!AS310&lt;=6,(数据!AS310-1)*权重!AI$48,              IF(数据!AS310&lt;=12, 5*权重!AI$48+(数据!AS310-6)*权重!AI$49,                              5*权重!AI$48+6*权重!AI$49+(数据!AS310-12)*权重!AI$51              )
 )</f>
        <v>5.7000000000000011</v>
      </c>
      <c r="AT310" s="16">
        <f>IF( 数据!AT310&lt;=6,(数据!AT310-1)*权重!AJ$48,              IF(数据!AT310&lt;=12, 5*权重!AJ$48+(数据!AT310-6)*权重!AJ$49,                              5*权重!AJ$48+6*权重!AJ$49+(数据!AT310-12)*权重!AJ$51              )
 )</f>
        <v>81.625</v>
      </c>
      <c r="AU310" s="16">
        <f>IF( 数据!AU310&lt;=6,(数据!AU310-1)*权重!AK$48,              IF(数据!AU310&lt;=12, 5*权重!AK$48+(数据!AU310-6)*权重!AK$49,                              5*权重!AK$48+6*权重!AK$49+(数据!AU310-12)*权重!AK$51              )
 )</f>
        <v>14.2</v>
      </c>
      <c r="AV310" s="16">
        <f>IF( 数据!AV310&lt;=6,(数据!AV310-1)*权重!AL$48,              IF(数据!AV310&lt;=10, 5*权重!AL$48+(数据!AV310-4)*权重!AL$50,                              5*权重!AL$48+4*权重!AL$50+(数据!AV310-10)*权重!AL$52              )  )</f>
        <v>2.5499999999999998</v>
      </c>
      <c r="AW310" s="16">
        <f>IF( 数据!AW310&lt;=6,(数据!AW310-1)*权重!AM$48,              IF(数据!AW310&lt;=10, 5*权重!AM$48+(数据!AW310-4)*权重!AM$50,                              5*权重!AM$48+4*权重!AM$50+(数据!AW310-10)*权重!AM$52              )  )</f>
        <v>3.45</v>
      </c>
      <c r="AX310" s="16">
        <f>IF( 数据!AX310&lt;=6,(数据!AX310-1)*权重!AN$48,              IF(数据!AX310&lt;=10, 5*权重!AN$48+(数据!AX310-4)*权重!AN$50,                              5*权重!AN$48+4*权重!AN$50+(数据!AX310-10)*权重!AN$52              )  )</f>
        <v>21.237499999999997</v>
      </c>
      <c r="AY310" s="8">
        <v>2</v>
      </c>
      <c r="AZ310" s="8">
        <v>2</v>
      </c>
      <c r="BA310" s="8">
        <v>3</v>
      </c>
      <c r="BB310" s="8">
        <v>3</v>
      </c>
      <c r="BC310" s="8">
        <v>2</v>
      </c>
      <c r="BD310" s="8">
        <v>1</v>
      </c>
      <c r="BE310" s="8">
        <v>3</v>
      </c>
      <c r="BF310" s="8">
        <v>3</v>
      </c>
      <c r="BG310" s="8">
        <v>3</v>
      </c>
      <c r="BH310" s="8">
        <v>1</v>
      </c>
      <c r="BI310" s="8">
        <v>4</v>
      </c>
      <c r="BJ310" s="8" t="s">
        <v>26</v>
      </c>
      <c r="BK310" s="8" t="s">
        <v>20</v>
      </c>
      <c r="BL310" s="8">
        <v>14</v>
      </c>
      <c r="BM310" s="8" t="s">
        <v>26</v>
      </c>
      <c r="BN310" s="8"/>
      <c r="BO310" s="8">
        <v>55</v>
      </c>
      <c r="BP310" s="34">
        <v>46934</v>
      </c>
      <c r="BQ310" s="8" t="s">
        <v>21</v>
      </c>
      <c r="BR310" s="8" t="s">
        <v>156</v>
      </c>
    </row>
    <row r="311" spans="1:70" ht="15.5" thickBot="1" x14ac:dyDescent="0.35">
      <c r="A311" s="8" t="s">
        <v>26</v>
      </c>
      <c r="B311" s="16">
        <f>SUM(L311:AX311)</f>
        <v>424.25916666666666</v>
      </c>
      <c r="C311" s="8" t="s">
        <v>650</v>
      </c>
      <c r="D311" s="8" t="s">
        <v>154</v>
      </c>
      <c r="E311" s="33">
        <v>1</v>
      </c>
      <c r="F311" s="8">
        <v>0</v>
      </c>
      <c r="G311" s="8" t="s">
        <v>20</v>
      </c>
      <c r="H311" s="8" t="s">
        <v>433</v>
      </c>
      <c r="I311" s="8">
        <v>25</v>
      </c>
      <c r="J311" s="8">
        <v>136</v>
      </c>
      <c r="K311" s="8">
        <v>155</v>
      </c>
      <c r="L311" s="16">
        <f>IF( 数据!L311&lt;=6,(数据!L311-1)*权重!B$48,              IF(数据!L311&lt;=12, 5*权重!B$48+(数据!L311-6)*权重!B$49,                              5*权重!B$48+6*权重!B$49+(数据!L311-12)*权重!B$51              )
 )</f>
        <v>3.4666666666666668</v>
      </c>
      <c r="M311" s="16">
        <f>IF( 数据!M311&lt;=6,(数据!M311-1)*权重!C$48,              IF(数据!M311&lt;=12, 5*权重!C$48+(数据!M311-6)*权重!C$49,                              5*权重!C$48+6*权重!C$49+(数据!M311-12)*权重!C$51              )
 )</f>
        <v>0.90000000000000013</v>
      </c>
      <c r="N311" s="16">
        <f>IF( 数据!N311&lt;=6,(数据!N311-1)*权重!D$48,              IF(数据!N311&lt;=12, 5*权重!D$48+(数据!N311-6)*权重!D$49,                              5*权重!D$48+6*权重!D$49+(数据!N311-12)*权重!D$51              )
 )</f>
        <v>0.25666666666666671</v>
      </c>
      <c r="O311" s="16">
        <f>IF( 数据!O311&lt;=6,(数据!O311-1)*权重!E$48,              IF(数据!O311&lt;=12, 5*权重!E$48+(数据!O311-6)*权重!E$49,                              5*权重!E$48+6*权重!E$49+(数据!O311-12)*权重!E$51              )
 )</f>
        <v>0</v>
      </c>
      <c r="P311" s="16">
        <f>IF( 数据!P311&lt;=6,(数据!P311-1)*权重!F$48,              IF(数据!P311&lt;=12, 5*权重!F$48+(数据!P311-6)*权重!F$49,                              5*权重!F$48+6*权重!F$49+(数据!P311-12)*权重!F$51              )
 )</f>
        <v>-3.1166666666666663</v>
      </c>
      <c r="Q311" s="16">
        <f>IF( 数据!Q311&lt;=6,(数据!Q311-1)*权重!G$48,              IF(数据!Q311&lt;=12, 5*权重!G$48+(数据!Q311-6)*权重!G$49,                              5*权重!G$48+6*权重!G$49+(数据!Q311-12)*权重!G$51              )
 )</f>
        <v>0</v>
      </c>
      <c r="R311" s="16">
        <f>IF( 数据!R311&lt;=6,(数据!R311-1)*权重!H$48,              IF(数据!R311&lt;=12, 5*权重!H$48+(数据!R311-6)*权重!H$49,                              5*权重!H$48+6*权重!H$49+(数据!R311-12)*权重!H$51              )
 )</f>
        <v>0</v>
      </c>
      <c r="S311" s="16">
        <f>IF( 数据!S311&lt;=6,(数据!S311-1)*权重!I$48,              IF(数据!S311&lt;=12, 5*权重!I$48+(数据!S311-6)*权重!I$49,                              5*权重!I$48+6*权重!I$49+(数据!S311-12)*权重!I$51              )
 )</f>
        <v>16.566666666666666</v>
      </c>
      <c r="T311" s="16">
        <f>IF( 数据!T311&lt;=6,(数据!T311-1)*权重!J$48,              IF(数据!T311&lt;=12, 5*权重!J$48+(数据!T311-6)*权重!J$49,                              5*权重!J$48+6*权重!J$49+(数据!T311-12)*权重!J$51              )
 )</f>
        <v>1.0333333333333332</v>
      </c>
      <c r="U311" s="16">
        <f>IF( 数据!U311&lt;=6,(数据!U311-1)*权重!K$48,              IF(数据!U311&lt;=12, 5*权重!K$48+(数据!U311-6)*权重!K$49,                              5*权重!K$48+6*权重!K$49+(数据!U311-12)*权重!K$51              )
 )</f>
        <v>0</v>
      </c>
      <c r="V311" s="16">
        <f>IF( 数据!V311&lt;=6,(数据!V311-1)*权重!L$48,              IF(数据!V311&lt;=12, 5*权重!L$48+(数据!V311-6)*权重!L$49,                              5*权重!L$48+6*权重!L$49+(数据!V311-12)*权重!L$51              )
 )</f>
        <v>7.5000000000000009</v>
      </c>
      <c r="W311" s="16">
        <f>IF( 数据!W311&lt;=6,(数据!W311-1)*权重!M$48,              IF(数据!W311&lt;=12, 5*权重!M$48+(数据!W311-6)*权重!M$49,                              5*权重!M$48+6*权重!M$49+(数据!W311-12)*权重!M$51              )
 )</f>
        <v>0.1333333333333333</v>
      </c>
      <c r="X311" s="16">
        <f>IF( 数据!X311&lt;=6,(数据!X311-1)*权重!N$48,              IF(数据!X311&lt;=12, 5*权重!N$48+(数据!X311-6)*权重!N$49,                              5*权重!N$48+6*权重!N$49+(数据!X311-12)*权重!N$51              )
 )</f>
        <v>2.2166666666666663</v>
      </c>
      <c r="Y311" s="16">
        <f>IF( 数据!Y311&lt;=6,(数据!Y311-1)*权重!O$48,              IF(数据!Y311&lt;=12, 5*权重!O$48+(数据!Y311-6)*权重!O$49,                              5*权重!O$48+6*权重!O$49+(数据!Y311-12)*权重!O$51              )
 )</f>
        <v>1.6166666666666667</v>
      </c>
      <c r="Z311" s="16">
        <f>IF( 数据!Z311&lt;=6,(数据!Z311-1)*权重!P$48,              IF(数据!Z311&lt;=10, 5*权重!P$48+(数据!Z311-4)*权重!P$50,                              5*权重!P$48+4*权重!P$50+(数据!Z311-10)*权重!P$52              )  )</f>
        <v>-0.72500000000000009</v>
      </c>
      <c r="AA311" s="16">
        <f>IF( 数据!AA311&lt;=6,(数据!AA311-1)*权重!Q$48,              IF(数据!AA311&lt;=12, 5*权重!Q$48+(数据!AA311-6)*权重!Q$49,                              5*权重!Q$48+6*权重!Q$49+(数据!AA311-12)*权重!Q$51              )
 )</f>
        <v>5.8</v>
      </c>
      <c r="AB311" s="16">
        <f>IF( 数据!AB311&lt;=6,(数据!AB311-1)*权重!R$48,              IF(数据!AB311&lt;=10, 5*权重!R$48+(数据!AB311-4)*权重!R$50,                              5*权重!R$48+4*权重!R$50+(数据!AB311-10)*权重!R$52              )  )</f>
        <v>57.5</v>
      </c>
      <c r="AC311" s="16">
        <f>IF( 数据!AC311&lt;=6,(数据!AC311-1)*权重!S$48,              IF(数据!AC311&lt;=12, 5*权重!S$48+(数据!AC311-6)*权重!S$49,                              5*权重!S$48+6*权重!S$49+(数据!AC311-12)*权重!S$51              )
 )</f>
        <v>20.183333333333334</v>
      </c>
      <c r="AD311" s="16">
        <f>IF( 数据!AD311&lt;=6,(数据!AD311-1)*权重!T$48,              IF(数据!AD311&lt;=12, 5*权重!T$48+(数据!AD311-6)*权重!T$49,                              5*权重!T$48+6*权重!T$49+(数据!AD311-12)*权重!T$51              )
 )</f>
        <v>-1.5999999999999996</v>
      </c>
      <c r="AE311" s="16">
        <f>IF( 数据!AE311&lt;=6,(数据!AE311-1)*权重!U$48,              IF(数据!AE311&lt;=10, 5*权重!U$48+(数据!AE311-4)*权重!U$50,                              5*权重!U$48+4*权重!U$50+(数据!AE311-10)*权重!U$52              )  )</f>
        <v>-2.46</v>
      </c>
      <c r="AF311" s="16">
        <f>IF( 数据!AF311&lt;=6,(数据!AF311-1)*权重!V$48,              IF(数据!AF311&lt;=10, 5*权重!V$48+(数据!AF311-4)*权重!V$50,                              5*权重!V$48+4*权重!V$50+(数据!AF311-10)*权重!V$52              )  )</f>
        <v>6.75</v>
      </c>
      <c r="AG311" s="16">
        <f>IF( 数据!AG311&lt;=6,(数据!AG311-1)*权重!W$48,              IF(数据!AG311&lt;=12, 5*权重!W$48+(数据!AG311-6)*权重!W$49,                              5*权重!W$48+6*权重!W$49+(数据!AG311-12)*权重!W$51              )
 )</f>
        <v>3.4999999999999996</v>
      </c>
      <c r="AH311" s="16">
        <f>IF( 数据!AH311&lt;=6,(数据!AH311-1)*权重!X$48,              IF(数据!AH311&lt;=10, 5*权重!X$48+(数据!AH311-4)*权重!X$50,                              5*权重!X$48+4*权重!X$50+(数据!AH311-10)*权重!X$52              )  )</f>
        <v>0.17500000000000004</v>
      </c>
      <c r="AI311" s="16">
        <f>IF( 数据!AI311&lt;=6,(数据!AI311-1)*权重!Y$48,              IF(数据!AI311&lt;=12, 5*权重!Y$48+(数据!AI311-6)*权重!Y$49,                              5*权重!Y$48+6*权重!Y$49+(数据!AI311-12)*权重!Y$51              )
 )</f>
        <v>1.0666666666666667</v>
      </c>
      <c r="AJ311" s="16">
        <f>IF( 数据!AJ311&lt;=6,(数据!AJ311-1)*权重!Z$48,              IF(数据!AJ311&lt;=10, 5*权重!Z$48+(数据!AJ311-4)*权重!Z$50,                              5*权重!Z$48+4*权重!Z$50+(数据!AJ311-10)*权重!Z$52              )  )</f>
        <v>8.6625000000000014</v>
      </c>
      <c r="AK311" s="16">
        <f>IF( 数据!AK311&lt;=6,(数据!AK311-1)*权重!AA$48,              IF(数据!AK311&lt;=10, 5*权重!AA$48+(数据!AK311-4)*权重!AA$50,                              5*权重!AA$48+4*权重!AA$50+(数据!AK311-10)*权重!AA$52              )  )</f>
        <v>-1.4500000000000002</v>
      </c>
      <c r="AL311" s="16">
        <f>IF( 数据!AL311&lt;=6,(数据!AL311-1)*权重!AB$48,              IF(数据!AL311&lt;=12, 5*权重!AB$48+(数据!AL311-6)*权重!AB$49,                              5*权重!AB$48+6*权重!AB$49+(数据!AL311-12)*权重!AB$51              )
 )</f>
        <v>14.4</v>
      </c>
      <c r="AM311" s="16">
        <f>IF( 数据!AM311&lt;=6,(数据!AM311-1)*权重!AC$48,              IF(数据!AM311&lt;=12, 5*权重!AC$48+(数据!AM311-6)*权重!AC$49,                              5*权重!AC$48+6*权重!AC$49+(数据!AM311-12)*权重!AC$51              )
 )</f>
        <v>8.8666666666666671</v>
      </c>
      <c r="AN311" s="16">
        <f>IF( 数据!AN311&lt;=6,(数据!AN311-1)*权重!AD$48,              IF(数据!AN311&lt;=12, 5*权重!AD$48+(数据!AN311-6)*权重!AD$49,                              5*权重!AD$48+6*权重!AD$49+(数据!AN311-12)*权重!AD$51              )
 )</f>
        <v>91.520833333333329</v>
      </c>
      <c r="AO311" s="16">
        <f>IF( 数据!AO311&lt;=6,(数据!AO311-1)*权重!AE$48,              IF(数据!AO311&lt;=12, 5*权重!AE$48+(数据!AO311-6)*权重!AE$49,                              5*权重!AE$48+6*权重!AE$49+(数据!AO311-12)*权重!AE$51              )
 )</f>
        <v>6.9666666666666668</v>
      </c>
      <c r="AP311" s="16">
        <f>IF( 数据!AP311&lt;=6,(数据!AP311-1)*权重!AF$48,              IF(数据!AP311&lt;=12, 5*权重!AF$48+(数据!AP311-6)*权重!AF$49,                              5*权重!AF$48+6*权重!AF$49+(数据!AP311-12)*权重!AF$51              )
 )</f>
        <v>14.466666666666667</v>
      </c>
      <c r="AQ311" s="16">
        <f>IF( 数据!AQ311&lt;=6,(数据!AQ311-1)*权重!AG$48,              IF(数据!AQ311&lt;=12, 5*权重!AG$48+(数据!AQ311-6)*权重!AG$49,                              5*权重!AG$48+6*权重!AG$49+(数据!AQ311-12)*权重!AG$51              )
 )</f>
        <v>18.833333333333336</v>
      </c>
      <c r="AR311" s="16">
        <f>IF( 数据!AR311&lt;=6,(数据!AR311-1)*权重!AH$48,              IF(数据!AR311&lt;=12, 5*权重!AH$48+(数据!AR311-6)*权重!AH$49,                              5*权重!AH$48+6*权重!AH$49+(数据!AR311-12)*权重!AH$51              )
 )</f>
        <v>14.566666666666665</v>
      </c>
      <c r="AS311" s="16">
        <f>IF( 数据!AS311&lt;=6,(数据!AS311-1)*权重!AI$48,              IF(数据!AS311&lt;=12, 5*权重!AI$48+(数据!AS311-6)*权重!AI$49,                              5*权重!AI$48+6*权重!AI$49+(数据!AS311-12)*权重!AI$51              )
 )</f>
        <v>5.7000000000000011</v>
      </c>
      <c r="AT311" s="16">
        <f>IF( 数据!AT311&lt;=6,(数据!AT311-1)*权重!AJ$48,              IF(数据!AT311&lt;=12, 5*权重!AJ$48+(数据!AT311-6)*权重!AJ$49,                              5*权重!AJ$48+6*权重!AJ$49+(数据!AT311-12)*权重!AJ$51              )
 )</f>
        <v>76.75</v>
      </c>
      <c r="AU311" s="16">
        <f>IF( 数据!AU311&lt;=6,(数据!AU311-1)*权重!AK$48,              IF(数据!AU311&lt;=12, 5*权重!AK$48+(数据!AU311-6)*权重!AK$49,                              5*权重!AK$48+6*权重!AK$49+(数据!AU311-12)*权重!AK$51              )
 )</f>
        <v>14.499999999999998</v>
      </c>
      <c r="AV311" s="16">
        <f>IF( 数据!AV311&lt;=6,(数据!AV311-1)*权重!AL$48,              IF(数据!AV311&lt;=10, 5*权重!AL$48+(数据!AV311-4)*权重!AL$50,                              5*权重!AL$48+4*权重!AL$50+(数据!AV311-10)*权重!AL$52              )  )</f>
        <v>2.9749999999999996</v>
      </c>
      <c r="AW311" s="16">
        <f>IF( 数据!AW311&lt;=6,(数据!AW311-1)*权重!AM$48,              IF(数据!AW311&lt;=10, 5*权重!AM$48+(数据!AW311-4)*权重!AM$50,                              5*权重!AM$48+4*权重!AM$50+(数据!AW311-10)*权重!AM$52              )  )</f>
        <v>3.8250000000000002</v>
      </c>
      <c r="AX311" s="16">
        <f>IF( 数据!AX311&lt;=6,(数据!AX311-1)*权重!AN$48,              IF(数据!AX311&lt;=10, 5*权重!AN$48+(数据!AX311-4)*权重!AN$50,                              5*权重!AN$48+4*权重!AN$50+(数据!AX311-10)*权重!AN$52              )  )</f>
        <v>22.912499999999998</v>
      </c>
      <c r="AY311" s="8">
        <v>2</v>
      </c>
      <c r="AZ311" s="8">
        <v>1</v>
      </c>
      <c r="BA311" s="8">
        <v>3</v>
      </c>
      <c r="BB311" s="8">
        <v>3</v>
      </c>
      <c r="BC311" s="8">
        <v>3</v>
      </c>
      <c r="BD311" s="8">
        <v>2</v>
      </c>
      <c r="BE311" s="8">
        <v>3</v>
      </c>
      <c r="BF311" s="8">
        <v>1</v>
      </c>
      <c r="BG311" s="8">
        <v>2</v>
      </c>
      <c r="BH311" s="8">
        <v>2</v>
      </c>
      <c r="BI311" s="8">
        <v>2</v>
      </c>
      <c r="BJ311" s="8" t="s">
        <v>26</v>
      </c>
      <c r="BK311" s="8" t="s">
        <v>20</v>
      </c>
      <c r="BL311" s="8">
        <v>13</v>
      </c>
      <c r="BM311" s="8" t="s">
        <v>26</v>
      </c>
      <c r="BN311" s="8"/>
      <c r="BO311" s="8">
        <v>14</v>
      </c>
      <c r="BP311" s="34">
        <v>46568</v>
      </c>
      <c r="BQ311" s="8" t="s">
        <v>21</v>
      </c>
      <c r="BR311" s="8" t="s">
        <v>156</v>
      </c>
    </row>
    <row r="312" spans="1:70" ht="15.5" thickBot="1" x14ac:dyDescent="0.35">
      <c r="A312" s="8" t="s">
        <v>26</v>
      </c>
      <c r="B312" s="16">
        <f t="shared" si="12"/>
        <v>451.24833333333328</v>
      </c>
      <c r="C312" s="8" t="s">
        <v>651</v>
      </c>
      <c r="D312" s="8" t="s">
        <v>154</v>
      </c>
      <c r="E312" s="33">
        <v>1</v>
      </c>
      <c r="F312" s="8">
        <v>0</v>
      </c>
      <c r="G312" s="8" t="s">
        <v>20</v>
      </c>
      <c r="H312" s="8" t="s">
        <v>493</v>
      </c>
      <c r="I312" s="8">
        <v>24</v>
      </c>
      <c r="J312" s="8">
        <v>159</v>
      </c>
      <c r="K312" s="8">
        <v>170</v>
      </c>
      <c r="L312" s="16">
        <f>IF( 数据!L312&lt;=6,(数据!L312-1)*权重!B$48,              IF(数据!L312&lt;=12, 5*权重!B$48+(数据!L312-6)*权重!B$49,                              5*权重!B$48+6*权重!B$49+(数据!L312-12)*权重!B$51              )
 )</f>
        <v>3.4666666666666668</v>
      </c>
      <c r="M312" s="16">
        <f>IF( 数据!M312&lt;=6,(数据!M312-1)*权重!C$48,              IF(数据!M312&lt;=12, 5*权重!C$48+(数据!M312-6)*权重!C$49,                              5*权重!C$48+6*权重!C$49+(数据!M312-12)*权重!C$51              )
 )</f>
        <v>1.3333333333333335</v>
      </c>
      <c r="N312" s="16">
        <f>IF( 数据!N312&lt;=6,(数据!N312-1)*权重!D$48,              IF(数据!N312&lt;=12, 5*权重!D$48+(数据!N312-6)*权重!D$49,                              5*权重!D$48+6*权重!D$49+(数据!N312-12)*权重!D$51              )
 )</f>
        <v>0.25666666666666671</v>
      </c>
      <c r="O312" s="16">
        <f>IF( 数据!O312&lt;=6,(数据!O312-1)*权重!E$48,              IF(数据!O312&lt;=12, 5*权重!E$48+(数据!O312-6)*权重!E$49,                              5*权重!E$48+6*权重!E$49+(数据!O312-12)*权重!E$51              )
 )</f>
        <v>0</v>
      </c>
      <c r="P312" s="16">
        <f>IF( 数据!P312&lt;=6,(数据!P312-1)*权重!F$48,              IF(数据!P312&lt;=12, 5*权重!F$48+(数据!P312-6)*权重!F$49,                              5*权重!F$48+6*权重!F$49+(数据!P312-12)*权重!F$51              )
 )</f>
        <v>-2.7333333333333329</v>
      </c>
      <c r="Q312" s="16">
        <f>IF( 数据!Q312&lt;=6,(数据!Q312-1)*权重!G$48,              IF(数据!Q312&lt;=12, 5*权重!G$48+(数据!Q312-6)*权重!G$49,                              5*权重!G$48+6*权重!G$49+(数据!Q312-12)*权重!G$51              )
 )</f>
        <v>0</v>
      </c>
      <c r="R312" s="16">
        <f>IF( 数据!R312&lt;=6,(数据!R312-1)*权重!H$48,              IF(数据!R312&lt;=12, 5*权重!H$48+(数据!R312-6)*权重!H$49,                              5*权重!H$48+6*权重!H$49+(数据!R312-12)*权重!H$51              )
 )</f>
        <v>0</v>
      </c>
      <c r="S312" s="16">
        <f>IF( 数据!S312&lt;=6,(数据!S312-1)*权重!I$48,              IF(数据!S312&lt;=12, 5*权重!I$48+(数据!S312-6)*权重!I$49,                              5*权重!I$48+6*权重!I$49+(数据!S312-12)*权重!I$51              )
 )</f>
        <v>22.033333333333331</v>
      </c>
      <c r="T312" s="16">
        <f>IF( 数据!T312&lt;=6,(数据!T312-1)*权重!J$48,              IF(数据!T312&lt;=12, 5*权重!J$48+(数据!T312-6)*权重!J$49,                              5*权重!J$48+6*权重!J$49+(数据!T312-12)*权重!J$51              )
 )</f>
        <v>0.41666666666666652</v>
      </c>
      <c r="U312" s="16">
        <f>IF( 数据!U312&lt;=6,(数据!U312-1)*权重!K$48,              IF(数据!U312&lt;=12, 5*权重!K$48+(数据!U312-6)*权重!K$49,                              5*权重!K$48+6*权重!K$49+(数据!U312-12)*权重!K$51              )
 )</f>
        <v>0</v>
      </c>
      <c r="V312" s="16">
        <f>IF( 数据!V312&lt;=6,(数据!V312-1)*权重!L$48,              IF(数据!V312&lt;=12, 5*权重!L$48+(数据!V312-6)*权重!L$49,                              5*权重!L$48+6*权重!L$49+(数据!V312-12)*权重!L$51              )
 )</f>
        <v>8.1666666666666679</v>
      </c>
      <c r="W312" s="16">
        <f>IF( 数据!W312&lt;=6,(数据!W312-1)*权重!M$48,              IF(数据!W312&lt;=12, 5*权重!M$48+(数据!W312-6)*权重!M$49,                              5*权重!M$48+6*权重!M$49+(数据!W312-12)*权重!M$51              )
 )</f>
        <v>0.76666666666666661</v>
      </c>
      <c r="X312" s="16">
        <f>IF( 数据!X312&lt;=6,(数据!X312-1)*权重!N$48,              IF(数据!X312&lt;=12, 5*权重!N$48+(数据!X312-6)*权重!N$49,                              5*权重!N$48+6*权重!N$49+(数据!X312-12)*权重!N$51              )
 )</f>
        <v>2.2166666666666663</v>
      </c>
      <c r="Y312" s="16">
        <f>IF( 数据!Y312&lt;=6,(数据!Y312-1)*权重!O$48,              IF(数据!Y312&lt;=12, 5*权重!O$48+(数据!Y312-6)*权重!O$49,                              5*权重!O$48+6*权重!O$49+(数据!Y312-12)*权重!O$51              )
 )</f>
        <v>1.7</v>
      </c>
      <c r="Z312" s="16">
        <f>IF( 数据!Z312&lt;=6,(数据!Z312-1)*权重!P$48,              IF(数据!Z312&lt;=10, 5*权重!P$48+(数据!Z312-4)*权重!P$50,                              5*权重!P$48+4*权重!P$50+(数据!Z312-10)*权重!P$52              )  )</f>
        <v>-0.72500000000000009</v>
      </c>
      <c r="AA312" s="16">
        <f>IF( 数据!AA312&lt;=6,(数据!AA312-1)*权重!Q$48,              IF(数据!AA312&lt;=12, 5*权重!Q$48+(数据!AA312-6)*权重!Q$49,                              5*权重!Q$48+6*权重!Q$49+(数据!AA312-12)*权重!Q$51              )
 )</f>
        <v>5.8</v>
      </c>
      <c r="AB312" s="16">
        <f>IF( 数据!AB312&lt;=6,(数据!AB312-1)*权重!R$48,              IF(数据!AB312&lt;=10, 5*权重!R$48+(数据!AB312-4)*权重!R$50,                              5*权重!R$48+4*权重!R$50+(数据!AB312-10)*权重!R$52              )  )</f>
        <v>57.5</v>
      </c>
      <c r="AC312" s="16">
        <f>IF( 数据!AC312&lt;=6,(数据!AC312-1)*权重!S$48,              IF(数据!AC312&lt;=12, 5*权重!S$48+(数据!AC312-6)*权重!S$49,                              5*权重!S$48+6*权重!S$49+(数据!AC312-12)*权重!S$51              )
 )</f>
        <v>19.5</v>
      </c>
      <c r="AD312" s="16">
        <f>IF( 数据!AD312&lt;=6,(数据!AD312-1)*权重!T$48,              IF(数据!AD312&lt;=12, 5*权重!T$48+(数据!AD312-6)*权重!T$49,                              5*权重!T$48+6*权重!T$49+(数据!AD312-12)*权重!T$51              )
 )</f>
        <v>-1.2333333333333329</v>
      </c>
      <c r="AE312" s="16">
        <f>IF( 数据!AE312&lt;=6,(数据!AE312-1)*权重!U$48,              IF(数据!AE312&lt;=10, 5*权重!U$48+(数据!AE312-4)*权重!U$50,                              5*权重!U$48+4*权重!U$50+(数据!AE312-10)*权重!U$52              )  )</f>
        <v>-2.7249999999999996</v>
      </c>
      <c r="AF312" s="16">
        <f>IF( 数据!AF312&lt;=6,(数据!AF312-1)*权重!V$48,              IF(数据!AF312&lt;=10, 5*权重!V$48+(数据!AF312-4)*权重!V$50,                              5*权重!V$48+4*权重!V$50+(数据!AF312-10)*权重!V$52              )  )</f>
        <v>7.0875000000000004</v>
      </c>
      <c r="AG312" s="16">
        <f>IF( 数据!AG312&lt;=6,(数据!AG312-1)*权重!W$48,              IF(数据!AG312&lt;=12, 5*权重!W$48+(数据!AG312-6)*权重!W$49,                              5*权重!W$48+6*权重!W$49+(数据!AG312-12)*权重!W$51              )
 )</f>
        <v>3.4999999999999996</v>
      </c>
      <c r="AH312" s="16">
        <f>IF( 数据!AH312&lt;=6,(数据!AH312-1)*权重!X$48,              IF(数据!AH312&lt;=10, 5*权重!X$48+(数据!AH312-4)*权重!X$50,                              5*权重!X$48+4*权重!X$50+(数据!AH312-10)*权重!X$52              )  )</f>
        <v>6.25E-2</v>
      </c>
      <c r="AI312" s="16">
        <f>IF( 数据!AI312&lt;=6,(数据!AI312-1)*权重!Y$48,              IF(数据!AI312&lt;=12, 5*权重!Y$48+(数据!AI312-6)*权重!Y$49,                              5*权重!Y$48+6*权重!Y$49+(数据!AI312-12)*权重!Y$51              )
 )</f>
        <v>1.0666666666666667</v>
      </c>
      <c r="AJ312" s="16">
        <f>IF( 数据!AJ312&lt;=6,(数据!AJ312-1)*权重!Z$48,              IF(数据!AJ312&lt;=10, 5*权重!Z$48+(数据!AJ312-4)*权重!Z$50,                              5*权重!Z$48+4*权重!Z$50+(数据!AJ312-10)*权重!Z$52              )  )</f>
        <v>11.012499999999999</v>
      </c>
      <c r="AK312" s="16">
        <f>IF( 数据!AK312&lt;=6,(数据!AK312-1)*权重!AA$48,              IF(数据!AK312&lt;=10, 5*权重!AA$48+(数据!AK312-4)*权重!AA$50,                              5*权重!AA$48+4*权重!AA$50+(数据!AK312-10)*权重!AA$52              )  )</f>
        <v>-1.2750000000000001</v>
      </c>
      <c r="AL312" s="16">
        <f>IF( 数据!AL312&lt;=6,(数据!AL312-1)*权重!AB$48,              IF(数据!AL312&lt;=12, 5*权重!AB$48+(数据!AL312-6)*权重!AB$49,                              5*权重!AB$48+6*权重!AB$49+(数据!AL312-12)*权重!AB$51              )
 )</f>
        <v>14.4</v>
      </c>
      <c r="AM312" s="16">
        <f>IF( 数据!AM312&lt;=6,(数据!AM312-1)*权重!AC$48,              IF(数据!AM312&lt;=12, 5*权重!AC$48+(数据!AM312-6)*权重!AC$49,                              5*权重!AC$48+6*权重!AC$49+(数据!AM312-12)*权重!AC$51              )
 )</f>
        <v>9.6</v>
      </c>
      <c r="AN312" s="16">
        <f>IF( 数据!AN312&lt;=6,(数据!AN312-1)*权重!AD$48,              IF(数据!AN312&lt;=12, 5*权重!AD$48+(数据!AN312-6)*权重!AD$49,                              5*权重!AD$48+6*权重!AD$49+(数据!AN312-12)*权重!AD$51              )
 )</f>
        <v>91.520833333333329</v>
      </c>
      <c r="AO312" s="16">
        <f>IF( 数据!AO312&lt;=6,(数据!AO312-1)*权重!AE$48,              IF(数据!AO312&lt;=12, 5*权重!AE$48+(数据!AO312-6)*权重!AE$49,                              5*权重!AE$48+6*权重!AE$49+(数据!AO312-12)*权重!AE$51              )
 )</f>
        <v>11.116666666666667</v>
      </c>
      <c r="AP312" s="16">
        <f>IF( 数据!AP312&lt;=6,(数据!AP312-1)*权重!AF$48,              IF(数据!AP312&lt;=12, 5*权重!AF$48+(数据!AP312-6)*权重!AF$49,                              5*权重!AF$48+6*权重!AF$49+(数据!AP312-12)*权重!AF$51              )
 )</f>
        <v>15.433333333333334</v>
      </c>
      <c r="AQ312" s="16">
        <f>IF( 数据!AQ312&lt;=6,(数据!AQ312-1)*权重!AG$48,              IF(数据!AQ312&lt;=12, 5*权重!AG$48+(数据!AQ312-6)*权重!AG$49,                              5*权重!AG$48+6*权重!AG$49+(数据!AQ312-12)*权重!AG$51              )
 )</f>
        <v>19.350000000000001</v>
      </c>
      <c r="AR312" s="16">
        <f>IF( 数据!AR312&lt;=6,(数据!AR312-1)*权重!AH$48,              IF(数据!AR312&lt;=12, 5*权重!AH$48+(数据!AR312-6)*权重!AH$49,                              5*权重!AH$48+6*权重!AH$49+(数据!AR312-12)*权重!AH$51              )
 )</f>
        <v>16.899999999999999</v>
      </c>
      <c r="AS312" s="16">
        <f>IF( 数据!AS312&lt;=6,(数据!AS312-1)*权重!AI$48,              IF(数据!AS312&lt;=12, 5*权重!AI$48+(数据!AS312-6)*权重!AI$49,                              5*权重!AI$48+6*权重!AI$49+(数据!AS312-12)*权重!AI$51              )
 )</f>
        <v>3.1333333333333337</v>
      </c>
      <c r="AT312" s="16">
        <f>IF( 数据!AT312&lt;=6,(数据!AT312-1)*权重!AJ$48,              IF(数据!AT312&lt;=12, 5*权重!AJ$48+(数据!AT312-6)*权重!AJ$49,                              5*权重!AJ$48+6*权重!AJ$49+(数据!AT312-12)*权重!AJ$51              )
 )</f>
        <v>91.375</v>
      </c>
      <c r="AU312" s="16">
        <f>IF( 数据!AU312&lt;=6,(数据!AU312-1)*权重!AK$48,              IF(数据!AU312&lt;=12, 5*权重!AK$48+(数据!AU312-6)*权重!AK$49,                              5*权重!AK$48+6*权重!AK$49+(数据!AU312-12)*权重!AK$51              )
 )</f>
        <v>13.899999999999999</v>
      </c>
      <c r="AV312" s="16">
        <f>IF( 数据!AV312&lt;=6,(数据!AV312-1)*权重!AL$48,              IF(数据!AV312&lt;=10, 5*权重!AL$48+(数据!AV312-4)*权重!AL$50,                              5*权重!AL$48+4*权重!AL$50+(数据!AV312-10)*权重!AL$52              )  )</f>
        <v>2.5499999999999998</v>
      </c>
      <c r="AW312" s="16">
        <f>IF( 数据!AW312&lt;=6,(数据!AW312-1)*权重!AM$48,              IF(数据!AW312&lt;=10, 5*权重!AM$48+(数据!AW312-4)*权重!AM$50,                              5*权重!AM$48+4*权重!AM$50+(数据!AW312-10)*权重!AM$52              )  )</f>
        <v>2.7</v>
      </c>
      <c r="AX312" s="16">
        <f>IF( 数据!AX312&lt;=6,(数据!AX312-1)*权重!AN$48,              IF(数据!AX312&lt;=10, 5*权重!AN$48+(数据!AX312-4)*权重!AN$50,                              5*权重!AN$48+4*权重!AN$50+(数据!AX312-10)*权重!AN$52              )  )</f>
        <v>22.074999999999999</v>
      </c>
      <c r="AY312" s="8">
        <v>1</v>
      </c>
      <c r="AZ312" s="8">
        <v>3</v>
      </c>
      <c r="BA312" s="8">
        <v>2</v>
      </c>
      <c r="BB312" s="8">
        <v>3</v>
      </c>
      <c r="BC312" s="8">
        <v>1</v>
      </c>
      <c r="BD312" s="8">
        <v>4</v>
      </c>
      <c r="BE312" s="8">
        <v>1</v>
      </c>
      <c r="BF312" s="8">
        <v>2</v>
      </c>
      <c r="BG312" s="8">
        <v>3</v>
      </c>
      <c r="BH312" s="8">
        <v>1</v>
      </c>
      <c r="BI312" s="8">
        <v>2</v>
      </c>
      <c r="BJ312" s="8" t="s">
        <v>26</v>
      </c>
      <c r="BK312" s="8" t="s">
        <v>20</v>
      </c>
      <c r="BL312" s="8">
        <v>14</v>
      </c>
      <c r="BM312" s="8" t="s">
        <v>26</v>
      </c>
      <c r="BN312" s="8"/>
      <c r="BO312" s="8">
        <v>8</v>
      </c>
      <c r="BP312" s="34">
        <v>47299</v>
      </c>
      <c r="BQ312" s="8" t="s">
        <v>21</v>
      </c>
      <c r="BR312" s="8" t="s">
        <v>156</v>
      </c>
    </row>
    <row r="313" spans="1:70" ht="15.5" thickBot="1" x14ac:dyDescent="0.35">
      <c r="A313" s="8" t="s">
        <v>26</v>
      </c>
      <c r="B313" s="16">
        <f t="shared" si="12"/>
        <v>450.49</v>
      </c>
      <c r="C313" s="8" t="s">
        <v>652</v>
      </c>
      <c r="D313" s="8" t="s">
        <v>154</v>
      </c>
      <c r="E313" s="33">
        <v>1</v>
      </c>
      <c r="F313" s="8">
        <v>0</v>
      </c>
      <c r="G313" s="8" t="s">
        <v>228</v>
      </c>
      <c r="H313" s="8" t="s">
        <v>613</v>
      </c>
      <c r="I313" s="8">
        <v>23</v>
      </c>
      <c r="J313" s="8">
        <v>138</v>
      </c>
      <c r="K313" s="8">
        <v>145</v>
      </c>
      <c r="L313" s="16">
        <f>IF( 数据!L313&lt;=6,(数据!L313-1)*权重!B$48,              IF(数据!L313&lt;=12, 5*权重!B$48+(数据!L313-6)*权重!B$49,                              5*权重!B$48+6*权重!B$49+(数据!L313-12)*权重!B$51              )
 )</f>
        <v>3.0833333333333335</v>
      </c>
      <c r="M313" s="16">
        <f>IF( 数据!M313&lt;=6,(数据!M313-1)*权重!C$48,              IF(数据!M313&lt;=12, 5*权重!C$48+(数据!M313-6)*权重!C$49,                              5*权重!C$48+6*权重!C$49+(数据!M313-12)*权重!C$51              )
 )</f>
        <v>1.3</v>
      </c>
      <c r="N313" s="16">
        <f>IF( 数据!N313&lt;=6,(数据!N313-1)*权重!D$48,              IF(数据!N313&lt;=12, 5*权重!D$48+(数据!N313-6)*权重!D$49,                              5*权重!D$48+6*权重!D$49+(数据!N313-12)*权重!D$51              )
 )</f>
        <v>0</v>
      </c>
      <c r="O313" s="16">
        <f>IF( 数据!O313&lt;=6,(数据!O313-1)*权重!E$48,              IF(数据!O313&lt;=12, 5*权重!E$48+(数据!O313-6)*权重!E$49,                              5*权重!E$48+6*权重!E$49+(数据!O313-12)*权重!E$51              )
 )</f>
        <v>0</v>
      </c>
      <c r="P313" s="16">
        <f>IF( 数据!P313&lt;=6,(数据!P313-1)*权重!F$48,              IF(数据!P313&lt;=12, 5*权重!F$48+(数据!P313-6)*权重!F$49,                              5*权重!F$48+6*权重!F$49+(数据!P313-12)*权重!F$51              )
 )</f>
        <v>-2.7333333333333329</v>
      </c>
      <c r="Q313" s="16">
        <f>IF( 数据!Q313&lt;=6,(数据!Q313-1)*权重!G$48,              IF(数据!Q313&lt;=12, 5*权重!G$48+(数据!Q313-6)*权重!G$49,                              5*权重!G$48+6*权重!G$49+(数据!Q313-12)*权重!G$51              )
 )</f>
        <v>0</v>
      </c>
      <c r="R313" s="16">
        <f>IF( 数据!R313&lt;=6,(数据!R313-1)*权重!H$48,              IF(数据!R313&lt;=12, 5*权重!H$48+(数据!R313-6)*权重!H$49,                              5*权重!H$48+6*权重!H$49+(数据!R313-12)*权重!H$51              )
 )</f>
        <v>0</v>
      </c>
      <c r="S313" s="16">
        <f>IF( 数据!S313&lt;=6,(数据!S313-1)*权重!I$48,              IF(数据!S313&lt;=12, 5*权重!I$48+(数据!S313-6)*权重!I$49,                              5*权重!I$48+6*权重!I$49+(数据!S313-12)*权重!I$51              )
 )</f>
        <v>16.566666666666666</v>
      </c>
      <c r="T313" s="16">
        <f>IF( 数据!T313&lt;=6,(数据!T313-1)*权重!J$48,              IF(数据!T313&lt;=12, 5*权重!J$48+(数据!T313-6)*权重!J$49,                              5*权重!J$48+6*权重!J$49+(数据!T313-12)*权重!J$51              )
 )</f>
        <v>3.5</v>
      </c>
      <c r="U313" s="16">
        <f>IF( 数据!U313&lt;=6,(数据!U313-1)*权重!K$48,              IF(数据!U313&lt;=12, 5*权重!K$48+(数据!U313-6)*权重!K$49,                              5*权重!K$48+6*权重!K$49+(数据!U313-12)*权重!K$51              )
 )</f>
        <v>0</v>
      </c>
      <c r="V313" s="16">
        <f>IF( 数据!V313&lt;=6,(数据!V313-1)*权重!L$48,              IF(数据!V313&lt;=12, 5*权重!L$48+(数据!V313-6)*权重!L$49,                              5*权重!L$48+6*权重!L$49+(数据!V313-12)*权重!L$51              )
 )</f>
        <v>8.1666666666666679</v>
      </c>
      <c r="W313" s="16">
        <f>IF( 数据!W313&lt;=6,(数据!W313-1)*权重!M$48,              IF(数据!W313&lt;=12, 5*权重!M$48+(数据!W313-6)*权重!M$49,                              5*权重!M$48+6*权重!M$49+(数据!W313-12)*权重!M$51              )
 )</f>
        <v>-0.5</v>
      </c>
      <c r="X313" s="16">
        <f>IF( 数据!X313&lt;=6,(数据!X313-1)*权重!N$48,              IF(数据!X313&lt;=12, 5*权重!N$48+(数据!X313-6)*权重!N$49,                              5*权重!N$48+6*权重!N$49+(数据!X313-12)*权重!N$51              )
 )</f>
        <v>2.2166666666666663</v>
      </c>
      <c r="Y313" s="16">
        <f>IF( 数据!Y313&lt;=6,(数据!Y313-1)*权重!O$48,              IF(数据!Y313&lt;=12, 5*权重!O$48+(数据!Y313-6)*权重!O$49,                              5*权重!O$48+6*权重!O$49+(数据!Y313-12)*权重!O$51              )
 )</f>
        <v>1.6166666666666667</v>
      </c>
      <c r="Z313" s="16">
        <f>IF( 数据!Z313&lt;=6,(数据!Z313-1)*权重!P$48,              IF(数据!Z313&lt;=10, 5*权重!P$48+(数据!Z313-4)*权重!P$50,                              5*权重!P$48+4*权重!P$50+(数据!Z313-10)*权重!P$52              )  )</f>
        <v>-0.55000000000000027</v>
      </c>
      <c r="AA313" s="16">
        <f>IF( 数据!AA313&lt;=6,(数据!AA313-1)*权重!Q$48,              IF(数据!AA313&lt;=12, 5*权重!Q$48+(数据!AA313-6)*权重!Q$49,                              5*权重!Q$48+6*权重!Q$49+(数据!AA313-12)*权重!Q$51              )
 )</f>
        <v>5.3666666666666663</v>
      </c>
      <c r="AB313" s="16">
        <f>IF( 数据!AB313&lt;=6,(数据!AB313-1)*权重!R$48,              IF(数据!AB313&lt;=10, 5*权重!R$48+(数据!AB313-4)*权重!R$50,                              5*权重!R$48+4*权重!R$50+(数据!AB313-10)*权重!R$52              )  )</f>
        <v>56</v>
      </c>
      <c r="AC313" s="16">
        <f>IF( 数据!AC313&lt;=6,(数据!AC313-1)*权重!S$48,              IF(数据!AC313&lt;=12, 5*权重!S$48+(数据!AC313-6)*权重!S$49,                              5*权重!S$48+6*权重!S$49+(数据!AC313-12)*权重!S$51              )
 )</f>
        <v>18</v>
      </c>
      <c r="AD313" s="16">
        <f>IF( 数据!AD313&lt;=6,(数据!AD313-1)*权重!T$48,              IF(数据!AD313&lt;=12, 5*权重!T$48+(数据!AD313-6)*权重!T$49,                              5*权重!T$48+6*权重!T$49+(数据!AD313-12)*权重!T$51              )
 )</f>
        <v>1.4666666666666668</v>
      </c>
      <c r="AE313" s="16">
        <f>IF( 数据!AE313&lt;=6,(数据!AE313-1)*权重!U$48,              IF(数据!AE313&lt;=10, 5*权重!U$48+(数据!AE313-4)*权重!U$50,                              5*权重!U$48+4*权重!U$50+(数据!AE313-10)*权重!U$52              )  )</f>
        <v>-2.46</v>
      </c>
      <c r="AF313" s="16">
        <f>IF( 数据!AF313&lt;=6,(数据!AF313-1)*权重!V$48,              IF(数据!AF313&lt;=10, 5*权重!V$48+(数据!AF313-4)*权重!V$50,                              5*权重!V$48+4*权重!V$50+(数据!AF313-10)*权重!V$52              )  )</f>
        <v>6.8250000000000011</v>
      </c>
      <c r="AG313" s="16">
        <f>IF( 数据!AG313&lt;=6,(数据!AG313-1)*权重!W$48,              IF(数据!AG313&lt;=12, 5*权重!W$48+(数据!AG313-6)*权重!W$49,                              5*权重!W$48+6*权重!W$49+(数据!AG313-12)*权重!W$51              )
 )</f>
        <v>5.7</v>
      </c>
      <c r="AH313" s="16">
        <f>IF( 数据!AH313&lt;=6,(数据!AH313-1)*权重!X$48,              IF(数据!AH313&lt;=10, 5*权重!X$48+(数据!AH313-4)*权重!X$50,                              5*权重!X$48+4*权重!X$50+(数据!AH313-10)*权重!X$52              )  )</f>
        <v>-4.9999999999999989E-2</v>
      </c>
      <c r="AI313" s="16">
        <f>IF( 数据!AI313&lt;=6,(数据!AI313-1)*权重!Y$48,              IF(数据!AI313&lt;=12, 5*权重!Y$48+(数据!AI313-6)*权重!Y$49,                              5*权重!Y$48+6*权重!Y$49+(数据!AI313-12)*权重!Y$51              )
 )</f>
        <v>0</v>
      </c>
      <c r="AJ313" s="16">
        <f>IF( 数据!AJ313&lt;=6,(数据!AJ313-1)*权重!Z$48,              IF(数据!AJ313&lt;=10, 5*权重!Z$48+(数据!AJ313-4)*权重!Z$50,                              5*权重!Z$48+4*权重!Z$50+(数据!AJ313-10)*权重!Z$52              )  )</f>
        <v>9.25</v>
      </c>
      <c r="AK313" s="16">
        <f>IF( 数据!AK313&lt;=6,(数据!AK313-1)*权重!AA$48,              IF(数据!AK313&lt;=10, 5*权重!AA$48+(数据!AK313-4)*权重!AA$50,                              5*权重!AA$48+4*权重!AA$50+(数据!AK313-10)*权重!AA$52              )  )</f>
        <v>-2.2000000000000002</v>
      </c>
      <c r="AL313" s="16">
        <f>IF( 数据!AL313&lt;=6,(数据!AL313-1)*权重!AB$48,              IF(数据!AL313&lt;=12, 5*权重!AB$48+(数据!AL313-6)*权重!AB$49,                              5*权重!AB$48+6*权重!AB$49+(数据!AL313-12)*权重!AB$51              )
 )</f>
        <v>11.716666666666665</v>
      </c>
      <c r="AM313" s="16">
        <f>IF( 数据!AM313&lt;=6,(数据!AM313-1)*权重!AC$48,              IF(数据!AM313&lt;=12, 5*权重!AC$48+(数据!AM313-6)*权重!AC$49,                              5*权重!AC$48+6*权重!AC$49+(数据!AM313-12)*权重!AC$51              )
 )</f>
        <v>8.2333333333333343</v>
      </c>
      <c r="AN313" s="16">
        <f>IF( 数据!AN313&lt;=6,(数据!AN313-1)*权重!AD$48,              IF(数据!AN313&lt;=12, 5*权重!AD$48+(数据!AN313-6)*权重!AD$49,                              5*权重!AD$48+6*权重!AD$49+(数据!AN313-12)*权重!AD$51              )
 )</f>
        <v>96.25</v>
      </c>
      <c r="AO313" s="16">
        <f>IF( 数据!AO313&lt;=6,(数据!AO313-1)*权重!AE$48,              IF(数据!AO313&lt;=12, 5*权重!AE$48+(数据!AO313-6)*权重!AE$49,                              5*权重!AE$48+6*权重!AE$49+(数据!AO313-12)*权重!AE$51              )
 )</f>
        <v>9.7333333333333343</v>
      </c>
      <c r="AP313" s="16">
        <f>IF( 数据!AP313&lt;=6,(数据!AP313-1)*权重!AF$48,              IF(数据!AP313&lt;=12, 5*权重!AF$48+(数据!AP313-6)*权重!AF$49,                              5*权重!AF$48+6*权重!AF$49+(数据!AP313-12)*权重!AF$51              )
 )</f>
        <v>16.399999999999999</v>
      </c>
      <c r="AQ313" s="16">
        <f>IF( 数据!AQ313&lt;=6,(数据!AQ313-1)*权重!AG$48,              IF(数据!AQ313&lt;=12, 5*权重!AG$48+(数据!AQ313-6)*权重!AG$49,                              5*权重!AG$48+6*权重!AG$49+(数据!AQ313-12)*权重!AG$51              )
 )</f>
        <v>19.350000000000001</v>
      </c>
      <c r="AR313" s="16">
        <f>IF( 数据!AR313&lt;=6,(数据!AR313-1)*权重!AH$48,              IF(数据!AR313&lt;=12, 5*权重!AH$48+(数据!AR313-6)*权重!AH$49,                              5*权重!AH$48+6*权重!AH$49+(数据!AR313-12)*权重!AH$51              )
 )</f>
        <v>11.716666666666665</v>
      </c>
      <c r="AS313" s="16">
        <f>IF( 数据!AS313&lt;=6,(数据!AS313-1)*权重!AI$48,              IF(数据!AS313&lt;=12, 5*权重!AI$48+(数据!AS313-6)*权重!AI$49,                              5*权重!AI$48+6*权重!AI$49+(数据!AS313-12)*权重!AI$51              )
 )</f>
        <v>6.6500000000000012</v>
      </c>
      <c r="AT313" s="16">
        <f>IF( 数据!AT313&lt;=6,(数据!AT313-1)*权重!AJ$48,              IF(数据!AT313&lt;=12, 5*权重!AJ$48+(数据!AT313-6)*权重!AJ$49,                              5*权重!AJ$48+6*权重!AJ$49+(数据!AT313-12)*权重!AJ$51              )
 )</f>
        <v>96.25</v>
      </c>
      <c r="AU313" s="16">
        <f>IF( 数据!AU313&lt;=6,(数据!AU313-1)*权重!AK$48,              IF(数据!AU313&lt;=12, 5*权重!AK$48+(数据!AU313-6)*权重!AK$49,                              5*权重!AK$48+6*权重!AK$49+(数据!AU313-12)*权重!AK$51              )
 )</f>
        <v>14.799999999999999</v>
      </c>
      <c r="AV313" s="16">
        <f>IF( 数据!AV313&lt;=6,(数据!AV313-1)*权重!AL$48,              IF(数据!AV313&lt;=10, 5*权重!AL$48+(数据!AV313-4)*权重!AL$50,                              5*权重!AL$48+4*权重!AL$50+(数据!AV313-10)*权重!AL$52              )  )</f>
        <v>2.5499999999999998</v>
      </c>
      <c r="AW313" s="16">
        <f>IF( 数据!AW313&lt;=6,(数据!AW313-1)*权重!AM$48,              IF(数据!AW313&lt;=10, 5*权重!AM$48+(数据!AW313-4)*权重!AM$50,                              5*权重!AM$48+4*权重!AM$50+(数据!AW313-10)*权重!AM$52              )  )</f>
        <v>4.2</v>
      </c>
      <c r="AX313" s="16">
        <f>IF( 数据!AX313&lt;=6,(数据!AX313-1)*权重!AN$48,              IF(数据!AX313&lt;=10, 5*权重!AN$48+(数据!AX313-4)*权重!AN$50,                              5*权重!AN$48+4*权重!AN$50+(数据!AX313-10)*权重!AN$52              )  )</f>
        <v>22.074999999999999</v>
      </c>
      <c r="AY313" s="8">
        <v>1</v>
      </c>
      <c r="AZ313" s="8">
        <v>3</v>
      </c>
      <c r="BA313" s="8">
        <v>3</v>
      </c>
      <c r="BB313" s="8">
        <v>1</v>
      </c>
      <c r="BC313" s="8">
        <v>3</v>
      </c>
      <c r="BD313" s="8">
        <v>2</v>
      </c>
      <c r="BE313" s="8">
        <v>3</v>
      </c>
      <c r="BF313" s="8">
        <v>1</v>
      </c>
      <c r="BG313" s="8">
        <v>4</v>
      </c>
      <c r="BH313" s="8">
        <v>4</v>
      </c>
      <c r="BI313" s="8">
        <v>1</v>
      </c>
      <c r="BJ313" s="8" t="s">
        <v>26</v>
      </c>
      <c r="BK313" s="8" t="s">
        <v>20</v>
      </c>
      <c r="BL313" s="8">
        <v>15</v>
      </c>
      <c r="BM313" s="8" t="s">
        <v>26</v>
      </c>
      <c r="BN313" s="8"/>
      <c r="BO313" s="8">
        <v>3</v>
      </c>
      <c r="BP313" s="34">
        <v>47664</v>
      </c>
      <c r="BQ313" s="8" t="s">
        <v>21</v>
      </c>
      <c r="BR313" s="8" t="s">
        <v>156</v>
      </c>
    </row>
    <row r="314" spans="1:70" ht="15.5" thickBot="1" x14ac:dyDescent="0.35">
      <c r="A314" s="8" t="s">
        <v>26</v>
      </c>
      <c r="B314" s="16">
        <f t="shared" si="12"/>
        <v>437.53083333333325</v>
      </c>
      <c r="C314" s="8" t="s">
        <v>653</v>
      </c>
      <c r="D314" s="8" t="s">
        <v>154</v>
      </c>
      <c r="E314" s="33">
        <v>1</v>
      </c>
      <c r="F314" s="8">
        <v>0</v>
      </c>
      <c r="G314" s="8" t="s">
        <v>29</v>
      </c>
      <c r="H314" s="8" t="s">
        <v>323</v>
      </c>
      <c r="I314" s="8">
        <v>22</v>
      </c>
      <c r="J314" s="8">
        <v>151</v>
      </c>
      <c r="K314" s="8">
        <v>170</v>
      </c>
      <c r="L314" s="16">
        <f>IF( 数据!L314&lt;=6,(数据!L314-1)*权重!B$48,              IF(数据!L314&lt;=12, 5*权重!B$48+(数据!L314-6)*权重!B$49,                              5*权重!B$48+6*权重!B$49+(数据!L314-12)*权重!B$51              )
 )</f>
        <v>3.4666666666666668</v>
      </c>
      <c r="M314" s="16">
        <f>IF( 数据!M314&lt;=6,(数据!M314-1)*权重!C$48,              IF(数据!M314&lt;=12, 5*权重!C$48+(数据!M314-6)*权重!C$49,                              5*权重!C$48+6*权重!C$49+(数据!M314-12)*权重!C$51              )
 )</f>
        <v>0.91666666666666674</v>
      </c>
      <c r="N314" s="16">
        <f>IF( 数据!N314&lt;=6,(数据!N314-1)*权重!D$48,              IF(数据!N314&lt;=12, 5*权重!D$48+(数据!N314-6)*权重!D$49,                              5*权重!D$48+6*权重!D$49+(数据!N314-12)*权重!D$51              )
 )</f>
        <v>-0.55833333333333335</v>
      </c>
      <c r="O314" s="16">
        <f>IF( 数据!O314&lt;=6,(数据!O314-1)*权重!E$48,              IF(数据!O314&lt;=12, 5*权重!E$48+(数据!O314-6)*权重!E$49,                              5*权重!E$48+6*权重!E$49+(数据!O314-12)*权重!E$51              )
 )</f>
        <v>0</v>
      </c>
      <c r="P314" s="16">
        <f>IF( 数据!P314&lt;=6,(数据!P314-1)*权重!F$48,              IF(数据!P314&lt;=12, 5*权重!F$48+(数据!P314-6)*权重!F$49,                              5*权重!F$48+6*权重!F$49+(数据!P314-12)*权重!F$51              )
 )</f>
        <v>-2.7333333333333329</v>
      </c>
      <c r="Q314" s="16">
        <f>IF( 数据!Q314&lt;=6,(数据!Q314-1)*权重!G$48,              IF(数据!Q314&lt;=12, 5*权重!G$48+(数据!Q314-6)*权重!G$49,                              5*权重!G$48+6*权重!G$49+(数据!Q314-12)*权重!G$51              )
 )</f>
        <v>0</v>
      </c>
      <c r="R314" s="16">
        <f>IF( 数据!R314&lt;=6,(数据!R314-1)*权重!H$48,              IF(数据!R314&lt;=12, 5*权重!H$48+(数据!R314-6)*权重!H$49,                              5*权重!H$48+6*权重!H$49+(数据!R314-12)*权重!H$51              )
 )</f>
        <v>0</v>
      </c>
      <c r="S314" s="16">
        <f>IF( 数据!S314&lt;=6,(数据!S314-1)*权重!I$48,              IF(数据!S314&lt;=12, 5*权重!I$48+(数据!S314-6)*权重!I$49,                              5*权重!I$48+6*权重!I$49+(数据!S314-12)*权重!I$51              )
 )</f>
        <v>19.299999999999997</v>
      </c>
      <c r="T314" s="16">
        <f>IF( 数据!T314&lt;=6,(数据!T314-1)*权重!J$48,              IF(数据!T314&lt;=12, 5*权重!J$48+(数据!T314-6)*权重!J$49,                              5*权重!J$48+6*权重!J$49+(数据!T314-12)*权重!J$51              )
 )</f>
        <v>0.79999999999999982</v>
      </c>
      <c r="U314" s="16">
        <f>IF( 数据!U314&lt;=6,(数据!U314-1)*权重!K$48,              IF(数据!U314&lt;=12, 5*权重!K$48+(数据!U314-6)*权重!K$49,                              5*权重!K$48+6*权重!K$49+(数据!U314-12)*权重!K$51              )
 )</f>
        <v>0</v>
      </c>
      <c r="V314" s="16">
        <f>IF( 数据!V314&lt;=6,(数据!V314-1)*权重!L$48,              IF(数据!V314&lt;=12, 5*权重!L$48+(数据!V314-6)*权重!L$49,                              5*权重!L$48+6*权重!L$49+(数据!V314-12)*权重!L$51              )
 )</f>
        <v>6.4</v>
      </c>
      <c r="W314" s="16">
        <f>IF( 数据!W314&lt;=6,(数据!W314-1)*权重!M$48,              IF(数据!W314&lt;=12, 5*权重!M$48+(数据!W314-6)*权重!M$49,                              5*权重!M$48+6*权重!M$49+(数据!W314-12)*权重!M$51              )
 )</f>
        <v>0.1333333333333333</v>
      </c>
      <c r="X314" s="16">
        <f>IF( 数据!X314&lt;=6,(数据!X314-1)*权重!N$48,              IF(数据!X314&lt;=12, 5*权重!N$48+(数据!X314-6)*权重!N$49,                              5*权重!N$48+6*权重!N$49+(数据!X314-12)*权重!N$51              )
 )</f>
        <v>1.7999999999999998</v>
      </c>
      <c r="Y314" s="16">
        <f>IF( 数据!Y314&lt;=6,(数据!Y314-1)*权重!O$48,              IF(数据!Y314&lt;=12, 5*权重!O$48+(数据!Y314-6)*权重!O$49,                              5*权重!O$48+6*权重!O$49+(数据!Y314-12)*权重!O$51              )
 )</f>
        <v>0.96</v>
      </c>
      <c r="Z314" s="16">
        <f>IF( 数据!Z314&lt;=6,(数据!Z314-1)*权重!P$48,              IF(数据!Z314&lt;=10, 5*权重!P$48+(数据!Z314-4)*权重!P$50,                              5*权重!P$48+4*权重!P$50+(数据!Z314-10)*权重!P$52              )  )</f>
        <v>-1.25</v>
      </c>
      <c r="AA314" s="16">
        <f>IF( 数据!AA314&lt;=6,(数据!AA314-1)*权重!Q$48,              IF(数据!AA314&lt;=12, 5*权重!Q$48+(数据!AA314-6)*权重!Q$49,                              5*权重!Q$48+6*权重!Q$49+(数据!AA314-12)*权重!Q$51              )
 )</f>
        <v>5.833333333333333</v>
      </c>
      <c r="AB314" s="16">
        <f>IF( 数据!AB314&lt;=6,(数据!AB314-1)*权重!R$48,              IF(数据!AB314&lt;=10, 5*权重!R$48+(数据!AB314-4)*权重!R$50,                              5*权重!R$48+4*权重!R$50+(数据!AB314-10)*权重!R$52              )  )</f>
        <v>56.75</v>
      </c>
      <c r="AC314" s="16">
        <f>IF( 数据!AC314&lt;=6,(数据!AC314-1)*权重!S$48,              IF(数据!AC314&lt;=12, 5*权重!S$48+(数据!AC314-6)*权重!S$49,                              5*权重!S$48+6*权重!S$49+(数据!AC314-12)*权重!S$51              )
 )</f>
        <v>20.183333333333334</v>
      </c>
      <c r="AD314" s="16">
        <f>IF( 数据!AD314&lt;=6,(数据!AD314-1)*权重!T$48,              IF(数据!AD314&lt;=12, 5*权重!T$48+(数据!AD314-6)*权重!T$49,                              5*权重!T$48+6*权重!T$49+(数据!AD314-12)*权重!T$51              )
 )</f>
        <v>-0.86666666666666625</v>
      </c>
      <c r="AE314" s="16">
        <f>IF( 数据!AE314&lt;=6,(数据!AE314-1)*权重!U$48,              IF(数据!AE314&lt;=10, 5*权重!U$48+(数据!AE314-4)*权重!U$50,                              5*权重!U$48+4*权重!U$50+(数据!AE314-10)*权重!U$52              )  )</f>
        <v>-2.4499999999999993</v>
      </c>
      <c r="AF314" s="16">
        <f>IF( 数据!AF314&lt;=6,(数据!AF314-1)*权重!V$48,              IF(数据!AF314&lt;=10, 5*权重!V$48+(数据!AF314-4)*权重!V$50,                              5*权重!V$48+4*权重!V$50+(数据!AF314-10)*权重!V$52              )  )</f>
        <v>6.8250000000000011</v>
      </c>
      <c r="AG314" s="16">
        <f>IF( 数据!AG314&lt;=6,(数据!AG314-1)*权重!W$48,              IF(数据!AG314&lt;=12, 5*权重!W$48+(数据!AG314-6)*权重!W$49,                              5*权重!W$48+6*权重!W$49+(数据!AG314-12)*权重!W$51              )
 )</f>
        <v>3.0999999999999996</v>
      </c>
      <c r="AH314" s="16">
        <f>IF( 数据!AH314&lt;=6,(数据!AH314-1)*权重!X$48,              IF(数据!AH314&lt;=10, 5*权重!X$48+(数据!AH314-4)*权重!X$50,                              5*权重!X$48+4*权重!X$50+(数据!AH314-10)*权重!X$52              )  )</f>
        <v>6.25E-2</v>
      </c>
      <c r="AI314" s="16">
        <f>IF( 数据!AI314&lt;=6,(数据!AI314-1)*权重!Y$48,              IF(数据!AI314&lt;=12, 5*权重!Y$48+(数据!AI314-6)*权重!Y$49,                              5*权重!Y$48+6*权重!Y$49+(数据!AI314-12)*权重!Y$51              )
 )</f>
        <v>0</v>
      </c>
      <c r="AJ314" s="16">
        <f>IF( 数据!AJ314&lt;=6,(数据!AJ314-1)*权重!Z$48,              IF(数据!AJ314&lt;=10, 5*权重!Z$48+(数据!AJ314-4)*权重!Z$50,                              5*权重!Z$48+4*权重!Z$50+(数据!AJ314-10)*权重!Z$52              )  )</f>
        <v>9.8375000000000004</v>
      </c>
      <c r="AK314" s="16">
        <f>IF( 数据!AK314&lt;=6,(数据!AK314-1)*权重!AA$48,              IF(数据!AK314&lt;=10, 5*权重!AA$48+(数据!AK314-4)*权重!AA$50,                              5*权重!AA$48+4*权重!AA$50+(数据!AK314-10)*权重!AA$52              )  )</f>
        <v>-0.92500000000000004</v>
      </c>
      <c r="AL314" s="16">
        <f>IF( 数据!AL314&lt;=6,(数据!AL314-1)*权重!AB$48,              IF(数据!AL314&lt;=12, 5*权重!AB$48+(数据!AL314-6)*权重!AB$49,                              5*权重!AB$48+6*权重!AB$49+(数据!AL314-12)*权重!AB$51              )
 )</f>
        <v>14.4</v>
      </c>
      <c r="AM314" s="16">
        <f>IF( 数据!AM314&lt;=6,(数据!AM314-1)*权重!AC$48,              IF(数据!AM314&lt;=12, 5*权重!AC$48+(数据!AM314-6)*权重!AC$49,                              5*权重!AC$48+6*权重!AC$49+(数据!AM314-12)*权重!AC$51              )
 )</f>
        <v>8.8666666666666671</v>
      </c>
      <c r="AN314" s="16">
        <f>IF( 数据!AN314&lt;=6,(数据!AN314-1)*权重!AD$48,              IF(数据!AN314&lt;=12, 5*权重!AD$48+(数据!AN314-6)*权重!AD$49,                              5*权重!AD$48+6*权重!AD$49+(数据!AN314-12)*权重!AD$51              )
 )</f>
        <v>86.791666666666657</v>
      </c>
      <c r="AO314" s="16">
        <f>IF( 数据!AO314&lt;=6,(数据!AO314-1)*权重!AE$48,              IF(数据!AO314&lt;=12, 5*权重!AE$48+(数据!AO314-6)*权重!AE$49,                              5*权重!AE$48+6*权重!AE$49+(数据!AO314-12)*权重!AE$51              )
 )</f>
        <v>11.116666666666667</v>
      </c>
      <c r="AP314" s="16">
        <f>IF( 数据!AP314&lt;=6,(数据!AP314-1)*权重!AF$48,              IF(数据!AP314&lt;=12, 5*权重!AF$48+(数据!AP314-6)*权重!AF$49,                              5*权重!AF$48+6*权重!AF$49+(数据!AP314-12)*权重!AF$51              )
 )</f>
        <v>15.433333333333334</v>
      </c>
      <c r="AQ314" s="16">
        <f>IF( 数据!AQ314&lt;=6,(数据!AQ314-1)*权重!AG$48,              IF(数据!AQ314&lt;=12, 5*权重!AG$48+(数据!AQ314-6)*权重!AG$49,                              5*权重!AG$48+6*权重!AG$49+(数据!AQ314-12)*权重!AG$51              )
 )</f>
        <v>18.833333333333336</v>
      </c>
      <c r="AR314" s="16">
        <f>IF( 数据!AR314&lt;=6,(数据!AR314-1)*权重!AH$48,              IF(数据!AR314&lt;=12, 5*权重!AH$48+(数据!AR314-6)*权重!AH$49,                              5*权重!AH$48+6*权重!AH$49+(数据!AR314-12)*权重!AH$51              )
 )</f>
        <v>14.566666666666665</v>
      </c>
      <c r="AS314" s="16">
        <f>IF( 数据!AS314&lt;=6,(数据!AS314-1)*权重!AI$48,              IF(数据!AS314&lt;=12, 5*权重!AI$48+(数据!AS314-6)*权重!AI$49,                              5*权重!AI$48+6*权重!AI$49+(数据!AS314-12)*权重!AI$51              )
 )</f>
        <v>6.6500000000000012</v>
      </c>
      <c r="AT314" s="16">
        <f>IF( 数据!AT314&lt;=6,(数据!AT314-1)*权重!AJ$48,              IF(数据!AT314&lt;=12, 5*权重!AJ$48+(数据!AT314-6)*权重!AJ$49,                              5*权重!AJ$48+6*权重!AJ$49+(数据!AT314-12)*权重!AJ$51              )
 )</f>
        <v>86.5</v>
      </c>
      <c r="AU314" s="16">
        <f>IF( 数据!AU314&lt;=6,(数据!AU314-1)*权重!AK$48,              IF(数据!AU314&lt;=12, 5*权重!AK$48+(数据!AU314-6)*权重!AK$49,                              5*权重!AK$48+6*权重!AK$49+(数据!AU314-12)*权重!AK$51              )
 )</f>
        <v>14.499999999999998</v>
      </c>
      <c r="AV314" s="16">
        <f>IF( 数据!AV314&lt;=6,(数据!AV314-1)*权重!AL$48,              IF(数据!AV314&lt;=10, 5*权重!AL$48+(数据!AV314-4)*权重!AL$50,                              5*权重!AL$48+4*权重!AL$50+(数据!AV314-10)*权重!AL$52              )  )</f>
        <v>4.25</v>
      </c>
      <c r="AW314" s="16">
        <f>IF( 数据!AW314&lt;=6,(数据!AW314-1)*权重!AM$48,              IF(数据!AW314&lt;=10, 5*权重!AM$48+(数据!AW314-4)*权重!AM$50,                              5*权重!AM$48+4*权重!AM$50+(数据!AW314-10)*权重!AM$52              )  )</f>
        <v>3.45</v>
      </c>
      <c r="AX314" s="16">
        <f>IF( 数据!AX314&lt;=6,(数据!AX314-1)*权重!AN$48,              IF(数据!AX314&lt;=10, 5*权重!AN$48+(数据!AX314-4)*权重!AN$50,                              5*权重!AN$48+4*权重!AN$50+(数据!AX314-10)*权重!AN$52              )  )</f>
        <v>24.587499999999999</v>
      </c>
      <c r="AY314" s="8">
        <v>2</v>
      </c>
      <c r="AZ314" s="8">
        <v>2</v>
      </c>
      <c r="BA314" s="8">
        <v>3</v>
      </c>
      <c r="BB314" s="8">
        <v>3</v>
      </c>
      <c r="BC314" s="8">
        <v>2</v>
      </c>
      <c r="BD314" s="8">
        <v>1</v>
      </c>
      <c r="BE314" s="8">
        <v>1</v>
      </c>
      <c r="BF314" s="8">
        <v>2</v>
      </c>
      <c r="BG314" s="8">
        <v>2</v>
      </c>
      <c r="BH314" s="8">
        <v>3</v>
      </c>
      <c r="BI314" s="8">
        <v>1</v>
      </c>
      <c r="BJ314" s="8" t="s">
        <v>26</v>
      </c>
      <c r="BK314" s="8" t="s">
        <v>20</v>
      </c>
      <c r="BL314" s="8">
        <v>15</v>
      </c>
      <c r="BM314" s="8" t="s">
        <v>26</v>
      </c>
      <c r="BN314" s="8"/>
      <c r="BO314" s="8">
        <v>1</v>
      </c>
      <c r="BP314" s="34">
        <v>46934</v>
      </c>
      <c r="BQ314" s="8" t="s">
        <v>21</v>
      </c>
      <c r="BR314" s="8" t="s">
        <v>156</v>
      </c>
    </row>
    <row r="315" spans="1:70" ht="15.5" thickBot="1" x14ac:dyDescent="0.35">
      <c r="A315" s="8" t="s">
        <v>26</v>
      </c>
      <c r="B315" s="16">
        <f t="shared" si="12"/>
        <v>309.60416666666669</v>
      </c>
      <c r="C315" s="8" t="s">
        <v>654</v>
      </c>
      <c r="D315" s="8" t="s">
        <v>154</v>
      </c>
      <c r="E315" s="33">
        <v>0.92</v>
      </c>
      <c r="F315" s="8">
        <v>-125</v>
      </c>
      <c r="G315" s="8" t="s">
        <v>28</v>
      </c>
      <c r="H315" s="8" t="s">
        <v>221</v>
      </c>
      <c r="I315" s="8">
        <v>22</v>
      </c>
      <c r="J315" s="8">
        <v>75</v>
      </c>
      <c r="K315" s="8">
        <v>115</v>
      </c>
      <c r="L315" s="16">
        <f>IF( 数据!L315&lt;=6,(数据!L315-1)*权重!B$48,              IF(数据!L315&lt;=12, 5*权重!B$48+(数据!L315-6)*权重!B$49,                              5*权重!B$48+6*权重!B$49+(数据!L315-12)*权重!B$51              )
 )</f>
        <v>3.0833333333333335</v>
      </c>
      <c r="M315" s="16">
        <f>IF( 数据!M315&lt;=6,(数据!M315-1)*权重!C$48,              IF(数据!M315&lt;=12, 5*权重!C$48+(数据!M315-6)*权重!C$49,                              5*权重!C$48+6*权重!C$49+(数据!M315-12)*权重!C$51              )
 )</f>
        <v>2.1</v>
      </c>
      <c r="N315" s="16">
        <f>IF( 数据!N315&lt;=6,(数据!N315-1)*权重!D$48,              IF(数据!N315&lt;=12, 5*权重!D$48+(数据!N315-6)*权重!D$49,                              5*权重!D$48+6*权重!D$49+(数据!N315-12)*权重!D$51              )
 )</f>
        <v>-0.28666666666666663</v>
      </c>
      <c r="O315" s="16">
        <f>IF( 数据!O315&lt;=6,(数据!O315-1)*权重!E$48,              IF(数据!O315&lt;=12, 5*权重!E$48+(数据!O315-6)*权重!E$49,                              5*权重!E$48+6*权重!E$49+(数据!O315-12)*权重!E$51              )
 )</f>
        <v>0</v>
      </c>
      <c r="P315" s="16">
        <f>IF( 数据!P315&lt;=6,(数据!P315-1)*权重!F$48,              IF(数据!P315&lt;=12, 5*权重!F$48+(数据!P315-6)*权重!F$49,                              5*权重!F$48+6*权重!F$49+(数据!P315-12)*权重!F$51              )
 )</f>
        <v>-3.1166666666666663</v>
      </c>
      <c r="Q315" s="16">
        <f>IF( 数据!Q315&lt;=6,(数据!Q315-1)*权重!G$48,              IF(数据!Q315&lt;=12, 5*权重!G$48+(数据!Q315-6)*权重!G$49,                              5*权重!G$48+6*权重!G$49+(数据!Q315-12)*权重!G$51              )
 )</f>
        <v>0</v>
      </c>
      <c r="R315" s="16">
        <f>IF( 数据!R315&lt;=6,(数据!R315-1)*权重!H$48,              IF(数据!R315&lt;=12, 5*权重!H$48+(数据!R315-6)*权重!H$49,                              5*权重!H$48+6*权重!H$49+(数据!R315-12)*权重!H$51              )
 )</f>
        <v>0</v>
      </c>
      <c r="S315" s="16">
        <f>IF( 数据!S315&lt;=6,(数据!S315-1)*权重!I$48,              IF(数据!S315&lt;=12, 5*权重!I$48+(数据!S315-6)*权重!I$49,                              5*权重!I$48+6*权重!I$49+(数据!S315-12)*权重!I$51              )
 )</f>
        <v>7.5333333333333332</v>
      </c>
      <c r="T315" s="16">
        <f>IF( 数据!T315&lt;=6,(数据!T315-1)*权重!J$48,              IF(数据!T315&lt;=12, 5*权重!J$48+(数据!T315-6)*权重!J$49,                              5*权重!J$48+6*权重!J$49+(数据!T315-12)*权重!J$51              )
 )</f>
        <v>0.41666666666666652</v>
      </c>
      <c r="U315" s="16">
        <f>IF( 数据!U315&lt;=6,(数据!U315-1)*权重!K$48,              IF(数据!U315&lt;=12, 5*权重!K$48+(数据!U315-6)*权重!K$49,                              5*权重!K$48+6*权重!K$49+(数据!U315-12)*权重!K$51              )
 )</f>
        <v>0</v>
      </c>
      <c r="V315" s="16">
        <f>IF( 数据!V315&lt;=6,(数据!V315-1)*权重!L$48,              IF(数据!V315&lt;=12, 5*权重!L$48+(数据!V315-6)*权重!L$49,                              5*权重!L$48+6*权重!L$49+(数据!V315-12)*权重!L$51              )
 )</f>
        <v>6.0333333333333341</v>
      </c>
      <c r="W315" s="16">
        <f>IF( 数据!W315&lt;=6,(数据!W315-1)*权重!M$48,              IF(数据!W315&lt;=12, 5*权重!M$48+(数据!W315-6)*权重!M$49,                              5*权重!M$48+6*权重!M$49+(数据!W315-12)*权重!M$51              )
 )</f>
        <v>-0.54999999999999993</v>
      </c>
      <c r="X315" s="16">
        <f>IF( 数据!X315&lt;=6,(数据!X315-1)*权重!N$48,              IF(数据!X315&lt;=12, 5*权重!N$48+(数据!X315-6)*权重!N$49,                              5*权重!N$48+6*权重!N$49+(数据!X315-12)*权重!N$51              )
 )</f>
        <v>2.1333333333333333</v>
      </c>
      <c r="Y315" s="16">
        <f>IF( 数据!Y315&lt;=6,(数据!Y315-1)*权重!O$48,              IF(数据!Y315&lt;=12, 5*权重!O$48+(数据!Y315-6)*权重!O$49,                              5*权重!O$48+6*权重!O$49+(数据!Y315-12)*权重!O$51              )
 )</f>
        <v>1.7</v>
      </c>
      <c r="Z315" s="16">
        <f>IF( 数据!Z315&lt;=6,(数据!Z315-1)*权重!P$48,              IF(数据!Z315&lt;=10, 5*权重!P$48+(数据!Z315-4)*权重!P$50,                              5*权重!P$48+4*权重!P$50+(数据!Z315-10)*权重!P$52              )  )</f>
        <v>-0.88000000000000012</v>
      </c>
      <c r="AA315" s="16">
        <f>IF( 数据!AA315&lt;=6,(数据!AA315-1)*权重!Q$48,              IF(数据!AA315&lt;=12, 5*权重!Q$48+(数据!AA315-6)*权重!Q$49,                              5*权重!Q$48+6*权重!Q$49+(数据!AA315-12)*权重!Q$51              )
 )</f>
        <v>4.5</v>
      </c>
      <c r="AB315" s="16">
        <f>IF( 数据!AB315&lt;=6,(数据!AB315-1)*权重!R$48,              IF(数据!AB315&lt;=10, 5*权重!R$48+(数据!AB315-4)*权重!R$50,                              5*权重!R$48+4*权重!R$50+(数据!AB315-10)*权重!R$52              )  )</f>
        <v>56</v>
      </c>
      <c r="AC315" s="16">
        <f>IF( 数据!AC315&lt;=6,(数据!AC315-1)*权重!S$48,              IF(数据!AC315&lt;=12, 5*权重!S$48+(数据!AC315-6)*权重!S$49,                              5*权重!S$48+6*权重!S$49+(数据!AC315-12)*权重!S$51              )
 )</f>
        <v>18</v>
      </c>
      <c r="AD315" s="16">
        <f>IF( 数据!AD315&lt;=6,(数据!AD315-1)*权重!T$48,              IF(数据!AD315&lt;=12, 5*权重!T$48+(数据!AD315-6)*权重!T$49,                              5*权重!T$48+6*权重!T$49+(数据!AD315-12)*权重!T$51              )
 )</f>
        <v>-0.83333333333333304</v>
      </c>
      <c r="AE315" s="16">
        <f>IF( 数据!AE315&lt;=6,(数据!AE315-1)*权重!U$48,              IF(数据!AE315&lt;=10, 5*权重!U$48+(数据!AE315-4)*权重!U$50,                              5*权重!U$48+4*权重!U$50+(数据!AE315-10)*权重!U$52              )  )</f>
        <v>-2.7249999999999996</v>
      </c>
      <c r="AF315" s="16">
        <f>IF( 数据!AF315&lt;=6,(数据!AF315-1)*权重!V$48,              IF(数据!AF315&lt;=10, 5*权重!V$48+(数据!AF315-4)*权重!V$50,                              5*权重!V$48+4*权重!V$50+(数据!AF315-10)*权重!V$52              )  )</f>
        <v>6.5625000000000009</v>
      </c>
      <c r="AG315" s="16">
        <f>IF( 数据!AG315&lt;=6,(数据!AG315-1)*权重!W$48,              IF(数据!AG315&lt;=12, 5*权重!W$48+(数据!AG315-6)*权重!W$49,                              5*权重!W$48+6*权重!W$49+(数据!AG315-12)*权重!W$51              )
 )</f>
        <v>3.0999999999999996</v>
      </c>
      <c r="AH315" s="16">
        <f>IF( 数据!AH315&lt;=6,(数据!AH315-1)*权重!X$48,              IF(数据!AH315&lt;=10, 5*权重!X$48+(数据!AH315-4)*权重!X$50,                              5*权重!X$48+4*权重!X$50+(数据!AH315-10)*权重!X$52              )  )</f>
        <v>-1.75</v>
      </c>
      <c r="AI315" s="16">
        <f>IF( 数据!AI315&lt;=6,(数据!AI315-1)*权重!Y$48,              IF(数据!AI315&lt;=12, 5*权重!Y$48+(数据!AI315-6)*权重!Y$49,                              5*权重!Y$48+6*权重!Y$49+(数据!AI315-12)*权重!Y$51              )
 )</f>
        <v>0.1</v>
      </c>
      <c r="AJ315" s="16">
        <f>IF( 数据!AJ315&lt;=6,(数据!AJ315-1)*权重!Z$48,              IF(数据!AJ315&lt;=10, 5*权重!Z$48+(数据!AJ315-4)*权重!Z$50,                              5*权重!Z$48+4*权重!Z$50+(数据!AJ315-10)*权重!Z$52              )  )</f>
        <v>6.65</v>
      </c>
      <c r="AK315" s="16">
        <f>IF( 数据!AK315&lt;=6,(数据!AK315-1)*权重!AA$48,              IF(数据!AK315&lt;=10, 5*权重!AA$48+(数据!AK315-4)*权重!AA$50,                              5*权重!AA$48+4*权重!AA$50+(数据!AK315-10)*权重!AA$52              )  )</f>
        <v>-2.2000000000000002</v>
      </c>
      <c r="AL315" s="16">
        <f>IF( 数据!AL315&lt;=6,(数据!AL315-1)*权重!AB$48,              IF(数据!AL315&lt;=12, 5*权重!AB$48+(数据!AL315-6)*权重!AB$49,                              5*权重!AB$48+6*权重!AB$49+(数据!AL315-12)*权重!AB$51              )
 )</f>
        <v>10.833333333333332</v>
      </c>
      <c r="AM315" s="16">
        <f>IF( 数据!AM315&lt;=6,(数据!AM315-1)*权重!AC$48,              IF(数据!AM315&lt;=12, 5*权重!AC$48+(数据!AM315-6)*权重!AC$49,                              5*权重!AC$48+6*权重!AC$49+(数据!AM315-12)*权重!AC$51              )
 )</f>
        <v>8.1</v>
      </c>
      <c r="AN315" s="16">
        <f>IF( 数据!AN315&lt;=6,(数据!AN315-1)*权重!AD$48,              IF(数据!AN315&lt;=12, 5*权重!AD$48+(数据!AN315-6)*权重!AD$49,                              5*权重!AD$48+6*权重!AD$49+(数据!AN315-12)*权重!AD$51              )
 )</f>
        <v>53.458333333333329</v>
      </c>
      <c r="AO315" s="16">
        <f>IF( 数据!AO315&lt;=6,(数据!AO315-1)*权重!AE$48,              IF(数据!AO315&lt;=12, 5*权重!AE$48+(数据!AO315-6)*权重!AE$49,                              5*权重!AE$48+6*权重!AE$49+(数据!AO315-12)*权重!AE$51              )
 )</f>
        <v>6.9666666666666668</v>
      </c>
      <c r="AP315" s="16">
        <f>IF( 数据!AP315&lt;=6,(数据!AP315-1)*权重!AF$48,              IF(数据!AP315&lt;=12, 5*权重!AF$48+(数据!AP315-6)*权重!AF$49,                              5*权重!AF$48+6*权重!AF$49+(数据!AP315-12)*权重!AF$51              )
 )</f>
        <v>14.5</v>
      </c>
      <c r="AQ315" s="16">
        <f>IF( 数据!AQ315&lt;=6,(数据!AQ315-1)*权重!AG$48,              IF(数据!AQ315&lt;=12, 5*权重!AG$48+(数据!AQ315-6)*权重!AG$49,                              5*权重!AG$48+6*权重!AG$49+(数据!AQ315-12)*权重!AG$51              )
 )</f>
        <v>15.3</v>
      </c>
      <c r="AR315" s="16">
        <f>IF( 数据!AR315&lt;=6,(数据!AR315-1)*权重!AH$48,              IF(数据!AR315&lt;=12, 5*权重!AH$48+(数据!AR315-6)*权重!AH$49,                              5*权重!AH$48+6*权重!AH$49+(数据!AR315-12)*权重!AH$51              )
 )</f>
        <v>3.3</v>
      </c>
      <c r="AS315" s="16">
        <f>IF( 数据!AS315&lt;=6,(数据!AS315-1)*权重!AI$48,              IF(数据!AS315&lt;=12, 5*权重!AI$48+(数据!AS315-6)*权重!AI$49,                              5*权重!AI$48+6*权重!AI$49+(数据!AS315-12)*权重!AI$51              )
 )</f>
        <v>-1.6</v>
      </c>
      <c r="AT315" s="16">
        <f>IF( 数据!AT315&lt;=6,(数据!AT315-1)*权重!AJ$48,              IF(数据!AT315&lt;=12, 5*权重!AJ$48+(数据!AT315-6)*权重!AJ$49,                              5*权重!AJ$48+6*权重!AJ$49+(数据!AT315-12)*权重!AJ$51              )
 )</f>
        <v>60.770833333333343</v>
      </c>
      <c r="AU315" s="16">
        <f>IF( 数据!AU315&lt;=6,(数据!AU315-1)*权重!AK$48,              IF(数据!AU315&lt;=12, 5*权重!AK$48+(数据!AU315-6)*权重!AK$49,                              5*权重!AK$48+6*权重!AK$49+(数据!AU315-12)*权重!AK$51              )
 )</f>
        <v>7.7666666666666666</v>
      </c>
      <c r="AV315" s="16">
        <f>IF( 数据!AV315&lt;=6,(数据!AV315-1)*权重!AL$48,              IF(数据!AV315&lt;=10, 5*权重!AL$48+(数据!AV315-4)*权重!AL$50,                              5*权重!AL$48+4*权重!AL$50+(数据!AV315-10)*权重!AL$52              )  )</f>
        <v>3.4</v>
      </c>
      <c r="AW315" s="16">
        <f>IF( 数据!AW315&lt;=6,(数据!AW315-1)*权重!AM$48,              IF(数据!AW315&lt;=10, 5*权重!AM$48+(数据!AW315-4)*权重!AM$50,                              5*权重!AM$48+4*权重!AM$50+(数据!AW315-10)*权重!AM$52              )  )</f>
        <v>0</v>
      </c>
      <c r="AX315" s="16">
        <f>IF( 数据!AX315&lt;=6,(数据!AX315-1)*权重!AN$48,              IF(数据!AX315&lt;=10, 5*权重!AN$48+(数据!AX315-4)*权重!AN$50,                              5*权重!AN$48+4*权重!AN$50+(数据!AX315-10)*权重!AN$52              )  )</f>
        <v>21.237499999999997</v>
      </c>
      <c r="AY315" s="8">
        <v>2</v>
      </c>
      <c r="AZ315" s="8">
        <v>1</v>
      </c>
      <c r="BA315" s="8">
        <v>3</v>
      </c>
      <c r="BB315" s="8">
        <v>1</v>
      </c>
      <c r="BC315" s="8">
        <v>2</v>
      </c>
      <c r="BD315" s="8">
        <v>4</v>
      </c>
      <c r="BE315" s="8">
        <v>2</v>
      </c>
      <c r="BF315" s="8">
        <v>1</v>
      </c>
      <c r="BG315" s="8">
        <v>1</v>
      </c>
      <c r="BH315" s="8">
        <v>3</v>
      </c>
      <c r="BI315" s="8">
        <v>4</v>
      </c>
      <c r="BJ315" s="8" t="s">
        <v>26</v>
      </c>
      <c r="BK315" s="8" t="s">
        <v>22</v>
      </c>
      <c r="BL315" s="8">
        <v>12</v>
      </c>
      <c r="BM315" s="8" t="s">
        <v>26</v>
      </c>
      <c r="BN315" s="8"/>
      <c r="BO315" s="8" t="s">
        <v>26</v>
      </c>
      <c r="BP315" s="34">
        <v>46203</v>
      </c>
      <c r="BQ315" s="8" t="s">
        <v>21</v>
      </c>
      <c r="BR315" s="8" t="s">
        <v>156</v>
      </c>
    </row>
    <row r="316" spans="1:70" ht="15.5" thickBot="1" x14ac:dyDescent="0.35">
      <c r="A316" s="8" t="s">
        <v>26</v>
      </c>
      <c r="B316" s="16">
        <f>SUM(L316:AX316)</f>
        <v>312.41750000000002</v>
      </c>
      <c r="C316" s="8" t="s">
        <v>655</v>
      </c>
      <c r="D316" s="8" t="s">
        <v>154</v>
      </c>
      <c r="E316" s="33">
        <v>1</v>
      </c>
      <c r="F316" s="8">
        <v>0</v>
      </c>
      <c r="G316" s="8" t="s">
        <v>228</v>
      </c>
      <c r="H316" s="8" t="s">
        <v>32</v>
      </c>
      <c r="I316" s="8">
        <v>33</v>
      </c>
      <c r="J316" s="8">
        <v>109</v>
      </c>
      <c r="K316" s="8">
        <v>135</v>
      </c>
      <c r="L316" s="16">
        <f>IF( 数据!L316&lt;=6,(数据!L316-1)*权重!B$48,              IF(数据!L316&lt;=12, 5*权重!B$48+(数据!L316-6)*权重!B$49,                              5*权重!B$48+6*权重!B$49+(数据!L316-12)*权重!B$51              )
 )</f>
        <v>3.25</v>
      </c>
      <c r="M316" s="16">
        <f>IF( 数据!M316&lt;=6,(数据!M316-1)*权重!C$48,              IF(数据!M316&lt;=12, 5*权重!C$48+(数据!M316-6)*权重!C$49,                              5*权重!C$48+6*权重!C$49+(数据!M316-12)*权重!C$51              )
 )</f>
        <v>0.57999999999999996</v>
      </c>
      <c r="N316" s="16">
        <f>IF( 数据!N316&lt;=6,(数据!N316-1)*权重!D$48,              IF(数据!N316&lt;=12, 5*权重!D$48+(数据!N316-6)*权重!D$49,                              5*权重!D$48+6*权重!D$49+(数据!N316-12)*权重!D$51              )
 )</f>
        <v>0</v>
      </c>
      <c r="O316" s="16">
        <f>IF( 数据!O316&lt;=6,(数据!O316-1)*权重!E$48,              IF(数据!O316&lt;=12, 5*权重!E$48+(数据!O316-6)*权重!E$49,                              5*权重!E$48+6*权重!E$49+(数据!O316-12)*权重!E$51              )
 )</f>
        <v>0</v>
      </c>
      <c r="P316" s="16">
        <f>IF( 数据!P316&lt;=6,(数据!P316-1)*权重!F$48,              IF(数据!P316&lt;=12, 5*权重!F$48+(数据!P316-6)*权重!F$49,                              5*权重!F$48+6*权重!F$49+(数据!P316-12)*权重!F$51              )
 )</f>
        <v>-3.5166666666666662</v>
      </c>
      <c r="Q316" s="16">
        <f>IF( 数据!Q316&lt;=6,(数据!Q316-1)*权重!G$48,              IF(数据!Q316&lt;=12, 5*权重!G$48+(数据!Q316-6)*权重!G$49,                              5*权重!G$48+6*权重!G$49+(数据!Q316-12)*权重!G$51              )
 )</f>
        <v>0</v>
      </c>
      <c r="R316" s="16">
        <f>IF( 数据!R316&lt;=6,(数据!R316-1)*权重!H$48,              IF(数据!R316&lt;=12, 5*权重!H$48+(数据!R316-6)*权重!H$49,                              5*权重!H$48+6*权重!H$49+(数据!R316-12)*权重!H$51              )
 )</f>
        <v>0</v>
      </c>
      <c r="S316" s="16">
        <f>IF( 数据!S316&lt;=6,(数据!S316-1)*权重!I$48,              IF(数据!S316&lt;=12, 5*权重!I$48+(数据!S316-6)*权重!I$49,                              5*权重!I$48+6*权重!I$49+(数据!S316-12)*权重!I$51              )
 )</f>
        <v>1.2</v>
      </c>
      <c r="T316" s="16">
        <f>IF( 数据!T316&lt;=6,(数据!T316-1)*权重!J$48,              IF(数据!T316&lt;=12, 5*权重!J$48+(数据!T316-6)*权重!J$49,                              5*权重!J$48+6*权重!J$49+(数据!T316-12)*权重!J$51              )
 )</f>
        <v>0</v>
      </c>
      <c r="U316" s="16">
        <f>IF( 数据!U316&lt;=6,(数据!U316-1)*权重!K$48,              IF(数据!U316&lt;=12, 5*权重!K$48+(数据!U316-6)*权重!K$49,                              5*权重!K$48+6*权重!K$49+(数据!U316-12)*权重!K$51              )
 )</f>
        <v>0</v>
      </c>
      <c r="V316" s="16">
        <f>IF( 数据!V316&lt;=6,(数据!V316-1)*权重!L$48,              IF(数据!V316&lt;=12, 5*权重!L$48+(数据!V316-6)*权重!L$49,                              5*权重!L$48+6*权重!L$49+(数据!V316-12)*权重!L$51              )
 )</f>
        <v>0</v>
      </c>
      <c r="W316" s="16">
        <f>IF( 数据!W316&lt;=6,(数据!W316-1)*权重!M$48,              IF(数据!W316&lt;=12, 5*权重!M$48+(数据!W316-6)*权重!M$49,                              5*权重!M$48+6*权重!M$49+(数据!W316-12)*权重!M$51              )
 )</f>
        <v>-0.56666666666666665</v>
      </c>
      <c r="X316" s="16">
        <f>IF( 数据!X316&lt;=6,(数据!X316-1)*权重!N$48,              IF(数据!X316&lt;=12, 5*权重!N$48+(数据!X316-6)*权重!N$49,                              5*权重!N$48+6*权重!N$49+(数据!X316-12)*权重!N$51              )
 )</f>
        <v>2.0499999999999998</v>
      </c>
      <c r="Y316" s="16">
        <f>IF( 数据!Y316&lt;=6,(数据!Y316-1)*权重!O$48,              IF(数据!Y316&lt;=12, 5*权重!O$48+(数据!Y316-6)*权重!O$49,                              5*权重!O$48+6*权重!O$49+(数据!Y316-12)*权重!O$51              )
 )</f>
        <v>0.48</v>
      </c>
      <c r="Z316" s="16">
        <f>IF( 数据!Z316&lt;=6,(数据!Z316-1)*权重!P$48,              IF(数据!Z316&lt;=10, 5*权重!P$48+(数据!Z316-4)*权重!P$50,                              5*权重!P$48+4*权重!P$50+(数据!Z316-10)*权重!P$52              )  )</f>
        <v>-0.88000000000000012</v>
      </c>
      <c r="AA316" s="16">
        <f>IF( 数据!AA316&lt;=6,(数据!AA316-1)*权重!Q$48,              IF(数据!AA316&lt;=12, 5*权重!Q$48+(数据!AA316-6)*权重!Q$49,                              5*权重!Q$48+6*权重!Q$49+(数据!AA316-12)*权重!Q$51              )
 )</f>
        <v>4.9333333333333327</v>
      </c>
      <c r="AB316" s="16">
        <f>IF( 数据!AB316&lt;=6,(数据!AB316-1)*权重!R$48,              IF(数据!AB316&lt;=10, 5*权重!R$48+(数据!AB316-4)*权重!R$50,                              5*权重!R$48+4*权重!R$50+(数据!AB316-10)*权重!R$52              )  )</f>
        <v>53.75</v>
      </c>
      <c r="AC316" s="16">
        <f>IF( 数据!AC316&lt;=6,(数据!AC316-1)*权重!S$48,              IF(数据!AC316&lt;=12, 5*权重!S$48+(数据!AC316-6)*权重!S$49,                              5*权重!S$48+6*权重!S$49+(数据!AC316-12)*权重!S$51              )
 )</f>
        <v>18.75</v>
      </c>
      <c r="AD316" s="16">
        <f>IF( 数据!AD316&lt;=6,(数据!AD316-1)*权重!T$48,              IF(数据!AD316&lt;=12, 5*权重!T$48+(数据!AD316-6)*权重!T$49,                              5*权重!T$48+6*权重!T$49+(数据!AD316-12)*权重!T$51              )
 )</f>
        <v>-1.5999999999999996</v>
      </c>
      <c r="AE316" s="16">
        <f>IF( 数据!AE316&lt;=6,(数据!AE316-1)*权重!U$48,              IF(数据!AE316&lt;=10, 5*权重!U$48+(数据!AE316-4)*权重!U$50,                              5*权重!U$48+4*权重!U$50+(数据!AE316-10)*权重!U$52              )  )</f>
        <v>-3.2749999999999995</v>
      </c>
      <c r="AF316" s="16">
        <f>IF( 数据!AF316&lt;=6,(数据!AF316-1)*权重!V$48,              IF(数据!AF316&lt;=10, 5*权重!V$48+(数据!AF316-4)*权重!V$50,                              5*权重!V$48+4*权重!V$50+(数据!AF316-10)*权重!V$52              )  )</f>
        <v>6.5250000000000004</v>
      </c>
      <c r="AG316" s="16">
        <f>IF( 数据!AG316&lt;=6,(数据!AG316-1)*权重!W$48,              IF(数据!AG316&lt;=12, 5*权重!W$48+(数据!AG316-6)*权重!W$49,                              5*权重!W$48+6*权重!W$49+(数据!AG316-12)*权重!W$51              )
 )</f>
        <v>5.7</v>
      </c>
      <c r="AH316" s="16">
        <f>IF( 数据!AH316&lt;=6,(数据!AH316-1)*权重!X$48,              IF(数据!AH316&lt;=10, 5*权重!X$48+(数据!AH316-4)*权重!X$50,                              5*权重!X$48+4*权重!X$50+(数据!AH316-10)*权重!X$52              )  )</f>
        <v>0.125</v>
      </c>
      <c r="AI316" s="16">
        <f>IF( 数据!AI316&lt;=6,(数据!AI316-1)*权重!Y$48,              IF(数据!AI316&lt;=12, 5*权重!Y$48+(数据!AI316-6)*权重!Y$49,                              5*权重!Y$48+6*权重!Y$49+(数据!AI316-12)*权重!Y$51              )
 )</f>
        <v>0.1</v>
      </c>
      <c r="AJ316" s="16">
        <f>IF( 数据!AJ316&lt;=6,(数据!AJ316-1)*权重!Z$48,              IF(数据!AJ316&lt;=10, 5*权重!Z$48+(数据!AJ316-4)*权重!Z$50,                              5*权重!Z$48+4*权重!Z$50+(数据!AJ316-10)*权重!Z$52              )  )</f>
        <v>7.4875000000000007</v>
      </c>
      <c r="AK316" s="16">
        <f>IF( 数据!AK316&lt;=6,(数据!AK316-1)*权重!AA$48,              IF(数据!AK316&lt;=10, 5*权重!AA$48+(数据!AK316-4)*权重!AA$50,                              5*权重!AA$48+4*权重!AA$50+(数据!AK316-10)*权重!AA$52              )  )</f>
        <v>-1.2750000000000001</v>
      </c>
      <c r="AL316" s="16">
        <f>IF( 数据!AL316&lt;=6,(数据!AL316-1)*权重!AB$48,              IF(数据!AL316&lt;=12, 5*权重!AB$48+(数据!AL316-6)*权重!AB$49,                              5*权重!AB$48+6*权重!AB$49+(数据!AL316-12)*权重!AB$51              )
 )</f>
        <v>10.833333333333332</v>
      </c>
      <c r="AM316" s="16">
        <f>IF( 数据!AM316&lt;=6,(数据!AM316-1)*权重!AC$48,              IF(数据!AM316&lt;=12, 5*权重!AC$48+(数据!AM316-6)*权重!AC$49,                              5*权重!AC$48+6*权重!AC$49+(数据!AM316-12)*权重!AC$51              )
 )</f>
        <v>8.2333333333333343</v>
      </c>
      <c r="AN316" s="16">
        <f>IF( 数据!AN316&lt;=6,(数据!AN316-1)*权重!AD$48,              IF(数据!AN316&lt;=12, 5*权重!AD$48+(数据!AN316-6)*权重!AD$49,                              5*权重!AD$48+6*权重!AD$49+(数据!AN316-12)*权重!AD$51              )
 )</f>
        <v>46.25</v>
      </c>
      <c r="AO316" s="16">
        <f>IF( 数据!AO316&lt;=6,(数据!AO316-1)*权重!AE$48,              IF(数据!AO316&lt;=12, 5*权重!AE$48+(数据!AO316-6)*权重!AE$49,                              5*权重!AE$48+6*权重!AE$49+(数据!AO316-12)*权重!AE$51              )
 )</f>
        <v>12.5</v>
      </c>
      <c r="AP316" s="16">
        <f>IF( 数据!AP316&lt;=6,(数据!AP316-1)*权重!AF$48,              IF(数据!AP316&lt;=12, 5*权重!AF$48+(数据!AP316-6)*权重!AF$49,                              5*权重!AF$48+6*权重!AF$49+(数据!AP316-12)*权重!AF$51              )
 )</f>
        <v>16.399999999999999</v>
      </c>
      <c r="AQ316" s="16">
        <f>IF( 数据!AQ316&lt;=6,(数据!AQ316-1)*权重!AG$48,              IF(数据!AQ316&lt;=12, 5*权重!AG$48+(数据!AQ316-6)*权重!AG$49,                              5*权重!AG$48+6*权重!AG$49+(数据!AQ316-12)*权重!AG$51              )
 )</f>
        <v>18.833333333333336</v>
      </c>
      <c r="AR316" s="16">
        <f>IF( 数据!AR316&lt;=6,(数据!AR316-1)*权重!AH$48,              IF(数据!AR316&lt;=12, 5*权重!AH$48+(数据!AR316-6)*权重!AH$49,                              5*权重!AH$48+6*权重!AH$49+(数据!AR316-12)*权重!AH$51              )
 )</f>
        <v>8.35</v>
      </c>
      <c r="AS316" s="16">
        <f>IF( 数据!AS316&lt;=6,(数据!AS316-1)*权重!AI$48,              IF(数据!AS316&lt;=12, 5*权重!AI$48+(数据!AS316-6)*权重!AI$49,                              5*权重!AI$48+6*权重!AI$49+(数据!AS316-12)*权重!AI$51              )
 )</f>
        <v>6.6500000000000012</v>
      </c>
      <c r="AT316" s="16">
        <f>IF( 数据!AT316&lt;=6,(数据!AT316-1)*权重!AJ$48,              IF(数据!AT316&lt;=12, 5*权重!AJ$48+(数据!AT316-6)*权重!AJ$49,                              5*权重!AJ$48+6*权重!AJ$49+(数据!AT316-12)*权重!AJ$51              )
 )</f>
        <v>48.3125</v>
      </c>
      <c r="AU316" s="16">
        <f>IF( 数据!AU316&lt;=6,(数据!AU316-1)*权重!AK$48,              IF(数据!AU316&lt;=12, 5*权重!AK$48+(数据!AU316-6)*权重!AK$49,                              5*权重!AK$48+6*权重!AK$49+(数据!AU316-12)*权重!AK$51              )
 )</f>
        <v>14.2</v>
      </c>
      <c r="AV316" s="16">
        <f>IF( 数据!AV316&lt;=6,(数据!AV316-1)*权重!AL$48,              IF(数据!AV316&lt;=10, 5*权重!AL$48+(数据!AV316-4)*权重!AL$50,                              5*权重!AL$48+4*权重!AL$50+(数据!AV316-10)*权重!AL$52              )  )</f>
        <v>2.9749999999999996</v>
      </c>
      <c r="AW316" s="16">
        <f>IF( 数据!AW316&lt;=6,(数据!AW316-1)*权重!AM$48,              IF(数据!AW316&lt;=10, 5*权重!AM$48+(数据!AW316-4)*权重!AM$50,                              5*权重!AM$48+4*权重!AM$50+(数据!AW316-10)*权重!AM$52              )  )</f>
        <v>3.8250000000000002</v>
      </c>
      <c r="AX316" s="16">
        <f>IF( 数据!AX316&lt;=6,(数据!AX316-1)*权重!AN$48,              IF(数据!AX316&lt;=10, 5*权重!AN$48+(数据!AX316-4)*权重!AN$50,                              5*权重!AN$48+4*权重!AN$50+(数据!AX316-10)*权重!AN$52              )  )</f>
        <v>21.237499999999997</v>
      </c>
      <c r="AY316" s="8">
        <v>15</v>
      </c>
      <c r="AZ316" s="8">
        <v>11</v>
      </c>
      <c r="BA316" s="8">
        <v>13</v>
      </c>
      <c r="BB316" s="8">
        <v>12</v>
      </c>
      <c r="BC316" s="8">
        <v>4</v>
      </c>
      <c r="BD316" s="8">
        <v>13</v>
      </c>
      <c r="BE316" s="8">
        <v>17</v>
      </c>
      <c r="BF316" s="8">
        <v>12</v>
      </c>
      <c r="BG316" s="8">
        <v>4</v>
      </c>
      <c r="BH316" s="8">
        <v>13</v>
      </c>
      <c r="BI316" s="8">
        <v>13</v>
      </c>
      <c r="BJ316" s="8" t="s">
        <v>26</v>
      </c>
      <c r="BK316" s="8" t="s">
        <v>20</v>
      </c>
      <c r="BL316" s="8">
        <v>12</v>
      </c>
      <c r="BM316" s="8" t="s">
        <v>26</v>
      </c>
      <c r="BN316" s="8"/>
      <c r="BO316" s="8" t="s">
        <v>26</v>
      </c>
      <c r="BP316" s="34">
        <v>46203</v>
      </c>
      <c r="BQ316" s="8" t="s">
        <v>21</v>
      </c>
      <c r="BR316" s="8" t="s">
        <v>156</v>
      </c>
    </row>
    <row r="317" spans="1:70" ht="15.5" thickBot="1" x14ac:dyDescent="0.35">
      <c r="A317" s="8" t="s">
        <v>26</v>
      </c>
      <c r="B317" s="16">
        <f t="shared" si="12"/>
        <v>396.89833333333331</v>
      </c>
      <c r="C317" s="8" t="s">
        <v>656</v>
      </c>
      <c r="D317" s="8" t="s">
        <v>154</v>
      </c>
      <c r="E317" s="33">
        <v>1</v>
      </c>
      <c r="F317" s="8">
        <v>0</v>
      </c>
      <c r="G317" s="8" t="s">
        <v>33</v>
      </c>
      <c r="H317" s="8" t="s">
        <v>158</v>
      </c>
      <c r="I317" s="8">
        <v>33</v>
      </c>
      <c r="J317" s="8">
        <v>144</v>
      </c>
      <c r="K317" s="8">
        <v>144</v>
      </c>
      <c r="L317" s="16">
        <f>IF( 数据!L317&lt;=6,(数据!L317-1)*权重!B$48,              IF(数据!L317&lt;=12, 5*权重!B$48+(数据!L317-6)*权重!B$49,                              5*权重!B$48+6*权重!B$49+(数据!L317-12)*权重!B$51              )
 )</f>
        <v>3.4666666666666668</v>
      </c>
      <c r="M317" s="16">
        <f>IF( 数据!M317&lt;=6,(数据!M317-1)*权重!C$48,              IF(数据!M317&lt;=12, 5*权重!C$48+(数据!M317-6)*权重!C$49,                              5*权重!C$48+6*权重!C$49+(数据!M317-12)*权重!C$51              )
 )</f>
        <v>1.7</v>
      </c>
      <c r="N317" s="16">
        <f>IF( 数据!N317&lt;=6,(数据!N317-1)*权重!D$48,              IF(数据!N317&lt;=12, 5*权重!D$48+(数据!N317-6)*权重!D$49,                              5*权重!D$48+6*权重!D$49+(数据!N317-12)*权重!D$51              )
 )</f>
        <v>0.82000000000000006</v>
      </c>
      <c r="O317" s="16">
        <f>IF( 数据!O317&lt;=6,(数据!O317-1)*权重!E$48,              IF(数据!O317&lt;=12, 5*权重!E$48+(数据!O317-6)*权重!E$49,                              5*权重!E$48+6*权重!E$49+(数据!O317-12)*权重!E$51              )
 )</f>
        <v>0</v>
      </c>
      <c r="P317" s="16">
        <f>IF( 数据!P317&lt;=6,(数据!P317-1)*权重!F$48,              IF(数据!P317&lt;=12, 5*权重!F$48+(数据!P317-6)*权重!F$49,                              5*权重!F$48+6*权重!F$49+(数据!P317-12)*权重!F$51              )
 )</f>
        <v>-3.4999999999999996</v>
      </c>
      <c r="Q317" s="16">
        <f>IF( 数据!Q317&lt;=6,(数据!Q317-1)*权重!G$48,              IF(数据!Q317&lt;=12, 5*权重!G$48+(数据!Q317-6)*权重!G$49,                              5*权重!G$48+6*权重!G$49+(数据!Q317-12)*权重!G$51              )
 )</f>
        <v>0</v>
      </c>
      <c r="R317" s="16">
        <f>IF( 数据!R317&lt;=6,(数据!R317-1)*权重!H$48,              IF(数据!R317&lt;=12, 5*权重!H$48+(数据!R317-6)*权重!H$49,                              5*权重!H$48+6*权重!H$49+(数据!R317-12)*权重!H$51              )
 )</f>
        <v>0</v>
      </c>
      <c r="S317" s="16">
        <f>IF( 数据!S317&lt;=6,(数据!S317-1)*权重!I$48,              IF(数据!S317&lt;=12, 5*权重!I$48+(数据!S317-6)*权重!I$49,                              5*权重!I$48+6*权重!I$49+(数据!S317-12)*权重!I$51              )
 )</f>
        <v>10.6</v>
      </c>
      <c r="T317" s="16">
        <f>IF( 数据!T317&lt;=6,(数据!T317-1)*权重!J$48,              IF(数据!T317&lt;=12, 5*权重!J$48+(数据!T317-6)*权重!J$49,                              5*权重!J$48+6*权重!J$49+(数据!T317-12)*权重!J$51              )
 )</f>
        <v>1.7999999999999998</v>
      </c>
      <c r="U317" s="16">
        <f>IF( 数据!U317&lt;=6,(数据!U317-1)*权重!K$48,              IF(数据!U317&lt;=12, 5*权重!K$48+(数据!U317-6)*权重!K$49,                              5*权重!K$48+6*权重!K$49+(数据!U317-12)*权重!K$51              )
 )</f>
        <v>0</v>
      </c>
      <c r="V317" s="16">
        <f>IF( 数据!V317&lt;=6,(数据!V317-1)*权重!L$48,              IF(数据!V317&lt;=12, 5*权重!L$48+(数据!V317-6)*权重!L$49,                              5*权重!L$48+6*权重!L$49+(数据!V317-12)*权重!L$51              )
 )</f>
        <v>6.4</v>
      </c>
      <c r="W317" s="16">
        <f>IF( 数据!W317&lt;=6,(数据!W317-1)*权重!M$48,              IF(数据!W317&lt;=12, 5*权重!M$48+(数据!W317-6)*权重!M$49,                              5*权重!M$48+6*权重!M$49+(数据!W317-12)*权重!M$51              )
 )</f>
        <v>-0.5</v>
      </c>
      <c r="X317" s="16">
        <f>IF( 数据!X317&lt;=6,(数据!X317-1)*权重!N$48,              IF(数据!X317&lt;=12, 5*权重!N$48+(数据!X317-6)*权重!N$49,                              5*权重!N$48+6*权重!N$49+(数据!X317-12)*权重!N$51              )
 )</f>
        <v>3.1999999999999997</v>
      </c>
      <c r="Y317" s="16">
        <f>IF( 数据!Y317&lt;=6,(数据!Y317-1)*权重!O$48,              IF(数据!Y317&lt;=12, 5*权重!O$48+(数据!Y317-6)*权重!O$49,                              5*权重!O$48+6*权重!O$49+(数据!Y317-12)*权重!O$51              )
 )</f>
        <v>0.72</v>
      </c>
      <c r="Z317" s="16">
        <f>IF( 数据!Z317&lt;=6,(数据!Z317-1)*权重!P$48,              IF(数据!Z317&lt;=10, 5*权重!P$48+(数据!Z317-4)*权重!P$50,                              5*权重!P$48+4*权重!P$50+(数据!Z317-10)*权重!P$52              )  )</f>
        <v>-1.6</v>
      </c>
      <c r="AA317" s="16">
        <f>IF( 数据!AA317&lt;=6,(数据!AA317-1)*权重!Q$48,              IF(数据!AA317&lt;=12, 5*权重!Q$48+(数据!AA317-6)*权重!Q$49,                              5*权重!Q$48+6*权重!Q$49+(数据!AA317-12)*权重!Q$51              )
 )</f>
        <v>7.1666666666666661</v>
      </c>
      <c r="AB317" s="16">
        <f>IF( 数据!AB317&lt;=6,(数据!AB317-1)*权重!R$48,              IF(数据!AB317&lt;=10, 5*权重!R$48+(数据!AB317-4)*权重!R$50,                              5*权重!R$48+4*权重!R$50+(数据!AB317-10)*权重!R$52              )  )</f>
        <v>58.25</v>
      </c>
      <c r="AC317" s="16">
        <f>IF( 数据!AC317&lt;=6,(数据!AC317-1)*权重!S$48,              IF(数据!AC317&lt;=12, 5*权重!S$48+(数据!AC317-6)*权重!S$49,                              5*权重!S$48+6*权重!S$49+(数据!AC317-12)*权重!S$51              )
 )</f>
        <v>20.183333333333334</v>
      </c>
      <c r="AD317" s="16">
        <f>IF( 数据!AD317&lt;=6,(数据!AD317-1)*权重!T$48,              IF(数据!AD317&lt;=12, 5*权重!T$48+(数据!AD317-6)*权重!T$49,                              5*权重!T$48+6*权重!T$49+(数据!AD317-12)*权重!T$51              )
 )</f>
        <v>-1.5999999999999996</v>
      </c>
      <c r="AE317" s="16">
        <f>IF( 数据!AE317&lt;=6,(数据!AE317-1)*权重!U$48,              IF(数据!AE317&lt;=10, 5*权重!U$48+(数据!AE317-4)*权重!U$50,                              5*权重!U$48+4*权重!U$50+(数据!AE317-10)*权重!U$52              )  )</f>
        <v>-0.99999999999999956</v>
      </c>
      <c r="AF317" s="16">
        <f>IF( 数据!AF317&lt;=6,(数据!AF317-1)*权重!V$48,              IF(数据!AF317&lt;=10, 5*权重!V$48+(数据!AF317-4)*权重!V$50,                              5*权重!V$48+4*权重!V$50+(数据!AF317-10)*权重!V$52              )  )</f>
        <v>7.6125000000000007</v>
      </c>
      <c r="AG317" s="16">
        <f>IF( 数据!AG317&lt;=6,(数据!AG317-1)*权重!W$48,              IF(数据!AG317&lt;=12, 5*权重!W$48+(数据!AG317-6)*权重!W$49,                              5*权重!W$48+6*权重!W$49+(数据!AG317-12)*权重!W$51              )
 )</f>
        <v>4.4000000000000004</v>
      </c>
      <c r="AH317" s="16">
        <f>IF( 数据!AH317&lt;=6,(数据!AH317-1)*权重!X$48,              IF(数据!AH317&lt;=10, 5*权重!X$48+(数据!AH317-4)*权重!X$50,                              5*权重!X$48+4*权重!X$50+(数据!AH317-10)*权重!X$52              )  )</f>
        <v>0.28749999999999998</v>
      </c>
      <c r="AI317" s="16">
        <f>IF( 数据!AI317&lt;=6,(数据!AI317-1)*权重!Y$48,              IF(数据!AI317&lt;=12, 5*权重!Y$48+(数据!AI317-6)*权重!Y$49,                              5*权重!Y$48+6*权重!Y$49+(数据!AI317-12)*权重!Y$51              )
 )</f>
        <v>0.1</v>
      </c>
      <c r="AJ317" s="16">
        <f>IF( 数据!AJ317&lt;=6,(数据!AJ317-1)*权重!Z$48,              IF(数据!AJ317&lt;=10, 5*权重!Z$48+(数据!AJ317-4)*权重!Z$50,                              5*权重!Z$48+4*权重!Z$50+(数据!AJ317-10)*权重!Z$52              )  )</f>
        <v>10.425000000000001</v>
      </c>
      <c r="AK317" s="16">
        <f>IF( 数据!AK317&lt;=6,(数据!AK317-1)*权重!AA$48,              IF(数据!AK317&lt;=10, 5*权重!AA$48+(数据!AK317-4)*权重!AA$50,                              5*权重!AA$48+4*权重!AA$50+(数据!AK317-10)*权重!AA$52              )  )</f>
        <v>-0.57500000000000018</v>
      </c>
      <c r="AL317" s="16">
        <f>IF( 数据!AL317&lt;=6,(数据!AL317-1)*权重!AB$48,              IF(数据!AL317&lt;=12, 5*权重!AB$48+(数据!AL317-6)*权重!AB$49,                              5*权重!AB$48+6*权重!AB$49+(数据!AL317-12)*权重!AB$51              )
 )</f>
        <v>15.3</v>
      </c>
      <c r="AM317" s="16">
        <f>IF( 数据!AM317&lt;=6,(数据!AM317-1)*权重!AC$48,              IF(数据!AM317&lt;=12, 5*权重!AC$48+(数据!AM317-6)*权重!AC$49,                              5*权重!AC$48+6*权重!AC$49+(数据!AM317-12)*权重!AC$51              )
 )</f>
        <v>8.8666666666666671</v>
      </c>
      <c r="AN317" s="16">
        <f>IF( 数据!AN317&lt;=6,(数据!AN317-1)*权重!AD$48,              IF(数据!AN317&lt;=12, 5*权重!AD$48+(数据!AN317-6)*权重!AD$49,                              5*权重!AD$48+6*权重!AD$49+(数据!AN317-12)*权重!AD$51              )
 )</f>
        <v>53.458333333333329</v>
      </c>
      <c r="AO317" s="16">
        <f>IF( 数据!AO317&lt;=6,(数据!AO317-1)*权重!AE$48,              IF(数据!AO317&lt;=12, 5*权重!AE$48+(数据!AO317-6)*权重!AE$49,                              5*权重!AE$48+6*权重!AE$49+(数据!AO317-12)*权重!AE$51              )
 )</f>
        <v>30.7</v>
      </c>
      <c r="AP317" s="16">
        <f>IF( 数据!AP317&lt;=6,(数据!AP317-1)*权重!AF$48,              IF(数据!AP317&lt;=12, 5*权重!AF$48+(数据!AP317-6)*权重!AF$49,                              5*权重!AF$48+6*权重!AF$49+(数据!AP317-12)*权重!AF$51              )
 )</f>
        <v>13.5</v>
      </c>
      <c r="AQ317" s="16">
        <f>IF( 数据!AQ317&lt;=6,(数据!AQ317-1)*权重!AG$48,              IF(数据!AQ317&lt;=12, 5*权重!AG$48+(数据!AQ317-6)*权重!AG$49,                              5*权重!AG$48+6*权重!AG$49+(数据!AQ317-12)*权重!AG$51              )
 )</f>
        <v>19.350000000000001</v>
      </c>
      <c r="AR317" s="16">
        <f>IF( 数据!AR317&lt;=6,(数据!AR317-1)*权重!AH$48,              IF(数据!AR317&lt;=12, 5*权重!AH$48+(数据!AR317-6)*权重!AH$49,                              5*权重!AH$48+6*权重!AH$49+(数据!AR317-12)*权重!AH$51              )
 )</f>
        <v>6.6666666666666661</v>
      </c>
      <c r="AS317" s="16">
        <f>IF( 数据!AS317&lt;=6,(数据!AS317-1)*权重!AI$48,              IF(数据!AS317&lt;=12, 5*权重!AI$48+(数据!AS317-6)*权重!AI$49,                              5*权重!AI$48+6*权重!AI$49+(数据!AS317-12)*权重!AI$51              )
 )</f>
        <v>10.450000000000001</v>
      </c>
      <c r="AT317" s="16">
        <f>IF( 数据!AT317&lt;=6,(数据!AT317-1)*权重!AJ$48,              IF(数据!AT317&lt;=12, 5*权重!AJ$48+(数据!AT317-6)*权重!AJ$49,                              5*权重!AJ$48+6*权重!AJ$49+(数据!AT317-12)*权重!AJ$51              )
 )</f>
        <v>67</v>
      </c>
      <c r="AU317" s="16">
        <f>IF( 数据!AU317&lt;=6,(数据!AU317-1)*权重!AK$48,              IF(数据!AU317&lt;=12, 5*权重!AK$48+(数据!AU317-6)*权重!AK$49,                              5*权重!AK$48+6*权重!AK$49+(数据!AU317-12)*权重!AK$51              )
 )</f>
        <v>13.899999999999999</v>
      </c>
      <c r="AV317" s="16">
        <f>IF( 数据!AV317&lt;=6,(数据!AV317-1)*权重!AL$48,              IF(数据!AV317&lt;=10, 5*权重!AL$48+(数据!AV317-4)*权重!AL$50,                              5*权重!AL$48+4*权重!AL$50+(数据!AV317-10)*权重!AL$52              )  )</f>
        <v>3.8250000000000002</v>
      </c>
      <c r="AW317" s="16">
        <f>IF( 数据!AW317&lt;=6,(数据!AW317-1)*权重!AM$48,              IF(数据!AW317&lt;=10, 5*权重!AM$48+(数据!AW317-4)*权重!AM$50,                              5*权重!AM$48+4*权重!AM$50+(数据!AW317-10)*权重!AM$52              )  )</f>
        <v>3.45</v>
      </c>
      <c r="AX317" s="16">
        <f>IF( 数据!AX317&lt;=6,(数据!AX317-1)*权重!AN$48,              IF(数据!AX317&lt;=10, 5*权重!AN$48+(数据!AX317-4)*权重!AN$50,                              5*权重!AN$48+4*权重!AN$50+(数据!AX317-10)*权重!AN$52              )  )</f>
        <v>22.074999999999999</v>
      </c>
      <c r="AY317" s="8">
        <v>2</v>
      </c>
      <c r="AZ317" s="8">
        <v>3</v>
      </c>
      <c r="BA317" s="8">
        <v>3</v>
      </c>
      <c r="BB317" s="8">
        <v>3</v>
      </c>
      <c r="BC317" s="8">
        <v>3</v>
      </c>
      <c r="BD317" s="8">
        <v>1</v>
      </c>
      <c r="BE317" s="8">
        <v>1</v>
      </c>
      <c r="BF317" s="8">
        <v>3</v>
      </c>
      <c r="BG317" s="8">
        <v>3</v>
      </c>
      <c r="BH317" s="8">
        <v>3</v>
      </c>
      <c r="BI317" s="8">
        <v>1</v>
      </c>
      <c r="BJ317" s="8" t="s">
        <v>26</v>
      </c>
      <c r="BK317" s="8" t="s">
        <v>20</v>
      </c>
      <c r="BL317" s="8">
        <v>18</v>
      </c>
      <c r="BM317" s="8" t="s">
        <v>26</v>
      </c>
      <c r="BN317" s="8"/>
      <c r="BO317" s="8">
        <v>12</v>
      </c>
      <c r="BP317" s="34">
        <v>46568</v>
      </c>
      <c r="BQ317" s="8" t="s">
        <v>21</v>
      </c>
      <c r="BR317" s="8" t="s">
        <v>156</v>
      </c>
    </row>
    <row r="318" spans="1:70" ht="15.5" thickBot="1" x14ac:dyDescent="0.35">
      <c r="A318" s="8" t="s">
        <v>26</v>
      </c>
      <c r="B318" s="16">
        <f t="shared" si="12"/>
        <v>416.82666666666671</v>
      </c>
      <c r="C318" s="8" t="s">
        <v>657</v>
      </c>
      <c r="D318" s="8" t="s">
        <v>154</v>
      </c>
      <c r="E318" s="33">
        <v>1</v>
      </c>
      <c r="F318" s="8">
        <v>0</v>
      </c>
      <c r="G318" s="8" t="s">
        <v>28</v>
      </c>
      <c r="H318" s="8" t="s">
        <v>613</v>
      </c>
      <c r="I318" s="8">
        <v>30</v>
      </c>
      <c r="J318" s="8">
        <v>140</v>
      </c>
      <c r="K318" s="8">
        <v>140</v>
      </c>
      <c r="L318" s="16">
        <f>IF( 数据!L318&lt;=6,(数据!L318-1)*权重!B$48,              IF(数据!L318&lt;=12, 5*权重!B$48+(数据!L318-6)*权重!B$49,                              5*权重!B$48+6*权重!B$49+(数据!L318-12)*权重!B$51              )
 )</f>
        <v>3</v>
      </c>
      <c r="M318" s="16">
        <f>IF( 数据!M318&lt;=6,(数据!M318-1)*权重!C$48,              IF(数据!M318&lt;=12, 5*权重!C$48+(数据!M318-6)*权重!C$49,                              5*权重!C$48+6*权重!C$49+(数据!M318-12)*权重!C$51              )
 )</f>
        <v>1.75</v>
      </c>
      <c r="N318" s="16">
        <f>IF( 数据!N318&lt;=6,(数据!N318-1)*权重!D$48,              IF(数据!N318&lt;=12, 5*权重!D$48+(数据!N318-6)*权重!D$49,                              5*权重!D$48+6*权重!D$49+(数据!N318-12)*权重!D$51              )
 )</f>
        <v>-0.28666666666666663</v>
      </c>
      <c r="O318" s="16">
        <f>IF( 数据!O318&lt;=6,(数据!O318-1)*权重!E$48,              IF(数据!O318&lt;=12, 5*权重!E$48+(数据!O318-6)*权重!E$49,                              5*权重!E$48+6*权重!E$49+(数据!O318-12)*权重!E$51              )
 )</f>
        <v>0</v>
      </c>
      <c r="P318" s="16">
        <f>IF( 数据!P318&lt;=6,(数据!P318-1)*权重!F$48,              IF(数据!P318&lt;=12, 5*权重!F$48+(数据!P318-6)*权重!F$49,                              5*权重!F$48+6*权重!F$49+(数据!P318-12)*权重!F$51              )
 )</f>
        <v>-3.1166666666666663</v>
      </c>
      <c r="Q318" s="16">
        <f>IF( 数据!Q318&lt;=6,(数据!Q318-1)*权重!G$48,              IF(数据!Q318&lt;=12, 5*权重!G$48+(数据!Q318-6)*权重!G$49,                              5*权重!G$48+6*权重!G$49+(数据!Q318-12)*权重!G$51              )
 )</f>
        <v>0</v>
      </c>
      <c r="R318" s="16">
        <f>IF( 数据!R318&lt;=6,(数据!R318-1)*权重!H$48,              IF(数据!R318&lt;=12, 5*权重!H$48+(数据!R318-6)*权重!H$49,                              5*权重!H$48+6*权重!H$49+(数据!R318-12)*权重!H$51              )
 )</f>
        <v>0</v>
      </c>
      <c r="S318" s="16">
        <f>IF( 数据!S318&lt;=6,(数据!S318-1)*权重!I$48,              IF(数据!S318&lt;=12, 5*权重!I$48+(数据!S318-6)*权重!I$49,                              5*权重!I$48+6*权重!I$49+(数据!S318-12)*权重!I$51              )
 )</f>
        <v>19.299999999999997</v>
      </c>
      <c r="T318" s="16">
        <f>IF( 数据!T318&lt;=6,(数据!T318-1)*权重!J$48,              IF(数据!T318&lt;=12, 5*权重!J$48+(数据!T318-6)*权重!J$49,                              5*权重!J$48+6*权重!J$49+(数据!T318-12)*权重!J$51              )
 )</f>
        <v>1.0333333333333332</v>
      </c>
      <c r="U318" s="16">
        <f>IF( 数据!U318&lt;=6,(数据!U318-1)*权重!K$48,              IF(数据!U318&lt;=12, 5*权重!K$48+(数据!U318-6)*权重!K$49,                              5*权重!K$48+6*权重!K$49+(数据!U318-12)*权重!K$51              )
 )</f>
        <v>0</v>
      </c>
      <c r="V318" s="16">
        <f>IF( 数据!V318&lt;=6,(数据!V318-1)*权重!L$48,              IF(数据!V318&lt;=12, 5*权重!L$48+(数据!V318-6)*权重!L$49,                              5*权重!L$48+6*权重!L$49+(数据!V318-12)*权重!L$51              )
 )</f>
        <v>7.1333333333333346</v>
      </c>
      <c r="W318" s="16">
        <f>IF( 数据!W318&lt;=6,(数据!W318-1)*权重!M$48,              IF(数据!W318&lt;=12, 5*权重!M$48+(数据!W318-6)*权重!M$49,                              5*权重!M$48+6*权重!M$49+(数据!W318-12)*权重!M$51              )
 )</f>
        <v>0.76666666666666661</v>
      </c>
      <c r="X318" s="16">
        <f>IF( 数据!X318&lt;=6,(数据!X318-1)*权重!N$48,              IF(数据!X318&lt;=12, 5*权重!N$48+(数据!X318-6)*权重!N$49,                              5*权重!N$48+6*权重!N$49+(数据!X318-12)*权重!N$51              )
 )</f>
        <v>1.38</v>
      </c>
      <c r="Y318" s="16">
        <f>IF( 数据!Y318&lt;=6,(数据!Y318-1)*权重!O$48,              IF(数据!Y318&lt;=12, 5*权重!O$48+(数据!Y318-6)*权重!O$49,                              5*权重!O$48+6*权重!O$49+(数据!Y318-12)*权重!O$51              )
 )</f>
        <v>1.7</v>
      </c>
      <c r="Z318" s="16">
        <f>IF( 数据!Z318&lt;=6,(数据!Z318-1)*权重!P$48,              IF(数据!Z318&lt;=10, 5*权重!P$48+(数据!Z318-4)*权重!P$50,                              5*权重!P$48+4*权重!P$50+(数据!Z318-10)*权重!P$52              )  )</f>
        <v>-1.0750000000000002</v>
      </c>
      <c r="AA318" s="16">
        <f>IF( 数据!AA318&lt;=6,(数据!AA318-1)*权重!Q$48,              IF(数据!AA318&lt;=12, 5*权重!Q$48+(数据!AA318-6)*权重!Q$49,                              5*权重!Q$48+6*权重!Q$49+(数据!AA318-12)*权重!Q$51              )
 )</f>
        <v>5.3666666666666663</v>
      </c>
      <c r="AB318" s="16">
        <f>IF( 数据!AB318&lt;=6,(数据!AB318-1)*权重!R$48,              IF(数据!AB318&lt;=10, 5*权重!R$48+(数据!AB318-4)*权重!R$50,                              5*权重!R$48+4*权重!R$50+(数据!AB318-10)*权重!R$52              )  )</f>
        <v>59</v>
      </c>
      <c r="AC318" s="16">
        <f>IF( 数据!AC318&lt;=6,(数据!AC318-1)*权重!S$48,              IF(数据!AC318&lt;=12, 5*权重!S$48+(数据!AC318-6)*权重!S$49,                              5*权重!S$48+6*权重!S$49+(数据!AC318-12)*权重!S$51              )
 )</f>
        <v>18.75</v>
      </c>
      <c r="AD318" s="16">
        <f>IF( 数据!AD318&lt;=6,(数据!AD318-1)*权重!T$48,              IF(数据!AD318&lt;=12, 5*权重!T$48+(数据!AD318-6)*权重!T$49,                              5*权重!T$48+6*权重!T$49+(数据!AD318-12)*权重!T$51              )
 )</f>
        <v>-1.5999999999999996</v>
      </c>
      <c r="AE318" s="16">
        <f>IF( 数据!AE318&lt;=6,(数据!AE318-1)*权重!U$48,              IF(数据!AE318&lt;=10, 5*权重!U$48+(数据!AE318-4)*权重!U$50,                              5*权重!U$48+4*权重!U$50+(数据!AE318-10)*权重!U$52              )  )</f>
        <v>-2.7249999999999996</v>
      </c>
      <c r="AF318" s="16">
        <f>IF( 数据!AF318&lt;=6,(数据!AF318-1)*权重!V$48,              IF(数据!AF318&lt;=10, 5*权重!V$48+(数据!AF318-4)*权重!V$50,                              5*权重!V$48+4*权重!V$50+(数据!AF318-10)*权重!V$52              )  )</f>
        <v>6.5250000000000004</v>
      </c>
      <c r="AG318" s="16">
        <f>IF( 数据!AG318&lt;=6,(数据!AG318-1)*权重!W$48,              IF(数据!AG318&lt;=12, 5*权重!W$48+(数据!AG318-6)*权重!W$49,                              5*权重!W$48+6*权重!W$49+(数据!AG318-12)*权重!W$51              )
 )</f>
        <v>3.0999999999999996</v>
      </c>
      <c r="AH318" s="16">
        <f>IF( 数据!AH318&lt;=6,(数据!AH318-1)*权重!X$48,              IF(数据!AH318&lt;=10, 5*权重!X$48+(数据!AH318-4)*权重!X$50,                              5*权重!X$48+4*权重!X$50+(数据!AH318-10)*权重!X$52              )  )</f>
        <v>-0.16249999999999998</v>
      </c>
      <c r="AI318" s="16">
        <f>IF( 数据!AI318&lt;=6,(数据!AI318-1)*权重!Y$48,              IF(数据!AI318&lt;=12, 5*权重!Y$48+(数据!AI318-6)*权重!Y$49,                              5*权重!Y$48+6*权重!Y$49+(数据!AI318-12)*权重!Y$51              )
 )</f>
        <v>0.26666666666666666</v>
      </c>
      <c r="AJ318" s="16">
        <f>IF( 数据!AJ318&lt;=6,(数据!AJ318-1)*权重!Z$48,              IF(数据!AJ318&lt;=10, 5*权重!Z$48+(数据!AJ318-4)*权重!Z$50,                              5*权重!Z$48+4*权重!Z$50+(数据!AJ318-10)*权重!Z$52              )  )</f>
        <v>9.8375000000000004</v>
      </c>
      <c r="AK318" s="16">
        <f>IF( 数据!AK318&lt;=6,(数据!AK318-1)*权重!AA$48,              IF(数据!AK318&lt;=10, 5*权重!AA$48+(数据!AK318-4)*权重!AA$50,                              5*权重!AA$48+4*权重!AA$50+(数据!AK318-10)*权重!AA$52              )  )</f>
        <v>-2.6000000000000005</v>
      </c>
      <c r="AL318" s="16">
        <f>IF( 数据!AL318&lt;=6,(数据!AL318-1)*权重!AB$48,              IF(数据!AL318&lt;=12, 5*权重!AB$48+(数据!AL318-6)*权重!AB$49,                              5*权重!AB$48+6*权重!AB$49+(数据!AL318-12)*权重!AB$51              )
 )</f>
        <v>13.5</v>
      </c>
      <c r="AM318" s="16">
        <f>IF( 数据!AM318&lt;=6,(数据!AM318-1)*权重!AC$48,              IF(数据!AM318&lt;=12, 5*权重!AC$48+(数据!AM318-6)*权重!AC$49,                              5*权重!AC$48+6*权重!AC$49+(数据!AM318-12)*权重!AC$51              )
 )</f>
        <v>8.5</v>
      </c>
      <c r="AN318" s="16">
        <f>IF( 数据!AN318&lt;=6,(数据!AN318-1)*权重!AD$48,              IF(数据!AN318&lt;=12, 5*权重!AD$48+(数据!AN318-6)*权重!AD$49,                              5*权重!AD$48+6*权重!AD$49+(数据!AN318-12)*权重!AD$51              )
 )</f>
        <v>82.0625</v>
      </c>
      <c r="AO318" s="16">
        <f>IF( 数据!AO318&lt;=6,(数据!AO318-1)*权重!AE$48,              IF(数据!AO318&lt;=12, 5*权重!AE$48+(数据!AO318-6)*权重!AE$49,                              5*权重!AE$48+6*权重!AE$49+(数据!AO318-12)*权重!AE$51              )
 )</f>
        <v>5.5833333333333339</v>
      </c>
      <c r="AP318" s="16">
        <f>IF( 数据!AP318&lt;=6,(数据!AP318-1)*权重!AF$48,              IF(数据!AP318&lt;=12, 5*权重!AF$48+(数据!AP318-6)*权重!AF$49,                              5*权重!AF$48+6*权重!AF$49+(数据!AP318-12)*权重!AF$51              )
 )</f>
        <v>16.399999999999999</v>
      </c>
      <c r="AQ318" s="16">
        <f>IF( 数据!AQ318&lt;=6,(数据!AQ318-1)*权重!AG$48,              IF(数据!AQ318&lt;=12, 5*权重!AG$48+(数据!AQ318-6)*权重!AG$49,                              5*权重!AG$48+6*权重!AG$49+(数据!AQ318-12)*权重!AG$51              )
 )</f>
        <v>16.966666666666669</v>
      </c>
      <c r="AR318" s="16">
        <f>IF( 数据!AR318&lt;=6,(数据!AR318-1)*权重!AH$48,              IF(数据!AR318&lt;=12, 5*权重!AH$48+(数据!AR318-6)*权重!AH$49,                              5*权重!AH$48+6*权重!AH$49+(数据!AR318-12)*权重!AH$51              )
 )</f>
        <v>14.566666666666665</v>
      </c>
      <c r="AS318" s="16">
        <f>IF( 数据!AS318&lt;=6,(数据!AS318-1)*权重!AI$48,              IF(数据!AS318&lt;=12, 5*权重!AI$48+(数据!AS318-6)*权重!AI$49,                              5*权重!AI$48+6*权重!AI$49+(数据!AS318-12)*权重!AI$51              )
 )</f>
        <v>4.416666666666667</v>
      </c>
      <c r="AT318" s="16">
        <f>IF( 数据!AT318&lt;=6,(数据!AT318-1)*权重!AJ$48,              IF(数据!AT318&lt;=12, 5*权重!AJ$48+(数据!AT318-6)*权重!AJ$49,                              5*权重!AJ$48+6*权重!AJ$49+(数据!AT318-12)*权重!AJ$51              )
 )</f>
        <v>86.5</v>
      </c>
      <c r="AU318" s="16">
        <f>IF( 数据!AU318&lt;=6,(数据!AU318-1)*权重!AK$48,              IF(数据!AU318&lt;=12, 5*权重!AK$48+(数据!AU318-6)*权重!AK$49,                              5*权重!AK$48+6*权重!AK$49+(数据!AU318-12)*权重!AK$51              )
 )</f>
        <v>14.2</v>
      </c>
      <c r="AV318" s="16">
        <f>IF( 数据!AV318&lt;=6,(数据!AV318-1)*权重!AL$48,              IF(数据!AV318&lt;=10, 5*权重!AL$48+(数据!AV318-4)*权重!AL$50,                              5*权重!AL$48+4*权重!AL$50+(数据!AV318-10)*权重!AL$52              )  )</f>
        <v>2.9749999999999996</v>
      </c>
      <c r="AW318" s="16">
        <f>IF( 数据!AW318&lt;=6,(数据!AW318-1)*权重!AM$48,              IF(数据!AW318&lt;=10, 5*权重!AM$48+(数据!AW318-4)*权重!AM$50,                              5*权重!AM$48+4*权重!AM$50+(数据!AW318-10)*权重!AM$52              )  )</f>
        <v>2.5750000000000002</v>
      </c>
      <c r="AX318" s="16">
        <f>IF( 数据!AX318&lt;=6,(数据!AX318-1)*权重!AN$48,              IF(数据!AX318&lt;=10, 5*权重!AN$48+(数据!AX318-4)*权重!AN$50,                              5*权重!AN$48+4*权重!AN$50+(数据!AX318-10)*权重!AN$52              )  )</f>
        <v>21.237499999999997</v>
      </c>
      <c r="AY318" s="8">
        <v>3</v>
      </c>
      <c r="AZ318" s="8">
        <v>3</v>
      </c>
      <c r="BA318" s="8">
        <v>1</v>
      </c>
      <c r="BB318" s="8">
        <v>2</v>
      </c>
      <c r="BC318" s="8">
        <v>2</v>
      </c>
      <c r="BD318" s="8">
        <v>2</v>
      </c>
      <c r="BE318" s="8">
        <v>2</v>
      </c>
      <c r="BF318" s="8">
        <v>3</v>
      </c>
      <c r="BG318" s="8">
        <v>3</v>
      </c>
      <c r="BH318" s="8">
        <v>1</v>
      </c>
      <c r="BI318" s="8">
        <v>2</v>
      </c>
      <c r="BJ318" s="8" t="s">
        <v>26</v>
      </c>
      <c r="BK318" s="8" t="s">
        <v>20</v>
      </c>
      <c r="BL318" s="8">
        <v>15</v>
      </c>
      <c r="BM318" s="8" t="s">
        <v>26</v>
      </c>
      <c r="BN318" s="8"/>
      <c r="BO318" s="8">
        <v>44</v>
      </c>
      <c r="BP318" s="34">
        <v>46568</v>
      </c>
      <c r="BQ318" s="8" t="s">
        <v>21</v>
      </c>
      <c r="BR318" s="8" t="s">
        <v>156</v>
      </c>
    </row>
    <row r="319" spans="1:70" ht="15.5" thickBot="1" x14ac:dyDescent="0.35">
      <c r="A319" s="8" t="s">
        <v>26</v>
      </c>
      <c r="B319" s="16">
        <f t="shared" si="12"/>
        <v>347.49083333333328</v>
      </c>
      <c r="C319" s="8" t="s">
        <v>658</v>
      </c>
      <c r="D319" s="8" t="s">
        <v>154</v>
      </c>
      <c r="E319" s="33">
        <v>1</v>
      </c>
      <c r="F319" s="8">
        <v>0</v>
      </c>
      <c r="G319" s="8" t="s">
        <v>19</v>
      </c>
      <c r="H319" s="8" t="s">
        <v>32</v>
      </c>
      <c r="I319" s="8">
        <v>33</v>
      </c>
      <c r="J319" s="8">
        <v>141</v>
      </c>
      <c r="K319" s="8">
        <v>155</v>
      </c>
      <c r="L319" s="16">
        <f>IF( 数据!L319&lt;=6,(数据!L319-1)*权重!B$48,              IF(数据!L319&lt;=12, 5*权重!B$48+(数据!L319-6)*权重!B$49,                              5*权重!B$48+6*权重!B$49+(数据!L319-12)*权重!B$51              )
 )</f>
        <v>3.3333333333333335</v>
      </c>
      <c r="M319" s="16">
        <f>IF( 数据!M319&lt;=6,(数据!M319-1)*权重!C$48,              IF(数据!M319&lt;=12, 5*权重!C$48+(数据!M319-6)*权重!C$49,                              5*权重!C$48+6*权重!C$49+(数据!M319-12)*权重!C$51              )
 )</f>
        <v>0</v>
      </c>
      <c r="N319" s="16">
        <f>IF( 数据!N319&lt;=6,(数据!N319-1)*权重!D$48,              IF(数据!N319&lt;=12, 5*权重!D$48+(数据!N319-6)*权重!D$49,                              5*权重!D$48+6*权重!D$49+(数据!N319-12)*权重!D$51              )
 )</f>
        <v>0.32</v>
      </c>
      <c r="O319" s="16">
        <f>IF( 数据!O319&lt;=6,(数据!O319-1)*权重!E$48,              IF(数据!O319&lt;=12, 5*权重!E$48+(数据!O319-6)*权重!E$49,                              5*权重!E$48+6*权重!E$49+(数据!O319-12)*权重!E$51              )
 )</f>
        <v>0</v>
      </c>
      <c r="P319" s="16">
        <f>IF( 数据!P319&lt;=6,(数据!P319-1)*权重!F$48,              IF(数据!P319&lt;=12, 5*权重!F$48+(数据!P319-6)*权重!F$49,                              5*权重!F$48+6*权重!F$49+(数据!P319-12)*权重!F$51              )
 )</f>
        <v>-3.583333333333333</v>
      </c>
      <c r="Q319" s="16">
        <f>IF( 数据!Q319&lt;=6,(数据!Q319-1)*权重!G$48,              IF(数据!Q319&lt;=12, 5*权重!G$48+(数据!Q319-6)*权重!G$49,                              5*权重!G$48+6*权重!G$49+(数据!Q319-12)*权重!G$51              )
 )</f>
        <v>0</v>
      </c>
      <c r="R319" s="16">
        <f>IF( 数据!R319&lt;=6,(数据!R319-1)*权重!H$48,              IF(数据!R319&lt;=12, 5*权重!H$48+(数据!R319-6)*权重!H$49,                              5*权重!H$48+6*权重!H$49+(数据!R319-12)*权重!H$51              )
 )</f>
        <v>0</v>
      </c>
      <c r="S319" s="16">
        <f>IF( 数据!S319&lt;=6,(数据!S319-1)*权重!I$48,              IF(数据!S319&lt;=12, 5*权重!I$48+(数据!S319-6)*权重!I$49,                              5*权重!I$48+6*权重!I$49+(数据!S319-12)*权重!I$51              )
 )</f>
        <v>2.4</v>
      </c>
      <c r="T319" s="16">
        <f>IF( 数据!T319&lt;=6,(数据!T319-1)*权重!J$48,              IF(数据!T319&lt;=12, 5*权重!J$48+(数据!T319-6)*权重!J$49,                              5*权重!J$48+6*权重!J$49+(数据!T319-12)*权重!J$51              )
 )</f>
        <v>1.4</v>
      </c>
      <c r="U319" s="16">
        <f>IF( 数据!U319&lt;=6,(数据!U319-1)*权重!K$48,              IF(数据!U319&lt;=12, 5*权重!K$48+(数据!U319-6)*权重!K$49,                              5*权重!K$48+6*权重!K$49+(数据!U319-12)*权重!K$51              )
 )</f>
        <v>0</v>
      </c>
      <c r="V319" s="16">
        <f>IF( 数据!V319&lt;=6,(数据!V319-1)*权重!L$48,              IF(数据!V319&lt;=12, 5*权重!L$48+(数据!V319-6)*权重!L$49,                              5*权重!L$48+6*权重!L$49+(数据!V319-12)*权重!L$51              )
 )</f>
        <v>0</v>
      </c>
      <c r="W319" s="16">
        <f>IF( 数据!W319&lt;=6,(数据!W319-1)*权重!M$48,              IF(数据!W319&lt;=12, 5*权重!M$48+(数据!W319-6)*权重!M$49,                              5*权重!M$48+6*权重!M$49+(数据!W319-12)*权重!M$51              )
 )</f>
        <v>-0.6</v>
      </c>
      <c r="X319" s="16">
        <f>IF( 数据!X319&lt;=6,(数据!X319-1)*权重!N$48,              IF(数据!X319&lt;=12, 5*权重!N$48+(数据!X319-6)*权重!N$49,                              5*权重!N$48+6*权重!N$49+(数据!X319-12)*权重!N$51              )
 )</f>
        <v>0.91999999999999993</v>
      </c>
      <c r="Y319" s="16">
        <f>IF( 数据!Y319&lt;=6,(数据!Y319-1)*权重!O$48,              IF(数据!Y319&lt;=12, 5*权重!O$48+(数据!Y319-6)*权重!O$49,                              5*权重!O$48+6*权重!O$49+(数据!Y319-12)*权重!O$51              )
 )</f>
        <v>0</v>
      </c>
      <c r="Z319" s="16">
        <f>IF( 数据!Z319&lt;=6,(数据!Z319-1)*权重!P$48,              IF(数据!Z319&lt;=10, 5*权重!P$48+(数据!Z319-4)*权重!P$50,                              5*权重!P$48+4*权重!P$50+(数据!Z319-10)*权重!P$52              )  )</f>
        <v>-0.66000000000000014</v>
      </c>
      <c r="AA319" s="16">
        <f>IF( 数据!AA319&lt;=6,(数据!AA319-1)*权重!Q$48,              IF(数据!AA319&lt;=12, 5*权重!Q$48+(数据!AA319-6)*权重!Q$49,                              5*权重!Q$48+6*权重!Q$49+(数据!AA319-12)*权重!Q$51              )
 )</f>
        <v>6.5</v>
      </c>
      <c r="AB319" s="16">
        <f>IF( 数据!AB319&lt;=6,(数据!AB319-1)*权重!R$48,              IF(数据!AB319&lt;=10, 5*权重!R$48+(数据!AB319-4)*权重!R$50,                              5*权重!R$48+4*权重!R$50+(数据!AB319-10)*权重!R$52              )  )</f>
        <v>56.75</v>
      </c>
      <c r="AC319" s="16">
        <f>IF( 数据!AC319&lt;=6,(数据!AC319-1)*权重!S$48,              IF(数据!AC319&lt;=12, 5*权重!S$48+(数据!AC319-6)*权重!S$49,                              5*权重!S$48+6*权重!S$49+(数据!AC319-12)*权重!S$51              )
 )</f>
        <v>19.5</v>
      </c>
      <c r="AD319" s="16">
        <f>IF( 数据!AD319&lt;=6,(数据!AD319-1)*权重!T$48,              IF(数据!AD319&lt;=12, 5*权重!T$48+(数据!AD319-6)*权重!T$49,                              5*权重!T$48+6*权重!T$49+(数据!AD319-12)*权重!T$51              )
 )</f>
        <v>-0.83333333333333304</v>
      </c>
      <c r="AE319" s="16">
        <f>IF( 数据!AE319&lt;=6,(数据!AE319-1)*权重!U$48,              IF(数据!AE319&lt;=10, 5*权重!U$48+(数据!AE319-4)*权重!U$50,                              5*权重!U$48+4*权重!U$50+(数据!AE319-10)*权重!U$52              )  )</f>
        <v>-2.4499999999999993</v>
      </c>
      <c r="AF319" s="16">
        <f>IF( 数据!AF319&lt;=6,(数据!AF319-1)*权重!V$48,              IF(数据!AF319&lt;=10, 5*权重!V$48+(数据!AF319-4)*权重!V$50,                              5*权重!V$48+4*权重!V$50+(数据!AF319-10)*权重!V$52              )  )</f>
        <v>6.3000000000000007</v>
      </c>
      <c r="AG319" s="16">
        <f>IF( 数据!AG319&lt;=6,(数据!AG319-1)*权重!W$48,              IF(数据!AG319&lt;=12, 5*权重!W$48+(数据!AG319-6)*权重!W$49,                              5*权重!W$48+6*权重!W$49+(数据!AG319-12)*权重!W$51              )
 )</f>
        <v>7</v>
      </c>
      <c r="AH319" s="16">
        <f>IF( 数据!AH319&lt;=6,(数据!AH319-1)*权重!X$48,              IF(数据!AH319&lt;=10, 5*权重!X$48+(数据!AH319-4)*权重!X$50,                              5*权重!X$48+4*权重!X$50+(数据!AH319-10)*权重!X$52              )  )</f>
        <v>6.25E-2</v>
      </c>
      <c r="AI319" s="16">
        <f>IF( 数据!AI319&lt;=6,(数据!AI319-1)*权重!Y$48,              IF(数据!AI319&lt;=12, 5*权重!Y$48+(数据!AI319-6)*权重!Y$49,                              5*权重!Y$48+6*权重!Y$49+(数据!AI319-12)*权重!Y$51              )
 )</f>
        <v>0.04</v>
      </c>
      <c r="AJ319" s="16">
        <f>IF( 数据!AJ319&lt;=6,(数据!AJ319-1)*权重!Z$48,              IF(数据!AJ319&lt;=10, 5*权重!Z$48+(数据!AJ319-4)*权重!Z$50,                              5*权重!Z$48+4*权重!Z$50+(数据!AJ319-10)*权重!Z$52              )  )</f>
        <v>9.25</v>
      </c>
      <c r="AK319" s="16">
        <f>IF( 数据!AK319&lt;=6,(数据!AK319-1)*权重!AA$48,              IF(数据!AK319&lt;=10, 5*权重!AA$48+(数据!AK319-4)*权重!AA$50,                              5*权重!AA$48+4*权重!AA$50+(数据!AK319-10)*权重!AA$52              )  )</f>
        <v>-1.1000000000000001</v>
      </c>
      <c r="AL319" s="16">
        <f>IF( 数据!AL319&lt;=6,(数据!AL319-1)*权重!AB$48,              IF(数据!AL319&lt;=12, 5*权重!AB$48+(数据!AL319-6)*权重!AB$49,                              5*权重!AB$48+6*权重!AB$49+(数据!AL319-12)*权重!AB$51              )
 )</f>
        <v>15.3</v>
      </c>
      <c r="AM319" s="16">
        <f>IF( 数据!AM319&lt;=6,(数据!AM319-1)*权重!AC$48,              IF(数据!AM319&lt;=12, 5*权重!AC$48+(数据!AM319-6)*权重!AC$49,                              5*权重!AC$48+6*权重!AC$49+(数据!AM319-12)*权重!AC$51              )
 )</f>
        <v>8.1</v>
      </c>
      <c r="AN319" s="16">
        <f>IF( 数据!AN319&lt;=6,(数据!AN319-1)*权重!AD$48,              IF(数据!AN319&lt;=12, 5*权重!AD$48+(数据!AN319-6)*权重!AD$49,                              5*权重!AD$48+6*权重!AD$49+(数据!AN319-12)*权重!AD$51              )
 )</f>
        <v>46.25</v>
      </c>
      <c r="AO319" s="16">
        <f>IF( 数据!AO319&lt;=6,(数据!AO319-1)*权重!AE$48,              IF(数据!AO319&lt;=12, 5*权重!AE$48+(数据!AO319-6)*权重!AE$49,                              5*权重!AE$48+6*权重!AE$49+(数据!AO319-12)*权重!AE$51              )
 )</f>
        <v>28.1</v>
      </c>
      <c r="AP319" s="16">
        <f>IF( 数据!AP319&lt;=6,(数据!AP319-1)*权重!AF$48,              IF(数据!AP319&lt;=12, 5*权重!AF$48+(数据!AP319-6)*权重!AF$49,                              5*权重!AF$48+6*权重!AF$49+(数据!AP319-12)*权重!AF$51              )
 )</f>
        <v>19.3</v>
      </c>
      <c r="AQ319" s="16">
        <f>IF( 数据!AQ319&lt;=6,(数据!AQ319-1)*权重!AG$48,              IF(数据!AQ319&lt;=12, 5*权重!AG$48+(数据!AQ319-6)*权重!AG$49,                              5*权重!AG$48+6*权重!AG$49+(数据!AQ319-12)*权重!AG$51              )
 )</f>
        <v>16.133333333333333</v>
      </c>
      <c r="AR319" s="16">
        <f>IF( 数据!AR319&lt;=6,(数据!AR319-1)*权重!AH$48,              IF(数据!AR319&lt;=12, 5*权重!AH$48+(数据!AR319-6)*权重!AH$49,                              5*权重!AH$48+6*权重!AH$49+(数据!AR319-12)*权重!AH$51              )
 )</f>
        <v>13.399999999999999</v>
      </c>
      <c r="AS319" s="16">
        <f>IF( 数据!AS319&lt;=6,(数据!AS319-1)*权重!AI$48,              IF(数据!AS319&lt;=12, 5*权重!AI$48+(数据!AS319-6)*权重!AI$49,                              5*权重!AI$48+6*权重!AI$49+(数据!AS319-12)*权重!AI$51              )
 )</f>
        <v>6.6500000000000012</v>
      </c>
      <c r="AT319" s="16">
        <f>IF( 数据!AT319&lt;=6,(数据!AT319-1)*权重!AJ$48,              IF(数据!AT319&lt;=12, 5*权重!AJ$48+(数据!AT319-6)*权重!AJ$49,                              5*权重!AJ$48+6*权重!AJ$49+(数据!AT319-12)*权重!AJ$51              )
 )</f>
        <v>48.3125</v>
      </c>
      <c r="AU319" s="16">
        <f>IF( 数据!AU319&lt;=6,(数据!AU319-1)*权重!AK$48,              IF(数据!AU319&lt;=12, 5*权重!AK$48+(数据!AU319-6)*权重!AK$49,                              5*权重!AK$48+6*权重!AK$49+(数据!AU319-12)*权重!AK$51              )
 )</f>
        <v>10.833333333333332</v>
      </c>
      <c r="AV319" s="16">
        <f>IF( 数据!AV319&lt;=6,(数据!AV319-1)*权重!AL$48,              IF(数据!AV319&lt;=10, 5*权重!AL$48+(数据!AV319-4)*权重!AL$50,                              5*权重!AL$48+4*权重!AL$50+(数据!AV319-10)*权重!AL$52              )  )</f>
        <v>3.8250000000000002</v>
      </c>
      <c r="AW319" s="16">
        <f>IF( 数据!AW319&lt;=6,(数据!AW319-1)*权重!AM$48,              IF(数据!AW319&lt;=10, 5*权重!AM$48+(数据!AW319-4)*权重!AM$50,                              5*权重!AM$48+4*权重!AM$50+(数据!AW319-10)*权重!AM$52              )  )</f>
        <v>3.8250000000000002</v>
      </c>
      <c r="AX319" s="16">
        <f>IF( 数据!AX319&lt;=6,(数据!AX319-1)*权重!AN$48,              IF(数据!AX319&lt;=10, 5*权重!AN$48+(数据!AX319-4)*权重!AN$50,                              5*权重!AN$48+4*权重!AN$50+(数据!AX319-10)*权重!AN$52              )  )</f>
        <v>22.912499999999998</v>
      </c>
      <c r="AY319" s="8">
        <v>15</v>
      </c>
      <c r="AZ319" s="8">
        <v>10</v>
      </c>
      <c r="BA319" s="8">
        <v>16</v>
      </c>
      <c r="BB319" s="8">
        <v>15</v>
      </c>
      <c r="BC319" s="8">
        <v>12</v>
      </c>
      <c r="BD319" s="8">
        <v>15</v>
      </c>
      <c r="BE319" s="8">
        <v>12</v>
      </c>
      <c r="BF319" s="8">
        <v>17</v>
      </c>
      <c r="BG319" s="8">
        <v>2</v>
      </c>
      <c r="BH319" s="8">
        <v>15</v>
      </c>
      <c r="BI319" s="8">
        <v>18</v>
      </c>
      <c r="BJ319" s="8" t="s">
        <v>26</v>
      </c>
      <c r="BK319" s="8" t="s">
        <v>20</v>
      </c>
      <c r="BL319" s="8">
        <v>14</v>
      </c>
      <c r="BM319" s="8" t="s">
        <v>26</v>
      </c>
      <c r="BN319" s="8"/>
      <c r="BO319" s="8" t="s">
        <v>26</v>
      </c>
      <c r="BP319" s="34">
        <v>46203</v>
      </c>
      <c r="BQ319" s="8" t="s">
        <v>21</v>
      </c>
      <c r="BR319" s="8" t="s">
        <v>156</v>
      </c>
    </row>
    <row r="320" spans="1:70" ht="15.5" thickBot="1" x14ac:dyDescent="0.35">
      <c r="A320" s="8" t="s">
        <v>26</v>
      </c>
      <c r="B320" s="16">
        <f t="shared" si="12"/>
        <v>332.87666666666667</v>
      </c>
      <c r="C320" s="8" t="s">
        <v>659</v>
      </c>
      <c r="D320" s="8" t="s">
        <v>154</v>
      </c>
      <c r="E320" s="33">
        <v>1</v>
      </c>
      <c r="F320" s="8">
        <v>0</v>
      </c>
      <c r="G320" s="8" t="s">
        <v>33</v>
      </c>
      <c r="H320" s="8" t="s">
        <v>32</v>
      </c>
      <c r="I320" s="8">
        <v>27</v>
      </c>
      <c r="J320" s="8">
        <v>137</v>
      </c>
      <c r="K320" s="8">
        <v>160</v>
      </c>
      <c r="L320" s="16">
        <f>IF( 数据!L320&lt;=6,(数据!L320-1)*权重!B$48,              IF(数据!L320&lt;=12, 5*权重!B$48+(数据!L320-6)*权重!B$49,                              5*权重!B$48+6*权重!B$49+(数据!L320-12)*权重!B$51              )
 )</f>
        <v>3.4666666666666668</v>
      </c>
      <c r="M320" s="16">
        <f>IF( 数据!M320&lt;=6,(数据!M320-1)*权重!C$48,              IF(数据!M320&lt;=12, 5*权重!C$48+(数据!M320-6)*权重!C$49,                              5*权重!C$48+6*权重!C$49+(数据!M320-12)*权重!C$51              )
 )</f>
        <v>0.57999999999999996</v>
      </c>
      <c r="N320" s="16">
        <f>IF( 数据!N320&lt;=6,(数据!N320-1)*权重!D$48,              IF(数据!N320&lt;=12, 5*权重!D$48+(数据!N320-6)*权重!D$49,                              5*权重!D$48+6*权重!D$49+(数据!N320-12)*权重!D$51              )
 )</f>
        <v>0</v>
      </c>
      <c r="O320" s="16">
        <f>IF( 数据!O320&lt;=6,(数据!O320-1)*权重!E$48,              IF(数据!O320&lt;=12, 5*权重!E$48+(数据!O320-6)*权重!E$49,                              5*权重!E$48+6*权重!E$49+(数据!O320-12)*权重!E$51              )
 )</f>
        <v>0</v>
      </c>
      <c r="P320" s="16">
        <f>IF( 数据!P320&lt;=6,(数据!P320-1)*权重!F$48,              IF(数据!P320&lt;=12, 5*权重!F$48+(数据!P320-6)*权重!F$49,                              5*权重!F$48+6*权重!F$49+(数据!P320-12)*权重!F$51              )
 )</f>
        <v>-3.1166666666666663</v>
      </c>
      <c r="Q320" s="16">
        <f>IF( 数据!Q320&lt;=6,(数据!Q320-1)*权重!G$48,              IF(数据!Q320&lt;=12, 5*权重!G$48+(数据!Q320-6)*权重!G$49,                              5*权重!G$48+6*权重!G$49+(数据!Q320-12)*权重!G$51              )
 )</f>
        <v>0</v>
      </c>
      <c r="R320" s="16">
        <f>IF( 数据!R320&lt;=6,(数据!R320-1)*权重!H$48,              IF(数据!R320&lt;=12, 5*权重!H$48+(数据!R320-6)*权重!H$49,                              5*权重!H$48+6*权重!H$49+(数据!R320-12)*权重!H$51              )
 )</f>
        <v>0</v>
      </c>
      <c r="S320" s="16">
        <f>IF( 数据!S320&lt;=6,(数据!S320-1)*权重!I$48,              IF(数据!S320&lt;=12, 5*权重!I$48+(数据!S320-6)*权重!I$49,                              5*权重!I$48+6*权重!I$49+(数据!S320-12)*权重!I$51              )
 )</f>
        <v>1.2</v>
      </c>
      <c r="T320" s="16">
        <f>IF( 数据!T320&lt;=6,(数据!T320-1)*权重!J$48,              IF(数据!T320&lt;=12, 5*权重!J$48+(数据!T320-6)*权重!J$49,                              5*权重!J$48+6*权重!J$49+(数据!T320-12)*权重!J$51              )
 )</f>
        <v>1.4</v>
      </c>
      <c r="U320" s="16">
        <f>IF( 数据!U320&lt;=6,(数据!U320-1)*权重!K$48,              IF(数据!U320&lt;=12, 5*权重!K$48+(数据!U320-6)*权重!K$49,                              5*权重!K$48+6*权重!K$49+(数据!U320-12)*权重!K$51              )
 )</f>
        <v>0</v>
      </c>
      <c r="V320" s="16">
        <f>IF( 数据!V320&lt;=6,(数据!V320-1)*权重!L$48,              IF(数据!V320&lt;=12, 5*权重!L$48+(数据!V320-6)*权重!L$49,                              5*权重!L$48+6*权重!L$49+(数据!V320-12)*权重!L$51              )
 )</f>
        <v>0</v>
      </c>
      <c r="W320" s="16">
        <f>IF( 数据!W320&lt;=6,(数据!W320-1)*权重!M$48,              IF(数据!W320&lt;=12, 5*权重!M$48+(数据!W320-6)*权重!M$49,                              5*权重!M$48+6*权重!M$49+(数据!W320-12)*权重!M$51              )
 )</f>
        <v>0.1333333333333333</v>
      </c>
      <c r="X320" s="16">
        <f>IF( 数据!X320&lt;=6,(数据!X320-1)*权重!N$48,              IF(数据!X320&lt;=12, 5*权重!N$48+(数据!X320-6)*权重!N$49,                              5*权重!N$48+6*权重!N$49+(数据!X320-12)*权重!N$51              )
 )</f>
        <v>2.2166666666666663</v>
      </c>
      <c r="Y320" s="16">
        <f>IF( 数据!Y320&lt;=6,(数据!Y320-1)*权重!O$48,              IF(数据!Y320&lt;=12, 5*权重!O$48+(数据!Y320-6)*权重!O$49,                              5*权重!O$48+6*权重!O$49+(数据!Y320-12)*权重!O$51              )
 )</f>
        <v>0.48</v>
      </c>
      <c r="Z320" s="16">
        <f>IF( 数据!Z320&lt;=6,(数据!Z320-1)*权重!P$48,              IF(数据!Z320&lt;=10, 5*权重!P$48+(数据!Z320-4)*权重!P$50,                              5*权重!P$48+4*权重!P$50+(数据!Z320-10)*权重!P$52              )  )</f>
        <v>-1.85</v>
      </c>
      <c r="AA320" s="16">
        <f>IF( 数据!AA320&lt;=6,(数据!AA320-1)*权重!Q$48,              IF(数据!AA320&lt;=12, 5*权重!Q$48+(数据!AA320-6)*权重!Q$49,                              5*权重!Q$48+6*权重!Q$49+(数据!AA320-12)*权重!Q$51              )
 )</f>
        <v>5.166666666666667</v>
      </c>
      <c r="AB320" s="16">
        <f>IF( 数据!AB320&lt;=6,(数据!AB320-1)*权重!R$48,              IF(数据!AB320&lt;=10, 5*权重!R$48+(数据!AB320-4)*权重!R$50,                              5*权重!R$48+4*权重!R$50+(数据!AB320-10)*权重!R$52              )  )</f>
        <v>53.75</v>
      </c>
      <c r="AC320" s="16">
        <f>IF( 数据!AC320&lt;=6,(数据!AC320-1)*权重!S$48,              IF(数据!AC320&lt;=12, 5*权重!S$48+(数据!AC320-6)*权重!S$49,                              5*权重!S$48+6*权重!S$49+(数据!AC320-12)*权重!S$51              )
 )</f>
        <v>20.183333333333334</v>
      </c>
      <c r="AD320" s="16">
        <f>IF( 数据!AD320&lt;=6,(数据!AD320-1)*权重!T$48,              IF(数据!AD320&lt;=12, 5*权重!T$48+(数据!AD320-6)*权重!T$49,                              5*权重!T$48+6*权重!T$49+(数据!AD320-12)*权重!T$51              )
 )</f>
        <v>-1.2333333333333329</v>
      </c>
      <c r="AE320" s="16">
        <f>IF( 数据!AE320&lt;=6,(数据!AE320-1)*权重!U$48,              IF(数据!AE320&lt;=10, 5*权重!U$48+(数据!AE320-4)*权重!U$50,                              5*权重!U$48+4*权重!U$50+(数据!AE320-10)*权重!U$52              )  )</f>
        <v>-2.1999999999999993</v>
      </c>
      <c r="AF320" s="16">
        <f>IF( 数据!AF320&lt;=6,(数据!AF320-1)*权重!V$48,              IF(数据!AF320&lt;=10, 5*权重!V$48+(数据!AF320-4)*权重!V$50,                              5*权重!V$48+4*权重!V$50+(数据!AF320-10)*权重!V$52              )  )</f>
        <v>6.8250000000000011</v>
      </c>
      <c r="AG320" s="16">
        <f>IF( 数据!AG320&lt;=6,(数据!AG320-1)*权重!W$48,              IF(数据!AG320&lt;=12, 5*权重!W$48+(数据!AG320-6)*权重!W$49,                              5*权重!W$48+6*权重!W$49+(数据!AG320-12)*权重!W$51              )
 )</f>
        <v>3.4999999999999996</v>
      </c>
      <c r="AH320" s="16">
        <f>IF( 数据!AH320&lt;=6,(数据!AH320-1)*权重!X$48,              IF(数据!AH320&lt;=10, 5*权重!X$48+(数据!AH320-4)*权重!X$50,                              5*权重!X$48+4*权重!X$50+(数据!AH320-10)*权重!X$52              )  )</f>
        <v>6.25E-2</v>
      </c>
      <c r="AI320" s="16">
        <f>IF( 数据!AI320&lt;=6,(数据!AI320-1)*权重!Y$48,              IF(数据!AI320&lt;=12, 5*权重!Y$48+(数据!AI320-6)*权重!Y$49,                              5*权重!Y$48+6*权重!Y$49+(数据!AI320-12)*权重!Y$51              )
 )</f>
        <v>0.1</v>
      </c>
      <c r="AJ320" s="16">
        <f>IF( 数据!AJ320&lt;=6,(数据!AJ320-1)*权重!Z$48,              IF(数据!AJ320&lt;=10, 5*权重!Z$48+(数据!AJ320-4)*权重!Z$50,                              5*权重!Z$48+4*权重!Z$50+(数据!AJ320-10)*权重!Z$52              )  )</f>
        <v>11.012499999999999</v>
      </c>
      <c r="AK320" s="16">
        <f>IF( 数据!AK320&lt;=6,(数据!AK320-1)*权重!AA$48,              IF(数据!AK320&lt;=10, 5*权重!AA$48+(数据!AK320-4)*权重!AA$50,                              5*权重!AA$48+4*权重!AA$50+(数据!AK320-10)*权重!AA$52              )  )</f>
        <v>-0.92500000000000004</v>
      </c>
      <c r="AL320" s="16">
        <f>IF( 数据!AL320&lt;=6,(数据!AL320-1)*权重!AB$48,              IF(数据!AL320&lt;=12, 5*权重!AB$48+(数据!AL320-6)*权重!AB$49,                              5*权重!AB$48+6*权重!AB$49+(数据!AL320-12)*权重!AB$51              )
 )</f>
        <v>14.4</v>
      </c>
      <c r="AM320" s="16">
        <f>IF( 数据!AM320&lt;=6,(数据!AM320-1)*权重!AC$48,              IF(数据!AM320&lt;=12, 5*权重!AC$48+(数据!AM320-6)*权重!AC$49,                              5*权重!AC$48+6*权重!AC$49+(数据!AM320-12)*权重!AC$51              )
 )</f>
        <v>8.8666666666666671</v>
      </c>
      <c r="AN320" s="16">
        <f>IF( 数据!AN320&lt;=6,(数据!AN320-1)*权重!AD$48,              IF(数据!AN320&lt;=12, 5*权重!AD$48+(数据!AN320-6)*权重!AD$49,                              5*权重!AD$48+6*权重!AD$49+(数据!AN320-12)*权重!AD$51              )
 )</f>
        <v>46.25</v>
      </c>
      <c r="AO320" s="16">
        <f>IF( 数据!AO320&lt;=6,(数据!AO320-1)*权重!AE$48,              IF(数据!AO320&lt;=12, 5*权重!AE$48+(数据!AO320-6)*权重!AE$49,                              5*权重!AE$48+6*权重!AE$49+(数据!AO320-12)*权重!AE$51              )
 )</f>
        <v>20.3</v>
      </c>
      <c r="AP320" s="16">
        <f>IF( 数据!AP320&lt;=6,(数据!AP320-1)*权重!AF$48,              IF(数据!AP320&lt;=12, 5*权重!AF$48+(数据!AP320-6)*权重!AF$49,                              5*权重!AF$48+6*权重!AF$49+(数据!AP320-12)*权重!AF$51              )
 )</f>
        <v>14.5</v>
      </c>
      <c r="AQ320" s="16">
        <f>IF( 数据!AQ320&lt;=6,(数据!AQ320-1)*权重!AG$48,              IF(数据!AQ320&lt;=12, 5*权重!AG$48+(数据!AQ320-6)*权重!AG$49,                              5*权重!AG$48+6*权重!AG$49+(数据!AQ320-12)*权重!AG$51              )
 )</f>
        <v>18.316666666666666</v>
      </c>
      <c r="AR320" s="16">
        <f>IF( 数据!AR320&lt;=6,(数据!AR320-1)*权重!AH$48,              IF(数据!AR320&lt;=12, 5*权重!AH$48+(数据!AR320-6)*权重!AH$49,                              5*权重!AH$48+6*权重!AH$49+(数据!AR320-12)*权重!AH$51              )
 )</f>
        <v>14.566666666666665</v>
      </c>
      <c r="AS320" s="16">
        <f>IF( 数据!AS320&lt;=6,(数据!AS320-1)*权重!AI$48,              IF(数据!AS320&lt;=12, 5*权重!AI$48+(数据!AS320-6)*权重!AI$49,                              5*权重!AI$48+6*权重!AI$49+(数据!AS320-12)*权重!AI$51              )
 )</f>
        <v>9.5000000000000018</v>
      </c>
      <c r="AT320" s="16">
        <f>IF( 数据!AT320&lt;=6,(数据!AT320-1)*权重!AJ$48,              IF(数据!AT320&lt;=12, 5*权重!AJ$48+(数据!AT320-6)*权重!AJ$49,                              5*权重!AJ$48+6*权重!AJ$49+(数据!AT320-12)*权重!AJ$51              )
 )</f>
        <v>42.083333333333336</v>
      </c>
      <c r="AU320" s="16">
        <f>IF( 数据!AU320&lt;=6,(数据!AU320-1)*权重!AK$48,              IF(数据!AU320&lt;=12, 5*权重!AK$48+(数据!AU320-6)*权重!AK$49,                              5*权重!AK$48+6*权重!AK$49+(数据!AU320-12)*权重!AK$51              )
 )</f>
        <v>12.366666666666667</v>
      </c>
      <c r="AV320" s="16">
        <f>IF( 数据!AV320&lt;=6,(数据!AV320-1)*权重!AL$48,              IF(数据!AV320&lt;=10, 5*权重!AL$48+(数据!AV320-4)*权重!AL$50,                              5*权重!AL$48+4*权重!AL$50+(数据!AV320-10)*权重!AL$52              )  )</f>
        <v>3.4</v>
      </c>
      <c r="AW320" s="16">
        <f>IF( 数据!AW320&lt;=6,(数据!AW320-1)*权重!AM$48,              IF(数据!AW320&lt;=10, 5*权重!AM$48+(数据!AW320-4)*权重!AM$50,                              5*权重!AM$48+4*权重!AM$50+(数据!AW320-10)*权重!AM$52              )  )</f>
        <v>3.8250000000000002</v>
      </c>
      <c r="AX320" s="16">
        <f>IF( 数据!AX320&lt;=6,(数据!AX320-1)*权重!AN$48,              IF(数据!AX320&lt;=10, 5*权重!AN$48+(数据!AX320-4)*权重!AN$50,                              5*权重!AN$48+4*权重!AN$50+(数据!AX320-10)*权重!AN$52              )  )</f>
        <v>23.75</v>
      </c>
      <c r="AY320" s="8">
        <v>11</v>
      </c>
      <c r="AZ320" s="8">
        <v>16</v>
      </c>
      <c r="BA320" s="8">
        <v>16</v>
      </c>
      <c r="BB320" s="8">
        <v>15</v>
      </c>
      <c r="BC320" s="8">
        <v>10</v>
      </c>
      <c r="BD320" s="8">
        <v>15</v>
      </c>
      <c r="BE320" s="8">
        <v>16</v>
      </c>
      <c r="BF320" s="8">
        <v>16</v>
      </c>
      <c r="BG320" s="8">
        <v>10</v>
      </c>
      <c r="BH320" s="8">
        <v>14</v>
      </c>
      <c r="BI320" s="8">
        <v>15</v>
      </c>
      <c r="BJ320" s="8" t="s">
        <v>26</v>
      </c>
      <c r="BK320" s="8" t="s">
        <v>20</v>
      </c>
      <c r="BL320" s="8">
        <v>14</v>
      </c>
      <c r="BM320" s="8" t="s">
        <v>26</v>
      </c>
      <c r="BN320" s="8"/>
      <c r="BO320" s="8" t="s">
        <v>26</v>
      </c>
      <c r="BP320" s="34">
        <v>46173</v>
      </c>
      <c r="BQ320" s="8" t="s">
        <v>21</v>
      </c>
      <c r="BR320" s="8" t="s">
        <v>156</v>
      </c>
    </row>
    <row r="321" spans="1:70" ht="15.5" thickBot="1" x14ac:dyDescent="0.35">
      <c r="A321" s="8" t="s">
        <v>26</v>
      </c>
      <c r="B321" s="16">
        <f t="shared" si="12"/>
        <v>424.34666666666664</v>
      </c>
      <c r="C321" s="8" t="s">
        <v>660</v>
      </c>
      <c r="D321" s="8" t="s">
        <v>154</v>
      </c>
      <c r="E321" s="33">
        <v>1</v>
      </c>
      <c r="F321" s="8">
        <v>0</v>
      </c>
      <c r="G321" s="8" t="s">
        <v>20</v>
      </c>
      <c r="H321" s="8" t="s">
        <v>413</v>
      </c>
      <c r="I321" s="8">
        <v>24</v>
      </c>
      <c r="J321" s="8">
        <v>145</v>
      </c>
      <c r="K321" s="8">
        <v>165</v>
      </c>
      <c r="L321" s="16">
        <f>IF( 数据!L321&lt;=6,(数据!L321-1)*权重!B$48,              IF(数据!L321&lt;=12, 5*权重!B$48+(数据!L321-6)*权重!B$49,                              5*权重!B$48+6*权重!B$49+(数据!L321-12)*权重!B$51              )
 )</f>
        <v>3.4666666666666668</v>
      </c>
      <c r="M321" s="16">
        <f>IF( 数据!M321&lt;=6,(数据!M321-1)*权重!C$48,              IF(数据!M321&lt;=12, 5*权重!C$48+(数据!M321-6)*权重!C$49,                              5*权重!C$48+6*权重!C$49+(数据!M321-12)*权重!C$51              )
 )</f>
        <v>0.90000000000000013</v>
      </c>
      <c r="N321" s="16">
        <f>IF( 数据!N321&lt;=6,(数据!N321-1)*权重!D$48,              IF(数据!N321&lt;=12, 5*权重!D$48+(数据!N321-6)*权重!D$49,                              5*权重!D$48+6*权重!D$49+(数据!N321-12)*权重!D$51              )
 )</f>
        <v>-0.28666666666666663</v>
      </c>
      <c r="O321" s="16">
        <f>IF( 数据!O321&lt;=6,(数据!O321-1)*权重!E$48,              IF(数据!O321&lt;=12, 5*权重!E$48+(数据!O321-6)*权重!E$49,                              5*权重!E$48+6*权重!E$49+(数据!O321-12)*权重!E$51              )
 )</f>
        <v>0</v>
      </c>
      <c r="P321" s="16">
        <f>IF( 数据!P321&lt;=6,(数据!P321-1)*权重!F$48,              IF(数据!P321&lt;=12, 5*权重!F$48+(数据!P321-6)*权重!F$49,                              5*权重!F$48+6*权重!F$49+(数据!P321-12)*权重!F$51              )
 )</f>
        <v>-2.7333333333333329</v>
      </c>
      <c r="Q321" s="16">
        <f>IF( 数据!Q321&lt;=6,(数据!Q321-1)*权重!G$48,              IF(数据!Q321&lt;=12, 5*权重!G$48+(数据!Q321-6)*权重!G$49,                              5*权重!G$48+6*权重!G$49+(数据!Q321-12)*权重!G$51              )
 )</f>
        <v>0</v>
      </c>
      <c r="R321" s="16">
        <f>IF( 数据!R321&lt;=6,(数据!R321-1)*权重!H$48,              IF(数据!R321&lt;=12, 5*权重!H$48+(数据!R321-6)*权重!H$49,                              5*权重!H$48+6*权重!H$49+(数据!R321-12)*权重!H$51              )
 )</f>
        <v>0</v>
      </c>
      <c r="S321" s="16">
        <f>IF( 数据!S321&lt;=6,(数据!S321-1)*权重!I$48,              IF(数据!S321&lt;=12, 5*权重!I$48+(数据!S321-6)*权重!I$49,                              5*权重!I$48+6*权重!I$49+(数据!S321-12)*权重!I$51              )
 )</f>
        <v>20.666666666666664</v>
      </c>
      <c r="T321" s="16">
        <f>IF( 数据!T321&lt;=6,(数据!T321-1)*权重!J$48,              IF(数据!T321&lt;=12, 5*权重!J$48+(数据!T321-6)*权重!J$49,                              5*权重!J$48+6*权重!J$49+(数据!T321-12)*权重!J$51              )
 )</f>
        <v>1.0333333333333332</v>
      </c>
      <c r="U321" s="16">
        <f>IF( 数据!U321&lt;=6,(数据!U321-1)*权重!K$48,              IF(数据!U321&lt;=12, 5*权重!K$48+(数据!U321-6)*权重!K$49,                              5*权重!K$48+6*权重!K$49+(数据!U321-12)*权重!K$51              )
 )</f>
        <v>0</v>
      </c>
      <c r="V321" s="16">
        <f>IF( 数据!V321&lt;=6,(数据!V321-1)*权重!L$48,              IF(数据!V321&lt;=12, 5*权重!L$48+(数据!V321-6)*权重!L$49,                              5*权重!L$48+6*权重!L$49+(数据!V321-12)*权重!L$51              )
 )</f>
        <v>8.8333333333333339</v>
      </c>
      <c r="W321" s="16">
        <f>IF( 数据!W321&lt;=6,(数据!W321-1)*权重!M$48,              IF(数据!W321&lt;=12, 5*权重!M$48+(数据!W321-6)*权重!M$49,                              5*权重!M$48+6*权重!M$49+(数据!W321-12)*权重!M$51              )
 )</f>
        <v>0.76666666666666661</v>
      </c>
      <c r="X321" s="16">
        <f>IF( 数据!X321&lt;=6,(数据!X321-1)*权重!N$48,              IF(数据!X321&lt;=12, 5*权重!N$48+(数据!X321-6)*权重!N$49,                              5*权重!N$48+6*权重!N$49+(数据!X321-12)*权重!N$51              )
 )</f>
        <v>2.0499999999999998</v>
      </c>
      <c r="Y321" s="16">
        <f>IF( 数据!Y321&lt;=6,(数据!Y321-1)*权重!O$48,              IF(数据!Y321&lt;=12, 5*权重!O$48+(数据!Y321-6)*权重!O$49,                              5*权重!O$48+6*权重!O$49+(数据!Y321-12)*权重!O$51              )
 )</f>
        <v>1.7</v>
      </c>
      <c r="Z321" s="16">
        <f>IF( 数据!Z321&lt;=6,(数据!Z321-1)*权重!P$48,              IF(数据!Z321&lt;=10, 5*权重!P$48+(数据!Z321-4)*权重!P$50,                              5*权重!P$48+4*权重!P$50+(数据!Z321-10)*权重!P$52              )  )</f>
        <v>-1.0750000000000002</v>
      </c>
      <c r="AA321" s="16">
        <f>IF( 数据!AA321&lt;=6,(数据!AA321-1)*权重!Q$48,              IF(数据!AA321&lt;=12, 5*权重!Q$48+(数据!AA321-6)*权重!Q$49,                              5*权重!Q$48+6*权重!Q$49+(数据!AA321-12)*权重!Q$51              )
 )</f>
        <v>4.9333333333333327</v>
      </c>
      <c r="AB321" s="16">
        <f>IF( 数据!AB321&lt;=6,(数据!AB321-1)*权重!R$48,              IF(数据!AB321&lt;=10, 5*权重!R$48+(数据!AB321-4)*权重!R$50,                              5*权重!R$48+4*权重!R$50+(数据!AB321-10)*权重!R$52              )  )</f>
        <v>56</v>
      </c>
      <c r="AC321" s="16">
        <f>IF( 数据!AC321&lt;=6,(数据!AC321-1)*权重!S$48,              IF(数据!AC321&lt;=12, 5*权重!S$48+(数据!AC321-6)*权重!S$49,                              5*权重!S$48+6*权重!S$49+(数据!AC321-12)*权重!S$51              )
 )</f>
        <v>19.5</v>
      </c>
      <c r="AD321" s="16">
        <f>IF( 数据!AD321&lt;=6,(数据!AD321-1)*权重!T$48,              IF(数据!AD321&lt;=12, 5*权重!T$48+(数据!AD321-6)*权重!T$49,                              5*权重!T$48+6*权重!T$49+(数据!AD321-12)*权重!T$51              )
 )</f>
        <v>-1.2333333333333329</v>
      </c>
      <c r="AE321" s="16">
        <f>IF( 数据!AE321&lt;=6,(数据!AE321-1)*权重!U$48,              IF(数据!AE321&lt;=10, 5*权重!U$48+(数据!AE321-4)*权重!U$50,                              5*权重!U$48+4*权重!U$50+(数据!AE321-10)*权重!U$52              )  )</f>
        <v>-2.9999999999999996</v>
      </c>
      <c r="AF321" s="16">
        <f>IF( 数据!AF321&lt;=6,(数据!AF321-1)*权重!V$48,              IF(数据!AF321&lt;=10, 5*权重!V$48+(数据!AF321-4)*权重!V$50,                              5*权重!V$48+4*权重!V$50+(数据!AF321-10)*权重!V$52              )  )</f>
        <v>6.5250000000000004</v>
      </c>
      <c r="AG321" s="16">
        <f>IF( 数据!AG321&lt;=6,(数据!AG321-1)*权重!W$48,              IF(数据!AG321&lt;=12, 5*权重!W$48+(数据!AG321-6)*权重!W$49,                              5*权重!W$48+6*权重!W$49+(数据!AG321-12)*权重!W$51              )
 )</f>
        <v>3.3</v>
      </c>
      <c r="AH321" s="16">
        <f>IF( 数据!AH321&lt;=6,(数据!AH321-1)*权重!X$48,              IF(数据!AH321&lt;=10, 5*权重!X$48+(数据!AH321-4)*权重!X$50,                              5*权重!X$48+4*权重!X$50+(数据!AH321-10)*权重!X$52              )  )</f>
        <v>-4.9999999999999989E-2</v>
      </c>
      <c r="AI321" s="16">
        <f>IF( 数据!AI321&lt;=6,(数据!AI321-1)*权重!Y$48,              IF(数据!AI321&lt;=12, 5*权重!Y$48+(数据!AI321-6)*权重!Y$49,                              5*权重!Y$48+6*权重!Y$49+(数据!AI321-12)*权重!Y$51              )
 )</f>
        <v>0.53333333333333333</v>
      </c>
      <c r="AJ321" s="16">
        <f>IF( 数据!AJ321&lt;=6,(数据!AJ321-1)*权重!Z$48,              IF(数据!AJ321&lt;=10, 5*权重!Z$48+(数据!AJ321-4)*权重!Z$50,                              5*权重!Z$48+4*权重!Z$50+(数据!AJ321-10)*权重!Z$52              )  )</f>
        <v>9.8375000000000004</v>
      </c>
      <c r="AK321" s="16">
        <f>IF( 数据!AK321&lt;=6,(数据!AK321-1)*权重!AA$48,              IF(数据!AK321&lt;=10, 5*权重!AA$48+(数据!AK321-4)*权重!AA$50,                              5*权重!AA$48+4*权重!AA$50+(数据!AK321-10)*权重!AA$52              )  )</f>
        <v>-0.75000000000000022</v>
      </c>
      <c r="AL321" s="16">
        <f>IF( 数据!AL321&lt;=6,(数据!AL321-1)*权重!AB$48,              IF(数据!AL321&lt;=12, 5*权重!AB$48+(数据!AL321-6)*权重!AB$49,                              5*权重!AB$48+6*权重!AB$49+(数据!AL321-12)*权重!AB$51              )
 )</f>
        <v>14.4</v>
      </c>
      <c r="AM321" s="16">
        <f>IF( 数据!AM321&lt;=6,(数据!AM321-1)*权重!AC$48,              IF(数据!AM321&lt;=12, 5*权重!AC$48+(数据!AM321-6)*权重!AC$49,                              5*权重!AC$48+6*权重!AC$49+(数据!AM321-12)*权重!AC$51              )
 )</f>
        <v>9.6</v>
      </c>
      <c r="AN321" s="16">
        <f>IF( 数据!AN321&lt;=6,(数据!AN321-1)*权重!AD$48,              IF(数据!AN321&lt;=12, 5*权重!AD$48+(数据!AN321-6)*权重!AD$49,                              5*权重!AD$48+6*权重!AD$49+(数据!AN321-12)*权重!AD$51              )
 )</f>
        <v>82.0625</v>
      </c>
      <c r="AO321" s="16">
        <f>IF( 数据!AO321&lt;=6,(数据!AO321-1)*权重!AE$48,              IF(数据!AO321&lt;=12, 5*权重!AE$48+(数据!AO321-6)*权重!AE$49,                              5*权重!AE$48+6*权重!AE$49+(数据!AO321-12)*权重!AE$51              )
 )</f>
        <v>11.116666666666667</v>
      </c>
      <c r="AP321" s="16">
        <f>IF( 数据!AP321&lt;=6,(数据!AP321-1)*权重!AF$48,              IF(数据!AP321&lt;=12, 5*权重!AF$48+(数据!AP321-6)*权重!AF$49,                              5*权重!AF$48+6*权重!AF$49+(数据!AP321-12)*权重!AF$51              )
 )</f>
        <v>16.399999999999999</v>
      </c>
      <c r="AQ321" s="16">
        <f>IF( 数据!AQ321&lt;=6,(数据!AQ321-1)*权重!AG$48,              IF(数据!AQ321&lt;=12, 5*权重!AG$48+(数据!AQ321-6)*权重!AG$49,                              5*权重!AG$48+6*权重!AG$49+(数据!AQ321-12)*权重!AG$51              )
 )</f>
        <v>18.833333333333336</v>
      </c>
      <c r="AR321" s="16">
        <f>IF( 数据!AR321&lt;=6,(数据!AR321-1)*权重!AH$48,              IF(数据!AR321&lt;=12, 5*权重!AH$48+(数据!AR321-6)*权重!AH$49,                              5*权重!AH$48+6*权重!AH$49+(数据!AR321-12)*权重!AH$51              )
 )</f>
        <v>14.566666666666665</v>
      </c>
      <c r="AS321" s="16">
        <f>IF( 数据!AS321&lt;=6,(数据!AS321-1)*权重!AI$48,              IF(数据!AS321&lt;=12, 5*权重!AI$48+(数据!AS321-6)*权重!AI$49,                              5*权重!AI$48+6*权重!AI$49+(数据!AS321-12)*权重!AI$51              )
 )</f>
        <v>6.6500000000000012</v>
      </c>
      <c r="AT321" s="16">
        <f>IF( 数据!AT321&lt;=6,(数据!AT321-1)*权重!AJ$48,              IF(数据!AT321&lt;=12, 5*权重!AJ$48+(数据!AT321-6)*权重!AJ$49,                              5*权重!AJ$48+6*权重!AJ$49+(数据!AT321-12)*权重!AJ$51              )
 )</f>
        <v>76.75</v>
      </c>
      <c r="AU321" s="16">
        <f>IF( 数据!AU321&lt;=6,(数据!AU321-1)*权重!AK$48,              IF(数据!AU321&lt;=12, 5*权重!AK$48+(数据!AU321-6)*权重!AK$49,                              5*权重!AK$48+6*权重!AK$49+(数据!AU321-12)*权重!AK$51              )
 )</f>
        <v>14.799999999999999</v>
      </c>
      <c r="AV321" s="16">
        <f>IF( 数据!AV321&lt;=6,(数据!AV321-1)*权重!AL$48,              IF(数据!AV321&lt;=10, 5*权重!AL$48+(数据!AV321-4)*权重!AL$50,                              5*权重!AL$48+4*权重!AL$50+(数据!AV321-10)*权重!AL$52              )  )</f>
        <v>2.5499999999999998</v>
      </c>
      <c r="AW321" s="16">
        <f>IF( 数据!AW321&lt;=6,(数据!AW321-1)*权重!AM$48,              IF(数据!AW321&lt;=10, 5*权重!AM$48+(数据!AW321-4)*权重!AM$50,                              5*权重!AM$48+4*权重!AM$50+(数据!AW321-10)*权重!AM$52              )  )</f>
        <v>4.2</v>
      </c>
      <c r="AX321" s="16">
        <f>IF( 数据!AX321&lt;=6,(数据!AX321-1)*权重!AN$48,              IF(数据!AX321&lt;=10, 5*权重!AN$48+(数据!AX321-4)*权重!AN$50,                              5*权重!AN$48+4*权重!AN$50+(数据!AX321-10)*权重!AN$52              )  )</f>
        <v>21.5</v>
      </c>
      <c r="AY321" s="8">
        <v>1</v>
      </c>
      <c r="AZ321" s="8">
        <v>1</v>
      </c>
      <c r="BA321" s="8">
        <v>3</v>
      </c>
      <c r="BB321" s="8">
        <v>1</v>
      </c>
      <c r="BC321" s="8">
        <v>2</v>
      </c>
      <c r="BD321" s="8">
        <v>3</v>
      </c>
      <c r="BE321" s="8">
        <v>2</v>
      </c>
      <c r="BF321" s="8">
        <v>2</v>
      </c>
      <c r="BG321" s="8">
        <v>2</v>
      </c>
      <c r="BH321" s="8">
        <v>3</v>
      </c>
      <c r="BI321" s="8">
        <v>2</v>
      </c>
      <c r="BJ321" s="8" t="s">
        <v>26</v>
      </c>
      <c r="BK321" s="8" t="s">
        <v>20</v>
      </c>
      <c r="BL321" s="8">
        <v>15</v>
      </c>
      <c r="BM321" s="8" t="s">
        <v>26</v>
      </c>
      <c r="BN321" s="8"/>
      <c r="BO321" s="8">
        <v>15</v>
      </c>
      <c r="BP321" s="34">
        <v>47664</v>
      </c>
      <c r="BQ321" s="8" t="s">
        <v>21</v>
      </c>
      <c r="BR321" s="8" t="s">
        <v>156</v>
      </c>
    </row>
    <row r="322" spans="1:70" ht="15.5" thickBot="1" x14ac:dyDescent="0.35">
      <c r="A322" s="8" t="s">
        <v>26</v>
      </c>
      <c r="B322" s="16">
        <f t="shared" si="12"/>
        <v>412.19499999999999</v>
      </c>
      <c r="C322" s="8" t="s">
        <v>661</v>
      </c>
      <c r="D322" s="8" t="s">
        <v>154</v>
      </c>
      <c r="E322" s="33">
        <v>1</v>
      </c>
      <c r="F322" s="8">
        <v>0</v>
      </c>
      <c r="G322" s="8" t="s">
        <v>19</v>
      </c>
      <c r="H322" s="8" t="s">
        <v>158</v>
      </c>
      <c r="I322" s="8">
        <v>25</v>
      </c>
      <c r="J322" s="8">
        <v>156</v>
      </c>
      <c r="K322" s="8">
        <v>167</v>
      </c>
      <c r="L322" s="16">
        <f>IF( 数据!L322&lt;=6,(数据!L322-1)*权重!B$48,              IF(数据!L322&lt;=12, 5*权重!B$48+(数据!L322-6)*权重!B$49,                              5*权重!B$48+6*权重!B$49+(数据!L322-12)*权重!B$51              )
 )</f>
        <v>3.9333333333333331</v>
      </c>
      <c r="M322" s="16">
        <f>IF( 数据!M322&lt;=6,(数据!M322-1)*权重!C$48,              IF(数据!M322&lt;=12, 5*权重!C$48+(数据!M322-6)*权重!C$49,                              5*权重!C$48+6*权重!C$49+(数据!M322-12)*权重!C$51              )
 )</f>
        <v>2.1</v>
      </c>
      <c r="N322" s="16">
        <f>IF( 数据!N322&lt;=6,(数据!N322-1)*权重!D$48,              IF(数据!N322&lt;=12, 5*权重!D$48+(数据!N322-6)*权重!D$49,                              5*权重!D$48+6*权重!D$49+(数据!N322-12)*权重!D$51              )
 )</f>
        <v>1.3699999999999999</v>
      </c>
      <c r="O322" s="16">
        <f>IF( 数据!O322&lt;=6,(数据!O322-1)*权重!E$48,              IF(数据!O322&lt;=12, 5*权重!E$48+(数据!O322-6)*权重!E$49,                              5*权重!E$48+6*权重!E$49+(数据!O322-12)*权重!E$51              )
 )</f>
        <v>0</v>
      </c>
      <c r="P322" s="16">
        <f>IF( 数据!P322&lt;=6,(数据!P322-1)*权重!F$48,              IF(数据!P322&lt;=12, 5*权重!F$48+(数据!P322-6)*权重!F$49,                              5*权重!F$48+6*权重!F$49+(数据!P322-12)*权重!F$51              )
 )</f>
        <v>-3.1166666666666663</v>
      </c>
      <c r="Q322" s="16">
        <f>IF( 数据!Q322&lt;=6,(数据!Q322-1)*权重!G$48,              IF(数据!Q322&lt;=12, 5*权重!G$48+(数据!Q322-6)*权重!G$49,                              5*权重!G$48+6*权重!G$49+(数据!Q322-12)*权重!G$51              )
 )</f>
        <v>0</v>
      </c>
      <c r="R322" s="16">
        <f>IF( 数据!R322&lt;=6,(数据!R322-1)*权重!H$48,              IF(数据!R322&lt;=12, 5*权重!H$48+(数据!R322-6)*权重!H$49,                              5*权重!H$48+6*权重!H$49+(数据!R322-12)*权重!H$51              )
 )</f>
        <v>0</v>
      </c>
      <c r="S322" s="16">
        <f>IF( 数据!S322&lt;=6,(数据!S322-1)*权重!I$48,              IF(数据!S322&lt;=12, 5*权重!I$48+(数据!S322-6)*权重!I$49,                              5*权重!I$48+6*权重!I$49+(数据!S322-12)*权重!I$51              )
 )</f>
        <v>12.133333333333333</v>
      </c>
      <c r="T322" s="16">
        <f>IF( 数据!T322&lt;=6,(数据!T322-1)*权重!J$48,              IF(数据!T322&lt;=12, 5*权重!J$48+(数据!T322-6)*权重!J$49,                              5*权重!J$48+6*权重!J$49+(数据!T322-12)*权重!J$51              )
 )</f>
        <v>1.7999999999999998</v>
      </c>
      <c r="U322" s="16">
        <f>IF( 数据!U322&lt;=6,(数据!U322-1)*权重!K$48,              IF(数据!U322&lt;=12, 5*权重!K$48+(数据!U322-6)*权重!K$49,                              5*权重!K$48+6*权重!K$49+(数据!U322-12)*权重!K$51              )
 )</f>
        <v>0</v>
      </c>
      <c r="V322" s="16">
        <f>IF( 数据!V322&lt;=6,(数据!V322-1)*权重!L$48,              IF(数据!V322&lt;=12, 5*权重!L$48+(数据!V322-6)*权重!L$49,                              5*权重!L$48+6*权重!L$49+(数据!V322-12)*权重!L$51              )
 )</f>
        <v>5.3000000000000007</v>
      </c>
      <c r="W322" s="16">
        <f>IF( 数据!W322&lt;=6,(数据!W322-1)*权重!M$48,              IF(数据!W322&lt;=12, 5*权重!M$48+(数据!W322-6)*权重!M$49,                              5*权重!M$48+6*权重!M$49+(数据!W322-12)*权重!M$51              )
 )</f>
        <v>0.1333333333333333</v>
      </c>
      <c r="X322" s="16">
        <f>IF( 数据!X322&lt;=6,(数据!X322-1)*权重!N$48,              IF(数据!X322&lt;=12, 5*权重!N$48+(数据!X322-6)*权重!N$49,                              5*权重!N$48+6*权重!N$49+(数据!X322-12)*权重!N$51              )
 )</f>
        <v>3.1999999999999997</v>
      </c>
      <c r="Y322" s="16">
        <f>IF( 数据!Y322&lt;=6,(数据!Y322-1)*权重!O$48,              IF(数据!Y322&lt;=12, 5*权重!O$48+(数据!Y322-6)*权重!O$49,                              5*权重!O$48+6*权重!O$49+(数据!Y322-12)*权重!O$51              )
 )</f>
        <v>1.2</v>
      </c>
      <c r="Z322" s="16">
        <f>IF( 数据!Z322&lt;=6,(数据!Z322-1)*权重!P$48,              IF(数据!Z322&lt;=10, 5*权重!P$48+(数据!Z322-4)*权重!P$50,                              5*权重!P$48+4*权重!P$50+(数据!Z322-10)*权重!P$52              )  )</f>
        <v>-1.6</v>
      </c>
      <c r="AA322" s="16">
        <f>IF( 数据!AA322&lt;=6,(数据!AA322-1)*权重!Q$48,              IF(数据!AA322&lt;=12, 5*权重!Q$48+(数据!AA322-6)*权重!Q$49,                              5*权重!Q$48+6*权重!Q$49+(数据!AA322-12)*权重!Q$51              )
 )</f>
        <v>7.1666666666666661</v>
      </c>
      <c r="AB322" s="16">
        <f>IF( 数据!AB322&lt;=6,(数据!AB322-1)*权重!R$48,              IF(数据!AB322&lt;=10, 5*权重!R$48+(数据!AB322-4)*权重!R$50,                              5*权重!R$48+4*权重!R$50+(数据!AB322-10)*权重!R$52              )  )</f>
        <v>56.75</v>
      </c>
      <c r="AC322" s="16">
        <f>IF( 数据!AC322&lt;=6,(数据!AC322-1)*权重!S$48,              IF(数据!AC322&lt;=12, 5*权重!S$48+(数据!AC322-6)*权重!S$49,                              5*权重!S$48+6*权重!S$49+(数据!AC322-12)*权重!S$51              )
 )</f>
        <v>21.55</v>
      </c>
      <c r="AD322" s="16">
        <f>IF( 数据!AD322&lt;=6,(数据!AD322-1)*权重!T$48,              IF(数据!AD322&lt;=12, 5*权重!T$48+(数据!AD322-6)*权重!T$49,                              5*权重!T$48+6*权重!T$49+(数据!AD322-12)*权重!T$51              )
 )</f>
        <v>-0.49999999999999956</v>
      </c>
      <c r="AE322" s="16">
        <f>IF( 数据!AE322&lt;=6,(数据!AE322-1)*权重!U$48,              IF(数据!AE322&lt;=10, 5*权重!U$48+(数据!AE322-4)*权重!U$50,                              5*权重!U$48+4*权重!U$50+(数据!AE322-10)*权重!U$52              )  )</f>
        <v>-1.7999999999999994</v>
      </c>
      <c r="AF322" s="16">
        <f>IF( 数据!AF322&lt;=6,(数据!AF322-1)*权重!V$48,              IF(数据!AF322&lt;=10, 5*权重!V$48+(数据!AF322-4)*权重!V$50,                              5*权重!V$48+4*权重!V$50+(数据!AF322-10)*权重!V$52              )  )</f>
        <v>6.75</v>
      </c>
      <c r="AG322" s="16">
        <f>IF( 数据!AG322&lt;=6,(数据!AG322-1)*权重!W$48,              IF(数据!AG322&lt;=12, 5*权重!W$48+(数据!AG322-6)*权重!W$49,                              5*权重!W$48+6*权重!W$49+(数据!AG322-12)*权重!W$51              )
 )</f>
        <v>3.75</v>
      </c>
      <c r="AH322" s="16">
        <f>IF( 数据!AH322&lt;=6,(数据!AH322-1)*权重!X$48,              IF(数据!AH322&lt;=10, 5*权重!X$48+(数据!AH322-4)*权重!X$50,                              5*权重!X$48+4*权重!X$50+(数据!AH322-10)*权重!X$52              )  )</f>
        <v>0.17500000000000004</v>
      </c>
      <c r="AI322" s="16">
        <f>IF( 数据!AI322&lt;=6,(数据!AI322-1)*权重!Y$48,              IF(数据!AI322&lt;=12, 5*权重!Y$48+(数据!AI322-6)*权重!Y$49,                              5*权重!Y$48+6*权重!Y$49+(数据!AI322-12)*权重!Y$51              )
 )</f>
        <v>0.1</v>
      </c>
      <c r="AJ322" s="16">
        <f>IF( 数据!AJ322&lt;=6,(数据!AJ322-1)*权重!Z$48,              IF(数据!AJ322&lt;=10, 5*权重!Z$48+(数据!AJ322-4)*权重!Z$50,                              5*权重!Z$48+4*权重!Z$50+(数据!AJ322-10)*权重!Z$52              )  )</f>
        <v>9.8375000000000004</v>
      </c>
      <c r="AK322" s="16">
        <f>IF( 数据!AK322&lt;=6,(数据!AK322-1)*权重!AA$48,              IF(数据!AK322&lt;=10, 5*权重!AA$48+(数据!AK322-4)*权重!AA$50,                              5*权重!AA$48+4*权重!AA$50+(数据!AK322-10)*权重!AA$52              )  )</f>
        <v>-0.57500000000000018</v>
      </c>
      <c r="AL322" s="16">
        <f>IF( 数据!AL322&lt;=6,(数据!AL322-1)*权重!AB$48,              IF(数据!AL322&lt;=12, 5*权重!AB$48+(数据!AL322-6)*权重!AB$49,                              5*权重!AB$48+6*权重!AB$49+(数据!AL322-12)*权重!AB$51              )
 )</f>
        <v>15.3</v>
      </c>
      <c r="AM322" s="16">
        <f>IF( 数据!AM322&lt;=6,(数据!AM322-1)*权重!AC$48,              IF(数据!AM322&lt;=12, 5*权重!AC$48+(数据!AM322-6)*权重!AC$49,                              5*权重!AC$48+6*权重!AC$49+(数据!AM322-12)*权重!AC$51              )
 )</f>
        <v>9.6</v>
      </c>
      <c r="AN322" s="16">
        <f>IF( 数据!AN322&lt;=6,(数据!AN322-1)*权重!AD$48,              IF(数据!AN322&lt;=12, 5*权重!AD$48+(数据!AN322-6)*权重!AD$49,                              5*权重!AD$48+6*权重!AD$49+(数据!AN322-12)*权重!AD$51              )
 )</f>
        <v>67.875</v>
      </c>
      <c r="AO322" s="16">
        <f>IF( 数据!AO322&lt;=6,(数据!AO322-1)*权重!AE$48,              IF(数据!AO322&lt;=12, 5*权重!AE$48+(数据!AO322-6)*权重!AE$49,                              5*权重!AE$48+6*权重!AE$49+(数据!AO322-12)*权重!AE$51              )
 )</f>
        <v>20.3</v>
      </c>
      <c r="AP322" s="16">
        <f>IF( 数据!AP322&lt;=6,(数据!AP322-1)*权重!AF$48,              IF(数据!AP322&lt;=12, 5*权重!AF$48+(数据!AP322-6)*权重!AF$49,                              5*权重!AF$48+6*权重!AF$49+(数据!AP322-12)*权重!AF$51              )
 )</f>
        <v>14.466666666666667</v>
      </c>
      <c r="AQ322" s="16">
        <f>IF( 数据!AQ322&lt;=6,(数据!AQ322-1)*权重!AG$48,              IF(数据!AQ322&lt;=12, 5*权重!AG$48+(数据!AQ322-6)*权重!AG$49,                              5*权重!AG$48+6*权重!AG$49+(数据!AQ322-12)*权重!AG$51              )
 )</f>
        <v>19.350000000000001</v>
      </c>
      <c r="AR322" s="16">
        <f>IF( 数据!AR322&lt;=6,(数据!AR322-1)*权重!AH$48,              IF(数据!AR322&lt;=12, 5*权重!AH$48+(数据!AR322-6)*权重!AH$49,                              5*权重!AH$48+6*权重!AH$49+(数据!AR322-12)*权重!AH$51              )
 )</f>
        <v>15.733333333333333</v>
      </c>
      <c r="AS322" s="16">
        <f>IF( 数据!AS322&lt;=6,(数据!AS322-1)*权重!AI$48,              IF(数据!AS322&lt;=12, 5*权重!AI$48+(数据!AS322-6)*权重!AI$49,                              5*权重!AI$48+6*权重!AI$49+(数据!AS322-12)*权重!AI$51              )
 )</f>
        <v>10.450000000000001</v>
      </c>
      <c r="AT322" s="16">
        <f>IF( 数据!AT322&lt;=6,(数据!AT322-1)*权重!AJ$48,              IF(数据!AT322&lt;=12, 5*权重!AJ$48+(数据!AT322-6)*权重!AJ$49,                              5*权重!AJ$48+6*权重!AJ$49+(数据!AT322-12)*权重!AJ$51              )
 )</f>
        <v>67</v>
      </c>
      <c r="AU322" s="16">
        <f>IF( 数据!AU322&lt;=6,(数据!AU322-1)*权重!AK$48,              IF(数据!AU322&lt;=12, 5*权重!AK$48+(数据!AU322-6)*权重!AK$49,                              5*权重!AK$48+6*权重!AK$49+(数据!AU322-12)*权重!AK$51              )
 )</f>
        <v>13.899999999999999</v>
      </c>
      <c r="AV322" s="16">
        <f>IF( 数据!AV322&lt;=6,(数据!AV322-1)*权重!AL$48,              IF(数据!AV322&lt;=10, 5*权重!AL$48+(数据!AV322-4)*权重!AL$50,                              5*权重!AL$48+4*权重!AL$50+(数据!AV322-10)*权重!AL$52              )  )</f>
        <v>4.25</v>
      </c>
      <c r="AW322" s="16">
        <f>IF( 数据!AW322&lt;=6,(数据!AW322-1)*权重!AM$48,              IF(数据!AW322&lt;=10, 5*权重!AM$48+(数据!AW322-4)*权重!AM$50,                              5*权重!AM$48+4*权重!AM$50+(数据!AW322-10)*权重!AM$52              )  )</f>
        <v>3.0750000000000002</v>
      </c>
      <c r="AX322" s="16">
        <f>IF( 数据!AX322&lt;=6,(数据!AX322-1)*权重!AN$48,              IF(数据!AX322&lt;=10, 5*权重!AN$48+(数据!AX322-4)*权重!AN$50,                              5*权重!AN$48+4*权重!AN$50+(数据!AX322-10)*权重!AN$52              )  )</f>
        <v>21.237499999999997</v>
      </c>
      <c r="AY322" s="8">
        <v>1</v>
      </c>
      <c r="AZ322" s="8">
        <v>1</v>
      </c>
      <c r="BA322" s="8">
        <v>2</v>
      </c>
      <c r="BB322" s="8">
        <v>1</v>
      </c>
      <c r="BC322" s="8">
        <v>2</v>
      </c>
      <c r="BD322" s="8">
        <v>3</v>
      </c>
      <c r="BE322" s="8">
        <v>3</v>
      </c>
      <c r="BF322" s="8">
        <v>4</v>
      </c>
      <c r="BG322" s="8">
        <v>3</v>
      </c>
      <c r="BH322" s="8">
        <v>2</v>
      </c>
      <c r="BI322" s="8">
        <v>3</v>
      </c>
      <c r="BJ322" s="8" t="s">
        <v>26</v>
      </c>
      <c r="BK322" s="8" t="s">
        <v>20</v>
      </c>
      <c r="BL322" s="8">
        <v>15</v>
      </c>
      <c r="BM322" s="8" t="s">
        <v>26</v>
      </c>
      <c r="BN322" s="8"/>
      <c r="BO322" s="8">
        <v>7</v>
      </c>
      <c r="BP322" s="34">
        <v>47664</v>
      </c>
      <c r="BQ322" s="8" t="s">
        <v>21</v>
      </c>
      <c r="BR322" s="8" t="s">
        <v>156</v>
      </c>
    </row>
    <row r="323" spans="1:70" ht="15.5" thickBot="1" x14ac:dyDescent="0.35">
      <c r="A323" s="8" t="s">
        <v>26</v>
      </c>
      <c r="B323" s="16">
        <f t="shared" si="12"/>
        <v>425.22416666666663</v>
      </c>
      <c r="C323" s="8" t="s">
        <v>662</v>
      </c>
      <c r="D323" s="8" t="s">
        <v>154</v>
      </c>
      <c r="E323" s="33">
        <v>1</v>
      </c>
      <c r="F323" s="8">
        <v>0</v>
      </c>
      <c r="G323" s="8" t="s">
        <v>28</v>
      </c>
      <c r="H323" s="8" t="s">
        <v>221</v>
      </c>
      <c r="I323" s="8">
        <v>25</v>
      </c>
      <c r="J323" s="8">
        <v>167</v>
      </c>
      <c r="K323" s="8">
        <v>171</v>
      </c>
      <c r="L323" s="16">
        <f>IF( 数据!L323&lt;=6,(数据!L323-1)*权重!B$48,              IF(数据!L323&lt;=12, 5*权重!B$48+(数据!L323-6)*权重!B$49,                              5*权重!B$48+6*权重!B$49+(数据!L323-12)*权重!B$51              )
 )</f>
        <v>4.8666666666666663</v>
      </c>
      <c r="M323" s="16">
        <f>IF( 数据!M323&lt;=6,(数据!M323-1)*权重!C$48,              IF(数据!M323&lt;=12, 5*权重!C$48+(数据!M323-6)*权重!C$49,                              5*权重!C$48+6*权重!C$49+(数据!M323-12)*权重!C$51              )
 )</f>
        <v>0.91666666666666674</v>
      </c>
      <c r="N323" s="16">
        <f>IF( 数据!N323&lt;=6,(数据!N323-1)*权重!D$48,              IF(数据!N323&lt;=12, 5*权重!D$48+(数据!N323-6)*权重!D$49,                              5*权重!D$48+6*权重!D$49+(数据!N323-12)*权重!D$51              )
 )</f>
        <v>-0.27999999999999992</v>
      </c>
      <c r="O323" s="16">
        <f>IF( 数据!O323&lt;=6,(数据!O323-1)*权重!E$48,              IF(数据!O323&lt;=12, 5*权重!E$48+(数据!O323-6)*权重!E$49,                              5*权重!E$48+6*权重!E$49+(数据!O323-12)*权重!E$51              )
 )</f>
        <v>0</v>
      </c>
      <c r="P323" s="16">
        <f>IF( 数据!P323&lt;=6,(数据!P323-1)*权重!F$48,              IF(数据!P323&lt;=12, 5*权重!F$48+(数据!P323-6)*权重!F$49,                              5*权重!F$48+6*权重!F$49+(数据!P323-12)*权重!F$51              )
 )</f>
        <v>-2.3499999999999996</v>
      </c>
      <c r="Q323" s="16">
        <f>IF( 数据!Q323&lt;=6,(数据!Q323-1)*权重!G$48,              IF(数据!Q323&lt;=12, 5*权重!G$48+(数据!Q323-6)*权重!G$49,                              5*权重!G$48+6*权重!G$49+(数据!Q323-12)*权重!G$51              )
 )</f>
        <v>0</v>
      </c>
      <c r="R323" s="16">
        <f>IF( 数据!R323&lt;=6,(数据!R323-1)*权重!H$48,              IF(数据!R323&lt;=12, 5*权重!H$48+(数据!R323-6)*权重!H$49,                              5*权重!H$48+6*权重!H$49+(数据!R323-12)*权重!H$51              )
 )</f>
        <v>0</v>
      </c>
      <c r="S323" s="16">
        <f>IF( 数据!S323&lt;=6,(数据!S323-1)*权重!I$48,              IF(数据!S323&lt;=12, 5*权重!I$48+(数据!S323-6)*权重!I$49,                              5*权重!I$48+6*权重!I$49+(数据!S323-12)*权重!I$51              )
 )</f>
        <v>17.933333333333334</v>
      </c>
      <c r="T323" s="16">
        <f>IF( 数据!T323&lt;=6,(数据!T323-1)*权重!J$48,              IF(数据!T323&lt;=12, 5*权重!J$48+(数据!T323-6)*权重!J$49,                              5*权重!J$48+6*权重!J$49+(数据!T323-12)*权重!J$51              )
 )</f>
        <v>1.2999999999999998</v>
      </c>
      <c r="U323" s="16">
        <f>IF( 数据!U323&lt;=6,(数据!U323-1)*权重!K$48,              IF(数据!U323&lt;=12, 5*权重!K$48+(数据!U323-6)*权重!K$49,                              5*权重!K$48+6*权重!K$49+(数据!U323-12)*权重!K$51              )
 )</f>
        <v>0</v>
      </c>
      <c r="V323" s="16">
        <f>IF( 数据!V323&lt;=6,(数据!V323-1)*权重!L$48,              IF(数据!V323&lt;=12, 5*权重!L$48+(数据!V323-6)*权重!L$49,                              5*权重!L$48+6*权重!L$49+(数据!V323-12)*权重!L$51              )
 )</f>
        <v>6.4</v>
      </c>
      <c r="W323" s="16">
        <f>IF( 数据!W323&lt;=6,(数据!W323-1)*权重!M$48,              IF(数据!W323&lt;=12, 5*权重!M$48+(数据!W323-6)*权重!M$49,                              5*权重!M$48+6*权重!M$49+(数据!W323-12)*权重!M$51              )
 )</f>
        <v>2.0333333333333332</v>
      </c>
      <c r="X323" s="16">
        <f>IF( 数据!X323&lt;=6,(数据!X323-1)*权重!N$48,              IF(数据!X323&lt;=12, 5*权重!N$48+(数据!X323-6)*权重!N$49,                              5*权重!N$48+6*权重!N$49+(数据!X323-12)*权重!N$51              )
 )</f>
        <v>2.0499999999999998</v>
      </c>
      <c r="Y323" s="16">
        <f>IF( 数据!Y323&lt;=6,(数据!Y323-1)*权重!O$48,              IF(数据!Y323&lt;=12, 5*权重!O$48+(数据!Y323-6)*权重!O$49,                              5*权重!O$48+6*权重!O$49+(数据!Y323-12)*权重!O$51              )
 )</f>
        <v>1.7</v>
      </c>
      <c r="Z323" s="16">
        <f>IF( 数据!Z323&lt;=6,(数据!Z323-1)*权重!P$48,              IF(数据!Z323&lt;=10, 5*权重!P$48+(数据!Z323-4)*权重!P$50,                              5*权重!P$48+4*权重!P$50+(数据!Z323-10)*权重!P$52              )  )</f>
        <v>-1.25</v>
      </c>
      <c r="AA323" s="16">
        <f>IF( 数据!AA323&lt;=6,(数据!AA323-1)*权重!Q$48,              IF(数据!AA323&lt;=12, 5*权重!Q$48+(数据!AA323-6)*权重!Q$49,                              5*权重!Q$48+6*权重!Q$49+(数据!AA323-12)*权重!Q$51              )
 )</f>
        <v>7.1666666666666661</v>
      </c>
      <c r="AB323" s="16">
        <f>IF( 数据!AB323&lt;=6,(数据!AB323-1)*权重!R$48,              IF(数据!AB323&lt;=10, 5*权重!R$48+(数据!AB323-4)*权重!R$50,                              5*权重!R$48+4*权重!R$50+(数据!AB323-10)*权重!R$52              )  )</f>
        <v>59.75</v>
      </c>
      <c r="AC323" s="16">
        <f>IF( 数据!AC323&lt;=6,(数据!AC323-1)*权重!S$48,              IF(数据!AC323&lt;=12, 5*权重!S$48+(数据!AC323-6)*权重!S$49,                              5*权重!S$48+6*权重!S$49+(数据!AC323-12)*权重!S$51              )
 )</f>
        <v>21.55</v>
      </c>
      <c r="AD323" s="16">
        <f>IF( 数据!AD323&lt;=6,(数据!AD323-1)*权重!T$48,              IF(数据!AD323&lt;=12, 5*权重!T$48+(数据!AD323-6)*权重!T$49,                              5*权重!T$48+6*权重!T$49+(数据!AD323-12)*权重!T$51              )
 )</f>
        <v>-0.49999999999999956</v>
      </c>
      <c r="AE323" s="16">
        <f>IF( 数据!AE323&lt;=6,(数据!AE323-1)*权重!U$48,              IF(数据!AE323&lt;=10, 5*权重!U$48+(数据!AE323-4)*权重!U$50,                              5*权重!U$48+4*权重!U$50+(数据!AE323-10)*权重!U$52              )  )</f>
        <v>-1.7999999999999994</v>
      </c>
      <c r="AF323" s="16">
        <f>IF( 数据!AF323&lt;=6,(数据!AF323-1)*权重!V$48,              IF(数据!AF323&lt;=10, 5*权重!V$48+(数据!AF323-4)*权重!V$50,                              5*权重!V$48+4*权重!V$50+(数据!AF323-10)*权重!V$52              )  )</f>
        <v>7.6125000000000007</v>
      </c>
      <c r="AG323" s="16">
        <f>IF( 数据!AG323&lt;=6,(数据!AG323-1)*权重!W$48,              IF(数据!AG323&lt;=12, 5*权重!W$48+(数据!AG323-6)*权重!W$49,                              5*权重!W$48+6*权重!W$49+(数据!AG323-12)*权重!W$51              )
 )</f>
        <v>3.4999999999999996</v>
      </c>
      <c r="AH323" s="16">
        <f>IF( 数据!AH323&lt;=6,(数据!AH323-1)*权重!X$48,              IF(数据!AH323&lt;=10, 5*权重!X$48+(数据!AH323-4)*权重!X$50,                              5*权重!X$48+4*权重!X$50+(数据!AH323-10)*权重!X$52              )  )</f>
        <v>0.51249999999999996</v>
      </c>
      <c r="AI323" s="16">
        <f>IF( 数据!AI323&lt;=6,(数据!AI323-1)*权重!Y$48,              IF(数据!AI323&lt;=12, 5*权重!Y$48+(数据!AI323-6)*权重!Y$49,                              5*权重!Y$48+6*权重!Y$49+(数据!AI323-12)*权重!Y$51              )
 )</f>
        <v>0.26666666666666666</v>
      </c>
      <c r="AJ323" s="16">
        <f>IF( 数据!AJ323&lt;=6,(数据!AJ323-1)*权重!Z$48,              IF(数据!AJ323&lt;=10, 5*权重!Z$48+(数据!AJ323-4)*权重!Z$50,                              5*权重!Z$48+4*权重!Z$50+(数据!AJ323-10)*权重!Z$52              )  )</f>
        <v>10.425000000000001</v>
      </c>
      <c r="AK323" s="16">
        <f>IF( 数据!AK323&lt;=6,(数据!AK323-1)*权重!AA$48,              IF(数据!AK323&lt;=10, 5*权重!AA$48+(数据!AK323-4)*权重!AA$50,                              5*权重!AA$48+4*权重!AA$50+(数据!AK323-10)*权重!AA$52              )  )</f>
        <v>-0.75000000000000022</v>
      </c>
      <c r="AL323" s="16">
        <f>IF( 数据!AL323&lt;=6,(数据!AL323-1)*权重!AB$48,              IF(数据!AL323&lt;=12, 5*权重!AB$48+(数据!AL323-6)*权重!AB$49,                              5*权重!AB$48+6*权重!AB$49+(数据!AL323-12)*权重!AB$51              )
 )</f>
        <v>15.3</v>
      </c>
      <c r="AM323" s="16">
        <f>IF( 数据!AM323&lt;=6,(数据!AM323-1)*权重!AC$48,              IF(数据!AM323&lt;=12, 5*权重!AC$48+(数据!AM323-6)*权重!AC$49,                              5*权重!AC$48+6*权重!AC$49+(数据!AM323-12)*权重!AC$51              )
 )</f>
        <v>9.9666666666666668</v>
      </c>
      <c r="AN323" s="16">
        <f>IF( 数据!AN323&lt;=6,(数据!AN323-1)*权重!AD$48,              IF(数据!AN323&lt;=12, 5*权重!AD$48+(数据!AN323-6)*权重!AD$49,                              5*权重!AD$48+6*权重!AD$49+(数据!AN323-12)*权重!AD$51              )
 )</f>
        <v>72.604166666666671</v>
      </c>
      <c r="AO323" s="16">
        <f>IF( 数据!AO323&lt;=6,(数据!AO323-1)*权重!AE$48,              IF(数据!AO323&lt;=12, 5*权重!AE$48+(数据!AO323-6)*权重!AE$49,                              5*权重!AE$48+6*权重!AE$49+(数据!AO323-12)*权重!AE$51              )
 )</f>
        <v>8.3500000000000014</v>
      </c>
      <c r="AP323" s="16">
        <f>IF( 数据!AP323&lt;=6,(数据!AP323-1)*权重!AF$48,              IF(数据!AP323&lt;=12, 5*权重!AF$48+(数据!AP323-6)*权重!AF$49,                              5*权重!AF$48+6*权重!AF$49+(数据!AP323-12)*权重!AF$51              )
 )</f>
        <v>15.433333333333334</v>
      </c>
      <c r="AQ323" s="16">
        <f>IF( 数据!AQ323&lt;=6,(数据!AQ323-1)*权重!AG$48,              IF(数据!AQ323&lt;=12, 5*权重!AG$48+(数据!AQ323-6)*权重!AG$49,                              5*权重!AG$48+6*权重!AG$49+(数据!AQ323-12)*权重!AG$51              )
 )</f>
        <v>19.866666666666667</v>
      </c>
      <c r="AR323" s="16">
        <f>IF( 数据!AR323&lt;=6,(数据!AR323-1)*权重!AH$48,              IF(数据!AR323&lt;=12, 5*权重!AH$48+(数据!AR323-6)*权重!AH$49,                              5*权重!AH$48+6*权重!AH$49+(数据!AR323-12)*权重!AH$51              )
 )</f>
        <v>16.899999999999999</v>
      </c>
      <c r="AS323" s="16">
        <f>IF( 数据!AS323&lt;=6,(数据!AS323-1)*权重!AI$48,              IF(数据!AS323&lt;=12, 5*权重!AI$48+(数据!AS323-6)*权重!AI$49,                              5*权重!AI$48+6*权重!AI$49+(数据!AS323-12)*权重!AI$51              )
 )</f>
        <v>7.6000000000000014</v>
      </c>
      <c r="AT323" s="16">
        <f>IF( 数据!AT323&lt;=6,(数据!AT323-1)*权重!AJ$48,              IF(数据!AT323&lt;=12, 5*权重!AJ$48+(数据!AT323-6)*权重!AJ$49,                              5*权重!AJ$48+6*权重!AJ$49+(数据!AT323-12)*权重!AJ$51              )
 )</f>
        <v>71.875</v>
      </c>
      <c r="AU323" s="16">
        <f>IF( 数据!AU323&lt;=6,(数据!AU323-1)*权重!AK$48,              IF(数据!AU323&lt;=12, 5*权重!AK$48+(数据!AU323-6)*权重!AK$49,                              5*权重!AK$48+6*权重!AK$49+(数据!AU323-12)*权重!AK$51              )
 )</f>
        <v>14.499999999999998</v>
      </c>
      <c r="AV323" s="16">
        <f>IF( 数据!AV323&lt;=6,(数据!AV323-1)*权重!AL$48,              IF(数据!AV323&lt;=10, 5*权重!AL$48+(数据!AV323-4)*权重!AL$50,                              5*权重!AL$48+4*权重!AL$50+(数据!AV323-10)*权重!AL$52              )  )</f>
        <v>3.8250000000000002</v>
      </c>
      <c r="AW323" s="16">
        <f>IF( 数据!AW323&lt;=6,(数据!AW323-1)*权重!AM$48,              IF(数据!AW323&lt;=10, 5*权重!AM$48+(数据!AW323-4)*权重!AM$50,                              5*权重!AM$48+4*权重!AM$50+(数据!AW323-10)*权重!AM$52              )  )</f>
        <v>4.2</v>
      </c>
      <c r="AX323" s="16">
        <f>IF( 数据!AX323&lt;=6,(数据!AX323-1)*权重!AN$48,              IF(数据!AX323&lt;=10, 5*权重!AN$48+(数据!AX323-4)*权重!AN$50,                              5*权重!AN$48+4*权重!AN$50+(数据!AX323-10)*权重!AN$52              )  )</f>
        <v>23.75</v>
      </c>
      <c r="AY323" s="8">
        <v>3</v>
      </c>
      <c r="AZ323" s="8">
        <v>1</v>
      </c>
      <c r="BA323" s="8">
        <v>2</v>
      </c>
      <c r="BB323" s="8">
        <v>1</v>
      </c>
      <c r="BC323" s="8">
        <v>2</v>
      </c>
      <c r="BD323" s="8">
        <v>2</v>
      </c>
      <c r="BE323" s="8">
        <v>4</v>
      </c>
      <c r="BF323" s="8">
        <v>3</v>
      </c>
      <c r="BG323" s="8">
        <v>1</v>
      </c>
      <c r="BH323" s="8">
        <v>3</v>
      </c>
      <c r="BI323" s="8">
        <v>4</v>
      </c>
      <c r="BJ323" s="8" t="s">
        <v>26</v>
      </c>
      <c r="BK323" s="8" t="s">
        <v>20</v>
      </c>
      <c r="BL323" s="8">
        <v>14</v>
      </c>
      <c r="BM323" s="8" t="s">
        <v>26</v>
      </c>
      <c r="BN323" s="8"/>
      <c r="BO323" s="8">
        <v>13</v>
      </c>
      <c r="BP323" s="34">
        <v>46934</v>
      </c>
      <c r="BQ323" s="8" t="s">
        <v>21</v>
      </c>
      <c r="BR323" s="8" t="s">
        <v>156</v>
      </c>
    </row>
    <row r="324" spans="1:70" ht="15.5" thickBot="1" x14ac:dyDescent="0.35">
      <c r="A324" s="8" t="s">
        <v>26</v>
      </c>
      <c r="B324" s="16">
        <f t="shared" si="12"/>
        <v>432.68333333333328</v>
      </c>
      <c r="C324" s="8" t="s">
        <v>663</v>
      </c>
      <c r="D324" s="8" t="s">
        <v>154</v>
      </c>
      <c r="E324" s="33">
        <v>1</v>
      </c>
      <c r="F324" s="8">
        <v>0</v>
      </c>
      <c r="G324" s="8" t="s">
        <v>33</v>
      </c>
      <c r="H324" s="8" t="s">
        <v>664</v>
      </c>
      <c r="I324" s="8">
        <v>28</v>
      </c>
      <c r="J324" s="8">
        <v>144</v>
      </c>
      <c r="K324" s="8">
        <v>145</v>
      </c>
      <c r="L324" s="16">
        <f>IF( 数据!L324&lt;=6,(数据!L324-1)*权重!B$48,              IF(数据!L324&lt;=12, 5*权重!B$48+(数据!L324-6)*权重!B$49,                              5*权重!B$48+6*权重!B$49+(数据!L324-12)*权重!B$51              )
 )</f>
        <v>3.4666666666666668</v>
      </c>
      <c r="M324" s="16">
        <f>IF( 数据!M324&lt;=6,(数据!M324-1)*权重!C$48,              IF(数据!M324&lt;=12, 5*权重!C$48+(数据!M324-6)*权重!C$49,                              5*权重!C$48+6*权重!C$49+(数据!M324-12)*权重!C$51              )
 )</f>
        <v>0.90000000000000013</v>
      </c>
      <c r="N324" s="16">
        <f>IF( 数据!N324&lt;=6,(数据!N324-1)*权重!D$48,              IF(数据!N324&lt;=12, 5*权重!D$48+(数据!N324-6)*权重!D$49,                              5*权重!D$48+6*权重!D$49+(数据!N324-12)*权重!D$51              )
 )</f>
        <v>0.8</v>
      </c>
      <c r="O324" s="16">
        <f>IF( 数据!O324&lt;=6,(数据!O324-1)*权重!E$48,              IF(数据!O324&lt;=12, 5*权重!E$48+(数据!O324-6)*权重!E$49,                              5*权重!E$48+6*权重!E$49+(数据!O324-12)*权重!E$51              )
 )</f>
        <v>0</v>
      </c>
      <c r="P324" s="16">
        <f>IF( 数据!P324&lt;=6,(数据!P324-1)*权重!F$48,              IF(数据!P324&lt;=12, 5*权重!F$48+(数据!P324-6)*权重!F$49,                              5*权重!F$48+6*权重!F$49+(数据!P324-12)*权重!F$51              )
 )</f>
        <v>-2.7333333333333329</v>
      </c>
      <c r="Q324" s="16">
        <f>IF( 数据!Q324&lt;=6,(数据!Q324-1)*权重!G$48,              IF(数据!Q324&lt;=12, 5*权重!G$48+(数据!Q324-6)*权重!G$49,                              5*权重!G$48+6*权重!G$49+(数据!Q324-12)*权重!G$51              )
 )</f>
        <v>0</v>
      </c>
      <c r="R324" s="16">
        <f>IF( 数据!R324&lt;=6,(数据!R324-1)*权重!H$48,              IF(数据!R324&lt;=12, 5*权重!H$48+(数据!R324-6)*权重!H$49,                              5*权重!H$48+6*权重!H$49+(数据!R324-12)*权重!H$51              )
 )</f>
        <v>0</v>
      </c>
      <c r="S324" s="16">
        <f>IF( 数据!S324&lt;=6,(数据!S324-1)*权重!I$48,              IF(数据!S324&lt;=12, 5*权重!I$48+(数据!S324-6)*权重!I$49,                              5*权重!I$48+6*权重!I$49+(数据!S324-12)*权重!I$51              )
 )</f>
        <v>16.566666666666666</v>
      </c>
      <c r="T324" s="16">
        <f>IF( 数据!T324&lt;=6,(数据!T324-1)*权重!J$48,              IF(数据!T324&lt;=12, 5*权重!J$48+(数据!T324-6)*权重!J$49,                              5*权重!J$48+6*权重!J$49+(数据!T324-12)*权重!J$51              )
 )</f>
        <v>2.2666666666666666</v>
      </c>
      <c r="U324" s="16">
        <f>IF( 数据!U324&lt;=6,(数据!U324-1)*权重!K$48,              IF(数据!U324&lt;=12, 5*权重!K$48+(数据!U324-6)*权重!K$49,                              5*权重!K$48+6*权重!K$49+(数据!U324-12)*权重!K$51              )
 )</f>
        <v>0</v>
      </c>
      <c r="V324" s="16">
        <f>IF( 数据!V324&lt;=6,(数据!V324-1)*权重!L$48,              IF(数据!V324&lt;=12, 5*权重!L$48+(数据!V324-6)*权重!L$49,                              5*权重!L$48+6*权重!L$49+(数据!V324-12)*权重!L$51              )
 )</f>
        <v>9.5</v>
      </c>
      <c r="W324" s="16">
        <f>IF( 数据!W324&lt;=6,(数据!W324-1)*权重!M$48,              IF(数据!W324&lt;=12, 5*权重!M$48+(数据!W324-6)*权重!M$49,                              5*权重!M$48+6*权重!M$49+(数据!W324-12)*权重!M$51              )
 )</f>
        <v>0.76666666666666661</v>
      </c>
      <c r="X324" s="16">
        <f>IF( 数据!X324&lt;=6,(数据!X324-1)*权重!N$48,              IF(数据!X324&lt;=12, 5*权重!N$48+(数据!X324-6)*权重!N$49,                              5*权重!N$48+6*权重!N$49+(数据!X324-12)*权重!N$51              )
 )</f>
        <v>2.2666666666666666</v>
      </c>
      <c r="Y324" s="16">
        <f>IF( 数据!Y324&lt;=6,(数据!Y324-1)*权重!O$48,              IF(数据!Y324&lt;=12, 5*权重!O$48+(数据!Y324-6)*权重!O$49,                              5*权重!O$48+6*权重!O$49+(数据!Y324-12)*权重!O$51              )
 )</f>
        <v>1.7</v>
      </c>
      <c r="Z324" s="16">
        <f>IF( 数据!Z324&lt;=6,(数据!Z324-1)*权重!P$48,              IF(数据!Z324&lt;=10, 5*权重!P$48+(数据!Z324-4)*权重!P$50,                              5*权重!P$48+4*权重!P$50+(数据!Z324-10)*权重!P$52              )  )</f>
        <v>-1.0750000000000002</v>
      </c>
      <c r="AA324" s="16">
        <f>IF( 数据!AA324&lt;=6,(数据!AA324-1)*权重!Q$48,              IF(数据!AA324&lt;=12, 5*权重!Q$48+(数据!AA324-6)*权重!Q$49,                              5*权重!Q$48+6*权重!Q$49+(数据!AA324-12)*权重!Q$51              )
 )</f>
        <v>6.2333333333333325</v>
      </c>
      <c r="AB324" s="16">
        <f>IF( 数据!AB324&lt;=6,(数据!AB324-1)*权重!R$48,              IF(数据!AB324&lt;=10, 5*权重!R$48+(数据!AB324-4)*权重!R$50,                              5*权重!R$48+4*权重!R$50+(数据!AB324-10)*权重!R$52              )  )</f>
        <v>56.75</v>
      </c>
      <c r="AC324" s="16">
        <f>IF( 数据!AC324&lt;=6,(数据!AC324-1)*权重!S$48,              IF(数据!AC324&lt;=12, 5*权重!S$48+(数据!AC324-6)*权重!S$49,                              5*权重!S$48+6*权重!S$49+(数据!AC324-12)*权重!S$51              )
 )</f>
        <v>20.866666666666667</v>
      </c>
      <c r="AD324" s="16">
        <f>IF( 数据!AD324&lt;=6,(数据!AD324-1)*权重!T$48,              IF(数据!AD324&lt;=12, 5*权重!T$48+(数据!AD324-6)*权重!T$49,                              5*权重!T$48+6*权重!T$49+(数据!AD324-12)*权重!T$51              )
 )</f>
        <v>-1.2333333333333329</v>
      </c>
      <c r="AE324" s="16">
        <f>IF( 数据!AE324&lt;=6,(数据!AE324-1)*权重!U$48,              IF(数据!AE324&lt;=10, 5*权重!U$48+(数据!AE324-4)*权重!U$50,                              5*权重!U$48+4*权重!U$50+(数据!AE324-10)*权重!U$52              )  )</f>
        <v>-2.4499999999999993</v>
      </c>
      <c r="AF324" s="16">
        <f>IF( 数据!AF324&lt;=6,(数据!AF324-1)*权重!V$48,              IF(数据!AF324&lt;=10, 5*权重!V$48+(数据!AF324-4)*权重!V$50,                              5*权重!V$48+4*权重!V$50+(数据!AF324-10)*权重!V$52              )  )</f>
        <v>7.0875000000000004</v>
      </c>
      <c r="AG324" s="16">
        <f>IF( 数据!AG324&lt;=6,(数据!AG324-1)*权重!W$48,              IF(数据!AG324&lt;=12, 5*权重!W$48+(数据!AG324-6)*权重!W$49,                              5*权重!W$48+6*权重!W$49+(数据!AG324-12)*权重!W$51              )
 )</f>
        <v>3.0999999999999996</v>
      </c>
      <c r="AH324" s="16">
        <f>IF( 数据!AH324&lt;=6,(数据!AH324-1)*权重!X$48,              IF(数据!AH324&lt;=10, 5*权重!X$48+(数据!AH324-4)*权重!X$50,                              5*权重!X$48+4*权重!X$50+(数据!AH324-10)*权重!X$52              )  )</f>
        <v>-4.9999999999999989E-2</v>
      </c>
      <c r="AI324" s="16">
        <f>IF( 数据!AI324&lt;=6,(数据!AI324-1)*权重!Y$48,              IF(数据!AI324&lt;=12, 5*权重!Y$48+(数据!AI324-6)*权重!Y$49,                              5*权重!Y$48+6*权重!Y$49+(数据!AI324-12)*权重!Y$51              )
 )</f>
        <v>1.0666666666666667</v>
      </c>
      <c r="AJ324" s="16">
        <f>IF( 数据!AJ324&lt;=6,(数据!AJ324-1)*权重!Z$48,              IF(数据!AJ324&lt;=10, 5*权重!Z$48+(数据!AJ324-4)*权重!Z$50,                              5*权重!Z$48+4*权重!Z$50+(数据!AJ324-10)*权重!Z$52              )  )</f>
        <v>9.25</v>
      </c>
      <c r="AK324" s="16">
        <f>IF( 数据!AK324&lt;=6,(数据!AK324-1)*权重!AA$48,              IF(数据!AK324&lt;=10, 5*权重!AA$48+(数据!AK324-4)*权重!AA$50,                              5*权重!AA$48+4*权重!AA$50+(数据!AK324-10)*权重!AA$52              )  )</f>
        <v>-1.1000000000000001</v>
      </c>
      <c r="AL324" s="16">
        <f>IF( 数据!AL324&lt;=6,(数据!AL324-1)*权重!AB$48,              IF(数据!AL324&lt;=12, 5*权重!AB$48+(数据!AL324-6)*权重!AB$49,                              5*权重!AB$48+6*权重!AB$49+(数据!AL324-12)*权重!AB$51              )
 )</f>
        <v>15.3</v>
      </c>
      <c r="AM324" s="16">
        <f>IF( 数据!AM324&lt;=6,(数据!AM324-1)*权重!AC$48,              IF(数据!AM324&lt;=12, 5*权重!AC$48+(数据!AM324-6)*权重!AC$49,                              5*权重!AC$48+6*权重!AC$49+(数据!AM324-12)*权重!AC$51              )
 )</f>
        <v>9.6</v>
      </c>
      <c r="AN324" s="16">
        <f>IF( 数据!AN324&lt;=6,(数据!AN324-1)*权重!AD$48,              IF(数据!AN324&lt;=12, 5*权重!AD$48+(数据!AN324-6)*权重!AD$49,                              5*权重!AD$48+6*权重!AD$49+(数据!AN324-12)*权重!AD$51              )
 )</f>
        <v>86.791666666666657</v>
      </c>
      <c r="AO324" s="16">
        <f>IF( 数据!AO324&lt;=6,(数据!AO324-1)*权重!AE$48,              IF(数据!AO324&lt;=12, 5*权重!AE$48+(数据!AO324-6)*权重!AE$49,                              5*权重!AE$48+6*权重!AE$49+(数据!AO324-12)*权重!AE$51              )
 )</f>
        <v>11.116666666666667</v>
      </c>
      <c r="AP324" s="16">
        <f>IF( 数据!AP324&lt;=6,(数据!AP324-1)*权重!AF$48,              IF(数据!AP324&lt;=12, 5*权重!AF$48+(数据!AP324-6)*权重!AF$49,                              5*权重!AF$48+6*权重!AF$49+(数据!AP324-12)*权重!AF$51              )
 )</f>
        <v>15.433333333333334</v>
      </c>
      <c r="AQ324" s="16">
        <f>IF( 数据!AQ324&lt;=6,(数据!AQ324-1)*权重!AG$48,              IF(数据!AQ324&lt;=12, 5*权重!AG$48+(数据!AQ324-6)*权重!AG$49,                              5*权重!AG$48+6*权重!AG$49+(数据!AQ324-12)*权重!AG$51              )
 )</f>
        <v>18.833333333333336</v>
      </c>
      <c r="AR324" s="16">
        <f>IF( 数据!AR324&lt;=6,(数据!AR324-1)*权重!AH$48,              IF(数据!AR324&lt;=12, 5*权重!AH$48+(数据!AR324-6)*权重!AH$49,                              5*权重!AH$48+6*权重!AH$49+(数据!AR324-12)*权重!AH$51              )
 )</f>
        <v>13.399999999999999</v>
      </c>
      <c r="AS324" s="16">
        <f>IF( 数据!AS324&lt;=6,(数据!AS324-1)*权重!AI$48,              IF(数据!AS324&lt;=12, 5*权重!AI$48+(数据!AS324-6)*权重!AI$49,                              5*权重!AI$48+6*权重!AI$49+(数据!AS324-12)*权重!AI$51              )
 )</f>
        <v>5.7000000000000011</v>
      </c>
      <c r="AT324" s="16">
        <f>IF( 数据!AT324&lt;=6,(数据!AT324-1)*权重!AJ$48,              IF(数据!AT324&lt;=12, 5*权重!AJ$48+(数据!AT324-6)*权重!AJ$49,                              5*权重!AJ$48+6*权重!AJ$49+(数据!AT324-12)*权重!AJ$51              )
 )</f>
        <v>76.75</v>
      </c>
      <c r="AU324" s="16">
        <f>IF( 数据!AU324&lt;=6,(数据!AU324-1)*权重!AK$48,              IF(数据!AU324&lt;=12, 5*权重!AK$48+(数据!AU324-6)*权重!AK$49,                              5*权重!AK$48+6*权重!AK$49+(数据!AU324-12)*权重!AK$51              )
 )</f>
        <v>14.499999999999998</v>
      </c>
      <c r="AV324" s="16">
        <f>IF( 数据!AV324&lt;=6,(数据!AV324-1)*权重!AL$48,              IF(数据!AV324&lt;=10, 5*权重!AL$48+(数据!AV324-4)*权重!AL$50,                              5*权重!AL$48+4*权重!AL$50+(数据!AV324-10)*权重!AL$52              )  )</f>
        <v>3.8250000000000002</v>
      </c>
      <c r="AW324" s="16">
        <f>IF( 数据!AW324&lt;=6,(数据!AW324-1)*权重!AM$48,              IF(数据!AW324&lt;=10, 5*权重!AM$48+(数据!AW324-4)*权重!AM$50,                              5*权重!AM$48+4*权重!AM$50+(数据!AW324-10)*权重!AM$52              )  )</f>
        <v>4.5750000000000002</v>
      </c>
      <c r="AX324" s="16">
        <f>IF( 数据!AX324&lt;=6,(数据!AX324-1)*权重!AN$48,              IF(数据!AX324&lt;=10, 5*权重!AN$48+(数据!AX324-4)*权重!AN$50,                              5*权重!AN$48+4*权重!AN$50+(数据!AX324-10)*权重!AN$52              )  )</f>
        <v>22.912499999999998</v>
      </c>
      <c r="AY324" s="8">
        <v>3</v>
      </c>
      <c r="AZ324" s="8">
        <v>1</v>
      </c>
      <c r="BA324" s="8">
        <v>4</v>
      </c>
      <c r="BB324" s="8">
        <v>3</v>
      </c>
      <c r="BC324" s="8">
        <v>1</v>
      </c>
      <c r="BD324" s="8">
        <v>3</v>
      </c>
      <c r="BE324" s="8">
        <v>3</v>
      </c>
      <c r="BF324" s="8">
        <v>1</v>
      </c>
      <c r="BG324" s="8">
        <v>2</v>
      </c>
      <c r="BH324" s="8">
        <v>4</v>
      </c>
      <c r="BI324" s="8">
        <v>3</v>
      </c>
      <c r="BJ324" s="8" t="s">
        <v>26</v>
      </c>
      <c r="BK324" s="8" t="s">
        <v>20</v>
      </c>
      <c r="BL324" s="8">
        <v>8</v>
      </c>
      <c r="BM324" s="8" t="s">
        <v>26</v>
      </c>
      <c r="BN324" s="8"/>
      <c r="BO324" s="8">
        <v>66</v>
      </c>
      <c r="BP324" s="34">
        <v>47299</v>
      </c>
      <c r="BQ324" s="8" t="s">
        <v>21</v>
      </c>
      <c r="BR324" s="8" t="s">
        <v>156</v>
      </c>
    </row>
    <row r="325" spans="1:70" ht="15.5" thickBot="1" x14ac:dyDescent="0.35">
      <c r="A325" s="8" t="s">
        <v>26</v>
      </c>
      <c r="B325" s="16">
        <f>SUM(L325:AX325)</f>
        <v>439.20666666666665</v>
      </c>
      <c r="C325" s="8" t="s">
        <v>665</v>
      </c>
      <c r="D325" s="8" t="s">
        <v>154</v>
      </c>
      <c r="E325" s="33">
        <v>1</v>
      </c>
      <c r="F325" s="8">
        <v>0</v>
      </c>
      <c r="G325" s="8" t="s">
        <v>20</v>
      </c>
      <c r="H325" s="8" t="s">
        <v>313</v>
      </c>
      <c r="I325" s="8">
        <v>23</v>
      </c>
      <c r="J325" s="8">
        <v>152</v>
      </c>
      <c r="K325" s="8">
        <v>165</v>
      </c>
      <c r="L325" s="16">
        <f>IF( 数据!L325&lt;=6,(数据!L325-1)*权重!B$48,              IF(数据!L325&lt;=12, 5*权重!B$48+(数据!L325-6)*权重!B$49,                              5*权重!B$48+6*权重!B$49+(数据!L325-12)*权重!B$51              )
 )</f>
        <v>3.9333333333333331</v>
      </c>
      <c r="M325" s="16">
        <f>IF( 数据!M325&lt;=6,(数据!M325-1)*权重!C$48,              IF(数据!M325&lt;=12, 5*权重!C$48+(数据!M325-6)*权重!C$49,                              5*权重!C$48+6*权重!C$49+(数据!M325-12)*权重!C$51              )
 )</f>
        <v>2.1</v>
      </c>
      <c r="N325" s="16">
        <f>IF( 数据!N325&lt;=6,(数据!N325-1)*权重!D$48,              IF(数据!N325&lt;=12, 5*权重!D$48+(数据!N325-6)*权重!D$49,                              5*权重!D$48+6*权重!D$49+(数据!N325-12)*权重!D$51              )
 )</f>
        <v>0.25666666666666671</v>
      </c>
      <c r="O325" s="16">
        <f>IF( 数据!O325&lt;=6,(数据!O325-1)*权重!E$48,              IF(数据!O325&lt;=12, 5*权重!E$48+(数据!O325-6)*权重!E$49,                              5*权重!E$48+6*权重!E$49+(数据!O325-12)*权重!E$51              )
 )</f>
        <v>0</v>
      </c>
      <c r="P325" s="16">
        <f>IF( 数据!P325&lt;=6,(数据!P325-1)*权重!F$48,              IF(数据!P325&lt;=12, 5*权重!F$48+(数据!P325-6)*权重!F$49,                              5*权重!F$48+6*权重!F$49+(数据!P325-12)*权重!F$51              )
 )</f>
        <v>-1.9666666666666663</v>
      </c>
      <c r="Q325" s="16">
        <f>IF( 数据!Q325&lt;=6,(数据!Q325-1)*权重!G$48,              IF(数据!Q325&lt;=12, 5*权重!G$48+(数据!Q325-6)*权重!G$49,                              5*权重!G$48+6*权重!G$49+(数据!Q325-12)*权重!G$51              )
 )</f>
        <v>0</v>
      </c>
      <c r="R325" s="16">
        <f>IF( 数据!R325&lt;=6,(数据!R325-1)*权重!H$48,              IF(数据!R325&lt;=12, 5*权重!H$48+(数据!R325-6)*权重!H$49,                              5*权重!H$48+6*权重!H$49+(数据!R325-12)*权重!H$51              )
 )</f>
        <v>0</v>
      </c>
      <c r="S325" s="16">
        <f>IF( 数据!S325&lt;=6,(数据!S325-1)*权重!I$48,              IF(数据!S325&lt;=12, 5*权重!I$48+(数据!S325-6)*权重!I$49,                              5*权重!I$48+6*权重!I$49+(数据!S325-12)*权重!I$51              )
 )</f>
        <v>20.666666666666664</v>
      </c>
      <c r="T325" s="16">
        <f>IF( 数据!T325&lt;=6,(数据!T325-1)*权重!J$48,              IF(数据!T325&lt;=12, 5*权重!J$48+(数据!T325-6)*权重!J$49,                              5*权重!J$48+6*权重!J$49+(数据!T325-12)*权重!J$51              )
 )</f>
        <v>1.65</v>
      </c>
      <c r="U325" s="16">
        <f>IF( 数据!U325&lt;=6,(数据!U325-1)*权重!K$48,              IF(数据!U325&lt;=12, 5*权重!K$48+(数据!U325-6)*权重!K$49,                              5*权重!K$48+6*权重!K$49+(数据!U325-12)*权重!K$51              )
 )</f>
        <v>0</v>
      </c>
      <c r="V325" s="16">
        <f>IF( 数据!V325&lt;=6,(数据!V325-1)*权重!L$48,              IF(数据!V325&lt;=12, 5*权重!L$48+(数据!V325-6)*权重!L$49,                              5*权重!L$48+6*权重!L$49+(数据!V325-12)*权重!L$51              )
 )</f>
        <v>9.5</v>
      </c>
      <c r="W325" s="16">
        <f>IF( 数据!W325&lt;=6,(数据!W325-1)*权重!M$48,              IF(数据!W325&lt;=12, 5*权重!M$48+(数据!W325-6)*权重!M$49,                              5*权重!M$48+6*权重!M$49+(数据!W325-12)*权重!M$51              )
 )</f>
        <v>2.0333333333333332</v>
      </c>
      <c r="X325" s="16">
        <f>IF( 数据!X325&lt;=6,(数据!X325-1)*权重!N$48,              IF(数据!X325&lt;=12, 5*权重!N$48+(数据!X325-6)*权重!N$49,                              5*权重!N$48+6*权重!N$49+(数据!X325-12)*权重!N$51              )
 )</f>
        <v>2.7333333333333329</v>
      </c>
      <c r="Y325" s="16">
        <f>IF( 数据!Y325&lt;=6,(数据!Y325-1)*权重!O$48,              IF(数据!Y325&lt;=12, 5*权重!O$48+(数据!Y325-6)*权重!O$49,                              5*权重!O$48+6*权重!O$49+(数据!Y325-12)*权重!O$51              )
 )</f>
        <v>1.7</v>
      </c>
      <c r="Z325" s="16">
        <f>IF( 数据!Z325&lt;=6,(数据!Z325-1)*权重!P$48,              IF(数据!Z325&lt;=10, 5*权重!P$48+(数据!Z325-4)*权重!P$50,                              5*权重!P$48+4*权重!P$50+(数据!Z325-10)*权重!P$52              )  )</f>
        <v>-0.55000000000000027</v>
      </c>
      <c r="AA325" s="16">
        <f>IF( 数据!AA325&lt;=6,(数据!AA325-1)*权重!Q$48,              IF(数据!AA325&lt;=12, 5*权重!Q$48+(数据!AA325-6)*权重!Q$49,                              5*权重!Q$48+6*权重!Q$49+(数据!AA325-12)*权重!Q$51              )
 )</f>
        <v>6.2333333333333325</v>
      </c>
      <c r="AB325" s="16">
        <f>IF( 数据!AB325&lt;=6,(数据!AB325-1)*权重!R$48,              IF(数据!AB325&lt;=10, 5*权重!R$48+(数据!AB325-4)*权重!R$50,                              5*权重!R$48+4*权重!R$50+(数据!AB325-10)*权重!R$52              )  )</f>
        <v>56</v>
      </c>
      <c r="AC325" s="16">
        <f>IF( 数据!AC325&lt;=6,(数据!AC325-1)*权重!S$48,              IF(数据!AC325&lt;=12, 5*权重!S$48+(数据!AC325-6)*权重!S$49,                              5*权重!S$48+6*权重!S$49+(数据!AC325-12)*权重!S$51              )
 )</f>
        <v>19.5</v>
      </c>
      <c r="AD325" s="16">
        <f>IF( 数据!AD325&lt;=6,(数据!AD325-1)*权重!T$48,              IF(数据!AD325&lt;=12, 5*权重!T$48+(数据!AD325-6)*权重!T$49,                              5*权重!T$48+6*权重!T$49+(数据!AD325-12)*权重!T$51              )
 )</f>
        <v>-1.2333333333333329</v>
      </c>
      <c r="AE325" s="16">
        <f>IF( 数据!AE325&lt;=6,(数据!AE325-1)*权重!U$48,              IF(数据!AE325&lt;=10, 5*权重!U$48+(数据!AE325-4)*权重!U$50,                              5*权重!U$48+4*权重!U$50+(数据!AE325-10)*权重!U$52              )  )</f>
        <v>-1.7999999999999994</v>
      </c>
      <c r="AF325" s="16">
        <f>IF( 数据!AF325&lt;=6,(数据!AF325-1)*权重!V$48,              IF(数据!AF325&lt;=10, 5*权重!V$48+(数据!AF325-4)*权重!V$50,                              5*权重!V$48+4*权重!V$50+(数据!AF325-10)*权重!V$52              )  )</f>
        <v>7.0875000000000004</v>
      </c>
      <c r="AG325" s="16">
        <f>IF( 数据!AG325&lt;=6,(数据!AG325-1)*权重!W$48,              IF(数据!AG325&lt;=12, 5*权重!W$48+(数据!AG325-6)*权重!W$49,                              5*权重!W$48+6*权重!W$49+(数据!AG325-12)*权重!W$51              )
 )</f>
        <v>3.6999999999999997</v>
      </c>
      <c r="AH325" s="16">
        <f>IF( 数据!AH325&lt;=6,(数据!AH325-1)*权重!X$48,              IF(数据!AH325&lt;=10, 5*权重!X$48+(数据!AH325-4)*权重!X$50,                              5*权重!X$48+4*权重!X$50+(数据!AH325-10)*权重!X$52              )  )</f>
        <v>6.25E-2</v>
      </c>
      <c r="AI325" s="16">
        <f>IF( 数据!AI325&lt;=6,(数据!AI325-1)*权重!Y$48,              IF(数据!AI325&lt;=12, 5*权重!Y$48+(数据!AI325-6)*权重!Y$49,                              5*权重!Y$48+6*权重!Y$49+(数据!AI325-12)*权重!Y$51              )
 )</f>
        <v>0.26666666666666666</v>
      </c>
      <c r="AJ325" s="16">
        <f>IF( 数据!AJ325&lt;=6,(数据!AJ325-1)*权重!Z$48,              IF(数据!AJ325&lt;=10, 5*权重!Z$48+(数据!AJ325-4)*权重!Z$50,                              5*权重!Z$48+4*权重!Z$50+(数据!AJ325-10)*权重!Z$52              )  )</f>
        <v>10.425000000000001</v>
      </c>
      <c r="AK325" s="16">
        <f>IF( 数据!AK325&lt;=6,(数据!AK325-1)*权重!AA$48,              IF(数据!AK325&lt;=10, 5*权重!AA$48+(数据!AK325-4)*权重!AA$50,                              5*权重!AA$48+4*权重!AA$50+(数据!AK325-10)*权重!AA$52              )  )</f>
        <v>-1.2750000000000001</v>
      </c>
      <c r="AL325" s="16">
        <f>IF( 数据!AL325&lt;=6,(数据!AL325-1)*权重!AB$48,              IF(数据!AL325&lt;=12, 5*权重!AB$48+(数据!AL325-6)*权重!AB$49,                              5*权重!AB$48+6*权重!AB$49+(数据!AL325-12)*权重!AB$51              )
 )</f>
        <v>14.4</v>
      </c>
      <c r="AM325" s="16">
        <f>IF( 数据!AM325&lt;=6,(数据!AM325-1)*权重!AC$48,              IF(数据!AM325&lt;=12, 5*权重!AC$48+(数据!AM325-6)*权重!AC$49,                              5*权重!AC$48+6*权重!AC$49+(数据!AM325-12)*权重!AC$51              )
 )</f>
        <v>8.8666666666666671</v>
      </c>
      <c r="AN325" s="16">
        <f>IF( 数据!AN325&lt;=6,(数据!AN325-1)*权重!AD$48,              IF(数据!AN325&lt;=12, 5*权重!AD$48+(数据!AN325-6)*权重!AD$49,                              5*权重!AD$48+6*权重!AD$49+(数据!AN325-12)*权重!AD$51              )
 )</f>
        <v>67.875</v>
      </c>
      <c r="AO325" s="16">
        <f>IF( 数据!AO325&lt;=6,(数据!AO325-1)*权重!AE$48,              IF(数据!AO325&lt;=12, 5*权重!AE$48+(数据!AO325-6)*权重!AE$49,                              5*权重!AE$48+6*权重!AE$49+(数据!AO325-12)*权重!AE$51              )
 )</f>
        <v>25.5</v>
      </c>
      <c r="AP325" s="16">
        <f>IF( 数据!AP325&lt;=6,(数据!AP325-1)*权重!AF$48,              IF(数据!AP325&lt;=12, 5*权重!AF$48+(数据!AP325-6)*权重!AF$49,                              5*权重!AF$48+6*权重!AF$49+(数据!AP325-12)*权重!AF$51              )
 )</f>
        <v>16.399999999999999</v>
      </c>
      <c r="AQ325" s="16">
        <f>IF( 数据!AQ325&lt;=6,(数据!AQ325-1)*权重!AG$48,              IF(数据!AQ325&lt;=12, 5*权重!AG$48+(数据!AQ325-6)*权重!AG$49,                              5*权重!AG$48+6*权重!AG$49+(数据!AQ325-12)*权重!AG$51              )
 )</f>
        <v>18.316666666666666</v>
      </c>
      <c r="AR325" s="16">
        <f>IF( 数据!AR325&lt;=6,(数据!AR325-1)*权重!AH$48,              IF(数据!AR325&lt;=12, 5*权重!AH$48+(数据!AR325-6)*权重!AH$49,                              5*权重!AH$48+6*权重!AH$49+(数据!AR325-12)*权重!AH$51              )
 )</f>
        <v>20.399999999999999</v>
      </c>
      <c r="AS325" s="16">
        <f>IF( 数据!AS325&lt;=6,(数据!AS325-1)*权重!AI$48,              IF(数据!AS325&lt;=12, 5*权重!AI$48+(数据!AS325-6)*权重!AI$49,                              5*权重!AI$48+6*权重!AI$49+(数据!AS325-12)*权重!AI$51              )
 )</f>
        <v>8.5500000000000007</v>
      </c>
      <c r="AT325" s="16">
        <f>IF( 数据!AT325&lt;=6,(数据!AT325-1)*权重!AJ$48,              IF(数据!AT325&lt;=12, 5*权重!AJ$48+(数据!AT325-6)*权重!AJ$49,                              5*权重!AJ$48+6*权重!AJ$49+(数据!AT325-12)*权重!AJ$51              )
 )</f>
        <v>71.875</v>
      </c>
      <c r="AU325" s="16">
        <f>IF( 数据!AU325&lt;=6,(数据!AU325-1)*权重!AK$48,              IF(数据!AU325&lt;=12, 5*权重!AK$48+(数据!AU325-6)*权重!AK$49,                              5*权重!AK$48+6*权重!AK$49+(数据!AU325-12)*权重!AK$51              )
 )</f>
        <v>13.899999999999999</v>
      </c>
      <c r="AV325" s="16">
        <f>IF( 数据!AV325&lt;=6,(数据!AV325-1)*权重!AL$48,              IF(数据!AV325&lt;=10, 5*权重!AL$48+(数据!AV325-4)*权重!AL$50,                              5*权重!AL$48+4*权重!AL$50+(数据!AV325-10)*权重!AL$52              )  )</f>
        <v>3.4</v>
      </c>
      <c r="AW325" s="16">
        <f>IF( 数据!AW325&lt;=6,(数据!AW325-1)*权重!AM$48,              IF(数据!AW325&lt;=10, 5*权重!AM$48+(数据!AW325-4)*权重!AM$50,                              5*权重!AM$48+4*权重!AM$50+(数据!AW325-10)*权重!AM$52              )  )</f>
        <v>4.95</v>
      </c>
      <c r="AX325" s="16">
        <f>IF( 数据!AX325&lt;=6,(数据!AX325-1)*权重!AN$48,              IF(数据!AX325&lt;=10, 5*权重!AN$48+(数据!AX325-4)*权重!AN$50,                              5*权重!AN$48+4*权重!AN$50+(数据!AX325-10)*权重!AN$52              )  )</f>
        <v>23.75</v>
      </c>
      <c r="AY325" s="8">
        <v>3</v>
      </c>
      <c r="AZ325" s="8">
        <v>2</v>
      </c>
      <c r="BA325" s="8">
        <v>2</v>
      </c>
      <c r="BB325" s="8">
        <v>3</v>
      </c>
      <c r="BC325" s="8">
        <v>1</v>
      </c>
      <c r="BD325" s="8">
        <v>3</v>
      </c>
      <c r="BE325" s="8">
        <v>1</v>
      </c>
      <c r="BF325" s="8">
        <v>2</v>
      </c>
      <c r="BG325" s="8">
        <v>3</v>
      </c>
      <c r="BH325" s="8">
        <v>1</v>
      </c>
      <c r="BI325" s="8">
        <v>1</v>
      </c>
      <c r="BJ325" s="8" t="s">
        <v>26</v>
      </c>
      <c r="BK325" s="8" t="s">
        <v>20</v>
      </c>
      <c r="BL325" s="8">
        <v>16</v>
      </c>
      <c r="BM325" s="8" t="s">
        <v>26</v>
      </c>
      <c r="BN325" s="8"/>
      <c r="BO325" s="8">
        <v>10</v>
      </c>
      <c r="BP325" s="34">
        <v>48029</v>
      </c>
      <c r="BQ325" s="8" t="s">
        <v>21</v>
      </c>
      <c r="BR325" s="8" t="s">
        <v>156</v>
      </c>
    </row>
    <row r="326" spans="1:70" ht="15.5" thickBot="1" x14ac:dyDescent="0.35">
      <c r="A326" s="8" t="s">
        <v>26</v>
      </c>
      <c r="B326" s="16">
        <f>SUM(L326:AX326)</f>
        <v>417.74916666666672</v>
      </c>
      <c r="C326" s="8" t="s">
        <v>666</v>
      </c>
      <c r="D326" s="8" t="s">
        <v>154</v>
      </c>
      <c r="E326" s="33">
        <v>1</v>
      </c>
      <c r="F326" s="8">
        <v>0</v>
      </c>
      <c r="G326" s="8" t="s">
        <v>155</v>
      </c>
      <c r="H326" s="8" t="s">
        <v>31</v>
      </c>
      <c r="I326" s="8">
        <v>23</v>
      </c>
      <c r="J326" s="8">
        <v>148</v>
      </c>
      <c r="K326" s="8">
        <v>157</v>
      </c>
      <c r="L326" s="16">
        <f>IF( 数据!L326&lt;=6,(数据!L326-1)*权重!B$48,              IF(数据!L326&lt;=12, 5*权重!B$48+(数据!L326-6)*权重!B$49,                              5*权重!B$48+6*权重!B$49+(数据!L326-12)*权重!B$51              )
 )</f>
        <v>3</v>
      </c>
      <c r="M326" s="16">
        <f>IF( 数据!M326&lt;=6,(数据!M326-1)*权重!C$48,              IF(数据!M326&lt;=12, 5*权重!C$48+(数据!M326-6)*权重!C$49,                              5*权重!C$48+6*权重!C$49+(数据!M326-12)*权重!C$51              )
 )</f>
        <v>2.1</v>
      </c>
      <c r="N326" s="16">
        <f>IF( 数据!N326&lt;=6,(数据!N326-1)*权重!D$48,              IF(数据!N326&lt;=12, 5*权重!D$48+(数据!N326-6)*权重!D$49,                              5*权重!D$48+6*权重!D$49+(数据!N326-12)*权重!D$51              )
 )</f>
        <v>0.82000000000000006</v>
      </c>
      <c r="O326" s="16">
        <f>IF( 数据!O326&lt;=6,(数据!O326-1)*权重!E$48,              IF(数据!O326&lt;=12, 5*权重!E$48+(数据!O326-6)*权重!E$49,                              5*权重!E$48+6*权重!E$49+(数据!O326-12)*权重!E$51              )
 )</f>
        <v>0</v>
      </c>
      <c r="P326" s="16">
        <f>IF( 数据!P326&lt;=6,(数据!P326-1)*权重!F$48,              IF(数据!P326&lt;=12, 5*权重!F$48+(数据!P326-6)*权重!F$49,                              5*权重!F$48+6*权重!F$49+(数据!P326-12)*权重!F$51              )
 )</f>
        <v>-3.1166666666666663</v>
      </c>
      <c r="Q326" s="16">
        <f>IF( 数据!Q326&lt;=6,(数据!Q326-1)*权重!G$48,              IF(数据!Q326&lt;=12, 5*权重!G$48+(数据!Q326-6)*权重!G$49,                              5*权重!G$48+6*权重!G$49+(数据!Q326-12)*权重!G$51              )
 )</f>
        <v>0</v>
      </c>
      <c r="R326" s="16">
        <f>IF( 数据!R326&lt;=6,(数据!R326-1)*权重!H$48,              IF(数据!R326&lt;=12, 5*权重!H$48+(数据!R326-6)*权重!H$49,                              5*权重!H$48+6*权重!H$49+(数据!R326-12)*权重!H$51              )
 )</f>
        <v>0</v>
      </c>
      <c r="S326" s="16">
        <f>IF( 数据!S326&lt;=6,(数据!S326-1)*权重!I$48,              IF(数据!S326&lt;=12, 5*权重!I$48+(数据!S326-6)*权重!I$49,                              5*权重!I$48+6*权重!I$49+(数据!S326-12)*权重!I$51              )
 )</f>
        <v>10.6</v>
      </c>
      <c r="T326" s="16">
        <f>IF( 数据!T326&lt;=6,(数据!T326-1)*权重!J$48,              IF(数据!T326&lt;=12, 5*权重!J$48+(数据!T326-6)*权重!J$49,                              5*权重!J$48+6*权重!J$49+(数据!T326-12)*权重!J$51              )
 )</f>
        <v>1.2999999999999998</v>
      </c>
      <c r="U326" s="16">
        <f>IF( 数据!U326&lt;=6,(数据!U326-1)*权重!K$48,              IF(数据!U326&lt;=12, 5*权重!K$48+(数据!U326-6)*权重!K$49,                              5*权重!K$48+6*权重!K$49+(数据!U326-12)*权重!K$51              )
 )</f>
        <v>0</v>
      </c>
      <c r="V326" s="16">
        <f>IF( 数据!V326&lt;=6,(数据!V326-1)*权重!L$48,              IF(数据!V326&lt;=12, 5*权重!L$48+(数据!V326-6)*权重!L$49,                              5*权重!L$48+6*权重!L$49+(数据!V326-12)*权重!L$51              )
 )</f>
        <v>5.6666666666666679</v>
      </c>
      <c r="W326" s="16">
        <f>IF( 数据!W326&lt;=6,(数据!W326-1)*权重!M$48,              IF(数据!W326&lt;=12, 5*权重!M$48+(数据!W326-6)*权重!M$49,                              5*权重!M$48+6*权重!M$49+(数据!W326-12)*权重!M$51              )
 )</f>
        <v>0.1333333333333333</v>
      </c>
      <c r="X326" s="16">
        <f>IF( 数据!X326&lt;=6,(数据!X326-1)*权重!N$48,              IF(数据!X326&lt;=12, 5*权重!N$48+(数据!X326-6)*权重!N$49,                              5*权重!N$48+6*权重!N$49+(数据!X326-12)*权重!N$51              )
 )</f>
        <v>3.1999999999999997</v>
      </c>
      <c r="Y326" s="16">
        <f>IF( 数据!Y326&lt;=6,(数据!Y326-1)*权重!O$48,              IF(数据!Y326&lt;=12, 5*权重!O$48+(数据!Y326-6)*权重!O$49,                              5*权重!O$48+6*权重!O$49+(数据!Y326-12)*权重!O$51              )
 )</f>
        <v>1.2833333333333332</v>
      </c>
      <c r="Z326" s="16">
        <f>IF( 数据!Z326&lt;=6,(数据!Z326-1)*权重!P$48,              IF(数据!Z326&lt;=10, 5*权重!P$48+(数据!Z326-4)*权重!P$50,                              5*权重!P$48+4*权重!P$50+(数据!Z326-10)*权重!P$52              )  )</f>
        <v>-1.4750000000000001</v>
      </c>
      <c r="AA326" s="16">
        <f>IF( 数据!AA326&lt;=6,(数据!AA326-1)*权重!Q$48,              IF(数据!AA326&lt;=12, 5*权重!Q$48+(数据!AA326-6)*权重!Q$49,                              5*权重!Q$48+6*权重!Q$49+(数据!AA326-12)*权重!Q$51              )
 )</f>
        <v>5.833333333333333</v>
      </c>
      <c r="AB326" s="16">
        <f>IF( 数据!AB326&lt;=6,(数据!AB326-1)*权重!R$48,              IF(数据!AB326&lt;=10, 5*权重!R$48+(数据!AB326-4)*权重!R$50,                              5*权重!R$48+4*权重!R$50+(数据!AB326-10)*权重!R$52              )  )</f>
        <v>55.25</v>
      </c>
      <c r="AC326" s="16">
        <f>IF( 数据!AC326&lt;=6,(数据!AC326-1)*权重!S$48,              IF(数据!AC326&lt;=12, 5*权重!S$48+(数据!AC326-6)*权重!S$49,                              5*权重!S$48+6*权重!S$49+(数据!AC326-12)*权重!S$51              )
 )</f>
        <v>20.866666666666667</v>
      </c>
      <c r="AD326" s="16">
        <f>IF( 数据!AD326&lt;=6,(数据!AD326-1)*权重!T$48,              IF(数据!AD326&lt;=12, 5*权重!T$48+(数据!AD326-6)*权重!T$49,                              5*权重!T$48+6*权重!T$49+(数据!AD326-12)*权重!T$51              )
 )</f>
        <v>-0.86666666666666625</v>
      </c>
      <c r="AE326" s="16">
        <f>IF( 数据!AE326&lt;=6,(数据!AE326-1)*权重!U$48,              IF(数据!AE326&lt;=10, 5*权重!U$48+(数据!AE326-4)*权重!U$50,                              5*权重!U$48+4*权重!U$50+(数据!AE326-10)*权重!U$52              )  )</f>
        <v>-2.1999999999999993</v>
      </c>
      <c r="AF326" s="16">
        <f>IF( 数据!AF326&lt;=6,(数据!AF326-1)*权重!V$48,              IF(数据!AF326&lt;=10, 5*权重!V$48+(数据!AF326-4)*权重!V$50,                              5*权重!V$48+4*权重!V$50+(数据!AF326-10)*权重!V$52              )  )</f>
        <v>7.6125000000000007</v>
      </c>
      <c r="AG326" s="16">
        <f>IF( 数据!AG326&lt;=6,(数据!AG326-1)*权重!W$48,              IF(数据!AG326&lt;=12, 5*权重!W$48+(数据!AG326-6)*权重!W$49,                              5*权重!W$48+6*权重!W$49+(数据!AG326-12)*权重!W$51              )
 )</f>
        <v>3.0999999999999996</v>
      </c>
      <c r="AH326" s="16">
        <f>IF( 数据!AH326&lt;=6,(数据!AH326-1)*权重!X$48,              IF(数据!AH326&lt;=10, 5*权重!X$48+(数据!AH326-4)*权重!X$50,                              5*权重!X$48+4*权重!X$50+(数据!AH326-10)*权重!X$52              )  )</f>
        <v>-4.9999999999999989E-2</v>
      </c>
      <c r="AI326" s="16">
        <f>IF( 数据!AI326&lt;=6,(数据!AI326-1)*权重!Y$48,              IF(数据!AI326&lt;=12, 5*权重!Y$48+(数据!AI326-6)*权重!Y$49,                              5*权重!Y$48+6*权重!Y$49+(数据!AI326-12)*权重!Y$51              )
 )</f>
        <v>0.13333333333333336</v>
      </c>
      <c r="AJ326" s="16">
        <f>IF( 数据!AJ326&lt;=6,(数据!AJ326-1)*权重!Z$48,              IF(数据!AJ326&lt;=10, 5*权重!Z$48+(数据!AJ326-4)*权重!Z$50,                              5*权重!Z$48+4*权重!Z$50+(数据!AJ326-10)*权重!Z$52              )  )</f>
        <v>10.425000000000001</v>
      </c>
      <c r="AK326" s="16">
        <f>IF( 数据!AK326&lt;=6,(数据!AK326-1)*权重!AA$48,              IF(数据!AK326&lt;=10, 5*权重!AA$48+(数据!AK326-4)*权重!AA$50,                              5*权重!AA$48+4*权重!AA$50+(数据!AK326-10)*权重!AA$52              )  )</f>
        <v>-1.4500000000000002</v>
      </c>
      <c r="AL326" s="16">
        <f>IF( 数据!AL326&lt;=6,(数据!AL326-1)*权重!AB$48,              IF(数据!AL326&lt;=12, 5*权重!AB$48+(数据!AL326-6)*权重!AB$49,                              5*权重!AB$48+6*权重!AB$49+(数据!AL326-12)*权重!AB$51              )
 )</f>
        <v>14.4</v>
      </c>
      <c r="AM326" s="16">
        <f>IF( 数据!AM326&lt;=6,(数据!AM326-1)*权重!AC$48,              IF(数据!AM326&lt;=12, 5*权重!AC$48+(数据!AM326-6)*权重!AC$49,                              5*权重!AC$48+6*权重!AC$49+(数据!AM326-12)*权重!AC$51              )
 )</f>
        <v>9.2333333333333343</v>
      </c>
      <c r="AN326" s="16">
        <f>IF( 数据!AN326&lt;=6,(数据!AN326-1)*权重!AD$48,              IF(数据!AN326&lt;=12, 5*权重!AD$48+(数据!AN326-6)*权重!AD$49,                              5*权重!AD$48+6*权重!AD$49+(数据!AN326-12)*权重!AD$51              )
 )</f>
        <v>67.875</v>
      </c>
      <c r="AO326" s="16">
        <f>IF( 数据!AO326&lt;=6,(数据!AO326-1)*权重!AE$48,              IF(数据!AO326&lt;=12, 5*权重!AE$48+(数据!AO326-6)*权重!AE$49,                              5*权重!AE$48+6*权重!AE$49+(数据!AO326-12)*权重!AE$51              )
 )</f>
        <v>22.9</v>
      </c>
      <c r="AP326" s="16">
        <f>IF( 数据!AP326&lt;=6,(数据!AP326-1)*权重!AF$48,              IF(数据!AP326&lt;=12, 5*权重!AF$48+(数据!AP326-6)*权重!AF$49,                              5*权重!AF$48+6*权重!AF$49+(数据!AP326-12)*权重!AF$51              )
 )</f>
        <v>15.433333333333334</v>
      </c>
      <c r="AQ326" s="16">
        <f>IF( 数据!AQ326&lt;=6,(数据!AQ326-1)*权重!AG$48,              IF(数据!AQ326&lt;=12, 5*权重!AG$48+(数据!AQ326-6)*权重!AG$49,                              5*权重!AG$48+6*权重!AG$49+(数据!AQ326-12)*权重!AG$51              )
 )</f>
        <v>18.833333333333336</v>
      </c>
      <c r="AR326" s="16">
        <f>IF( 数据!AR326&lt;=6,(数据!AR326-1)*权重!AH$48,              IF(数据!AR326&lt;=12, 5*权重!AH$48+(数据!AR326-6)*权重!AH$49,                              5*权重!AH$48+6*权重!AH$49+(数据!AR326-12)*权重!AH$51              )
 )</f>
        <v>15.733333333333333</v>
      </c>
      <c r="AS326" s="16">
        <f>IF( 数据!AS326&lt;=6,(数据!AS326-1)*权重!AI$48,              IF(数据!AS326&lt;=12, 5*权重!AI$48+(数据!AS326-6)*权重!AI$49,                              5*权重!AI$48+6*权重!AI$49+(数据!AS326-12)*权重!AI$51              )
 )</f>
        <v>9.5000000000000018</v>
      </c>
      <c r="AT326" s="16">
        <f>IF( 数据!AT326&lt;=6,(数据!AT326-1)*权重!AJ$48,              IF(数据!AT326&lt;=12, 5*权重!AJ$48+(数据!AT326-6)*权重!AJ$49,                              5*权重!AJ$48+6*权重!AJ$49+(数据!AT326-12)*权重!AJ$51              )
 )</f>
        <v>76.75</v>
      </c>
      <c r="AU326" s="16">
        <f>IF( 数据!AU326&lt;=6,(数据!AU326-1)*权重!AK$48,              IF(数据!AU326&lt;=12, 5*权重!AK$48+(数据!AU326-6)*权重!AK$49,                              5*权重!AK$48+6*权重!AK$49+(数据!AU326-12)*权重!AK$51              )
 )</f>
        <v>14.799999999999999</v>
      </c>
      <c r="AV326" s="16">
        <f>IF( 数据!AV326&lt;=6,(数据!AV326-1)*权重!AL$48,              IF(数据!AV326&lt;=10, 5*权重!AL$48+(数据!AV326-4)*权重!AL$50,                              5*权重!AL$48+4*权重!AL$50+(数据!AV326-10)*权重!AL$52              )  )</f>
        <v>2.5499999999999998</v>
      </c>
      <c r="AW326" s="16">
        <f>IF( 数据!AW326&lt;=6,(数据!AW326-1)*权重!AM$48,              IF(数据!AW326&lt;=10, 5*权重!AM$48+(数据!AW326-4)*权重!AM$50,                              5*权重!AM$48+4*权重!AM$50+(数据!AW326-10)*权重!AM$52              )  )</f>
        <v>3.8250000000000002</v>
      </c>
      <c r="AX326" s="16">
        <f>IF( 数据!AX326&lt;=6,(数据!AX326-1)*权重!AN$48,              IF(数据!AX326&lt;=10, 5*权重!AN$48+(数据!AX326-4)*权重!AN$50,                              5*权重!AN$48+4*权重!AN$50+(数据!AX326-10)*权重!AN$52              )  )</f>
        <v>23.75</v>
      </c>
      <c r="AY326" s="8">
        <v>2</v>
      </c>
      <c r="AZ326" s="8">
        <v>1</v>
      </c>
      <c r="BA326" s="8">
        <v>3</v>
      </c>
      <c r="BB326" s="8">
        <v>2</v>
      </c>
      <c r="BC326" s="8">
        <v>2</v>
      </c>
      <c r="BD326" s="8">
        <v>1</v>
      </c>
      <c r="BE326" s="8">
        <v>3</v>
      </c>
      <c r="BF326" s="8">
        <v>2</v>
      </c>
      <c r="BG326" s="8">
        <v>4</v>
      </c>
      <c r="BH326" s="8">
        <v>2</v>
      </c>
      <c r="BI326" s="8">
        <v>1</v>
      </c>
      <c r="BJ326" s="8" t="s">
        <v>26</v>
      </c>
      <c r="BK326" s="8" t="s">
        <v>20</v>
      </c>
      <c r="BL326" s="8">
        <v>15</v>
      </c>
      <c r="BM326" s="8" t="s">
        <v>26</v>
      </c>
      <c r="BN326" s="8"/>
      <c r="BO326" s="8">
        <v>3</v>
      </c>
      <c r="BP326" s="34">
        <v>47664</v>
      </c>
      <c r="BQ326" s="8" t="s">
        <v>21</v>
      </c>
      <c r="BR326" s="8" t="s">
        <v>156</v>
      </c>
    </row>
    <row r="327" spans="1:70" ht="15.5" thickBot="1" x14ac:dyDescent="0.35">
      <c r="A327" s="8" t="s">
        <v>26</v>
      </c>
      <c r="B327" s="16">
        <f t="shared" si="12"/>
        <v>416.10333333333324</v>
      </c>
      <c r="C327" s="8" t="s">
        <v>667</v>
      </c>
      <c r="D327" s="8" t="s">
        <v>154</v>
      </c>
      <c r="E327" s="33">
        <v>1</v>
      </c>
      <c r="F327" s="8">
        <v>0</v>
      </c>
      <c r="G327" s="8" t="s">
        <v>20</v>
      </c>
      <c r="H327" s="8" t="s">
        <v>226</v>
      </c>
      <c r="I327" s="8">
        <v>30</v>
      </c>
      <c r="J327" s="8">
        <v>134</v>
      </c>
      <c r="K327" s="8">
        <v>134</v>
      </c>
      <c r="L327" s="16">
        <f>IF( 数据!L327&lt;=6,(数据!L327-1)*权重!B$48,              IF(数据!L327&lt;=12, 5*权重!B$48+(数据!L327-6)*权重!B$49,                              5*权重!B$48+6*权重!B$49+(数据!L327-12)*权重!B$51              )
 )</f>
        <v>3</v>
      </c>
      <c r="M327" s="16">
        <f>IF( 数据!M327&lt;=6,(数据!M327-1)*权重!C$48,              IF(数据!M327&lt;=12, 5*权重!C$48+(数据!M327-6)*权重!C$49,                              5*权重!C$48+6*权重!C$49+(数据!M327-12)*权重!C$51              )
 )</f>
        <v>0.91666666666666674</v>
      </c>
      <c r="N327" s="16">
        <f>IF( 数据!N327&lt;=6,(数据!N327-1)*权重!D$48,              IF(数据!N327&lt;=12, 5*权重!D$48+(数据!N327-6)*权重!D$49,                              5*权重!D$48+6*权重!D$49+(数据!N327-12)*权重!D$51              )
 )</f>
        <v>0.27</v>
      </c>
      <c r="O327" s="16">
        <f>IF( 数据!O327&lt;=6,(数据!O327-1)*权重!E$48,              IF(数据!O327&lt;=12, 5*权重!E$48+(数据!O327-6)*权重!E$49,                              5*权重!E$48+6*权重!E$49+(数据!O327-12)*权重!E$51              )
 )</f>
        <v>0</v>
      </c>
      <c r="P327" s="16">
        <f>IF( 数据!P327&lt;=6,(数据!P327-1)*权重!F$48,              IF(数据!P327&lt;=12, 5*权重!F$48+(数据!P327-6)*权重!F$49,                              5*权重!F$48+6*权重!F$49+(数据!P327-12)*权重!F$51              )
 )</f>
        <v>-3.1166666666666663</v>
      </c>
      <c r="Q327" s="16">
        <f>IF( 数据!Q327&lt;=6,(数据!Q327-1)*权重!G$48,              IF(数据!Q327&lt;=12, 5*权重!G$48+(数据!Q327-6)*权重!G$49,                              5*权重!G$48+6*权重!G$49+(数据!Q327-12)*权重!G$51              )
 )</f>
        <v>0</v>
      </c>
      <c r="R327" s="16">
        <f>IF( 数据!R327&lt;=6,(数据!R327-1)*权重!H$48,              IF(数据!R327&lt;=12, 5*权重!H$48+(数据!R327-6)*权重!H$49,                              5*权重!H$48+6*权重!H$49+(数据!R327-12)*权重!H$51              )
 )</f>
        <v>0</v>
      </c>
      <c r="S327" s="16">
        <f>IF( 数据!S327&lt;=6,(数据!S327-1)*权重!I$48,              IF(数据!S327&lt;=12, 5*权重!I$48+(数据!S327-6)*权重!I$49,                              5*权重!I$48+6*权重!I$49+(数据!S327-12)*权重!I$51              )
 )</f>
        <v>13.666666666666666</v>
      </c>
      <c r="T327" s="16">
        <f>IF( 数据!T327&lt;=6,(数据!T327-1)*权重!J$48,              IF(数据!T327&lt;=12, 5*权重!J$48+(数据!T327-6)*权重!J$49,                              5*权重!J$48+6*权重!J$49+(数据!T327-12)*权重!J$51              )
 )</f>
        <v>0.79999999999999982</v>
      </c>
      <c r="U327" s="16">
        <f>IF( 数据!U327&lt;=6,(数据!U327-1)*权重!K$48,              IF(数据!U327&lt;=12, 5*权重!K$48+(数据!U327-6)*权重!K$49,                              5*权重!K$48+6*权重!K$49+(数据!U327-12)*权重!K$51              )
 )</f>
        <v>0</v>
      </c>
      <c r="V327" s="16">
        <f>IF( 数据!V327&lt;=6,(数据!V327-1)*权重!L$48,              IF(数据!V327&lt;=12, 5*权重!L$48+(数据!V327-6)*权重!L$49,                              5*权重!L$48+6*权重!L$49+(数据!V327-12)*权重!L$51              )
 )</f>
        <v>5.6666666666666679</v>
      </c>
      <c r="W327" s="16">
        <f>IF( 数据!W327&lt;=6,(数据!W327-1)*权重!M$48,              IF(数据!W327&lt;=12, 5*权重!M$48+(数据!W327-6)*权重!M$49,                              5*权重!M$48+6*权重!M$49+(数据!W327-12)*权重!M$51              )
 )</f>
        <v>-0.51666666666666661</v>
      </c>
      <c r="X327" s="16">
        <f>IF( 数据!X327&lt;=6,(数据!X327-1)*权重!N$48,              IF(数据!X327&lt;=12, 5*权重!N$48+(数据!X327-6)*权重!N$49,                              5*权重!N$48+6*权重!N$49+(数据!X327-12)*权重!N$51              )
 )</f>
        <v>2.2666666666666666</v>
      </c>
      <c r="Y327" s="16">
        <f>IF( 数据!Y327&lt;=6,(数据!Y327-1)*权重!O$48,              IF(数据!Y327&lt;=12, 5*权重!O$48+(数据!Y327-6)*权重!O$49,                              5*权重!O$48+6*权重!O$49+(数据!Y327-12)*权重!O$51              )
 )</f>
        <v>1.5333333333333332</v>
      </c>
      <c r="Z327" s="16">
        <f>IF( 数据!Z327&lt;=6,(数据!Z327-1)*权重!P$48,              IF(数据!Z327&lt;=10, 5*权重!P$48+(数据!Z327-4)*权重!P$50,                              5*权重!P$48+4*权重!P$50+(数据!Z327-10)*权重!P$52              )  )</f>
        <v>-1.6</v>
      </c>
      <c r="AA327" s="16">
        <f>IF( 数据!AA327&lt;=6,(数据!AA327-1)*权重!Q$48,              IF(数据!AA327&lt;=12, 5*权重!Q$48+(数据!AA327-6)*权重!Q$49,                              5*权重!Q$48+6*权重!Q$49+(数据!AA327-12)*权重!Q$51              )
 )</f>
        <v>5.166666666666667</v>
      </c>
      <c r="AB327" s="16">
        <f>IF( 数据!AB327&lt;=6,(数据!AB327-1)*权重!R$48,              IF(数据!AB327&lt;=10, 5*权重!R$48+(数据!AB327-4)*权重!R$50,                              5*权重!R$48+4*权重!R$50+(数据!AB327-10)*权重!R$52              )  )</f>
        <v>56.75</v>
      </c>
      <c r="AC327" s="16">
        <f>IF( 数据!AC327&lt;=6,(数据!AC327-1)*权重!S$48,              IF(数据!AC327&lt;=12, 5*权重!S$48+(数据!AC327-6)*权重!S$49,                              5*权重!S$48+6*权重!S$49+(数据!AC327-12)*权重!S$51              )
 )</f>
        <v>20.183333333333334</v>
      </c>
      <c r="AD327" s="16">
        <f>IF( 数据!AD327&lt;=6,(数据!AD327-1)*权重!T$48,              IF(数据!AD327&lt;=12, 5*权重!T$48+(数据!AD327-6)*权重!T$49,                              5*权重!T$48+6*权重!T$49+(数据!AD327-12)*权重!T$51              )
 )</f>
        <v>-1.2333333333333329</v>
      </c>
      <c r="AE327" s="16">
        <f>IF( 数据!AE327&lt;=6,(数据!AE327-1)*权重!U$48,              IF(数据!AE327&lt;=10, 5*权重!U$48+(数据!AE327-4)*权重!U$50,                              5*权重!U$48+4*权重!U$50+(数据!AE327-10)*权重!U$52              )  )</f>
        <v>-2.4499999999999993</v>
      </c>
      <c r="AF327" s="16">
        <f>IF( 数据!AF327&lt;=6,(数据!AF327-1)*权重!V$48,              IF(数据!AF327&lt;=10, 5*权重!V$48+(数据!AF327-4)*权重!V$50,                              5*权重!V$48+4*权重!V$50+(数据!AF327-10)*权重!V$52              )  )</f>
        <v>6.5625000000000009</v>
      </c>
      <c r="AG327" s="16">
        <f>IF( 数据!AG327&lt;=6,(数据!AG327-1)*权重!W$48,              IF(数据!AG327&lt;=12, 5*权重!W$48+(数据!AG327-6)*权重!W$49,                              5*权重!W$48+6*权重!W$49+(数据!AG327-12)*权重!W$51              )
 )</f>
        <v>3.4999999999999996</v>
      </c>
      <c r="AH327" s="16">
        <f>IF( 数据!AH327&lt;=6,(数据!AH327-1)*权重!X$48,              IF(数据!AH327&lt;=10, 5*权重!X$48+(数据!AH327-4)*权重!X$50,                              5*权重!X$48+4*权重!X$50+(数据!AH327-10)*权重!X$52              )  )</f>
        <v>-0.16249999999999998</v>
      </c>
      <c r="AI327" s="16">
        <f>IF( 数据!AI327&lt;=6,(数据!AI327-1)*权重!Y$48,              IF(数据!AI327&lt;=12, 5*权重!Y$48+(数据!AI327-6)*权重!Y$49,                              5*权重!Y$48+6*权重!Y$49+(数据!AI327-12)*权重!Y$51              )
 )</f>
        <v>0</v>
      </c>
      <c r="AJ327" s="16">
        <f>IF( 数据!AJ327&lt;=6,(数据!AJ327-1)*权重!Z$48,              IF(数据!AJ327&lt;=10, 5*权重!Z$48+(数据!AJ327-4)*权重!Z$50,                              5*权重!Z$48+4*权重!Z$50+(数据!AJ327-10)*权重!Z$52              )  )</f>
        <v>8.6625000000000014</v>
      </c>
      <c r="AK327" s="16">
        <f>IF( 数据!AK327&lt;=6,(数据!AK327-1)*权重!AA$48,              IF(数据!AK327&lt;=10, 5*权重!AA$48+(数据!AK327-4)*权重!AA$50,                              5*权重!AA$48+4*权重!AA$50+(数据!AK327-10)*权重!AA$52              )  )</f>
        <v>-0.92500000000000004</v>
      </c>
      <c r="AL327" s="16">
        <f>IF( 数据!AL327&lt;=6,(数据!AL327-1)*权重!AB$48,              IF(数据!AL327&lt;=12, 5*权重!AB$48+(数据!AL327-6)*权重!AB$49,                              5*权重!AB$48+6*权重!AB$49+(数据!AL327-12)*权重!AB$51              )
 )</f>
        <v>13.5</v>
      </c>
      <c r="AM327" s="16">
        <f>IF( 数据!AM327&lt;=6,(数据!AM327-1)*权重!AC$48,              IF(数据!AM327&lt;=12, 5*权重!AC$48+(数据!AM327-6)*权重!AC$49,                              5*权重!AC$48+6*权重!AC$49+(数据!AM327-12)*权重!AC$51              )
 )</f>
        <v>8.5</v>
      </c>
      <c r="AN327" s="16">
        <f>IF( 数据!AN327&lt;=6,(数据!AN327-1)*权重!AD$48,              IF(数据!AN327&lt;=12, 5*权重!AD$48+(数据!AN327-6)*权重!AD$49,                              5*权重!AD$48+6*权重!AD$49+(数据!AN327-12)*权重!AD$51              )
 )</f>
        <v>77.333333333333329</v>
      </c>
      <c r="AO327" s="16">
        <f>IF( 数据!AO327&lt;=6,(数据!AO327-1)*权重!AE$48,              IF(数据!AO327&lt;=12, 5*权重!AE$48+(数据!AO327-6)*权重!AE$49,                              5*权重!AE$48+6*权重!AE$49+(数据!AO327-12)*权重!AE$51              )
 )</f>
        <v>15.1</v>
      </c>
      <c r="AP327" s="16">
        <f>IF( 数据!AP327&lt;=6,(数据!AP327-1)*权重!AF$48,              IF(数据!AP327&lt;=12, 5*权重!AF$48+(数据!AP327-6)*权重!AF$49,                              5*权重!AF$48+6*权重!AF$49+(数据!AP327-12)*权重!AF$51              )
 )</f>
        <v>15.433333333333334</v>
      </c>
      <c r="AQ327" s="16">
        <f>IF( 数据!AQ327&lt;=6,(数据!AQ327-1)*权重!AG$48,              IF(数据!AQ327&lt;=12, 5*权重!AG$48+(数据!AQ327-6)*权重!AG$49,                              5*权重!AG$48+6*权重!AG$49+(数据!AQ327-12)*权重!AG$51              )
 )</f>
        <v>18.833333333333336</v>
      </c>
      <c r="AR327" s="16">
        <f>IF( 数据!AR327&lt;=6,(数据!AR327-1)*权重!AH$48,              IF(数据!AR327&lt;=12, 5*权重!AH$48+(数据!AR327-6)*权重!AH$49,                              5*权重!AH$48+6*权重!AH$49+(数据!AR327-12)*权重!AH$51              )
 )</f>
        <v>16.899999999999999</v>
      </c>
      <c r="AS327" s="16">
        <f>IF( 数据!AS327&lt;=6,(数据!AS327-1)*权重!AI$48,              IF(数据!AS327&lt;=12, 5*权重!AI$48+(数据!AS327-6)*权重!AI$49,                              5*权重!AI$48+6*权重!AI$49+(数据!AS327-12)*权重!AI$51              )
 )</f>
        <v>6.6500000000000012</v>
      </c>
      <c r="AT327" s="16">
        <f>IF( 数据!AT327&lt;=6,(数据!AT327-1)*权重!AJ$48,              IF(数据!AT327&lt;=12, 5*权重!AJ$48+(数据!AT327-6)*权重!AJ$49,                              5*权重!AJ$48+6*权重!AJ$49+(数据!AT327-12)*权重!AJ$51              )
 )</f>
        <v>81.625</v>
      </c>
      <c r="AU327" s="16">
        <f>IF( 数据!AU327&lt;=6,(数据!AU327-1)*权重!AK$48,              IF(数据!AU327&lt;=12, 5*权重!AK$48+(数据!AU327-6)*权重!AK$49,                              5*权重!AK$48+6*权重!AK$49+(数据!AU327-12)*权重!AK$51              )
 )</f>
        <v>13.899999999999999</v>
      </c>
      <c r="AV327" s="16">
        <f>IF( 数据!AV327&lt;=6,(数据!AV327-1)*权重!AL$48,              IF(数据!AV327&lt;=10, 5*权重!AL$48+(数据!AV327-4)*权重!AL$50,                              5*权重!AL$48+4*权重!AL$50+(数据!AV327-10)*权重!AL$52              )  )</f>
        <v>3.4</v>
      </c>
      <c r="AW327" s="16">
        <f>IF( 数据!AW327&lt;=6,(数据!AW327-1)*权重!AM$48,              IF(数据!AW327&lt;=10, 5*权重!AM$48+(数据!AW327-4)*权重!AM$50,                              5*权重!AM$48+4*权重!AM$50+(数据!AW327-10)*权重!AM$52              )  )</f>
        <v>3.0750000000000002</v>
      </c>
      <c r="AX327" s="16">
        <f>IF( 数据!AX327&lt;=6,(数据!AX327-1)*权重!AN$48,              IF(数据!AX327&lt;=10, 5*权重!AN$48+(数据!AX327-4)*权重!AN$50,                              5*权重!AN$48+4*权重!AN$50+(数据!AX327-10)*权重!AN$52              )  )</f>
        <v>22.912499999999998</v>
      </c>
      <c r="AY327" s="8">
        <v>1</v>
      </c>
      <c r="AZ327" s="8">
        <v>2</v>
      </c>
      <c r="BA327" s="8">
        <v>2</v>
      </c>
      <c r="BB327" s="8">
        <v>3</v>
      </c>
      <c r="BC327" s="8">
        <v>1</v>
      </c>
      <c r="BD327" s="8">
        <v>4</v>
      </c>
      <c r="BE327" s="8">
        <v>3</v>
      </c>
      <c r="BF327" s="8">
        <v>2</v>
      </c>
      <c r="BG327" s="8">
        <v>3</v>
      </c>
      <c r="BH327" s="8">
        <v>1</v>
      </c>
      <c r="BI327" s="8">
        <v>3</v>
      </c>
      <c r="BJ327" s="8" t="s">
        <v>26</v>
      </c>
      <c r="BK327" s="8" t="s">
        <v>20</v>
      </c>
      <c r="BL327" s="8">
        <v>16</v>
      </c>
      <c r="BM327" s="8" t="s">
        <v>26</v>
      </c>
      <c r="BN327" s="8"/>
      <c r="BO327" s="8">
        <v>5</v>
      </c>
      <c r="BP327" s="34">
        <v>46203</v>
      </c>
      <c r="BQ327" s="8" t="s">
        <v>21</v>
      </c>
      <c r="BR327" s="8" t="s">
        <v>156</v>
      </c>
    </row>
    <row r="328" spans="1:70" ht="15.5" thickBot="1" x14ac:dyDescent="0.35">
      <c r="A328" s="8" t="s">
        <v>26</v>
      </c>
      <c r="B328" s="16">
        <f t="shared" si="12"/>
        <v>402.46583333333331</v>
      </c>
      <c r="C328" s="8" t="s">
        <v>668</v>
      </c>
      <c r="D328" s="8" t="s">
        <v>154</v>
      </c>
      <c r="E328" s="33">
        <v>1</v>
      </c>
      <c r="F328" s="8">
        <v>0</v>
      </c>
      <c r="G328" s="8" t="s">
        <v>19</v>
      </c>
      <c r="H328" s="8" t="s">
        <v>31</v>
      </c>
      <c r="I328" s="8">
        <v>33</v>
      </c>
      <c r="J328" s="8">
        <v>147</v>
      </c>
      <c r="K328" s="8">
        <v>149</v>
      </c>
      <c r="L328" s="16">
        <f>IF( 数据!L328&lt;=6,(数据!L328-1)*权重!B$48,              IF(数据!L328&lt;=12, 5*权重!B$48+(数据!L328-6)*权重!B$49,                              5*权重!B$48+6*权重!B$49+(数据!L328-12)*权重!B$51              )
 )</f>
        <v>4.8666666666666663</v>
      </c>
      <c r="M328" s="16">
        <f>IF( 数据!M328&lt;=6,(数据!M328-1)*权重!C$48,              IF(数据!M328&lt;=12, 5*权重!C$48+(数据!M328-6)*权重!C$49,                              5*权重!C$48+6*权重!C$49+(数据!M328-12)*权重!C$51              )
 )</f>
        <v>1.7</v>
      </c>
      <c r="N328" s="16">
        <f>IF( 数据!N328&lt;=6,(数据!N328-1)*权重!D$48,              IF(数据!N328&lt;=12, 5*权重!D$48+(数据!N328-6)*权重!D$49,                              5*权重!D$48+6*权重!D$49+(数据!N328-12)*权重!D$51              )
 )</f>
        <v>1.3699999999999999</v>
      </c>
      <c r="O328" s="16">
        <f>IF( 数据!O328&lt;=6,(数据!O328-1)*权重!E$48,              IF(数据!O328&lt;=12, 5*权重!E$48+(数据!O328-6)*权重!E$49,                              5*权重!E$48+6*权重!E$49+(数据!O328-12)*权重!E$51              )
 )</f>
        <v>0</v>
      </c>
      <c r="P328" s="16">
        <f>IF( 数据!P328&lt;=6,(数据!P328-1)*权重!F$48,              IF(数据!P328&lt;=12, 5*权重!F$48+(数据!P328-6)*权重!F$49,                              5*权重!F$48+6*权重!F$49+(数据!P328-12)*权重!F$51              )
 )</f>
        <v>-3.1166666666666663</v>
      </c>
      <c r="Q328" s="16">
        <f>IF( 数据!Q328&lt;=6,(数据!Q328-1)*权重!G$48,              IF(数据!Q328&lt;=12, 5*权重!G$48+(数据!Q328-6)*权重!G$49,                              5*权重!G$48+6*权重!G$49+(数据!Q328-12)*权重!G$51              )
 )</f>
        <v>0</v>
      </c>
      <c r="R328" s="16">
        <f>IF( 数据!R328&lt;=6,(数据!R328-1)*权重!H$48,              IF(数据!R328&lt;=12, 5*权重!H$48+(数据!R328-6)*权重!H$49,                              5*权重!H$48+6*权重!H$49+(数据!R328-12)*权重!H$51              )
 )</f>
        <v>0</v>
      </c>
      <c r="S328" s="16">
        <f>IF( 数据!S328&lt;=6,(数据!S328-1)*权重!I$48,              IF(数据!S328&lt;=12, 5*权重!I$48+(数据!S328-6)*权重!I$49,                              5*权重!I$48+6*权重!I$49+(数据!S328-12)*权重!I$51              )
 )</f>
        <v>15.2</v>
      </c>
      <c r="T328" s="16">
        <f>IF( 数据!T328&lt;=6,(数据!T328-1)*权重!J$48,              IF(数据!T328&lt;=12, 5*权重!J$48+(数据!T328-6)*权重!J$49,                              5*权重!J$48+6*权重!J$49+(数据!T328-12)*权重!J$51              )
 )</f>
        <v>1.7999999999999998</v>
      </c>
      <c r="U328" s="16">
        <f>IF( 数据!U328&lt;=6,(数据!U328-1)*权重!K$48,              IF(数据!U328&lt;=12, 5*权重!K$48+(数据!U328-6)*权重!K$49,                              5*权重!K$48+6*权重!K$49+(数据!U328-12)*权重!K$51              )
 )</f>
        <v>0</v>
      </c>
      <c r="V328" s="16">
        <f>IF( 数据!V328&lt;=6,(数据!V328-1)*权重!L$48,              IF(数据!V328&lt;=12, 5*权重!L$48+(数据!V328-6)*权重!L$49,                              5*权重!L$48+6*权重!L$49+(数据!V328-12)*权重!L$51              )
 )</f>
        <v>7.1333333333333346</v>
      </c>
      <c r="W328" s="16">
        <f>IF( 数据!W328&lt;=6,(数据!W328-1)*权重!M$48,              IF(数据!W328&lt;=12, 5*权重!M$48+(数据!W328-6)*权重!M$49,                              5*权重!M$48+6*权重!M$49+(数据!W328-12)*权重!M$51              )
 )</f>
        <v>1.4</v>
      </c>
      <c r="X328" s="16">
        <f>IF( 数据!X328&lt;=6,(数据!X328-1)*权重!N$48,              IF(数据!X328&lt;=12, 5*权重!N$48+(数据!X328-6)*权重!N$49,                              5*权重!N$48+6*权重!N$49+(数据!X328-12)*权重!N$51              )
 )</f>
        <v>3.1999999999999997</v>
      </c>
      <c r="Y328" s="16">
        <f>IF( 数据!Y328&lt;=6,(数据!Y328-1)*权重!O$48,              IF(数据!Y328&lt;=12, 5*权重!O$48+(数据!Y328-6)*权重!O$49,                              5*权重!O$48+6*权重!O$49+(数据!Y328-12)*权重!O$51              )
 )</f>
        <v>1.7</v>
      </c>
      <c r="Z328" s="16">
        <f>IF( 数据!Z328&lt;=6,(数据!Z328-1)*权重!P$48,              IF(数据!Z328&lt;=10, 5*权重!P$48+(数据!Z328-4)*权重!P$50,                              5*权重!P$48+4*权重!P$50+(数据!Z328-10)*权重!P$52              )  )</f>
        <v>-1.7250000000000001</v>
      </c>
      <c r="AA328" s="16">
        <f>IF( 数据!AA328&lt;=6,(数据!AA328-1)*权重!Q$48,              IF(数据!AA328&lt;=12, 5*权重!Q$48+(数据!AA328-6)*权重!Q$49,                              5*权重!Q$48+6*权重!Q$49+(数据!AA328-12)*权重!Q$51              )
 )</f>
        <v>6.5</v>
      </c>
      <c r="AB328" s="16">
        <f>IF( 数据!AB328&lt;=6,(数据!AB328-1)*权重!R$48,              IF(数据!AB328&lt;=10, 5*权重!R$48+(数据!AB328-4)*权重!R$50,                              5*权重!R$48+4*权重!R$50+(数据!AB328-10)*权重!R$52              )  )</f>
        <v>54.5</v>
      </c>
      <c r="AC328" s="16">
        <f>IF( 数据!AC328&lt;=6,(数据!AC328-1)*权重!S$48,              IF(数据!AC328&lt;=12, 5*权重!S$48+(数据!AC328-6)*权重!S$49,                              5*权重!S$48+6*权重!S$49+(数据!AC328-12)*权重!S$51              )
 )</f>
        <v>20.866666666666667</v>
      </c>
      <c r="AD328" s="16">
        <f>IF( 数据!AD328&lt;=6,(数据!AD328-1)*权重!T$48,              IF(数据!AD328&lt;=12, 5*权重!T$48+(数据!AD328-6)*权重!T$49,                              5*权重!T$48+6*权重!T$49+(数据!AD328-12)*权重!T$51              )
 )</f>
        <v>-1.5999999999999996</v>
      </c>
      <c r="AE328" s="16">
        <f>IF( 数据!AE328&lt;=6,(数据!AE328-1)*权重!U$48,              IF(数据!AE328&lt;=10, 5*权重!U$48+(数据!AE328-4)*权重!U$50,                              5*权重!U$48+4*权重!U$50+(数据!AE328-10)*权重!U$52              )  )</f>
        <v>-2.5999999999999996</v>
      </c>
      <c r="AF328" s="16">
        <f>IF( 数据!AF328&lt;=6,(数据!AF328-1)*权重!V$48,              IF(数据!AF328&lt;=10, 5*权重!V$48+(数据!AF328-4)*权重!V$50,                              5*权重!V$48+4*权重!V$50+(数据!AF328-10)*权重!V$52              )  )</f>
        <v>8.1375000000000011</v>
      </c>
      <c r="AG328" s="16">
        <f>IF( 数据!AG328&lt;=6,(数据!AG328-1)*权重!W$48,              IF(数据!AG328&lt;=12, 5*权重!W$48+(数据!AG328-6)*权重!W$49,                              5*权重!W$48+6*权重!W$49+(数据!AG328-12)*权重!W$51              )
 )</f>
        <v>3.6999999999999997</v>
      </c>
      <c r="AH328" s="16">
        <f>IF( 数据!AH328&lt;=6,(数据!AH328-1)*权重!X$48,              IF(数据!AH328&lt;=10, 5*权重!X$48+(数据!AH328-4)*权重!X$50,                              5*权重!X$48+4*权重!X$50+(数据!AH328-10)*权重!X$52              )  )</f>
        <v>0.17500000000000004</v>
      </c>
      <c r="AI328" s="16">
        <f>IF( 数据!AI328&lt;=6,(数据!AI328-1)*权重!Y$48,              IF(数据!AI328&lt;=12, 5*权重!Y$48+(数据!AI328-6)*权重!Y$49,                              5*权重!Y$48+6*权重!Y$49+(数据!AI328-12)*权重!Y$51              )
 )</f>
        <v>0.1</v>
      </c>
      <c r="AJ328" s="16">
        <f>IF( 数据!AJ328&lt;=6,(数据!AJ328-1)*权重!Z$48,              IF(数据!AJ328&lt;=10, 5*权重!Z$48+(数据!AJ328-4)*权重!Z$50,                              5*权重!Z$48+4*权重!Z$50+(数据!AJ328-10)*权重!Z$52              )  )</f>
        <v>8.0750000000000011</v>
      </c>
      <c r="AK328" s="16">
        <f>IF( 数据!AK328&lt;=6,(数据!AK328-1)*权重!AA$48,              IF(数据!AK328&lt;=10, 5*权重!AA$48+(数据!AK328-4)*权重!AA$50,                              5*权重!AA$48+4*权重!AA$50+(数据!AK328-10)*权重!AA$52              )  )</f>
        <v>-0.92500000000000004</v>
      </c>
      <c r="AL328" s="16">
        <f>IF( 数据!AL328&lt;=6,(数据!AL328-1)*权重!AB$48,              IF(数据!AL328&lt;=12, 5*权重!AB$48+(数据!AL328-6)*权重!AB$49,                              5*权重!AB$48+6*权重!AB$49+(数据!AL328-12)*权重!AB$51              )
 )</f>
        <v>15.3</v>
      </c>
      <c r="AM328" s="16">
        <f>IF( 数据!AM328&lt;=6,(数据!AM328-1)*权重!AC$48,              IF(数据!AM328&lt;=12, 5*权重!AC$48+(数据!AM328-6)*权重!AC$49,                              5*权重!AC$48+6*权重!AC$49+(数据!AM328-12)*权重!AC$51              )
 )</f>
        <v>9.9666666666666668</v>
      </c>
      <c r="AN328" s="16">
        <f>IF( 数据!AN328&lt;=6,(数据!AN328-1)*权重!AD$48,              IF(数据!AN328&lt;=12, 5*权重!AD$48+(数据!AN328-6)*权重!AD$49,                              5*权重!AD$48+6*权重!AD$49+(数据!AN328-12)*权重!AD$51              )
 )</f>
        <v>60.666666666666664</v>
      </c>
      <c r="AO328" s="16">
        <f>IF( 数据!AO328&lt;=6,(数据!AO328-1)*权重!AE$48,              IF(数据!AO328&lt;=12, 5*权重!AE$48+(数据!AO328-6)*权重!AE$49,                              5*权重!AE$48+6*权重!AE$49+(数据!AO328-12)*权重!AE$51              )
 )</f>
        <v>17.7</v>
      </c>
      <c r="AP328" s="16">
        <f>IF( 数据!AP328&lt;=6,(数据!AP328-1)*权重!AF$48,              IF(数据!AP328&lt;=12, 5*权重!AF$48+(数据!AP328-6)*权重!AF$49,                              5*权重!AF$48+6*权重!AF$49+(数据!AP328-12)*权重!AF$51              )
 )</f>
        <v>15.433333333333334</v>
      </c>
      <c r="AQ328" s="16">
        <f>IF( 数据!AQ328&lt;=6,(数据!AQ328-1)*权重!AG$48,              IF(数据!AQ328&lt;=12, 5*权重!AG$48+(数据!AQ328-6)*权重!AG$49,                              5*权重!AG$48+6*权重!AG$49+(数据!AQ328-12)*权重!AG$51              )
 )</f>
        <v>18.316666666666666</v>
      </c>
      <c r="AR328" s="16">
        <f>IF( 数据!AR328&lt;=6,(数据!AR328-1)*权重!AH$48,              IF(数据!AR328&lt;=12, 5*权重!AH$48+(数据!AR328-6)*权重!AH$49,                              5*权重!AH$48+6*权重!AH$49+(数据!AR328-12)*权重!AH$51              )
 )</f>
        <v>13.399999999999999</v>
      </c>
      <c r="AS328" s="16">
        <f>IF( 数据!AS328&lt;=6,(数据!AS328-1)*权重!AI$48,              IF(数据!AS328&lt;=12, 5*权重!AI$48+(数据!AS328-6)*权重!AI$49,                              5*权重!AI$48+6*权重!AI$49+(数据!AS328-12)*权重!AI$51              )
 )</f>
        <v>8.5500000000000007</v>
      </c>
      <c r="AT328" s="16">
        <f>IF( 数据!AT328&lt;=6,(数据!AT328-1)*权重!AJ$48,              IF(数据!AT328&lt;=12, 5*权重!AJ$48+(数据!AT328-6)*权重!AJ$49,                              5*权重!AJ$48+6*权重!AJ$49+(数据!AT328-12)*权重!AJ$51              )
 )</f>
        <v>67</v>
      </c>
      <c r="AU328" s="16">
        <f>IF( 数据!AU328&lt;=6,(数据!AU328-1)*权重!AK$48,              IF(数据!AU328&lt;=12, 5*权重!AK$48+(数据!AU328-6)*权重!AK$49,                              5*权重!AK$48+6*权重!AK$49+(数据!AU328-12)*权重!AK$51              )
 )</f>
        <v>13.899999999999999</v>
      </c>
      <c r="AV328" s="16">
        <f>IF( 数据!AV328&lt;=6,(数据!AV328-1)*权重!AL$48,              IF(数据!AV328&lt;=10, 5*权重!AL$48+(数据!AV328-4)*权重!AL$50,                              5*权重!AL$48+4*权重!AL$50+(数据!AV328-10)*权重!AL$52              )  )</f>
        <v>3.8250000000000002</v>
      </c>
      <c r="AW328" s="16">
        <f>IF( 数据!AW328&lt;=6,(数据!AW328-1)*权重!AM$48,              IF(数据!AW328&lt;=10, 5*权重!AM$48+(数据!AW328-4)*权重!AM$50,                              5*权重!AM$48+4*权重!AM$50+(数据!AW328-10)*权重!AM$52              )  )</f>
        <v>4.2</v>
      </c>
      <c r="AX328" s="16">
        <f>IF( 数据!AX328&lt;=6,(数据!AX328-1)*权重!AN$48,              IF(数据!AX328&lt;=10, 5*权重!AN$48+(数据!AX328-4)*权重!AN$50,                              5*权重!AN$48+4*权重!AN$50+(数据!AX328-10)*权重!AN$52              )  )</f>
        <v>23.75</v>
      </c>
      <c r="AY328" s="8">
        <v>1</v>
      </c>
      <c r="AZ328" s="8">
        <v>2</v>
      </c>
      <c r="BA328" s="8">
        <v>1</v>
      </c>
      <c r="BB328" s="8">
        <v>3</v>
      </c>
      <c r="BC328" s="8">
        <v>1</v>
      </c>
      <c r="BD328" s="8">
        <v>3</v>
      </c>
      <c r="BE328" s="8">
        <v>1</v>
      </c>
      <c r="BF328" s="8">
        <v>4</v>
      </c>
      <c r="BG328" s="8">
        <v>2</v>
      </c>
      <c r="BH328" s="8">
        <v>2</v>
      </c>
      <c r="BI328" s="8">
        <v>3</v>
      </c>
      <c r="BJ328" s="8" t="s">
        <v>26</v>
      </c>
      <c r="BK328" s="8" t="s">
        <v>20</v>
      </c>
      <c r="BL328" s="8">
        <v>15</v>
      </c>
      <c r="BM328" s="8" t="s">
        <v>26</v>
      </c>
      <c r="BN328" s="8"/>
      <c r="BO328" s="8">
        <v>31</v>
      </c>
      <c r="BP328" s="34">
        <v>46203</v>
      </c>
      <c r="BQ328" s="8" t="s">
        <v>21</v>
      </c>
      <c r="BR328" s="8" t="s">
        <v>156</v>
      </c>
    </row>
    <row r="329" spans="1:70" ht="15.5" thickBot="1" x14ac:dyDescent="0.35">
      <c r="A329" s="8" t="s">
        <v>26</v>
      </c>
      <c r="B329" s="16">
        <f t="shared" si="12"/>
        <v>414.8241666666666</v>
      </c>
      <c r="C329" s="8" t="s">
        <v>669</v>
      </c>
      <c r="D329" s="8" t="s">
        <v>154</v>
      </c>
      <c r="E329" s="33">
        <v>1</v>
      </c>
      <c r="F329" s="8">
        <v>0</v>
      </c>
      <c r="G329" s="8" t="s">
        <v>29</v>
      </c>
      <c r="H329" s="8" t="s">
        <v>369</v>
      </c>
      <c r="I329" s="8">
        <v>20</v>
      </c>
      <c r="J329" s="8">
        <v>144</v>
      </c>
      <c r="K329" s="8">
        <v>165</v>
      </c>
      <c r="L329" s="16">
        <f>IF( 数据!L329&lt;=6,(数据!L329-1)*权重!B$48,              IF(数据!L329&lt;=12, 5*权重!B$48+(数据!L329-6)*权重!B$49,                              5*权重!B$48+6*权重!B$49+(数据!L329-12)*权重!B$51              )
 )</f>
        <v>3.4666666666666668</v>
      </c>
      <c r="M329" s="16">
        <f>IF( 数据!M329&lt;=6,(数据!M329-1)*权重!C$48,              IF(数据!M329&lt;=12, 5*权重!C$48+(数据!M329-6)*权重!C$49,                              5*权重!C$48+6*权重!C$49+(数据!M329-12)*权重!C$51              )
 )</f>
        <v>1.75</v>
      </c>
      <c r="N329" s="16">
        <f>IF( 数据!N329&lt;=6,(数据!N329-1)*权重!D$48,              IF(数据!N329&lt;=12, 5*权重!D$48+(数据!N329-6)*权重!D$49,                              5*权重!D$48+6*权重!D$49+(数据!N329-12)*权重!D$51              )
 )</f>
        <v>-0.82999999999999985</v>
      </c>
      <c r="O329" s="16">
        <f>IF( 数据!O329&lt;=6,(数据!O329-1)*权重!E$48,              IF(数据!O329&lt;=12, 5*权重!E$48+(数据!O329-6)*权重!E$49,                              5*权重!E$48+6*权重!E$49+(数据!O329-12)*权重!E$51              )
 )</f>
        <v>0</v>
      </c>
      <c r="P329" s="16">
        <f>IF( 数据!P329&lt;=6,(数据!P329-1)*权重!F$48,              IF(数据!P329&lt;=12, 5*权重!F$48+(数据!P329-6)*权重!F$49,                              5*权重!F$48+6*权重!F$49+(数据!P329-12)*权重!F$51              )
 )</f>
        <v>-3.1166666666666663</v>
      </c>
      <c r="Q329" s="16">
        <f>IF( 数据!Q329&lt;=6,(数据!Q329-1)*权重!G$48,              IF(数据!Q329&lt;=12, 5*权重!G$48+(数据!Q329-6)*权重!G$49,                              5*权重!G$48+6*权重!G$49+(数据!Q329-12)*权重!G$51              )
 )</f>
        <v>0</v>
      </c>
      <c r="R329" s="16">
        <f>IF( 数据!R329&lt;=6,(数据!R329-1)*权重!H$48,              IF(数据!R329&lt;=12, 5*权重!H$48+(数据!R329-6)*权重!H$49,                              5*权重!H$48+6*权重!H$49+(数据!R329-12)*权重!H$51              )
 )</f>
        <v>0</v>
      </c>
      <c r="S329" s="16">
        <f>IF( 数据!S329&lt;=6,(数据!S329-1)*权重!I$48,              IF(数据!S329&lt;=12, 5*权重!I$48+(数据!S329-6)*权重!I$49,                              5*权重!I$48+6*权重!I$49+(数据!S329-12)*权重!I$51              )
 )</f>
        <v>17.933333333333334</v>
      </c>
      <c r="T329" s="16">
        <f>IF( 数据!T329&lt;=6,(数据!T329-1)*权重!J$48,              IF(数据!T329&lt;=12, 5*权重!J$48+(数据!T329-6)*权重!J$49,                              5*权重!J$48+6*权重!J$49+(数据!T329-12)*权重!J$51              )
 )</f>
        <v>0.79999999999999982</v>
      </c>
      <c r="U329" s="16">
        <f>IF( 数据!U329&lt;=6,(数据!U329-1)*权重!K$48,              IF(数据!U329&lt;=12, 5*权重!K$48+(数据!U329-6)*权重!K$49,                              5*权重!K$48+6*权重!K$49+(数据!U329-12)*权重!K$51              )
 )</f>
        <v>0</v>
      </c>
      <c r="V329" s="16">
        <f>IF( 数据!V329&lt;=6,(数据!V329-1)*权重!L$48,              IF(数据!V329&lt;=12, 5*权重!L$48+(数据!V329-6)*权重!L$49,                              5*权重!L$48+6*权重!L$49+(数据!V329-12)*权重!L$51              )
 )</f>
        <v>6.7666666666666675</v>
      </c>
      <c r="W329" s="16">
        <f>IF( 数据!W329&lt;=6,(数据!W329-1)*权重!M$48,              IF(数据!W329&lt;=12, 5*权重!M$48+(数据!W329-6)*权重!M$49,                              5*权重!M$48+6*权重!M$49+(数据!W329-12)*权重!M$51              )
 )</f>
        <v>0.76666666666666661</v>
      </c>
      <c r="X329" s="16">
        <f>IF( 数据!X329&lt;=6,(数据!X329-1)*权重!N$48,              IF(数据!X329&lt;=12, 5*权重!N$48+(数据!X329-6)*权重!N$49,                              5*权重!N$48+6*权重!N$49+(数据!X329-12)*权重!N$51              )
 )</f>
        <v>1.9666666666666666</v>
      </c>
      <c r="Y329" s="16">
        <f>IF( 数据!Y329&lt;=6,(数据!Y329-1)*权重!O$48,              IF(数据!Y329&lt;=12, 5*权重!O$48+(数据!Y329-6)*权重!O$49,                              5*权重!O$48+6*权重!O$49+(数据!Y329-12)*权重!O$51              )
 )</f>
        <v>1.6166666666666667</v>
      </c>
      <c r="Z329" s="16">
        <f>IF( 数据!Z329&lt;=6,(数据!Z329-1)*权重!P$48,              IF(数据!Z329&lt;=10, 5*权重!P$48+(数据!Z329-4)*权重!P$50,                              5*权重!P$48+4*权重!P$50+(数据!Z329-10)*权重!P$52              )  )</f>
        <v>-1.425</v>
      </c>
      <c r="AA329" s="16">
        <f>IF( 数据!AA329&lt;=6,(数据!AA329-1)*权重!Q$48,              IF(数据!AA329&lt;=12, 5*权重!Q$48+(数据!AA329-6)*权重!Q$49,                              5*权重!Q$48+6*权重!Q$49+(数据!AA329-12)*权重!Q$51              )
 )</f>
        <v>5.166666666666667</v>
      </c>
      <c r="AB329" s="16">
        <f>IF( 数据!AB329&lt;=6,(数据!AB329-1)*权重!R$48,              IF(数据!AB329&lt;=10, 5*权重!R$48+(数据!AB329-4)*权重!R$50,                              5*权重!R$48+4*权重!R$50+(数据!AB329-10)*权重!R$52              )  )</f>
        <v>56.75</v>
      </c>
      <c r="AC329" s="16">
        <f>IF( 数据!AC329&lt;=6,(数据!AC329-1)*权重!S$48,              IF(数据!AC329&lt;=12, 5*权重!S$48+(数据!AC329-6)*权重!S$49,                              5*权重!S$48+6*权重!S$49+(数据!AC329-12)*权重!S$51              )
 )</f>
        <v>20.183333333333334</v>
      </c>
      <c r="AD329" s="16">
        <f>IF( 数据!AD329&lt;=6,(数据!AD329-1)*权重!T$48,              IF(数据!AD329&lt;=12, 5*权重!T$48+(数据!AD329-6)*权重!T$49,                              5*权重!T$48+6*权重!T$49+(数据!AD329-12)*权重!T$51              )
 )</f>
        <v>-1.2333333333333329</v>
      </c>
      <c r="AE329" s="16">
        <f>IF( 数据!AE329&lt;=6,(数据!AE329-1)*权重!U$48,              IF(数据!AE329&lt;=10, 5*权重!U$48+(数据!AE329-4)*权重!U$50,                              5*权重!U$48+4*权重!U$50+(数据!AE329-10)*权重!U$52              )  )</f>
        <v>-2.4499999999999993</v>
      </c>
      <c r="AF329" s="16">
        <f>IF( 数据!AF329&lt;=6,(数据!AF329-1)*权重!V$48,              IF(数据!AF329&lt;=10, 5*权重!V$48+(数据!AF329-4)*权重!V$50,                              5*权重!V$48+4*权重!V$50+(数据!AF329-10)*权重!V$52              )  )</f>
        <v>6.75</v>
      </c>
      <c r="AG329" s="16">
        <f>IF( 数据!AG329&lt;=6,(数据!AG329-1)*权重!W$48,              IF(数据!AG329&lt;=12, 5*权重!W$48+(数据!AG329-6)*权重!W$49,                              5*权重!W$48+6*权重!W$49+(数据!AG329-12)*权重!W$51              )
 )</f>
        <v>3.3</v>
      </c>
      <c r="AH329" s="16">
        <f>IF( 数据!AH329&lt;=6,(数据!AH329-1)*权重!X$48,              IF(数据!AH329&lt;=10, 5*权重!X$48+(数据!AH329-4)*权重!X$50,                              5*权重!X$48+4*权重!X$50+(数据!AH329-10)*权重!X$52              )  )</f>
        <v>6.25E-2</v>
      </c>
      <c r="AI329" s="16">
        <f>IF( 数据!AI329&lt;=6,(数据!AI329-1)*权重!Y$48,              IF(数据!AI329&lt;=12, 5*权重!Y$48+(数据!AI329-6)*权重!Y$49,                              5*权重!Y$48+6*权重!Y$49+(数据!AI329-12)*权重!Y$51              )
 )</f>
        <v>3.3333333333333354E-2</v>
      </c>
      <c r="AJ329" s="16">
        <f>IF( 数据!AJ329&lt;=6,(数据!AJ329-1)*权重!Z$48,              IF(数据!AJ329&lt;=10, 5*权重!Z$48+(数据!AJ329-4)*权重!Z$50,                              5*权重!Z$48+4*权重!Z$50+(数据!AJ329-10)*权重!Z$52              )  )</f>
        <v>9.8375000000000004</v>
      </c>
      <c r="AK329" s="16">
        <f>IF( 数据!AK329&lt;=6,(数据!AK329-1)*权重!AA$48,              IF(数据!AK329&lt;=10, 5*权重!AA$48+(数据!AK329-4)*权重!AA$50,                              5*权重!AA$48+4*权重!AA$50+(数据!AK329-10)*权重!AA$52              )  )</f>
        <v>-1.1000000000000001</v>
      </c>
      <c r="AL329" s="16">
        <f>IF( 数据!AL329&lt;=6,(数据!AL329-1)*权重!AB$48,              IF(数据!AL329&lt;=12, 5*权重!AB$48+(数据!AL329-6)*权重!AB$49,                              5*权重!AB$48+6*权重!AB$49+(数据!AL329-12)*权重!AB$51              )
 )</f>
        <v>13.5</v>
      </c>
      <c r="AM329" s="16">
        <f>IF( 数据!AM329&lt;=6,(数据!AM329-1)*权重!AC$48,              IF(数据!AM329&lt;=12, 5*权重!AC$48+(数据!AM329-6)*权重!AC$49,                              5*权重!AC$48+6*权重!AC$49+(数据!AM329-12)*权重!AC$51              )
 )</f>
        <v>9.6</v>
      </c>
      <c r="AN329" s="16">
        <f>IF( 数据!AN329&lt;=6,(数据!AN329-1)*权重!AD$48,              IF(数据!AN329&lt;=12, 5*权重!AD$48+(数据!AN329-6)*权重!AD$49,                              5*权重!AD$48+6*权重!AD$49+(数据!AN329-12)*权重!AD$51              )
 )</f>
        <v>77.333333333333329</v>
      </c>
      <c r="AO329" s="16">
        <f>IF( 数据!AO329&lt;=6,(数据!AO329-1)*权重!AE$48,              IF(数据!AO329&lt;=12, 5*权重!AE$48+(数据!AO329-6)*权重!AE$49,                              5*权重!AE$48+6*权重!AE$49+(数据!AO329-12)*权重!AE$51              )
 )</f>
        <v>8.3500000000000014</v>
      </c>
      <c r="AP329" s="16">
        <f>IF( 数据!AP329&lt;=6,(数据!AP329-1)*权重!AF$48,              IF(数据!AP329&lt;=12, 5*权重!AF$48+(数据!AP329-6)*权重!AF$49,                              5*权重!AF$48+6*权重!AF$49+(数据!AP329-12)*权重!AF$51              )
 )</f>
        <v>15.433333333333334</v>
      </c>
      <c r="AQ329" s="16">
        <f>IF( 数据!AQ329&lt;=6,(数据!AQ329-1)*权重!AG$48,              IF(数据!AQ329&lt;=12, 5*权重!AG$48+(数据!AQ329-6)*权重!AG$49,                              5*权重!AG$48+6*权重!AG$49+(数据!AQ329-12)*权重!AG$51              )
 )</f>
        <v>18.833333333333336</v>
      </c>
      <c r="AR329" s="16">
        <f>IF( 数据!AR329&lt;=6,(数据!AR329-1)*权重!AH$48,              IF(数据!AR329&lt;=12, 5*权重!AH$48+(数据!AR329-6)*权重!AH$49,                              5*权重!AH$48+6*权重!AH$49+(数据!AR329-12)*权重!AH$51              )
 )</f>
        <v>14.566666666666665</v>
      </c>
      <c r="AS329" s="16">
        <f>IF( 数据!AS329&lt;=6,(数据!AS329-1)*权重!AI$48,              IF(数据!AS329&lt;=12, 5*权重!AI$48+(数据!AS329-6)*权重!AI$49,                              5*权重!AI$48+6*权重!AI$49+(数据!AS329-12)*权重!AI$51              )
 )</f>
        <v>6.6500000000000012</v>
      </c>
      <c r="AT329" s="16">
        <f>IF( 数据!AT329&lt;=6,(数据!AT329-1)*权重!AJ$48,              IF(数据!AT329&lt;=12, 5*权重!AJ$48+(数据!AT329-6)*权重!AJ$49,                              5*权重!AJ$48+6*权重!AJ$49+(数据!AT329-12)*权重!AJ$51              )
 )</f>
        <v>76.75</v>
      </c>
      <c r="AU329" s="16">
        <f>IF( 数据!AU329&lt;=6,(数据!AU329-1)*权重!AK$48,              IF(数据!AU329&lt;=12, 5*权重!AK$48+(数据!AU329-6)*权重!AK$49,                              5*权重!AK$48+6*权重!AK$49+(数据!AU329-12)*权重!AK$51              )
 )</f>
        <v>14.2</v>
      </c>
      <c r="AV329" s="16">
        <f>IF( 数据!AV329&lt;=6,(数据!AV329-1)*权重!AL$48,              IF(数据!AV329&lt;=10, 5*权重!AL$48+(数据!AV329-4)*权重!AL$50,                              5*权重!AL$48+4*权重!AL$50+(数据!AV329-10)*权重!AL$52              )  )</f>
        <v>3.8250000000000002</v>
      </c>
      <c r="AW329" s="16">
        <f>IF( 数据!AW329&lt;=6,(数据!AW329-1)*权重!AM$48,              IF(数据!AW329&lt;=10, 5*权重!AM$48+(数据!AW329-4)*权重!AM$50,                              5*权重!AM$48+4*权重!AM$50+(数据!AW329-10)*权重!AM$52              )  )</f>
        <v>4.2</v>
      </c>
      <c r="AX329" s="16">
        <f>IF( 数据!AX329&lt;=6,(数据!AX329-1)*权重!AN$48,              IF(数据!AX329&lt;=10, 5*权重!AN$48+(数据!AX329-4)*权重!AN$50,                              5*权重!AN$48+4*权重!AN$50+(数据!AX329-10)*权重!AN$52              )  )</f>
        <v>24.587499999999999</v>
      </c>
      <c r="AY329" s="8">
        <v>3</v>
      </c>
      <c r="AZ329" s="8">
        <v>3</v>
      </c>
      <c r="BA329" s="8">
        <v>1</v>
      </c>
      <c r="BB329" s="8">
        <v>3</v>
      </c>
      <c r="BC329" s="8">
        <v>2</v>
      </c>
      <c r="BD329" s="8">
        <v>3</v>
      </c>
      <c r="BE329" s="8">
        <v>3</v>
      </c>
      <c r="BF329" s="8">
        <v>3</v>
      </c>
      <c r="BG329" s="8">
        <v>3</v>
      </c>
      <c r="BH329" s="8">
        <v>2</v>
      </c>
      <c r="BI329" s="8">
        <v>2</v>
      </c>
      <c r="BJ329" s="8" t="s">
        <v>26</v>
      </c>
      <c r="BK329" s="8" t="s">
        <v>20</v>
      </c>
      <c r="BL329" s="8">
        <v>16</v>
      </c>
      <c r="BM329" s="8" t="s">
        <v>26</v>
      </c>
      <c r="BN329" s="8"/>
      <c r="BO329" s="8" t="s">
        <v>26</v>
      </c>
      <c r="BP329" s="34">
        <v>47299</v>
      </c>
      <c r="BQ329" s="8" t="s">
        <v>21</v>
      </c>
      <c r="BR329" s="8" t="s">
        <v>156</v>
      </c>
    </row>
    <row r="330" spans="1:70" ht="15.5" thickBot="1" x14ac:dyDescent="0.35">
      <c r="A330" s="8" t="s">
        <v>26</v>
      </c>
      <c r="B330" s="16">
        <f t="shared" si="12"/>
        <v>413.81166666666661</v>
      </c>
      <c r="C330" s="8" t="s">
        <v>670</v>
      </c>
      <c r="D330" s="8" t="s">
        <v>154</v>
      </c>
      <c r="E330" s="33">
        <v>1</v>
      </c>
      <c r="F330" s="8">
        <v>0</v>
      </c>
      <c r="G330" s="8" t="s">
        <v>20</v>
      </c>
      <c r="H330" s="8" t="s">
        <v>315</v>
      </c>
      <c r="I330" s="8">
        <v>19</v>
      </c>
      <c r="J330" s="8">
        <v>140</v>
      </c>
      <c r="K330" s="8">
        <v>152</v>
      </c>
      <c r="L330" s="16">
        <f>IF( 数据!L330&lt;=6,(数据!L330-1)*权重!B$48,              IF(数据!L330&lt;=12, 5*权重!B$48+(数据!L330-6)*权重!B$49,                              5*权重!B$48+6*权重!B$49+(数据!L330-12)*权重!B$51              )
 )</f>
        <v>3.9333333333333331</v>
      </c>
      <c r="M330" s="16">
        <f>IF( 数据!M330&lt;=6,(数据!M330-1)*权重!C$48,              IF(数据!M330&lt;=12, 5*权重!C$48+(数据!M330-6)*权重!C$49,                              5*权重!C$48+6*权重!C$49+(数据!M330-12)*权重!C$51              )
 )</f>
        <v>0.5</v>
      </c>
      <c r="N330" s="16">
        <f>IF( 数据!N330&lt;=6,(数据!N330-1)*权重!D$48,              IF(数据!N330&lt;=12, 5*权重!D$48+(数据!N330-6)*权重!D$49,                              5*权重!D$48+6*权重!D$49+(数据!N330-12)*权重!D$51              )
 )</f>
        <v>-0.82999999999999985</v>
      </c>
      <c r="O330" s="16">
        <f>IF( 数据!O330&lt;=6,(数据!O330-1)*权重!E$48,              IF(数据!O330&lt;=12, 5*权重!E$48+(数据!O330-6)*权重!E$49,                              5*权重!E$48+6*权重!E$49+(数据!O330-12)*权重!E$51              )
 )</f>
        <v>0</v>
      </c>
      <c r="P330" s="16">
        <f>IF( 数据!P330&lt;=6,(数据!P330-1)*权重!F$48,              IF(数据!P330&lt;=12, 5*权重!F$48+(数据!P330-6)*权重!F$49,                              5*权重!F$48+6*权重!F$49+(数据!P330-12)*权重!F$51              )
 )</f>
        <v>-3.1166666666666663</v>
      </c>
      <c r="Q330" s="16">
        <f>IF( 数据!Q330&lt;=6,(数据!Q330-1)*权重!G$48,              IF(数据!Q330&lt;=12, 5*权重!G$48+(数据!Q330-6)*权重!G$49,                              5*权重!G$48+6*权重!G$49+(数据!Q330-12)*权重!G$51              )
 )</f>
        <v>0</v>
      </c>
      <c r="R330" s="16">
        <f>IF( 数据!R330&lt;=6,(数据!R330-1)*权重!H$48,              IF(数据!R330&lt;=12, 5*权重!H$48+(数据!R330-6)*权重!H$49,                              5*权重!H$48+6*权重!H$49+(数据!R330-12)*权重!H$51              )
 )</f>
        <v>0</v>
      </c>
      <c r="S330" s="16">
        <f>IF( 数据!S330&lt;=6,(数据!S330-1)*权重!I$48,              IF(数据!S330&lt;=12, 5*权重!I$48+(数据!S330-6)*权重!I$49,                              5*权重!I$48+6*权重!I$49+(数据!S330-12)*权重!I$51              )
 )</f>
        <v>16.566666666666666</v>
      </c>
      <c r="T330" s="16">
        <f>IF( 数据!T330&lt;=6,(数据!T330-1)*权重!J$48,              IF(数据!T330&lt;=12, 5*权重!J$48+(数据!T330-6)*权重!J$49,                              5*权重!J$48+6*权重!J$49+(数据!T330-12)*权重!J$51              )
 )</f>
        <v>0.29999999999999982</v>
      </c>
      <c r="U330" s="16">
        <f>IF( 数据!U330&lt;=6,(数据!U330-1)*权重!K$48,              IF(数据!U330&lt;=12, 5*权重!K$48+(数据!U330-6)*权重!K$49,                              5*权重!K$48+6*权重!K$49+(数据!U330-12)*权重!K$51              )
 )</f>
        <v>0</v>
      </c>
      <c r="V330" s="16">
        <f>IF( 数据!V330&lt;=6,(数据!V330-1)*权重!L$48,              IF(数据!V330&lt;=12, 5*权重!L$48+(数据!V330-6)*权重!L$49,                              5*权重!L$48+6*权重!L$49+(数据!V330-12)*权重!L$51              )
 )</f>
        <v>7.1333333333333346</v>
      </c>
      <c r="W330" s="16">
        <f>IF( 数据!W330&lt;=6,(数据!W330-1)*权重!M$48,              IF(数据!W330&lt;=12, 5*权重!M$48+(数据!W330-6)*权重!M$49,                              5*权重!M$48+6*权重!M$49+(数据!W330-12)*权重!M$51              )
 )</f>
        <v>0.76666666666666661</v>
      </c>
      <c r="X330" s="16">
        <f>IF( 数据!X330&lt;=6,(数据!X330-1)*权重!N$48,              IF(数据!X330&lt;=12, 5*权重!N$48+(数据!X330-6)*权重!N$49,                              5*权重!N$48+6*权重!N$49+(数据!X330-12)*权重!N$51              )
 )</f>
        <v>2.2666666666666666</v>
      </c>
      <c r="Y330" s="16">
        <f>IF( 数据!Y330&lt;=6,(数据!Y330-1)*权重!O$48,              IF(数据!Y330&lt;=12, 5*权重!O$48+(数据!Y330-6)*权重!O$49,                              5*权重!O$48+6*权重!O$49+(数据!Y330-12)*权重!O$51              )
 )</f>
        <v>1.7</v>
      </c>
      <c r="Z330" s="16">
        <f>IF( 数据!Z330&lt;=6,(数据!Z330-1)*权重!P$48,              IF(数据!Z330&lt;=10, 5*权重!P$48+(数据!Z330-4)*权重!P$50,                              5*权重!P$48+4*权重!P$50+(数据!Z330-10)*权重!P$52              )  )</f>
        <v>-1.25</v>
      </c>
      <c r="AA330" s="16">
        <f>IF( 数据!AA330&lt;=6,(数据!AA330-1)*权重!Q$48,              IF(数据!AA330&lt;=12, 5*权重!Q$48+(数据!AA330-6)*权重!Q$49,                              5*权重!Q$48+6*权重!Q$49+(数据!AA330-12)*权重!Q$51              )
 )</f>
        <v>5.166666666666667</v>
      </c>
      <c r="AB330" s="16">
        <f>IF( 数据!AB330&lt;=6,(数据!AB330-1)*权重!R$48,              IF(数据!AB330&lt;=10, 5*权重!R$48+(数据!AB330-4)*权重!R$50,                              5*权重!R$48+4*权重!R$50+(数据!AB330-10)*权重!R$52              )  )</f>
        <v>57.5</v>
      </c>
      <c r="AC330" s="16">
        <f>IF( 数据!AC330&lt;=6,(数据!AC330-1)*权重!S$48,              IF(数据!AC330&lt;=12, 5*权重!S$48+(数据!AC330-6)*权重!S$49,                              5*权重!S$48+6*权重!S$49+(数据!AC330-12)*权重!S$51              )
 )</f>
        <v>20.183333333333334</v>
      </c>
      <c r="AD330" s="16">
        <f>IF( 数据!AD330&lt;=6,(数据!AD330-1)*权重!T$48,              IF(数据!AD330&lt;=12, 5*权重!T$48+(数据!AD330-6)*权重!T$49,                              5*权重!T$48+6*权重!T$49+(数据!AD330-12)*权重!T$51              )
 )</f>
        <v>-1.2333333333333329</v>
      </c>
      <c r="AE330" s="16">
        <f>IF( 数据!AE330&lt;=6,(数据!AE330-1)*权重!U$48,              IF(数据!AE330&lt;=10, 5*权重!U$48+(数据!AE330-4)*权重!U$50,                              5*权重!U$48+4*权重!U$50+(数据!AE330-10)*权重!U$52              )  )</f>
        <v>-2.9999999999999996</v>
      </c>
      <c r="AF330" s="16">
        <f>IF( 数据!AF330&lt;=6,(数据!AF330-1)*权重!V$48,              IF(数据!AF330&lt;=10, 5*权重!V$48+(数据!AF330-4)*权重!V$50,                              5*权重!V$48+4*权重!V$50+(数据!AF330-10)*权重!V$52              )  )</f>
        <v>7.0875000000000004</v>
      </c>
      <c r="AG330" s="16">
        <f>IF( 数据!AG330&lt;=6,(数据!AG330-1)*权重!W$48,              IF(数据!AG330&lt;=12, 5*权重!W$48+(数据!AG330-6)*权重!W$49,                              5*权重!W$48+6*权重!W$49+(数据!AG330-12)*权重!W$51              )
 )</f>
        <v>3.3</v>
      </c>
      <c r="AH330" s="16">
        <f>IF( 数据!AH330&lt;=6,(数据!AH330-1)*权重!X$48,              IF(数据!AH330&lt;=10, 5*权重!X$48+(数据!AH330-4)*权重!X$50,                              5*权重!X$48+4*权重!X$50+(数据!AH330-10)*权重!X$52              )  )</f>
        <v>6.25E-2</v>
      </c>
      <c r="AI330" s="16">
        <f>IF( 数据!AI330&lt;=6,(数据!AI330-1)*权重!Y$48,              IF(数据!AI330&lt;=12, 5*权重!Y$48+(数据!AI330-6)*权重!Y$49,                              5*权重!Y$48+6*权重!Y$49+(数据!AI330-12)*权重!Y$51              )
 )</f>
        <v>0.26666666666666666</v>
      </c>
      <c r="AJ330" s="16">
        <f>IF( 数据!AJ330&lt;=6,(数据!AJ330-1)*权重!Z$48,              IF(数据!AJ330&lt;=10, 5*权重!Z$48+(数据!AJ330-4)*权重!Z$50,                              5*权重!Z$48+4*权重!Z$50+(数据!AJ330-10)*权重!Z$52              )  )</f>
        <v>9.25</v>
      </c>
      <c r="AK330" s="16">
        <f>IF( 数据!AK330&lt;=6,(数据!AK330-1)*权重!AA$48,              IF(数据!AK330&lt;=10, 5*权重!AA$48+(数据!AK330-4)*权重!AA$50,                              5*权重!AA$48+4*权重!AA$50+(数据!AK330-10)*权重!AA$52              )  )</f>
        <v>-0.92500000000000004</v>
      </c>
      <c r="AL330" s="16">
        <f>IF( 数据!AL330&lt;=6,(数据!AL330-1)*权重!AB$48,              IF(数据!AL330&lt;=12, 5*权重!AB$48+(数据!AL330-6)*权重!AB$49,                              5*权重!AB$48+6*权重!AB$49+(数据!AL330-12)*权重!AB$51              )
 )</f>
        <v>14.4</v>
      </c>
      <c r="AM330" s="16">
        <f>IF( 数据!AM330&lt;=6,(数据!AM330-1)*权重!AC$48,              IF(数据!AM330&lt;=12, 5*权重!AC$48+(数据!AM330-6)*权重!AC$49,                              5*权重!AC$48+6*权重!AC$49+(数据!AM330-12)*权重!AC$51              )
 )</f>
        <v>9.2333333333333343</v>
      </c>
      <c r="AN330" s="16">
        <f>IF( 数据!AN330&lt;=6,(数据!AN330-1)*权重!AD$48,              IF(数据!AN330&lt;=12, 5*权重!AD$48+(数据!AN330-6)*权重!AD$49,                              5*权重!AD$48+6*权重!AD$49+(数据!AN330-12)*权重!AD$51              )
 )</f>
        <v>77.333333333333329</v>
      </c>
      <c r="AO330" s="16">
        <f>IF( 数据!AO330&lt;=6,(数据!AO330-1)*权重!AE$48,              IF(数据!AO330&lt;=12, 5*权重!AE$48+(数据!AO330-6)*权重!AE$49,                              5*权重!AE$48+6*权重!AE$49+(数据!AO330-12)*权重!AE$51              )
 )</f>
        <v>15.1</v>
      </c>
      <c r="AP330" s="16">
        <f>IF( 数据!AP330&lt;=6,(数据!AP330-1)*权重!AF$48,              IF(数据!AP330&lt;=12, 5*权重!AF$48+(数据!AP330-6)*权重!AF$49,                              5*权重!AF$48+6*权重!AF$49+(数据!AP330-12)*权重!AF$51              )
 )</f>
        <v>16.399999999999999</v>
      </c>
      <c r="AQ330" s="16">
        <f>IF( 数据!AQ330&lt;=6,(数据!AQ330-1)*权重!AG$48,              IF(数据!AQ330&lt;=12, 5*权重!AG$48+(数据!AQ330-6)*权重!AG$49,                              5*权重!AG$48+6*权重!AG$49+(数据!AQ330-12)*权重!AG$51              )
 )</f>
        <v>17.8</v>
      </c>
      <c r="AR330" s="16">
        <f>IF( 数据!AR330&lt;=6,(数据!AR330-1)*权重!AH$48,              IF(数据!AR330&lt;=12, 5*权重!AH$48+(数据!AR330-6)*权重!AH$49,                              5*权重!AH$48+6*权重!AH$49+(数据!AR330-12)*权重!AH$51              )
 )</f>
        <v>14.566666666666665</v>
      </c>
      <c r="AS330" s="16">
        <f>IF( 数据!AS330&lt;=6,(数据!AS330-1)*权重!AI$48,              IF(数据!AS330&lt;=12, 5*权重!AI$48+(数据!AS330-6)*权重!AI$49,                              5*权重!AI$48+6*权重!AI$49+(数据!AS330-12)*权重!AI$51              )
 )</f>
        <v>5.7000000000000011</v>
      </c>
      <c r="AT330" s="16">
        <f>IF( 数据!AT330&lt;=6,(数据!AT330-1)*权重!AJ$48,              IF(数据!AT330&lt;=12, 5*权重!AJ$48+(数据!AT330-6)*权重!AJ$49,                              5*权重!AJ$48+6*权重!AJ$49+(数据!AT330-12)*权重!AJ$51              )
 )</f>
        <v>71.875</v>
      </c>
      <c r="AU330" s="16">
        <f>IF( 数据!AU330&lt;=6,(数据!AU330-1)*权重!AK$48,              IF(数据!AU330&lt;=12, 5*权重!AK$48+(数据!AU330-6)*权重!AK$49,                              5*权重!AK$48+6*权重!AK$49+(数据!AU330-12)*权重!AK$51              )
 )</f>
        <v>14.799999999999999</v>
      </c>
      <c r="AV330" s="16">
        <f>IF( 数据!AV330&lt;=6,(数据!AV330-1)*权重!AL$48,              IF(数据!AV330&lt;=10, 5*权重!AL$48+(数据!AV330-4)*权重!AL$50,                              5*权重!AL$48+4*权重!AL$50+(数据!AV330-10)*权重!AL$52              )  )</f>
        <v>3.4</v>
      </c>
      <c r="AW330" s="16">
        <f>IF( 数据!AW330&lt;=6,(数据!AW330-1)*权重!AM$48,              IF(数据!AW330&lt;=10, 5*权重!AM$48+(数据!AW330-4)*权重!AM$50,                              5*权重!AM$48+4*权重!AM$50+(数据!AW330-10)*权重!AM$52              )  )</f>
        <v>3.8250000000000002</v>
      </c>
      <c r="AX330" s="16">
        <f>IF( 数据!AX330&lt;=6,(数据!AX330-1)*权重!AN$48,              IF(数据!AX330&lt;=10, 5*权重!AN$48+(数据!AX330-4)*权重!AN$50,                              5*权重!AN$48+4*权重!AN$50+(数据!AX330-10)*权重!AN$52              )  )</f>
        <v>23.75</v>
      </c>
      <c r="AY330" s="8">
        <v>3</v>
      </c>
      <c r="AZ330" s="8">
        <v>1</v>
      </c>
      <c r="BA330" s="8">
        <v>3</v>
      </c>
      <c r="BB330" s="8">
        <v>3</v>
      </c>
      <c r="BC330" s="8">
        <v>3</v>
      </c>
      <c r="BD330" s="8">
        <v>2</v>
      </c>
      <c r="BE330" s="8">
        <v>2</v>
      </c>
      <c r="BF330" s="8">
        <v>2</v>
      </c>
      <c r="BG330" s="8">
        <v>1</v>
      </c>
      <c r="BH330" s="8">
        <v>2</v>
      </c>
      <c r="BI330" s="8">
        <v>1</v>
      </c>
      <c r="BJ330" s="8" t="s">
        <v>26</v>
      </c>
      <c r="BK330" s="8" t="s">
        <v>20</v>
      </c>
      <c r="BL330" s="8">
        <v>13</v>
      </c>
      <c r="BM330" s="8" t="s">
        <v>26</v>
      </c>
      <c r="BN330" s="8"/>
      <c r="BO330" s="8" t="s">
        <v>26</v>
      </c>
      <c r="BP330" s="34">
        <v>46934</v>
      </c>
      <c r="BQ330" s="8" t="s">
        <v>21</v>
      </c>
      <c r="BR330" s="8" t="s">
        <v>156</v>
      </c>
    </row>
    <row r="331" spans="1:70" x14ac:dyDescent="0.3">
      <c r="A331" s="48" t="s">
        <v>672</v>
      </c>
    </row>
    <row r="332" spans="1:70" ht="14.5" thickBot="1" x14ac:dyDescent="0.35">
      <c r="A332" s="7" t="s">
        <v>0</v>
      </c>
      <c r="B332" s="7"/>
      <c r="C332" s="7" t="s">
        <v>2</v>
      </c>
      <c r="D332" s="7" t="s">
        <v>3</v>
      </c>
      <c r="E332" s="7"/>
      <c r="F332" s="7" t="s">
        <v>14</v>
      </c>
      <c r="G332" s="7" t="s">
        <v>12</v>
      </c>
      <c r="H332" s="7" t="s">
        <v>1</v>
      </c>
      <c r="I332" s="7" t="s">
        <v>4</v>
      </c>
      <c r="J332" s="7" t="s">
        <v>5</v>
      </c>
      <c r="K332" s="7" t="s">
        <v>329</v>
      </c>
      <c r="L332" s="7" t="s">
        <v>34</v>
      </c>
      <c r="M332" s="7" t="s">
        <v>35</v>
      </c>
      <c r="N332" s="7" t="s">
        <v>36</v>
      </c>
      <c r="O332" s="7" t="s">
        <v>37</v>
      </c>
      <c r="P332" s="7" t="s">
        <v>38</v>
      </c>
      <c r="Q332" s="7" t="s">
        <v>39</v>
      </c>
      <c r="R332" s="7" t="s">
        <v>40</v>
      </c>
      <c r="S332" s="7" t="s">
        <v>9</v>
      </c>
      <c r="T332" s="7" t="s">
        <v>41</v>
      </c>
      <c r="U332" s="7" t="s">
        <v>42</v>
      </c>
      <c r="V332" s="7" t="s">
        <v>43</v>
      </c>
      <c r="W332" s="7" t="s">
        <v>44</v>
      </c>
      <c r="X332" s="7" t="s">
        <v>45</v>
      </c>
      <c r="Y332" s="7" t="s">
        <v>46</v>
      </c>
      <c r="Z332" s="7" t="s">
        <v>47</v>
      </c>
      <c r="AA332" s="7" t="s">
        <v>1</v>
      </c>
      <c r="AB332" s="7" t="s">
        <v>10</v>
      </c>
      <c r="AC332" s="7" t="s">
        <v>48</v>
      </c>
      <c r="AD332" s="7" t="s">
        <v>49</v>
      </c>
      <c r="AE332" s="7" t="s">
        <v>50</v>
      </c>
      <c r="AF332" s="7" t="s">
        <v>51</v>
      </c>
      <c r="AG332" s="7" t="s">
        <v>52</v>
      </c>
      <c r="AH332" s="7" t="s">
        <v>53</v>
      </c>
      <c r="AI332" s="7" t="s">
        <v>54</v>
      </c>
      <c r="AJ332" s="7" t="s">
        <v>55</v>
      </c>
      <c r="AK332" s="7" t="s">
        <v>56</v>
      </c>
      <c r="AL332" s="7" t="s">
        <v>57</v>
      </c>
      <c r="AM332" s="7" t="s">
        <v>58</v>
      </c>
      <c r="AN332" s="7" t="s">
        <v>7</v>
      </c>
      <c r="AO332" s="7" t="s">
        <v>8</v>
      </c>
      <c r="AP332" s="7" t="s">
        <v>59</v>
      </c>
      <c r="AQ332" s="7" t="s">
        <v>60</v>
      </c>
      <c r="AR332" s="7" t="s">
        <v>61</v>
      </c>
      <c r="AS332" s="7" t="s">
        <v>62</v>
      </c>
      <c r="AT332" s="7" t="s">
        <v>6</v>
      </c>
      <c r="AU332" s="7" t="s">
        <v>63</v>
      </c>
      <c r="AV332" s="7" t="s">
        <v>213</v>
      </c>
      <c r="AW332" s="7" t="s">
        <v>214</v>
      </c>
      <c r="AX332" s="7" t="s">
        <v>215</v>
      </c>
      <c r="AY332" s="7" t="s">
        <v>140</v>
      </c>
      <c r="AZ332" s="7" t="s">
        <v>141</v>
      </c>
      <c r="BA332" s="7" t="s">
        <v>142</v>
      </c>
      <c r="BB332" s="7" t="s">
        <v>143</v>
      </c>
      <c r="BC332" s="7" t="s">
        <v>144</v>
      </c>
      <c r="BD332" s="7" t="s">
        <v>145</v>
      </c>
      <c r="BE332" s="7" t="s">
        <v>146</v>
      </c>
      <c r="BF332" s="7" t="s">
        <v>147</v>
      </c>
      <c r="BG332" s="7" t="s">
        <v>148</v>
      </c>
      <c r="BH332" s="7" t="s">
        <v>149</v>
      </c>
      <c r="BI332" s="7" t="s">
        <v>150</v>
      </c>
      <c r="BJ332" s="7" t="s">
        <v>18</v>
      </c>
      <c r="BK332" s="7" t="s">
        <v>16</v>
      </c>
      <c r="BL332" s="7" t="s">
        <v>11</v>
      </c>
      <c r="BM332" s="7" t="s">
        <v>13</v>
      </c>
      <c r="BN332" s="7" t="s">
        <v>17</v>
      </c>
      <c r="BO332" s="7" t="s">
        <v>151</v>
      </c>
      <c r="BP332" s="7" t="s">
        <v>15</v>
      </c>
      <c r="BQ332" s="7" t="s">
        <v>152</v>
      </c>
      <c r="BR332" s="7" t="s">
        <v>153</v>
      </c>
    </row>
    <row r="333" spans="1:70" ht="15.5" thickBot="1" x14ac:dyDescent="0.35">
      <c r="A333" s="8" t="s">
        <v>26</v>
      </c>
      <c r="B333" s="16">
        <f t="shared" ref="B333:B358" si="13">SUM(L333:AX333)</f>
        <v>419.37416666666667</v>
      </c>
      <c r="C333" s="8" t="s">
        <v>673</v>
      </c>
      <c r="D333" s="8" t="s">
        <v>154</v>
      </c>
      <c r="E333" s="33">
        <v>1</v>
      </c>
      <c r="F333" s="8">
        <v>0</v>
      </c>
      <c r="G333" s="8" t="s">
        <v>20</v>
      </c>
      <c r="H333" s="8" t="s">
        <v>315</v>
      </c>
      <c r="I333" s="8">
        <v>22</v>
      </c>
      <c r="J333" s="8">
        <v>140</v>
      </c>
      <c r="K333" s="8">
        <v>163</v>
      </c>
      <c r="L333" s="16">
        <f>IF( 数据!L333&lt;=6,(数据!L333-1)*权重!B$48,              IF(数据!L333&lt;=12, 5*权重!B$48+(数据!L333-6)*权重!B$49,                              5*权重!B$48+6*权重!B$49+(数据!L333-12)*权重!B$51              )
 )</f>
        <v>3.4666666666666668</v>
      </c>
      <c r="M333" s="16">
        <f>IF( 数据!M333&lt;=6,(数据!M333-1)*权重!C$48,              IF(数据!M333&lt;=12, 5*权重!C$48+(数据!M333-6)*权重!C$49,                              5*权重!C$48+6*权重!C$49+(数据!M333-12)*权重!C$51              )
 )</f>
        <v>2.5</v>
      </c>
      <c r="N333" s="16">
        <f>IF( 数据!N333&lt;=6,(数据!N333-1)*权重!D$48,              IF(数据!N333&lt;=12, 5*权重!D$48+(数据!N333-6)*权重!D$49,                              5*权重!D$48+6*权重!D$49+(数据!N333-12)*权重!D$51              )
 )</f>
        <v>-0.82999999999999985</v>
      </c>
      <c r="O333" s="16">
        <f>IF( 数据!O333&lt;=6,(数据!O333-1)*权重!E$48,              IF(数据!O333&lt;=12, 5*权重!E$48+(数据!O333-6)*权重!E$49,                              5*权重!E$48+6*权重!E$49+(数据!O333-12)*权重!E$51              )
 )</f>
        <v>0</v>
      </c>
      <c r="P333" s="16">
        <f>IF( 数据!P333&lt;=6,(数据!P333-1)*权重!F$48,              IF(数据!P333&lt;=12, 5*权重!F$48+(数据!P333-6)*权重!F$49,                              5*权重!F$48+6*权重!F$49+(数据!P333-12)*权重!F$51              )
 )</f>
        <v>-3.1166666666666663</v>
      </c>
      <c r="Q333" s="16">
        <f>IF( 数据!Q333&lt;=6,(数据!Q333-1)*权重!G$48,              IF(数据!Q333&lt;=12, 5*权重!G$48+(数据!Q333-6)*权重!G$49,                              5*权重!G$48+6*权重!G$49+(数据!Q333-12)*权重!G$51              )
 )</f>
        <v>0</v>
      </c>
      <c r="R333" s="16">
        <f>IF( 数据!R333&lt;=6,(数据!R333-1)*权重!H$48,              IF(数据!R333&lt;=12, 5*权重!H$48+(数据!R333-6)*权重!H$49,                              5*权重!H$48+6*权重!H$49+(数据!R333-12)*权重!H$51              )
 )</f>
        <v>0</v>
      </c>
      <c r="S333" s="16">
        <f>IF( 数据!S333&lt;=6,(数据!S333-1)*权重!I$48,              IF(数据!S333&lt;=12, 5*权重!I$48+(数据!S333-6)*权重!I$49,                              5*权重!I$48+6*权重!I$49+(数据!S333-12)*权重!I$51              )
 )</f>
        <v>16.566666666666666</v>
      </c>
      <c r="T333" s="16">
        <f>IF( 数据!T333&lt;=6,(数据!T333-1)*权重!J$48,              IF(数据!T333&lt;=12, 5*权重!J$48+(数据!T333-6)*权重!J$49,                              5*权重!J$48+6*权重!J$49+(数据!T333-12)*权重!J$51              )
 )</f>
        <v>0.29999999999999982</v>
      </c>
      <c r="U333" s="16">
        <f>IF( 数据!U333&lt;=6,(数据!U333-1)*权重!K$48,              IF(数据!U333&lt;=12, 5*权重!K$48+(数据!U333-6)*权重!K$49,                              5*权重!K$48+6*权重!K$49+(数据!U333-12)*权重!K$51              )
 )</f>
        <v>0</v>
      </c>
      <c r="V333" s="16">
        <f>IF( 数据!V333&lt;=6,(数据!V333-1)*权重!L$48,              IF(数据!V333&lt;=12, 5*权重!L$48+(数据!V333-6)*权重!L$49,                              5*权重!L$48+6*权重!L$49+(数据!V333-12)*权重!L$51              )
 )</f>
        <v>6.4</v>
      </c>
      <c r="W333" s="16">
        <f>IF( 数据!W333&lt;=6,(数据!W333-1)*权重!M$48,              IF(数据!W333&lt;=12, 5*权重!M$48+(数据!W333-6)*权重!M$49,                              5*权重!M$48+6*权重!M$49+(数据!W333-12)*权重!M$51              )
 )</f>
        <v>0.76666666666666661</v>
      </c>
      <c r="X333" s="16">
        <f>IF( 数据!X333&lt;=6,(数据!X333-1)*权重!N$48,              IF(数据!X333&lt;=12, 5*权重!N$48+(数据!X333-6)*权重!N$49,                              5*权重!N$48+6*权重!N$49+(数据!X333-12)*权重!N$51              )
 )</f>
        <v>1.9666666666666666</v>
      </c>
      <c r="Y333" s="16">
        <f>IF( 数据!Y333&lt;=6,(数据!Y333-1)*权重!O$48,              IF(数据!Y333&lt;=12, 5*权重!O$48+(数据!Y333-6)*权重!O$49,                              5*权重!O$48+6*权重!O$49+(数据!Y333-12)*权重!O$51              )
 )</f>
        <v>1.5333333333333332</v>
      </c>
      <c r="Z333" s="16">
        <f>IF( 数据!Z333&lt;=6,(数据!Z333-1)*权重!P$48,              IF(数据!Z333&lt;=10, 5*权重!P$48+(数据!Z333-4)*权重!P$50,                              5*权重!P$48+4*权重!P$50+(数据!Z333-10)*权重!P$52              )  )</f>
        <v>-1.0750000000000002</v>
      </c>
      <c r="AA333" s="16">
        <f>IF( 数据!AA333&lt;=6,(数据!AA333-1)*权重!Q$48,              IF(数据!AA333&lt;=12, 5*权重!Q$48+(数据!AA333-6)*权重!Q$49,                              5*权重!Q$48+6*权重!Q$49+(数据!AA333-12)*权重!Q$51              )
 )</f>
        <v>5.833333333333333</v>
      </c>
      <c r="AB333" s="16">
        <f>IF( 数据!AB333&lt;=6,(数据!AB333-1)*权重!R$48,              IF(数据!AB333&lt;=10, 5*权重!R$48+(数据!AB333-4)*权重!R$50,                              5*权重!R$48+4*权重!R$50+(数据!AB333-10)*权重!R$52              )  )</f>
        <v>56</v>
      </c>
      <c r="AC333" s="16">
        <f>IF( 数据!AC333&lt;=6,(数据!AC333-1)*权重!S$48,              IF(数据!AC333&lt;=12, 5*权重!S$48+(数据!AC333-6)*权重!S$49,                              5*权重!S$48+6*权重!S$49+(数据!AC333-12)*权重!S$51              )
 )</f>
        <v>21.55</v>
      </c>
      <c r="AD333" s="16">
        <f>IF( 数据!AD333&lt;=6,(数据!AD333-1)*权重!T$48,              IF(数据!AD333&lt;=12, 5*权重!T$48+(数据!AD333-6)*权重!T$49,                              5*权重!T$48+6*权重!T$49+(数据!AD333-12)*权重!T$51              )
 )</f>
        <v>-1.5999999999999996</v>
      </c>
      <c r="AE333" s="16">
        <f>IF( 数据!AE333&lt;=6,(数据!AE333-1)*权重!U$48,              IF(数据!AE333&lt;=10, 5*权重!U$48+(数据!AE333-4)*权重!U$50,                              5*权重!U$48+4*权重!U$50+(数据!AE333-10)*权重!U$52              )  )</f>
        <v>-2.4499999999999993</v>
      </c>
      <c r="AF333" s="16">
        <f>IF( 数据!AF333&lt;=6,(数据!AF333-1)*权重!V$48,              IF(数据!AF333&lt;=10, 5*权重!V$48+(数据!AF333-4)*权重!V$50,                              5*权重!V$48+4*权重!V$50+(数据!AF333-10)*权重!V$52              )  )</f>
        <v>6.5625000000000009</v>
      </c>
      <c r="AG333" s="16">
        <f>IF( 数据!AG333&lt;=6,(数据!AG333-1)*权重!W$48,              IF(数据!AG333&lt;=12, 5*权重!W$48+(数据!AG333-6)*权重!W$49,                              5*权重!W$48+6*权重!W$49+(数据!AG333-12)*权重!W$51              )
 )</f>
        <v>3.0999999999999996</v>
      </c>
      <c r="AH333" s="16">
        <f>IF( 数据!AH333&lt;=6,(数据!AH333-1)*权重!X$48,              IF(数据!AH333&lt;=10, 5*权重!X$48+(数据!AH333-4)*权重!X$50,                              5*权重!X$48+4*权重!X$50+(数据!AH333-10)*权重!X$52              )  )</f>
        <v>-4.9999999999999989E-2</v>
      </c>
      <c r="AI333" s="16">
        <f>IF( 数据!AI333&lt;=6,(数据!AI333-1)*权重!Y$48,              IF(数据!AI333&lt;=12, 5*权重!Y$48+(数据!AI333-6)*权重!Y$49,                              5*权重!Y$48+6*权重!Y$49+(数据!AI333-12)*权重!Y$51              )
 )</f>
        <v>0.26666666666666666</v>
      </c>
      <c r="AJ333" s="16">
        <f>IF( 数据!AJ333&lt;=6,(数据!AJ333-1)*权重!Z$48,              IF(数据!AJ333&lt;=10, 5*权重!Z$48+(数据!AJ333-4)*权重!Z$50,                              5*权重!Z$48+4*权重!Z$50+(数据!AJ333-10)*权重!Z$52              )  )</f>
        <v>10.425000000000001</v>
      </c>
      <c r="AK333" s="16">
        <f>IF( 数据!AK333&lt;=6,(数据!AK333-1)*权重!AA$48,              IF(数据!AK333&lt;=10, 5*权重!AA$48+(数据!AK333-4)*权重!AA$50,                              5*权重!AA$48+4*权重!AA$50+(数据!AK333-10)*权重!AA$52              )  )</f>
        <v>-0.75000000000000022</v>
      </c>
      <c r="AL333" s="16">
        <f>IF( 数据!AL333&lt;=6,(数据!AL333-1)*权重!AB$48,              IF(数据!AL333&lt;=12, 5*权重!AB$48+(数据!AL333-6)*权重!AB$49,                              5*权重!AB$48+6*权重!AB$49+(数据!AL333-12)*权重!AB$51              )
 )</f>
        <v>16.2</v>
      </c>
      <c r="AM333" s="16">
        <f>IF( 数据!AM333&lt;=6,(数据!AM333-1)*权重!AC$48,              IF(数据!AM333&lt;=12, 5*权重!AC$48+(数据!AM333-6)*权重!AC$49,                              5*权重!AC$48+6*权重!AC$49+(数据!AM333-12)*权重!AC$51              )
 )</f>
        <v>9.6</v>
      </c>
      <c r="AN333" s="16">
        <f>IF( 数据!AN333&lt;=6,(数据!AN333-1)*权重!AD$48,              IF(数据!AN333&lt;=12, 5*权重!AD$48+(数据!AN333-6)*权重!AD$49,                              5*权重!AD$48+6*权重!AD$49+(数据!AN333-12)*权重!AD$51              )
 )</f>
        <v>77.333333333333329</v>
      </c>
      <c r="AO333" s="16">
        <f>IF( 数据!AO333&lt;=6,(数据!AO333-1)*权重!AE$48,              IF(数据!AO333&lt;=12, 5*权重!AE$48+(数据!AO333-6)*权重!AE$49,                              5*权重!AE$48+6*权重!AE$49+(数据!AO333-12)*权重!AE$51              )
 )</f>
        <v>12.5</v>
      </c>
      <c r="AP333" s="16">
        <f>IF( 数据!AP333&lt;=6,(数据!AP333-1)*权重!AF$48,              IF(数据!AP333&lt;=12, 5*权重!AF$48+(数据!AP333-6)*权重!AF$49,                              5*权重!AF$48+6*权重!AF$49+(数据!AP333-12)*权重!AF$51              )
 )</f>
        <v>13.833333333333334</v>
      </c>
      <c r="AQ333" s="16">
        <f>IF( 数据!AQ333&lt;=6,(数据!AQ333-1)*权重!AG$48,              IF(数据!AQ333&lt;=12, 5*权重!AG$48+(数据!AQ333-6)*权重!AG$49,                              5*权重!AG$48+6*权重!AG$49+(数据!AQ333-12)*权重!AG$51              )
 )</f>
        <v>19.866666666666667</v>
      </c>
      <c r="AR333" s="16">
        <f>IF( 数据!AR333&lt;=6,(数据!AR333-1)*权重!AH$48,              IF(数据!AR333&lt;=12, 5*权重!AH$48+(数据!AR333-6)*权重!AH$49,                              5*权重!AH$48+6*权重!AH$49+(数据!AR333-12)*权重!AH$51              )
 )</f>
        <v>16.899999999999999</v>
      </c>
      <c r="AS333" s="16">
        <f>IF( 数据!AS333&lt;=6,(数据!AS333-1)*权重!AI$48,              IF(数据!AS333&lt;=12, 5*权重!AI$48+(数据!AS333-6)*权重!AI$49,                              5*权重!AI$48+6*权重!AI$49+(数据!AS333-12)*权重!AI$51              )
 )</f>
        <v>7.6000000000000014</v>
      </c>
      <c r="AT333" s="16">
        <f>IF( 数据!AT333&lt;=6,(数据!AT333-1)*权重!AJ$48,              IF(数据!AT333&lt;=12, 5*权重!AJ$48+(数据!AT333-6)*权重!AJ$49,                              5*权重!AJ$48+6*权重!AJ$49+(数据!AT333-12)*权重!AJ$51              )
 )</f>
        <v>71.875</v>
      </c>
      <c r="AU333" s="16">
        <f>IF( 数据!AU333&lt;=6,(数据!AU333-1)*权重!AK$48,              IF(数据!AU333&lt;=12, 5*权重!AK$48+(数据!AU333-6)*权重!AK$49,                              5*权重!AK$48+6*权重!AK$49+(数据!AU333-12)*权重!AK$51              )
 )</f>
        <v>14.499999999999998</v>
      </c>
      <c r="AV333" s="16">
        <f>IF( 数据!AV333&lt;=6,(数据!AV333-1)*权重!AL$48,              IF(数据!AV333&lt;=10, 5*权重!AL$48+(数据!AV333-4)*权重!AL$50,                              5*权重!AL$48+4*权重!AL$50+(数据!AV333-10)*权重!AL$52              )  )</f>
        <v>2.5499999999999998</v>
      </c>
      <c r="AW333" s="16">
        <f>IF( 数据!AW333&lt;=6,(数据!AW333-1)*权重!AM$48,              IF(数据!AW333&lt;=10, 5*权重!AM$48+(数据!AW333-4)*权重!AM$50,                              5*权重!AM$48+4*权重!AM$50+(数据!AW333-10)*权重!AM$52              )  )</f>
        <v>3.8250000000000002</v>
      </c>
      <c r="AX333" s="16">
        <f>IF( 数据!AX333&lt;=6,(数据!AX333-1)*权重!AN$48,              IF(数据!AX333&lt;=10, 5*权重!AN$48+(数据!AX333-4)*权重!AN$50,                              5*权重!AN$48+4*权重!AN$50+(数据!AX333-10)*权重!AN$52              )  )</f>
        <v>25.424999999999997</v>
      </c>
      <c r="AY333" s="8">
        <v>3</v>
      </c>
      <c r="AZ333" s="8">
        <v>2</v>
      </c>
      <c r="BA333" s="8">
        <v>2</v>
      </c>
      <c r="BB333" s="8">
        <v>2</v>
      </c>
      <c r="BC333" s="8">
        <v>1</v>
      </c>
      <c r="BD333" s="8">
        <v>1</v>
      </c>
      <c r="BE333" s="8">
        <v>1</v>
      </c>
      <c r="BF333" s="8">
        <v>1</v>
      </c>
      <c r="BG333" s="8">
        <v>4</v>
      </c>
      <c r="BH333" s="8">
        <v>2</v>
      </c>
      <c r="BI333" s="8">
        <v>3</v>
      </c>
      <c r="BJ333" s="8" t="s">
        <v>26</v>
      </c>
      <c r="BK333" s="8" t="s">
        <v>20</v>
      </c>
      <c r="BL333" s="8">
        <v>14</v>
      </c>
      <c r="BM333" s="8" t="s">
        <v>26</v>
      </c>
      <c r="BN333" s="8"/>
      <c r="BO333" s="8">
        <v>5</v>
      </c>
      <c r="BP333" s="34">
        <v>47664</v>
      </c>
      <c r="BQ333" s="8" t="s">
        <v>21</v>
      </c>
      <c r="BR333" s="8" t="s">
        <v>156</v>
      </c>
    </row>
    <row r="334" spans="1:70" ht="15.5" thickBot="1" x14ac:dyDescent="0.35">
      <c r="A334" s="8" t="s">
        <v>26</v>
      </c>
      <c r="B334" s="16">
        <f t="shared" si="13"/>
        <v>429.17416666666668</v>
      </c>
      <c r="C334" s="8" t="s">
        <v>674</v>
      </c>
      <c r="D334" s="8" t="s">
        <v>154</v>
      </c>
      <c r="E334" s="33">
        <v>1</v>
      </c>
      <c r="F334" s="8">
        <v>0</v>
      </c>
      <c r="G334" s="8" t="s">
        <v>20</v>
      </c>
      <c r="H334" s="8" t="s">
        <v>221</v>
      </c>
      <c r="I334" s="8">
        <v>28</v>
      </c>
      <c r="J334" s="8">
        <v>142</v>
      </c>
      <c r="K334" s="8">
        <v>165</v>
      </c>
      <c r="L334" s="16">
        <f>IF( 数据!L334&lt;=6,(数据!L334-1)*权重!B$48,              IF(数据!L334&lt;=12, 5*权重!B$48+(数据!L334-6)*权重!B$49,                              5*权重!B$48+6*权重!B$49+(数据!L334-12)*权重!B$51              )
 )</f>
        <v>3.9333333333333331</v>
      </c>
      <c r="M334" s="16">
        <f>IF( 数据!M334&lt;=6,(数据!M334-1)*权重!C$48,              IF(数据!M334&lt;=12, 5*权重!C$48+(数据!M334-6)*权重!C$49,                              5*权重!C$48+6*权重!C$49+(数据!M334-12)*权重!C$51              )
 )</f>
        <v>0.90000000000000013</v>
      </c>
      <c r="N334" s="16">
        <f>IF( 数据!N334&lt;=6,(数据!N334-1)*权重!D$48,              IF(数据!N334&lt;=12, 5*权重!D$48+(数据!N334-6)*权重!D$49,                              5*权重!D$48+6*权重!D$49+(数据!N334-12)*权重!D$51              )
 )</f>
        <v>0.27</v>
      </c>
      <c r="O334" s="16">
        <f>IF( 数据!O334&lt;=6,(数据!O334-1)*权重!E$48,              IF(数据!O334&lt;=12, 5*权重!E$48+(数据!O334-6)*权重!E$49,                              5*权重!E$48+6*权重!E$49+(数据!O334-12)*权重!E$51              )
 )</f>
        <v>0</v>
      </c>
      <c r="P334" s="16">
        <f>IF( 数据!P334&lt;=6,(数据!P334-1)*权重!F$48,              IF(数据!P334&lt;=12, 5*权重!F$48+(数据!P334-6)*权重!F$49,                              5*权重!F$48+6*权重!F$49+(数据!P334-12)*权重!F$51              )
 )</f>
        <v>-2.3499999999999996</v>
      </c>
      <c r="Q334" s="16">
        <f>IF( 数据!Q334&lt;=6,(数据!Q334-1)*权重!G$48,              IF(数据!Q334&lt;=12, 5*权重!G$48+(数据!Q334-6)*权重!G$49,                              5*权重!G$48+6*权重!G$49+(数据!Q334-12)*权重!G$51              )
 )</f>
        <v>0</v>
      </c>
      <c r="R334" s="16">
        <f>IF( 数据!R334&lt;=6,(数据!R334-1)*权重!H$48,              IF(数据!R334&lt;=12, 5*权重!H$48+(数据!R334-6)*权重!H$49,                              5*权重!H$48+6*权重!H$49+(数据!R334-12)*权重!H$51              )
 )</f>
        <v>0</v>
      </c>
      <c r="S334" s="16">
        <f>IF( 数据!S334&lt;=6,(数据!S334-1)*权重!I$48,              IF(数据!S334&lt;=12, 5*权重!I$48+(数据!S334-6)*权重!I$49,                              5*权重!I$48+6*权重!I$49+(数据!S334-12)*权重!I$51              )
 )</f>
        <v>20.666666666666664</v>
      </c>
      <c r="T334" s="16">
        <f>IF( 数据!T334&lt;=6,(数据!T334-1)*权重!J$48,              IF(数据!T334&lt;=12, 5*权重!J$48+(数据!T334-6)*权重!J$49,                              5*权重!J$48+6*权重!J$49+(数据!T334-12)*权重!J$51              )
 )</f>
        <v>2.2999999999999998</v>
      </c>
      <c r="U334" s="16">
        <f>IF( 数据!U334&lt;=6,(数据!U334-1)*权重!K$48,              IF(数据!U334&lt;=12, 5*权重!K$48+(数据!U334-6)*权重!K$49,                              5*权重!K$48+6*权重!K$49+(数据!U334-12)*权重!K$51              )
 )</f>
        <v>0</v>
      </c>
      <c r="V334" s="16">
        <f>IF( 数据!V334&lt;=6,(数据!V334-1)*权重!L$48,              IF(数据!V334&lt;=12, 5*权重!L$48+(数据!V334-6)*权重!L$49,                              5*权重!L$48+6*权重!L$49+(数据!V334-12)*权重!L$51              )
 )</f>
        <v>6.4</v>
      </c>
      <c r="W334" s="16">
        <f>IF( 数据!W334&lt;=6,(数据!W334-1)*权重!M$48,              IF(数据!W334&lt;=12, 5*权重!M$48+(数据!W334-6)*权重!M$49,                              5*权重!M$48+6*权重!M$49+(数据!W334-12)*权重!M$51              )
 )</f>
        <v>0.76666666666666661</v>
      </c>
      <c r="X334" s="16">
        <f>IF( 数据!X334&lt;=6,(数据!X334-1)*权重!N$48,              IF(数据!X334&lt;=12, 5*权重!N$48+(数据!X334-6)*权重!N$49,                              5*权重!N$48+6*权重!N$49+(数据!X334-12)*权重!N$51              )
 )</f>
        <v>1.7999999999999998</v>
      </c>
      <c r="Y334" s="16">
        <f>IF( 数据!Y334&lt;=6,(数据!Y334-1)*权重!O$48,              IF(数据!Y334&lt;=12, 5*权重!O$48+(数据!Y334-6)*权重!O$49,                              5*权重!O$48+6*权重!O$49+(数据!Y334-12)*权重!O$51              )
 )</f>
        <v>2.5333333333333332</v>
      </c>
      <c r="Z334" s="16">
        <f>IF( 数据!Z334&lt;=6,(数据!Z334-1)*权重!P$48,              IF(数据!Z334&lt;=10, 5*权重!P$48+(数据!Z334-4)*权重!P$50,                              5*权重!P$48+4*权重!P$50+(数据!Z334-10)*权重!P$52              )  )</f>
        <v>-0.90000000000000013</v>
      </c>
      <c r="AA334" s="16">
        <f>IF( 数据!AA334&lt;=6,(数据!AA334-1)*权重!Q$48,              IF(数据!AA334&lt;=12, 5*权重!Q$48+(数据!AA334-6)*权重!Q$49,                              5*权重!Q$48+6*权重!Q$49+(数据!AA334-12)*权重!Q$51              )
 )</f>
        <v>5.833333333333333</v>
      </c>
      <c r="AB334" s="16">
        <f>IF( 数据!AB334&lt;=6,(数据!AB334-1)*权重!R$48,              IF(数据!AB334&lt;=10, 5*权重!R$48+(数据!AB334-4)*权重!R$50,                              5*权重!R$48+4*权重!R$50+(数据!AB334-10)*权重!R$52              )  )</f>
        <v>56</v>
      </c>
      <c r="AC334" s="16">
        <f>IF( 数据!AC334&lt;=6,(数据!AC334-1)*权重!S$48,              IF(数据!AC334&lt;=12, 5*权重!S$48+(数据!AC334-6)*权重!S$49,                              5*权重!S$48+6*权重!S$49+(数据!AC334-12)*权重!S$51              )
 )</f>
        <v>18</v>
      </c>
      <c r="AD334" s="16">
        <f>IF( 数据!AD334&lt;=6,(数据!AD334-1)*权重!T$48,              IF(数据!AD334&lt;=12, 5*权重!T$48+(数据!AD334-6)*权重!T$49,                              5*权重!T$48+6*权重!T$49+(数据!AD334-12)*权重!T$51              )
 )</f>
        <v>-6.666666666666643E-2</v>
      </c>
      <c r="AE334" s="16">
        <f>IF( 数据!AE334&lt;=6,(数据!AE334-1)*权重!U$48,              IF(数据!AE334&lt;=10, 5*权重!U$48+(数据!AE334-4)*权重!U$50,                              5*权重!U$48+4*权重!U$50+(数据!AE334-10)*权重!U$52              )  )</f>
        <v>-2.5999999999999996</v>
      </c>
      <c r="AF334" s="16">
        <f>IF( 数据!AF334&lt;=6,(数据!AF334-1)*权重!V$48,              IF(数据!AF334&lt;=10, 5*权重!V$48+(数据!AF334-4)*权重!V$50,                              5*权重!V$48+4*权重!V$50+(数据!AF334-10)*权重!V$52              )  )</f>
        <v>7.0875000000000004</v>
      </c>
      <c r="AG334" s="16">
        <f>IF( 数据!AG334&lt;=6,(数据!AG334-1)*权重!W$48,              IF(数据!AG334&lt;=12, 5*权重!W$48+(数据!AG334-6)*权重!W$49,                              5*权重!W$48+6*权重!W$49+(数据!AG334-12)*权重!W$51              )
 )</f>
        <v>4.4000000000000004</v>
      </c>
      <c r="AH334" s="16">
        <f>IF( 数据!AH334&lt;=6,(数据!AH334-1)*权重!X$48,              IF(数据!AH334&lt;=10, 5*权重!X$48+(数据!AH334-4)*权重!X$50,                              5*权重!X$48+4*权重!X$50+(数据!AH334-10)*权重!X$52              )  )</f>
        <v>6.25E-2</v>
      </c>
      <c r="AI334" s="16">
        <f>IF( 数据!AI334&lt;=6,(数据!AI334-1)*权重!Y$48,              IF(数据!AI334&lt;=12, 5*权重!Y$48+(数据!AI334-6)*权重!Y$49,                              5*权重!Y$48+6*权重!Y$49+(数据!AI334-12)*权重!Y$51              )
 )</f>
        <v>0</v>
      </c>
      <c r="AJ334" s="16">
        <f>IF( 数据!AJ334&lt;=6,(数据!AJ334-1)*权重!Z$48,              IF(数据!AJ334&lt;=10, 5*权重!Z$48+(数据!AJ334-4)*权重!Z$50,                              5*权重!Z$48+4*权重!Z$50+(数据!AJ334-10)*权重!Z$52              )  )</f>
        <v>9.25</v>
      </c>
      <c r="AK334" s="16">
        <f>IF( 数据!AK334&lt;=6,(数据!AK334-1)*权重!AA$48,              IF(数据!AK334&lt;=10, 5*权重!AA$48+(数据!AK334-4)*权重!AA$50,                              5*权重!AA$48+4*权重!AA$50+(数据!AK334-10)*权重!AA$52              )  )</f>
        <v>-1.1000000000000001</v>
      </c>
      <c r="AL334" s="16">
        <f>IF( 数据!AL334&lt;=6,(数据!AL334-1)*权重!AB$48,              IF(数据!AL334&lt;=12, 5*权重!AB$48+(数据!AL334-6)*权重!AB$49,                              5*权重!AB$48+6*权重!AB$49+(数据!AL334-12)*权重!AB$51              )
 )</f>
        <v>12.6</v>
      </c>
      <c r="AM334" s="16">
        <f>IF( 数据!AM334&lt;=6,(数据!AM334-1)*权重!AC$48,              IF(数据!AM334&lt;=12, 5*权重!AC$48+(数据!AM334-6)*权重!AC$49,                              5*权重!AC$48+6*权重!AC$49+(数据!AM334-12)*权重!AC$51              )
 )</f>
        <v>9.6</v>
      </c>
      <c r="AN334" s="16">
        <f>IF( 数据!AN334&lt;=6,(数据!AN334-1)*权重!AD$48,              IF(数据!AN334&lt;=12, 5*权重!AD$48+(数据!AN334-6)*权重!AD$49,                              5*权重!AD$48+6*权重!AD$49+(数据!AN334-12)*权重!AD$51              )
 )</f>
        <v>86.791666666666657</v>
      </c>
      <c r="AO334" s="16">
        <f>IF( 数据!AO334&lt;=6,(数据!AO334-1)*权重!AE$48,              IF(数据!AO334&lt;=12, 5*权重!AE$48+(数据!AO334-6)*权重!AE$49,                              5*权重!AE$48+6*权重!AE$49+(数据!AO334-12)*权重!AE$51              )
 )</f>
        <v>12.5</v>
      </c>
      <c r="AP334" s="16">
        <f>IF( 数据!AP334&lt;=6,(数据!AP334-1)*权重!AF$48,              IF(数据!AP334&lt;=12, 5*权重!AF$48+(数据!AP334-6)*权重!AF$49,                              5*权重!AF$48+6*权重!AF$49+(数据!AP334-12)*权重!AF$51              )
 )</f>
        <v>13.5</v>
      </c>
      <c r="AQ334" s="16">
        <f>IF( 数据!AQ334&lt;=6,(数据!AQ334-1)*权重!AG$48,              IF(数据!AQ334&lt;=12, 5*权重!AG$48+(数据!AQ334-6)*权重!AG$49,                              5*权重!AG$48+6*权重!AG$49+(数据!AQ334-12)*权重!AG$51              )
 )</f>
        <v>19.866666666666667</v>
      </c>
      <c r="AR334" s="16">
        <f>IF( 数据!AR334&lt;=6,(数据!AR334-1)*权重!AH$48,              IF(数据!AR334&lt;=12, 5*权重!AH$48+(数据!AR334-6)*权重!AH$49,                              5*权重!AH$48+6*权重!AH$49+(数据!AR334-12)*权重!AH$51              )
 )</f>
        <v>14.566666666666665</v>
      </c>
      <c r="AS334" s="16">
        <f>IF( 数据!AS334&lt;=6,(数据!AS334-1)*权重!AI$48,              IF(数据!AS334&lt;=12, 5*权重!AI$48+(数据!AS334-6)*权重!AI$49,                              5*权重!AI$48+6*权重!AI$49+(数据!AS334-12)*权重!AI$51              )
 )</f>
        <v>8.5500000000000007</v>
      </c>
      <c r="AT334" s="16">
        <f>IF( 数据!AT334&lt;=6,(数据!AT334-1)*权重!AJ$48,              IF(数据!AT334&lt;=12, 5*权重!AJ$48+(数据!AT334-6)*权重!AJ$49,                              5*权重!AJ$48+6*权重!AJ$49+(数据!AT334-12)*权重!AJ$51              )
 )</f>
        <v>76.75</v>
      </c>
      <c r="AU334" s="16">
        <f>IF( 数据!AU334&lt;=6,(数据!AU334-1)*权重!AK$48,              IF(数据!AU334&lt;=12, 5*权重!AK$48+(数据!AU334-6)*权重!AK$49,                              5*权重!AK$48+6*权重!AK$49+(数据!AU334-12)*权重!AK$51              )
 )</f>
        <v>14.499999999999998</v>
      </c>
      <c r="AV334" s="16">
        <f>IF( 数据!AV334&lt;=6,(数据!AV334-1)*权重!AL$48,              IF(数据!AV334&lt;=10, 5*权重!AL$48+(数据!AV334-4)*权重!AL$50,                              5*权重!AL$48+4*权重!AL$50+(数据!AV334-10)*权重!AL$52              )  )</f>
        <v>1.7</v>
      </c>
      <c r="AW334" s="16">
        <f>IF( 数据!AW334&lt;=6,(数据!AW334-1)*权重!AM$48,              IF(数据!AW334&lt;=10, 5*权重!AM$48+(数据!AW334-4)*权重!AM$50,                              5*权重!AM$48+4*权重!AM$50+(数据!AW334-10)*权重!AM$52              )  )</f>
        <v>3.8250000000000002</v>
      </c>
      <c r="AX334" s="16">
        <f>IF( 数据!AX334&lt;=6,(数据!AX334-1)*权重!AN$48,              IF(数据!AX334&lt;=10, 5*权重!AN$48+(数据!AX334-4)*权重!AN$50,                              5*权重!AN$48+4*权重!AN$50+(数据!AX334-10)*权重!AN$52              )  )</f>
        <v>21.237499999999997</v>
      </c>
      <c r="AY334" s="8">
        <v>1</v>
      </c>
      <c r="AZ334" s="8">
        <v>2</v>
      </c>
      <c r="BA334" s="8">
        <v>2</v>
      </c>
      <c r="BB334" s="8">
        <v>1</v>
      </c>
      <c r="BC334" s="8">
        <v>1</v>
      </c>
      <c r="BD334" s="8">
        <v>3</v>
      </c>
      <c r="BE334" s="8">
        <v>1</v>
      </c>
      <c r="BF334" s="8">
        <v>1</v>
      </c>
      <c r="BG334" s="8">
        <v>3</v>
      </c>
      <c r="BH334" s="8">
        <v>2</v>
      </c>
      <c r="BI334" s="8">
        <v>2</v>
      </c>
      <c r="BJ334" s="8" t="s">
        <v>26</v>
      </c>
      <c r="BK334" s="8" t="s">
        <v>20</v>
      </c>
      <c r="BL334" s="8">
        <v>6</v>
      </c>
      <c r="BM334" s="8" t="s">
        <v>26</v>
      </c>
      <c r="BN334" s="8"/>
      <c r="BO334" s="8">
        <v>6</v>
      </c>
      <c r="BP334" s="34">
        <v>46203</v>
      </c>
      <c r="BQ334" s="8" t="s">
        <v>21</v>
      </c>
      <c r="BR334" s="8" t="s">
        <v>156</v>
      </c>
    </row>
    <row r="335" spans="1:70" ht="15.5" thickBot="1" x14ac:dyDescent="0.35">
      <c r="A335" s="8" t="s">
        <v>26</v>
      </c>
      <c r="B335" s="16">
        <f t="shared" si="13"/>
        <v>423.09083333333331</v>
      </c>
      <c r="C335" s="8" t="s">
        <v>675</v>
      </c>
      <c r="D335" s="8" t="s">
        <v>154</v>
      </c>
      <c r="E335" s="33">
        <v>1</v>
      </c>
      <c r="F335" s="8">
        <v>0</v>
      </c>
      <c r="G335" s="8" t="s">
        <v>20</v>
      </c>
      <c r="H335" s="8" t="s">
        <v>138</v>
      </c>
      <c r="I335" s="8">
        <v>24</v>
      </c>
      <c r="J335" s="8">
        <v>153</v>
      </c>
      <c r="K335" s="8">
        <v>162</v>
      </c>
      <c r="L335" s="16">
        <f>IF( 数据!L335&lt;=6,(数据!L335-1)*权重!B$48,              IF(数据!L335&lt;=12, 5*权重!B$48+(数据!L335-6)*权重!B$49,                              5*权重!B$48+6*权重!B$49+(数据!L335-12)*权重!B$51              )
 )</f>
        <v>3.4666666666666668</v>
      </c>
      <c r="M335" s="16">
        <f>IF( 数据!M335&lt;=6,(数据!M335-1)*权重!C$48,              IF(数据!M335&lt;=12, 5*权重!C$48+(数据!M335-6)*权重!C$49,                              5*权重!C$48+6*权重!C$49+(数据!M335-12)*权重!C$51              )
 )</f>
        <v>1.3333333333333335</v>
      </c>
      <c r="N335" s="16">
        <f>IF( 数据!N335&lt;=6,(数据!N335-1)*权重!D$48,              IF(数据!N335&lt;=12, 5*权重!D$48+(数据!N335-6)*权重!D$49,                              5*权重!D$48+6*权重!D$49+(数据!N335-12)*权重!D$51              )
 )</f>
        <v>0.52833333333333332</v>
      </c>
      <c r="O335" s="16">
        <f>IF( 数据!O335&lt;=6,(数据!O335-1)*权重!E$48,              IF(数据!O335&lt;=12, 5*权重!E$48+(数据!O335-6)*权重!E$49,                              5*权重!E$48+6*权重!E$49+(数据!O335-12)*权重!E$51              )
 )</f>
        <v>0</v>
      </c>
      <c r="P335" s="16">
        <f>IF( 数据!P335&lt;=6,(数据!P335-1)*权重!F$48,              IF(数据!P335&lt;=12, 5*权重!F$48+(数据!P335-6)*权重!F$49,                              5*权重!F$48+6*权重!F$49+(数据!P335-12)*权重!F$51              )
 )</f>
        <v>-1.9666666666666663</v>
      </c>
      <c r="Q335" s="16">
        <f>IF( 数据!Q335&lt;=6,(数据!Q335-1)*权重!G$48,              IF(数据!Q335&lt;=12, 5*权重!G$48+(数据!Q335-6)*权重!G$49,                              5*权重!G$48+6*权重!G$49+(数据!Q335-12)*权重!G$51              )
 )</f>
        <v>0</v>
      </c>
      <c r="R335" s="16">
        <f>IF( 数据!R335&lt;=6,(数据!R335-1)*权重!H$48,              IF(数据!R335&lt;=12, 5*权重!H$48+(数据!R335-6)*权重!H$49,                              5*权重!H$48+6*权重!H$49+(数据!R335-12)*权重!H$51              )
 )</f>
        <v>0</v>
      </c>
      <c r="S335" s="16">
        <f>IF( 数据!S335&lt;=6,(数据!S335-1)*权重!I$48,              IF(数据!S335&lt;=12, 5*权重!I$48+(数据!S335-6)*权重!I$49,                              5*权重!I$48+6*权重!I$49+(数据!S335-12)*权重!I$51              )
 )</f>
        <v>20.666666666666664</v>
      </c>
      <c r="T335" s="16">
        <f>IF( 数据!T335&lt;=6,(数据!T335-1)*权重!J$48,              IF(数据!T335&lt;=12, 5*权重!J$48+(数据!T335-6)*权重!J$49,                              5*权重!J$48+6*权重!J$49+(数据!T335-12)*权重!J$51              )
 )</f>
        <v>3.5</v>
      </c>
      <c r="U335" s="16">
        <f>IF( 数据!U335&lt;=6,(数据!U335-1)*权重!K$48,              IF(数据!U335&lt;=12, 5*权重!K$48+(数据!U335-6)*权重!K$49,                              5*权重!K$48+6*权重!K$49+(数据!U335-12)*权重!K$51              )
 )</f>
        <v>0</v>
      </c>
      <c r="V335" s="16">
        <f>IF( 数据!V335&lt;=6,(数据!V335-1)*权重!L$48,              IF(数据!V335&lt;=12, 5*权重!L$48+(数据!V335-6)*权重!L$49,                              5*权重!L$48+6*权重!L$49+(数据!V335-12)*权重!L$51              )
 )</f>
        <v>7.5000000000000009</v>
      </c>
      <c r="W335" s="16">
        <f>IF( 数据!W335&lt;=6,(数据!W335-1)*权重!M$48,              IF(数据!W335&lt;=12, 5*权重!M$48+(数据!W335-6)*权重!M$49,                              5*权重!M$48+6*权重!M$49+(数据!W335-12)*权重!M$51              )
 )</f>
        <v>0.76666666666666661</v>
      </c>
      <c r="X335" s="16">
        <f>IF( 数据!X335&lt;=6,(数据!X335-1)*权重!N$48,              IF(数据!X335&lt;=12, 5*权重!N$48+(数据!X335-6)*权重!N$49,                              5*权重!N$48+6*权重!N$49+(数据!X335-12)*权重!N$51              )
 )</f>
        <v>2.0499999999999998</v>
      </c>
      <c r="Y335" s="16">
        <f>IF( 数据!Y335&lt;=6,(数据!Y335-1)*权重!O$48,              IF(数据!Y335&lt;=12, 5*权重!O$48+(数据!Y335-6)*权重!O$49,                              5*权重!O$48+6*权重!O$49+(数据!Y335-12)*权重!O$51              )
 )</f>
        <v>1.5333333333333332</v>
      </c>
      <c r="Z335" s="16">
        <f>IF( 数据!Z335&lt;=6,(数据!Z335-1)*权重!P$48,              IF(数据!Z335&lt;=10, 5*权重!P$48+(数据!Z335-4)*权重!P$50,                              5*权重!P$48+4*权重!P$50+(数据!Z335-10)*权重!P$52              )  )</f>
        <v>-0.55000000000000027</v>
      </c>
      <c r="AA335" s="16">
        <f>IF( 数据!AA335&lt;=6,(数据!AA335-1)*权重!Q$48,              IF(数据!AA335&lt;=12, 5*权重!Q$48+(数据!AA335-6)*权重!Q$49,                              5*权重!Q$48+6*权重!Q$49+(数据!AA335-12)*权重!Q$51              )
 )</f>
        <v>6.6666666666666661</v>
      </c>
      <c r="AB335" s="16">
        <f>IF( 数据!AB335&lt;=6,(数据!AB335-1)*权重!R$48,              IF(数据!AB335&lt;=10, 5*权重!R$48+(数据!AB335-4)*权重!R$50,                              5*权重!R$48+4*权重!R$50+(数据!AB335-10)*权重!R$52              )  )</f>
        <v>55.25</v>
      </c>
      <c r="AC335" s="16">
        <f>IF( 数据!AC335&lt;=6,(数据!AC335-1)*权重!S$48,              IF(数据!AC335&lt;=12, 5*权重!S$48+(数据!AC335-6)*权重!S$49,                              5*权重!S$48+6*权重!S$49+(数据!AC335-12)*权重!S$51              )
 )</f>
        <v>18.75</v>
      </c>
      <c r="AD335" s="16">
        <f>IF( 数据!AD335&lt;=6,(数据!AD335-1)*权重!T$48,              IF(数据!AD335&lt;=12, 5*权重!T$48+(数据!AD335-6)*权重!T$49,                              5*权重!T$48+6*权重!T$49+(数据!AD335-12)*权重!T$51              )
 )</f>
        <v>-6.666666666666643E-2</v>
      </c>
      <c r="AE335" s="16">
        <f>IF( 数据!AE335&lt;=6,(数据!AE335-1)*权重!U$48,              IF(数据!AE335&lt;=10, 5*权重!U$48+(数据!AE335-4)*权重!U$50,                              5*权重!U$48+4*权重!U$50+(数据!AE335-10)*权重!U$52              )  )</f>
        <v>-4.0999999999999996</v>
      </c>
      <c r="AF335" s="16">
        <f>IF( 数据!AF335&lt;=6,(数据!AF335-1)*权重!V$48,              IF(数据!AF335&lt;=10, 5*权重!V$48+(数据!AF335-4)*权重!V$50,                              5*权重!V$48+4*权重!V$50+(数据!AF335-10)*权重!V$52              )  )</f>
        <v>7.6125000000000007</v>
      </c>
      <c r="AG335" s="16">
        <f>IF( 数据!AG335&lt;=6,(数据!AG335-1)*权重!W$48,              IF(数据!AG335&lt;=12, 5*权重!W$48+(数据!AG335-6)*权重!W$49,                              5*权重!W$48+6*权重!W$49+(数据!AG335-12)*权重!W$51              )
 )</f>
        <v>3.0999999999999996</v>
      </c>
      <c r="AH335" s="16">
        <f>IF( 数据!AH335&lt;=6,(数据!AH335-1)*权重!X$48,              IF(数据!AH335&lt;=10, 5*权重!X$48+(数据!AH335-4)*权重!X$50,                              5*权重!X$48+4*权重!X$50+(数据!AH335-10)*权重!X$52              )  )</f>
        <v>-4.9999999999999989E-2</v>
      </c>
      <c r="AI335" s="16">
        <f>IF( 数据!AI335&lt;=6,(数据!AI335-1)*权重!Y$48,              IF(数据!AI335&lt;=12, 5*权重!Y$48+(数据!AI335-6)*权重!Y$49,                              5*权重!Y$48+6*权重!Y$49+(数据!AI335-12)*权重!Y$51              )
 )</f>
        <v>0.26666666666666666</v>
      </c>
      <c r="AJ335" s="16">
        <f>IF( 数据!AJ335&lt;=6,(数据!AJ335-1)*权重!Z$48,              IF(数据!AJ335&lt;=10, 5*权重!Z$48+(数据!AJ335-4)*权重!Z$50,                              5*权重!Z$48+4*权重!Z$50+(数据!AJ335-10)*权重!Z$52              )  )</f>
        <v>8.6625000000000014</v>
      </c>
      <c r="AK335" s="16">
        <f>IF( 数据!AK335&lt;=6,(数据!AK335-1)*权重!AA$48,              IF(数据!AK335&lt;=10, 5*权重!AA$48+(数据!AK335-4)*权重!AA$50,                              5*权重!AA$48+4*权重!AA$50+(数据!AK335-10)*权重!AA$52              )  )</f>
        <v>-1.1000000000000001</v>
      </c>
      <c r="AL335" s="16">
        <f>IF( 数据!AL335&lt;=6,(数据!AL335-1)*权重!AB$48,              IF(数据!AL335&lt;=12, 5*权重!AB$48+(数据!AL335-6)*权重!AB$49,                              5*权重!AB$48+6*权重!AB$49+(数据!AL335-12)*权重!AB$51              )
 )</f>
        <v>13.5</v>
      </c>
      <c r="AM335" s="16">
        <f>IF( 数据!AM335&lt;=6,(数据!AM335-1)*权重!AC$48,              IF(数据!AM335&lt;=12, 5*权重!AC$48+(数据!AM335-6)*权重!AC$49,                              5*权重!AC$48+6*权重!AC$49+(数据!AM335-12)*权重!AC$51              )
 )</f>
        <v>8.5</v>
      </c>
      <c r="AN335" s="16">
        <f>IF( 数据!AN335&lt;=6,(数据!AN335-1)*权重!AD$48,              IF(数据!AN335&lt;=12, 5*权重!AD$48+(数据!AN335-6)*权重!AD$49,                              5*权重!AD$48+6*权重!AD$49+(数据!AN335-12)*权重!AD$51              )
 )</f>
        <v>82.0625</v>
      </c>
      <c r="AO335" s="16">
        <f>IF( 数据!AO335&lt;=6,(数据!AO335-1)*权重!AE$48,              IF(数据!AO335&lt;=12, 5*权重!AE$48+(数据!AO335-6)*权重!AE$49,                              5*权重!AE$48+6*权重!AE$49+(数据!AO335-12)*权重!AE$51              )
 )</f>
        <v>6.9666666666666668</v>
      </c>
      <c r="AP335" s="16">
        <f>IF( 数据!AP335&lt;=6,(数据!AP335-1)*权重!AF$48,              IF(数据!AP335&lt;=12, 5*权重!AF$48+(数据!AP335-6)*权重!AF$49,                              5*权重!AF$48+6*权重!AF$49+(数据!AP335-12)*权重!AF$51              )
 )</f>
        <v>15.433333333333334</v>
      </c>
      <c r="AQ335" s="16">
        <f>IF( 数据!AQ335&lt;=6,(数据!AQ335-1)*权重!AG$48,              IF(数据!AQ335&lt;=12, 5*权重!AG$48+(数据!AQ335-6)*权重!AG$49,                              5*权重!AG$48+6*权重!AG$49+(数据!AQ335-12)*权重!AG$51              )
 )</f>
        <v>18.833333333333336</v>
      </c>
      <c r="AR335" s="16">
        <f>IF( 数据!AR335&lt;=6,(数据!AR335-1)*权重!AH$48,              IF(数据!AR335&lt;=12, 5*权重!AH$48+(数据!AR335-6)*权重!AH$49,                              5*权重!AH$48+6*权重!AH$49+(数据!AR335-12)*权重!AH$51              )
 )</f>
        <v>16.899999999999999</v>
      </c>
      <c r="AS335" s="16">
        <f>IF( 数据!AS335&lt;=6,(数据!AS335-1)*权重!AI$48,              IF(数据!AS335&lt;=12, 5*权重!AI$48+(数据!AS335-6)*权重!AI$49,                              5*权重!AI$48+6*权重!AI$49+(数据!AS335-12)*权重!AI$51              )
 )</f>
        <v>9.5000000000000018</v>
      </c>
      <c r="AT335" s="16">
        <f>IF( 数据!AT335&lt;=6,(数据!AT335-1)*权重!AJ$48,              IF(数据!AT335&lt;=12, 5*权重!AJ$48+(数据!AT335-6)*权重!AJ$49,                              5*权重!AJ$48+6*权重!AJ$49+(数据!AT335-12)*权重!AJ$51              )
 )</f>
        <v>76.75</v>
      </c>
      <c r="AU335" s="16">
        <f>IF( 数据!AU335&lt;=6,(数据!AU335-1)*权重!AK$48,              IF(数据!AU335&lt;=12, 5*权重!AK$48+(数据!AU335-6)*权重!AK$49,                              5*权重!AK$48+6*权重!AK$49+(数据!AU335-12)*权重!AK$51              )
 )</f>
        <v>14.499999999999998</v>
      </c>
      <c r="AV335" s="16">
        <f>IF( 数据!AV335&lt;=6,(数据!AV335-1)*权重!AL$48,              IF(数据!AV335&lt;=10, 5*权重!AL$48+(数据!AV335-4)*权重!AL$50,                              5*权重!AL$48+4*权重!AL$50+(数据!AV335-10)*权重!AL$52              )  )</f>
        <v>2.125</v>
      </c>
      <c r="AW335" s="16">
        <f>IF( 数据!AW335&lt;=6,(数据!AW335-1)*权重!AM$48,              IF(数据!AW335&lt;=10, 5*权重!AM$48+(数据!AW335-4)*权重!AM$50,                              5*权重!AM$48+4*权重!AM$50+(数据!AW335-10)*权重!AM$52              )  )</f>
        <v>2.7</v>
      </c>
      <c r="AX335" s="16">
        <f>IF( 数据!AX335&lt;=6,(数据!AX335-1)*权重!AN$48,              IF(数据!AX335&lt;=10, 5*权重!AN$48+(数据!AX335-4)*权重!AN$50,                              5*权重!AN$48+4*权重!AN$50+(数据!AX335-10)*权重!AN$52              )  )</f>
        <v>21.5</v>
      </c>
      <c r="AY335" s="8">
        <v>3</v>
      </c>
      <c r="AZ335" s="8">
        <v>4</v>
      </c>
      <c r="BA335" s="8">
        <v>2</v>
      </c>
      <c r="BB335" s="8">
        <v>1</v>
      </c>
      <c r="BC335" s="8">
        <v>2</v>
      </c>
      <c r="BD335" s="8">
        <v>1</v>
      </c>
      <c r="BE335" s="8">
        <v>1</v>
      </c>
      <c r="BF335" s="8">
        <v>3</v>
      </c>
      <c r="BG335" s="8">
        <v>2</v>
      </c>
      <c r="BH335" s="8">
        <v>1</v>
      </c>
      <c r="BI335" s="8">
        <v>2</v>
      </c>
      <c r="BJ335" s="8" t="s">
        <v>26</v>
      </c>
      <c r="BK335" s="8" t="s">
        <v>20</v>
      </c>
      <c r="BL335" s="8">
        <v>13</v>
      </c>
      <c r="BM335" s="8" t="s">
        <v>26</v>
      </c>
      <c r="BN335" s="8"/>
      <c r="BO335" s="8">
        <v>36</v>
      </c>
      <c r="BP335" s="34">
        <v>47664</v>
      </c>
      <c r="BQ335" s="8" t="s">
        <v>21</v>
      </c>
      <c r="BR335" s="8" t="s">
        <v>156</v>
      </c>
    </row>
    <row r="336" spans="1:70" ht="15.5" thickBot="1" x14ac:dyDescent="0.35">
      <c r="A336" s="8" t="s">
        <v>26</v>
      </c>
      <c r="B336" s="16">
        <f t="shared" si="13"/>
        <v>410.69499999999999</v>
      </c>
      <c r="C336" s="8" t="s">
        <v>676</v>
      </c>
      <c r="D336" s="8" t="s">
        <v>154</v>
      </c>
      <c r="E336" s="33">
        <v>1</v>
      </c>
      <c r="F336" s="8">
        <v>0</v>
      </c>
      <c r="G336" s="8" t="s">
        <v>228</v>
      </c>
      <c r="H336" s="8" t="s">
        <v>221</v>
      </c>
      <c r="I336" s="8">
        <v>27</v>
      </c>
      <c r="J336" s="8">
        <v>143</v>
      </c>
      <c r="K336" s="8">
        <v>164</v>
      </c>
      <c r="L336" s="16">
        <f>IF( 数据!L336&lt;=6,(数据!L336-1)*权重!B$48,              IF(数据!L336&lt;=12, 5*权重!B$48+(数据!L336-6)*权重!B$49,                              5*权重!B$48+6*权重!B$49+(数据!L336-12)*权重!B$51              )
 )</f>
        <v>3.4666666666666668</v>
      </c>
      <c r="M336" s="16">
        <f>IF( 数据!M336&lt;=6,(数据!M336-1)*权重!C$48,              IF(数据!M336&lt;=12, 5*权重!C$48+(数据!M336-6)*权重!C$49,                              5*权重!C$48+6*权重!C$49+(数据!M336-12)*权重!C$51              )
 )</f>
        <v>1.3</v>
      </c>
      <c r="N336" s="16">
        <f>IF( 数据!N336&lt;=6,(数据!N336-1)*权重!D$48,              IF(数据!N336&lt;=12, 5*权重!D$48+(数据!N336-6)*权重!D$49,                              5*权重!D$48+6*权重!D$49+(数据!N336-12)*权重!D$51              )
 )</f>
        <v>0.27</v>
      </c>
      <c r="O336" s="16">
        <f>IF( 数据!O336&lt;=6,(数据!O336-1)*权重!E$48,              IF(数据!O336&lt;=12, 5*权重!E$48+(数据!O336-6)*权重!E$49,                              5*权重!E$48+6*权重!E$49+(数据!O336-12)*权重!E$51              )
 )</f>
        <v>0</v>
      </c>
      <c r="P336" s="16">
        <f>IF( 数据!P336&lt;=6,(数据!P336-1)*权重!F$48,              IF(数据!P336&lt;=12, 5*权重!F$48+(数据!P336-6)*权重!F$49,                              5*权重!F$48+6*权重!F$49+(数据!P336-12)*权重!F$51              )
 )</f>
        <v>-2.7333333333333329</v>
      </c>
      <c r="Q336" s="16">
        <f>IF( 数据!Q336&lt;=6,(数据!Q336-1)*权重!G$48,              IF(数据!Q336&lt;=12, 5*权重!G$48+(数据!Q336-6)*权重!G$49,                              5*权重!G$48+6*权重!G$49+(数据!Q336-12)*权重!G$51              )
 )</f>
        <v>0</v>
      </c>
      <c r="R336" s="16">
        <f>IF( 数据!R336&lt;=6,(数据!R336-1)*权重!H$48,              IF(数据!R336&lt;=12, 5*权重!H$48+(数据!R336-6)*权重!H$49,                              5*权重!H$48+6*权重!H$49+(数据!R336-12)*权重!H$51              )
 )</f>
        <v>0</v>
      </c>
      <c r="S336" s="16">
        <f>IF( 数据!S336&lt;=6,(数据!S336-1)*权重!I$48,              IF(数据!S336&lt;=12, 5*权重!I$48+(数据!S336-6)*权重!I$49,                              5*权重!I$48+6*权重!I$49+(数据!S336-12)*权重!I$51              )
 )</f>
        <v>17.933333333333334</v>
      </c>
      <c r="T336" s="16">
        <f>IF( 数据!T336&lt;=6,(数据!T336-1)*权重!J$48,              IF(数据!T336&lt;=12, 5*权重!J$48+(数据!T336-6)*权重!J$49,                              5*权重!J$48+6*权重!J$49+(数据!T336-12)*权重!J$51              )
 )</f>
        <v>1.2999999999999998</v>
      </c>
      <c r="U336" s="16">
        <f>IF( 数据!U336&lt;=6,(数据!U336-1)*权重!K$48,              IF(数据!U336&lt;=12, 5*权重!K$48+(数据!U336-6)*权重!K$49,                              5*权重!K$48+6*权重!K$49+(数据!U336-12)*权重!K$51              )
 )</f>
        <v>0</v>
      </c>
      <c r="V336" s="16">
        <f>IF( 数据!V336&lt;=6,(数据!V336-1)*权重!L$48,              IF(数据!V336&lt;=12, 5*权重!L$48+(数据!V336-6)*权重!L$49,                              5*权重!L$48+6*权重!L$49+(数据!V336-12)*权重!L$51              )
 )</f>
        <v>6.7666666666666675</v>
      </c>
      <c r="W336" s="16">
        <f>IF( 数据!W336&lt;=6,(数据!W336-1)*权重!M$48,              IF(数据!W336&lt;=12, 5*权重!M$48+(数据!W336-6)*权重!M$49,                              5*权重!M$48+6*权重!M$49+(数据!W336-12)*权重!M$51              )
 )</f>
        <v>1.4</v>
      </c>
      <c r="X336" s="16">
        <f>IF( 数据!X336&lt;=6,(数据!X336-1)*权重!N$48,              IF(数据!X336&lt;=12, 5*权重!N$48+(数据!X336-6)*权重!N$49,                              5*权重!N$48+6*权重!N$49+(数据!X336-12)*权重!N$51              )
 )</f>
        <v>1.7999999999999998</v>
      </c>
      <c r="Y336" s="16">
        <f>IF( 数据!Y336&lt;=6,(数据!Y336-1)*权重!O$48,              IF(数据!Y336&lt;=12, 5*权重!O$48+(数据!Y336-6)*权重!O$49,                              5*权重!O$48+6*权重!O$49+(数据!Y336-12)*权重!O$51              )
 )</f>
        <v>1.6166666666666667</v>
      </c>
      <c r="Z336" s="16">
        <f>IF( 数据!Z336&lt;=6,(数据!Z336-1)*权重!P$48,              IF(数据!Z336&lt;=10, 5*权重!P$48+(数据!Z336-4)*权重!P$50,                              5*权重!P$48+4*权重!P$50+(数据!Z336-10)*权重!P$52              )  )</f>
        <v>-1.425</v>
      </c>
      <c r="AA336" s="16">
        <f>IF( 数据!AA336&lt;=6,(数据!AA336-1)*权重!Q$48,              IF(数据!AA336&lt;=12, 5*权重!Q$48+(数据!AA336-6)*权重!Q$49,                              5*权重!Q$48+6*权重!Q$49+(数据!AA336-12)*权重!Q$51              )
 )</f>
        <v>5.833333333333333</v>
      </c>
      <c r="AB336" s="16">
        <f>IF( 数据!AB336&lt;=6,(数据!AB336-1)*权重!R$48,              IF(数据!AB336&lt;=10, 5*权重!R$48+(数据!AB336-4)*权重!R$50,                              5*权重!R$48+4*权重!R$50+(数据!AB336-10)*权重!R$52              )  )</f>
        <v>56.75</v>
      </c>
      <c r="AC336" s="16">
        <f>IF( 数据!AC336&lt;=6,(数据!AC336-1)*权重!S$48,              IF(数据!AC336&lt;=12, 5*权重!S$48+(数据!AC336-6)*权重!S$49,                              5*权重!S$48+6*权重!S$49+(数据!AC336-12)*权重!S$51              )
 )</f>
        <v>20.183333333333334</v>
      </c>
      <c r="AD336" s="16">
        <f>IF( 数据!AD336&lt;=6,(数据!AD336-1)*权重!T$48,              IF(数据!AD336&lt;=12, 5*权重!T$48+(数据!AD336-6)*权重!T$49,                              5*权重!T$48+6*权重!T$49+(数据!AD336-12)*权重!T$51              )
 )</f>
        <v>-1.5999999999999996</v>
      </c>
      <c r="AE336" s="16">
        <f>IF( 数据!AE336&lt;=6,(数据!AE336-1)*权重!U$48,              IF(数据!AE336&lt;=10, 5*权重!U$48+(数据!AE336-4)*权重!U$50,                              5*权重!U$48+4*权重!U$50+(数据!AE336-10)*权重!U$52              )  )</f>
        <v>-2.4499999999999993</v>
      </c>
      <c r="AF336" s="16">
        <f>IF( 数据!AF336&lt;=6,(数据!AF336-1)*权重!V$48,              IF(数据!AF336&lt;=10, 5*权重!V$48+(数据!AF336-4)*权重!V$50,                              5*权重!V$48+4*权重!V$50+(数据!AF336-10)*权重!V$52              )  )</f>
        <v>7.8750000000000009</v>
      </c>
      <c r="AG336" s="16">
        <f>IF( 数据!AG336&lt;=6,(数据!AG336-1)*权重!W$48,              IF(数据!AG336&lt;=12, 5*权重!W$48+(数据!AG336-6)*权重!W$49,                              5*权重!W$48+6*权重!W$49+(数据!AG336-12)*权重!W$51              )
 )</f>
        <v>3.4999999999999996</v>
      </c>
      <c r="AH336" s="16">
        <f>IF( 数据!AH336&lt;=6,(数据!AH336-1)*权重!X$48,              IF(数据!AH336&lt;=10, 5*权重!X$48+(数据!AH336-4)*权重!X$50,                              5*权重!X$48+4*权重!X$50+(数据!AH336-10)*权重!X$52              )  )</f>
        <v>6.25E-2</v>
      </c>
      <c r="AI336" s="16">
        <f>IF( 数据!AI336&lt;=6,(数据!AI336-1)*权重!Y$48,              IF(数据!AI336&lt;=12, 5*权重!Y$48+(数据!AI336-6)*权重!Y$49,                              5*权重!Y$48+6*权重!Y$49+(数据!AI336-12)*权重!Y$51              )
 )</f>
        <v>6.666666666666668E-2</v>
      </c>
      <c r="AJ336" s="16">
        <f>IF( 数据!AJ336&lt;=6,(数据!AJ336-1)*权重!Z$48,              IF(数据!AJ336&lt;=10, 5*权重!Z$48+(数据!AJ336-4)*权重!Z$50,                              5*权重!Z$48+4*权重!Z$50+(数据!AJ336-10)*权重!Z$52              )  )</f>
        <v>8.0750000000000011</v>
      </c>
      <c r="AK336" s="16">
        <f>IF( 数据!AK336&lt;=6,(数据!AK336-1)*权重!AA$48,              IF(数据!AK336&lt;=10, 5*权重!AA$48+(数据!AK336-4)*权重!AA$50,                              5*权重!AA$48+4*权重!AA$50+(数据!AK336-10)*权重!AA$52              )  )</f>
        <v>-1.2750000000000001</v>
      </c>
      <c r="AL336" s="16">
        <f>IF( 数据!AL336&lt;=6,(数据!AL336-1)*权重!AB$48,              IF(数据!AL336&lt;=12, 5*权重!AB$48+(数据!AL336-6)*权重!AB$49,                              5*权重!AB$48+6*权重!AB$49+(数据!AL336-12)*权重!AB$51              )
 )</f>
        <v>13.5</v>
      </c>
      <c r="AM336" s="16">
        <f>IF( 数据!AM336&lt;=6,(数据!AM336-1)*权重!AC$48,              IF(数据!AM336&lt;=12, 5*权重!AC$48+(数据!AM336-6)*权重!AC$49,                              5*权重!AC$48+6*权重!AC$49+(数据!AM336-12)*权重!AC$51              )
 )</f>
        <v>8.5</v>
      </c>
      <c r="AN336" s="16">
        <f>IF( 数据!AN336&lt;=6,(数据!AN336-1)*权重!AD$48,              IF(数据!AN336&lt;=12, 5*权重!AD$48+(数据!AN336-6)*权重!AD$49,                              5*权重!AD$48+6*权重!AD$49+(数据!AN336-12)*权重!AD$51              )
 )</f>
        <v>67.875</v>
      </c>
      <c r="AO336" s="16">
        <f>IF( 数据!AO336&lt;=6,(数据!AO336-1)*权重!AE$48,              IF(数据!AO336&lt;=12, 5*权重!AE$48+(数据!AO336-6)*权重!AE$49,                              5*权重!AE$48+6*权重!AE$49+(数据!AO336-12)*权重!AE$51              )
 )</f>
        <v>15.1</v>
      </c>
      <c r="AP336" s="16">
        <f>IF( 数据!AP336&lt;=6,(数据!AP336-1)*权重!AF$48,              IF(数据!AP336&lt;=12, 5*权重!AF$48+(数据!AP336-6)*权重!AF$49,                              5*权重!AF$48+6*权重!AF$49+(数据!AP336-12)*权重!AF$51              )
 )</f>
        <v>14.466666666666667</v>
      </c>
      <c r="AQ336" s="16">
        <f>IF( 数据!AQ336&lt;=6,(数据!AQ336-1)*权重!AG$48,              IF(数据!AQ336&lt;=12, 5*权重!AG$48+(数据!AQ336-6)*权重!AG$49,                              5*权重!AG$48+6*权重!AG$49+(数据!AQ336-12)*权重!AG$51              )
 )</f>
        <v>19.350000000000001</v>
      </c>
      <c r="AR336" s="16">
        <f>IF( 数据!AR336&lt;=6,(数据!AR336-1)*权重!AH$48,              IF(数据!AR336&lt;=12, 5*权重!AH$48+(数据!AR336-6)*权重!AH$49,                              5*权重!AH$48+6*权重!AH$49+(数据!AR336-12)*权重!AH$51              )
 )</f>
        <v>16.899999999999999</v>
      </c>
      <c r="AS336" s="16">
        <f>IF( 数据!AS336&lt;=6,(数据!AS336-1)*权重!AI$48,              IF(数据!AS336&lt;=12, 5*权重!AI$48+(数据!AS336-6)*权重!AI$49,                              5*权重!AI$48+6*权重!AI$49+(数据!AS336-12)*权重!AI$51              )
 )</f>
        <v>7.6000000000000014</v>
      </c>
      <c r="AT336" s="16">
        <f>IF( 数据!AT336&lt;=6,(数据!AT336-1)*权重!AJ$48,              IF(数据!AT336&lt;=12, 5*权重!AJ$48+(数据!AT336-6)*权重!AJ$49,                              5*权重!AJ$48+6*权重!AJ$49+(数据!AT336-12)*权重!AJ$51              )
 )</f>
        <v>71.875</v>
      </c>
      <c r="AU336" s="16">
        <f>IF( 数据!AU336&lt;=6,(数据!AU336-1)*权重!AK$48,              IF(数据!AU336&lt;=12, 5*权重!AK$48+(数据!AU336-6)*权重!AK$49,                              5*权重!AK$48+6*权重!AK$49+(数据!AU336-12)*权重!AK$51              )
 )</f>
        <v>14.499999999999998</v>
      </c>
      <c r="AV336" s="16">
        <f>IF( 数据!AV336&lt;=6,(数据!AV336-1)*权重!AL$48,              IF(数据!AV336&lt;=10, 5*权重!AL$48+(数据!AV336-4)*权重!AL$50,                              5*权重!AL$48+4*权重!AL$50+(数据!AV336-10)*权重!AL$52              )  )</f>
        <v>2.9749999999999996</v>
      </c>
      <c r="AW336" s="16">
        <f>IF( 数据!AW336&lt;=6,(数据!AW336-1)*权重!AM$48,              IF(数据!AW336&lt;=10, 5*权重!AM$48+(数据!AW336-4)*权重!AM$50,                              5*权重!AM$48+4*权重!AM$50+(数据!AW336-10)*权重!AM$52              )  )</f>
        <v>3.0750000000000002</v>
      </c>
      <c r="AX336" s="16">
        <f>IF( 数据!AX336&lt;=6,(数据!AX336-1)*权重!AN$48,              IF(数据!AX336&lt;=10, 5*权重!AN$48+(数据!AX336-4)*权重!AN$50,                              5*权重!AN$48+4*权重!AN$50+(数据!AX336-10)*权重!AN$52              )  )</f>
        <v>26.262499999999999</v>
      </c>
      <c r="AY336" s="8">
        <v>2</v>
      </c>
      <c r="AZ336" s="8">
        <v>4</v>
      </c>
      <c r="BA336" s="8">
        <v>3</v>
      </c>
      <c r="BB336" s="8">
        <v>1</v>
      </c>
      <c r="BC336" s="8">
        <v>1</v>
      </c>
      <c r="BD336" s="8">
        <v>1</v>
      </c>
      <c r="BE336" s="8">
        <v>2</v>
      </c>
      <c r="BF336" s="8">
        <v>1</v>
      </c>
      <c r="BG336" s="8">
        <v>2</v>
      </c>
      <c r="BH336" s="8">
        <v>1</v>
      </c>
      <c r="BI336" s="8">
        <v>2</v>
      </c>
      <c r="BJ336" s="8" t="s">
        <v>26</v>
      </c>
      <c r="BK336" s="8" t="s">
        <v>20</v>
      </c>
      <c r="BL336" s="8">
        <v>18</v>
      </c>
      <c r="BM336" s="8" t="s">
        <v>26</v>
      </c>
      <c r="BN336" s="8"/>
      <c r="BO336" s="8">
        <v>8</v>
      </c>
      <c r="BP336" s="34">
        <v>46203</v>
      </c>
      <c r="BQ336" s="8" t="s">
        <v>21</v>
      </c>
      <c r="BR336" s="8" t="s">
        <v>156</v>
      </c>
    </row>
    <row r="337" spans="1:70" ht="15.5" thickBot="1" x14ac:dyDescent="0.35">
      <c r="A337" s="8" t="s">
        <v>26</v>
      </c>
      <c r="B337" s="16">
        <f t="shared" si="13"/>
        <v>435.26333333333326</v>
      </c>
      <c r="C337" s="8" t="s">
        <v>677</v>
      </c>
      <c r="D337" s="8" t="s">
        <v>154</v>
      </c>
      <c r="E337" s="33">
        <v>1</v>
      </c>
      <c r="F337" s="8">
        <v>0</v>
      </c>
      <c r="G337" s="8" t="s">
        <v>22</v>
      </c>
      <c r="H337" s="8" t="s">
        <v>31</v>
      </c>
      <c r="I337" s="8">
        <v>27</v>
      </c>
      <c r="J337" s="8">
        <v>156</v>
      </c>
      <c r="K337" s="8">
        <v>168</v>
      </c>
      <c r="L337" s="16">
        <f>IF( 数据!L337&lt;=6,(数据!L337-1)*权重!B$48,              IF(数据!L337&lt;=12, 5*权重!B$48+(数据!L337-6)*权重!B$49,                              5*权重!B$48+6*权重!B$49+(数据!L337-12)*权重!B$51              )
 )</f>
        <v>3.9333333333333331</v>
      </c>
      <c r="M337" s="16">
        <f>IF( 数据!M337&lt;=6,(数据!M337-1)*权重!C$48,              IF(数据!M337&lt;=12, 5*权重!C$48+(数据!M337-6)*权重!C$49,                              5*权重!C$48+6*权重!C$49+(数据!M337-12)*权重!C$51              )
 )</f>
        <v>2.9</v>
      </c>
      <c r="N337" s="16">
        <f>IF( 数据!N337&lt;=6,(数据!N337-1)*权重!D$48,              IF(数据!N337&lt;=12, 5*权重!D$48+(数据!N337-6)*权重!D$49,                              5*权重!D$48+6*权重!D$49+(数据!N337-12)*权重!D$51              )
 )</f>
        <v>0.27</v>
      </c>
      <c r="O337" s="16">
        <f>IF( 数据!O337&lt;=6,(数据!O337-1)*权重!E$48,              IF(数据!O337&lt;=12, 5*权重!E$48+(数据!O337-6)*权重!E$49,                              5*权重!E$48+6*权重!E$49+(数据!O337-12)*权重!E$51              )
 )</f>
        <v>0</v>
      </c>
      <c r="P337" s="16">
        <f>IF( 数据!P337&lt;=6,(数据!P337-1)*权重!F$48,              IF(数据!P337&lt;=12, 5*权重!F$48+(数据!P337-6)*权重!F$49,                              5*权重!F$48+6*权重!F$49+(数据!P337-12)*权重!F$51              )
 )</f>
        <v>-2.7333333333333329</v>
      </c>
      <c r="Q337" s="16">
        <f>IF( 数据!Q337&lt;=6,(数据!Q337-1)*权重!G$48,              IF(数据!Q337&lt;=12, 5*权重!G$48+(数据!Q337-6)*权重!G$49,                              5*权重!G$48+6*权重!G$49+(数据!Q337-12)*权重!G$51              )
 )</f>
        <v>0</v>
      </c>
      <c r="R337" s="16">
        <f>IF( 数据!R337&lt;=6,(数据!R337-1)*权重!H$48,              IF(数据!R337&lt;=12, 5*权重!H$48+(数据!R337-6)*权重!H$49,                              5*权重!H$48+6*权重!H$49+(数据!R337-12)*权重!H$51              )
 )</f>
        <v>0</v>
      </c>
      <c r="S337" s="16">
        <f>IF( 数据!S337&lt;=6,(数据!S337-1)*权重!I$48,              IF(数据!S337&lt;=12, 5*权重!I$48+(数据!S337-6)*权重!I$49,                              5*权重!I$48+6*权重!I$49+(数据!S337-12)*权重!I$51              )
 )</f>
        <v>10.6</v>
      </c>
      <c r="T337" s="16">
        <f>IF( 数据!T337&lt;=6,(数据!T337-1)*权重!J$48,              IF(数据!T337&lt;=12, 5*权重!J$48+(数据!T337-6)*权重!J$49,                              5*权重!J$48+6*权重!J$49+(数据!T337-12)*权重!J$51              )
 )</f>
        <v>2.8</v>
      </c>
      <c r="U337" s="16">
        <f>IF( 数据!U337&lt;=6,(数据!U337-1)*权重!K$48,              IF(数据!U337&lt;=12, 5*权重!K$48+(数据!U337-6)*权重!K$49,                              5*权重!K$48+6*权重!K$49+(数据!U337-12)*权重!K$51              )
 )</f>
        <v>0</v>
      </c>
      <c r="V337" s="16">
        <f>IF( 数据!V337&lt;=6,(数据!V337-1)*权重!L$48,              IF(数据!V337&lt;=12, 5*权重!L$48+(数据!V337-6)*权重!L$49,                              5*权重!L$48+6*权重!L$49+(数据!V337-12)*权重!L$51              )
 )</f>
        <v>6.0333333333333341</v>
      </c>
      <c r="W337" s="16">
        <f>IF( 数据!W337&lt;=6,(数据!W337-1)*权重!M$48,              IF(数据!W337&lt;=12, 5*权重!M$48+(数据!W337-6)*权重!M$49,                              5*权重!M$48+6*权重!M$49+(数据!W337-12)*权重!M$51              )
 )</f>
        <v>0.1333333333333333</v>
      </c>
      <c r="X337" s="16">
        <f>IF( 数据!X337&lt;=6,(数据!X337-1)*权重!N$48,              IF(数据!X337&lt;=12, 5*权重!N$48+(数据!X337-6)*权重!N$49,                              5*权重!N$48+6*权重!N$49+(数据!X337-12)*权重!N$51              )
 )</f>
        <v>3.1999999999999997</v>
      </c>
      <c r="Y337" s="16">
        <f>IF( 数据!Y337&lt;=6,(数据!Y337-1)*权重!O$48,              IF(数据!Y337&lt;=12, 5*权重!O$48+(数据!Y337-6)*权重!O$49,                              5*权重!O$48+6*权重!O$49+(数据!Y337-12)*权重!O$51              )
 )</f>
        <v>0.96</v>
      </c>
      <c r="Z337" s="16">
        <f>IF( 数据!Z337&lt;=6,(数据!Z337-1)*权重!P$48,              IF(数据!Z337&lt;=10, 5*权重!P$48+(数据!Z337-4)*权重!P$50,                              5*权重!P$48+4*权重!P$50+(数据!Z337-10)*权重!P$52              )  )</f>
        <v>-1.6</v>
      </c>
      <c r="AA337" s="16">
        <f>IF( 数据!AA337&lt;=6,(数据!AA337-1)*权重!Q$48,              IF(数据!AA337&lt;=12, 5*权重!Q$48+(数据!AA337-6)*权重!Q$49,                              5*权重!Q$48+6*权重!Q$49+(数据!AA337-12)*权重!Q$51              )
 )</f>
        <v>7.1666666666666661</v>
      </c>
      <c r="AB337" s="16">
        <f>IF( 数据!AB337&lt;=6,(数据!AB337-1)*权重!R$48,              IF(数据!AB337&lt;=10, 5*权重!R$48+(数据!AB337-4)*权重!R$50,                              5*权重!R$48+4*权重!R$50+(数据!AB337-10)*权重!R$52              )  )</f>
        <v>58.25</v>
      </c>
      <c r="AC337" s="16">
        <f>IF( 数据!AC337&lt;=6,(数据!AC337-1)*权重!S$48,              IF(数据!AC337&lt;=12, 5*权重!S$48+(数据!AC337-6)*权重!S$49,                              5*权重!S$48+6*权重!S$49+(数据!AC337-12)*权重!S$51              )
 )</f>
        <v>21.55</v>
      </c>
      <c r="AD337" s="16">
        <f>IF( 数据!AD337&lt;=6,(数据!AD337-1)*权重!T$48,              IF(数据!AD337&lt;=12, 5*权重!T$48+(数据!AD337-6)*权重!T$49,                              5*权重!T$48+6*权重!T$49+(数据!AD337-12)*权重!T$51              )
 )</f>
        <v>-1.2333333333333329</v>
      </c>
      <c r="AE337" s="16">
        <f>IF( 数据!AE337&lt;=6,(数据!AE337-1)*权重!U$48,              IF(数据!AE337&lt;=10, 5*权重!U$48+(数据!AE337-4)*权重!U$50,                              5*权重!U$48+4*权重!U$50+(数据!AE337-10)*权重!U$52              )  )</f>
        <v>-0.99999999999999956</v>
      </c>
      <c r="AF337" s="16">
        <f>IF( 数据!AF337&lt;=6,(数据!AF337-1)*权重!V$48,              IF(数据!AF337&lt;=10, 5*权重!V$48+(数据!AF337-4)*权重!V$50,                              5*权重!V$48+4*权重!V$50+(数据!AF337-10)*权重!V$52              )  )</f>
        <v>8.9250000000000007</v>
      </c>
      <c r="AG337" s="16">
        <f>IF( 数据!AG337&lt;=6,(数据!AG337-1)*权重!W$48,              IF(数据!AG337&lt;=12, 5*权重!W$48+(数据!AG337-6)*权重!W$49,                              5*权重!W$48+6*权重!W$49+(数据!AG337-12)*权重!W$51              )
 )</f>
        <v>3.75</v>
      </c>
      <c r="AH337" s="16">
        <f>IF( 数据!AH337&lt;=6,(数据!AH337-1)*权重!X$48,              IF(数据!AH337&lt;=10, 5*权重!X$48+(数据!AH337-4)*权重!X$50,                              5*权重!X$48+4*权重!X$50+(数据!AH337-10)*权重!X$52              )  )</f>
        <v>-4.9999999999999989E-2</v>
      </c>
      <c r="AI337" s="16">
        <f>IF( 数据!AI337&lt;=6,(数据!AI337-1)*权重!Y$48,              IF(数据!AI337&lt;=12, 5*权重!Y$48+(数据!AI337-6)*权重!Y$49,                              5*权重!Y$48+6*权重!Y$49+(数据!AI337-12)*权重!Y$51              )
 )</f>
        <v>0.2</v>
      </c>
      <c r="AJ337" s="16">
        <f>IF( 数据!AJ337&lt;=6,(数据!AJ337-1)*权重!Z$48,              IF(数据!AJ337&lt;=10, 5*权重!Z$48+(数据!AJ337-4)*权重!Z$50,                              5*权重!Z$48+4*权重!Z$50+(数据!AJ337-10)*权重!Z$52              )  )</f>
        <v>10.425000000000001</v>
      </c>
      <c r="AK337" s="16">
        <f>IF( 数据!AK337&lt;=6,(数据!AK337-1)*权重!AA$48,              IF(数据!AK337&lt;=10, 5*权重!AA$48+(数据!AK337-4)*权重!AA$50,                              5*权重!AA$48+4*权重!AA$50+(数据!AK337-10)*权重!AA$52              )  )</f>
        <v>-0.92500000000000004</v>
      </c>
      <c r="AL337" s="16">
        <f>IF( 数据!AL337&lt;=6,(数据!AL337-1)*权重!AB$48,              IF(数据!AL337&lt;=12, 5*权重!AB$48+(数据!AL337-6)*权重!AB$49,                              5*权重!AB$48+6*权重!AB$49+(数据!AL337-12)*权重!AB$51              )
 )</f>
        <v>18</v>
      </c>
      <c r="AM337" s="16">
        <f>IF( 数据!AM337&lt;=6,(数据!AM337-1)*权重!AC$48,              IF(数据!AM337&lt;=12, 5*权重!AC$48+(数据!AM337-6)*权重!AC$49,                              5*权重!AC$48+6*权重!AC$49+(数据!AM337-12)*权重!AC$51              )
 )</f>
        <v>9.9666666666666668</v>
      </c>
      <c r="AN337" s="16">
        <f>IF( 数据!AN337&lt;=6,(数据!AN337-1)*权重!AD$48,              IF(数据!AN337&lt;=12, 5*权重!AD$48+(数据!AN337-6)*权重!AD$49,                              5*权重!AD$48+6*权重!AD$49+(数据!AN337-12)*权重!AD$51              )
 )</f>
        <v>77.333333333333329</v>
      </c>
      <c r="AO337" s="16">
        <f>IF( 数据!AO337&lt;=6,(数据!AO337-1)*权重!AE$48,              IF(数据!AO337&lt;=12, 5*权重!AE$48+(数据!AO337-6)*权重!AE$49,                              5*权重!AE$48+6*权重!AE$49+(数据!AO337-12)*权重!AE$51              )
 )</f>
        <v>17.7</v>
      </c>
      <c r="AP337" s="16">
        <f>IF( 数据!AP337&lt;=6,(数据!AP337-1)*权重!AF$48,              IF(数据!AP337&lt;=12, 5*权重!AF$48+(数据!AP337-6)*权重!AF$49,                              5*权重!AF$48+6*权重!AF$49+(数据!AP337-12)*权重!AF$51              )
 )</f>
        <v>14.466666666666667</v>
      </c>
      <c r="AQ337" s="16">
        <f>IF( 数据!AQ337&lt;=6,(数据!AQ337-1)*权重!AG$48,              IF(数据!AQ337&lt;=12, 5*权重!AG$48+(数据!AQ337-6)*权重!AG$49,                              5*权重!AG$48+6*权重!AG$49+(数据!AQ337-12)*权重!AG$51              )
 )</f>
        <v>18.833333333333336</v>
      </c>
      <c r="AR337" s="16">
        <f>IF( 数据!AR337&lt;=6,(数据!AR337-1)*权重!AH$48,              IF(数据!AR337&lt;=12, 5*权重!AH$48+(数据!AR337-6)*权重!AH$49,                              5*权重!AH$48+6*权重!AH$49+(数据!AR337-12)*权重!AH$51              )
 )</f>
        <v>15.733333333333333</v>
      </c>
      <c r="AS337" s="16">
        <f>IF( 数据!AS337&lt;=6,(数据!AS337-1)*权重!AI$48,              IF(数据!AS337&lt;=12, 5*权重!AI$48+(数据!AS337-6)*权重!AI$49,                              5*权重!AI$48+6*权重!AI$49+(数据!AS337-12)*权重!AI$51              )
 )</f>
        <v>8.5500000000000007</v>
      </c>
      <c r="AT337" s="16">
        <f>IF( 数据!AT337&lt;=6,(数据!AT337-1)*权重!AJ$48,              IF(数据!AT337&lt;=12, 5*权重!AJ$48+(数据!AT337-6)*权重!AJ$49,                              5*权重!AJ$48+6*权重!AJ$49+(数据!AT337-12)*权重!AJ$51              )
 )</f>
        <v>76.75</v>
      </c>
      <c r="AU337" s="16">
        <f>IF( 数据!AU337&lt;=6,(数据!AU337-1)*权重!AK$48,              IF(数据!AU337&lt;=12, 5*权重!AK$48+(数据!AU337-6)*权重!AK$49,                              5*权重!AK$48+6*权重!AK$49+(数据!AU337-12)*权重!AK$51              )
 )</f>
        <v>14.799999999999999</v>
      </c>
      <c r="AV337" s="16">
        <f>IF( 数据!AV337&lt;=6,(数据!AV337-1)*权重!AL$48,              IF(数据!AV337&lt;=10, 5*权重!AL$48+(数据!AV337-4)*权重!AL$50,                              5*权重!AL$48+4*权重!AL$50+(数据!AV337-10)*权重!AL$52              )  )</f>
        <v>2.5499999999999998</v>
      </c>
      <c r="AW337" s="16">
        <f>IF( 数据!AW337&lt;=6,(数据!AW337-1)*权重!AM$48,              IF(数据!AW337&lt;=10, 5*权重!AM$48+(数据!AW337-4)*权重!AM$50,                              5*权重!AM$48+4*权重!AM$50+(数据!AW337-10)*权重!AM$52              )  )</f>
        <v>4.95</v>
      </c>
      <c r="AX337" s="16">
        <f>IF( 数据!AX337&lt;=6,(数据!AX337-1)*权重!AN$48,              IF(数据!AX337&lt;=10, 5*权重!AN$48+(数据!AX337-4)*权重!AN$50,                              5*权重!AN$48+4*权重!AN$50+(数据!AX337-10)*权重!AN$52              )  )</f>
        <v>22.074999999999999</v>
      </c>
      <c r="AY337" s="8">
        <v>1</v>
      </c>
      <c r="AZ337" s="8">
        <v>3</v>
      </c>
      <c r="BA337" s="8">
        <v>3</v>
      </c>
      <c r="BB337" s="8">
        <v>3</v>
      </c>
      <c r="BC337" s="8">
        <v>1</v>
      </c>
      <c r="BD337" s="8">
        <v>3</v>
      </c>
      <c r="BE337" s="8">
        <v>1</v>
      </c>
      <c r="BF337" s="8">
        <v>2</v>
      </c>
      <c r="BG337" s="8">
        <v>1</v>
      </c>
      <c r="BH337" s="8">
        <v>1</v>
      </c>
      <c r="BI337" s="8">
        <v>2</v>
      </c>
      <c r="BJ337" s="8" t="s">
        <v>26</v>
      </c>
      <c r="BK337" s="8" t="s">
        <v>20</v>
      </c>
      <c r="BL337" s="8">
        <v>14</v>
      </c>
      <c r="BM337" s="8" t="s">
        <v>26</v>
      </c>
      <c r="BN337" s="8"/>
      <c r="BO337" s="8">
        <v>6</v>
      </c>
      <c r="BP337" s="34">
        <v>47299</v>
      </c>
      <c r="BQ337" s="8" t="s">
        <v>21</v>
      </c>
      <c r="BR337" s="8" t="s">
        <v>156</v>
      </c>
    </row>
    <row r="338" spans="1:70" ht="15.5" thickBot="1" x14ac:dyDescent="0.35">
      <c r="A338" s="8" t="s">
        <v>26</v>
      </c>
      <c r="B338" s="16">
        <f t="shared" si="13"/>
        <v>420.21666666666664</v>
      </c>
      <c r="C338" s="8" t="s">
        <v>678</v>
      </c>
      <c r="D338" s="8" t="s">
        <v>154</v>
      </c>
      <c r="E338" s="33">
        <v>1</v>
      </c>
      <c r="F338" s="8">
        <v>0</v>
      </c>
      <c r="G338" s="8" t="s">
        <v>33</v>
      </c>
      <c r="H338" s="8" t="s">
        <v>25</v>
      </c>
      <c r="I338" s="8">
        <v>28</v>
      </c>
      <c r="J338" s="8">
        <v>139</v>
      </c>
      <c r="K338" s="8">
        <v>166</v>
      </c>
      <c r="L338" s="16">
        <f>IF( 数据!L338&lt;=6,(数据!L338-1)*权重!B$48,              IF(数据!L338&lt;=12, 5*权重!B$48+(数据!L338-6)*权重!B$49,                              5*权重!B$48+6*权重!B$49+(数据!L338-12)*权重!B$51              )
 )</f>
        <v>3.0833333333333335</v>
      </c>
      <c r="M338" s="16">
        <f>IF( 数据!M338&lt;=6,(数据!M338-1)*权重!C$48,              IF(数据!M338&lt;=12, 5*权重!C$48+(数据!M338-6)*权重!C$49,                              5*权重!C$48+6*权重!C$49+(数据!M338-12)*权重!C$51              )
 )</f>
        <v>0.90000000000000013</v>
      </c>
      <c r="N338" s="16">
        <f>IF( 数据!N338&lt;=6,(数据!N338-1)*权重!D$48,              IF(数据!N338&lt;=12, 5*权重!D$48+(数据!N338-6)*权重!D$49,                              5*权重!D$48+6*权重!D$49+(数据!N338-12)*权重!D$51              )
 )</f>
        <v>0.8</v>
      </c>
      <c r="O338" s="16">
        <f>IF( 数据!O338&lt;=6,(数据!O338-1)*权重!E$48,              IF(数据!O338&lt;=12, 5*权重!E$48+(数据!O338-6)*权重!E$49,                              5*权重!E$48+6*权重!E$49+(数据!O338-12)*权重!E$51              )
 )</f>
        <v>0</v>
      </c>
      <c r="P338" s="16">
        <f>IF( 数据!P338&lt;=6,(数据!P338-1)*权重!F$48,              IF(数据!P338&lt;=12, 5*权重!F$48+(数据!P338-6)*权重!F$49,                              5*权重!F$48+6*权重!F$49+(数据!P338-12)*权重!F$51              )
 )</f>
        <v>-3.1166666666666663</v>
      </c>
      <c r="Q338" s="16">
        <f>IF( 数据!Q338&lt;=6,(数据!Q338-1)*权重!G$48,              IF(数据!Q338&lt;=12, 5*权重!G$48+(数据!Q338-6)*权重!G$49,                              5*权重!G$48+6*权重!G$49+(数据!Q338-12)*权重!G$51              )
 )</f>
        <v>0</v>
      </c>
      <c r="R338" s="16">
        <f>IF( 数据!R338&lt;=6,(数据!R338-1)*权重!H$48,              IF(数据!R338&lt;=12, 5*权重!H$48+(数据!R338-6)*权重!H$49,                              5*权重!H$48+6*权重!H$49+(数据!R338-12)*权重!H$51              )
 )</f>
        <v>0</v>
      </c>
      <c r="S338" s="16">
        <f>IF( 数据!S338&lt;=6,(数据!S338-1)*权重!I$48,              IF(数据!S338&lt;=12, 5*权重!I$48+(数据!S338-6)*权重!I$49,                              5*权重!I$48+6*权重!I$49+(数据!S338-12)*权重!I$51              )
 )</f>
        <v>13.666666666666666</v>
      </c>
      <c r="T338" s="16">
        <f>IF( 数据!T338&lt;=6,(数据!T338-1)*权重!J$48,              IF(数据!T338&lt;=12, 5*权重!J$48+(数据!T338-6)*权重!J$49,                              5*权重!J$48+6*权重!J$49+(数据!T338-12)*权重!J$51              )
 )</f>
        <v>-0.20000000000000018</v>
      </c>
      <c r="U338" s="16">
        <f>IF( 数据!U338&lt;=6,(数据!U338-1)*权重!K$48,              IF(数据!U338&lt;=12, 5*权重!K$48+(数据!U338-6)*权重!K$49,                              5*权重!K$48+6*权重!K$49+(数据!U338-12)*权重!K$51              )
 )</f>
        <v>0</v>
      </c>
      <c r="V338" s="16">
        <f>IF( 数据!V338&lt;=6,(数据!V338-1)*权重!L$48,              IF(数据!V338&lt;=12, 5*权重!L$48+(数据!V338-6)*权重!L$49,                              5*权重!L$48+6*权重!L$49+(数据!V338-12)*权重!L$51              )
 )</f>
        <v>8.1666666666666679</v>
      </c>
      <c r="W338" s="16">
        <f>IF( 数据!W338&lt;=6,(数据!W338-1)*权重!M$48,              IF(数据!W338&lt;=12, 5*权重!M$48+(数据!W338-6)*权重!M$49,                              5*权重!M$48+6*权重!M$49+(数据!W338-12)*权重!M$51              )
 )</f>
        <v>-0.53333333333333333</v>
      </c>
      <c r="X338" s="16">
        <f>IF( 数据!X338&lt;=6,(数据!X338-1)*权重!N$48,              IF(数据!X338&lt;=12, 5*权重!N$48+(数据!X338-6)*权重!N$49,                              5*权重!N$48+6*权重!N$49+(数据!X338-12)*权重!N$51              )
 )</f>
        <v>4.1333333333333329</v>
      </c>
      <c r="Y338" s="16">
        <f>IF( 数据!Y338&lt;=6,(数据!Y338-1)*权重!O$48,              IF(数据!Y338&lt;=12, 5*权重!O$48+(数据!Y338-6)*权重!O$49,                              5*权重!O$48+6*权重!O$49+(数据!Y338-12)*权重!O$51              )
 )</f>
        <v>1.6166666666666667</v>
      </c>
      <c r="Z338" s="16">
        <f>IF( 数据!Z338&lt;=6,(数据!Z338-1)*权重!P$48,              IF(数据!Z338&lt;=10, 5*权重!P$48+(数据!Z338-4)*权重!P$50,                              5*权重!P$48+4*权重!P$50+(数据!Z338-10)*权重!P$52              )  )</f>
        <v>-0.90000000000000013</v>
      </c>
      <c r="AA338" s="16">
        <f>IF( 数据!AA338&lt;=6,(数据!AA338-1)*权重!Q$48,              IF(数据!AA338&lt;=12, 5*权重!Q$48+(数据!AA338-6)*权重!Q$49,                              5*权重!Q$48+6*权重!Q$49+(数据!AA338-12)*权重!Q$51              )
 )</f>
        <v>5.3666666666666663</v>
      </c>
      <c r="AB338" s="16">
        <f>IF( 数据!AB338&lt;=6,(数据!AB338-1)*权重!R$48,              IF(数据!AB338&lt;=10, 5*权重!R$48+(数据!AB338-4)*权重!R$50,                              5*权重!R$48+4*权重!R$50+(数据!AB338-10)*权重!R$52              )  )</f>
        <v>57.5</v>
      </c>
      <c r="AC338" s="16">
        <f>IF( 数据!AC338&lt;=6,(数据!AC338-1)*权重!S$48,              IF(数据!AC338&lt;=12, 5*权重!S$48+(数据!AC338-6)*权重!S$49,                              5*权重!S$48+6*权重!S$49+(数据!AC338-12)*权重!S$51              )
 )</f>
        <v>19.5</v>
      </c>
      <c r="AD338" s="16">
        <f>IF( 数据!AD338&lt;=6,(数据!AD338-1)*权重!T$48,              IF(数据!AD338&lt;=12, 5*权重!T$48+(数据!AD338-6)*权重!T$49,                              5*权重!T$48+6*权重!T$49+(数据!AD338-12)*权重!T$51              )
 )</f>
        <v>-6.666666666666643E-2</v>
      </c>
      <c r="AE338" s="16">
        <f>IF( 数据!AE338&lt;=6,(数据!AE338-1)*权重!U$48,              IF(数据!AE338&lt;=10, 5*权重!U$48+(数据!AE338-4)*权重!U$50,                              5*权重!U$48+4*权重!U$50+(数据!AE338-10)*权重!U$52              )  )</f>
        <v>-2.7249999999999996</v>
      </c>
      <c r="AF338" s="16">
        <f>IF( 数据!AF338&lt;=6,(数据!AF338-1)*权重!V$48,              IF(数据!AF338&lt;=10, 5*权重!V$48+(数据!AF338-4)*权重!V$50,                              5*权重!V$48+4*权重!V$50+(数据!AF338-10)*权重!V$52              )  )</f>
        <v>7.6125000000000007</v>
      </c>
      <c r="AG338" s="16">
        <f>IF( 数据!AG338&lt;=6,(数据!AG338-1)*权重!W$48,              IF(数据!AG338&lt;=12, 5*权重!W$48+(数据!AG338-6)*权重!W$49,                              5*权重!W$48+6*权重!W$49+(数据!AG338-12)*权重!W$51              )
 )</f>
        <v>4.4000000000000004</v>
      </c>
      <c r="AH338" s="16">
        <f>IF( 数据!AH338&lt;=6,(数据!AH338-1)*权重!X$48,              IF(数据!AH338&lt;=10, 5*权重!X$48+(数据!AH338-4)*权重!X$50,                              5*权重!X$48+4*权重!X$50+(数据!AH338-10)*权重!X$52              )  )</f>
        <v>-0.16249999999999998</v>
      </c>
      <c r="AI338" s="16">
        <f>IF( 数据!AI338&lt;=6,(数据!AI338-1)*权重!Y$48,              IF(数据!AI338&lt;=12, 5*权重!Y$48+(数据!AI338-6)*权重!Y$49,                              5*权重!Y$48+6*权重!Y$49+(数据!AI338-12)*权重!Y$51              )
 )</f>
        <v>6.666666666666668E-2</v>
      </c>
      <c r="AJ338" s="16">
        <f>IF( 数据!AJ338&lt;=6,(数据!AJ338-1)*权重!Z$48,              IF(数据!AJ338&lt;=10, 5*权重!Z$48+(数据!AJ338-4)*权重!Z$50,                              5*权重!Z$48+4*权重!Z$50+(数据!AJ338-10)*权重!Z$52              )  )</f>
        <v>9.25</v>
      </c>
      <c r="AK338" s="16">
        <f>IF( 数据!AK338&lt;=6,(数据!AK338-1)*权重!AA$48,              IF(数据!AK338&lt;=10, 5*权重!AA$48+(数据!AK338-4)*权重!AA$50,                              5*权重!AA$48+4*权重!AA$50+(数据!AK338-10)*权重!AA$52              )  )</f>
        <v>-0.75000000000000022</v>
      </c>
      <c r="AL338" s="16">
        <f>IF( 数据!AL338&lt;=6,(数据!AL338-1)*权重!AB$48,              IF(数据!AL338&lt;=12, 5*权重!AB$48+(数据!AL338-6)*权重!AB$49,                              5*权重!AB$48+6*权重!AB$49+(数据!AL338-12)*权重!AB$51              )
 )</f>
        <v>12.6</v>
      </c>
      <c r="AM338" s="16">
        <f>IF( 数据!AM338&lt;=6,(数据!AM338-1)*权重!AC$48,              IF(数据!AM338&lt;=12, 5*权重!AC$48+(数据!AM338-6)*权重!AC$49,                              5*权重!AC$48+6*权重!AC$49+(数据!AM338-12)*权重!AC$51              )
 )</f>
        <v>8.2333333333333343</v>
      </c>
      <c r="AN338" s="16">
        <f>IF( 数据!AN338&lt;=6,(数据!AN338-1)*权重!AD$48,              IF(数据!AN338&lt;=12, 5*权重!AD$48+(数据!AN338-6)*权重!AD$49,                              5*权重!AD$48+6*权重!AD$49+(数据!AN338-12)*权重!AD$51              )
 )</f>
        <v>82.0625</v>
      </c>
      <c r="AO338" s="16">
        <f>IF( 数据!AO338&lt;=6,(数据!AO338-1)*权重!AE$48,              IF(数据!AO338&lt;=12, 5*权重!AE$48+(数据!AO338-6)*权重!AE$49,                              5*权重!AE$48+6*权重!AE$49+(数据!AO338-12)*权重!AE$51              )
 )</f>
        <v>11.116666666666667</v>
      </c>
      <c r="AP338" s="16">
        <f>IF( 数据!AP338&lt;=6,(数据!AP338-1)*权重!AF$48,              IF(数据!AP338&lt;=12, 5*权重!AF$48+(数据!AP338-6)*权重!AF$49,                              5*权重!AF$48+6*权重!AF$49+(数据!AP338-12)*权重!AF$51              )
 )</f>
        <v>16.399999999999999</v>
      </c>
      <c r="AQ338" s="16">
        <f>IF( 数据!AQ338&lt;=6,(数据!AQ338-1)*权重!AG$48,              IF(数据!AQ338&lt;=12, 5*权重!AG$48+(数据!AQ338-6)*权重!AG$49,                              5*权重!AG$48+6*权重!AG$49+(数据!AQ338-12)*权重!AG$51              )
 )</f>
        <v>19.866666666666667</v>
      </c>
      <c r="AR338" s="16">
        <f>IF( 数据!AR338&lt;=6,(数据!AR338-1)*权重!AH$48,              IF(数据!AR338&lt;=12, 5*权重!AH$48+(数据!AR338-6)*权重!AH$49,                              5*权重!AH$48+6*权重!AH$49+(数据!AR338-12)*权重!AH$51              )
 )</f>
        <v>13.399999999999999</v>
      </c>
      <c r="AS338" s="16">
        <f>IF( 数据!AS338&lt;=6,(数据!AS338-1)*权重!AI$48,              IF(数据!AS338&lt;=12, 5*权重!AI$48+(数据!AS338-6)*权重!AI$49,                              5*权重!AI$48+6*权重!AI$49+(数据!AS338-12)*权重!AI$51              )
 )</f>
        <v>6.6500000000000012</v>
      </c>
      <c r="AT338" s="16">
        <f>IF( 数据!AT338&lt;=6,(数据!AT338-1)*权重!AJ$48,              IF(数据!AT338&lt;=12, 5*权重!AJ$48+(数据!AT338-6)*权重!AJ$49,                              5*权重!AJ$48+6*权重!AJ$49+(数据!AT338-12)*权重!AJ$51              )
 )</f>
        <v>81.625</v>
      </c>
      <c r="AU338" s="16">
        <f>IF( 数据!AU338&lt;=6,(数据!AU338-1)*权重!AK$48,              IF(数据!AU338&lt;=12, 5*权重!AK$48+(数据!AU338-6)*权重!AK$49,                              5*权重!AK$48+6*权重!AK$49+(数据!AU338-12)*权重!AK$51              )
 )</f>
        <v>12.366666666666667</v>
      </c>
      <c r="AV338" s="16">
        <f>IF( 数据!AV338&lt;=6,(数据!AV338-1)*权重!AL$48,              IF(数据!AV338&lt;=10, 5*权重!AL$48+(数据!AV338-4)*权重!AL$50,                              5*权重!AL$48+4*权重!AL$50+(数据!AV338-10)*权重!AL$52              )  )</f>
        <v>2.2999999999999998</v>
      </c>
      <c r="AW338" s="16">
        <f>IF( 数据!AW338&lt;=6,(数据!AW338-1)*权重!AM$48,              IF(数据!AW338&lt;=10, 5*权重!AM$48+(数据!AW338-4)*权重!AM$50,                              5*权重!AM$48+4*权重!AM$50+(数据!AW338-10)*权重!AM$52              )  )</f>
        <v>3.0750000000000002</v>
      </c>
      <c r="AX338" s="16">
        <f>IF( 数据!AX338&lt;=6,(数据!AX338-1)*权重!AN$48,              IF(数据!AX338&lt;=10, 5*权重!AN$48+(数据!AX338-4)*权重!AN$50,                              5*权重!AN$48+4*权重!AN$50+(数据!AX338-10)*权重!AN$52              )  )</f>
        <v>22.912499999999998</v>
      </c>
      <c r="AY338" s="8">
        <v>1</v>
      </c>
      <c r="AZ338" s="8">
        <v>2</v>
      </c>
      <c r="BA338" s="8">
        <v>3</v>
      </c>
      <c r="BB338" s="8">
        <v>1</v>
      </c>
      <c r="BC338" s="8">
        <v>2</v>
      </c>
      <c r="BD338" s="8">
        <v>2</v>
      </c>
      <c r="BE338" s="8">
        <v>2</v>
      </c>
      <c r="BF338" s="8">
        <v>1</v>
      </c>
      <c r="BG338" s="8">
        <v>2</v>
      </c>
      <c r="BH338" s="8">
        <v>2</v>
      </c>
      <c r="BI338" s="8">
        <v>2</v>
      </c>
      <c r="BJ338" s="8" t="s">
        <v>26</v>
      </c>
      <c r="BK338" s="8" t="s">
        <v>20</v>
      </c>
      <c r="BL338" s="8">
        <v>12</v>
      </c>
      <c r="BM338" s="8" t="s">
        <v>26</v>
      </c>
      <c r="BN338" s="8"/>
      <c r="BO338" s="8">
        <v>67</v>
      </c>
      <c r="BP338" s="34">
        <v>46568</v>
      </c>
      <c r="BQ338" s="8" t="s">
        <v>21</v>
      </c>
      <c r="BR338" s="8" t="s">
        <v>156</v>
      </c>
    </row>
    <row r="339" spans="1:70" ht="15.5" thickBot="1" x14ac:dyDescent="0.35">
      <c r="A339" s="8" t="s">
        <v>26</v>
      </c>
      <c r="B339" s="16">
        <f t="shared" si="13"/>
        <v>400.60749999999996</v>
      </c>
      <c r="C339" s="8" t="s">
        <v>679</v>
      </c>
      <c r="D339" s="8" t="s">
        <v>154</v>
      </c>
      <c r="E339" s="33">
        <v>1</v>
      </c>
      <c r="F339" s="8">
        <v>0</v>
      </c>
      <c r="G339" s="8" t="s">
        <v>33</v>
      </c>
      <c r="H339" s="8" t="s">
        <v>23</v>
      </c>
      <c r="I339" s="8">
        <v>32</v>
      </c>
      <c r="J339" s="8">
        <v>140</v>
      </c>
      <c r="K339" s="8">
        <v>145</v>
      </c>
      <c r="L339" s="16">
        <f>IF( 数据!L339&lt;=6,(数据!L339-1)*权重!B$48,              IF(数据!L339&lt;=12, 5*权重!B$48+(数据!L339-6)*权重!B$49,                              5*权重!B$48+6*权重!B$49+(数据!L339-12)*权重!B$51              )
 )</f>
        <v>3.9333333333333331</v>
      </c>
      <c r="M339" s="16">
        <f>IF( 数据!M339&lt;=6,(数据!M339-1)*权重!C$48,              IF(数据!M339&lt;=12, 5*权重!C$48+(数据!M339-6)*权重!C$49,                              5*权重!C$48+6*权重!C$49+(数据!M339-12)*权重!C$51              )
 )</f>
        <v>0.5</v>
      </c>
      <c r="N339" s="16">
        <f>IF( 数据!N339&lt;=6,(数据!N339-1)*权重!D$48,              IF(数据!N339&lt;=12, 5*权重!D$48+(数据!N339-6)*权重!D$49,                              5*权重!D$48+6*权重!D$49+(数据!N339-12)*权重!D$51              )
 )</f>
        <v>-0.27999999999999992</v>
      </c>
      <c r="O339" s="16">
        <f>IF( 数据!O339&lt;=6,(数据!O339-1)*权重!E$48,              IF(数据!O339&lt;=12, 5*权重!E$48+(数据!O339-6)*权重!E$49,                              5*权重!E$48+6*权重!E$49+(数据!O339-12)*权重!E$51              )
 )</f>
        <v>0</v>
      </c>
      <c r="P339" s="16">
        <f>IF( 数据!P339&lt;=6,(数据!P339-1)*权重!F$48,              IF(数据!P339&lt;=12, 5*权重!F$48+(数据!P339-6)*权重!F$49,                              5*权重!F$48+6*权重!F$49+(数据!P339-12)*权重!F$51              )
 )</f>
        <v>-3.1166666666666663</v>
      </c>
      <c r="Q339" s="16">
        <f>IF( 数据!Q339&lt;=6,(数据!Q339-1)*权重!G$48,              IF(数据!Q339&lt;=12, 5*权重!G$48+(数据!Q339-6)*权重!G$49,                              5*权重!G$48+6*权重!G$49+(数据!Q339-12)*权重!G$51              )
 )</f>
        <v>0</v>
      </c>
      <c r="R339" s="16">
        <f>IF( 数据!R339&lt;=6,(数据!R339-1)*权重!H$48,              IF(数据!R339&lt;=12, 5*权重!H$48+(数据!R339-6)*权重!H$49,                              5*权重!H$48+6*权重!H$49+(数据!R339-12)*权重!H$51              )
 )</f>
        <v>0</v>
      </c>
      <c r="S339" s="16">
        <f>IF( 数据!S339&lt;=6,(数据!S339-1)*权重!I$48,              IF(数据!S339&lt;=12, 5*权重!I$48+(数据!S339-6)*权重!I$49,                              5*权重!I$48+6*权重!I$49+(数据!S339-12)*权重!I$51              )
 )</f>
        <v>15.2</v>
      </c>
      <c r="T339" s="16">
        <f>IF( 数据!T339&lt;=6,(数据!T339-1)*权重!J$48,              IF(数据!T339&lt;=12, 5*权重!J$48+(数据!T339-6)*权重!J$49,                              5*权重!J$48+6*权重!J$49+(数据!T339-12)*权重!J$51              )
 )</f>
        <v>1.2999999999999998</v>
      </c>
      <c r="U339" s="16">
        <f>IF( 数据!U339&lt;=6,(数据!U339-1)*权重!K$48,              IF(数据!U339&lt;=12, 5*权重!K$48+(数据!U339-6)*权重!K$49,                              5*权重!K$48+6*权重!K$49+(数据!U339-12)*权重!K$51              )
 )</f>
        <v>0</v>
      </c>
      <c r="V339" s="16">
        <f>IF( 数据!V339&lt;=6,(数据!V339-1)*权重!L$48,              IF(数据!V339&lt;=12, 5*权重!L$48+(数据!V339-6)*权重!L$49,                              5*权重!L$48+6*权重!L$49+(数据!V339-12)*权重!L$51              )
 )</f>
        <v>6.0333333333333341</v>
      </c>
      <c r="W339" s="16">
        <f>IF( 数据!W339&lt;=6,(数据!W339-1)*权重!M$48,              IF(数据!W339&lt;=12, 5*权重!M$48+(数据!W339-6)*权重!M$49,                              5*权重!M$48+6*权重!M$49+(数据!W339-12)*权重!M$51              )
 )</f>
        <v>0.1333333333333333</v>
      </c>
      <c r="X339" s="16">
        <f>IF( 数据!X339&lt;=6,(数据!X339-1)*权重!N$48,              IF(数据!X339&lt;=12, 5*权重!N$48+(数据!X339-6)*权重!N$49,                              5*权重!N$48+6*权重!N$49+(数据!X339-12)*权重!N$51              )
 )</f>
        <v>3.1999999999999997</v>
      </c>
      <c r="Y339" s="16">
        <f>IF( 数据!Y339&lt;=6,(数据!Y339-1)*权重!O$48,              IF(数据!Y339&lt;=12, 5*权重!O$48+(数据!Y339-6)*权重!O$49,                              5*权重!O$48+6*权重!O$49+(数据!Y339-12)*权重!O$51              )
 )</f>
        <v>1.2833333333333332</v>
      </c>
      <c r="Z339" s="16">
        <f>IF( 数据!Z339&lt;=6,(数据!Z339-1)*权重!P$48,              IF(数据!Z339&lt;=10, 5*权重!P$48+(数据!Z339-4)*权重!P$50,                              5*权重!P$48+4*权重!P$50+(数据!Z339-10)*权重!P$52              )  )</f>
        <v>-1.7250000000000001</v>
      </c>
      <c r="AA339" s="16">
        <f>IF( 数据!AA339&lt;=6,(数据!AA339-1)*权重!Q$48,              IF(数据!AA339&lt;=12, 5*权重!Q$48+(数据!AA339-6)*权重!Q$49,                              5*权重!Q$48+6*权重!Q$49+(数据!AA339-12)*权重!Q$51              )
 )</f>
        <v>5.166666666666667</v>
      </c>
      <c r="AB339" s="16">
        <f>IF( 数据!AB339&lt;=6,(数据!AB339-1)*权重!R$48,              IF(数据!AB339&lt;=10, 5*权重!R$48+(数据!AB339-4)*权重!R$50,                              5*权重!R$48+4*权重!R$50+(数据!AB339-10)*权重!R$52              )  )</f>
        <v>57.5</v>
      </c>
      <c r="AC339" s="16">
        <f>IF( 数据!AC339&lt;=6,(数据!AC339-1)*权重!S$48,              IF(数据!AC339&lt;=12, 5*权重!S$48+(数据!AC339-6)*权重!S$49,                              5*权重!S$48+6*权重!S$49+(数据!AC339-12)*权重!S$51              )
 )</f>
        <v>18.75</v>
      </c>
      <c r="AD339" s="16">
        <f>IF( 数据!AD339&lt;=6,(数据!AD339-1)*权重!T$48,              IF(数据!AD339&lt;=12, 5*权重!T$48+(数据!AD339-6)*权重!T$49,                              5*权重!T$48+6*权重!T$49+(数据!AD339-12)*权重!T$51              )
 )</f>
        <v>-0.86666666666666625</v>
      </c>
      <c r="AE339" s="16">
        <f>IF( 数据!AE339&lt;=6,(数据!AE339-1)*权重!U$48,              IF(数据!AE339&lt;=10, 5*权重!U$48+(数据!AE339-4)*权重!U$50,                              5*权重!U$48+4*权重!U$50+(数据!AE339-10)*权重!U$52              )  )</f>
        <v>-2.1999999999999993</v>
      </c>
      <c r="AF339" s="16">
        <f>IF( 数据!AF339&lt;=6,(数据!AF339-1)*权重!V$48,              IF(数据!AF339&lt;=10, 5*权重!V$48+(数据!AF339-4)*权重!V$50,                              5*权重!V$48+4*权重!V$50+(数据!AF339-10)*权重!V$52              )  )</f>
        <v>7.0875000000000004</v>
      </c>
      <c r="AG339" s="16">
        <f>IF( 数据!AG339&lt;=6,(数据!AG339-1)*权重!W$48,              IF(数据!AG339&lt;=12, 5*权重!W$48+(数据!AG339-6)*权重!W$49,                              5*权重!W$48+6*权重!W$49+(数据!AG339-12)*权重!W$51              )
 )</f>
        <v>3.0999999999999996</v>
      </c>
      <c r="AH339" s="16">
        <f>IF( 数据!AH339&lt;=6,(数据!AH339-1)*权重!X$48,              IF(数据!AH339&lt;=10, 5*权重!X$48+(数据!AH339-4)*权重!X$50,                              5*权重!X$48+4*权重!X$50+(数据!AH339-10)*权重!X$52              )  )</f>
        <v>6.25E-2</v>
      </c>
      <c r="AI339" s="16">
        <f>IF( 数据!AI339&lt;=6,(数据!AI339-1)*权重!Y$48,              IF(数据!AI339&lt;=12, 5*权重!Y$48+(数据!AI339-6)*权重!Y$49,                              5*权重!Y$48+6*权重!Y$49+(数据!AI339-12)*权重!Y$51              )
 )</f>
        <v>0.26666666666666666</v>
      </c>
      <c r="AJ339" s="16">
        <f>IF( 数据!AJ339&lt;=6,(数据!AJ339-1)*权重!Z$48,              IF(数据!AJ339&lt;=10, 5*权重!Z$48+(数据!AJ339-4)*权重!Z$50,                              5*权重!Z$48+4*权重!Z$50+(数据!AJ339-10)*权重!Z$52              )  )</f>
        <v>9.8375000000000004</v>
      </c>
      <c r="AK339" s="16">
        <f>IF( 数据!AK339&lt;=6,(数据!AK339-1)*权重!AA$48,              IF(数据!AK339&lt;=10, 5*权重!AA$48+(数据!AK339-4)*权重!AA$50,                              5*权重!AA$48+4*权重!AA$50+(数据!AK339-10)*权重!AA$52              )  )</f>
        <v>-0.40000000000000013</v>
      </c>
      <c r="AL339" s="16">
        <f>IF( 数据!AL339&lt;=6,(数据!AL339-1)*权重!AB$48,              IF(数据!AL339&lt;=12, 5*权重!AB$48+(数据!AL339-6)*权重!AB$49,                              5*权重!AB$48+6*权重!AB$49+(数据!AL339-12)*权重!AB$51              )
 )</f>
        <v>15.3</v>
      </c>
      <c r="AM339" s="16">
        <f>IF( 数据!AM339&lt;=6,(数据!AM339-1)*权重!AC$48,              IF(数据!AM339&lt;=12, 5*权重!AC$48+(数据!AM339-6)*权重!AC$49,                              5*权重!AC$48+6*权重!AC$49+(数据!AM339-12)*权重!AC$51              )
 )</f>
        <v>8.8666666666666671</v>
      </c>
      <c r="AN339" s="16">
        <f>IF( 数据!AN339&lt;=6,(数据!AN339-1)*权重!AD$48,              IF(数据!AN339&lt;=12, 5*权重!AD$48+(数据!AN339-6)*权重!AD$49,                              5*权重!AD$48+6*权重!AD$49+(数据!AN339-12)*权重!AD$51              )
 )</f>
        <v>67.875</v>
      </c>
      <c r="AO339" s="16">
        <f>IF( 数据!AO339&lt;=6,(数据!AO339-1)*权重!AE$48,              IF(数据!AO339&lt;=12, 5*权重!AE$48+(数据!AO339-6)*权重!AE$49,                              5*权重!AE$48+6*权重!AE$49+(数据!AO339-12)*权重!AE$51              )
 )</f>
        <v>12.5</v>
      </c>
      <c r="AP339" s="16">
        <f>IF( 数据!AP339&lt;=6,(数据!AP339-1)*权重!AF$48,              IF(数据!AP339&lt;=12, 5*权重!AF$48+(数据!AP339-6)*权重!AF$49,                              5*权重!AF$48+6*权重!AF$49+(数据!AP339-12)*权重!AF$51              )
 )</f>
        <v>14.466666666666667</v>
      </c>
      <c r="AQ339" s="16">
        <f>IF( 数据!AQ339&lt;=6,(数据!AQ339-1)*权重!AG$48,              IF(数据!AQ339&lt;=12, 5*权重!AG$48+(数据!AQ339-6)*权重!AG$49,                              5*权重!AG$48+6*权重!AG$49+(数据!AQ339-12)*权重!AG$51              )
 )</f>
        <v>19.866666666666667</v>
      </c>
      <c r="AR339" s="16">
        <f>IF( 数据!AR339&lt;=6,(数据!AR339-1)*权重!AH$48,              IF(数据!AR339&lt;=12, 5*权重!AH$48+(数据!AR339-6)*权重!AH$49,                              5*权重!AH$48+6*权重!AH$49+(数据!AR339-12)*权重!AH$51              )
 )</f>
        <v>14.566666666666665</v>
      </c>
      <c r="AS339" s="16">
        <f>IF( 数据!AS339&lt;=6,(数据!AS339-1)*权重!AI$48,              IF(数据!AS339&lt;=12, 5*权重!AI$48+(数据!AS339-6)*权重!AI$49,                              5*权重!AI$48+6*权重!AI$49+(数据!AS339-12)*权重!AI$51              )
 )</f>
        <v>7.6000000000000014</v>
      </c>
      <c r="AT339" s="16">
        <f>IF( 数据!AT339&lt;=6,(数据!AT339-1)*权重!AJ$48,              IF(数据!AT339&lt;=12, 5*权重!AJ$48+(数据!AT339-6)*权重!AJ$49,                              5*权重!AJ$48+6*权重!AJ$49+(数据!AT339-12)*权重!AJ$51              )
 )</f>
        <v>71.875</v>
      </c>
      <c r="AU339" s="16">
        <f>IF( 数据!AU339&lt;=6,(数据!AU339-1)*权重!AK$48,              IF(数据!AU339&lt;=12, 5*权重!AK$48+(数据!AU339-6)*权重!AK$49,                              5*权重!AK$48+6*权重!AK$49+(数据!AU339-12)*权重!AK$51              )
 )</f>
        <v>14.499999999999998</v>
      </c>
      <c r="AV339" s="16">
        <f>IF( 数据!AV339&lt;=6,(数据!AV339-1)*权重!AL$48,              IF(数据!AV339&lt;=10, 5*权重!AL$48+(数据!AV339-4)*权重!AL$50,                              5*权重!AL$48+4*权重!AL$50+(数据!AV339-10)*权重!AL$52              )  )</f>
        <v>3.4</v>
      </c>
      <c r="AW339" s="16">
        <f>IF( 数据!AW339&lt;=6,(数据!AW339-1)*权重!AM$48,              IF(数据!AW339&lt;=10, 5*权重!AM$48+(数据!AW339-4)*权重!AM$50,                              5*权重!AM$48+4*权重!AM$50+(数据!AW339-10)*权重!AM$52              )  )</f>
        <v>2.95</v>
      </c>
      <c r="AX339" s="16">
        <f>IF( 数据!AX339&lt;=6,(数据!AX339-1)*权重!AN$48,              IF(数据!AX339&lt;=10, 5*权重!AN$48+(数据!AX339-4)*权重!AN$50,                              5*权重!AN$48+4*权重!AN$50+(数据!AX339-10)*权重!AN$52              )  )</f>
        <v>22.074999999999999</v>
      </c>
      <c r="AY339" s="8">
        <v>3</v>
      </c>
      <c r="AZ339" s="8">
        <v>2</v>
      </c>
      <c r="BA339" s="8">
        <v>2</v>
      </c>
      <c r="BB339" s="8">
        <v>1</v>
      </c>
      <c r="BC339" s="8">
        <v>1</v>
      </c>
      <c r="BD339" s="8">
        <v>3</v>
      </c>
      <c r="BE339" s="8">
        <v>2</v>
      </c>
      <c r="BF339" s="8">
        <v>1</v>
      </c>
      <c r="BG339" s="8">
        <v>3</v>
      </c>
      <c r="BH339" s="8">
        <v>3</v>
      </c>
      <c r="BI339" s="8">
        <v>3</v>
      </c>
      <c r="BJ339" s="8" t="s">
        <v>26</v>
      </c>
      <c r="BK339" s="8" t="s">
        <v>20</v>
      </c>
      <c r="BL339" s="8">
        <v>15</v>
      </c>
      <c r="BM339" s="8" t="s">
        <v>26</v>
      </c>
      <c r="BN339" s="8"/>
      <c r="BO339" s="8">
        <v>9</v>
      </c>
      <c r="BP339" s="34">
        <v>46203</v>
      </c>
      <c r="BQ339" s="8" t="s">
        <v>21</v>
      </c>
      <c r="BR339" s="8" t="s">
        <v>156</v>
      </c>
    </row>
    <row r="340" spans="1:70" ht="15.5" thickBot="1" x14ac:dyDescent="0.35">
      <c r="A340" s="8" t="s">
        <v>26</v>
      </c>
      <c r="B340" s="16">
        <f t="shared" si="13"/>
        <v>410.40583333333336</v>
      </c>
      <c r="C340" s="8" t="s">
        <v>680</v>
      </c>
      <c r="D340" s="8" t="s">
        <v>154</v>
      </c>
      <c r="E340" s="33">
        <v>1</v>
      </c>
      <c r="F340" s="8">
        <v>0</v>
      </c>
      <c r="G340" s="8" t="s">
        <v>20</v>
      </c>
      <c r="H340" s="8" t="s">
        <v>681</v>
      </c>
      <c r="I340" s="8">
        <v>28</v>
      </c>
      <c r="J340" s="8">
        <v>151</v>
      </c>
      <c r="K340" s="8">
        <v>163</v>
      </c>
      <c r="L340" s="16">
        <f>IF( 数据!L340&lt;=6,(数据!L340-1)*权重!B$48,              IF(数据!L340&lt;=12, 5*权重!B$48+(数据!L340-6)*权重!B$49,                              5*权重!B$48+6*权重!B$49+(数据!L340-12)*权重!B$51              )
 )</f>
        <v>4.8666666666666663</v>
      </c>
      <c r="M340" s="16">
        <f>IF( 数据!M340&lt;=6,(数据!M340-1)*权重!C$48,              IF(数据!M340&lt;=12, 5*权重!C$48+(数据!M340-6)*权重!C$49,                              5*权重!C$48+6*权重!C$49+(数据!M340-12)*权重!C$51              )
 )</f>
        <v>1.3333333333333335</v>
      </c>
      <c r="N340" s="16">
        <f>IF( 数据!N340&lt;=6,(数据!N340-1)*权重!D$48,              IF(数据!N340&lt;=12, 5*权重!D$48+(数据!N340-6)*权重!D$49,                              5*权重!D$48+6*权重!D$49+(数据!N340-12)*权重!D$51              )
 )</f>
        <v>0.52833333333333332</v>
      </c>
      <c r="O340" s="16">
        <f>IF( 数据!O340&lt;=6,(数据!O340-1)*权重!E$48,              IF(数据!O340&lt;=12, 5*权重!E$48+(数据!O340-6)*权重!E$49,                              5*权重!E$48+6*权重!E$49+(数据!O340-12)*权重!E$51              )
 )</f>
        <v>0</v>
      </c>
      <c r="P340" s="16">
        <f>IF( 数据!P340&lt;=6,(数据!P340-1)*权重!F$48,              IF(数据!P340&lt;=12, 5*权重!F$48+(数据!P340-6)*权重!F$49,                              5*权重!F$48+6*权重!F$49+(数据!P340-12)*权重!F$51              )
 )</f>
        <v>-1.583333333333333</v>
      </c>
      <c r="Q340" s="16">
        <f>IF( 数据!Q340&lt;=6,(数据!Q340-1)*权重!G$48,              IF(数据!Q340&lt;=12, 5*权重!G$48+(数据!Q340-6)*权重!G$49,                              5*权重!G$48+6*权重!G$49+(数据!Q340-12)*权重!G$51              )
 )</f>
        <v>0</v>
      </c>
      <c r="R340" s="16">
        <f>IF( 数据!R340&lt;=6,(数据!R340-1)*权重!H$48,              IF(数据!R340&lt;=12, 5*权重!H$48+(数据!R340-6)*权重!H$49,                              5*权重!H$48+6*权重!H$49+(数据!R340-12)*权重!H$51              )
 )</f>
        <v>0</v>
      </c>
      <c r="S340" s="16">
        <f>IF( 数据!S340&lt;=6,(数据!S340-1)*权重!I$48,              IF(数据!S340&lt;=12, 5*权重!I$48+(数据!S340-6)*权重!I$49,                              5*权重!I$48+6*权重!I$49+(数据!S340-12)*权重!I$51              )
 )</f>
        <v>20.666666666666664</v>
      </c>
      <c r="T340" s="16">
        <f>IF( 数据!T340&lt;=6,(数据!T340-1)*权重!J$48,              IF(数据!T340&lt;=12, 5*权重!J$48+(数据!T340-6)*权重!J$49,                              5*权重!J$48+6*权重!J$49+(数据!T340-12)*权重!J$51              )
 )</f>
        <v>0.41666666666666652</v>
      </c>
      <c r="U340" s="16">
        <f>IF( 数据!U340&lt;=6,(数据!U340-1)*权重!K$48,              IF(数据!U340&lt;=12, 5*权重!K$48+(数据!U340-6)*权重!K$49,                              5*权重!K$48+6*权重!K$49+(数据!U340-12)*权重!K$51              )
 )</f>
        <v>0</v>
      </c>
      <c r="V340" s="16">
        <f>IF( 数据!V340&lt;=6,(数据!V340-1)*权重!L$48,              IF(数据!V340&lt;=12, 5*权重!L$48+(数据!V340-6)*权重!L$49,                              5*权重!L$48+6*权重!L$49+(数据!V340-12)*权重!L$51              )
 )</f>
        <v>8.8333333333333339</v>
      </c>
      <c r="W340" s="16">
        <f>IF( 数据!W340&lt;=6,(数据!W340-1)*权重!M$48,              IF(数据!W340&lt;=12, 5*权重!M$48+(数据!W340-6)*权重!M$49,                              5*权重!M$48+6*权重!M$49+(数据!W340-12)*权重!M$51              )
 )</f>
        <v>1.4</v>
      </c>
      <c r="X340" s="16">
        <f>IF( 数据!X340&lt;=6,(数据!X340-1)*权重!N$48,              IF(数据!X340&lt;=12, 5*权重!N$48+(数据!X340-6)*权重!N$49,                              5*权重!N$48+6*权重!N$49+(数据!X340-12)*权重!N$51              )
 )</f>
        <v>1.8399999999999999</v>
      </c>
      <c r="Y340" s="16">
        <f>IF( 数据!Y340&lt;=6,(数据!Y340-1)*权重!O$48,              IF(数据!Y340&lt;=12, 5*权重!O$48+(数据!Y340-6)*权重!O$49,                              5*权重!O$48+6*权重!O$49+(数据!Y340-12)*权重!O$51              )
 )</f>
        <v>3.3666666666666667</v>
      </c>
      <c r="Z340" s="16">
        <f>IF( 数据!Z340&lt;=6,(数据!Z340-1)*权重!P$48,              IF(数据!Z340&lt;=10, 5*权重!P$48+(数据!Z340-4)*权重!P$50,                              5*权重!P$48+4*权重!P$50+(数据!Z340-10)*权重!P$52              )  )</f>
        <v>-0.55000000000000027</v>
      </c>
      <c r="AA340" s="16">
        <f>IF( 数据!AA340&lt;=6,(数据!AA340-1)*权重!Q$48,              IF(数据!AA340&lt;=12, 5*权重!Q$48+(数据!AA340-6)*权重!Q$49,                              5*权重!Q$48+6*权重!Q$49+(数据!AA340-12)*权重!Q$51              )
 )</f>
        <v>4.9333333333333327</v>
      </c>
      <c r="AB340" s="16">
        <f>IF( 数据!AB340&lt;=6,(数据!AB340-1)*权重!R$48,              IF(数据!AB340&lt;=10, 5*权重!R$48+(数据!AB340-4)*权重!R$50,                              5*权重!R$48+4*权重!R$50+(数据!AB340-10)*权重!R$52              )  )</f>
        <v>56</v>
      </c>
      <c r="AC340" s="16">
        <f>IF( 数据!AC340&lt;=6,(数据!AC340-1)*权重!S$48,              IF(数据!AC340&lt;=12, 5*权重!S$48+(数据!AC340-6)*权重!S$49,                              5*权重!S$48+6*权重!S$49+(数据!AC340-12)*权重!S$51              )
 )</f>
        <v>19.5</v>
      </c>
      <c r="AD340" s="16">
        <f>IF( 数据!AD340&lt;=6,(数据!AD340-1)*权重!T$48,              IF(数据!AD340&lt;=12, 5*权重!T$48+(数据!AD340-6)*权重!T$49,                              5*权重!T$48+6*权重!T$49+(数据!AD340-12)*权重!T$51              )
 )</f>
        <v>-0.83333333333333304</v>
      </c>
      <c r="AE340" s="16">
        <f>IF( 数据!AE340&lt;=6,(数据!AE340-1)*权重!U$48,              IF(数据!AE340&lt;=10, 5*权重!U$48+(数据!AE340-4)*权重!U$50,                              5*权重!U$48+4*权重!U$50+(数据!AE340-10)*权重!U$52              )  )</f>
        <v>-2.1999999999999993</v>
      </c>
      <c r="AF340" s="16">
        <f>IF( 数据!AF340&lt;=6,(数据!AF340-1)*权重!V$48,              IF(数据!AF340&lt;=10, 5*权重!V$48+(数据!AF340-4)*权重!V$50,                              5*权重!V$48+4*权重!V$50+(数据!AF340-10)*权重!V$52              )  )</f>
        <v>6.3000000000000007</v>
      </c>
      <c r="AG340" s="16">
        <f>IF( 数据!AG340&lt;=6,(数据!AG340-1)*权重!W$48,              IF(数据!AG340&lt;=12, 5*权重!W$48+(数据!AG340-6)*权重!W$49,                              5*权重!W$48+6*权重!W$49+(数据!AG340-12)*权重!W$51              )
 )</f>
        <v>3.6999999999999997</v>
      </c>
      <c r="AH340" s="16">
        <f>IF( 数据!AH340&lt;=6,(数据!AH340-1)*权重!X$48,              IF(数据!AH340&lt;=10, 5*权重!X$48+(数据!AH340-4)*权重!X$50,                              5*权重!X$48+4*权重!X$50+(数据!AH340-10)*权重!X$52              )  )</f>
        <v>-0.16249999999999998</v>
      </c>
      <c r="AI340" s="16">
        <f>IF( 数据!AI340&lt;=6,(数据!AI340-1)*权重!Y$48,              IF(数据!AI340&lt;=12, 5*权重!Y$48+(数据!AI340-6)*权重!Y$49,                              5*权重!Y$48+6*权重!Y$49+(数据!AI340-12)*权重!Y$51              )
 )</f>
        <v>0.26666666666666666</v>
      </c>
      <c r="AJ340" s="16">
        <f>IF( 数据!AJ340&lt;=6,(数据!AJ340-1)*权重!Z$48,              IF(数据!AJ340&lt;=10, 5*权重!Z$48+(数据!AJ340-4)*权重!Z$50,                              5*权重!Z$48+4*权重!Z$50+(数据!AJ340-10)*权重!Z$52              )  )</f>
        <v>9.8375000000000004</v>
      </c>
      <c r="AK340" s="16">
        <f>IF( 数据!AK340&lt;=6,(数据!AK340-1)*权重!AA$48,              IF(数据!AK340&lt;=10, 5*权重!AA$48+(数据!AK340-4)*权重!AA$50,                              5*权重!AA$48+4*权重!AA$50+(数据!AK340-10)*权重!AA$52              )  )</f>
        <v>-1.4500000000000002</v>
      </c>
      <c r="AL340" s="16">
        <f>IF( 数据!AL340&lt;=6,(数据!AL340-1)*权重!AB$48,              IF(数据!AL340&lt;=12, 5*权重!AB$48+(数据!AL340-6)*权重!AB$49,                              5*权重!AB$48+6*权重!AB$49+(数据!AL340-12)*权重!AB$51              )
 )</f>
        <v>13.5</v>
      </c>
      <c r="AM340" s="16">
        <f>IF( 数据!AM340&lt;=6,(数据!AM340-1)*权重!AC$48,              IF(数据!AM340&lt;=12, 5*权重!AC$48+(数据!AM340-6)*权重!AC$49,                              5*权重!AC$48+6*权重!AC$49+(数据!AM340-12)*权重!AC$51              )
 )</f>
        <v>9.6</v>
      </c>
      <c r="AN340" s="16">
        <f>IF( 数据!AN340&lt;=6,(数据!AN340-1)*权重!AD$48,              IF(数据!AN340&lt;=12, 5*权重!AD$48+(数据!AN340-6)*权重!AD$49,                              5*权重!AD$48+6*权重!AD$49+(数据!AN340-12)*权重!AD$51              )
 )</f>
        <v>72.604166666666671</v>
      </c>
      <c r="AO340" s="16">
        <f>IF( 数据!AO340&lt;=6,(数据!AO340-1)*权重!AE$48,              IF(数据!AO340&lt;=12, 5*权重!AE$48+(数据!AO340-6)*权重!AE$49,                              5*权重!AE$48+6*权重!AE$49+(数据!AO340-12)*权重!AE$51              )
 )</f>
        <v>6.9666666666666668</v>
      </c>
      <c r="AP340" s="16">
        <f>IF( 数据!AP340&lt;=6,(数据!AP340-1)*权重!AF$48,              IF(数据!AP340&lt;=12, 5*权重!AF$48+(数据!AP340-6)*权重!AF$49,                              5*权重!AF$48+6*权重!AF$49+(数据!AP340-12)*权重!AF$51              )
 )</f>
        <v>14.466666666666667</v>
      </c>
      <c r="AQ340" s="16">
        <f>IF( 数据!AQ340&lt;=6,(数据!AQ340-1)*权重!AG$48,              IF(数据!AQ340&lt;=12, 5*权重!AG$48+(数据!AQ340-6)*权重!AG$49,                              5*权重!AG$48+6*权重!AG$49+(数据!AQ340-12)*权重!AG$51              )
 )</f>
        <v>18.316666666666666</v>
      </c>
      <c r="AR340" s="16">
        <f>IF( 数据!AR340&lt;=6,(数据!AR340-1)*权重!AH$48,              IF(数据!AR340&lt;=12, 5*权重!AH$48+(数据!AR340-6)*权重!AH$49,                              5*权重!AH$48+6*权重!AH$49+(数据!AR340-12)*权重!AH$51              )
 )</f>
        <v>19.233333333333334</v>
      </c>
      <c r="AS340" s="16">
        <f>IF( 数据!AS340&lt;=6,(数据!AS340-1)*权重!AI$48,              IF(数据!AS340&lt;=12, 5*权重!AI$48+(数据!AS340-6)*权重!AI$49,                              5*权重!AI$48+6*权重!AI$49+(数据!AS340-12)*权重!AI$51              )
 )</f>
        <v>3.1333333333333337</v>
      </c>
      <c r="AT340" s="16">
        <f>IF( 数据!AT340&lt;=6,(数据!AT340-1)*权重!AJ$48,              IF(数据!AT340&lt;=12, 5*权重!AJ$48+(数据!AT340-6)*权重!AJ$49,                              5*权重!AJ$48+6*权重!AJ$49+(数据!AT340-12)*权重!AJ$51              )
 )</f>
        <v>71.875</v>
      </c>
      <c r="AU340" s="16">
        <f>IF( 数据!AU340&lt;=6,(数据!AU340-1)*权重!AK$48,              IF(数据!AU340&lt;=12, 5*权重!AK$48+(数据!AU340-6)*权重!AK$49,                              5*权重!AK$48+6*权重!AK$49+(数据!AU340-12)*权重!AK$51              )
 )</f>
        <v>14.799999999999999</v>
      </c>
      <c r="AV340" s="16">
        <f>IF( 数据!AV340&lt;=6,(数据!AV340-1)*权重!AL$48,              IF(数据!AV340&lt;=10, 5*权重!AL$48+(数据!AV340-4)*权重!AL$50,                              5*权重!AL$48+4*权重!AL$50+(数据!AV340-10)*权重!AL$52              )  )</f>
        <v>1.7</v>
      </c>
      <c r="AW340" s="16">
        <f>IF( 数据!AW340&lt;=6,(数据!AW340-1)*权重!AM$48,              IF(数据!AW340&lt;=10, 5*权重!AM$48+(数据!AW340-4)*权重!AM$50,                              5*权重!AM$48+4*权重!AM$50+(数据!AW340-10)*权重!AM$52              )  )</f>
        <v>3.45</v>
      </c>
      <c r="AX340" s="16">
        <f>IF( 数据!AX340&lt;=6,(数据!AX340-1)*权重!AN$48,              IF(数据!AX340&lt;=10, 5*权重!AN$48+(数据!AX340-4)*权重!AN$50,                              5*权重!AN$48+4*权重!AN$50+(数据!AX340-10)*权重!AN$52              )  )</f>
        <v>23.75</v>
      </c>
      <c r="AY340" s="8">
        <v>1</v>
      </c>
      <c r="AZ340" s="8">
        <v>1</v>
      </c>
      <c r="BA340" s="8">
        <v>2</v>
      </c>
      <c r="BB340" s="8">
        <v>2</v>
      </c>
      <c r="BC340" s="8">
        <v>1</v>
      </c>
      <c r="BD340" s="8">
        <v>2</v>
      </c>
      <c r="BE340" s="8">
        <v>1</v>
      </c>
      <c r="BF340" s="8">
        <v>3</v>
      </c>
      <c r="BG340" s="8">
        <v>3</v>
      </c>
      <c r="BH340" s="8">
        <v>1</v>
      </c>
      <c r="BI340" s="8">
        <v>3</v>
      </c>
      <c r="BJ340" s="8" t="s">
        <v>26</v>
      </c>
      <c r="BK340" s="8" t="s">
        <v>20</v>
      </c>
      <c r="BL340" s="8">
        <v>15</v>
      </c>
      <c r="BM340" s="8" t="s">
        <v>26</v>
      </c>
      <c r="BN340" s="8"/>
      <c r="BO340" s="8">
        <v>65</v>
      </c>
      <c r="BP340" s="34">
        <v>46934</v>
      </c>
      <c r="BQ340" s="8" t="s">
        <v>21</v>
      </c>
      <c r="BR340" s="8" t="s">
        <v>156</v>
      </c>
    </row>
    <row r="341" spans="1:70" ht="15.5" thickBot="1" x14ac:dyDescent="0.35">
      <c r="A341" s="8" t="s">
        <v>26</v>
      </c>
      <c r="B341" s="16">
        <f>SUM(L341:AX341)</f>
        <v>360.07416666666666</v>
      </c>
      <c r="C341" s="8" t="s">
        <v>682</v>
      </c>
      <c r="D341" s="8" t="s">
        <v>154</v>
      </c>
      <c r="E341" s="33">
        <v>1</v>
      </c>
      <c r="F341" s="8">
        <v>0</v>
      </c>
      <c r="G341" s="8" t="s">
        <v>239</v>
      </c>
      <c r="H341" s="8" t="s">
        <v>32</v>
      </c>
      <c r="I341" s="8">
        <v>26</v>
      </c>
      <c r="J341" s="8">
        <v>130</v>
      </c>
      <c r="K341" s="8">
        <v>132</v>
      </c>
      <c r="L341" s="16">
        <f>IF( 数据!L341&lt;=6,(数据!L341-1)*权重!B$48,              IF(数据!L341&lt;=12, 5*权重!B$48+(数据!L341-6)*权重!B$49,                              5*权重!B$48+6*权重!B$49+(数据!L341-12)*权重!B$51              )
 )</f>
        <v>3.0833333333333335</v>
      </c>
      <c r="M341" s="16">
        <f>IF( 数据!M341&lt;=6,(数据!M341-1)*权重!C$48,              IF(数据!M341&lt;=12, 5*权重!C$48+(数据!M341-6)*权重!C$49,                              5*权重!C$48+6*权重!C$49+(数据!M341-12)*权重!C$51              )
 )</f>
        <v>0.57999999999999996</v>
      </c>
      <c r="N341" s="16">
        <f>IF( 数据!N341&lt;=6,(数据!N341-1)*权重!D$48,              IF(数据!N341&lt;=12, 5*权重!D$48+(数据!N341-6)*权重!D$49,                              5*权重!D$48+6*权重!D$49+(数据!N341-12)*权重!D$51              )
 )</f>
        <v>0.16</v>
      </c>
      <c r="O341" s="16">
        <f>IF( 数据!O341&lt;=6,(数据!O341-1)*权重!E$48,              IF(数据!O341&lt;=12, 5*权重!E$48+(数据!O341-6)*权重!E$49,                              5*权重!E$48+6*权重!E$49+(数据!O341-12)*权重!E$51              )
 )</f>
        <v>0</v>
      </c>
      <c r="P341" s="16">
        <f>IF( 数据!P341&lt;=6,(数据!P341-1)*权重!F$48,              IF(数据!P341&lt;=12, 5*权重!F$48+(数据!P341-6)*权重!F$49,                              5*权重!F$48+6*权重!F$49+(数据!P341-12)*权重!F$51              )
 )</f>
        <v>-3.5166666666666662</v>
      </c>
      <c r="Q341" s="16">
        <f>IF( 数据!Q341&lt;=6,(数据!Q341-1)*权重!G$48,              IF(数据!Q341&lt;=12, 5*权重!G$48+(数据!Q341-6)*权重!G$49,                              5*权重!G$48+6*权重!G$49+(数据!Q341-12)*权重!G$51              )
 )</f>
        <v>0</v>
      </c>
      <c r="R341" s="16">
        <f>IF( 数据!R341&lt;=6,(数据!R341-1)*权重!H$48,              IF(数据!R341&lt;=12, 5*权重!H$48+(数据!R341-6)*权重!H$49,                              5*权重!H$48+6*权重!H$49+(数据!R341-12)*权重!H$51              )
 )</f>
        <v>0</v>
      </c>
      <c r="S341" s="16">
        <f>IF( 数据!S341&lt;=6,(数据!S341-1)*权重!I$48,              IF(数据!S341&lt;=12, 5*权重!I$48+(数据!S341-6)*权重!I$49,                              5*权重!I$48+6*权重!I$49+(数据!S341-12)*权重!I$51              )
 )</f>
        <v>2.4</v>
      </c>
      <c r="T341" s="16">
        <f>IF( 数据!T341&lt;=6,(数据!T341-1)*权重!J$48,              IF(数据!T341&lt;=12, 5*权重!J$48+(数据!T341-6)*权重!J$49,                              5*权重!J$48+6*权重!J$49+(数据!T341-12)*权重!J$51              )
 )</f>
        <v>0.7</v>
      </c>
      <c r="U341" s="16">
        <f>IF( 数据!U341&lt;=6,(数据!U341-1)*权重!K$48,              IF(数据!U341&lt;=12, 5*权重!K$48+(数据!U341-6)*权重!K$49,                              5*权重!K$48+6*权重!K$49+(数据!U341-12)*权重!K$51              )
 )</f>
        <v>0</v>
      </c>
      <c r="V341" s="16">
        <f>IF( 数据!V341&lt;=6,(数据!V341-1)*权重!L$48,              IF(数据!V341&lt;=12, 5*权重!L$48+(数据!V341-6)*权重!L$49,                              5*权重!L$48+6*权重!L$49+(数据!V341-12)*权重!L$51              )
 )</f>
        <v>2.12</v>
      </c>
      <c r="W341" s="16">
        <f>IF( 数据!W341&lt;=6,(数据!W341-1)*权重!M$48,              IF(数据!W341&lt;=12, 5*权重!M$48+(数据!W341-6)*权重!M$49,                              5*权重!M$48+6*权重!M$49+(数据!W341-12)*权重!M$51              )
 )</f>
        <v>-0.51666666666666661</v>
      </c>
      <c r="X341" s="16">
        <f>IF( 数据!X341&lt;=6,(数据!X341-1)*权重!N$48,              IF(数据!X341&lt;=12, 5*权重!N$48+(数据!X341-6)*权重!N$49,                              5*权重!N$48+6*权重!N$49+(数据!X341-12)*权重!N$51              )
 )</f>
        <v>0</v>
      </c>
      <c r="Y341" s="16">
        <f>IF( 数据!Y341&lt;=6,(数据!Y341-1)*权重!O$48,              IF(数据!Y341&lt;=12, 5*权重!O$48+(数据!Y341-6)*权重!O$49,                              5*权重!O$48+6*权重!O$49+(数据!Y341-12)*权重!O$51              )
 )</f>
        <v>0.48</v>
      </c>
      <c r="Z341" s="16">
        <f>IF( 数据!Z341&lt;=6,(数据!Z341-1)*权重!P$48,              IF(数据!Z341&lt;=10, 5*权重!P$48+(数据!Z341-4)*权重!P$50,                              5*权重!P$48+4*权重!P$50+(数据!Z341-10)*权重!P$52              )  )</f>
        <v>-0.22000000000000003</v>
      </c>
      <c r="AA341" s="16">
        <f>IF( 数据!AA341&lt;=6,(数据!AA341-1)*权重!Q$48,              IF(数据!AA341&lt;=12, 5*权重!Q$48+(数据!AA341-6)*权重!Q$49,                              5*权重!Q$48+6*权重!Q$49+(数据!AA341-12)*权重!Q$51              )
 )</f>
        <v>6.5</v>
      </c>
      <c r="AB341" s="16">
        <f>IF( 数据!AB341&lt;=6,(数据!AB341-1)*权重!R$48,              IF(数据!AB341&lt;=10, 5*权重!R$48+(数据!AB341-4)*权重!R$50,                              5*权重!R$48+4*权重!R$50+(数据!AB341-10)*权重!R$52              )  )</f>
        <v>54.5</v>
      </c>
      <c r="AC341" s="16">
        <f>IF( 数据!AC341&lt;=6,(数据!AC341-1)*权重!S$48,              IF(数据!AC341&lt;=12, 5*权重!S$48+(数据!AC341-6)*权重!S$49,                              5*权重!S$48+6*权重!S$49+(数据!AC341-12)*权重!S$51              )
 )</f>
        <v>20.866666666666667</v>
      </c>
      <c r="AD341" s="16">
        <f>IF( 数据!AD341&lt;=6,(数据!AD341-1)*权重!T$48,              IF(数据!AD341&lt;=12, 5*权重!T$48+(数据!AD341-6)*权重!T$49,                              5*权重!T$48+6*权重!T$49+(数据!AD341-12)*权重!T$51              )
 )</f>
        <v>-0.83333333333333304</v>
      </c>
      <c r="AE341" s="16">
        <f>IF( 数据!AE341&lt;=6,(数据!AE341-1)*权重!U$48,              IF(数据!AE341&lt;=10, 5*权重!U$48+(数据!AE341-4)*权重!U$50,                              5*权重!U$48+4*权重!U$50+(数据!AE341-10)*权重!U$52              )  )</f>
        <v>-2.5999999999999996</v>
      </c>
      <c r="AF341" s="16">
        <f>IF( 数据!AF341&lt;=6,(数据!AF341-1)*权重!V$48,              IF(数据!AF341&lt;=10, 5*权重!V$48+(数据!AF341-4)*权重!V$50,                              5*权重!V$48+4*权重!V$50+(数据!AF341-10)*权重!V$52              )  )</f>
        <v>6.5250000000000004</v>
      </c>
      <c r="AG341" s="16">
        <f>IF( 数据!AG341&lt;=6,(数据!AG341-1)*权重!W$48,              IF(数据!AG341&lt;=12, 5*权重!W$48+(数据!AG341-6)*权重!W$49,                              5*权重!W$48+6*权重!W$49+(数据!AG341-12)*权重!W$51              )
 )</f>
        <v>5.05</v>
      </c>
      <c r="AH341" s="16">
        <f>IF( 数据!AH341&lt;=6,(数据!AH341-1)*权重!X$48,              IF(数据!AH341&lt;=10, 5*权重!X$48+(数据!AH341-4)*权重!X$50,                              5*权重!X$48+4*权重!X$50+(数据!AH341-10)*权重!X$52              )  )</f>
        <v>-0.27500000000000002</v>
      </c>
      <c r="AI341" s="16">
        <f>IF( 数据!AI341&lt;=6,(数据!AI341-1)*权重!Y$48,              IF(数据!AI341&lt;=12, 5*权重!Y$48+(数据!AI341-6)*权重!Y$49,                              5*权重!Y$48+6*权重!Y$49+(数据!AI341-12)*权重!Y$51              )
 )</f>
        <v>0.26666666666666666</v>
      </c>
      <c r="AJ341" s="16">
        <f>IF( 数据!AJ341&lt;=6,(数据!AJ341-1)*权重!Z$48,              IF(数据!AJ341&lt;=10, 5*权重!Z$48+(数据!AJ341-4)*权重!Z$50,                              5*权重!Z$48+4*权重!Z$50+(数据!AJ341-10)*权重!Z$52              )  )</f>
        <v>6.9</v>
      </c>
      <c r="AK341" s="16">
        <f>IF( 数据!AK341&lt;=6,(数据!AK341-1)*权重!AA$48,              IF(数据!AK341&lt;=10, 5*权重!AA$48+(数据!AK341-4)*权重!AA$50,                              5*权重!AA$48+4*权重!AA$50+(数据!AK341-10)*权重!AA$52              )  )</f>
        <v>-1.1000000000000001</v>
      </c>
      <c r="AL341" s="16">
        <f>IF( 数据!AL341&lt;=6,(数据!AL341-1)*权重!AB$48,              IF(数据!AL341&lt;=12, 5*权重!AB$48+(数据!AL341-6)*权重!AB$49,                              5*权重!AB$48+6*权重!AB$49+(数据!AL341-12)*权重!AB$51              )
 )</f>
        <v>12.6</v>
      </c>
      <c r="AM341" s="16">
        <f>IF( 数据!AM341&lt;=6,(数据!AM341-1)*权重!AC$48,              IF(数据!AM341&lt;=12, 5*权重!AC$48+(数据!AM341-6)*权重!AC$49,                              5*权重!AC$48+6*权重!AC$49+(数据!AM341-12)*权重!AC$51              )
 )</f>
        <v>8.3666666666666671</v>
      </c>
      <c r="AN341" s="16">
        <f>IF( 数据!AN341&lt;=6,(数据!AN341-1)*权重!AD$48,              IF(数据!AN341&lt;=12, 5*权重!AD$48+(数据!AN341-6)*权重!AD$49,                              5*权重!AD$48+6*权重!AD$49+(数据!AN341-12)*权重!AD$51              )
 )</f>
        <v>60.666666666666664</v>
      </c>
      <c r="AO341" s="16">
        <f>IF( 数据!AO341&lt;=6,(数据!AO341-1)*权重!AE$48,              IF(数据!AO341&lt;=12, 5*权重!AE$48+(数据!AO341-6)*权重!AE$49,                              5*权重!AE$48+6*权重!AE$49+(数据!AO341-12)*权重!AE$51              )
 )</f>
        <v>17.7</v>
      </c>
      <c r="AP341" s="16">
        <f>IF( 数据!AP341&lt;=6,(数据!AP341-1)*权重!AF$48,              IF(数据!AP341&lt;=12, 5*权重!AF$48+(数据!AP341-6)*权重!AF$49,                              5*权重!AF$48+6*权重!AF$49+(数据!AP341-12)*权重!AF$51              )
 )</f>
        <v>14.5</v>
      </c>
      <c r="AQ341" s="16">
        <f>IF( 数据!AQ341&lt;=6,(数据!AQ341-1)*权重!AG$48,              IF(数据!AQ341&lt;=12, 5*权重!AG$48+(数据!AQ341-6)*权重!AG$49,                              5*权重!AG$48+6*权重!AG$49+(数据!AQ341-12)*权重!AG$51              )
 )</f>
        <v>18.316666666666666</v>
      </c>
      <c r="AR341" s="16">
        <f>IF( 数据!AR341&lt;=6,(数据!AR341-1)*权重!AH$48,              IF(数据!AR341&lt;=12, 5*权重!AH$48+(数据!AR341-6)*权重!AH$49,                              5*权重!AH$48+6*权重!AH$49+(数据!AR341-12)*权重!AH$51              )
 )</f>
        <v>11.716666666666665</v>
      </c>
      <c r="AS341" s="16">
        <f>IF( 数据!AS341&lt;=6,(数据!AS341-1)*权重!AI$48,              IF(数据!AS341&lt;=12, 5*权重!AI$48+(数据!AS341-6)*权重!AI$49,                              5*权重!AI$48+6*权重!AI$49+(数据!AS341-12)*权重!AI$51              )
 )</f>
        <v>6.6500000000000012</v>
      </c>
      <c r="AT341" s="16">
        <f>IF( 数据!AT341&lt;=6,(数据!AT341-1)*权重!AJ$48,              IF(数据!AT341&lt;=12, 5*权重!AJ$48+(数据!AT341-6)*权重!AJ$49,                              5*权重!AJ$48+6*权重!AJ$49+(数据!AT341-12)*权重!AJ$51              )
 )</f>
        <v>67</v>
      </c>
      <c r="AU341" s="16">
        <f>IF( 数据!AU341&lt;=6,(数据!AU341-1)*权重!AK$48,              IF(数据!AU341&lt;=12, 5*权重!AK$48+(数据!AU341-6)*权重!AK$49,                              5*权重!AK$48+6*权重!AK$49+(数据!AU341-12)*权重!AK$51              )
 )</f>
        <v>14.2</v>
      </c>
      <c r="AV341" s="16">
        <f>IF( 数据!AV341&lt;=6,(数据!AV341-1)*权重!AL$48,              IF(数据!AV341&lt;=10, 5*权重!AL$48+(数据!AV341-4)*权重!AL$50,                              5*权重!AL$48+4*权重!AL$50+(数据!AV341-10)*权重!AL$52              )  )</f>
        <v>2.9749999999999996</v>
      </c>
      <c r="AW341" s="16">
        <f>IF( 数据!AW341&lt;=6,(数据!AW341-1)*权重!AM$48,              IF(数据!AW341&lt;=10, 5*权重!AM$48+(数据!AW341-4)*权重!AM$50,                              5*权重!AM$48+4*权重!AM$50+(数据!AW341-10)*权重!AM$52              )  )</f>
        <v>3.0750000000000002</v>
      </c>
      <c r="AX341" s="16">
        <f>IF( 数据!AX341&lt;=6,(数据!AX341-1)*权重!AN$48,              IF(数据!AX341&lt;=10, 5*权重!AN$48+(数据!AX341-4)*权重!AN$50,                              5*权重!AN$48+4*权重!AN$50+(数据!AX341-10)*权重!AN$52              )  )</f>
        <v>21.237499999999997</v>
      </c>
      <c r="AY341" s="8">
        <v>12</v>
      </c>
      <c r="AZ341" s="8">
        <v>12</v>
      </c>
      <c r="BA341" s="8">
        <v>15</v>
      </c>
      <c r="BB341" s="8">
        <v>13</v>
      </c>
      <c r="BC341" s="8">
        <v>4</v>
      </c>
      <c r="BD341" s="8">
        <v>13</v>
      </c>
      <c r="BE341" s="8">
        <v>9</v>
      </c>
      <c r="BF341" s="8">
        <v>12</v>
      </c>
      <c r="BG341" s="8">
        <v>3</v>
      </c>
      <c r="BH341" s="8">
        <v>13</v>
      </c>
      <c r="BI341" s="8">
        <v>13</v>
      </c>
      <c r="BJ341" s="8" t="s">
        <v>26</v>
      </c>
      <c r="BK341" s="8" t="s">
        <v>20</v>
      </c>
      <c r="BL341" s="8">
        <v>19</v>
      </c>
      <c r="BM341" s="8" t="s">
        <v>26</v>
      </c>
      <c r="BN341" s="8"/>
      <c r="BO341" s="8" t="s">
        <v>26</v>
      </c>
      <c r="BP341" s="34">
        <v>47299</v>
      </c>
      <c r="BQ341" s="8" t="s">
        <v>21</v>
      </c>
      <c r="BR341" s="8" t="s">
        <v>156</v>
      </c>
    </row>
    <row r="342" spans="1:70" ht="15.5" thickBot="1" x14ac:dyDescent="0.35">
      <c r="A342" s="8" t="s">
        <v>26</v>
      </c>
      <c r="B342" s="16">
        <f>SUM(L342:AX342)</f>
        <v>410.47666666666669</v>
      </c>
      <c r="C342" s="8" t="s">
        <v>683</v>
      </c>
      <c r="D342" s="8" t="s">
        <v>154</v>
      </c>
      <c r="E342" s="33">
        <v>1</v>
      </c>
      <c r="F342" s="8">
        <v>0</v>
      </c>
      <c r="G342" s="8" t="s">
        <v>157</v>
      </c>
      <c r="H342" s="8" t="s">
        <v>684</v>
      </c>
      <c r="I342" s="8">
        <v>25</v>
      </c>
      <c r="J342" s="8">
        <v>148</v>
      </c>
      <c r="K342" s="8">
        <v>164</v>
      </c>
      <c r="L342" s="16">
        <f>IF( 数据!L342&lt;=6,(数据!L342-1)*权重!B$48,              IF(数据!L342&lt;=12, 5*权重!B$48+(数据!L342-6)*权重!B$49,                              5*权重!B$48+6*权重!B$49+(数据!L342-12)*权重!B$51              )
 )</f>
        <v>3.4666666666666668</v>
      </c>
      <c r="M342" s="16">
        <f>IF( 数据!M342&lt;=6,(数据!M342-1)*权重!C$48,              IF(数据!M342&lt;=12, 5*权重!C$48+(数据!M342-6)*权重!C$49,                              5*权重!C$48+6*权重!C$49+(数据!M342-12)*权重!C$51              )
 )</f>
        <v>0.5</v>
      </c>
      <c r="N342" s="16">
        <f>IF( 数据!N342&lt;=6,(数据!N342-1)*权重!D$48,              IF(数据!N342&lt;=12, 5*权重!D$48+(数据!N342-6)*权重!D$49,                              5*权重!D$48+6*权重!D$49+(数据!N342-12)*权重!D$51              )
 )</f>
        <v>-1.4999999999999902E-2</v>
      </c>
      <c r="O342" s="16">
        <f>IF( 数据!O342&lt;=6,(数据!O342-1)*权重!E$48,              IF(数据!O342&lt;=12, 5*权重!E$48+(数据!O342-6)*权重!E$49,                              5*权重!E$48+6*权重!E$49+(数据!O342-12)*权重!E$51              )
 )</f>
        <v>0</v>
      </c>
      <c r="P342" s="16">
        <f>IF( 数据!P342&lt;=6,(数据!P342-1)*权重!F$48,              IF(数据!P342&lt;=12, 5*权重!F$48+(数据!P342-6)*权重!F$49,                              5*权重!F$48+6*权重!F$49+(数据!P342-12)*权重!F$51              )
 )</f>
        <v>-3.1166666666666663</v>
      </c>
      <c r="Q342" s="16">
        <f>IF( 数据!Q342&lt;=6,(数据!Q342-1)*权重!G$48,              IF(数据!Q342&lt;=12, 5*权重!G$48+(数据!Q342-6)*权重!G$49,                              5*权重!G$48+6*权重!G$49+(数据!Q342-12)*权重!G$51              )
 )</f>
        <v>0</v>
      </c>
      <c r="R342" s="16">
        <f>IF( 数据!R342&lt;=6,(数据!R342-1)*权重!H$48,              IF(数据!R342&lt;=12, 5*权重!H$48+(数据!R342-6)*权重!H$49,                              5*权重!H$48+6*权重!H$49+(数据!R342-12)*权重!H$51              )
 )</f>
        <v>0</v>
      </c>
      <c r="S342" s="16">
        <f>IF( 数据!S342&lt;=6,(数据!S342-1)*权重!I$48,              IF(数据!S342&lt;=12, 5*权重!I$48+(数据!S342-6)*权重!I$49,                              5*权重!I$48+6*权重!I$49+(数据!S342-12)*权重!I$51              )
 )</f>
        <v>16.566666666666666</v>
      </c>
      <c r="T342" s="16">
        <f>IF( 数据!T342&lt;=6,(数据!T342-1)*权重!J$48,              IF(数据!T342&lt;=12, 5*权重!J$48+(数据!T342-6)*权重!J$49,                              5*权重!J$48+6*权重!J$49+(数据!T342-12)*权重!J$51              )
 )</f>
        <v>0.29999999999999982</v>
      </c>
      <c r="U342" s="16">
        <f>IF( 数据!U342&lt;=6,(数据!U342-1)*权重!K$48,              IF(数据!U342&lt;=12, 5*权重!K$48+(数据!U342-6)*权重!K$49,                              5*权重!K$48+6*权重!K$49+(数据!U342-12)*权重!K$51              )
 )</f>
        <v>0</v>
      </c>
      <c r="V342" s="16">
        <f>IF( 数据!V342&lt;=6,(数据!V342-1)*权重!L$48,              IF(数据!V342&lt;=12, 5*权重!L$48+(数据!V342-6)*权重!L$49,                              5*权重!L$48+6*权重!L$49+(数据!V342-12)*权重!L$51              )
 )</f>
        <v>8.8333333333333339</v>
      </c>
      <c r="W342" s="16">
        <f>IF( 数据!W342&lt;=6,(数据!W342-1)*权重!M$48,              IF(数据!W342&lt;=12, 5*权重!M$48+(数据!W342-6)*权重!M$49,                              5*权重!M$48+6*权重!M$49+(数据!W342-12)*权重!M$51              )
 )</f>
        <v>0.1333333333333333</v>
      </c>
      <c r="X342" s="16">
        <f>IF( 数据!X342&lt;=6,(数据!X342-1)*权重!N$48,              IF(数据!X342&lt;=12, 5*权重!N$48+(数据!X342-6)*权重!N$49,                              5*权重!N$48+6*权重!N$49+(数据!X342-12)*权重!N$51              )
 )</f>
        <v>2.1333333333333333</v>
      </c>
      <c r="Y342" s="16">
        <f>IF( 数据!Y342&lt;=6,(数据!Y342-1)*权重!O$48,              IF(数据!Y342&lt;=12, 5*权重!O$48+(数据!Y342-6)*权重!O$49,                              5*权重!O$48+6*权重!O$49+(数据!Y342-12)*权重!O$51              )
 )</f>
        <v>1.7</v>
      </c>
      <c r="Z342" s="16">
        <f>IF( 数据!Z342&lt;=6,(数据!Z342-1)*权重!P$48,              IF(数据!Z342&lt;=10, 5*权重!P$48+(数据!Z342-4)*权重!P$50,                              5*权重!P$48+4*权重!P$50+(数据!Z342-10)*权重!P$52              )  )</f>
        <v>-1.25</v>
      </c>
      <c r="AA342" s="16">
        <f>IF( 数据!AA342&lt;=6,(数据!AA342-1)*权重!Q$48,              IF(数据!AA342&lt;=12, 5*权重!Q$48+(数据!AA342-6)*权重!Q$49,                              5*权重!Q$48+6*权重!Q$49+(数据!AA342-12)*权重!Q$51              )
 )</f>
        <v>4.5</v>
      </c>
      <c r="AB342" s="16">
        <f>IF( 数据!AB342&lt;=6,(数据!AB342-1)*权重!R$48,              IF(数据!AB342&lt;=10, 5*权重!R$48+(数据!AB342-4)*权重!R$50,                              5*权重!R$48+4*权重!R$50+(数据!AB342-10)*权重!R$52              )  )</f>
        <v>59.75</v>
      </c>
      <c r="AC342" s="16">
        <f>IF( 数据!AC342&lt;=6,(数据!AC342-1)*权重!S$48,              IF(数据!AC342&lt;=12, 5*权重!S$48+(数据!AC342-6)*权重!S$49,                              5*权重!S$48+6*权重!S$49+(数据!AC342-12)*权重!S$51              )
 )</f>
        <v>20.866666666666667</v>
      </c>
      <c r="AD342" s="16">
        <f>IF( 数据!AD342&lt;=6,(数据!AD342-1)*权重!T$48,              IF(数据!AD342&lt;=12, 5*权重!T$48+(数据!AD342-6)*权重!T$49,                              5*权重!T$48+6*权重!T$49+(数据!AD342-12)*权重!T$51              )
 )</f>
        <v>-0.86666666666666625</v>
      </c>
      <c r="AE342" s="16">
        <f>IF( 数据!AE342&lt;=6,(数据!AE342-1)*权重!U$48,              IF(数据!AE342&lt;=10, 5*权重!U$48+(数据!AE342-4)*权重!U$50,                              5*权重!U$48+4*权重!U$50+(数据!AE342-10)*权重!U$52              )  )</f>
        <v>-2.5999999999999996</v>
      </c>
      <c r="AF342" s="16">
        <f>IF( 数据!AF342&lt;=6,(数据!AF342-1)*权重!V$48,              IF(数据!AF342&lt;=10, 5*权重!V$48+(数据!AF342-4)*权重!V$50,                              5*权重!V$48+4*权重!V$50+(数据!AF342-10)*权重!V$52              )  )</f>
        <v>8.1375000000000011</v>
      </c>
      <c r="AG342" s="16">
        <f>IF( 数据!AG342&lt;=6,(数据!AG342-1)*权重!W$48,              IF(数据!AG342&lt;=12, 5*权重!W$48+(数据!AG342-6)*权重!W$49,                              5*权重!W$48+6*权重!W$49+(数据!AG342-12)*权重!W$51              )
 )</f>
        <v>3.3</v>
      </c>
      <c r="AH342" s="16">
        <f>IF( 数据!AH342&lt;=6,(数据!AH342-1)*权重!X$48,              IF(数据!AH342&lt;=10, 5*权重!X$48+(数据!AH342-4)*权重!X$50,                              5*权重!X$48+4*权重!X$50+(数据!AH342-10)*权重!X$52              )  )</f>
        <v>0.17500000000000004</v>
      </c>
      <c r="AI342" s="16">
        <f>IF( 数据!AI342&lt;=6,(数据!AI342-1)*权重!Y$48,              IF(数据!AI342&lt;=12, 5*权重!Y$48+(数据!AI342-6)*权重!Y$49,                              5*权重!Y$48+6*权重!Y$49+(数据!AI342-12)*权重!Y$51              )
 )</f>
        <v>0.53333333333333333</v>
      </c>
      <c r="AJ342" s="16">
        <f>IF( 数据!AJ342&lt;=6,(数据!AJ342-1)*权重!Z$48,              IF(数据!AJ342&lt;=10, 5*权重!Z$48+(数据!AJ342-4)*权重!Z$50,                              5*权重!Z$48+4*权重!Z$50+(数据!AJ342-10)*权重!Z$52              )  )</f>
        <v>11.012499999999999</v>
      </c>
      <c r="AK342" s="16">
        <f>IF( 数据!AK342&lt;=6,(数据!AK342-1)*权重!AA$48,              IF(数据!AK342&lt;=10, 5*权重!AA$48+(数据!AK342-4)*权重!AA$50,                              5*权重!AA$48+4*权重!AA$50+(数据!AK342-10)*权重!AA$52              )  )</f>
        <v>-0.92500000000000004</v>
      </c>
      <c r="AL342" s="16">
        <f>IF( 数据!AL342&lt;=6,(数据!AL342-1)*权重!AB$48,              IF(数据!AL342&lt;=12, 5*权重!AB$48+(数据!AL342-6)*权重!AB$49,                              5*权重!AB$48+6*权重!AB$49+(数据!AL342-12)*权重!AB$51              )
 )</f>
        <v>11.716666666666665</v>
      </c>
      <c r="AM342" s="16">
        <f>IF( 数据!AM342&lt;=6,(数据!AM342-1)*权重!AC$48,              IF(数据!AM342&lt;=12, 5*权重!AC$48+(数据!AM342-6)*权重!AC$49,                              5*权重!AC$48+6*权重!AC$49+(数据!AM342-12)*权重!AC$51              )
 )</f>
        <v>8.8666666666666671</v>
      </c>
      <c r="AN342" s="16">
        <f>IF( 数据!AN342&lt;=6,(数据!AN342-1)*权重!AD$48,              IF(数据!AN342&lt;=12, 5*权重!AD$48+(数据!AN342-6)*权重!AD$49,                              5*权重!AD$48+6*权重!AD$49+(数据!AN342-12)*权重!AD$51              )
 )</f>
        <v>77.333333333333329</v>
      </c>
      <c r="AO342" s="16">
        <f>IF( 数据!AO342&lt;=6,(数据!AO342-1)*权重!AE$48,              IF(数据!AO342&lt;=12, 5*权重!AE$48+(数据!AO342-6)*权重!AE$49,                              5*权重!AE$48+6*权重!AE$49+(数据!AO342-12)*权重!AE$51              )
 )</f>
        <v>9.7333333333333343</v>
      </c>
      <c r="AP342" s="16">
        <f>IF( 数据!AP342&lt;=6,(数据!AP342-1)*权重!AF$48,              IF(数据!AP342&lt;=12, 5*权重!AF$48+(数据!AP342-6)*权重!AF$49,                              5*权重!AF$48+6*权重!AF$49+(数据!AP342-12)*权重!AF$51              )
 )</f>
        <v>16.399999999999999</v>
      </c>
      <c r="AQ342" s="16">
        <f>IF( 数据!AQ342&lt;=6,(数据!AQ342-1)*权重!AG$48,              IF(数据!AQ342&lt;=12, 5*权重!AG$48+(数据!AQ342-6)*权重!AG$49,                              5*权重!AG$48+6*权重!AG$49+(数据!AQ342-12)*权重!AG$51              )
 )</f>
        <v>20.383333333333333</v>
      </c>
      <c r="AR342" s="16">
        <f>IF( 数据!AR342&lt;=6,(数据!AR342-1)*权重!AH$48,              IF(数据!AR342&lt;=12, 5*权重!AH$48+(数据!AR342-6)*权重!AH$49,                              5*权重!AH$48+6*权重!AH$49+(数据!AR342-12)*权重!AH$51              )
 )</f>
        <v>11.716666666666665</v>
      </c>
      <c r="AS342" s="16">
        <f>IF( 数据!AS342&lt;=6,(数据!AS342-1)*权重!AI$48,              IF(数据!AS342&lt;=12, 5*权重!AI$48+(数据!AS342-6)*权重!AI$49,                              5*权重!AI$48+6*权重!AI$49+(数据!AS342-12)*权重!AI$51              )
 )</f>
        <v>4.416666666666667</v>
      </c>
      <c r="AT342" s="16">
        <f>IF( 数据!AT342&lt;=6,(数据!AT342-1)*权重!AJ$48,              IF(数据!AT342&lt;=12, 5*权重!AJ$48+(数据!AT342-6)*权重!AJ$49,                              5*权重!AJ$48+6*权重!AJ$49+(数据!AT342-12)*权重!AJ$51              )
 )</f>
        <v>71.875</v>
      </c>
      <c r="AU342" s="16">
        <f>IF( 数据!AU342&lt;=6,(数据!AU342-1)*权重!AK$48,              IF(数据!AU342&lt;=12, 5*权重!AK$48+(数据!AU342-6)*权重!AK$49,                              5*权重!AK$48+6*权重!AK$49+(数据!AU342-12)*权重!AK$51              )
 )</f>
        <v>15.099999999999998</v>
      </c>
      <c r="AV342" s="16">
        <f>IF( 数据!AV342&lt;=6,(数据!AV342-1)*权重!AL$48,              IF(数据!AV342&lt;=10, 5*权重!AL$48+(数据!AV342-4)*权重!AL$50,                              5*权重!AL$48+4*权重!AL$50+(数据!AV342-10)*权重!AL$52              )  )</f>
        <v>2.9749999999999996</v>
      </c>
      <c r="AW342" s="16">
        <f>IF( 数据!AW342&lt;=6,(数据!AW342-1)*权重!AM$48,              IF(数据!AW342&lt;=10, 5*权重!AM$48+(数据!AW342-4)*权重!AM$50,                              5*权重!AM$48+4*权重!AM$50+(数据!AW342-10)*权重!AM$52              )  )</f>
        <v>3.0750000000000002</v>
      </c>
      <c r="AX342" s="16">
        <f>IF( 数据!AX342&lt;=6,(数据!AX342-1)*权重!AN$48,              IF(数据!AX342&lt;=10, 5*权重!AN$48+(数据!AX342-4)*权重!AN$50,                              5*权重!AN$48+4*权重!AN$50+(数据!AX342-10)*权重!AN$52              )  )</f>
        <v>23.75</v>
      </c>
      <c r="AY342" s="8">
        <v>3</v>
      </c>
      <c r="AZ342" s="8">
        <v>3</v>
      </c>
      <c r="BA342" s="8">
        <v>1</v>
      </c>
      <c r="BB342" s="8">
        <v>3</v>
      </c>
      <c r="BC342" s="8">
        <v>3</v>
      </c>
      <c r="BD342" s="8">
        <v>1</v>
      </c>
      <c r="BE342" s="8">
        <v>3</v>
      </c>
      <c r="BF342" s="8">
        <v>2</v>
      </c>
      <c r="BG342" s="8">
        <v>2</v>
      </c>
      <c r="BH342" s="8">
        <v>2</v>
      </c>
      <c r="BI342" s="8">
        <v>4</v>
      </c>
      <c r="BJ342" s="8" t="s">
        <v>26</v>
      </c>
      <c r="BK342" s="8" t="s">
        <v>20</v>
      </c>
      <c r="BL342" s="8">
        <v>15</v>
      </c>
      <c r="BM342" s="8" t="s">
        <v>26</v>
      </c>
      <c r="BN342" s="8"/>
      <c r="BO342" s="8">
        <v>19</v>
      </c>
      <c r="BP342" s="34">
        <v>48029</v>
      </c>
      <c r="BQ342" s="8" t="s">
        <v>21</v>
      </c>
      <c r="BR342" s="8" t="s">
        <v>156</v>
      </c>
    </row>
    <row r="343" spans="1:70" ht="15.5" thickBot="1" x14ac:dyDescent="0.35">
      <c r="A343" s="8" t="s">
        <v>26</v>
      </c>
      <c r="B343" s="16">
        <f t="shared" si="13"/>
        <v>346.80416666666667</v>
      </c>
      <c r="C343" s="8" t="s">
        <v>685</v>
      </c>
      <c r="D343" s="8" t="s">
        <v>154</v>
      </c>
      <c r="E343" s="33">
        <v>0.97</v>
      </c>
      <c r="F343" s="8">
        <v>0</v>
      </c>
      <c r="G343" s="8" t="s">
        <v>33</v>
      </c>
      <c r="H343" s="8" t="s">
        <v>221</v>
      </c>
      <c r="I343" s="8">
        <v>22</v>
      </c>
      <c r="J343" s="8">
        <v>104</v>
      </c>
      <c r="K343" s="8">
        <v>130</v>
      </c>
      <c r="L343" s="16">
        <f>IF( 数据!L343&lt;=6,(数据!L343-1)*权重!B$48,              IF(数据!L343&lt;=12, 5*权重!B$48+(数据!L343-6)*权重!B$49,                              5*权重!B$48+6*权重!B$49+(数据!L343-12)*权重!B$51              )
 )</f>
        <v>3.4666666666666668</v>
      </c>
      <c r="M343" s="16">
        <f>IF( 数据!M343&lt;=6,(数据!M343-1)*权重!C$48,              IF(数据!M343&lt;=12, 5*权重!C$48+(数据!M343-6)*权重!C$49,                              5*权重!C$48+6*权重!C$49+(数据!M343-12)*权重!C$51              )
 )</f>
        <v>1.7</v>
      </c>
      <c r="N343" s="16">
        <f>IF( 数据!N343&lt;=6,(数据!N343-1)*权重!D$48,              IF(数据!N343&lt;=12, 5*权重!D$48+(数据!N343-6)*权重!D$49,                              5*权重!D$48+6*权重!D$49+(数据!N343-12)*权重!D$51              )
 )</f>
        <v>-0.55833333333333335</v>
      </c>
      <c r="O343" s="16">
        <f>IF( 数据!O343&lt;=6,(数据!O343-1)*权重!E$48,              IF(数据!O343&lt;=12, 5*权重!E$48+(数据!O343-6)*权重!E$49,                              5*权重!E$48+6*权重!E$49+(数据!O343-12)*权重!E$51              )
 )</f>
        <v>0</v>
      </c>
      <c r="P343" s="16">
        <f>IF( 数据!P343&lt;=6,(数据!P343-1)*权重!F$48,              IF(数据!P343&lt;=12, 5*权重!F$48+(数据!P343-6)*权重!F$49,                              5*权重!F$48+6*权重!F$49+(数据!P343-12)*权重!F$51              )
 )</f>
        <v>-3.4999999999999996</v>
      </c>
      <c r="Q343" s="16">
        <f>IF( 数据!Q343&lt;=6,(数据!Q343-1)*权重!G$48,              IF(数据!Q343&lt;=12, 5*权重!G$48+(数据!Q343-6)*权重!G$49,                              5*权重!G$48+6*权重!G$49+(数据!Q343-12)*权重!G$51              )
 )</f>
        <v>0</v>
      </c>
      <c r="R343" s="16">
        <f>IF( 数据!R343&lt;=6,(数据!R343-1)*权重!H$48,              IF(数据!R343&lt;=12, 5*权重!H$48+(数据!R343-6)*权重!H$49,                              5*权重!H$48+6*权重!H$49+(数据!R343-12)*权重!H$51              )
 )</f>
        <v>0</v>
      </c>
      <c r="S343" s="16">
        <f>IF( 数据!S343&lt;=6,(数据!S343-1)*权重!I$48,              IF(数据!S343&lt;=12, 5*权重!I$48+(数据!S343-6)*权重!I$49,                              5*权重!I$48+6*权重!I$49+(数据!S343-12)*权重!I$51              )
 )</f>
        <v>12.133333333333333</v>
      </c>
      <c r="T343" s="16">
        <f>IF( 数据!T343&lt;=6,(数据!T343-1)*权重!J$48,              IF(数据!T343&lt;=12, 5*权重!J$48+(数据!T343-6)*权重!J$49,                              5*权重!J$48+6*权重!J$49+(数据!T343-12)*权重!J$51              )
 )</f>
        <v>0.29999999999999982</v>
      </c>
      <c r="U343" s="16">
        <f>IF( 数据!U343&lt;=6,(数据!U343-1)*权重!K$48,              IF(数据!U343&lt;=12, 5*权重!K$48+(数据!U343-6)*权重!K$49,                              5*权重!K$48+6*权重!K$49+(数据!U343-12)*权重!K$51              )
 )</f>
        <v>0</v>
      </c>
      <c r="V343" s="16">
        <f>IF( 数据!V343&lt;=6,(数据!V343-1)*权重!L$48,              IF(数据!V343&lt;=12, 5*权重!L$48+(数据!V343-6)*权重!L$49,                              5*权重!L$48+6*权重!L$49+(数据!V343-12)*权重!L$51              )
 )</f>
        <v>6.0333333333333341</v>
      </c>
      <c r="W343" s="16">
        <f>IF( 数据!W343&lt;=6,(数据!W343-1)*权重!M$48,              IF(数据!W343&lt;=12, 5*权重!M$48+(数据!W343-6)*权重!M$49,                              5*权重!M$48+6*权重!M$49+(数据!W343-12)*权重!M$51              )
 )</f>
        <v>-0.5</v>
      </c>
      <c r="X343" s="16">
        <f>IF( 数据!X343&lt;=6,(数据!X343-1)*权重!N$48,              IF(数据!X343&lt;=12, 5*权重!N$48+(数据!X343-6)*权重!N$49,                              5*权重!N$48+6*权重!N$49+(数据!X343-12)*权重!N$51              )
 )</f>
        <v>1.8833333333333333</v>
      </c>
      <c r="Y343" s="16">
        <f>IF( 数据!Y343&lt;=6,(数据!Y343-1)*权重!O$48,              IF(数据!Y343&lt;=12, 5*权重!O$48+(数据!Y343-6)*权重!O$49,                              5*权重!O$48+6*权重!O$49+(数据!Y343-12)*权重!O$51              )
 )</f>
        <v>1.2833333333333332</v>
      </c>
      <c r="Z343" s="16">
        <f>IF( 数据!Z343&lt;=6,(数据!Z343-1)*权重!P$48,              IF(数据!Z343&lt;=10, 5*权重!P$48+(数据!Z343-4)*权重!P$50,                              5*权重!P$48+4*权重!P$50+(数据!Z343-10)*权重!P$52              )  )</f>
        <v>-1.1000000000000001</v>
      </c>
      <c r="AA343" s="16">
        <f>IF( 数据!AA343&lt;=6,(数据!AA343-1)*权重!Q$48,              IF(数据!AA343&lt;=12, 5*权重!Q$48+(数据!AA343-6)*权重!Q$49,                              5*权重!Q$48+6*权重!Q$49+(数据!AA343-12)*权重!Q$51              )
 )</f>
        <v>4.9333333333333327</v>
      </c>
      <c r="AB343" s="16">
        <f>IF( 数据!AB343&lt;=6,(数据!AB343-1)*权重!R$48,              IF(数据!AB343&lt;=10, 5*权重!R$48+(数据!AB343-4)*权重!R$50,                              5*权重!R$48+4*权重!R$50+(数据!AB343-10)*权重!R$52              )  )</f>
        <v>55.25</v>
      </c>
      <c r="AC343" s="16">
        <f>IF( 数据!AC343&lt;=6,(数据!AC343-1)*权重!S$48,              IF(数据!AC343&lt;=12, 5*权重!S$48+(数据!AC343-6)*权重!S$49,                              5*权重!S$48+6*权重!S$49+(数据!AC343-12)*权重!S$51              )
 )</f>
        <v>18</v>
      </c>
      <c r="AD343" s="16">
        <f>IF( 数据!AD343&lt;=6,(数据!AD343-1)*权重!T$48,              IF(数据!AD343&lt;=12, 5*权重!T$48+(数据!AD343-6)*权重!T$49,                              5*权重!T$48+6*权重!T$49+(数据!AD343-12)*权重!T$51              )
 )</f>
        <v>-1.5999999999999996</v>
      </c>
      <c r="AE343" s="16">
        <f>IF( 数据!AE343&lt;=6,(数据!AE343-1)*权重!U$48,              IF(数据!AE343&lt;=10, 5*权重!U$48+(数据!AE343-4)*权重!U$50,                              5*权重!U$48+4*权重!U$50+(数据!AE343-10)*权重!U$52              )  )</f>
        <v>-2.7249999999999996</v>
      </c>
      <c r="AF343" s="16">
        <f>IF( 数据!AF343&lt;=6,(数据!AF343-1)*权重!V$48,              IF(数据!AF343&lt;=10, 5*权重!V$48+(数据!AF343-4)*权重!V$50,                              5*权重!V$48+4*权重!V$50+(数据!AF343-10)*权重!V$52              )  )</f>
        <v>7.3500000000000005</v>
      </c>
      <c r="AG343" s="16">
        <f>IF( 数据!AG343&lt;=6,(数据!AG343-1)*权重!W$48,              IF(数据!AG343&lt;=12, 5*权重!W$48+(数据!AG343-6)*权重!W$49,                              5*权重!W$48+6*权重!W$49+(数据!AG343-12)*权重!W$51              )
 )</f>
        <v>3.0999999999999996</v>
      </c>
      <c r="AH343" s="16">
        <f>IF( 数据!AH343&lt;=6,(数据!AH343-1)*权重!X$48,              IF(数据!AH343&lt;=10, 5*权重!X$48+(数据!AH343-4)*权重!X$50,                              5*权重!X$48+4*权重!X$50+(数据!AH343-10)*权重!X$52              )  )</f>
        <v>-0.38750000000000001</v>
      </c>
      <c r="AI343" s="16">
        <f>IF( 数据!AI343&lt;=6,(数据!AI343-1)*权重!Y$48,              IF(数据!AI343&lt;=12, 5*权重!Y$48+(数据!AI343-6)*权重!Y$49,                              5*权重!Y$48+6*权重!Y$49+(数据!AI343-12)*权重!Y$51              )
 )</f>
        <v>3.3333333333333354E-2</v>
      </c>
      <c r="AJ343" s="16">
        <f>IF( 数据!AJ343&lt;=6,(数据!AJ343-1)*权重!Z$48,              IF(数据!AJ343&lt;=10, 5*权重!Z$48+(数据!AJ343-4)*权重!Z$50,                              5*权重!Z$48+4*权重!Z$50+(数据!AJ343-10)*权重!Z$52              )  )</f>
        <v>8.0750000000000011</v>
      </c>
      <c r="AK343" s="16">
        <f>IF( 数据!AK343&lt;=6,(数据!AK343-1)*权重!AA$48,              IF(数据!AK343&lt;=10, 5*权重!AA$48+(数据!AK343-4)*权重!AA$50,                              5*权重!AA$48+4*权重!AA$50+(数据!AK343-10)*权重!AA$52              )  )</f>
        <v>-1.4500000000000002</v>
      </c>
      <c r="AL343" s="16">
        <f>IF( 数据!AL343&lt;=6,(数据!AL343-1)*权重!AB$48,              IF(数据!AL343&lt;=12, 5*权重!AB$48+(数据!AL343-6)*权重!AB$49,                              5*权重!AB$48+6*权重!AB$49+(数据!AL343-12)*权重!AB$51              )
 )</f>
        <v>14.4</v>
      </c>
      <c r="AM343" s="16">
        <f>IF( 数据!AM343&lt;=6,(数据!AM343-1)*权重!AC$48,              IF(数据!AM343&lt;=12, 5*权重!AC$48+(数据!AM343-6)*权重!AC$49,                              5*权重!AC$48+6*权重!AC$49+(数据!AM343-12)*权重!AC$51              )
 )</f>
        <v>8.5</v>
      </c>
      <c r="AN343" s="16">
        <f>IF( 数据!AN343&lt;=6,(数据!AN343-1)*权重!AD$48,              IF(数据!AN343&lt;=12, 5*权重!AD$48+(数据!AN343-6)*权重!AD$49,                              5*权重!AD$48+6*权重!AD$49+(数据!AN343-12)*权重!AD$51              )
 )</f>
        <v>60.666666666666664</v>
      </c>
      <c r="AO343" s="16">
        <f>IF( 数据!AO343&lt;=6,(数据!AO343-1)*权重!AE$48,              IF(数据!AO343&lt;=12, 5*权重!AE$48+(数据!AO343-6)*权重!AE$49,                              5*权重!AE$48+6*权重!AE$49+(数据!AO343-12)*权重!AE$51              )
 )</f>
        <v>11.116666666666667</v>
      </c>
      <c r="AP343" s="16">
        <f>IF( 数据!AP343&lt;=6,(数据!AP343-1)*权重!AF$48,              IF(数据!AP343&lt;=12, 5*权重!AF$48+(数据!AP343-6)*权重!AF$49,                              5*权重!AF$48+6*权重!AF$49+(数据!AP343-12)*权重!AF$51              )
 )</f>
        <v>13.5</v>
      </c>
      <c r="AQ343" s="16">
        <f>IF( 数据!AQ343&lt;=6,(数据!AQ343-1)*权重!AG$48,              IF(数据!AQ343&lt;=12, 5*权重!AG$48+(数据!AQ343-6)*权重!AG$49,                              5*权重!AG$48+6*权重!AG$49+(数据!AQ343-12)*权重!AG$51              )
 )</f>
        <v>19.350000000000001</v>
      </c>
      <c r="AR343" s="16">
        <f>IF( 数据!AR343&lt;=6,(数据!AR343-1)*权重!AH$48,              IF(数据!AR343&lt;=12, 5*权重!AH$48+(数据!AR343-6)*权重!AH$49,                              5*权重!AH$48+6*权重!AH$49+(数据!AR343-12)*权重!AH$51              )
 )</f>
        <v>10.033333333333333</v>
      </c>
      <c r="AS343" s="16">
        <f>IF( 数据!AS343&lt;=6,(数据!AS343-1)*权重!AI$48,              IF(数据!AS343&lt;=12, 5*权重!AI$48+(数据!AS343-6)*权重!AI$49,                              5*权重!AI$48+6*权重!AI$49+(数据!AS343-12)*权重!AI$51              )
 )</f>
        <v>1.8500000000000005</v>
      </c>
      <c r="AT343" s="16">
        <f>IF( 数据!AT343&lt;=6,(数据!AT343-1)*权重!AJ$48,              IF(数据!AT343&lt;=12, 5*权重!AJ$48+(数据!AT343-6)*权重!AJ$49,                              5*权重!AJ$48+6*权重!AJ$49+(数据!AT343-12)*权重!AJ$51              )
 )</f>
        <v>54.541666666666671</v>
      </c>
      <c r="AU343" s="16">
        <f>IF( 数据!AU343&lt;=6,(数据!AU343-1)*权重!AK$48,              IF(数据!AU343&lt;=12, 5*权重!AK$48+(数据!AU343-6)*权重!AK$49,                              5*权重!AK$48+6*权重!AK$49+(数据!AU343-12)*权重!AK$51              )
 )</f>
        <v>14.799999999999999</v>
      </c>
      <c r="AV343" s="16">
        <f>IF( 数据!AV343&lt;=6,(数据!AV343-1)*权重!AL$48,              IF(数据!AV343&lt;=10, 5*权重!AL$48+(数据!AV343-4)*权重!AL$50,                              5*权重!AL$48+4*权重!AL$50+(数据!AV343-10)*权重!AL$52              )  )</f>
        <v>2.125</v>
      </c>
      <c r="AW343" s="16">
        <f>IF( 数据!AW343&lt;=6,(数据!AW343-1)*权重!AM$48,              IF(数据!AW343&lt;=10, 5*权重!AM$48+(数据!AW343-4)*权重!AM$50,                              5*权重!AM$48+4*权重!AM$50+(数据!AW343-10)*权重!AM$52              )  )</f>
        <v>2.7</v>
      </c>
      <c r="AX343" s="16">
        <f>IF( 数据!AX343&lt;=6,(数据!AX343-1)*权重!AN$48,              IF(数据!AX343&lt;=10, 5*权重!AN$48+(数据!AX343-4)*权重!AN$50,                              5*权重!AN$48+4*权重!AN$50+(数据!AX343-10)*权重!AN$52              )  )</f>
        <v>21.5</v>
      </c>
      <c r="AY343" s="8">
        <v>2</v>
      </c>
      <c r="AZ343" s="8">
        <v>1</v>
      </c>
      <c r="BA343" s="8">
        <v>3</v>
      </c>
      <c r="BB343" s="8">
        <v>2</v>
      </c>
      <c r="BC343" s="8">
        <v>1</v>
      </c>
      <c r="BD343" s="8">
        <v>3</v>
      </c>
      <c r="BE343" s="8">
        <v>2</v>
      </c>
      <c r="BF343" s="8">
        <v>2</v>
      </c>
      <c r="BG343" s="8">
        <v>3</v>
      </c>
      <c r="BH343" s="8">
        <v>3</v>
      </c>
      <c r="BI343" s="8">
        <v>2</v>
      </c>
      <c r="BJ343" s="8" t="s">
        <v>26</v>
      </c>
      <c r="BK343" s="8" t="s">
        <v>20</v>
      </c>
      <c r="BL343" s="8">
        <v>11</v>
      </c>
      <c r="BM343" s="8" t="s">
        <v>26</v>
      </c>
      <c r="BN343" s="8"/>
      <c r="BO343" s="8" t="s">
        <v>26</v>
      </c>
      <c r="BP343" s="34">
        <v>46203</v>
      </c>
      <c r="BQ343" s="8" t="s">
        <v>21</v>
      </c>
      <c r="BR343" s="8" t="s">
        <v>156</v>
      </c>
    </row>
    <row r="344" spans="1:70" ht="15.5" thickBot="1" x14ac:dyDescent="0.35">
      <c r="A344" s="8" t="s">
        <v>26</v>
      </c>
      <c r="B344" s="16">
        <f t="shared" si="13"/>
        <v>425.51916666666659</v>
      </c>
      <c r="C344" s="8" t="s">
        <v>686</v>
      </c>
      <c r="D344" s="8" t="s">
        <v>154</v>
      </c>
      <c r="E344" s="33">
        <v>1</v>
      </c>
      <c r="F344" s="8">
        <v>0</v>
      </c>
      <c r="G344" s="8" t="s">
        <v>157</v>
      </c>
      <c r="H344" s="8" t="s">
        <v>24</v>
      </c>
      <c r="I344" s="8">
        <v>27</v>
      </c>
      <c r="J344" s="8">
        <v>145</v>
      </c>
      <c r="K344" s="8">
        <v>160</v>
      </c>
      <c r="L344" s="16">
        <f>IF( 数据!L344&lt;=6,(数据!L344-1)*权重!B$48,              IF(数据!L344&lt;=12, 5*权重!B$48+(数据!L344-6)*权重!B$49,                              5*权重!B$48+6*权重!B$49+(数据!L344-12)*权重!B$51              )
 )</f>
        <v>3.0833333333333335</v>
      </c>
      <c r="M344" s="16">
        <f>IF( 数据!M344&lt;=6,(数据!M344-1)*权重!C$48,              IF(数据!M344&lt;=12, 5*权重!C$48+(数据!M344-6)*权重!C$49,                              5*权重!C$48+6*权重!C$49+(数据!M344-12)*权重!C$51              )
 )</f>
        <v>1.3</v>
      </c>
      <c r="N344" s="16">
        <f>IF( 数据!N344&lt;=6,(数据!N344-1)*权重!D$48,              IF(数据!N344&lt;=12, 5*权重!D$48+(数据!N344-6)*权重!D$49,                              5*权重!D$48+6*权重!D$49+(数据!N344-12)*权重!D$51              )
 )</f>
        <v>0.52833333333333332</v>
      </c>
      <c r="O344" s="16">
        <f>IF( 数据!O344&lt;=6,(数据!O344-1)*权重!E$48,              IF(数据!O344&lt;=12, 5*权重!E$48+(数据!O344-6)*权重!E$49,                              5*权重!E$48+6*权重!E$49+(数据!O344-12)*权重!E$51              )
 )</f>
        <v>0</v>
      </c>
      <c r="P344" s="16">
        <f>IF( 数据!P344&lt;=6,(数据!P344-1)*权重!F$48,              IF(数据!P344&lt;=12, 5*权重!F$48+(数据!P344-6)*权重!F$49,                              5*权重!F$48+6*权重!F$49+(数据!P344-12)*权重!F$51              )
 )</f>
        <v>-2.7333333333333329</v>
      </c>
      <c r="Q344" s="16">
        <f>IF( 数据!Q344&lt;=6,(数据!Q344-1)*权重!G$48,              IF(数据!Q344&lt;=12, 5*权重!G$48+(数据!Q344-6)*权重!G$49,                              5*权重!G$48+6*权重!G$49+(数据!Q344-12)*权重!G$51              )
 )</f>
        <v>0</v>
      </c>
      <c r="R344" s="16">
        <f>IF( 数据!R344&lt;=6,(数据!R344-1)*权重!H$48,              IF(数据!R344&lt;=12, 5*权重!H$48+(数据!R344-6)*权重!H$49,                              5*权重!H$48+6*权重!H$49+(数据!R344-12)*权重!H$51              )
 )</f>
        <v>0</v>
      </c>
      <c r="S344" s="16">
        <f>IF( 数据!S344&lt;=6,(数据!S344-1)*权重!I$48,              IF(数据!S344&lt;=12, 5*权重!I$48+(数据!S344-6)*权重!I$49,                              5*权重!I$48+6*权重!I$49+(数据!S344-12)*权重!I$51              )
 )</f>
        <v>12.133333333333333</v>
      </c>
      <c r="T344" s="16">
        <f>IF( 数据!T344&lt;=6,(数据!T344-1)*权重!J$48,              IF(数据!T344&lt;=12, 5*权重!J$48+(数据!T344-6)*权重!J$49,                              5*权重!J$48+6*权重!J$49+(数据!T344-12)*权重!J$51              )
 )</f>
        <v>2.2666666666666666</v>
      </c>
      <c r="U344" s="16">
        <f>IF( 数据!U344&lt;=6,(数据!U344-1)*权重!K$48,              IF(数据!U344&lt;=12, 5*权重!K$48+(数据!U344-6)*权重!K$49,                              5*权重!K$48+6*权重!K$49+(数据!U344-12)*权重!K$51              )
 )</f>
        <v>0</v>
      </c>
      <c r="V344" s="16">
        <f>IF( 数据!V344&lt;=6,(数据!V344-1)*权重!L$48,              IF(数据!V344&lt;=12, 5*权重!L$48+(数据!V344-6)*权重!L$49,                              5*权重!L$48+6*权重!L$49+(数据!V344-12)*权重!L$51              )
 )</f>
        <v>9.5</v>
      </c>
      <c r="W344" s="16">
        <f>IF( 数据!W344&lt;=6,(数据!W344-1)*权重!M$48,              IF(数据!W344&lt;=12, 5*权重!M$48+(数据!W344-6)*权重!M$49,                              5*权重!M$48+6*权重!M$49+(数据!W344-12)*权重!M$51              )
 )</f>
        <v>1.4</v>
      </c>
      <c r="X344" s="16">
        <f>IF( 数据!X344&lt;=6,(数据!X344-1)*权重!N$48,              IF(数据!X344&lt;=12, 5*权重!N$48+(数据!X344-6)*权重!N$49,                              5*权重!N$48+6*权重!N$49+(数据!X344-12)*权重!N$51              )
 )</f>
        <v>2.2666666666666666</v>
      </c>
      <c r="Y344" s="16">
        <f>IF( 数据!Y344&lt;=6,(数据!Y344-1)*权重!O$48,              IF(数据!Y344&lt;=12, 5*权重!O$48+(数据!Y344-6)*权重!O$49,                              5*权重!O$48+6*权重!O$49+(数据!Y344-12)*权重!O$51              )
 )</f>
        <v>1.5333333333333332</v>
      </c>
      <c r="Z344" s="16">
        <f>IF( 数据!Z344&lt;=6,(数据!Z344-1)*权重!P$48,              IF(数据!Z344&lt;=10, 5*权重!P$48+(数据!Z344-4)*权重!P$50,                              5*权重!P$48+4*权重!P$50+(数据!Z344-10)*权重!P$52              )  )</f>
        <v>-1.25</v>
      </c>
      <c r="AA344" s="16">
        <f>IF( 数据!AA344&lt;=6,(数据!AA344-1)*权重!Q$48,              IF(数据!AA344&lt;=12, 5*权重!Q$48+(数据!AA344-6)*权重!Q$49,                              5*权重!Q$48+6*权重!Q$49+(数据!AA344-12)*权重!Q$51              )
 )</f>
        <v>5.8</v>
      </c>
      <c r="AB344" s="16">
        <f>IF( 数据!AB344&lt;=6,(数据!AB344-1)*权重!R$48,              IF(数据!AB344&lt;=10, 5*权重!R$48+(数据!AB344-4)*权重!R$50,                              5*权重!R$48+4*权重!R$50+(数据!AB344-10)*权重!R$52              )  )</f>
        <v>59.75</v>
      </c>
      <c r="AC344" s="16">
        <f>IF( 数据!AC344&lt;=6,(数据!AC344-1)*权重!S$48,              IF(数据!AC344&lt;=12, 5*权重!S$48+(数据!AC344-6)*权重!S$49,                              5*权重!S$48+6*权重!S$49+(数据!AC344-12)*权重!S$51              )
 )</f>
        <v>19.5</v>
      </c>
      <c r="AD344" s="16">
        <f>IF( 数据!AD344&lt;=6,(数据!AD344-1)*权重!T$48,              IF(数据!AD344&lt;=12, 5*权重!T$48+(数据!AD344-6)*权重!T$49,                              5*权重!T$48+6*权重!T$49+(数据!AD344-12)*权重!T$51              )
 )</f>
        <v>-1.2333333333333329</v>
      </c>
      <c r="AE344" s="16">
        <f>IF( 数据!AE344&lt;=6,(数据!AE344-1)*权重!U$48,              IF(数据!AE344&lt;=10, 5*权重!U$48+(数据!AE344-4)*权重!U$50,                              5*权重!U$48+4*权重!U$50+(数据!AE344-10)*权重!U$52              )  )</f>
        <v>-3.28</v>
      </c>
      <c r="AF344" s="16">
        <f>IF( 数据!AF344&lt;=6,(数据!AF344-1)*权重!V$48,              IF(数据!AF344&lt;=10, 5*权重!V$48+(数据!AF344-4)*权重!V$50,                              5*权重!V$48+4*权重!V$50+(数据!AF344-10)*权重!V$52              )  )</f>
        <v>7.0875000000000004</v>
      </c>
      <c r="AG344" s="16">
        <f>IF( 数据!AG344&lt;=6,(数据!AG344-1)*权重!W$48,              IF(数据!AG344&lt;=12, 5*权重!W$48+(数据!AG344-6)*权重!W$49,                              5*权重!W$48+6*权重!W$49+(数据!AG344-12)*权重!W$51              )
 )</f>
        <v>3.75</v>
      </c>
      <c r="AH344" s="16">
        <f>IF( 数据!AH344&lt;=6,(数据!AH344-1)*权重!X$48,              IF(数据!AH344&lt;=10, 5*权重!X$48+(数据!AH344-4)*权重!X$50,                              5*权重!X$48+4*权重!X$50+(数据!AH344-10)*权重!X$52              )  )</f>
        <v>6.25E-2</v>
      </c>
      <c r="AI344" s="16">
        <f>IF( 数据!AI344&lt;=6,(数据!AI344-1)*权重!Y$48,              IF(数据!AI344&lt;=12, 5*权重!Y$48+(数据!AI344-6)*权重!Y$49,                              5*权重!Y$48+6*权重!Y$49+(数据!AI344-12)*权重!Y$51              )
 )</f>
        <v>0.53333333333333333</v>
      </c>
      <c r="AJ344" s="16">
        <f>IF( 数据!AJ344&lt;=6,(数据!AJ344-1)*权重!Z$48,              IF(数据!AJ344&lt;=10, 5*权重!Z$48+(数据!AJ344-4)*权重!Z$50,                              5*权重!Z$48+4*权重!Z$50+(数据!AJ344-10)*权重!Z$52              )  )</f>
        <v>8.0750000000000011</v>
      </c>
      <c r="AK344" s="16">
        <f>IF( 数据!AK344&lt;=6,(数据!AK344-1)*权重!AA$48,              IF(数据!AK344&lt;=10, 5*权重!AA$48+(数据!AK344-4)*权重!AA$50,                              5*权重!AA$48+4*权重!AA$50+(数据!AK344-10)*权重!AA$52              )  )</f>
        <v>-1.2750000000000001</v>
      </c>
      <c r="AL344" s="16">
        <f>IF( 数据!AL344&lt;=6,(数据!AL344-1)*权重!AB$48,              IF(数据!AL344&lt;=12, 5*权重!AB$48+(数据!AL344-6)*权重!AB$49,                              5*权重!AB$48+6*权重!AB$49+(数据!AL344-12)*权重!AB$51              )
 )</f>
        <v>16.2</v>
      </c>
      <c r="AM344" s="16">
        <f>IF( 数据!AM344&lt;=6,(数据!AM344-1)*权重!AC$48,              IF(数据!AM344&lt;=12, 5*权重!AC$48+(数据!AM344-6)*权重!AC$49,                              5*权重!AC$48+6*权重!AC$49+(数据!AM344-12)*权重!AC$51              )
 )</f>
        <v>9.6</v>
      </c>
      <c r="AN344" s="16">
        <f>IF( 数据!AN344&lt;=6,(数据!AN344-1)*权重!AD$48,              IF(数据!AN344&lt;=12, 5*权重!AD$48+(数据!AN344-6)*权重!AD$49,                              5*权重!AD$48+6*权重!AD$49+(数据!AN344-12)*权重!AD$51              )
 )</f>
        <v>77.333333333333329</v>
      </c>
      <c r="AO344" s="16">
        <f>IF( 数据!AO344&lt;=6,(数据!AO344-1)*权重!AE$48,              IF(数据!AO344&lt;=12, 5*权重!AE$48+(数据!AO344-6)*权重!AE$49,                              5*权重!AE$48+6*权重!AE$49+(数据!AO344-12)*权重!AE$51              )
 )</f>
        <v>17.7</v>
      </c>
      <c r="AP344" s="16">
        <f>IF( 数据!AP344&lt;=6,(数据!AP344-1)*权重!AF$48,              IF(数据!AP344&lt;=12, 5*权重!AF$48+(数据!AP344-6)*权重!AF$49,                              5*权重!AF$48+6*权重!AF$49+(数据!AP344-12)*权重!AF$51              )
 )</f>
        <v>14.466666666666667</v>
      </c>
      <c r="AQ344" s="16">
        <f>IF( 数据!AQ344&lt;=6,(数据!AQ344-1)*权重!AG$48,              IF(数据!AQ344&lt;=12, 5*权重!AG$48+(数据!AQ344-6)*权重!AG$49,                              5*权重!AG$48+6*权重!AG$49+(数据!AQ344-12)*权重!AG$51              )
 )</f>
        <v>19.866666666666667</v>
      </c>
      <c r="AR344" s="16">
        <f>IF( 数据!AR344&lt;=6,(数据!AR344-1)*权重!AH$48,              IF(数据!AR344&lt;=12, 5*权重!AH$48+(数据!AR344-6)*权重!AH$49,                              5*权重!AH$48+6*权重!AH$49+(数据!AR344-12)*权重!AH$51              )
 )</f>
        <v>14.566666666666665</v>
      </c>
      <c r="AS344" s="16">
        <f>IF( 数据!AS344&lt;=6,(数据!AS344-1)*权重!AI$48,              IF(数据!AS344&lt;=12, 5*权重!AI$48+(数据!AS344-6)*权重!AI$49,                              5*权重!AI$48+6*权重!AI$49+(数据!AS344-12)*权重!AI$51              )
 )</f>
        <v>7.6000000000000014</v>
      </c>
      <c r="AT344" s="16">
        <f>IF( 数据!AT344&lt;=6,(数据!AT344-1)*权重!AJ$48,              IF(数据!AT344&lt;=12, 5*权重!AJ$48+(数据!AT344-6)*权重!AJ$49,                              5*权重!AJ$48+6*权重!AJ$49+(数据!AT344-12)*权重!AJ$51              )
 )</f>
        <v>76.75</v>
      </c>
      <c r="AU344" s="16">
        <f>IF( 数据!AU344&lt;=6,(数据!AU344-1)*权重!AK$48,              IF(数据!AU344&lt;=12, 5*权重!AK$48+(数据!AU344-6)*权重!AK$49,                              5*权重!AK$48+6*权重!AK$49+(数据!AU344-12)*权重!AK$51              )
 )</f>
        <v>15.399999999999999</v>
      </c>
      <c r="AV344" s="16">
        <f>IF( 数据!AV344&lt;=6,(数据!AV344-1)*权重!AL$48,              IF(数据!AV344&lt;=10, 5*权重!AL$48+(数据!AV344-4)*权重!AL$50,                              5*权重!AL$48+4*权重!AL$50+(数据!AV344-10)*权重!AL$52              )  )</f>
        <v>2.5499999999999998</v>
      </c>
      <c r="AW344" s="16">
        <f>IF( 数据!AW344&lt;=6,(数据!AW344-1)*权重!AM$48,              IF(数据!AW344&lt;=10, 5*权重!AM$48+(数据!AW344-4)*权重!AM$50,                              5*权重!AM$48+4*权重!AM$50+(数据!AW344-10)*权重!AM$52              )  )</f>
        <v>3.45</v>
      </c>
      <c r="AX344" s="16">
        <f>IF( 数据!AX344&lt;=6,(数据!AX344-1)*权重!AN$48,              IF(数据!AX344&lt;=10, 5*权重!AN$48+(数据!AX344-4)*权重!AN$50,                              5*权重!AN$48+4*权重!AN$50+(数据!AX344-10)*权重!AN$52              )  )</f>
        <v>21.237499999999997</v>
      </c>
      <c r="AY344" s="8">
        <v>3</v>
      </c>
      <c r="AZ344" s="8">
        <v>3</v>
      </c>
      <c r="BA344" s="8">
        <v>2</v>
      </c>
      <c r="BB344" s="8">
        <v>2</v>
      </c>
      <c r="BC344" s="8">
        <v>1</v>
      </c>
      <c r="BD344" s="8">
        <v>2</v>
      </c>
      <c r="BE344" s="8">
        <v>3</v>
      </c>
      <c r="BF344" s="8">
        <v>1</v>
      </c>
      <c r="BG344" s="8">
        <v>3</v>
      </c>
      <c r="BH344" s="8">
        <v>1</v>
      </c>
      <c r="BI344" s="8">
        <v>1</v>
      </c>
      <c r="BJ344" s="8" t="s">
        <v>26</v>
      </c>
      <c r="BK344" s="8" t="s">
        <v>20</v>
      </c>
      <c r="BL344" s="8">
        <v>12</v>
      </c>
      <c r="BM344" s="8" t="s">
        <v>26</v>
      </c>
      <c r="BN344" s="8"/>
      <c r="BO344" s="8">
        <v>61</v>
      </c>
      <c r="BP344" s="34">
        <v>47664</v>
      </c>
      <c r="BQ344" s="8" t="s">
        <v>21</v>
      </c>
      <c r="BR344" s="8" t="s">
        <v>156</v>
      </c>
    </row>
    <row r="345" spans="1:70" ht="15.5" thickBot="1" x14ac:dyDescent="0.35">
      <c r="A345" s="8" t="s">
        <v>26</v>
      </c>
      <c r="B345" s="16">
        <f t="shared" si="13"/>
        <v>419.92416666666662</v>
      </c>
      <c r="C345" s="8" t="s">
        <v>687</v>
      </c>
      <c r="D345" s="8" t="s">
        <v>154</v>
      </c>
      <c r="E345" s="33">
        <v>1</v>
      </c>
      <c r="F345" s="8">
        <v>0</v>
      </c>
      <c r="G345" s="8" t="s">
        <v>22</v>
      </c>
      <c r="H345" s="8" t="s">
        <v>323</v>
      </c>
      <c r="I345" s="8">
        <v>24</v>
      </c>
      <c r="J345" s="8">
        <v>142</v>
      </c>
      <c r="K345" s="8">
        <v>152</v>
      </c>
      <c r="L345" s="16">
        <f>IF( 数据!L345&lt;=6,(数据!L345-1)*权重!B$48,              IF(数据!L345&lt;=12, 5*权重!B$48+(数据!L345-6)*权重!B$49,                              5*权重!B$48+6*权重!B$49+(数据!L345-12)*权重!B$51              )
 )</f>
        <v>3.1666666666666665</v>
      </c>
      <c r="M345" s="16">
        <f>IF( 数据!M345&lt;=6,(数据!M345-1)*权重!C$48,              IF(数据!M345&lt;=12, 5*权重!C$48+(数据!M345-6)*权重!C$49,                              5*权重!C$48+6*权重!C$49+(数据!M345-12)*权重!C$51              )
 )</f>
        <v>0.5</v>
      </c>
      <c r="N345" s="16">
        <f>IF( 数据!N345&lt;=6,(数据!N345-1)*权重!D$48,              IF(数据!N345&lt;=12, 5*权重!D$48+(数据!N345-6)*权重!D$49,                              5*权重!D$48+6*权重!D$49+(数据!N345-12)*权重!D$51              )
 )</f>
        <v>-0.27999999999999992</v>
      </c>
      <c r="O345" s="16">
        <f>IF( 数据!O345&lt;=6,(数据!O345-1)*权重!E$48,              IF(数据!O345&lt;=12, 5*权重!E$48+(数据!O345-6)*权重!E$49,                              5*权重!E$48+6*权重!E$49+(数据!O345-12)*权重!E$51              )
 )</f>
        <v>0</v>
      </c>
      <c r="P345" s="16">
        <f>IF( 数据!P345&lt;=6,(数据!P345-1)*权重!F$48,              IF(数据!P345&lt;=12, 5*权重!F$48+(数据!P345-6)*权重!F$49,                              5*权重!F$48+6*权重!F$49+(数据!P345-12)*权重!F$51              )
 )</f>
        <v>-3.5333333333333328</v>
      </c>
      <c r="Q345" s="16">
        <f>IF( 数据!Q345&lt;=6,(数据!Q345-1)*权重!G$48,              IF(数据!Q345&lt;=12, 5*权重!G$48+(数据!Q345-6)*权重!G$49,                              5*权重!G$48+6*权重!G$49+(数据!Q345-12)*权重!G$51              )
 )</f>
        <v>0</v>
      </c>
      <c r="R345" s="16">
        <f>IF( 数据!R345&lt;=6,(数据!R345-1)*权重!H$48,              IF(数据!R345&lt;=12, 5*权重!H$48+(数据!R345-6)*权重!H$49,                              5*权重!H$48+6*权重!H$49+(数据!R345-12)*权重!H$51              )
 )</f>
        <v>0</v>
      </c>
      <c r="S345" s="16">
        <f>IF( 数据!S345&lt;=6,(数据!S345-1)*权重!I$48,              IF(数据!S345&lt;=12, 5*权重!I$48+(数据!S345-6)*权重!I$49,                              5*权重!I$48+6*权重!I$49+(数据!S345-12)*权重!I$51              )
 )</f>
        <v>12.133333333333333</v>
      </c>
      <c r="T345" s="16">
        <f>IF( 数据!T345&lt;=6,(数据!T345-1)*权重!J$48,              IF(数据!T345&lt;=12, 5*权重!J$48+(数据!T345-6)*权重!J$49,                              5*权重!J$48+6*权重!J$49+(数据!T345-12)*权重!J$51              )
 )</f>
        <v>1.2999999999999998</v>
      </c>
      <c r="U345" s="16">
        <f>IF( 数据!U345&lt;=6,(数据!U345-1)*权重!K$48,              IF(数据!U345&lt;=12, 5*权重!K$48+(数据!U345-6)*权重!K$49,                              5*权重!K$48+6*权重!K$49+(数据!U345-12)*权重!K$51              )
 )</f>
        <v>0</v>
      </c>
      <c r="V345" s="16">
        <f>IF( 数据!V345&lt;=6,(数据!V345-1)*权重!L$48,              IF(数据!V345&lt;=12, 5*权重!L$48+(数据!V345-6)*权重!L$49,                              5*权重!L$48+6*权重!L$49+(数据!V345-12)*权重!L$51              )
 )</f>
        <v>7.1333333333333346</v>
      </c>
      <c r="W345" s="16">
        <f>IF( 数据!W345&lt;=6,(数据!W345-1)*权重!M$48,              IF(数据!W345&lt;=12, 5*权重!M$48+(数据!W345-6)*权重!M$49,                              5*权重!M$48+6*权重!M$49+(数据!W345-12)*权重!M$51              )
 )</f>
        <v>-0.53333333333333333</v>
      </c>
      <c r="X345" s="16">
        <f>IF( 数据!X345&lt;=6,(数据!X345-1)*权重!N$48,              IF(数据!X345&lt;=12, 5*权重!N$48+(数据!X345-6)*权重!N$49,                              5*权重!N$48+6*权重!N$49+(数据!X345-12)*权重!N$51              )
 )</f>
        <v>2.2166666666666663</v>
      </c>
      <c r="Y345" s="16">
        <f>IF( 数据!Y345&lt;=6,(数据!Y345-1)*权重!O$48,              IF(数据!Y345&lt;=12, 5*权重!O$48+(数据!Y345-6)*权重!O$49,                              5*权重!O$48+6*权重!O$49+(数据!Y345-12)*权重!O$51              )
 )</f>
        <v>1.2833333333333332</v>
      </c>
      <c r="Z345" s="16">
        <f>IF( 数据!Z345&lt;=6,(数据!Z345-1)*权重!P$48,              IF(数据!Z345&lt;=10, 5*权重!P$48+(数据!Z345-4)*权重!P$50,                              5*权重!P$48+4*权重!P$50+(数据!Z345-10)*权重!P$52              )  )</f>
        <v>-1.0750000000000002</v>
      </c>
      <c r="AA345" s="16">
        <f>IF( 数据!AA345&lt;=6,(数据!AA345-1)*权重!Q$48,              IF(数据!AA345&lt;=12, 5*权重!Q$48+(数据!AA345-6)*权重!Q$49,                              5*权重!Q$48+6*权重!Q$49+(数据!AA345-12)*权重!Q$51              )
 )</f>
        <v>4.5</v>
      </c>
      <c r="AB345" s="16">
        <f>IF( 数据!AB345&lt;=6,(数据!AB345-1)*权重!R$48,              IF(数据!AB345&lt;=10, 5*权重!R$48+(数据!AB345-4)*权重!R$50,                              5*权重!R$48+4*权重!R$50+(数据!AB345-10)*权重!R$52              )  )</f>
        <v>54.5</v>
      </c>
      <c r="AC345" s="16">
        <f>IF( 数据!AC345&lt;=6,(数据!AC345-1)*权重!S$48,              IF(数据!AC345&lt;=12, 5*权重!S$48+(数据!AC345-6)*权重!S$49,                              5*权重!S$48+6*权重!S$49+(数据!AC345-12)*权重!S$51              )
 )</f>
        <v>20.866666666666667</v>
      </c>
      <c r="AD345" s="16">
        <f>IF( 数据!AD345&lt;=6,(数据!AD345-1)*权重!T$48,              IF(数据!AD345&lt;=12, 5*权重!T$48+(数据!AD345-6)*权重!T$49,                              5*权重!T$48+6*权重!T$49+(数据!AD345-12)*权重!T$51              )
 )</f>
        <v>-0.83333333333333304</v>
      </c>
      <c r="AE345" s="16">
        <f>IF( 数据!AE345&lt;=6,(数据!AE345-1)*权重!U$48,              IF(数据!AE345&lt;=10, 5*权重!U$48+(数据!AE345-4)*权重!U$50,                              5*权重!U$48+4*权重!U$50+(数据!AE345-10)*权重!U$52              )  )</f>
        <v>-3.2749999999999995</v>
      </c>
      <c r="AF345" s="16">
        <f>IF( 数据!AF345&lt;=6,(数据!AF345-1)*权重!V$48,              IF(数据!AF345&lt;=10, 5*权重!V$48+(数据!AF345-4)*权重!V$50,                              5*权重!V$48+4*权重!V$50+(数据!AF345-10)*权重!V$52              )  )</f>
        <v>6.5625000000000009</v>
      </c>
      <c r="AG345" s="16">
        <f>IF( 数据!AG345&lt;=6,(数据!AG345-1)*权重!W$48,              IF(数据!AG345&lt;=12, 5*权重!W$48+(数据!AG345-6)*权重!W$49,                              5*权重!W$48+6*权重!W$49+(数据!AG345-12)*权重!W$51              )
 )</f>
        <v>3.75</v>
      </c>
      <c r="AH345" s="16">
        <f>IF( 数据!AH345&lt;=6,(数据!AH345-1)*权重!X$48,              IF(数据!AH345&lt;=10, 5*权重!X$48+(数据!AH345-4)*权重!X$50,                              5*权重!X$48+4*权重!X$50+(数据!AH345-10)*权重!X$52              )  )</f>
        <v>-0.27500000000000002</v>
      </c>
      <c r="AI345" s="16">
        <f>IF( 数据!AI345&lt;=6,(数据!AI345-1)*权重!Y$48,              IF(数据!AI345&lt;=12, 5*权重!Y$48+(数据!AI345-6)*权重!Y$49,                              5*权重!Y$48+6*权重!Y$49+(数据!AI345-12)*权重!Y$51              )
 )</f>
        <v>0.26666666666666666</v>
      </c>
      <c r="AJ345" s="16">
        <f>IF( 数据!AJ345&lt;=6,(数据!AJ345-1)*权重!Z$48,              IF(数据!AJ345&lt;=10, 5*权重!Z$48+(数据!AJ345-4)*权重!Z$50,                              5*权重!Z$48+4*权重!Z$50+(数据!AJ345-10)*权重!Z$52              )  )</f>
        <v>6.65</v>
      </c>
      <c r="AK345" s="16">
        <f>IF( 数据!AK345&lt;=6,(数据!AK345-1)*权重!AA$48,              IF(数据!AK345&lt;=10, 5*权重!AA$48+(数据!AK345-4)*权重!AA$50,                              5*权重!AA$48+4*权重!AA$50+(数据!AK345-10)*权重!AA$52              )  )</f>
        <v>-1.625</v>
      </c>
      <c r="AL345" s="16">
        <f>IF( 数据!AL345&lt;=6,(数据!AL345-1)*权重!AB$48,              IF(数据!AL345&lt;=12, 5*权重!AB$48+(数据!AL345-6)*权重!AB$49,                              5*权重!AB$48+6*权重!AB$49+(数据!AL345-12)*权重!AB$51              )
 )</f>
        <v>15.3</v>
      </c>
      <c r="AM345" s="16">
        <f>IF( 数据!AM345&lt;=6,(数据!AM345-1)*权重!AC$48,              IF(数据!AM345&lt;=12, 5*权重!AC$48+(数据!AM345-6)*权重!AC$49,                              5*权重!AC$48+6*权重!AC$49+(数据!AM345-12)*权重!AC$51              )
 )</f>
        <v>9.2333333333333343</v>
      </c>
      <c r="AN345" s="16">
        <f>IF( 数据!AN345&lt;=6,(数据!AN345-1)*权重!AD$48,              IF(数据!AN345&lt;=12, 5*权重!AD$48+(数据!AN345-6)*权重!AD$49,                              5*权重!AD$48+6*权重!AD$49+(数据!AN345-12)*权重!AD$51              )
 )</f>
        <v>91.520833333333329</v>
      </c>
      <c r="AO345" s="16">
        <f>IF( 数据!AO345&lt;=6,(数据!AO345-1)*权重!AE$48,              IF(数据!AO345&lt;=12, 5*权重!AE$48+(数据!AO345-6)*权重!AE$49,                              5*权重!AE$48+6*权重!AE$49+(数据!AO345-12)*权重!AE$51              )
 )</f>
        <v>12.5</v>
      </c>
      <c r="AP345" s="16">
        <f>IF( 数据!AP345&lt;=6,(数据!AP345-1)*权重!AF$48,              IF(数据!AP345&lt;=12, 5*权重!AF$48+(数据!AP345-6)*权重!AF$49,                              5*权重!AF$48+6*权重!AF$49+(数据!AP345-12)*权重!AF$51              )
 )</f>
        <v>13.833333333333334</v>
      </c>
      <c r="AQ345" s="16">
        <f>IF( 数据!AQ345&lt;=6,(数据!AQ345-1)*权重!AG$48,              IF(数据!AQ345&lt;=12, 5*权重!AG$48+(数据!AQ345-6)*权重!AG$49,                              5*权重!AG$48+6*权重!AG$49+(数据!AQ345-12)*权重!AG$51              )
 )</f>
        <v>19.350000000000001</v>
      </c>
      <c r="AR345" s="16">
        <f>IF( 数据!AR345&lt;=6,(数据!AR345-1)*权重!AH$48,              IF(数据!AR345&lt;=12, 5*权重!AH$48+(数据!AR345-6)*权重!AH$49,                              5*权重!AH$48+6*权重!AH$49+(数据!AR345-12)*权重!AH$51              )
 )</f>
        <v>13.399999999999999</v>
      </c>
      <c r="AS345" s="16">
        <f>IF( 数据!AS345&lt;=6,(数据!AS345-1)*权重!AI$48,              IF(数据!AS345&lt;=12, 5*权重!AI$48+(数据!AS345-6)*权重!AI$49,                              5*权重!AI$48+6*权重!AI$49+(数据!AS345-12)*权重!AI$51              )
 )</f>
        <v>6.6500000000000012</v>
      </c>
      <c r="AT345" s="16">
        <f>IF( 数据!AT345&lt;=6,(数据!AT345-1)*权重!AJ$48,              IF(数据!AT345&lt;=12, 5*权重!AJ$48+(数据!AT345-6)*权重!AJ$49,                              5*权重!AJ$48+6*权重!AJ$49+(数据!AT345-12)*权重!AJ$51              )
 )</f>
        <v>81.625</v>
      </c>
      <c r="AU345" s="16">
        <f>IF( 数据!AU345&lt;=6,(数据!AU345-1)*权重!AK$48,              IF(数据!AU345&lt;=12, 5*权重!AK$48+(数据!AU345-6)*权重!AK$49,                              5*权重!AK$48+6*权重!AK$49+(数据!AU345-12)*权重!AK$51              )
 )</f>
        <v>14.2</v>
      </c>
      <c r="AV345" s="16">
        <f>IF( 数据!AV345&lt;=6,(数据!AV345-1)*权重!AL$48,              IF(数据!AV345&lt;=10, 5*权重!AL$48+(数据!AV345-4)*权重!AL$50,                              5*权重!AL$48+4*权重!AL$50+(数据!AV345-10)*权重!AL$52              )  )</f>
        <v>2.5499999999999998</v>
      </c>
      <c r="AW345" s="16">
        <f>IF( 数据!AW345&lt;=6,(数据!AW345-1)*权重!AM$48,              IF(数据!AW345&lt;=10, 5*权重!AM$48+(数据!AW345-4)*权重!AM$50,                              5*权重!AM$48+4*权重!AM$50+(数据!AW345-10)*权重!AM$52              )  )</f>
        <v>3.45</v>
      </c>
      <c r="AX345" s="16">
        <f>IF( 数据!AX345&lt;=6,(数据!AX345-1)*权重!AN$48,              IF(数据!AX345&lt;=10, 5*权重!AN$48+(数据!AX345-4)*权重!AN$50,                              5*权重!AN$48+4*权重!AN$50+(数据!AX345-10)*权重!AN$52              )  )</f>
        <v>22.912499999999998</v>
      </c>
      <c r="AY345" s="8">
        <v>2</v>
      </c>
      <c r="AZ345" s="8">
        <v>2</v>
      </c>
      <c r="BA345" s="8">
        <v>4</v>
      </c>
      <c r="BB345" s="8">
        <v>2</v>
      </c>
      <c r="BC345" s="8">
        <v>2</v>
      </c>
      <c r="BD345" s="8">
        <v>2</v>
      </c>
      <c r="BE345" s="8">
        <v>1</v>
      </c>
      <c r="BF345" s="8">
        <v>4</v>
      </c>
      <c r="BG345" s="8">
        <v>3</v>
      </c>
      <c r="BH345" s="8">
        <v>2</v>
      </c>
      <c r="BI345" s="8">
        <v>3</v>
      </c>
      <c r="BJ345" s="8" t="s">
        <v>26</v>
      </c>
      <c r="BK345" s="8" t="s">
        <v>20</v>
      </c>
      <c r="BL345" s="8">
        <v>7</v>
      </c>
      <c r="BM345" s="8" t="s">
        <v>26</v>
      </c>
      <c r="BN345" s="8"/>
      <c r="BO345" s="8">
        <v>4</v>
      </c>
      <c r="BP345" s="34">
        <v>47299</v>
      </c>
      <c r="BQ345" s="8" t="s">
        <v>21</v>
      </c>
      <c r="BR345" s="8" t="s">
        <v>156</v>
      </c>
    </row>
    <row r="346" spans="1:70" ht="15.5" thickBot="1" x14ac:dyDescent="0.35">
      <c r="A346" s="8" t="s">
        <v>26</v>
      </c>
      <c r="B346" s="16">
        <f t="shared" si="13"/>
        <v>471.84916666666669</v>
      </c>
      <c r="C346" s="8" t="s">
        <v>688</v>
      </c>
      <c r="D346" s="8" t="s">
        <v>154</v>
      </c>
      <c r="E346" s="33">
        <v>1</v>
      </c>
      <c r="F346" s="8">
        <v>0</v>
      </c>
      <c r="G346" s="8" t="s">
        <v>33</v>
      </c>
      <c r="H346" s="8" t="s">
        <v>23</v>
      </c>
      <c r="I346" s="8">
        <v>24</v>
      </c>
      <c r="J346" s="8">
        <v>155</v>
      </c>
      <c r="K346" s="8">
        <v>175</v>
      </c>
      <c r="L346" s="16">
        <f>IF( 数据!L346&lt;=6,(数据!L346-1)*权重!B$48,              IF(数据!L346&lt;=12, 5*权重!B$48+(数据!L346-6)*权重!B$49,                              5*权重!B$48+6*权重!B$49+(数据!L346-12)*权重!B$51              )
 )</f>
        <v>3.4666666666666668</v>
      </c>
      <c r="M346" s="16">
        <f>IF( 数据!M346&lt;=6,(数据!M346-1)*权重!C$48,              IF(数据!M346&lt;=12, 5*权重!C$48+(数据!M346-6)*权重!C$49,                              5*权重!C$48+6*权重!C$49+(数据!M346-12)*权重!C$51              )
 )</f>
        <v>0.90000000000000013</v>
      </c>
      <c r="N346" s="16">
        <f>IF( 数据!N346&lt;=6,(数据!N346-1)*权重!D$48,              IF(数据!N346&lt;=12, 5*权重!D$48+(数据!N346-6)*权重!D$49,                              5*权重!D$48+6*权重!D$49+(数据!N346-12)*权重!D$51              )
 )</f>
        <v>0.27</v>
      </c>
      <c r="O346" s="16">
        <f>IF( 数据!O346&lt;=6,(数据!O346-1)*权重!E$48,              IF(数据!O346&lt;=12, 5*权重!E$48+(数据!O346-6)*权重!E$49,                              5*权重!E$48+6*权重!E$49+(数据!O346-12)*权重!E$51              )
 )</f>
        <v>0</v>
      </c>
      <c r="P346" s="16">
        <f>IF( 数据!P346&lt;=6,(数据!P346-1)*权重!F$48,              IF(数据!P346&lt;=12, 5*权重!F$48+(数据!P346-6)*权重!F$49,                              5*权重!F$48+6*权重!F$49+(数据!P346-12)*权重!F$51              )
 )</f>
        <v>-3.1166666666666663</v>
      </c>
      <c r="Q346" s="16">
        <f>IF( 数据!Q346&lt;=6,(数据!Q346-1)*权重!G$48,              IF(数据!Q346&lt;=12, 5*权重!G$48+(数据!Q346-6)*权重!G$49,                              5*权重!G$48+6*权重!G$49+(数据!Q346-12)*权重!G$51              )
 )</f>
        <v>0</v>
      </c>
      <c r="R346" s="16">
        <f>IF( 数据!R346&lt;=6,(数据!R346-1)*权重!H$48,              IF(数据!R346&lt;=12, 5*权重!H$48+(数据!R346-6)*权重!H$49,                              5*权重!H$48+6*权重!H$49+(数据!R346-12)*权重!H$51              )
 )</f>
        <v>0</v>
      </c>
      <c r="S346" s="16">
        <f>IF( 数据!S346&lt;=6,(数据!S346-1)*权重!I$48,              IF(数据!S346&lt;=12, 5*权重!I$48+(数据!S346-6)*权重!I$49,                              5*权重!I$48+6*权重!I$49+(数据!S346-12)*权重!I$51              )
 )</f>
        <v>16.566666666666666</v>
      </c>
      <c r="T346" s="16">
        <f>IF( 数据!T346&lt;=6,(数据!T346-1)*权重!J$48,              IF(数据!T346&lt;=12, 5*权重!J$48+(数据!T346-6)*权重!J$49,                              5*权重!J$48+6*权重!J$49+(数据!T346-12)*权重!J$51              )
 )</f>
        <v>1.7999999999999998</v>
      </c>
      <c r="U346" s="16">
        <f>IF( 数据!U346&lt;=6,(数据!U346-1)*权重!K$48,              IF(数据!U346&lt;=12, 5*权重!K$48+(数据!U346-6)*权重!K$49,                              5*权重!K$48+6*权重!K$49+(数据!U346-12)*权重!K$51              )
 )</f>
        <v>0</v>
      </c>
      <c r="V346" s="16">
        <f>IF( 数据!V346&lt;=6,(数据!V346-1)*权重!L$48,              IF(数据!V346&lt;=12, 5*权重!L$48+(数据!V346-6)*权重!L$49,                              5*权重!L$48+6*权重!L$49+(数据!V346-12)*权重!L$51              )
 )</f>
        <v>5.6666666666666679</v>
      </c>
      <c r="W346" s="16">
        <f>IF( 数据!W346&lt;=6,(数据!W346-1)*权重!M$48,              IF(数据!W346&lt;=12, 5*权重!M$48+(数据!W346-6)*权重!M$49,                              5*权重!M$48+6*权重!M$49+(数据!W346-12)*权重!M$51              )
 )</f>
        <v>-0.5</v>
      </c>
      <c r="X346" s="16">
        <f>IF( 数据!X346&lt;=6,(数据!X346-1)*权重!N$48,              IF(数据!X346&lt;=12, 5*权重!N$48+(数据!X346-6)*权重!N$49,                              5*权重!N$48+6*权重!N$49+(数据!X346-12)*权重!N$51              )
 )</f>
        <v>2.2666666666666666</v>
      </c>
      <c r="Y346" s="16">
        <f>IF( 数据!Y346&lt;=6,(数据!Y346-1)*权重!O$48,              IF(数据!Y346&lt;=12, 5*权重!O$48+(数据!Y346-6)*权重!O$49,                              5*权重!O$48+6*权重!O$49+(数据!Y346-12)*权重!O$51              )
 )</f>
        <v>1.2833333333333332</v>
      </c>
      <c r="Z346" s="16">
        <f>IF( 数据!Z346&lt;=6,(数据!Z346-1)*权重!P$48,              IF(数据!Z346&lt;=10, 5*权重!P$48+(数据!Z346-4)*权重!P$50,                              5*权重!P$48+4*权重!P$50+(数据!Z346-10)*权重!P$52              )  )</f>
        <v>-1.0750000000000002</v>
      </c>
      <c r="AA346" s="16">
        <f>IF( 数据!AA346&lt;=6,(数据!AA346-1)*权重!Q$48,              IF(数据!AA346&lt;=12, 5*权重!Q$48+(数据!AA346-6)*权重!Q$49,                              5*权重!Q$48+6*权重!Q$49+(数据!AA346-12)*权重!Q$51              )
 )</f>
        <v>5.833333333333333</v>
      </c>
      <c r="AB346" s="16">
        <f>IF( 数据!AB346&lt;=6,(数据!AB346-1)*权重!R$48,              IF(数据!AB346&lt;=10, 5*权重!R$48+(数据!AB346-4)*权重!R$50,                              5*权重!R$48+4*权重!R$50+(数据!AB346-10)*权重!R$52              )  )</f>
        <v>56.75</v>
      </c>
      <c r="AC346" s="16">
        <f>IF( 数据!AC346&lt;=6,(数据!AC346-1)*权重!S$48,              IF(数据!AC346&lt;=12, 5*权重!S$48+(数据!AC346-6)*权重!S$49,                              5*权重!S$48+6*权重!S$49+(数据!AC346-12)*权重!S$51              )
 )</f>
        <v>20.183333333333334</v>
      </c>
      <c r="AD346" s="16">
        <f>IF( 数据!AD346&lt;=6,(数据!AD346-1)*权重!T$48,              IF(数据!AD346&lt;=12, 5*权重!T$48+(数据!AD346-6)*权重!T$49,                              5*权重!T$48+6*权重!T$49+(数据!AD346-12)*权重!T$51              )
 )</f>
        <v>-0.49999999999999956</v>
      </c>
      <c r="AE346" s="16">
        <f>IF( 数据!AE346&lt;=6,(数据!AE346-1)*权重!U$48,              IF(数据!AE346&lt;=10, 5*权重!U$48+(数据!AE346-4)*权重!U$50,                              5*权重!U$48+4*权重!U$50+(数据!AE346-10)*权重!U$52              )  )</f>
        <v>-1.3999999999999995</v>
      </c>
      <c r="AF346" s="16">
        <f>IF( 数据!AF346&lt;=6,(数据!AF346-1)*权重!V$48,              IF(数据!AF346&lt;=10, 5*权重!V$48+(数据!AF346-4)*权重!V$50,                              5*权重!V$48+4*权重!V$50+(数据!AF346-10)*权重!V$52              )  )</f>
        <v>7.3500000000000005</v>
      </c>
      <c r="AG346" s="16">
        <f>IF( 数据!AG346&lt;=6,(数据!AG346-1)*权重!W$48,              IF(数据!AG346&lt;=12, 5*权重!W$48+(数据!AG346-6)*权重!W$49,                              5*权重!W$48+6*权重!W$49+(数据!AG346-12)*权重!W$51              )
 )</f>
        <v>3.0999999999999996</v>
      </c>
      <c r="AH346" s="16">
        <f>IF( 数据!AH346&lt;=6,(数据!AH346-1)*权重!X$48,              IF(数据!AH346&lt;=10, 5*权重!X$48+(数据!AH346-4)*权重!X$50,                              5*权重!X$48+4*权重!X$50+(数据!AH346-10)*权重!X$52              )  )</f>
        <v>-0.16249999999999998</v>
      </c>
      <c r="AI346" s="16">
        <f>IF( 数据!AI346&lt;=6,(数据!AI346-1)*权重!Y$48,              IF(数据!AI346&lt;=12, 5*权重!Y$48+(数据!AI346-6)*权重!Y$49,                              5*权重!Y$48+6*权重!Y$49+(数据!AI346-12)*权重!Y$51              )
 )</f>
        <v>6.666666666666668E-2</v>
      </c>
      <c r="AJ346" s="16">
        <f>IF( 数据!AJ346&lt;=6,(数据!AJ346-1)*权重!Z$48,              IF(数据!AJ346&lt;=10, 5*权重!Z$48+(数据!AJ346-4)*权重!Z$50,                              5*权重!Z$48+4*权重!Z$50+(数据!AJ346-10)*权重!Z$52              )  )</f>
        <v>11.012499999999999</v>
      </c>
      <c r="AK346" s="16">
        <f>IF( 数据!AK346&lt;=6,(数据!AK346-1)*权重!AA$48,              IF(数据!AK346&lt;=10, 5*权重!AA$48+(数据!AK346-4)*权重!AA$50,                              5*权重!AA$48+4*权重!AA$50+(数据!AK346-10)*权重!AA$52              )  )</f>
        <v>-0.75000000000000022</v>
      </c>
      <c r="AL346" s="16">
        <f>IF( 数据!AL346&lt;=6,(数据!AL346-1)*权重!AB$48,              IF(数据!AL346&lt;=12, 5*权重!AB$48+(数据!AL346-6)*权重!AB$49,                              5*权重!AB$48+6*权重!AB$49+(数据!AL346-12)*权重!AB$51              )
 )</f>
        <v>15.3</v>
      </c>
      <c r="AM346" s="16">
        <f>IF( 数据!AM346&lt;=6,(数据!AM346-1)*权重!AC$48,              IF(数据!AM346&lt;=12, 5*权重!AC$48+(数据!AM346-6)*权重!AC$49,                              5*权重!AC$48+6*权重!AC$49+(数据!AM346-12)*权重!AC$51              )
 )</f>
        <v>8.8666666666666671</v>
      </c>
      <c r="AN346" s="16">
        <f>IF( 数据!AN346&lt;=6,(数据!AN346-1)*权重!AD$48,              IF(数据!AN346&lt;=12, 5*权重!AD$48+(数据!AN346-6)*权重!AD$49,                              5*权重!AD$48+6*权重!AD$49+(数据!AN346-12)*权重!AD$51              )
 )</f>
        <v>86.791666666666657</v>
      </c>
      <c r="AO346" s="16">
        <f>IF( 数据!AO346&lt;=6,(数据!AO346-1)*权重!AE$48,              IF(数据!AO346&lt;=12, 5*权重!AE$48+(数据!AO346-6)*权重!AE$49,                              5*权重!AE$48+6*权重!AE$49+(数据!AO346-12)*权重!AE$51              )
 )</f>
        <v>20.3</v>
      </c>
      <c r="AP346" s="16">
        <f>IF( 数据!AP346&lt;=6,(数据!AP346-1)*权重!AF$48,              IF(数据!AP346&lt;=12, 5*权重!AF$48+(数据!AP346-6)*权重!AF$49,                              5*权重!AF$48+6*权重!AF$49+(数据!AP346-12)*权重!AF$51              )
 )</f>
        <v>17.366666666666667</v>
      </c>
      <c r="AQ346" s="16">
        <f>IF( 数据!AQ346&lt;=6,(数据!AQ346-1)*权重!AG$48,              IF(数据!AQ346&lt;=12, 5*权重!AG$48+(数据!AQ346-6)*权重!AG$49,                              5*权重!AG$48+6*权重!AG$49+(数据!AQ346-12)*权重!AG$51              )
 )</f>
        <v>18.316666666666666</v>
      </c>
      <c r="AR346" s="16">
        <f>IF( 数据!AR346&lt;=6,(数据!AR346-1)*权重!AH$48,              IF(数据!AR346&lt;=12, 5*权重!AH$48+(数据!AR346-6)*权重!AH$49,                              5*权重!AH$48+6*权重!AH$49+(数据!AR346-12)*权重!AH$51              )
 )</f>
        <v>15.733333333333333</v>
      </c>
      <c r="AS346" s="16">
        <f>IF( 数据!AS346&lt;=6,(数据!AS346-1)*权重!AI$48,              IF(数据!AS346&lt;=12, 5*权重!AI$48+(数据!AS346-6)*权重!AI$49,                              5*权重!AI$48+6*权重!AI$49+(数据!AS346-12)*权重!AI$51              )
 )</f>
        <v>8.5500000000000007</v>
      </c>
      <c r="AT346" s="16">
        <f>IF( 数据!AT346&lt;=6,(数据!AT346-1)*权重!AJ$48,              IF(数据!AT346&lt;=12, 5*权重!AJ$48+(数据!AT346-6)*权重!AJ$49,                              5*权重!AJ$48+6*权重!AJ$49+(数据!AT346-12)*权重!AJ$51              )
 )</f>
        <v>106</v>
      </c>
      <c r="AU346" s="16">
        <f>IF( 数据!AU346&lt;=6,(数据!AU346-1)*权重!AK$48,              IF(数据!AU346&lt;=12, 5*权重!AK$48+(数据!AU346-6)*权重!AK$49,                              5*权重!AK$48+6*权重!AK$49+(数据!AU346-12)*权重!AK$51              )
 )</f>
        <v>15.099999999999998</v>
      </c>
      <c r="AV346" s="16">
        <f>IF( 数据!AV346&lt;=6,(数据!AV346-1)*权重!AL$48,              IF(数据!AV346&lt;=10, 5*权重!AL$48+(数据!AV346-4)*权重!AL$50,                              5*权重!AL$48+4*权重!AL$50+(数据!AV346-10)*权重!AL$52              )  )</f>
        <v>3.4</v>
      </c>
      <c r="AW346" s="16">
        <f>IF( 数据!AW346&lt;=6,(数据!AW346-1)*权重!AM$48,              IF(数据!AW346&lt;=10, 5*权重!AM$48+(数据!AW346-4)*权重!AM$50,                              5*权重!AM$48+4*权重!AM$50+(数据!AW346-10)*权重!AM$52              )  )</f>
        <v>4.2</v>
      </c>
      <c r="AX346" s="16">
        <f>IF( 数据!AX346&lt;=6,(数据!AX346-1)*权重!AN$48,              IF(数据!AX346&lt;=10, 5*权重!AN$48+(数据!AX346-4)*权重!AN$50,                              5*权重!AN$48+4*权重!AN$50+(数据!AX346-10)*权重!AN$52              )  )</f>
        <v>22.912499999999998</v>
      </c>
      <c r="AY346" s="8">
        <v>4</v>
      </c>
      <c r="AZ346" s="8">
        <v>3</v>
      </c>
      <c r="BA346" s="8">
        <v>3</v>
      </c>
      <c r="BB346" s="8">
        <v>3</v>
      </c>
      <c r="BC346" s="8">
        <v>1</v>
      </c>
      <c r="BD346" s="8">
        <v>2</v>
      </c>
      <c r="BE346" s="8">
        <v>3</v>
      </c>
      <c r="BF346" s="8">
        <v>2</v>
      </c>
      <c r="BG346" s="8">
        <v>2</v>
      </c>
      <c r="BH346" s="8">
        <v>3</v>
      </c>
      <c r="BI346" s="8">
        <v>3</v>
      </c>
      <c r="BJ346" s="8" t="s">
        <v>26</v>
      </c>
      <c r="BK346" s="8" t="s">
        <v>20</v>
      </c>
      <c r="BL346" s="8">
        <v>13</v>
      </c>
      <c r="BM346" s="8" t="s">
        <v>26</v>
      </c>
      <c r="BN346" s="8"/>
      <c r="BO346" s="8">
        <v>4</v>
      </c>
      <c r="BP346" s="34">
        <v>47299</v>
      </c>
      <c r="BQ346" s="8" t="s">
        <v>21</v>
      </c>
      <c r="BR346" s="8" t="s">
        <v>156</v>
      </c>
    </row>
    <row r="347" spans="1:70" ht="15.5" thickBot="1" x14ac:dyDescent="0.35">
      <c r="A347" s="8" t="s">
        <v>26</v>
      </c>
      <c r="B347" s="16">
        <f t="shared" si="13"/>
        <v>382.15749999999997</v>
      </c>
      <c r="C347" s="8" t="s">
        <v>689</v>
      </c>
      <c r="D347" s="8" t="s">
        <v>154</v>
      </c>
      <c r="E347" s="33">
        <v>1</v>
      </c>
      <c r="F347" s="8">
        <v>0</v>
      </c>
      <c r="G347" s="8" t="s">
        <v>157</v>
      </c>
      <c r="H347" s="8" t="s">
        <v>32</v>
      </c>
      <c r="I347" s="8">
        <v>28</v>
      </c>
      <c r="J347" s="8">
        <v>144</v>
      </c>
      <c r="K347" s="8">
        <v>163</v>
      </c>
      <c r="L347" s="16">
        <f>IF( 数据!L347&lt;=6,(数据!L347-1)*权重!B$48,              IF(数据!L347&lt;=12, 5*权重!B$48+(数据!L347-6)*权重!B$49,                              5*权重!B$48+6*权重!B$49+(数据!L347-12)*权重!B$51              )
 )</f>
        <v>3</v>
      </c>
      <c r="M347" s="16">
        <f>IF( 数据!M347&lt;=6,(数据!M347-1)*权重!C$48,              IF(数据!M347&lt;=12, 5*权重!C$48+(数据!M347-6)*权重!C$49,                              5*权重!C$48+6*权重!C$49+(数据!M347-12)*权重!C$51              )
 )</f>
        <v>0</v>
      </c>
      <c r="N347" s="16">
        <f>IF( 数据!N347&lt;=6,(数据!N347-1)*权重!D$48,              IF(数据!N347&lt;=12, 5*权重!D$48+(数据!N347-6)*权重!D$49,                              5*权重!D$48+6*权重!D$49+(数据!N347-12)*权重!D$51              )
 )</f>
        <v>0.32</v>
      </c>
      <c r="O347" s="16">
        <f>IF( 数据!O347&lt;=6,(数据!O347-1)*权重!E$48,              IF(数据!O347&lt;=12, 5*权重!E$48+(数据!O347-6)*权重!E$49,                              5*权重!E$48+6*权重!E$49+(数据!O347-12)*权重!E$51              )
 )</f>
        <v>0</v>
      </c>
      <c r="P347" s="16">
        <f>IF( 数据!P347&lt;=6,(数据!P347-1)*权重!F$48,              IF(数据!P347&lt;=12, 5*权重!F$48+(数据!P347-6)*权重!F$49,                              5*权重!F$48+6*权重!F$49+(数据!P347-12)*权重!F$51              )
 )</f>
        <v>-3.5666666666666664</v>
      </c>
      <c r="Q347" s="16">
        <f>IF( 数据!Q347&lt;=6,(数据!Q347-1)*权重!G$48,              IF(数据!Q347&lt;=12, 5*权重!G$48+(数据!Q347-6)*权重!G$49,                              5*权重!G$48+6*权重!G$49+(数据!Q347-12)*权重!G$51              )
 )</f>
        <v>0</v>
      </c>
      <c r="R347" s="16">
        <f>IF( 数据!R347&lt;=6,(数据!R347-1)*权重!H$48,              IF(数据!R347&lt;=12, 5*权重!H$48+(数据!R347-6)*权重!H$49,                              5*权重!H$48+6*权重!H$49+(数据!R347-12)*权重!H$51              )
 )</f>
        <v>0</v>
      </c>
      <c r="S347" s="16">
        <f>IF( 数据!S347&lt;=6,(数据!S347-1)*权重!I$48,              IF(数据!S347&lt;=12, 5*权重!I$48+(数据!S347-6)*权重!I$49,                              5*权重!I$48+6*权重!I$49+(数据!S347-12)*权重!I$51              )
 )</f>
        <v>2.4</v>
      </c>
      <c r="T347" s="16">
        <f>IF( 数据!T347&lt;=6,(数据!T347-1)*权重!J$48,              IF(数据!T347&lt;=12, 5*权重!J$48+(数据!T347-6)*权重!J$49,                              5*权重!J$48+6*权重!J$49+(数据!T347-12)*权重!J$51              )
 )</f>
        <v>0</v>
      </c>
      <c r="U347" s="16">
        <f>IF( 数据!U347&lt;=6,(数据!U347-1)*权重!K$48,              IF(数据!U347&lt;=12, 5*权重!K$48+(数据!U347-6)*权重!K$49,                              5*权重!K$48+6*权重!K$49+(数据!U347-12)*权重!K$51              )
 )</f>
        <v>0</v>
      </c>
      <c r="V347" s="16">
        <f>IF( 数据!V347&lt;=6,(数据!V347-1)*权重!L$48,              IF(数据!V347&lt;=12, 5*权重!L$48+(数据!V347-6)*权重!L$49,                              5*权重!L$48+6*权重!L$49+(数据!V347-12)*权重!L$51              )
 )</f>
        <v>1.06</v>
      </c>
      <c r="W347" s="16">
        <f>IF( 数据!W347&lt;=6,(数据!W347-1)*权重!M$48,              IF(数据!W347&lt;=12, 5*权重!M$48+(数据!W347-6)*权重!M$49,                              5*权重!M$48+6*权重!M$49+(数据!W347-12)*权重!M$51              )
 )</f>
        <v>-0.58333333333333326</v>
      </c>
      <c r="X347" s="16">
        <f>IF( 数据!X347&lt;=6,(数据!X347-1)*权重!N$48,              IF(数据!X347&lt;=12, 5*权重!N$48+(数据!X347-6)*权重!N$49,                              5*权重!N$48+6*权重!N$49+(数据!X347-12)*权重!N$51              )
 )</f>
        <v>2.1333333333333333</v>
      </c>
      <c r="Y347" s="16">
        <f>IF( 数据!Y347&lt;=6,(数据!Y347-1)*权重!O$48,              IF(数据!Y347&lt;=12, 5*权重!O$48+(数据!Y347-6)*权重!O$49,                              5*权重!O$48+6*权重!O$49+(数据!Y347-12)*权重!O$51              )
 )</f>
        <v>0.24</v>
      </c>
      <c r="Z347" s="16">
        <f>IF( 数据!Z347&lt;=6,(数据!Z347-1)*权重!P$48,              IF(数据!Z347&lt;=10, 5*权重!P$48+(数据!Z347-4)*权重!P$50,                              5*权重!P$48+4*权重!P$50+(数据!Z347-10)*权重!P$52              )  )</f>
        <v>-1.7250000000000001</v>
      </c>
      <c r="AA347" s="16">
        <f>IF( 数据!AA347&lt;=6,(数据!AA347-1)*权重!Q$48,              IF(数据!AA347&lt;=12, 5*权重!Q$48+(数据!AA347-6)*权重!Q$49,                              5*权重!Q$48+6*权重!Q$49+(数据!AA347-12)*权重!Q$51              )
 )</f>
        <v>5.833333333333333</v>
      </c>
      <c r="AB347" s="16">
        <f>IF( 数据!AB347&lt;=6,(数据!AB347-1)*权重!R$48,              IF(数据!AB347&lt;=10, 5*权重!R$48+(数据!AB347-4)*权重!R$50,                              5*权重!R$48+4*权重!R$50+(数据!AB347-10)*权重!R$52              )  )</f>
        <v>53.75</v>
      </c>
      <c r="AC347" s="16">
        <f>IF( 数据!AC347&lt;=6,(数据!AC347-1)*权重!S$48,              IF(数据!AC347&lt;=12, 5*权重!S$48+(数据!AC347-6)*权重!S$49,                              5*权重!S$48+6*权重!S$49+(数据!AC347-12)*权重!S$51              )
 )</f>
        <v>21.55</v>
      </c>
      <c r="AD347" s="16">
        <f>IF( 数据!AD347&lt;=6,(数据!AD347-1)*权重!T$48,              IF(数据!AD347&lt;=12, 5*权重!T$48+(数据!AD347-6)*权重!T$49,                              5*权重!T$48+6*权重!T$49+(数据!AD347-12)*权重!T$51              )
 )</f>
        <v>-1.5999999999999996</v>
      </c>
      <c r="AE347" s="16">
        <f>IF( 数据!AE347&lt;=6,(数据!AE347-1)*权重!U$48,              IF(数据!AE347&lt;=10, 5*权重!U$48+(数据!AE347-4)*权重!U$50,                              5*权重!U$48+4*权重!U$50+(数据!AE347-10)*权重!U$52              )  )</f>
        <v>-1.3999999999999995</v>
      </c>
      <c r="AF347" s="16">
        <f>IF( 数据!AF347&lt;=6,(数据!AF347-1)*权重!V$48,              IF(数据!AF347&lt;=10, 5*权重!V$48+(数据!AF347-4)*权重!V$50,                              5*权重!V$48+4*权重!V$50+(数据!AF347-10)*权重!V$52              )  )</f>
        <v>6.75</v>
      </c>
      <c r="AG347" s="16">
        <f>IF( 数据!AG347&lt;=6,(数据!AG347-1)*权重!W$48,              IF(数据!AG347&lt;=12, 5*权重!W$48+(数据!AG347-6)*权重!W$49,                              5*权重!W$48+6*权重!W$49+(数据!AG347-12)*权重!W$51              )
 )</f>
        <v>3.75</v>
      </c>
      <c r="AH347" s="16">
        <f>IF( 数据!AH347&lt;=6,(数据!AH347-1)*权重!X$48,              IF(数据!AH347&lt;=10, 5*权重!X$48+(数据!AH347-4)*权重!X$50,                              5*权重!X$48+4*权重!X$50+(数据!AH347-10)*权重!X$52              )  )</f>
        <v>-0.27500000000000002</v>
      </c>
      <c r="AI347" s="16">
        <f>IF( 数据!AI347&lt;=6,(数据!AI347-1)*权重!Y$48,              IF(数据!AI347&lt;=12, 5*权重!Y$48+(数据!AI347-6)*权重!Y$49,                              5*权重!Y$48+6*权重!Y$49+(数据!AI347-12)*权重!Y$51              )
 )</f>
        <v>0.13333333333333336</v>
      </c>
      <c r="AJ347" s="16">
        <f>IF( 数据!AJ347&lt;=6,(数据!AJ347-1)*权重!Z$48,              IF(数据!AJ347&lt;=10, 5*权重!Z$48+(数据!AJ347-4)*权重!Z$50,                              5*权重!Z$48+4*权重!Z$50+(数据!AJ347-10)*权重!Z$52              )  )</f>
        <v>10.425000000000001</v>
      </c>
      <c r="AK347" s="16">
        <f>IF( 数据!AK347&lt;=6,(数据!AK347-1)*权重!AA$48,              IF(数据!AK347&lt;=10, 5*权重!AA$48+(数据!AK347-4)*权重!AA$50,                              5*权重!AA$48+4*权重!AA$50+(数据!AK347-10)*权重!AA$52              )  )</f>
        <v>-0.92500000000000004</v>
      </c>
      <c r="AL347" s="16">
        <f>IF( 数据!AL347&lt;=6,(数据!AL347-1)*权重!AB$48,              IF(数据!AL347&lt;=12, 5*权重!AB$48+(数据!AL347-6)*权重!AB$49,                              5*权重!AB$48+6*权重!AB$49+(数据!AL347-12)*权重!AB$51              )
 )</f>
        <v>14.4</v>
      </c>
      <c r="AM347" s="16">
        <f>IF( 数据!AM347&lt;=6,(数据!AM347-1)*权重!AC$48,              IF(数据!AM347&lt;=12, 5*权重!AC$48+(数据!AM347-6)*权重!AC$49,                              5*权重!AC$48+6*权重!AC$49+(数据!AM347-12)*权重!AC$51              )
 )</f>
        <v>9.6</v>
      </c>
      <c r="AN347" s="16">
        <f>IF( 数据!AN347&lt;=6,(数据!AN347-1)*权重!AD$48,              IF(数据!AN347&lt;=12, 5*权重!AD$48+(数据!AN347-6)*权重!AD$49,                              5*权重!AD$48+6*权重!AD$49+(数据!AN347-12)*权重!AD$51              )
 )</f>
        <v>67.875</v>
      </c>
      <c r="AO347" s="16">
        <f>IF( 数据!AO347&lt;=6,(数据!AO347-1)*权重!AE$48,              IF(数据!AO347&lt;=12, 5*权重!AE$48+(数据!AO347-6)*权重!AE$49,                              5*权重!AE$48+6*权重!AE$49+(数据!AO347-12)*权重!AE$51              )
 )</f>
        <v>22.9</v>
      </c>
      <c r="AP347" s="16">
        <f>IF( 数据!AP347&lt;=6,(数据!AP347-1)*权重!AF$48,              IF(数据!AP347&lt;=12, 5*权重!AF$48+(数据!AP347-6)*权重!AF$49,                              5*权重!AF$48+6*权重!AF$49+(数据!AP347-12)*权重!AF$51              )
 )</f>
        <v>15.433333333333334</v>
      </c>
      <c r="AQ347" s="16">
        <f>IF( 数据!AQ347&lt;=6,(数据!AQ347-1)*权重!AG$48,              IF(数据!AQ347&lt;=12, 5*权重!AG$48+(数据!AQ347-6)*权重!AG$49,                              5*权重!AG$48+6*权重!AG$49+(数据!AQ347-12)*权重!AG$51              )
 )</f>
        <v>19.350000000000001</v>
      </c>
      <c r="AR347" s="16">
        <f>IF( 数据!AR347&lt;=6,(数据!AR347-1)*权重!AH$48,              IF(数据!AR347&lt;=12, 5*权重!AH$48+(数据!AR347-6)*权重!AH$49,                              5*权重!AH$48+6*权重!AH$49+(数据!AR347-12)*权重!AH$51              )
 )</f>
        <v>14.566666666666665</v>
      </c>
      <c r="AS347" s="16">
        <f>IF( 数据!AS347&lt;=6,(数据!AS347-1)*权重!AI$48,              IF(数据!AS347&lt;=12, 5*权重!AI$48+(数据!AS347-6)*权重!AI$49,                              5*权重!AI$48+6*权重!AI$49+(数据!AS347-12)*权重!AI$51              )
 )</f>
        <v>6.6500000000000012</v>
      </c>
      <c r="AT347" s="16">
        <f>IF( 数据!AT347&lt;=6,(数据!AT347-1)*权重!AJ$48,              IF(数据!AT347&lt;=12, 5*权重!AJ$48+(数据!AT347-6)*权重!AJ$49,                              5*权重!AJ$48+6*权重!AJ$49+(数据!AT347-12)*权重!AJ$51              )
 )</f>
        <v>67</v>
      </c>
      <c r="AU347" s="16">
        <f>IF( 数据!AU347&lt;=6,(数据!AU347-1)*权重!AK$48,              IF(数据!AU347&lt;=12, 5*权重!AK$48+(数据!AU347-6)*权重!AK$49,                              5*权重!AK$48+6*权重!AK$49+(数据!AU347-12)*权重!AK$51              )
 )</f>
        <v>14.2</v>
      </c>
      <c r="AV347" s="16">
        <f>IF( 数据!AV347&lt;=6,(数据!AV347-1)*权重!AL$48,              IF(数据!AV347&lt;=10, 5*权重!AL$48+(数据!AV347-4)*权重!AL$50,                              5*权重!AL$48+4*权重!AL$50+(数据!AV347-10)*权重!AL$52              )  )</f>
        <v>2.5499999999999998</v>
      </c>
      <c r="AW347" s="16">
        <f>IF( 数据!AW347&lt;=6,(数据!AW347-1)*权重!AM$48,              IF(数据!AW347&lt;=10, 5*权重!AM$48+(数据!AW347-4)*权重!AM$50,                              5*权重!AM$48+4*权重!AM$50+(数据!AW347-10)*权重!AM$52              )  )</f>
        <v>3.45</v>
      </c>
      <c r="AX347" s="16">
        <f>IF( 数据!AX347&lt;=6,(数据!AX347-1)*权重!AN$48,              IF(数据!AX347&lt;=10, 5*权重!AN$48+(数据!AX347-4)*权重!AN$50,                              5*权重!AN$48+4*权重!AN$50+(数据!AX347-10)*权重!AN$52              )  )</f>
        <v>22.912499999999998</v>
      </c>
      <c r="AY347" s="8">
        <v>12</v>
      </c>
      <c r="AZ347" s="8">
        <v>10</v>
      </c>
      <c r="BA347" s="8">
        <v>20</v>
      </c>
      <c r="BB347" s="8">
        <v>7</v>
      </c>
      <c r="BC347" s="8">
        <v>17</v>
      </c>
      <c r="BD347" s="8">
        <v>13</v>
      </c>
      <c r="BE347" s="8">
        <v>10</v>
      </c>
      <c r="BF347" s="8">
        <v>13</v>
      </c>
      <c r="BG347" s="8">
        <v>4</v>
      </c>
      <c r="BH347" s="8">
        <v>14</v>
      </c>
      <c r="BI347" s="8">
        <v>14</v>
      </c>
      <c r="BJ347" s="8" t="s">
        <v>26</v>
      </c>
      <c r="BK347" s="8" t="s">
        <v>20</v>
      </c>
      <c r="BL347" s="8">
        <v>15</v>
      </c>
      <c r="BM347" s="8" t="s">
        <v>26</v>
      </c>
      <c r="BN347" s="8"/>
      <c r="BO347" s="8" t="s">
        <v>26</v>
      </c>
      <c r="BP347" s="34">
        <v>46934</v>
      </c>
      <c r="BQ347" s="8" t="s">
        <v>21</v>
      </c>
      <c r="BR347" s="8" t="s">
        <v>156</v>
      </c>
    </row>
    <row r="348" spans="1:70" ht="15.5" thickBot="1" x14ac:dyDescent="0.35">
      <c r="A348" s="8" t="s">
        <v>26</v>
      </c>
      <c r="B348" s="16">
        <f t="shared" si="13"/>
        <v>441.56333333333328</v>
      </c>
      <c r="C348" s="8" t="s">
        <v>690</v>
      </c>
      <c r="D348" s="8" t="s">
        <v>154</v>
      </c>
      <c r="E348" s="33">
        <v>1</v>
      </c>
      <c r="F348" s="8">
        <v>0</v>
      </c>
      <c r="G348" s="8" t="s">
        <v>19</v>
      </c>
      <c r="H348" s="8" t="s">
        <v>373</v>
      </c>
      <c r="I348" s="8">
        <v>25</v>
      </c>
      <c r="J348" s="8">
        <v>164</v>
      </c>
      <c r="K348" s="8">
        <v>175</v>
      </c>
      <c r="L348" s="16">
        <f>IF( 数据!L348&lt;=6,(数据!L348-1)*权重!B$48,              IF(数据!L348&lt;=12, 5*权重!B$48+(数据!L348-6)*权重!B$49,                              5*权重!B$48+6*权重!B$49+(数据!L348-12)*权重!B$51              )
 )</f>
        <v>4.4000000000000004</v>
      </c>
      <c r="M348" s="16">
        <f>IF( 数据!M348&lt;=6,(数据!M348-1)*权重!C$48,              IF(数据!M348&lt;=12, 5*权重!C$48+(数据!M348-6)*权重!C$49,                              5*权重!C$48+6*权重!C$49+(数据!M348-12)*权重!C$51              )
 )</f>
        <v>0.91666666666666674</v>
      </c>
      <c r="N348" s="16">
        <f>IF( 数据!N348&lt;=6,(数据!N348-1)*权重!D$48,              IF(数据!N348&lt;=12, 5*权重!D$48+(数据!N348-6)*权重!D$49,                              5*权重!D$48+6*权重!D$49+(数据!N348-12)*权重!D$51              )
 )</f>
        <v>0.48</v>
      </c>
      <c r="O348" s="16">
        <f>IF( 数据!O348&lt;=6,(数据!O348-1)*权重!E$48,              IF(数据!O348&lt;=12, 5*权重!E$48+(数据!O348-6)*权重!E$49,                              5*权重!E$48+6*权重!E$49+(数据!O348-12)*权重!E$51              )
 )</f>
        <v>0</v>
      </c>
      <c r="P348" s="16">
        <f>IF( 数据!P348&lt;=6,(数据!P348-1)*权重!F$48,              IF(数据!P348&lt;=12, 5*权重!F$48+(数据!P348-6)*权重!F$49,                              5*权重!F$48+6*权重!F$49+(数据!P348-12)*权重!F$51              )
 )</f>
        <v>-1.9666666666666663</v>
      </c>
      <c r="Q348" s="16">
        <f>IF( 数据!Q348&lt;=6,(数据!Q348-1)*权重!G$48,              IF(数据!Q348&lt;=12, 5*权重!G$48+(数据!Q348-6)*权重!G$49,                              5*权重!G$48+6*权重!G$49+(数据!Q348-12)*权重!G$51              )
 )</f>
        <v>0</v>
      </c>
      <c r="R348" s="16">
        <f>IF( 数据!R348&lt;=6,(数据!R348-1)*权重!H$48,              IF(数据!R348&lt;=12, 5*权重!H$48+(数据!R348-6)*权重!H$49,                              5*权重!H$48+6*权重!H$49+(数据!R348-12)*权重!H$51              )
 )</f>
        <v>0</v>
      </c>
      <c r="S348" s="16">
        <f>IF( 数据!S348&lt;=6,(数据!S348-1)*权重!I$48,              IF(数据!S348&lt;=12, 5*权重!I$48+(数据!S348-6)*权重!I$49,                              5*权重!I$48+6*权重!I$49+(数据!S348-12)*权重!I$51              )
 )</f>
        <v>20.666666666666664</v>
      </c>
      <c r="T348" s="16">
        <f>IF( 数据!T348&lt;=6,(数据!T348-1)*权重!J$48,              IF(数据!T348&lt;=12, 5*权重!J$48+(数据!T348-6)*权重!J$49,                              5*权重!J$48+6*权重!J$49+(数据!T348-12)*权重!J$51              )
 )</f>
        <v>2.8833333333333333</v>
      </c>
      <c r="U348" s="16">
        <f>IF( 数据!U348&lt;=6,(数据!U348-1)*权重!K$48,              IF(数据!U348&lt;=12, 5*权重!K$48+(数据!U348-6)*权重!K$49,                              5*权重!K$48+6*权重!K$49+(数据!U348-12)*权重!K$51              )
 )</f>
        <v>0</v>
      </c>
      <c r="V348" s="16">
        <f>IF( 数据!V348&lt;=6,(数据!V348-1)*权重!L$48,              IF(数据!V348&lt;=12, 5*权重!L$48+(数据!V348-6)*权重!L$49,                              5*权重!L$48+6*权重!L$49+(数据!V348-12)*权重!L$51              )
 )</f>
        <v>8.8333333333333339</v>
      </c>
      <c r="W348" s="16">
        <f>IF( 数据!W348&lt;=6,(数据!W348-1)*权重!M$48,              IF(数据!W348&lt;=12, 5*权重!M$48+(数据!W348-6)*权重!M$49,                              5*权重!M$48+6*权重!M$49+(数据!W348-12)*权重!M$51              )
 )</f>
        <v>2.6666666666666665</v>
      </c>
      <c r="X348" s="16">
        <f>IF( 数据!X348&lt;=6,(数据!X348-1)*权重!N$48,              IF(数据!X348&lt;=12, 5*权重!N$48+(数据!X348-6)*权重!N$49,                              5*权重!N$48+6*权重!N$49+(数据!X348-12)*权重!N$51              )
 )</f>
        <v>2.2166666666666663</v>
      </c>
      <c r="Y348" s="16">
        <f>IF( 数据!Y348&lt;=6,(数据!Y348-1)*权重!O$48,              IF(数据!Y348&lt;=12, 5*权重!O$48+(数据!Y348-6)*权重!O$49,                              5*权重!O$48+6*权重!O$49+(数据!Y348-12)*权重!O$51              )
 )</f>
        <v>1.6166666666666667</v>
      </c>
      <c r="Z348" s="16">
        <f>IF( 数据!Z348&lt;=6,(数据!Z348-1)*权重!P$48,              IF(数据!Z348&lt;=10, 5*权重!P$48+(数据!Z348-4)*权重!P$50,                              5*权重!P$48+4*权重!P$50+(数据!Z348-10)*权重!P$52              )  )</f>
        <v>-0.72500000000000009</v>
      </c>
      <c r="AA348" s="16">
        <f>IF( 数据!AA348&lt;=6,(数据!AA348-1)*权重!Q$48,              IF(数据!AA348&lt;=12, 5*权重!Q$48+(数据!AA348-6)*权重!Q$49,                              5*权重!Q$48+6*权重!Q$49+(数据!AA348-12)*权重!Q$51              )
 )</f>
        <v>7.1</v>
      </c>
      <c r="AB348" s="16">
        <f>IF( 数据!AB348&lt;=6,(数据!AB348-1)*权重!R$48,              IF(数据!AB348&lt;=10, 5*权重!R$48+(数据!AB348-4)*权重!R$50,                              5*权重!R$48+4*权重!R$50+(数据!AB348-10)*权重!R$52              )  )</f>
        <v>58.25</v>
      </c>
      <c r="AC348" s="16">
        <f>IF( 数据!AC348&lt;=6,(数据!AC348-1)*权重!S$48,              IF(数据!AC348&lt;=12, 5*权重!S$48+(数据!AC348-6)*权重!S$49,                              5*权重!S$48+6*权重!S$49+(数据!AC348-12)*权重!S$51              )
 )</f>
        <v>19.5</v>
      </c>
      <c r="AD348" s="16">
        <f>IF( 数据!AD348&lt;=6,(数据!AD348-1)*权重!T$48,              IF(数据!AD348&lt;=12, 5*权重!T$48+(数据!AD348-6)*权重!T$49,                              5*权重!T$48+6*权重!T$49+(数据!AD348-12)*权重!T$51              )
 )</f>
        <v>-0.86666666666666625</v>
      </c>
      <c r="AE348" s="16">
        <f>IF( 数据!AE348&lt;=6,(数据!AE348-1)*权重!U$48,              IF(数据!AE348&lt;=10, 5*权重!U$48+(数据!AE348-4)*权重!U$50,                              5*权重!U$48+4*权重!U$50+(数据!AE348-10)*权重!U$52              )  )</f>
        <v>-2.1999999999999993</v>
      </c>
      <c r="AF348" s="16">
        <f>IF( 数据!AF348&lt;=6,(数据!AF348-1)*权重!V$48,              IF(数据!AF348&lt;=10, 5*权重!V$48+(数据!AF348-4)*权重!V$50,                              5*权重!V$48+4*权重!V$50+(数据!AF348-10)*权重!V$52              )  )</f>
        <v>6.0750000000000002</v>
      </c>
      <c r="AG348" s="16">
        <f>IF( 数据!AG348&lt;=6,(数据!AG348-1)*权重!W$48,              IF(数据!AG348&lt;=12, 5*权重!W$48+(数据!AG348-6)*权重!W$49,                              5*权重!W$48+6*权重!W$49+(数据!AG348-12)*权重!W$51              )
 )</f>
        <v>3.4999999999999996</v>
      </c>
      <c r="AH348" s="16">
        <f>IF( 数据!AH348&lt;=6,(数据!AH348-1)*权重!X$48,              IF(数据!AH348&lt;=10, 5*权重!X$48+(数据!AH348-4)*权重!X$50,                              5*权重!X$48+4*权重!X$50+(数据!AH348-10)*权重!X$52              )  )</f>
        <v>0.28749999999999998</v>
      </c>
      <c r="AI348" s="16">
        <f>IF( 数据!AI348&lt;=6,(数据!AI348-1)*权重!Y$48,              IF(数据!AI348&lt;=12, 5*权重!Y$48+(数据!AI348-6)*权重!Y$49,                              5*权重!Y$48+6*权重!Y$49+(数据!AI348-12)*权重!Y$51              )
 )</f>
        <v>0.8</v>
      </c>
      <c r="AJ348" s="16">
        <f>IF( 数据!AJ348&lt;=6,(数据!AJ348-1)*权重!Z$48,              IF(数据!AJ348&lt;=10, 5*权重!Z$48+(数据!AJ348-4)*权重!Z$50,                              5*权重!Z$48+4*权重!Z$50+(数据!AJ348-10)*权重!Z$52              )  )</f>
        <v>9.8375000000000004</v>
      </c>
      <c r="AK348" s="16">
        <f>IF( 数据!AK348&lt;=6,(数据!AK348-1)*权重!AA$48,              IF(数据!AK348&lt;=10, 5*权重!AA$48+(数据!AK348-4)*权重!AA$50,                              5*权重!AA$48+4*权重!AA$50+(数据!AK348-10)*权重!AA$52              )  )</f>
        <v>-1.8</v>
      </c>
      <c r="AL348" s="16">
        <f>IF( 数据!AL348&lt;=6,(数据!AL348-1)*权重!AB$48,              IF(数据!AL348&lt;=12, 5*权重!AB$48+(数据!AL348-6)*权重!AB$49,                              5*权重!AB$48+6*权重!AB$49+(数据!AL348-12)*权重!AB$51              )
 )</f>
        <v>15.3</v>
      </c>
      <c r="AM348" s="16">
        <f>IF( 数据!AM348&lt;=6,(数据!AM348-1)*权重!AC$48,              IF(数据!AM348&lt;=12, 5*权重!AC$48+(数据!AM348-6)*权重!AC$49,                              5*权重!AC$48+6*权重!AC$49+(数据!AM348-12)*权重!AC$51              )
 )</f>
        <v>9.2333333333333343</v>
      </c>
      <c r="AN348" s="16">
        <f>IF( 数据!AN348&lt;=6,(数据!AN348-1)*权重!AD$48,              IF(数据!AN348&lt;=12, 5*权重!AD$48+(数据!AN348-6)*权重!AD$49,                              5*权重!AD$48+6*权重!AD$49+(数据!AN348-12)*权重!AD$51              )
 )</f>
        <v>72.604166666666671</v>
      </c>
      <c r="AO348" s="16">
        <f>IF( 数据!AO348&lt;=6,(数据!AO348-1)*权重!AE$48,              IF(数据!AO348&lt;=12, 5*权重!AE$48+(数据!AO348-6)*权重!AE$49,                              5*权重!AE$48+6*权重!AE$49+(数据!AO348-12)*权重!AE$51              )
 )</f>
        <v>12.5</v>
      </c>
      <c r="AP348" s="16">
        <f>IF( 数据!AP348&lt;=6,(数据!AP348-1)*权重!AF$48,              IF(数据!AP348&lt;=12, 5*权重!AF$48+(数据!AP348-6)*权重!AF$49,                              5*权重!AF$48+6*权重!AF$49+(数据!AP348-12)*权重!AF$51              )
 )</f>
        <v>15.433333333333334</v>
      </c>
      <c r="AQ348" s="16">
        <f>IF( 数据!AQ348&lt;=6,(数据!AQ348-1)*权重!AG$48,              IF(数据!AQ348&lt;=12, 5*权重!AG$48+(数据!AQ348-6)*权重!AG$49,                              5*权重!AG$48+6*权重!AG$49+(数据!AQ348-12)*权重!AG$51              )
 )</f>
        <v>20.900000000000002</v>
      </c>
      <c r="AR348" s="16">
        <f>IF( 数据!AR348&lt;=6,(数据!AR348-1)*权重!AH$48,              IF(数据!AR348&lt;=12, 5*权重!AH$48+(数据!AR348-6)*权重!AH$49,                              5*权重!AH$48+6*权重!AH$49+(数据!AR348-12)*权重!AH$51              )
 )</f>
        <v>19.233333333333334</v>
      </c>
      <c r="AS348" s="16">
        <f>IF( 数据!AS348&lt;=6,(数据!AS348-1)*权重!AI$48,              IF(数据!AS348&lt;=12, 5*权重!AI$48+(数据!AS348-6)*权重!AI$49,                              5*权重!AI$48+6*权重!AI$49+(数据!AS348-12)*权重!AI$51              )
 )</f>
        <v>10.450000000000001</v>
      </c>
      <c r="AT348" s="16">
        <f>IF( 数据!AT348&lt;=6,(数据!AT348-1)*权重!AJ$48,              IF(数据!AT348&lt;=12, 5*权重!AJ$48+(数据!AT348-6)*权重!AJ$49,                              5*权重!AJ$48+6*权重!AJ$49+(数据!AT348-12)*权重!AJ$51              )
 )</f>
        <v>76.75</v>
      </c>
      <c r="AU348" s="16">
        <f>IF( 数据!AU348&lt;=6,(数据!AU348-1)*权重!AK$48,              IF(数据!AU348&lt;=12, 5*权重!AK$48+(数据!AU348-6)*权重!AK$49,                              5*权重!AK$48+6*权重!AK$49+(数据!AU348-12)*权重!AK$51              )
 )</f>
        <v>14.499999999999998</v>
      </c>
      <c r="AV348" s="16">
        <f>IF( 数据!AV348&lt;=6,(数据!AV348-1)*权重!AL$48,              IF(数据!AV348&lt;=10, 5*权重!AL$48+(数据!AV348-4)*权重!AL$50,                              5*权重!AL$48+4*权重!AL$50+(数据!AV348-10)*权重!AL$52              )  )</f>
        <v>3.4</v>
      </c>
      <c r="AW348" s="16">
        <f>IF( 数据!AW348&lt;=6,(数据!AW348-1)*权重!AM$48,              IF(数据!AW348&lt;=10, 5*权重!AM$48+(数据!AW348-4)*权重!AM$50,                              5*权重!AM$48+4*权重!AM$50+(数据!AW348-10)*权重!AM$52              )  )</f>
        <v>4.2</v>
      </c>
      <c r="AX348" s="16">
        <f>IF( 数据!AX348&lt;=6,(数据!AX348-1)*权重!AN$48,              IF(数据!AX348&lt;=10, 5*权重!AN$48+(数据!AX348-4)*权重!AN$50,                              5*权重!AN$48+4*权重!AN$50+(数据!AX348-10)*权重!AN$52              )  )</f>
        <v>24.587499999999999</v>
      </c>
      <c r="AY348" s="8">
        <v>1</v>
      </c>
      <c r="AZ348" s="8">
        <v>1</v>
      </c>
      <c r="BA348" s="8">
        <v>2</v>
      </c>
      <c r="BB348" s="8">
        <v>3</v>
      </c>
      <c r="BC348" s="8">
        <v>3</v>
      </c>
      <c r="BD348" s="8">
        <v>2</v>
      </c>
      <c r="BE348" s="8">
        <v>2</v>
      </c>
      <c r="BF348" s="8">
        <v>1</v>
      </c>
      <c r="BG348" s="8">
        <v>2</v>
      </c>
      <c r="BH348" s="8">
        <v>2</v>
      </c>
      <c r="BI348" s="8">
        <v>2</v>
      </c>
      <c r="BJ348" s="8" t="s">
        <v>26</v>
      </c>
      <c r="BK348" s="8" t="s">
        <v>20</v>
      </c>
      <c r="BL348" s="8">
        <v>14</v>
      </c>
      <c r="BM348" s="8" t="s">
        <v>26</v>
      </c>
      <c r="BN348" s="8"/>
      <c r="BO348" s="8">
        <v>22</v>
      </c>
      <c r="BP348" s="34">
        <v>46934</v>
      </c>
      <c r="BQ348" s="8" t="s">
        <v>21</v>
      </c>
      <c r="BR348" s="8" t="s">
        <v>156</v>
      </c>
    </row>
    <row r="349" spans="1:70" ht="15.5" thickBot="1" x14ac:dyDescent="0.35">
      <c r="A349" s="8" t="s">
        <v>26</v>
      </c>
      <c r="B349" s="16">
        <f t="shared" si="13"/>
        <v>437.86250000000007</v>
      </c>
      <c r="C349" s="8" t="s">
        <v>691</v>
      </c>
      <c r="D349" s="8" t="s">
        <v>154</v>
      </c>
      <c r="E349" s="33">
        <v>1</v>
      </c>
      <c r="F349" s="8">
        <v>0</v>
      </c>
      <c r="G349" s="8" t="s">
        <v>294</v>
      </c>
      <c r="H349" s="8" t="s">
        <v>369</v>
      </c>
      <c r="I349" s="8">
        <v>22</v>
      </c>
      <c r="J349" s="8">
        <v>146</v>
      </c>
      <c r="K349" s="8">
        <v>173</v>
      </c>
      <c r="L349" s="16">
        <f>IF( 数据!L349&lt;=6,(数据!L349-1)*权重!B$48,              IF(数据!L349&lt;=12, 5*权重!B$48+(数据!L349-6)*权重!B$49,                              5*权重!B$48+6*权重!B$49+(数据!L349-12)*权重!B$51              )
 )</f>
        <v>3.9333333333333331</v>
      </c>
      <c r="M349" s="16">
        <f>IF( 数据!M349&lt;=6,(数据!M349-1)*权重!C$48,              IF(数据!M349&lt;=12, 5*权重!C$48+(数据!M349-6)*权重!C$49,                              5*权重!C$48+6*权重!C$49+(数据!M349-12)*权重!C$51              )
 )</f>
        <v>0.91666666666666674</v>
      </c>
      <c r="N349" s="16">
        <f>IF( 数据!N349&lt;=6,(数据!N349-1)*权重!D$48,              IF(数据!N349&lt;=12, 5*权重!D$48+(数据!N349-6)*权重!D$49,                              5*权重!D$48+6*权重!D$49+(数据!N349-12)*权重!D$51              )
 )</f>
        <v>-0.55833333333333335</v>
      </c>
      <c r="O349" s="16">
        <f>IF( 数据!O349&lt;=6,(数据!O349-1)*权重!E$48,              IF(数据!O349&lt;=12, 5*权重!E$48+(数据!O349-6)*权重!E$49,                              5*权重!E$48+6*权重!E$49+(数据!O349-12)*权重!E$51              )
 )</f>
        <v>0</v>
      </c>
      <c r="P349" s="16">
        <f>IF( 数据!P349&lt;=6,(数据!P349-1)*权重!F$48,              IF(数据!P349&lt;=12, 5*权重!F$48+(数据!P349-6)*权重!F$49,                              5*权重!F$48+6*权重!F$49+(数据!P349-12)*权重!F$51              )
 )</f>
        <v>-3.1166666666666663</v>
      </c>
      <c r="Q349" s="16">
        <f>IF( 数据!Q349&lt;=6,(数据!Q349-1)*权重!G$48,              IF(数据!Q349&lt;=12, 5*权重!G$48+(数据!Q349-6)*权重!G$49,                              5*权重!G$48+6*权重!G$49+(数据!Q349-12)*权重!G$51              )
 )</f>
        <v>0</v>
      </c>
      <c r="R349" s="16">
        <f>IF( 数据!R349&lt;=6,(数据!R349-1)*权重!H$48,              IF(数据!R349&lt;=12, 5*权重!H$48+(数据!R349-6)*权重!H$49,                              5*权重!H$48+6*权重!H$49+(数据!R349-12)*权重!H$51              )
 )</f>
        <v>0</v>
      </c>
      <c r="S349" s="16">
        <f>IF( 数据!S349&lt;=6,(数据!S349-1)*权重!I$48,              IF(数据!S349&lt;=12, 5*权重!I$48+(数据!S349-6)*权重!I$49,                              5*权重!I$48+6*权重!I$49+(数据!S349-12)*权重!I$51              )
 )</f>
        <v>16.566666666666666</v>
      </c>
      <c r="T349" s="16">
        <f>IF( 数据!T349&lt;=6,(数据!T349-1)*权重!J$48,              IF(数据!T349&lt;=12, 5*权重!J$48+(数据!T349-6)*权重!J$49,                              5*权重!J$48+6*权重!J$49+(数据!T349-12)*权重!J$51              )
 )</f>
        <v>0.29999999999999982</v>
      </c>
      <c r="U349" s="16">
        <f>IF( 数据!U349&lt;=6,(数据!U349-1)*权重!K$48,              IF(数据!U349&lt;=12, 5*权重!K$48+(数据!U349-6)*权重!K$49,                              5*权重!K$48+6*权重!K$49+(数据!U349-12)*权重!K$51              )
 )</f>
        <v>0</v>
      </c>
      <c r="V349" s="16">
        <f>IF( 数据!V349&lt;=6,(数据!V349-1)*权重!L$48,              IF(数据!V349&lt;=12, 5*权重!L$48+(数据!V349-6)*权重!L$49,                              5*权重!L$48+6*权重!L$49+(数据!V349-12)*权重!L$51              )
 )</f>
        <v>7.1333333333333346</v>
      </c>
      <c r="W349" s="16">
        <f>IF( 数据!W349&lt;=6,(数据!W349-1)*权重!M$48,              IF(数据!W349&lt;=12, 5*权重!M$48+(数据!W349-6)*权重!M$49,                              5*权重!M$48+6*权重!M$49+(数据!W349-12)*权重!M$51              )
 )</f>
        <v>-0.5</v>
      </c>
      <c r="X349" s="16">
        <f>IF( 数据!X349&lt;=6,(数据!X349-1)*权重!N$48,              IF(数据!X349&lt;=12, 5*权重!N$48+(数据!X349-6)*权重!N$49,                              5*权重!N$48+6*权重!N$49+(数据!X349-12)*权重!N$51              )
 )</f>
        <v>1.7999999999999998</v>
      </c>
      <c r="Y349" s="16">
        <f>IF( 数据!Y349&lt;=6,(数据!Y349-1)*权重!O$48,              IF(数据!Y349&lt;=12, 5*权重!O$48+(数据!Y349-6)*权重!O$49,                              5*权重!O$48+6*权重!O$49+(数据!Y349-12)*权重!O$51              )
 )</f>
        <v>1.5333333333333332</v>
      </c>
      <c r="Z349" s="16">
        <f>IF( 数据!Z349&lt;=6,(数据!Z349-1)*权重!P$48,              IF(数据!Z349&lt;=10, 5*权重!P$48+(数据!Z349-4)*权重!P$50,                              5*权重!P$48+4*权重!P$50+(数据!Z349-10)*权重!P$52              )  )</f>
        <v>-1.25</v>
      </c>
      <c r="AA349" s="16">
        <f>IF( 数据!AA349&lt;=6,(数据!AA349-1)*权重!Q$48,              IF(数据!AA349&lt;=12, 5*权重!Q$48+(数据!AA349-6)*权重!Q$49,                              5*权重!Q$48+6*权重!Q$49+(数据!AA349-12)*权重!Q$51              )
 )</f>
        <v>5.166666666666667</v>
      </c>
      <c r="AB349" s="16">
        <f>IF( 数据!AB349&lt;=6,(数据!AB349-1)*权重!R$48,              IF(数据!AB349&lt;=10, 5*权重!R$48+(数据!AB349-4)*权重!R$50,                              5*权重!R$48+4*权重!R$50+(数据!AB349-10)*权重!R$52              )  )</f>
        <v>56.75</v>
      </c>
      <c r="AC349" s="16">
        <f>IF( 数据!AC349&lt;=6,(数据!AC349-1)*权重!S$48,              IF(数据!AC349&lt;=12, 5*权重!S$48+(数据!AC349-6)*权重!S$49,                              5*权重!S$48+6*权重!S$49+(数据!AC349-12)*权重!S$51              )
 )</f>
        <v>20.866666666666667</v>
      </c>
      <c r="AD349" s="16">
        <f>IF( 数据!AD349&lt;=6,(数据!AD349-1)*权重!T$48,              IF(数据!AD349&lt;=12, 5*权重!T$48+(数据!AD349-6)*权重!T$49,                              5*权重!T$48+6*权重!T$49+(数据!AD349-12)*权重!T$51              )
 )</f>
        <v>-1.5999999999999996</v>
      </c>
      <c r="AE349" s="16">
        <f>IF( 数据!AE349&lt;=6,(数据!AE349-1)*权重!U$48,              IF(数据!AE349&lt;=10, 5*权重!U$48+(数据!AE349-4)*权重!U$50,                              5*权重!U$48+4*权重!U$50+(数据!AE349-10)*权重!U$52              )  )</f>
        <v>-2.9999999999999996</v>
      </c>
      <c r="AF349" s="16">
        <f>IF( 数据!AF349&lt;=6,(数据!AF349-1)*权重!V$48,              IF(数据!AF349&lt;=10, 5*权重!V$48+(数据!AF349-4)*权重!V$50,                              5*权重!V$48+4*权重!V$50+(数据!AF349-10)*权重!V$52              )  )</f>
        <v>6.75</v>
      </c>
      <c r="AG349" s="16">
        <f>IF( 数据!AG349&lt;=6,(数据!AG349-1)*权重!W$48,              IF(数据!AG349&lt;=12, 5*权重!W$48+(数据!AG349-6)*权重!W$49,                              5*权重!W$48+6*权重!W$49+(数据!AG349-12)*权重!W$51              )
 )</f>
        <v>3.0999999999999996</v>
      </c>
      <c r="AH349" s="16">
        <f>IF( 数据!AH349&lt;=6,(数据!AH349-1)*权重!X$48,              IF(数据!AH349&lt;=10, 5*权重!X$48+(数据!AH349-4)*权重!X$50,                              5*权重!X$48+4*权重!X$50+(数据!AH349-10)*权重!X$52              )  )</f>
        <v>-4.9999999999999989E-2</v>
      </c>
      <c r="AI349" s="16">
        <f>IF( 数据!AI349&lt;=6,(数据!AI349-1)*权重!Y$48,              IF(数据!AI349&lt;=12, 5*权重!Y$48+(数据!AI349-6)*权重!Y$49,                              5*权重!Y$48+6*权重!Y$49+(数据!AI349-12)*权重!Y$51              )
 )</f>
        <v>0.26666666666666666</v>
      </c>
      <c r="AJ349" s="16">
        <f>IF( 数据!AJ349&lt;=6,(数据!AJ349-1)*权重!Z$48,              IF(数据!AJ349&lt;=10, 5*权重!Z$48+(数据!AJ349-4)*权重!Z$50,                              5*权重!Z$48+4*权重!Z$50+(数据!AJ349-10)*权重!Z$52              )  )</f>
        <v>9.25</v>
      </c>
      <c r="AK349" s="16">
        <f>IF( 数据!AK349&lt;=6,(数据!AK349-1)*权重!AA$48,              IF(数据!AK349&lt;=10, 5*权重!AA$48+(数据!AK349-4)*权重!AA$50,                              5*权重!AA$48+4*权重!AA$50+(数据!AK349-10)*权重!AA$52              )  )</f>
        <v>-1.4500000000000002</v>
      </c>
      <c r="AL349" s="16">
        <f>IF( 数据!AL349&lt;=6,(数据!AL349-1)*权重!AB$48,              IF(数据!AL349&lt;=12, 5*权重!AB$48+(数据!AL349-6)*权重!AB$49,                              5*权重!AB$48+6*权重!AB$49+(数据!AL349-12)*权重!AB$51              )
 )</f>
        <v>13.5</v>
      </c>
      <c r="AM349" s="16">
        <f>IF( 数据!AM349&lt;=6,(数据!AM349-1)*权重!AC$48,              IF(数据!AM349&lt;=12, 5*权重!AC$48+(数据!AM349-6)*权重!AC$49,                              5*权重!AC$48+6*权重!AC$49+(数据!AM349-12)*权重!AC$51              )
 )</f>
        <v>9.2333333333333343</v>
      </c>
      <c r="AN349" s="16">
        <f>IF( 数据!AN349&lt;=6,(数据!AN349-1)*权重!AD$48,              IF(数据!AN349&lt;=12, 5*权重!AD$48+(数据!AN349-6)*权重!AD$49,                              5*权重!AD$48+6*权重!AD$49+(数据!AN349-12)*权重!AD$51              )
 )</f>
        <v>86.791666666666657</v>
      </c>
      <c r="AO349" s="16">
        <f>IF( 数据!AO349&lt;=6,(数据!AO349-1)*权重!AE$48,              IF(数据!AO349&lt;=12, 5*权重!AE$48+(数据!AO349-6)*权重!AE$49,                              5*权重!AE$48+6*权重!AE$49+(数据!AO349-12)*权重!AE$51              )
 )</f>
        <v>15.1</v>
      </c>
      <c r="AP349" s="16">
        <f>IF( 数据!AP349&lt;=6,(数据!AP349-1)*权重!AF$48,              IF(数据!AP349&lt;=12, 5*权重!AF$48+(数据!AP349-6)*权重!AF$49,                              5*权重!AF$48+6*权重!AF$49+(数据!AP349-12)*权重!AF$51              )
 )</f>
        <v>17.366666666666667</v>
      </c>
      <c r="AQ349" s="16">
        <f>IF( 数据!AQ349&lt;=6,(数据!AQ349-1)*权重!AG$48,              IF(数据!AQ349&lt;=12, 5*权重!AG$48+(数据!AQ349-6)*权重!AG$49,                              5*权重!AG$48+6*权重!AG$49+(数据!AQ349-12)*权重!AG$51              )
 )</f>
        <v>19.866666666666667</v>
      </c>
      <c r="AR349" s="16">
        <f>IF( 数据!AR349&lt;=6,(数据!AR349-1)*权重!AH$48,              IF(数据!AR349&lt;=12, 5*权重!AH$48+(数据!AR349-6)*权重!AH$49,                              5*权重!AH$48+6*权重!AH$49+(数据!AR349-12)*权重!AH$51              )
 )</f>
        <v>15.733333333333333</v>
      </c>
      <c r="AS349" s="16">
        <f>IF( 数据!AS349&lt;=6,(数据!AS349-1)*权重!AI$48,              IF(数据!AS349&lt;=12, 5*权重!AI$48+(数据!AS349-6)*权重!AI$49,                              5*权重!AI$48+6*权重!AI$49+(数据!AS349-12)*权重!AI$51              )
 )</f>
        <v>7.6000000000000014</v>
      </c>
      <c r="AT349" s="16">
        <f>IF( 数据!AT349&lt;=6,(数据!AT349-1)*权重!AJ$48,              IF(数据!AT349&lt;=12, 5*权重!AJ$48+(数据!AT349-6)*权重!AJ$49,                              5*权重!AJ$48+6*权重!AJ$49+(数据!AT349-12)*权重!AJ$51              )
 )</f>
        <v>86.5</v>
      </c>
      <c r="AU349" s="16">
        <f>IF( 数据!AU349&lt;=6,(数据!AU349-1)*权重!AK$48,              IF(数据!AU349&lt;=12, 5*权重!AK$48+(数据!AU349-6)*权重!AK$49,                              5*权重!AK$48+6*权重!AK$49+(数据!AU349-12)*权重!AK$51              )
 )</f>
        <v>14.499999999999998</v>
      </c>
      <c r="AV349" s="16">
        <f>IF( 数据!AV349&lt;=6,(数据!AV349-1)*权重!AL$48,              IF(数据!AV349&lt;=10, 5*权重!AL$48+(数据!AV349-4)*权重!AL$50,                              5*权重!AL$48+4*权重!AL$50+(数据!AV349-10)*权重!AL$52              )  )</f>
        <v>2.125</v>
      </c>
      <c r="AW349" s="16">
        <f>IF( 数据!AW349&lt;=6,(数据!AW349-1)*权重!AM$48,              IF(数据!AW349&lt;=10, 5*权重!AM$48+(数据!AW349-4)*权重!AM$50,                              5*权重!AM$48+4*权重!AM$50+(数据!AW349-10)*权重!AM$52              )  )</f>
        <v>3.8250000000000002</v>
      </c>
      <c r="AX349" s="16">
        <f>IF( 数据!AX349&lt;=6,(数据!AX349-1)*权重!AN$48,              IF(数据!AX349&lt;=10, 5*权重!AN$48+(数据!AX349-4)*权重!AN$50,                              5*权重!AN$48+4*权重!AN$50+(数据!AX349-10)*权重!AN$52              )  )</f>
        <v>22.912499999999998</v>
      </c>
      <c r="AY349" s="8">
        <v>1</v>
      </c>
      <c r="AZ349" s="8">
        <v>1</v>
      </c>
      <c r="BA349" s="8">
        <v>1</v>
      </c>
      <c r="BB349" s="8">
        <v>2</v>
      </c>
      <c r="BC349" s="8">
        <v>2</v>
      </c>
      <c r="BD349" s="8">
        <v>1</v>
      </c>
      <c r="BE349" s="8">
        <v>1</v>
      </c>
      <c r="BF349" s="8">
        <v>2</v>
      </c>
      <c r="BG349" s="8">
        <v>1</v>
      </c>
      <c r="BH349" s="8">
        <v>1</v>
      </c>
      <c r="BI349" s="8">
        <v>2</v>
      </c>
      <c r="BJ349" s="8" t="s">
        <v>26</v>
      </c>
      <c r="BK349" s="8" t="s">
        <v>20</v>
      </c>
      <c r="BL349" s="8">
        <v>15</v>
      </c>
      <c r="BM349" s="8" t="s">
        <v>26</v>
      </c>
      <c r="BN349" s="8"/>
      <c r="BO349" s="8">
        <v>8</v>
      </c>
      <c r="BP349" s="34">
        <v>47664</v>
      </c>
      <c r="BQ349" s="8" t="s">
        <v>21</v>
      </c>
      <c r="BR349" s="8" t="s">
        <v>156</v>
      </c>
    </row>
    <row r="350" spans="1:70" ht="15.5" thickBot="1" x14ac:dyDescent="0.35">
      <c r="A350" s="8" t="s">
        <v>26</v>
      </c>
      <c r="B350" s="16">
        <f t="shared" si="13"/>
        <v>452.88999999999993</v>
      </c>
      <c r="C350" s="8" t="s">
        <v>692</v>
      </c>
      <c r="D350" s="8" t="s">
        <v>154</v>
      </c>
      <c r="E350" s="33">
        <v>1</v>
      </c>
      <c r="F350" s="8">
        <v>0</v>
      </c>
      <c r="G350" s="8" t="s">
        <v>239</v>
      </c>
      <c r="H350" s="8" t="s">
        <v>25</v>
      </c>
      <c r="I350" s="8">
        <v>26</v>
      </c>
      <c r="J350" s="8">
        <v>145</v>
      </c>
      <c r="K350" s="8">
        <v>157</v>
      </c>
      <c r="L350" s="16">
        <f>IF( 数据!L350&lt;=6,(数据!L350-1)*权重!B$48,              IF(数据!L350&lt;=12, 5*权重!B$48+(数据!L350-6)*权重!B$49,                              5*权重!B$48+6*权重!B$49+(数据!L350-12)*权重!B$51              )
 )</f>
        <v>3</v>
      </c>
      <c r="M350" s="16">
        <f>IF( 数据!M350&lt;=6,(数据!M350-1)*权重!C$48,              IF(数据!M350&lt;=12, 5*权重!C$48+(数据!M350-6)*权重!C$49,                              5*权重!C$48+6*权重!C$49+(数据!M350-12)*权重!C$51              )
 )</f>
        <v>1.7</v>
      </c>
      <c r="N350" s="16">
        <f>IF( 数据!N350&lt;=6,(数据!N350-1)*权重!D$48,              IF(数据!N350&lt;=12, 5*权重!D$48+(数据!N350-6)*权重!D$49,                              5*权重!D$48+6*权重!D$49+(数据!N350-12)*权重!D$51              )
 )</f>
        <v>0.64</v>
      </c>
      <c r="O350" s="16">
        <f>IF( 数据!O350&lt;=6,(数据!O350-1)*权重!E$48,              IF(数据!O350&lt;=12, 5*权重!E$48+(数据!O350-6)*权重!E$49,                              5*权重!E$48+6*权重!E$49+(数据!O350-12)*权重!E$51              )
 )</f>
        <v>0</v>
      </c>
      <c r="P350" s="16">
        <f>IF( 数据!P350&lt;=6,(数据!P350-1)*权重!F$48,              IF(数据!P350&lt;=12, 5*权重!F$48+(数据!P350-6)*权重!F$49,                              5*权重!F$48+6*权重!F$49+(数据!P350-12)*权重!F$51              )
 )</f>
        <v>-2.3499999999999996</v>
      </c>
      <c r="Q350" s="16">
        <f>IF( 数据!Q350&lt;=6,(数据!Q350-1)*权重!G$48,              IF(数据!Q350&lt;=12, 5*权重!G$48+(数据!Q350-6)*权重!G$49,                              5*权重!G$48+6*权重!G$49+(数据!Q350-12)*权重!G$51              )
 )</f>
        <v>0</v>
      </c>
      <c r="R350" s="16">
        <f>IF( 数据!R350&lt;=6,(数据!R350-1)*权重!H$48,              IF(数据!R350&lt;=12, 5*权重!H$48+(数据!R350-6)*权重!H$49,                              5*权重!H$48+6*权重!H$49+(数据!R350-12)*权重!H$51              )
 )</f>
        <v>0</v>
      </c>
      <c r="S350" s="16">
        <f>IF( 数据!S350&lt;=6,(数据!S350-1)*权重!I$48,              IF(数据!S350&lt;=12, 5*权重!I$48+(数据!S350-6)*权重!I$49,                              5*权重!I$48+6*权重!I$49+(数据!S350-12)*权重!I$51              )
 )</f>
        <v>13.666666666666666</v>
      </c>
      <c r="T350" s="16">
        <f>IF( 数据!T350&lt;=6,(数据!T350-1)*权重!J$48,              IF(数据!T350&lt;=12, 5*权重!J$48+(数据!T350-6)*权重!J$49,                              5*权重!J$48+6*权重!J$49+(数据!T350-12)*权重!J$51              )
 )</f>
        <v>3.5</v>
      </c>
      <c r="U350" s="16">
        <f>IF( 数据!U350&lt;=6,(数据!U350-1)*权重!K$48,              IF(数据!U350&lt;=12, 5*权重!K$48+(数据!U350-6)*权重!K$49,                              5*权重!K$48+6*权重!K$49+(数据!U350-12)*权重!K$51              )
 )</f>
        <v>0</v>
      </c>
      <c r="V350" s="16">
        <f>IF( 数据!V350&lt;=6,(数据!V350-1)*权重!L$48,              IF(数据!V350&lt;=12, 5*权重!L$48+(数据!V350-6)*权重!L$49,                              5*权重!L$48+6*权重!L$49+(数据!V350-12)*权重!L$51              )
 )</f>
        <v>9.5</v>
      </c>
      <c r="W350" s="16">
        <f>IF( 数据!W350&lt;=6,(数据!W350-1)*权重!M$48,              IF(数据!W350&lt;=12, 5*权重!M$48+(数据!W350-6)*权重!M$49,                              5*权重!M$48+6*权重!M$49+(数据!W350-12)*权重!M$51              )
 )</f>
        <v>1.4</v>
      </c>
      <c r="X350" s="16">
        <f>IF( 数据!X350&lt;=6,(数据!X350-1)*权重!N$48,              IF(数据!X350&lt;=12, 5*权重!N$48+(数据!X350-6)*权重!N$49,                              5*权重!N$48+6*权重!N$49+(数据!X350-12)*权重!N$51              )
 )</f>
        <v>2.2666666666666666</v>
      </c>
      <c r="Y350" s="16">
        <f>IF( 数据!Y350&lt;=6,(数据!Y350-1)*权重!O$48,              IF(数据!Y350&lt;=12, 5*权重!O$48+(数据!Y350-6)*权重!O$49,                              5*权重!O$48+6*权重!O$49+(数据!Y350-12)*权重!O$51              )
 )</f>
        <v>1.5333333333333332</v>
      </c>
      <c r="Z350" s="16">
        <f>IF( 数据!Z350&lt;=6,(数据!Z350-1)*权重!P$48,              IF(数据!Z350&lt;=10, 5*权重!P$48+(数据!Z350-4)*权重!P$50,                              5*权重!P$48+4*权重!P$50+(数据!Z350-10)*权重!P$52              )  )</f>
        <v>-0.55000000000000027</v>
      </c>
      <c r="AA350" s="16">
        <f>IF( 数据!AA350&lt;=6,(数据!AA350-1)*权重!Q$48,              IF(数据!AA350&lt;=12, 5*权重!Q$48+(数据!AA350-6)*权重!Q$49,                              5*权重!Q$48+6*权重!Q$49+(数据!AA350-12)*权重!Q$51              )
 )</f>
        <v>7.1</v>
      </c>
      <c r="AB350" s="16">
        <f>IF( 数据!AB350&lt;=6,(数据!AB350-1)*权重!R$48,              IF(数据!AB350&lt;=10, 5*权重!R$48+(数据!AB350-4)*权重!R$50,                              5*权重!R$48+4*权重!R$50+(数据!AB350-10)*权重!R$52              )  )</f>
        <v>53.75</v>
      </c>
      <c r="AC350" s="16">
        <f>IF( 数据!AC350&lt;=6,(数据!AC350-1)*权重!S$48,              IF(数据!AC350&lt;=12, 5*权重!S$48+(数据!AC350-6)*权重!S$49,                              5*权重!S$48+6*权重!S$49+(数据!AC350-12)*权重!S$51              )
 )</f>
        <v>19.5</v>
      </c>
      <c r="AD350" s="16">
        <f>IF( 数据!AD350&lt;=6,(数据!AD350-1)*权重!T$48,              IF(数据!AD350&lt;=12, 5*权重!T$48+(数据!AD350-6)*权重!T$49,                              5*权重!T$48+6*权重!T$49+(数据!AD350-12)*权重!T$51              )
 )</f>
        <v>-1.2333333333333329</v>
      </c>
      <c r="AE350" s="16">
        <f>IF( 数据!AE350&lt;=6,(数据!AE350-1)*权重!U$48,              IF(数据!AE350&lt;=10, 5*权重!U$48+(数据!AE350-4)*权重!U$50,                              5*权重!U$48+4*权重!U$50+(数据!AE350-10)*权重!U$52              )  )</f>
        <v>-2.4499999999999993</v>
      </c>
      <c r="AF350" s="16">
        <f>IF( 数据!AF350&lt;=6,(数据!AF350-1)*权重!V$48,              IF(数据!AF350&lt;=10, 5*权重!V$48+(数据!AF350-4)*权重!V$50,                              5*权重!V$48+4*权重!V$50+(数据!AF350-10)*权重!V$52              )  )</f>
        <v>7.3500000000000005</v>
      </c>
      <c r="AG350" s="16">
        <f>IF( 数据!AG350&lt;=6,(数据!AG350-1)*权重!W$48,              IF(数据!AG350&lt;=12, 5*权重!W$48+(数据!AG350-6)*权重!W$49,                              5*权重!W$48+6*权重!W$49+(数据!AG350-12)*权重!W$51              )
 )</f>
        <v>3.0999999999999996</v>
      </c>
      <c r="AH350" s="16">
        <f>IF( 数据!AH350&lt;=6,(数据!AH350-1)*权重!X$48,              IF(数据!AH350&lt;=10, 5*权重!X$48+(数据!AH350-4)*权重!X$50,                              5*权重!X$48+4*权重!X$50+(数据!AH350-10)*权重!X$52              )  )</f>
        <v>-0.38750000000000001</v>
      </c>
      <c r="AI350" s="16">
        <f>IF( 数据!AI350&lt;=6,(数据!AI350-1)*权重!Y$48,              IF(数据!AI350&lt;=12, 5*权重!Y$48+(数据!AI350-6)*权重!Y$49,                              5*权重!Y$48+6*权重!Y$49+(数据!AI350-12)*权重!Y$51              )
 )</f>
        <v>0</v>
      </c>
      <c r="AJ350" s="16">
        <f>IF( 数据!AJ350&lt;=6,(数据!AJ350-1)*权重!Z$48,              IF(数据!AJ350&lt;=10, 5*权重!Z$48+(数据!AJ350-4)*权重!Z$50,                              5*权重!Z$48+4*权重!Z$50+(数据!AJ350-10)*权重!Z$52              )  )</f>
        <v>9.8375000000000004</v>
      </c>
      <c r="AK350" s="16">
        <f>IF( 数据!AK350&lt;=6,(数据!AK350-1)*权重!AA$48,              IF(数据!AK350&lt;=10, 5*权重!AA$48+(数据!AK350-4)*权重!AA$50,                              5*权重!AA$48+4*权重!AA$50+(数据!AK350-10)*权重!AA$52              )  )</f>
        <v>-1.4500000000000002</v>
      </c>
      <c r="AL350" s="16">
        <f>IF( 数据!AL350&lt;=6,(数据!AL350-1)*权重!AB$48,              IF(数据!AL350&lt;=12, 5*权重!AB$48+(数据!AL350-6)*权重!AB$49,                              5*权重!AB$48+6*权重!AB$49+(数据!AL350-12)*权重!AB$51              )
 )</f>
        <v>14.4</v>
      </c>
      <c r="AM350" s="16">
        <f>IF( 数据!AM350&lt;=6,(数据!AM350-1)*权重!AC$48,              IF(数据!AM350&lt;=12, 5*权重!AC$48+(数据!AM350-6)*权重!AC$49,                              5*权重!AC$48+6*权重!AC$49+(数据!AM350-12)*权重!AC$51              )
 )</f>
        <v>8.8666666666666671</v>
      </c>
      <c r="AN350" s="16">
        <f>IF( 数据!AN350&lt;=6,(数据!AN350-1)*权重!AD$48,              IF(数据!AN350&lt;=12, 5*权重!AD$48+(数据!AN350-6)*权重!AD$49,                              5*权重!AD$48+6*权重!AD$49+(数据!AN350-12)*权重!AD$51              )
 )</f>
        <v>91.520833333333329</v>
      </c>
      <c r="AO350" s="16">
        <f>IF( 数据!AO350&lt;=6,(数据!AO350-1)*权重!AE$48,              IF(数据!AO350&lt;=12, 5*权重!AE$48+(数据!AO350-6)*权重!AE$49,                              5*权重!AE$48+6*权重!AE$49+(数据!AO350-12)*权重!AE$51              )
 )</f>
        <v>17.7</v>
      </c>
      <c r="AP350" s="16">
        <f>IF( 数据!AP350&lt;=6,(数据!AP350-1)*权重!AF$48,              IF(数据!AP350&lt;=12, 5*权重!AF$48+(数据!AP350-6)*权重!AF$49,                              5*权重!AF$48+6*权重!AF$49+(数据!AP350-12)*权重!AF$51              )
 )</f>
        <v>16.399999999999999</v>
      </c>
      <c r="AQ350" s="16">
        <f>IF( 数据!AQ350&lt;=6,(数据!AQ350-1)*权重!AG$48,              IF(数据!AQ350&lt;=12, 5*权重!AG$48+(数据!AQ350-6)*权重!AG$49,                              5*权重!AG$48+6*权重!AG$49+(数据!AQ350-12)*权重!AG$51              )
 )</f>
        <v>18.833333333333336</v>
      </c>
      <c r="AR350" s="16">
        <f>IF( 数据!AR350&lt;=6,(数据!AR350-1)*权重!AH$48,              IF(数据!AR350&lt;=12, 5*权重!AH$48+(数据!AR350-6)*权重!AH$49,                              5*权重!AH$48+6*权重!AH$49+(数据!AR350-12)*权重!AH$51              )
 )</f>
        <v>15.733333333333333</v>
      </c>
      <c r="AS350" s="16">
        <f>IF( 数据!AS350&lt;=6,(数据!AS350-1)*权重!AI$48,              IF(数据!AS350&lt;=12, 5*权重!AI$48+(数据!AS350-6)*权重!AI$49,                              5*权重!AI$48+6*权重!AI$49+(数据!AS350-12)*权重!AI$51              )
 )</f>
        <v>6.6500000000000012</v>
      </c>
      <c r="AT350" s="16">
        <f>IF( 数据!AT350&lt;=6,(数据!AT350-1)*权重!AJ$48,              IF(数据!AT350&lt;=12, 5*权重!AJ$48+(数据!AT350-6)*权重!AJ$49,                              5*权重!AJ$48+6*权重!AJ$49+(数据!AT350-12)*权重!AJ$51              )
 )</f>
        <v>86.5</v>
      </c>
      <c r="AU350" s="16">
        <f>IF( 数据!AU350&lt;=6,(数据!AU350-1)*权重!AK$48,              IF(数据!AU350&lt;=12, 5*权重!AK$48+(数据!AU350-6)*权重!AK$49,                              5*权重!AK$48+6*权重!AK$49+(数据!AU350-12)*权重!AK$51              )
 )</f>
        <v>15.099999999999998</v>
      </c>
      <c r="AV350" s="16">
        <f>IF( 数据!AV350&lt;=6,(数据!AV350-1)*权重!AL$48,              IF(数据!AV350&lt;=10, 5*权重!AL$48+(数据!AV350-4)*权重!AL$50,                              5*权重!AL$48+4*权重!AL$50+(数据!AV350-10)*权重!AL$52              )  )</f>
        <v>2.9749999999999996</v>
      </c>
      <c r="AW350" s="16">
        <f>IF( 数据!AW350&lt;=6,(数据!AW350-1)*权重!AM$48,              IF(数据!AW350&lt;=10, 5*权重!AM$48+(数据!AW350-4)*权重!AM$50,                              5*权重!AM$48+4*权重!AM$50+(数据!AW350-10)*权重!AM$52              )  )</f>
        <v>4.2</v>
      </c>
      <c r="AX350" s="16">
        <f>IF( 数据!AX350&lt;=6,(数据!AX350-1)*权重!AN$48,              IF(数据!AX350&lt;=10, 5*权重!AN$48+(数据!AX350-4)*权重!AN$50,                              5*权重!AN$48+4*权重!AN$50+(数据!AX350-10)*权重!AN$52              )  )</f>
        <v>24.587499999999999</v>
      </c>
      <c r="AY350" s="8">
        <v>2</v>
      </c>
      <c r="AZ350" s="8">
        <v>3</v>
      </c>
      <c r="BA350" s="8">
        <v>2</v>
      </c>
      <c r="BB350" s="8">
        <v>1</v>
      </c>
      <c r="BC350" s="8">
        <v>3</v>
      </c>
      <c r="BD350" s="8">
        <v>3</v>
      </c>
      <c r="BE350" s="8">
        <v>3</v>
      </c>
      <c r="BF350" s="8">
        <v>2</v>
      </c>
      <c r="BG350" s="8">
        <v>4</v>
      </c>
      <c r="BH350" s="8">
        <v>1</v>
      </c>
      <c r="BI350" s="8">
        <v>3</v>
      </c>
      <c r="BJ350" s="8" t="s">
        <v>26</v>
      </c>
      <c r="BK350" s="8" t="s">
        <v>20</v>
      </c>
      <c r="BL350" s="8">
        <v>14</v>
      </c>
      <c r="BM350" s="8" t="s">
        <v>26</v>
      </c>
      <c r="BN350" s="8"/>
      <c r="BO350" s="8">
        <v>40</v>
      </c>
      <c r="BP350" s="34">
        <v>46203</v>
      </c>
      <c r="BQ350" s="8" t="s">
        <v>21</v>
      </c>
      <c r="BR350" s="8" t="s">
        <v>156</v>
      </c>
    </row>
    <row r="351" spans="1:70" ht="15.5" thickBot="1" x14ac:dyDescent="0.35">
      <c r="A351" s="8" t="s">
        <v>26</v>
      </c>
      <c r="B351" s="16">
        <f t="shared" si="13"/>
        <v>427.55749999999995</v>
      </c>
      <c r="C351" s="8" t="s">
        <v>693</v>
      </c>
      <c r="D351" s="8" t="s">
        <v>154</v>
      </c>
      <c r="E351" s="33">
        <v>1</v>
      </c>
      <c r="F351" s="8">
        <v>0</v>
      </c>
      <c r="G351" s="8" t="s">
        <v>20</v>
      </c>
      <c r="H351" s="8" t="s">
        <v>221</v>
      </c>
      <c r="I351" s="8">
        <v>29</v>
      </c>
      <c r="J351" s="8">
        <v>150</v>
      </c>
      <c r="K351" s="8">
        <v>164</v>
      </c>
      <c r="L351" s="16">
        <f>IF( 数据!L351&lt;=6,(数据!L351-1)*权重!B$48,              IF(数据!L351&lt;=12, 5*权重!B$48+(数据!L351-6)*权重!B$49,                              5*权重!B$48+6*权重!B$49+(数据!L351-12)*权重!B$51              )
 )</f>
        <v>3</v>
      </c>
      <c r="M351" s="16">
        <f>IF( 数据!M351&lt;=6,(数据!M351-1)*权重!C$48,              IF(数据!M351&lt;=12, 5*权重!C$48+(数据!M351-6)*权重!C$49,                              5*权重!C$48+6*权重!C$49+(数据!M351-12)*权重!C$51              )
 )</f>
        <v>2.1</v>
      </c>
      <c r="N351" s="16">
        <f>IF( 数据!N351&lt;=6,(数据!N351-1)*权重!D$48,              IF(数据!N351&lt;=12, 5*权重!D$48+(数据!N351-6)*权重!D$49,                              5*权重!D$48+6*权重!D$49+(数据!N351-12)*权重!D$51              )
 )</f>
        <v>0.27</v>
      </c>
      <c r="O351" s="16">
        <f>IF( 数据!O351&lt;=6,(数据!O351-1)*权重!E$48,              IF(数据!O351&lt;=12, 5*权重!E$48+(数据!O351-6)*权重!E$49,                              5*权重!E$48+6*权重!E$49+(数据!O351-12)*权重!E$51              )
 )</f>
        <v>0</v>
      </c>
      <c r="P351" s="16">
        <f>IF( 数据!P351&lt;=6,(数据!P351-1)*权重!F$48,              IF(数据!P351&lt;=12, 5*权重!F$48+(数据!P351-6)*权重!F$49,                              5*权重!F$48+6*权重!F$49+(数据!P351-12)*权重!F$51              )
 )</f>
        <v>-3.4999999999999996</v>
      </c>
      <c r="Q351" s="16">
        <f>IF( 数据!Q351&lt;=6,(数据!Q351-1)*权重!G$48,              IF(数据!Q351&lt;=12, 5*权重!G$48+(数据!Q351-6)*权重!G$49,                              5*权重!G$48+6*权重!G$49+(数据!Q351-12)*权重!G$51              )
 )</f>
        <v>0</v>
      </c>
      <c r="R351" s="16">
        <f>IF( 数据!R351&lt;=6,(数据!R351-1)*权重!H$48,              IF(数据!R351&lt;=12, 5*权重!H$48+(数据!R351-6)*权重!H$49,                              5*权重!H$48+6*权重!H$49+(数据!R351-12)*权重!H$51              )
 )</f>
        <v>0</v>
      </c>
      <c r="S351" s="16">
        <f>IF( 数据!S351&lt;=6,(数据!S351-1)*权重!I$48,              IF(数据!S351&lt;=12, 5*权重!I$48+(数据!S351-6)*权重!I$49,                              5*权重!I$48+6*权重!I$49+(数据!S351-12)*权重!I$51              )
 )</f>
        <v>13.666666666666666</v>
      </c>
      <c r="T351" s="16">
        <f>IF( 数据!T351&lt;=6,(数据!T351-1)*权重!J$48,              IF(数据!T351&lt;=12, 5*权重!J$48+(数据!T351-6)*权重!J$49,                              5*权重!J$48+6*权重!J$49+(数据!T351-12)*权重!J$51              )
 )</f>
        <v>3.3</v>
      </c>
      <c r="U351" s="16">
        <f>IF( 数据!U351&lt;=6,(数据!U351-1)*权重!K$48,              IF(数据!U351&lt;=12, 5*权重!K$48+(数据!U351-6)*权重!K$49,                              5*权重!K$48+6*权重!K$49+(数据!U351-12)*权重!K$51              )
 )</f>
        <v>0</v>
      </c>
      <c r="V351" s="16">
        <f>IF( 数据!V351&lt;=6,(数据!V351-1)*权重!L$48,              IF(数据!V351&lt;=12, 5*权重!L$48+(数据!V351-6)*权重!L$49,                              5*权重!L$48+6*权重!L$49+(数据!V351-12)*权重!L$51              )
 )</f>
        <v>6.0333333333333341</v>
      </c>
      <c r="W351" s="16">
        <f>IF( 数据!W351&lt;=6,(数据!W351-1)*权重!M$48,              IF(数据!W351&lt;=12, 5*权重!M$48+(数据!W351-6)*权重!M$49,                              5*权重!M$48+6*权重!M$49+(数据!W351-12)*权重!M$51              )
 )</f>
        <v>-0.5</v>
      </c>
      <c r="X351" s="16">
        <f>IF( 数据!X351&lt;=6,(数据!X351-1)*权重!N$48,              IF(数据!X351&lt;=12, 5*权重!N$48+(数据!X351-6)*权重!N$49,                              5*权重!N$48+6*权重!N$49+(数据!X351-12)*权重!N$51              )
 )</f>
        <v>3.1999999999999997</v>
      </c>
      <c r="Y351" s="16">
        <f>IF( 数据!Y351&lt;=6,(数据!Y351-1)*权重!O$48,              IF(数据!Y351&lt;=12, 5*权重!O$48+(数据!Y351-6)*权重!O$49,                              5*权重!O$48+6*权重!O$49+(数据!Y351-12)*权重!O$51              )
 )</f>
        <v>2.5333333333333332</v>
      </c>
      <c r="Z351" s="16">
        <f>IF( 数据!Z351&lt;=6,(数据!Z351-1)*权重!P$48,              IF(数据!Z351&lt;=10, 5*权重!P$48+(数据!Z351-4)*权重!P$50,                              5*权重!P$48+4*权重!P$50+(数据!Z351-10)*权重!P$52              )  )</f>
        <v>-1.6</v>
      </c>
      <c r="AA351" s="16">
        <f>IF( 数据!AA351&lt;=6,(数据!AA351-1)*权重!Q$48,              IF(数据!AA351&lt;=12, 5*权重!Q$48+(数据!AA351-6)*权重!Q$49,                              5*权重!Q$48+6*权重!Q$49+(数据!AA351-12)*权重!Q$51              )
 )</f>
        <v>7.1666666666666661</v>
      </c>
      <c r="AB351" s="16">
        <f>IF( 数据!AB351&lt;=6,(数据!AB351-1)*权重!R$48,              IF(数据!AB351&lt;=10, 5*权重!R$48+(数据!AB351-4)*权重!R$50,                              5*权重!R$48+4*权重!R$50+(数据!AB351-10)*权重!R$52              )  )</f>
        <v>59.75</v>
      </c>
      <c r="AC351" s="16">
        <f>IF( 数据!AC351&lt;=6,(数据!AC351-1)*权重!S$48,              IF(数据!AC351&lt;=12, 5*权重!S$48+(数据!AC351-6)*权重!S$49,                              5*权重!S$48+6*权重!S$49+(数据!AC351-12)*权重!S$51              )
 )</f>
        <v>22.233333333333334</v>
      </c>
      <c r="AD351" s="16">
        <f>IF( 数据!AD351&lt;=6,(数据!AD351-1)*权重!T$48,              IF(数据!AD351&lt;=12, 5*权重!T$48+(数据!AD351-6)*权重!T$49,                              5*权重!T$48+6*权重!T$49+(数据!AD351-12)*权重!T$51              )
 )</f>
        <v>-1.2333333333333329</v>
      </c>
      <c r="AE351" s="16">
        <f>IF( 数据!AE351&lt;=6,(数据!AE351-1)*权重!U$48,              IF(数据!AE351&lt;=10, 5*权重!U$48+(数据!AE351-4)*权重!U$50,                              5*权重!U$48+4*权重!U$50+(数据!AE351-10)*权重!U$52              )  )</f>
        <v>-1.7999999999999994</v>
      </c>
      <c r="AF351" s="16">
        <f>IF( 数据!AF351&lt;=6,(数据!AF351-1)*权重!V$48,              IF(数据!AF351&lt;=10, 5*权重!V$48+(数据!AF351-4)*权重!V$50,                              5*权重!V$48+4*权重!V$50+(数据!AF351-10)*权重!V$52              )  )</f>
        <v>8.4</v>
      </c>
      <c r="AG351" s="16">
        <f>IF( 数据!AG351&lt;=6,(数据!AG351-1)*权重!W$48,              IF(数据!AG351&lt;=12, 5*权重!W$48+(数据!AG351-6)*权重!W$49,                              5*权重!W$48+6*权重!W$49+(数据!AG351-12)*权重!W$51              )
 )</f>
        <v>3.75</v>
      </c>
      <c r="AH351" s="16">
        <f>IF( 数据!AH351&lt;=6,(数据!AH351-1)*权重!X$48,              IF(数据!AH351&lt;=10, 5*权重!X$48+(数据!AH351-4)*权重!X$50,                              5*权重!X$48+4*权重!X$50+(数据!AH351-10)*权重!X$52              )  )</f>
        <v>0.17500000000000004</v>
      </c>
      <c r="AI351" s="16">
        <f>IF( 数据!AI351&lt;=6,(数据!AI351-1)*权重!Y$48,              IF(数据!AI351&lt;=12, 5*权重!Y$48+(数据!AI351-6)*权重!Y$49,                              5*权重!Y$48+6*权重!Y$49+(数据!AI351-12)*权重!Y$51              )
 )</f>
        <v>0.1</v>
      </c>
      <c r="AJ351" s="16">
        <f>IF( 数据!AJ351&lt;=6,(数据!AJ351-1)*权重!Z$48,              IF(数据!AJ351&lt;=10, 5*权重!Z$48+(数据!AJ351-4)*权重!Z$50,                              5*权重!Z$48+4*权重!Z$50+(数据!AJ351-10)*权重!Z$52              )  )</f>
        <v>12.1875</v>
      </c>
      <c r="AK351" s="16">
        <f>IF( 数据!AK351&lt;=6,(数据!AK351-1)*权重!AA$48,              IF(数据!AK351&lt;=10, 5*权重!AA$48+(数据!AK351-4)*权重!AA$50,                              5*权重!AA$48+4*权重!AA$50+(数据!AK351-10)*权重!AA$52              )  )</f>
        <v>-0.22500000000000009</v>
      </c>
      <c r="AL351" s="16">
        <f>IF( 数据!AL351&lt;=6,(数据!AL351-1)*权重!AB$48,              IF(数据!AL351&lt;=12, 5*权重!AB$48+(数据!AL351-6)*权重!AB$49,                              5*权重!AB$48+6*权重!AB$49+(数据!AL351-12)*权重!AB$51              )
 )</f>
        <v>16.2</v>
      </c>
      <c r="AM351" s="16">
        <f>IF( 数据!AM351&lt;=6,(数据!AM351-1)*权重!AC$48,              IF(数据!AM351&lt;=12, 5*权重!AC$48+(数据!AM351-6)*权重!AC$49,                              5*权重!AC$48+6*权重!AC$49+(数据!AM351-12)*权重!AC$51              )
 )</f>
        <v>8.5</v>
      </c>
      <c r="AN351" s="16">
        <f>IF( 数据!AN351&lt;=6,(数据!AN351-1)*权重!AD$48,              IF(数据!AN351&lt;=12, 5*权重!AD$48+(数据!AN351-6)*权重!AD$49,                              5*权重!AD$48+6*权重!AD$49+(数据!AN351-12)*权重!AD$51              )
 )</f>
        <v>60.666666666666664</v>
      </c>
      <c r="AO351" s="16">
        <f>IF( 数据!AO351&lt;=6,(数据!AO351-1)*权重!AE$48,              IF(数据!AO351&lt;=12, 5*权重!AE$48+(数据!AO351-6)*权重!AE$49,                              5*权重!AE$48+6*权重!AE$49+(数据!AO351-12)*权重!AE$51              )
 )</f>
        <v>22.9</v>
      </c>
      <c r="AP351" s="16">
        <f>IF( 数据!AP351&lt;=6,(数据!AP351-1)*权重!AF$48,              IF(数据!AP351&lt;=12, 5*权重!AF$48+(数据!AP351-6)*权重!AF$49,                              5*权重!AF$48+6*权重!AF$49+(数据!AP351-12)*权重!AF$51              )
 )</f>
        <v>16.399999999999999</v>
      </c>
      <c r="AQ351" s="16">
        <f>IF( 数据!AQ351&lt;=6,(数据!AQ351-1)*权重!AG$48,              IF(数据!AQ351&lt;=12, 5*权重!AG$48+(数据!AQ351-6)*权重!AG$49,                              5*权重!AG$48+6*权重!AG$49+(数据!AQ351-12)*权重!AG$51              )
 )</f>
        <v>19.866666666666667</v>
      </c>
      <c r="AR351" s="16">
        <f>IF( 数据!AR351&lt;=6,(数据!AR351-1)*权重!AH$48,              IF(数据!AR351&lt;=12, 5*权重!AH$48+(数据!AR351-6)*权重!AH$49,                              5*权重!AH$48+6*权重!AH$49+(数据!AR351-12)*权重!AH$51              )
 )</f>
        <v>18.066666666666666</v>
      </c>
      <c r="AS351" s="16">
        <f>IF( 数据!AS351&lt;=6,(数据!AS351-1)*权重!AI$48,              IF(数据!AS351&lt;=12, 5*权重!AI$48+(数据!AS351-6)*权重!AI$49,                              5*权重!AI$48+6*权重!AI$49+(数据!AS351-12)*权重!AI$51              )
 )</f>
        <v>9.5000000000000018</v>
      </c>
      <c r="AT351" s="16">
        <f>IF( 数据!AT351&lt;=6,(数据!AT351-1)*权重!AJ$48,              IF(数据!AT351&lt;=12, 5*权重!AJ$48+(数据!AT351-6)*权重!AJ$49,                              5*权重!AJ$48+6*权重!AJ$49+(数据!AT351-12)*权重!AJ$51              )
 )</f>
        <v>71.875</v>
      </c>
      <c r="AU351" s="16">
        <f>IF( 数据!AU351&lt;=6,(数据!AU351-1)*权重!AK$48,              IF(数据!AU351&lt;=12, 5*权重!AK$48+(数据!AU351-6)*权重!AK$49,                              5*权重!AK$48+6*权重!AK$49+(数据!AU351-12)*权重!AK$51              )
 )</f>
        <v>14.799999999999999</v>
      </c>
      <c r="AV351" s="16">
        <f>IF( 数据!AV351&lt;=6,(数据!AV351-1)*权重!AL$48,              IF(数据!AV351&lt;=10, 5*权重!AL$48+(数据!AV351-4)*权重!AL$50,                              5*权重!AL$48+4*权重!AL$50+(数据!AV351-10)*权重!AL$52              )  )</f>
        <v>4.25</v>
      </c>
      <c r="AW351" s="16">
        <f>IF( 数据!AW351&lt;=6,(数据!AW351-1)*权重!AM$48,              IF(数据!AW351&lt;=10, 5*权重!AM$48+(数据!AW351-4)*权重!AM$50,                              5*权重!AM$48+4*权重!AM$50+(数据!AW351-10)*权重!AM$52              )  )</f>
        <v>3.45</v>
      </c>
      <c r="AX351" s="16">
        <f>IF( 数据!AX351&lt;=6,(数据!AX351-1)*权重!AN$48,              IF(数据!AX351&lt;=10, 5*权重!AN$48+(数据!AX351-4)*权重!AN$50,                              5*权重!AN$48+4*权重!AN$50+(数据!AX351-10)*权重!AN$52              )  )</f>
        <v>22.074999999999999</v>
      </c>
      <c r="AY351" s="8">
        <v>1</v>
      </c>
      <c r="AZ351" s="8">
        <v>2</v>
      </c>
      <c r="BA351" s="8">
        <v>1</v>
      </c>
      <c r="BB351" s="8">
        <v>2</v>
      </c>
      <c r="BC351" s="8">
        <v>3</v>
      </c>
      <c r="BD351" s="8">
        <v>3</v>
      </c>
      <c r="BE351" s="8">
        <v>3</v>
      </c>
      <c r="BF351" s="8">
        <v>2</v>
      </c>
      <c r="BG351" s="8">
        <v>3</v>
      </c>
      <c r="BH351" s="8">
        <v>2</v>
      </c>
      <c r="BI351" s="8">
        <v>1</v>
      </c>
      <c r="BJ351" s="8" t="s">
        <v>26</v>
      </c>
      <c r="BK351" s="8" t="s">
        <v>20</v>
      </c>
      <c r="BL351" s="8">
        <v>19</v>
      </c>
      <c r="BM351" s="8" t="s">
        <v>26</v>
      </c>
      <c r="BN351" s="8"/>
      <c r="BO351" s="8">
        <v>12</v>
      </c>
      <c r="BP351" s="34">
        <v>46203</v>
      </c>
      <c r="BQ351" s="8" t="s">
        <v>21</v>
      </c>
      <c r="BR351" s="8" t="s">
        <v>156</v>
      </c>
    </row>
    <row r="352" spans="1:70" ht="15.5" thickBot="1" x14ac:dyDescent="0.35">
      <c r="A352" s="8" t="s">
        <v>26</v>
      </c>
      <c r="B352" s="16">
        <f t="shared" si="13"/>
        <v>423.6783333333334</v>
      </c>
      <c r="C352" s="8" t="s">
        <v>694</v>
      </c>
      <c r="D352" s="8" t="s">
        <v>154</v>
      </c>
      <c r="E352" s="33">
        <v>1</v>
      </c>
      <c r="F352" s="8">
        <v>0</v>
      </c>
      <c r="G352" s="8" t="s">
        <v>19</v>
      </c>
      <c r="H352" s="8" t="s">
        <v>226</v>
      </c>
      <c r="I352" s="8">
        <v>23</v>
      </c>
      <c r="J352" s="8">
        <v>141</v>
      </c>
      <c r="K352" s="8">
        <v>164</v>
      </c>
      <c r="L352" s="16">
        <f>IF( 数据!L352&lt;=6,(数据!L352-1)*权重!B$48,              IF(数据!L352&lt;=12, 5*权重!B$48+(数据!L352-6)*权重!B$49,                              5*权重!B$48+6*权重!B$49+(数据!L352-12)*权重!B$51              )
 )</f>
        <v>3.4666666666666668</v>
      </c>
      <c r="M352" s="16">
        <f>IF( 数据!M352&lt;=6,(数据!M352-1)*权重!C$48,              IF(数据!M352&lt;=12, 5*权重!C$48+(数据!M352-6)*权重!C$49,                              5*权重!C$48+6*权重!C$49+(数据!M352-12)*权重!C$51              )
 )</f>
        <v>0.5</v>
      </c>
      <c r="N352" s="16">
        <f>IF( 数据!N352&lt;=6,(数据!N352-1)*权重!D$48,              IF(数据!N352&lt;=12, 5*权重!D$48+(数据!N352-6)*权重!D$49,                              5*权重!D$48+6*权重!D$49+(数据!N352-12)*权重!D$51              )
 )</f>
        <v>0.82000000000000006</v>
      </c>
      <c r="O352" s="16">
        <f>IF( 数据!O352&lt;=6,(数据!O352-1)*权重!E$48,              IF(数据!O352&lt;=12, 5*权重!E$48+(数据!O352-6)*权重!E$49,                              5*权重!E$48+6*权重!E$49+(数据!O352-12)*权重!E$51              )
 )</f>
        <v>0</v>
      </c>
      <c r="P352" s="16">
        <f>IF( 数据!P352&lt;=6,(数据!P352-1)*权重!F$48,              IF(数据!P352&lt;=12, 5*权重!F$48+(数据!P352-6)*权重!F$49,                              5*权重!F$48+6*权重!F$49+(数据!P352-12)*权重!F$51              )
 )</f>
        <v>-3.1166666666666663</v>
      </c>
      <c r="Q352" s="16">
        <f>IF( 数据!Q352&lt;=6,(数据!Q352-1)*权重!G$48,              IF(数据!Q352&lt;=12, 5*权重!G$48+(数据!Q352-6)*权重!G$49,                              5*权重!G$48+6*权重!G$49+(数据!Q352-12)*权重!G$51              )
 )</f>
        <v>0</v>
      </c>
      <c r="R352" s="16">
        <f>IF( 数据!R352&lt;=6,(数据!R352-1)*权重!H$48,              IF(数据!R352&lt;=12, 5*权重!H$48+(数据!R352-6)*权重!H$49,                              5*权重!H$48+6*权重!H$49+(数据!R352-12)*权重!H$51              )
 )</f>
        <v>0</v>
      </c>
      <c r="S352" s="16">
        <f>IF( 数据!S352&lt;=6,(数据!S352-1)*权重!I$48,              IF(数据!S352&lt;=12, 5*权重!I$48+(数据!S352-6)*权重!I$49,                              5*权重!I$48+6*权重!I$49+(数据!S352-12)*权重!I$51              )
 )</f>
        <v>12.133333333333333</v>
      </c>
      <c r="T352" s="16">
        <f>IF( 数据!T352&lt;=6,(数据!T352-1)*权重!J$48,              IF(数据!T352&lt;=12, 5*权重!J$48+(数据!T352-6)*权重!J$49,                              5*权重!J$48+6*权重!J$49+(数据!T352-12)*权重!J$51              )
 )</f>
        <v>1.2999999999999998</v>
      </c>
      <c r="U352" s="16">
        <f>IF( 数据!U352&lt;=6,(数据!U352-1)*权重!K$48,              IF(数据!U352&lt;=12, 5*权重!K$48+(数据!U352-6)*权重!K$49,                              5*权重!K$48+6*权重!K$49+(数据!U352-12)*权重!K$51              )
 )</f>
        <v>0</v>
      </c>
      <c r="V352" s="16">
        <f>IF( 数据!V352&lt;=6,(数据!V352-1)*权重!L$48,              IF(数据!V352&lt;=12, 5*权重!L$48+(数据!V352-6)*权重!L$49,                              5*权重!L$48+6*权重!L$49+(数据!V352-12)*权重!L$51              )
 )</f>
        <v>5.3000000000000007</v>
      </c>
      <c r="W352" s="16">
        <f>IF( 数据!W352&lt;=6,(数据!W352-1)*权重!M$48,              IF(数据!W352&lt;=12, 5*权重!M$48+(数据!W352-6)*权重!M$49,                              5*权重!M$48+6*权重!M$49+(数据!W352-12)*权重!M$51              )
 )</f>
        <v>0.76666666666666661</v>
      </c>
      <c r="X352" s="16">
        <f>IF( 数据!X352&lt;=6,(数据!X352-1)*权重!N$48,              IF(数据!X352&lt;=12, 5*权重!N$48+(数据!X352-6)*权重!N$49,                              5*权重!N$48+6*权重!N$49+(数据!X352-12)*权重!N$51              )
 )</f>
        <v>3.6666666666666661</v>
      </c>
      <c r="Y352" s="16">
        <f>IF( 数据!Y352&lt;=6,(数据!Y352-1)*权重!O$48,              IF(数据!Y352&lt;=12, 5*权重!O$48+(数据!Y352-6)*权重!O$49,                              5*权重!O$48+6*权重!O$49+(数据!Y352-12)*权重!O$51              )
 )</f>
        <v>1.2</v>
      </c>
      <c r="Z352" s="16">
        <f>IF( 数据!Z352&lt;=6,(数据!Z352-1)*权重!P$48,              IF(数据!Z352&lt;=10, 5*权重!P$48+(数据!Z352-4)*权重!P$50,                              5*权重!P$48+4*权重!P$50+(数据!Z352-10)*权重!P$52              )  )</f>
        <v>-1.85</v>
      </c>
      <c r="AA352" s="16">
        <f>IF( 数据!AA352&lt;=6,(数据!AA352-1)*权重!Q$48,              IF(数据!AA352&lt;=12, 5*权重!Q$48+(数据!AA352-6)*权重!Q$49,                              5*权重!Q$48+6*权重!Q$49+(数据!AA352-12)*权重!Q$51              )
 )</f>
        <v>6.5</v>
      </c>
      <c r="AB352" s="16">
        <f>IF( 数据!AB352&lt;=6,(数据!AB352-1)*权重!R$48,              IF(数据!AB352&lt;=10, 5*权重!R$48+(数据!AB352-4)*权重!R$50,                              5*权重!R$48+4*权重!R$50+(数据!AB352-10)*权重!R$52              )  )</f>
        <v>54.5</v>
      </c>
      <c r="AC352" s="16">
        <f>IF( 数据!AC352&lt;=6,(数据!AC352-1)*权重!S$48,              IF(数据!AC352&lt;=12, 5*权重!S$48+(数据!AC352-6)*权重!S$49,                              5*权重!S$48+6*权重!S$49+(数据!AC352-12)*权重!S$51              )
 )</f>
        <v>19.5</v>
      </c>
      <c r="AD352" s="16">
        <f>IF( 数据!AD352&lt;=6,(数据!AD352-1)*权重!T$48,              IF(数据!AD352&lt;=12, 5*权重!T$48+(数据!AD352-6)*权重!T$49,                              5*权重!T$48+6*权重!T$49+(数据!AD352-12)*权重!T$51              )
 )</f>
        <v>-0.83333333333333304</v>
      </c>
      <c r="AE352" s="16">
        <f>IF( 数据!AE352&lt;=6,(数据!AE352-1)*权重!U$48,              IF(数据!AE352&lt;=10, 5*权重!U$48+(数据!AE352-4)*权重!U$50,                              5*权重!U$48+4*权重!U$50+(数据!AE352-10)*权重!U$52              )  )</f>
        <v>-2.5999999999999996</v>
      </c>
      <c r="AF352" s="16">
        <f>IF( 数据!AF352&lt;=6,(数据!AF352-1)*权重!V$48,              IF(数据!AF352&lt;=10, 5*权重!V$48+(数据!AF352-4)*权重!V$50,                              5*权重!V$48+4*权重!V$50+(数据!AF352-10)*权重!V$52              )  )</f>
        <v>7.3500000000000005</v>
      </c>
      <c r="AG352" s="16">
        <f>IF( 数据!AG352&lt;=6,(数据!AG352-1)*权重!W$48,              IF(数据!AG352&lt;=12, 5*权重!W$48+(数据!AG352-6)*权重!W$49,                              5*权重!W$48+6*权重!W$49+(数据!AG352-12)*权重!W$51              )
 )</f>
        <v>4.4000000000000004</v>
      </c>
      <c r="AH352" s="16">
        <f>IF( 数据!AH352&lt;=6,(数据!AH352-1)*权重!X$48,              IF(数据!AH352&lt;=10, 5*权重!X$48+(数据!AH352-4)*权重!X$50,                              5*权重!X$48+4*权重!X$50+(数据!AH352-10)*权重!X$52              )  )</f>
        <v>-0.38750000000000001</v>
      </c>
      <c r="AI352" s="16">
        <f>IF( 数据!AI352&lt;=6,(数据!AI352-1)*权重!Y$48,              IF(数据!AI352&lt;=12, 5*权重!Y$48+(数据!AI352-6)*权重!Y$49,                              5*权重!Y$48+6*权重!Y$49+(数据!AI352-12)*权重!Y$51              )
 )</f>
        <v>0.1</v>
      </c>
      <c r="AJ352" s="16">
        <f>IF( 数据!AJ352&lt;=6,(数据!AJ352-1)*权重!Z$48,              IF(数据!AJ352&lt;=10, 5*权重!Z$48+(数据!AJ352-4)*权重!Z$50,                              5*权重!Z$48+4*权重!Z$50+(数据!AJ352-10)*权重!Z$52              )  )</f>
        <v>9.25</v>
      </c>
      <c r="AK352" s="16">
        <f>IF( 数据!AK352&lt;=6,(数据!AK352-1)*权重!AA$48,              IF(数据!AK352&lt;=10, 5*权重!AA$48+(数据!AK352-4)*权重!AA$50,                              5*权重!AA$48+4*权重!AA$50+(数据!AK352-10)*权重!AA$52              )  )</f>
        <v>-1.2750000000000001</v>
      </c>
      <c r="AL352" s="16">
        <f>IF( 数据!AL352&lt;=6,(数据!AL352-1)*权重!AB$48,              IF(数据!AL352&lt;=12, 5*权重!AB$48+(数据!AL352-6)*权重!AB$49,                              5*权重!AB$48+6*权重!AB$49+(数据!AL352-12)*权重!AB$51              )
 )</f>
        <v>13.5</v>
      </c>
      <c r="AM352" s="16">
        <f>IF( 数据!AM352&lt;=6,(数据!AM352-1)*权重!AC$48,              IF(数据!AM352&lt;=12, 5*权重!AC$48+(数据!AM352-6)*权重!AC$49,                              5*权重!AC$48+6*权重!AC$49+(数据!AM352-12)*权重!AC$51              )
 )</f>
        <v>8.3666666666666671</v>
      </c>
      <c r="AN352" s="16">
        <f>IF( 数据!AN352&lt;=6,(数据!AN352-1)*权重!AD$48,              IF(数据!AN352&lt;=12, 5*权重!AD$48+(数据!AN352-6)*权重!AD$49,                              5*权重!AD$48+6*权重!AD$49+(数据!AN352-12)*权重!AD$51              )
 )</f>
        <v>77.333333333333329</v>
      </c>
      <c r="AO352" s="16">
        <f>IF( 数据!AO352&lt;=6,(数据!AO352-1)*权重!AE$48,              IF(数据!AO352&lt;=12, 5*权重!AE$48+(数据!AO352-6)*权重!AE$49,                              5*权重!AE$48+6*权重!AE$49+(数据!AO352-12)*权重!AE$51              )
 )</f>
        <v>20.3</v>
      </c>
      <c r="AP352" s="16">
        <f>IF( 数据!AP352&lt;=6,(数据!AP352-1)*权重!AF$48,              IF(数据!AP352&lt;=12, 5*权重!AF$48+(数据!AP352-6)*权重!AF$49,                              5*权重!AF$48+6*权重!AF$49+(数据!AP352-12)*权重!AF$51              )
 )</f>
        <v>17.366666666666667</v>
      </c>
      <c r="AQ352" s="16">
        <f>IF( 数据!AQ352&lt;=6,(数据!AQ352-1)*权重!AG$48,              IF(数据!AQ352&lt;=12, 5*权重!AG$48+(数据!AQ352-6)*权重!AG$49,                              5*权重!AG$48+6*权重!AG$49+(数据!AQ352-12)*权重!AG$51              )
 )</f>
        <v>19.350000000000001</v>
      </c>
      <c r="AR352" s="16">
        <f>IF( 数据!AR352&lt;=6,(数据!AR352-1)*权重!AH$48,              IF(数据!AR352&lt;=12, 5*权重!AH$48+(数据!AR352-6)*权重!AH$49,                              5*权重!AH$48+6*权重!AH$49+(数据!AR352-12)*权重!AH$51              )
 )</f>
        <v>15.733333333333333</v>
      </c>
      <c r="AS352" s="16">
        <f>IF( 数据!AS352&lt;=6,(数据!AS352-1)*权重!AI$48,              IF(数据!AS352&lt;=12, 5*权重!AI$48+(数据!AS352-6)*权重!AI$49,                              5*权重!AI$48+6*权重!AI$49+(数据!AS352-12)*权重!AI$51              )
 )</f>
        <v>10.450000000000001</v>
      </c>
      <c r="AT352" s="16">
        <f>IF( 数据!AT352&lt;=6,(数据!AT352-1)*权重!AJ$48,              IF(数据!AT352&lt;=12, 5*权重!AJ$48+(数据!AT352-6)*权重!AJ$49,                              5*权重!AJ$48+6*权重!AJ$49+(数据!AT352-12)*权重!AJ$51              )
 )</f>
        <v>76.75</v>
      </c>
      <c r="AU352" s="16">
        <f>IF( 数据!AU352&lt;=6,(数据!AU352-1)*权重!AK$48,              IF(数据!AU352&lt;=12, 5*权重!AK$48+(数据!AU352-6)*权重!AK$49,                              5*权重!AK$48+6*权重!AK$49+(数据!AU352-12)*权重!AK$51              )
 )</f>
        <v>14.499999999999998</v>
      </c>
      <c r="AV352" s="16">
        <f>IF( 数据!AV352&lt;=6,(数据!AV352-1)*权重!AL$48,              IF(数据!AV352&lt;=10, 5*权重!AL$48+(数据!AV352-4)*权重!AL$50,                              5*权重!AL$48+4*权重!AL$50+(数据!AV352-10)*权重!AL$52              )  )</f>
        <v>2.9749999999999996</v>
      </c>
      <c r="AW352" s="16">
        <f>IF( 数据!AW352&lt;=6,(数据!AW352-1)*权重!AM$48,              IF(数据!AW352&lt;=10, 5*权重!AM$48+(数据!AW352-4)*权重!AM$50,                              5*权重!AM$48+4*权重!AM$50+(数据!AW352-10)*权重!AM$52              )  )</f>
        <v>3.45</v>
      </c>
      <c r="AX352" s="16">
        <f>IF( 数据!AX352&lt;=6,(数据!AX352-1)*权重!AN$48,              IF(数据!AX352&lt;=10, 5*权重!AN$48+(数据!AX352-4)*权重!AN$50,                              5*权重!AN$48+4*权重!AN$50+(数据!AX352-10)*权重!AN$52              )  )</f>
        <v>22.912499999999998</v>
      </c>
      <c r="AY352" s="8">
        <v>4</v>
      </c>
      <c r="AZ352" s="8">
        <v>1</v>
      </c>
      <c r="BA352" s="8">
        <v>1</v>
      </c>
      <c r="BB352" s="8">
        <v>3</v>
      </c>
      <c r="BC352" s="8">
        <v>1</v>
      </c>
      <c r="BD352" s="8">
        <v>4</v>
      </c>
      <c r="BE352" s="8">
        <v>1</v>
      </c>
      <c r="BF352" s="8">
        <v>3</v>
      </c>
      <c r="BG352" s="8">
        <v>2</v>
      </c>
      <c r="BH352" s="8">
        <v>1</v>
      </c>
      <c r="BI352" s="8">
        <v>1</v>
      </c>
      <c r="BJ352" s="8" t="s">
        <v>26</v>
      </c>
      <c r="BK352" s="8" t="s">
        <v>20</v>
      </c>
      <c r="BL352" s="8">
        <v>14</v>
      </c>
      <c r="BM352" s="8" t="s">
        <v>26</v>
      </c>
      <c r="BN352" s="8"/>
      <c r="BO352" s="8">
        <v>7</v>
      </c>
      <c r="BP352" s="34">
        <v>47664</v>
      </c>
      <c r="BQ352" s="8" t="s">
        <v>21</v>
      </c>
      <c r="BR352" s="8" t="s">
        <v>156</v>
      </c>
    </row>
    <row r="353" spans="1:70" ht="15.5" thickBot="1" x14ac:dyDescent="0.35">
      <c r="A353" s="8" t="s">
        <v>26</v>
      </c>
      <c r="B353" s="16">
        <f t="shared" si="13"/>
        <v>428.19083333333333</v>
      </c>
      <c r="C353" s="8" t="s">
        <v>695</v>
      </c>
      <c r="D353" s="8" t="s">
        <v>154</v>
      </c>
      <c r="E353" s="33">
        <v>1</v>
      </c>
      <c r="F353" s="8">
        <v>0</v>
      </c>
      <c r="G353" s="8" t="s">
        <v>239</v>
      </c>
      <c r="H353" s="8" t="s">
        <v>397</v>
      </c>
      <c r="I353" s="8">
        <v>25</v>
      </c>
      <c r="J353" s="8">
        <v>144</v>
      </c>
      <c r="K353" s="8">
        <v>164</v>
      </c>
      <c r="L353" s="16">
        <f>IF( 数据!L353&lt;=6,(数据!L353-1)*权重!B$48,              IF(数据!L353&lt;=12, 5*权重!B$48+(数据!L353-6)*权重!B$49,                              5*权重!B$48+6*权重!B$49+(数据!L353-12)*权重!B$51              )
 )</f>
        <v>3.9333333333333331</v>
      </c>
      <c r="M353" s="16">
        <f>IF( 数据!M353&lt;=6,(数据!M353-1)*权重!C$48,              IF(数据!M353&lt;=12, 5*权重!C$48+(数据!M353-6)*权重!C$49,                              5*权重!C$48+6*权重!C$49+(数据!M353-12)*权重!C$51              )
 )</f>
        <v>0.91666666666666674</v>
      </c>
      <c r="N353" s="16">
        <f>IF( 数据!N353&lt;=6,(数据!N353-1)*权重!D$48,              IF(数据!N353&lt;=12, 5*权重!D$48+(数据!N353-6)*权重!D$49,                              5*权重!D$48+6*权重!D$49+(数据!N353-12)*权重!D$51              )
 )</f>
        <v>-0.82999999999999985</v>
      </c>
      <c r="O353" s="16">
        <f>IF( 数据!O353&lt;=6,(数据!O353-1)*权重!E$48,              IF(数据!O353&lt;=12, 5*权重!E$48+(数据!O353-6)*权重!E$49,                              5*权重!E$48+6*权重!E$49+(数据!O353-12)*权重!E$51              )
 )</f>
        <v>0</v>
      </c>
      <c r="P353" s="16">
        <f>IF( 数据!P353&lt;=6,(数据!P353-1)*权重!F$48,              IF(数据!P353&lt;=12, 5*权重!F$48+(数据!P353-6)*权重!F$49,                              5*权重!F$48+6*权重!F$49+(数据!P353-12)*权重!F$51              )
 )</f>
        <v>-2.3499999999999996</v>
      </c>
      <c r="Q353" s="16">
        <f>IF( 数据!Q353&lt;=6,(数据!Q353-1)*权重!G$48,              IF(数据!Q353&lt;=12, 5*权重!G$48+(数据!Q353-6)*权重!G$49,                              5*权重!G$48+6*权重!G$49+(数据!Q353-12)*权重!G$51              )
 )</f>
        <v>0</v>
      </c>
      <c r="R353" s="16">
        <f>IF( 数据!R353&lt;=6,(数据!R353-1)*权重!H$48,              IF(数据!R353&lt;=12, 5*权重!H$48+(数据!R353-6)*权重!H$49,                              5*权重!H$48+6*权重!H$49+(数据!R353-12)*权重!H$51              )
 )</f>
        <v>0</v>
      </c>
      <c r="S353" s="16">
        <f>IF( 数据!S353&lt;=6,(数据!S353-1)*权重!I$48,              IF(数据!S353&lt;=12, 5*权重!I$48+(数据!S353-6)*权重!I$49,                              5*权重!I$48+6*权重!I$49+(数据!S353-12)*权重!I$51              )
 )</f>
        <v>19.299999999999997</v>
      </c>
      <c r="T353" s="16">
        <f>IF( 数据!T353&lt;=6,(数据!T353-1)*权重!J$48,              IF(数据!T353&lt;=12, 5*权重!J$48+(数据!T353-6)*权重!J$49,                              5*权重!J$48+6*权重!J$49+(数据!T353-12)*权重!J$51              )
 )</f>
        <v>-0.20000000000000018</v>
      </c>
      <c r="U353" s="16">
        <f>IF( 数据!U353&lt;=6,(数据!U353-1)*权重!K$48,              IF(数据!U353&lt;=12, 5*权重!K$48+(数据!U353-6)*权重!K$49,                              5*权重!K$48+6*权重!K$49+(数据!U353-12)*权重!K$51              )
 )</f>
        <v>0</v>
      </c>
      <c r="V353" s="16">
        <f>IF( 数据!V353&lt;=6,(数据!V353-1)*权重!L$48,              IF(数据!V353&lt;=12, 5*权重!L$48+(数据!V353-6)*权重!L$49,                              5*权重!L$48+6*权重!L$49+(数据!V353-12)*权重!L$51              )
 )</f>
        <v>7.1333333333333346</v>
      </c>
      <c r="W353" s="16">
        <f>IF( 数据!W353&lt;=6,(数据!W353-1)*权重!M$48,              IF(数据!W353&lt;=12, 5*权重!M$48+(数据!W353-6)*权重!M$49,                              5*权重!M$48+6*权重!M$49+(数据!W353-12)*权重!M$51              )
 )</f>
        <v>1.4</v>
      </c>
      <c r="X353" s="16">
        <f>IF( 数据!X353&lt;=6,(数据!X353-1)*权重!N$48,              IF(数据!X353&lt;=12, 5*权重!N$48+(数据!X353-6)*权重!N$49,                              5*权重!N$48+6*权重!N$49+(数据!X353-12)*权重!N$51              )
 )</f>
        <v>2.1333333333333333</v>
      </c>
      <c r="Y353" s="16">
        <f>IF( 数据!Y353&lt;=6,(数据!Y353-1)*权重!O$48,              IF(数据!Y353&lt;=12, 5*权重!O$48+(数据!Y353-6)*权重!O$49,                              5*权重!O$48+6*权重!O$49+(数据!Y353-12)*权重!O$51              )
 )</f>
        <v>3.3666666666666667</v>
      </c>
      <c r="Z353" s="16">
        <f>IF( 数据!Z353&lt;=6,(数据!Z353-1)*权重!P$48,              IF(数据!Z353&lt;=10, 5*权重!P$48+(数据!Z353-4)*权重!P$50,                              5*权重!P$48+4*权重!P$50+(数据!Z353-10)*权重!P$52              )  )</f>
        <v>-0.37500000000000022</v>
      </c>
      <c r="AA353" s="16">
        <f>IF( 数据!AA353&lt;=6,(数据!AA353-1)*权重!Q$48,              IF(数据!AA353&lt;=12, 5*权重!Q$48+(数据!AA353-6)*权重!Q$49,                              5*权重!Q$48+6*权重!Q$49+(数据!AA353-12)*权重!Q$51              )
 )</f>
        <v>4.9333333333333327</v>
      </c>
      <c r="AB353" s="16">
        <f>IF( 数据!AB353&lt;=6,(数据!AB353-1)*权重!R$48,              IF(数据!AB353&lt;=10, 5*权重!R$48+(数据!AB353-4)*权重!R$50,                              5*权重!R$48+4*权重!R$50+(数据!AB353-10)*权重!R$52              )  )</f>
        <v>55.25</v>
      </c>
      <c r="AC353" s="16">
        <f>IF( 数据!AC353&lt;=6,(数据!AC353-1)*权重!S$48,              IF(数据!AC353&lt;=12, 5*权重!S$48+(数据!AC353-6)*权重!S$49,                              5*权重!S$48+6*权重!S$49+(数据!AC353-12)*权重!S$51              )
 )</f>
        <v>18.75</v>
      </c>
      <c r="AD353" s="16">
        <f>IF( 数据!AD353&lt;=6,(数据!AD353-1)*权重!T$48,              IF(数据!AD353&lt;=12, 5*权重!T$48+(数据!AD353-6)*权重!T$49,                              5*权重!T$48+6*权重!T$49+(数据!AD353-12)*权重!T$51              )
 )</f>
        <v>-0.83333333333333304</v>
      </c>
      <c r="AE353" s="16">
        <f>IF( 数据!AE353&lt;=6,(数据!AE353-1)*权重!U$48,              IF(数据!AE353&lt;=10, 5*权重!U$48+(数据!AE353-4)*权重!U$50,                              5*权重!U$48+4*权重!U$50+(数据!AE353-10)*权重!U$52              )  )</f>
        <v>-2.9999999999999996</v>
      </c>
      <c r="AF353" s="16">
        <f>IF( 数据!AF353&lt;=6,(数据!AF353-1)*权重!V$48,              IF(数据!AF353&lt;=10, 5*权重!V$48+(数据!AF353-4)*权重!V$50,                              5*权重!V$48+4*权重!V$50+(数据!AF353-10)*权重!V$52              )  )</f>
        <v>7.6125000000000007</v>
      </c>
      <c r="AG353" s="16">
        <f>IF( 数据!AG353&lt;=6,(数据!AG353-1)*权重!W$48,              IF(数据!AG353&lt;=12, 5*权重!W$48+(数据!AG353-6)*权重!W$49,                              5*权重!W$48+6*权重!W$49+(数据!AG353-12)*权重!W$51              )
 )</f>
        <v>3.6999999999999997</v>
      </c>
      <c r="AH353" s="16">
        <f>IF( 数据!AH353&lt;=6,(数据!AH353-1)*权重!X$48,              IF(数据!AH353&lt;=10, 5*权重!X$48+(数据!AH353-4)*权重!X$50,                              5*权重!X$48+4*权重!X$50+(数据!AH353-10)*权重!X$52              )  )</f>
        <v>-0.27500000000000002</v>
      </c>
      <c r="AI353" s="16">
        <f>IF( 数据!AI353&lt;=6,(数据!AI353-1)*权重!Y$48,              IF(数据!AI353&lt;=12, 5*权重!Y$48+(数据!AI353-6)*权重!Y$49,                              5*权重!Y$48+6*权重!Y$49+(数据!AI353-12)*权重!Y$51              )
 )</f>
        <v>0.8</v>
      </c>
      <c r="AJ353" s="16">
        <f>IF( 数据!AJ353&lt;=6,(数据!AJ353-1)*权重!Z$48,              IF(数据!AJ353&lt;=10, 5*权重!Z$48+(数据!AJ353-4)*权重!Z$50,                              5*权重!Z$48+4*权重!Z$50+(数据!AJ353-10)*权重!Z$52              )  )</f>
        <v>10.425000000000001</v>
      </c>
      <c r="AK353" s="16">
        <f>IF( 数据!AK353&lt;=6,(数据!AK353-1)*权重!AA$48,              IF(数据!AK353&lt;=10, 5*权重!AA$48+(数据!AK353-4)*权重!AA$50,                              5*权重!AA$48+4*权重!AA$50+(数据!AK353-10)*权重!AA$52              )  )</f>
        <v>-0.57500000000000018</v>
      </c>
      <c r="AL353" s="16">
        <f>IF( 数据!AL353&lt;=6,(数据!AL353-1)*权重!AB$48,              IF(数据!AL353&lt;=12, 5*权重!AB$48+(数据!AL353-6)*权重!AB$49,                              5*权重!AB$48+6*权重!AB$49+(数据!AL353-12)*权重!AB$51              )
 )</f>
        <v>11.716666666666665</v>
      </c>
      <c r="AM353" s="16">
        <f>IF( 数据!AM353&lt;=6,(数据!AM353-1)*权重!AC$48,              IF(数据!AM353&lt;=12, 5*权重!AC$48+(数据!AM353-6)*权重!AC$49,                              5*权重!AC$48+6*权重!AC$49+(数据!AM353-12)*权重!AC$51              )
 )</f>
        <v>8.5</v>
      </c>
      <c r="AN353" s="16">
        <f>IF( 数据!AN353&lt;=6,(数据!AN353-1)*权重!AD$48,              IF(数据!AN353&lt;=12, 5*权重!AD$48+(数据!AN353-6)*权重!AD$49,                              5*权重!AD$48+6*权重!AD$49+(数据!AN353-12)*权重!AD$51              )
 )</f>
        <v>86.791666666666657</v>
      </c>
      <c r="AO353" s="16">
        <f>IF( 数据!AO353&lt;=6,(数据!AO353-1)*权重!AE$48,              IF(数据!AO353&lt;=12, 5*权重!AE$48+(数据!AO353-6)*权重!AE$49,                              5*权重!AE$48+6*权重!AE$49+(数据!AO353-12)*权重!AE$51              )
 )</f>
        <v>6.9666666666666668</v>
      </c>
      <c r="AP353" s="16">
        <f>IF( 数据!AP353&lt;=6,(数据!AP353-1)*权重!AF$48,              IF(数据!AP353&lt;=12, 5*权重!AF$48+(数据!AP353-6)*权重!AF$49,                              5*权重!AF$48+6*权重!AF$49+(数据!AP353-12)*权重!AF$51              )
 )</f>
        <v>15.433333333333334</v>
      </c>
      <c r="AQ353" s="16">
        <f>IF( 数据!AQ353&lt;=6,(数据!AQ353-1)*权重!AG$48,              IF(数据!AQ353&lt;=12, 5*权重!AG$48+(数据!AQ353-6)*权重!AG$49,                              5*权重!AG$48+6*权重!AG$49+(数据!AQ353-12)*权重!AG$51              )
 )</f>
        <v>19.350000000000001</v>
      </c>
      <c r="AR353" s="16">
        <f>IF( 数据!AR353&lt;=6,(数据!AR353-1)*权重!AH$48,              IF(数据!AR353&lt;=12, 5*权重!AH$48+(数据!AR353-6)*权重!AH$49,                              5*权重!AH$48+6*权重!AH$49+(数据!AR353-12)*权重!AH$51              )
 )</f>
        <v>14.566666666666665</v>
      </c>
      <c r="AS353" s="16">
        <f>IF( 数据!AS353&lt;=6,(数据!AS353-1)*权重!AI$48,              IF(数据!AS353&lt;=12, 5*权重!AI$48+(数据!AS353-6)*权重!AI$49,                              5*权重!AI$48+6*权重!AI$49+(数据!AS353-12)*权重!AI$51              )
 )</f>
        <v>5.7000000000000011</v>
      </c>
      <c r="AT353" s="16">
        <f>IF( 数据!AT353&lt;=6,(数据!AT353-1)*权重!AJ$48,              IF(数据!AT353&lt;=12, 5*权重!AJ$48+(数据!AT353-6)*权重!AJ$49,                              5*权重!AJ$48+6*权重!AJ$49+(数据!AT353-12)*权重!AJ$51              )
 )</f>
        <v>81.625</v>
      </c>
      <c r="AU353" s="16">
        <f>IF( 数据!AU353&lt;=6,(数据!AU353-1)*权重!AK$48,              IF(数据!AU353&lt;=12, 5*权重!AK$48+(数据!AU353-6)*权重!AK$49,                              5*权重!AK$48+6*权重!AK$49+(数据!AU353-12)*权重!AK$51              )
 )</f>
        <v>15.399999999999999</v>
      </c>
      <c r="AV353" s="16">
        <f>IF( 数据!AV353&lt;=6,(数据!AV353-1)*权重!AL$48,              IF(数据!AV353&lt;=10, 5*权重!AL$48+(数据!AV353-4)*权重!AL$50,                              5*权重!AL$48+4*权重!AL$50+(数据!AV353-10)*权重!AL$52              )  )</f>
        <v>2.9749999999999996</v>
      </c>
      <c r="AW353" s="16">
        <f>IF( 数据!AW353&lt;=6,(数据!AW353-1)*权重!AM$48,              IF(数据!AW353&lt;=10, 5*权重!AM$48+(数据!AW353-4)*权重!AM$50,                              5*权重!AM$48+4*权重!AM$50+(数据!AW353-10)*权重!AM$52              )  )</f>
        <v>4.2</v>
      </c>
      <c r="AX353" s="16">
        <f>IF( 数据!AX353&lt;=6,(数据!AX353-1)*权重!AN$48,              IF(数据!AX353&lt;=10, 5*权重!AN$48+(数据!AX353-4)*权重!AN$50,                              5*权重!AN$48+4*权重!AN$50+(数据!AX353-10)*权重!AN$52              )  )</f>
        <v>23.75</v>
      </c>
      <c r="AY353" s="8">
        <v>1</v>
      </c>
      <c r="AZ353" s="8">
        <v>1</v>
      </c>
      <c r="BA353" s="8">
        <v>2</v>
      </c>
      <c r="BB353" s="8">
        <v>2</v>
      </c>
      <c r="BC353" s="8">
        <v>1</v>
      </c>
      <c r="BD353" s="8">
        <v>2</v>
      </c>
      <c r="BE353" s="8">
        <v>2</v>
      </c>
      <c r="BF353" s="8">
        <v>3</v>
      </c>
      <c r="BG353" s="8">
        <v>1</v>
      </c>
      <c r="BH353" s="8">
        <v>1</v>
      </c>
      <c r="BI353" s="8">
        <v>3</v>
      </c>
      <c r="BJ353" s="8" t="s">
        <v>26</v>
      </c>
      <c r="BK353" s="8" t="s">
        <v>20</v>
      </c>
      <c r="BL353" s="8">
        <v>11</v>
      </c>
      <c r="BM353" s="8" t="s">
        <v>26</v>
      </c>
      <c r="BN353" s="8"/>
      <c r="BO353" s="8">
        <v>15</v>
      </c>
      <c r="BP353" s="34">
        <v>46934</v>
      </c>
      <c r="BQ353" s="8" t="s">
        <v>21</v>
      </c>
      <c r="BR353" s="8" t="s">
        <v>156</v>
      </c>
    </row>
    <row r="354" spans="1:70" ht="15.5" thickBot="1" x14ac:dyDescent="0.35">
      <c r="A354" s="8" t="s">
        <v>26</v>
      </c>
      <c r="B354" s="16">
        <f t="shared" si="13"/>
        <v>427.98166666666668</v>
      </c>
      <c r="C354" s="8" t="s">
        <v>696</v>
      </c>
      <c r="D354" s="8" t="s">
        <v>154</v>
      </c>
      <c r="E354" s="33">
        <v>1</v>
      </c>
      <c r="F354" s="8">
        <v>0</v>
      </c>
      <c r="G354" s="8" t="s">
        <v>33</v>
      </c>
      <c r="H354" s="8" t="s">
        <v>229</v>
      </c>
      <c r="I354" s="8">
        <v>22</v>
      </c>
      <c r="J354" s="8">
        <v>150</v>
      </c>
      <c r="K354" s="8">
        <v>170</v>
      </c>
      <c r="L354" s="16">
        <f>IF( 数据!L354&lt;=6,(数据!L354-1)*权重!B$48,              IF(数据!L354&lt;=12, 5*权重!B$48+(数据!L354-6)*权重!B$49,                              5*权重!B$48+6*权重!B$49+(数据!L354-12)*权重!B$51              )
 )</f>
        <v>4.8666666666666663</v>
      </c>
      <c r="M354" s="16">
        <f>IF( 数据!M354&lt;=6,(数据!M354-1)*权重!C$48,              IF(数据!M354&lt;=12, 5*权重!C$48+(数据!M354-6)*权重!C$49,                              5*权重!C$48+6*权重!C$49+(数据!M354-12)*权重!C$51              )
 )</f>
        <v>0.90000000000000013</v>
      </c>
      <c r="N354" s="16">
        <f>IF( 数据!N354&lt;=6,(数据!N354-1)*权重!D$48,              IF(数据!N354&lt;=12, 5*权重!D$48+(数据!N354-6)*权重!D$49,                              5*权重!D$48+6*权重!D$49+(数据!N354-12)*权重!D$51              )
 )</f>
        <v>0.25666666666666671</v>
      </c>
      <c r="O354" s="16">
        <f>IF( 数据!O354&lt;=6,(数据!O354-1)*权重!E$48,              IF(数据!O354&lt;=12, 5*权重!E$48+(数据!O354-6)*权重!E$49,                              5*权重!E$48+6*权重!E$49+(数据!O354-12)*权重!E$51              )
 )</f>
        <v>0</v>
      </c>
      <c r="P354" s="16">
        <f>IF( 数据!P354&lt;=6,(数据!P354-1)*权重!F$48,              IF(数据!P354&lt;=12, 5*权重!F$48+(数据!P354-6)*权重!F$49,                              5*权重!F$48+6*权重!F$49+(数据!P354-12)*权重!F$51              )
 )</f>
        <v>-1.9666666666666663</v>
      </c>
      <c r="Q354" s="16">
        <f>IF( 数据!Q354&lt;=6,(数据!Q354-1)*权重!G$48,              IF(数据!Q354&lt;=12, 5*权重!G$48+(数据!Q354-6)*权重!G$49,                              5*权重!G$48+6*权重!G$49+(数据!Q354-12)*权重!G$51              )
 )</f>
        <v>0</v>
      </c>
      <c r="R354" s="16">
        <f>IF( 数据!R354&lt;=6,(数据!R354-1)*权重!H$48,              IF(数据!R354&lt;=12, 5*权重!H$48+(数据!R354-6)*权重!H$49,                              5*权重!H$48+6*权重!H$49+(数据!R354-12)*权重!H$51              )
 )</f>
        <v>0</v>
      </c>
      <c r="S354" s="16">
        <f>IF( 数据!S354&lt;=6,(数据!S354-1)*权重!I$48,              IF(数据!S354&lt;=12, 5*权重!I$48+(数据!S354-6)*权重!I$49,                              5*权重!I$48+6*权重!I$49+(数据!S354-12)*权重!I$51              )
 )</f>
        <v>22.033333333333331</v>
      </c>
      <c r="T354" s="16">
        <f>IF( 数据!T354&lt;=6,(数据!T354-1)*权重!J$48,              IF(数据!T354&lt;=12, 5*权重!J$48+(数据!T354-6)*权重!J$49,                              5*权重!J$48+6*权重!J$49+(数据!T354-12)*权重!J$51              )
 )</f>
        <v>1.65</v>
      </c>
      <c r="U354" s="16">
        <f>IF( 数据!U354&lt;=6,(数据!U354-1)*权重!K$48,              IF(数据!U354&lt;=12, 5*权重!K$48+(数据!U354-6)*权重!K$49,                              5*权重!K$48+6*权重!K$49+(数据!U354-12)*权重!K$51              )
 )</f>
        <v>0</v>
      </c>
      <c r="V354" s="16">
        <f>IF( 数据!V354&lt;=6,(数据!V354-1)*权重!L$48,              IF(数据!V354&lt;=12, 5*权重!L$48+(数据!V354-6)*权重!L$49,                              5*权重!L$48+6*权重!L$49+(数据!V354-12)*权重!L$51              )
 )</f>
        <v>7.5000000000000009</v>
      </c>
      <c r="W354" s="16">
        <f>IF( 数据!W354&lt;=6,(数据!W354-1)*权重!M$48,              IF(数据!W354&lt;=12, 5*权重!M$48+(数据!W354-6)*权重!M$49,                              5*权重!M$48+6*权重!M$49+(数据!W354-12)*权重!M$51              )
 )</f>
        <v>2.0333333333333332</v>
      </c>
      <c r="X354" s="16">
        <f>IF( 数据!X354&lt;=6,(数据!X354-1)*权重!N$48,              IF(数据!X354&lt;=12, 5*权重!N$48+(数据!X354-6)*权重!N$49,                              5*权重!N$48+6*权重!N$49+(数据!X354-12)*权重!N$51              )
 )</f>
        <v>2.0499999999999998</v>
      </c>
      <c r="Y354" s="16">
        <f>IF( 数据!Y354&lt;=6,(数据!Y354-1)*权重!O$48,              IF(数据!Y354&lt;=12, 5*权重!O$48+(数据!Y354-6)*权重!O$49,                              5*权重!O$48+6*权重!O$49+(数据!Y354-12)*权重!O$51              )
 )</f>
        <v>3.3666666666666667</v>
      </c>
      <c r="Z354" s="16">
        <f>IF( 数据!Z354&lt;=6,(数据!Z354-1)*权重!P$48,              IF(数据!Z354&lt;=10, 5*权重!P$48+(数据!Z354-4)*权重!P$50,                              5*权重!P$48+4*权重!P$50+(数据!Z354-10)*权重!P$52              )  )</f>
        <v>-0.55000000000000027</v>
      </c>
      <c r="AA354" s="16">
        <f>IF( 数据!AA354&lt;=6,(数据!AA354-1)*权重!Q$48,              IF(数据!AA354&lt;=12, 5*权重!Q$48+(数据!AA354-6)*权重!Q$49,                              5*权重!Q$48+6*权重!Q$49+(数据!AA354-12)*权重!Q$51              )
 )</f>
        <v>5.8</v>
      </c>
      <c r="AB354" s="16">
        <f>IF( 数据!AB354&lt;=6,(数据!AB354-1)*权重!R$48,              IF(数据!AB354&lt;=10, 5*权重!R$48+(数据!AB354-4)*权重!R$50,                              5*权重!R$48+4*权重!R$50+(数据!AB354-10)*权重!R$52              )  )</f>
        <v>55.25</v>
      </c>
      <c r="AC354" s="16">
        <f>IF( 数据!AC354&lt;=6,(数据!AC354-1)*权重!S$48,              IF(数据!AC354&lt;=12, 5*权重!S$48+(数据!AC354-6)*权重!S$49,                              5*权重!S$48+6*权重!S$49+(数据!AC354-12)*权重!S$51              )
 )</f>
        <v>19.5</v>
      </c>
      <c r="AD354" s="16">
        <f>IF( 数据!AD354&lt;=6,(数据!AD354-1)*权重!T$48,              IF(数据!AD354&lt;=12, 5*权重!T$48+(数据!AD354-6)*权重!T$49,                              5*权重!T$48+6*权重!T$49+(数据!AD354-12)*权重!T$51              )
 )</f>
        <v>-1.5999999999999996</v>
      </c>
      <c r="AE354" s="16">
        <f>IF( 数据!AE354&lt;=6,(数据!AE354-1)*权重!U$48,              IF(数据!AE354&lt;=10, 5*权重!U$48+(数据!AE354-4)*权重!U$50,                              5*权重!U$48+4*权重!U$50+(数据!AE354-10)*权重!U$52              )  )</f>
        <v>-2.4499999999999993</v>
      </c>
      <c r="AF354" s="16">
        <f>IF( 数据!AF354&lt;=6,(数据!AF354-1)*权重!V$48,              IF(数据!AF354&lt;=10, 5*权重!V$48+(数据!AF354-4)*权重!V$50,                              5*权重!V$48+4*权重!V$50+(数据!AF354-10)*权重!V$52              )  )</f>
        <v>7.6125000000000007</v>
      </c>
      <c r="AG354" s="16">
        <f>IF( 数据!AG354&lt;=6,(数据!AG354-1)*权重!W$48,              IF(数据!AG354&lt;=12, 5*权重!W$48+(数据!AG354-6)*权重!W$49,                              5*权重!W$48+6*权重!W$49+(数据!AG354-12)*权重!W$51              )
 )</f>
        <v>3.6999999999999997</v>
      </c>
      <c r="AH354" s="16">
        <f>IF( 数据!AH354&lt;=6,(数据!AH354-1)*权重!X$48,              IF(数据!AH354&lt;=10, 5*权重!X$48+(数据!AH354-4)*权重!X$50,                              5*权重!X$48+4*权重!X$50+(数据!AH354-10)*权重!X$52              )  )</f>
        <v>-0.16249999999999998</v>
      </c>
      <c r="AI354" s="16">
        <f>IF( 数据!AI354&lt;=6,(数据!AI354-1)*权重!Y$48,              IF(数据!AI354&lt;=12, 5*权重!Y$48+(数据!AI354-6)*权重!Y$49,                              5*权重!Y$48+6*权重!Y$49+(数据!AI354-12)*权重!Y$51              )
 )</f>
        <v>0.26666666666666666</v>
      </c>
      <c r="AJ354" s="16">
        <f>IF( 数据!AJ354&lt;=6,(数据!AJ354-1)*权重!Z$48,              IF(数据!AJ354&lt;=10, 5*权重!Z$48+(数据!AJ354-4)*权重!Z$50,                              5*权重!Z$48+4*权重!Z$50+(数据!AJ354-10)*权重!Z$52              )  )</f>
        <v>11.012499999999999</v>
      </c>
      <c r="AK354" s="16">
        <f>IF( 数据!AK354&lt;=6,(数据!AK354-1)*权重!AA$48,              IF(数据!AK354&lt;=10, 5*权重!AA$48+(数据!AK354-4)*权重!AA$50,                              5*权重!AA$48+4*权重!AA$50+(数据!AK354-10)*权重!AA$52              )  )</f>
        <v>-1.4500000000000002</v>
      </c>
      <c r="AL354" s="16">
        <f>IF( 数据!AL354&lt;=6,(数据!AL354-1)*权重!AB$48,              IF(数据!AL354&lt;=12, 5*权重!AB$48+(数据!AL354-6)*权重!AB$49,                              5*权重!AB$48+6*权重!AB$49+(数据!AL354-12)*权重!AB$51              )
 )</f>
        <v>13.5</v>
      </c>
      <c r="AM354" s="16">
        <f>IF( 数据!AM354&lt;=6,(数据!AM354-1)*权重!AC$48,              IF(数据!AM354&lt;=12, 5*权重!AC$48+(数据!AM354-6)*权重!AC$49,                              5*权重!AC$48+6*权重!AC$49+(数据!AM354-12)*权重!AC$51              )
 )</f>
        <v>9.2333333333333343</v>
      </c>
      <c r="AN354" s="16">
        <f>IF( 数据!AN354&lt;=6,(数据!AN354-1)*权重!AD$48,              IF(数据!AN354&lt;=12, 5*权重!AD$48+(数据!AN354-6)*权重!AD$49,                              5*权重!AD$48+6*权重!AD$49+(数据!AN354-12)*权重!AD$51              )
 )</f>
        <v>82.0625</v>
      </c>
      <c r="AO354" s="16">
        <f>IF( 数据!AO354&lt;=6,(数据!AO354-1)*权重!AE$48,              IF(数据!AO354&lt;=12, 5*权重!AE$48+(数据!AO354-6)*权重!AE$49,                              5*权重!AE$48+6*权重!AE$49+(数据!AO354-12)*权重!AE$51              )
 )</f>
        <v>9.7333333333333343</v>
      </c>
      <c r="AP354" s="16">
        <f>IF( 数据!AP354&lt;=6,(数据!AP354-1)*权重!AF$48,              IF(数据!AP354&lt;=12, 5*权重!AF$48+(数据!AP354-6)*权重!AF$49,                              5*权重!AF$48+6*权重!AF$49+(数据!AP354-12)*权重!AF$51              )
 )</f>
        <v>16.399999999999999</v>
      </c>
      <c r="AQ354" s="16">
        <f>IF( 数据!AQ354&lt;=6,(数据!AQ354-1)*权重!AG$48,              IF(数据!AQ354&lt;=12, 5*权重!AG$48+(数据!AQ354-6)*权重!AG$49,                              5*权重!AG$48+6*权重!AG$49+(数据!AQ354-12)*权重!AG$51              )
 )</f>
        <v>19.350000000000001</v>
      </c>
      <c r="AR354" s="16">
        <f>IF( 数据!AR354&lt;=6,(数据!AR354-1)*权重!AH$48,              IF(数据!AR354&lt;=12, 5*权重!AH$48+(数据!AR354-6)*权重!AH$49,                              5*权重!AH$48+6*权重!AH$49+(数据!AR354-12)*权重!AH$51              )
 )</f>
        <v>13.399999999999999</v>
      </c>
      <c r="AS354" s="16">
        <f>IF( 数据!AS354&lt;=6,(数据!AS354-1)*权重!AI$48,              IF(数据!AS354&lt;=12, 5*权重!AI$48+(数据!AS354-6)*权重!AI$49,                              5*权重!AI$48+6*权重!AI$49+(数据!AS354-12)*权重!AI$51              )
 )</f>
        <v>3.1333333333333337</v>
      </c>
      <c r="AT354" s="16">
        <f>IF( 数据!AT354&lt;=6,(数据!AT354-1)*权重!AJ$48,              IF(数据!AT354&lt;=12, 5*权重!AJ$48+(数据!AT354-6)*权重!AJ$49,                              5*权重!AJ$48+6*权重!AJ$49+(数据!AT354-12)*权重!AJ$51              )
 )</f>
        <v>76.75</v>
      </c>
      <c r="AU354" s="16">
        <f>IF( 数据!AU354&lt;=6,(数据!AU354-1)*权重!AK$48,              IF(数据!AU354&lt;=12, 5*权重!AK$48+(数据!AU354-6)*权重!AK$49,                              5*权重!AK$48+6*权重!AK$49+(数据!AU354-12)*权重!AK$51              )
 )</f>
        <v>14.799999999999999</v>
      </c>
      <c r="AV354" s="16">
        <f>IF( 数据!AV354&lt;=6,(数据!AV354-1)*权重!AL$48,              IF(数据!AV354&lt;=10, 5*权重!AL$48+(数据!AV354-4)*权重!AL$50,                              5*权重!AL$48+4*权重!AL$50+(数据!AV354-10)*权重!AL$52              )  )</f>
        <v>2.9749999999999996</v>
      </c>
      <c r="AW354" s="16">
        <f>IF( 数据!AW354&lt;=6,(数据!AW354-1)*权重!AM$48,              IF(数据!AW354&lt;=10, 5*权重!AM$48+(数据!AW354-4)*权重!AM$50,                              5*权重!AM$48+4*权重!AM$50+(数据!AW354-10)*权重!AM$52              )  )</f>
        <v>4.95</v>
      </c>
      <c r="AX354" s="16">
        <f>IF( 数据!AX354&lt;=6,(数据!AX354-1)*权重!AN$48,              IF(数据!AX354&lt;=10, 5*权重!AN$48+(数据!AX354-4)*权重!AN$50,                              5*权重!AN$48+4*权重!AN$50+(数据!AX354-10)*权重!AN$52              )  )</f>
        <v>22.074999999999999</v>
      </c>
      <c r="AY354" s="8">
        <v>4</v>
      </c>
      <c r="AZ354" s="8">
        <v>2</v>
      </c>
      <c r="BA354" s="8">
        <v>3</v>
      </c>
      <c r="BB354" s="8">
        <v>3</v>
      </c>
      <c r="BC354" s="8">
        <v>1</v>
      </c>
      <c r="BD354" s="8">
        <v>1</v>
      </c>
      <c r="BE354" s="8">
        <v>1</v>
      </c>
      <c r="BF354" s="8">
        <v>3</v>
      </c>
      <c r="BG354" s="8">
        <v>3</v>
      </c>
      <c r="BH354" s="8">
        <v>2</v>
      </c>
      <c r="BI354" s="8">
        <v>2</v>
      </c>
      <c r="BJ354" s="8" t="s">
        <v>26</v>
      </c>
      <c r="BK354" s="8" t="s">
        <v>20</v>
      </c>
      <c r="BL354" s="8">
        <v>12</v>
      </c>
      <c r="BM354" s="8" t="s">
        <v>26</v>
      </c>
      <c r="BN354" s="8"/>
      <c r="BO354" s="8">
        <v>19</v>
      </c>
      <c r="BP354" s="34">
        <v>47664</v>
      </c>
      <c r="BQ354" s="8" t="s">
        <v>21</v>
      </c>
      <c r="BR354" s="8" t="s">
        <v>156</v>
      </c>
    </row>
    <row r="355" spans="1:70" ht="15.5" thickBot="1" x14ac:dyDescent="0.35">
      <c r="A355" s="8" t="s">
        <v>26</v>
      </c>
      <c r="B355" s="16">
        <f>SUM(L355:AX355)</f>
        <v>438.44083333333333</v>
      </c>
      <c r="C355" s="8" t="s">
        <v>697</v>
      </c>
      <c r="D355" s="8" t="s">
        <v>154</v>
      </c>
      <c r="E355" s="33">
        <v>1</v>
      </c>
      <c r="F355" s="8">
        <v>0</v>
      </c>
      <c r="G355" s="8" t="s">
        <v>28</v>
      </c>
      <c r="H355" s="8" t="s">
        <v>31</v>
      </c>
      <c r="I355" s="8">
        <v>26</v>
      </c>
      <c r="J355" s="8">
        <v>145</v>
      </c>
      <c r="K355" s="8">
        <v>150</v>
      </c>
      <c r="L355" s="16">
        <f>IF( 数据!L355&lt;=6,(数据!L355-1)*权重!B$48,              IF(数据!L355&lt;=12, 5*权重!B$48+(数据!L355-6)*权重!B$49,                              5*权重!B$48+6*权重!B$49+(数据!L355-12)*权重!B$51              )
 )</f>
        <v>3.4666666666666668</v>
      </c>
      <c r="M355" s="16">
        <f>IF( 数据!M355&lt;=6,(数据!M355-1)*权重!C$48,              IF(数据!M355&lt;=12, 5*权重!C$48+(数据!M355-6)*权重!C$49,                              5*权重!C$48+6*权重!C$49+(数据!M355-12)*权重!C$51              )
 )</f>
        <v>2.5</v>
      </c>
      <c r="N355" s="16">
        <f>IF( 数据!N355&lt;=6,(数据!N355-1)*权重!D$48,              IF(数据!N355&lt;=12, 5*权重!D$48+(数据!N355-6)*权重!D$49,                              5*权重!D$48+6*权重!D$49+(数据!N355-12)*权重!D$51              )
 )</f>
        <v>0.27</v>
      </c>
      <c r="O355" s="16">
        <f>IF( 数据!O355&lt;=6,(数据!O355-1)*权重!E$48,              IF(数据!O355&lt;=12, 5*权重!E$48+(数据!O355-6)*权重!E$49,                              5*权重!E$48+6*权重!E$49+(数据!O355-12)*权重!E$51              )
 )</f>
        <v>0</v>
      </c>
      <c r="P355" s="16">
        <f>IF( 数据!P355&lt;=6,(数据!P355-1)*权重!F$48,              IF(数据!P355&lt;=12, 5*权重!F$48+(数据!P355-6)*权重!F$49,                              5*权重!F$48+6*权重!F$49+(数据!P355-12)*权重!F$51              )
 )</f>
        <v>-3.5333333333333328</v>
      </c>
      <c r="Q355" s="16">
        <f>IF( 数据!Q355&lt;=6,(数据!Q355-1)*权重!G$48,              IF(数据!Q355&lt;=12, 5*权重!G$48+(数据!Q355-6)*权重!G$49,                              5*权重!G$48+6*权重!G$49+(数据!Q355-12)*权重!G$51              )
 )</f>
        <v>0</v>
      </c>
      <c r="R355" s="16">
        <f>IF( 数据!R355&lt;=6,(数据!R355-1)*权重!H$48,              IF(数据!R355&lt;=12, 5*权重!H$48+(数据!R355-6)*权重!H$49,                              5*权重!H$48+6*权重!H$49+(数据!R355-12)*权重!H$51              )
 )</f>
        <v>0</v>
      </c>
      <c r="S355" s="16">
        <f>IF( 数据!S355&lt;=6,(数据!S355-1)*权重!I$48,              IF(数据!S355&lt;=12, 5*权重!I$48+(数据!S355-6)*权重!I$49,                              5*权重!I$48+6*权重!I$49+(数据!S355-12)*权重!I$51              )
 )</f>
        <v>9.0666666666666664</v>
      </c>
      <c r="T355" s="16">
        <f>IF( 数据!T355&lt;=6,(数据!T355-1)*权重!J$48,              IF(数据!T355&lt;=12, 5*权重!J$48+(数据!T355-6)*权重!J$49,                              5*权重!J$48+6*权重!J$49+(数据!T355-12)*权重!J$51              )
 )</f>
        <v>0.29999999999999982</v>
      </c>
      <c r="U355" s="16">
        <f>IF( 数据!U355&lt;=6,(数据!U355-1)*权重!K$48,              IF(数据!U355&lt;=12, 5*权重!K$48+(数据!U355-6)*权重!K$49,                              5*权重!K$48+6*权重!K$49+(数据!U355-12)*权重!K$51              )
 )</f>
        <v>0</v>
      </c>
      <c r="V355" s="16">
        <f>IF( 数据!V355&lt;=6,(数据!V355-1)*权重!L$48,              IF(数据!V355&lt;=12, 5*权重!L$48+(数据!V355-6)*权重!L$49,                              5*权重!L$48+6*权重!L$49+(数据!V355-12)*权重!L$51              )
 )</f>
        <v>6.7666666666666675</v>
      </c>
      <c r="W355" s="16">
        <f>IF( 数据!W355&lt;=6,(数据!W355-1)*权重!M$48,              IF(数据!W355&lt;=12, 5*权重!M$48+(数据!W355-6)*权重!M$49,                              5*权重!M$48+6*权重!M$49+(数据!W355-12)*权重!M$51              )
 )</f>
        <v>-0.5</v>
      </c>
      <c r="X355" s="16">
        <f>IF( 数据!X355&lt;=6,(数据!X355-1)*权重!N$48,              IF(数据!X355&lt;=12, 5*权重!N$48+(数据!X355-6)*权重!N$49,                              5*权重!N$48+6*权重!N$49+(数据!X355-12)*权重!N$51              )
 )</f>
        <v>3.1999999999999997</v>
      </c>
      <c r="Y355" s="16">
        <f>IF( 数据!Y355&lt;=6,(数据!Y355-1)*权重!O$48,              IF(数据!Y355&lt;=12, 5*权重!O$48+(数据!Y355-6)*权重!O$49,                              5*权重!O$48+6*权重!O$49+(数据!Y355-12)*权重!O$51              )
 )</f>
        <v>1.2833333333333332</v>
      </c>
      <c r="Z355" s="16">
        <f>IF( 数据!Z355&lt;=6,(数据!Z355-1)*权重!P$48,              IF(数据!Z355&lt;=10, 5*权重!P$48+(数据!Z355-4)*权重!P$50,                              5*权重!P$48+4*权重!P$50+(数据!Z355-10)*权重!P$52              )  )</f>
        <v>-1.4750000000000001</v>
      </c>
      <c r="AA355" s="16">
        <f>IF( 数据!AA355&lt;=6,(数据!AA355-1)*权重!Q$48,              IF(数据!AA355&lt;=12, 5*权重!Q$48+(数据!AA355-6)*权重!Q$49,                              5*权重!Q$48+6*权重!Q$49+(数据!AA355-12)*权重!Q$51              )
 )</f>
        <v>6.5</v>
      </c>
      <c r="AB355" s="16">
        <f>IF( 数据!AB355&lt;=6,(数据!AB355-1)*权重!R$48,              IF(数据!AB355&lt;=10, 5*权重!R$48+(数据!AB355-4)*权重!R$50,                              5*权重!R$48+4*权重!R$50+(数据!AB355-10)*权重!R$52              )  )</f>
        <v>56.75</v>
      </c>
      <c r="AC355" s="16">
        <f>IF( 数据!AC355&lt;=6,(数据!AC355-1)*权重!S$48,              IF(数据!AC355&lt;=12, 5*权重!S$48+(数据!AC355-6)*权重!S$49,                              5*权重!S$48+6*权重!S$49+(数据!AC355-12)*权重!S$51              )
 )</f>
        <v>19.5</v>
      </c>
      <c r="AD355" s="16">
        <f>IF( 数据!AD355&lt;=6,(数据!AD355-1)*权重!T$48,              IF(数据!AD355&lt;=12, 5*权重!T$48+(数据!AD355-6)*权重!T$49,                              5*权重!T$48+6*权重!T$49+(数据!AD355-12)*权重!T$51              )
 )</f>
        <v>-1.2333333333333329</v>
      </c>
      <c r="AE355" s="16">
        <f>IF( 数据!AE355&lt;=6,(数据!AE355-1)*权重!U$48,              IF(数据!AE355&lt;=10, 5*权重!U$48+(数据!AE355-4)*权重!U$50,                              5*权重!U$48+4*权重!U$50+(数据!AE355-10)*权重!U$52              )  )</f>
        <v>-2.4499999999999993</v>
      </c>
      <c r="AF355" s="16">
        <f>IF( 数据!AF355&lt;=6,(数据!AF355-1)*权重!V$48,              IF(数据!AF355&lt;=10, 5*权重!V$48+(数据!AF355-4)*权重!V$50,                              5*权重!V$48+4*权重!V$50+(数据!AF355-10)*权重!V$52              )  )</f>
        <v>7.0875000000000004</v>
      </c>
      <c r="AG355" s="16">
        <f>IF( 数据!AG355&lt;=6,(数据!AG355-1)*权重!W$48,              IF(数据!AG355&lt;=12, 5*权重!W$48+(数据!AG355-6)*权重!W$49,                              5*权重!W$48+6*权重!W$49+(数据!AG355-12)*权重!W$51              )
 )</f>
        <v>5.7</v>
      </c>
      <c r="AH355" s="16">
        <f>IF( 数据!AH355&lt;=6,(数据!AH355-1)*权重!X$48,              IF(数据!AH355&lt;=10, 5*权重!X$48+(数据!AH355-4)*权重!X$50,                              5*权重!X$48+4*权重!X$50+(数据!AH355-10)*权重!X$52              )  )</f>
        <v>-0.27500000000000002</v>
      </c>
      <c r="AI355" s="16">
        <f>IF( 数据!AI355&lt;=6,(数据!AI355-1)*权重!Y$48,              IF(数据!AI355&lt;=12, 5*权重!Y$48+(数据!AI355-6)*权重!Y$49,                              5*权重!Y$48+6*权重!Y$49+(数据!AI355-12)*权重!Y$51              )
 )</f>
        <v>0.26666666666666666</v>
      </c>
      <c r="AJ355" s="16">
        <f>IF( 数据!AJ355&lt;=6,(数据!AJ355-1)*权重!Z$48,              IF(数据!AJ355&lt;=10, 5*权重!Z$48+(数据!AJ355-4)*权重!Z$50,                              5*权重!Z$48+4*权重!Z$50+(数据!AJ355-10)*权重!Z$52              )  )</f>
        <v>9.8375000000000004</v>
      </c>
      <c r="AK355" s="16">
        <f>IF( 数据!AK355&lt;=6,(数据!AK355-1)*权重!AA$48,              IF(数据!AK355&lt;=10, 5*权重!AA$48+(数据!AK355-4)*权重!AA$50,                              5*权重!AA$48+4*权重!AA$50+(数据!AK355-10)*权重!AA$52              )  )</f>
        <v>-0.92500000000000004</v>
      </c>
      <c r="AL355" s="16">
        <f>IF( 数据!AL355&lt;=6,(数据!AL355-1)*权重!AB$48,              IF(数据!AL355&lt;=12, 5*权重!AB$48+(数据!AL355-6)*权重!AB$49,                              5*权重!AB$48+6*权重!AB$49+(数据!AL355-12)*权重!AB$51              )
 )</f>
        <v>14.4</v>
      </c>
      <c r="AM355" s="16">
        <f>IF( 数据!AM355&lt;=6,(数据!AM355-1)*权重!AC$48,              IF(数据!AM355&lt;=12, 5*权重!AC$48+(数据!AM355-6)*权重!AC$49,                              5*权重!AC$48+6*权重!AC$49+(数据!AM355-12)*权重!AC$51              )
 )</f>
        <v>8.3666666666666671</v>
      </c>
      <c r="AN355" s="16">
        <f>IF( 数据!AN355&lt;=6,(数据!AN355-1)*权重!AD$48,              IF(数据!AN355&lt;=12, 5*权重!AD$48+(数据!AN355-6)*权重!AD$49,                              5*权重!AD$48+6*权重!AD$49+(数据!AN355-12)*权重!AD$51              )
 )</f>
        <v>77.333333333333329</v>
      </c>
      <c r="AO355" s="16">
        <f>IF( 数据!AO355&lt;=6,(数据!AO355-1)*权重!AE$48,              IF(数据!AO355&lt;=12, 5*权重!AE$48+(数据!AO355-6)*权重!AE$49,                              5*权重!AE$48+6*权重!AE$49+(数据!AO355-12)*权重!AE$51              )
 )</f>
        <v>25.5</v>
      </c>
      <c r="AP355" s="16">
        <f>IF( 数据!AP355&lt;=6,(数据!AP355-1)*权重!AF$48,              IF(数据!AP355&lt;=12, 5*权重!AF$48+(数据!AP355-6)*权重!AF$49,                              5*权重!AF$48+6*权重!AF$49+(数据!AP355-12)*权重!AF$51              )
 )</f>
        <v>16.399999999999999</v>
      </c>
      <c r="AQ355" s="16">
        <f>IF( 数据!AQ355&lt;=6,(数据!AQ355-1)*权重!AG$48,              IF(数据!AQ355&lt;=12, 5*权重!AG$48+(数据!AQ355-6)*权重!AG$49,                              5*权重!AG$48+6*权重!AG$49+(数据!AQ355-12)*权重!AG$51              )
 )</f>
        <v>18.316666666666666</v>
      </c>
      <c r="AR355" s="16">
        <f>IF( 数据!AR355&lt;=6,(数据!AR355-1)*权重!AH$48,              IF(数据!AR355&lt;=12, 5*权重!AH$48+(数据!AR355-6)*权重!AH$49,                              5*权重!AH$48+6*权重!AH$49+(数据!AR355-12)*权重!AH$51              )
 )</f>
        <v>15.733333333333333</v>
      </c>
      <c r="AS355" s="16">
        <f>IF( 数据!AS355&lt;=6,(数据!AS355-1)*权重!AI$48,              IF(数据!AS355&lt;=12, 5*权重!AI$48+(数据!AS355-6)*权重!AI$49,                              5*权重!AI$48+6*权重!AI$49+(数据!AS355-12)*权重!AI$51              )
 )</f>
        <v>8.5500000000000007</v>
      </c>
      <c r="AT355" s="16">
        <f>IF( 数据!AT355&lt;=6,(数据!AT355-1)*权重!AJ$48,              IF(数据!AT355&lt;=12, 5*权重!AJ$48+(数据!AT355-6)*权重!AJ$49,                              5*权重!AJ$48+6*权重!AJ$49+(数据!AT355-12)*权重!AJ$51              )
 )</f>
        <v>86.5</v>
      </c>
      <c r="AU355" s="16">
        <f>IF( 数据!AU355&lt;=6,(数据!AU355-1)*权重!AK$48,              IF(数据!AU355&lt;=12, 5*权重!AK$48+(数据!AU355-6)*权重!AK$49,                              5*权重!AK$48+6*权重!AK$49+(数据!AU355-12)*权重!AK$51              )
 )</f>
        <v>15.099999999999998</v>
      </c>
      <c r="AV355" s="16">
        <f>IF( 数据!AV355&lt;=6,(数据!AV355-1)*权重!AL$48,              IF(数据!AV355&lt;=10, 5*权重!AL$48+(数据!AV355-4)*权重!AL$50,                              5*权重!AL$48+4*权重!AL$50+(数据!AV355-10)*权重!AL$52              )  )</f>
        <v>3.4</v>
      </c>
      <c r="AW355" s="16">
        <f>IF( 数据!AW355&lt;=6,(数据!AW355-1)*权重!AM$48,              IF(数据!AW355&lt;=10, 5*权重!AM$48+(数据!AW355-4)*权重!AM$50,                              5*权重!AM$48+4*权重!AM$50+(数据!AW355-10)*权重!AM$52              )  )</f>
        <v>3.8250000000000002</v>
      </c>
      <c r="AX355" s="16">
        <f>IF( 数据!AX355&lt;=6,(数据!AX355-1)*权重!AN$48,              IF(数据!AX355&lt;=10, 5*权重!AN$48+(数据!AX355-4)*权重!AN$50,                              5*权重!AN$48+4*权重!AN$50+(数据!AX355-10)*权重!AN$52              )  )</f>
        <v>22.912499999999998</v>
      </c>
      <c r="AY355" s="8">
        <v>1</v>
      </c>
      <c r="AZ355" s="8">
        <v>3</v>
      </c>
      <c r="BA355" s="8">
        <v>3</v>
      </c>
      <c r="BB355" s="8">
        <v>2</v>
      </c>
      <c r="BC355" s="8">
        <v>1</v>
      </c>
      <c r="BD355" s="8">
        <v>1</v>
      </c>
      <c r="BE355" s="8">
        <v>3</v>
      </c>
      <c r="BF355" s="8">
        <v>4</v>
      </c>
      <c r="BG355" s="8">
        <v>2</v>
      </c>
      <c r="BH355" s="8">
        <v>2</v>
      </c>
      <c r="BI355" s="8">
        <v>3</v>
      </c>
      <c r="BJ355" s="8" t="s">
        <v>26</v>
      </c>
      <c r="BK355" s="8" t="s">
        <v>20</v>
      </c>
      <c r="BL355" s="8">
        <v>14</v>
      </c>
      <c r="BM355" s="8" t="s">
        <v>26</v>
      </c>
      <c r="BN355" s="8"/>
      <c r="BO355" s="8">
        <v>8</v>
      </c>
      <c r="BP355" s="34">
        <v>47664</v>
      </c>
      <c r="BQ355" s="8" t="s">
        <v>21</v>
      </c>
      <c r="BR355" s="8" t="s">
        <v>156</v>
      </c>
    </row>
    <row r="356" spans="1:70" ht="15.5" thickBot="1" x14ac:dyDescent="0.35">
      <c r="A356" s="8" t="s">
        <v>26</v>
      </c>
      <c r="B356" s="16">
        <f>SUM(L356:AX356)</f>
        <v>338.39916666666664</v>
      </c>
      <c r="C356" s="8" t="s">
        <v>698</v>
      </c>
      <c r="D356" s="8" t="s">
        <v>154</v>
      </c>
      <c r="E356" s="33">
        <v>1</v>
      </c>
      <c r="F356" s="8">
        <v>0</v>
      </c>
      <c r="G356" s="8" t="s">
        <v>155</v>
      </c>
      <c r="H356" s="8" t="s">
        <v>32</v>
      </c>
      <c r="I356" s="8">
        <v>22</v>
      </c>
      <c r="J356" s="8">
        <v>134</v>
      </c>
      <c r="K356" s="8">
        <v>162</v>
      </c>
      <c r="L356" s="16">
        <f>IF( 数据!L356&lt;=6,(数据!L356-1)*权重!B$48,              IF(数据!L356&lt;=12, 5*权重!B$48+(数据!L356-6)*权重!B$49,                              5*权重!B$48+6*权重!B$49+(数据!L356-12)*权重!B$51              )
 )</f>
        <v>4.4000000000000004</v>
      </c>
      <c r="M356" s="16">
        <f>IF( 数据!M356&lt;=6,(数据!M356-1)*权重!C$48,              IF(数据!M356&lt;=12, 5*权重!C$48+(数据!M356-6)*权重!C$49,                              5*权重!C$48+6*权重!C$49+(数据!M356-12)*权重!C$51              )
 )</f>
        <v>1.1599999999999999</v>
      </c>
      <c r="N356" s="16">
        <f>IF( 数据!N356&lt;=6,(数据!N356-1)*权重!D$48,              IF(数据!N356&lt;=12, 5*权重!D$48+(数据!N356-6)*权重!D$49,                              5*权重!D$48+6*权重!D$49+(数据!N356-12)*权重!D$51              )
 )</f>
        <v>0.8</v>
      </c>
      <c r="O356" s="16">
        <f>IF( 数据!O356&lt;=6,(数据!O356-1)*权重!E$48,              IF(数据!O356&lt;=12, 5*权重!E$48+(数据!O356-6)*权重!E$49,                              5*权重!E$48+6*权重!E$49+(数据!O356-12)*权重!E$51              )
 )</f>
        <v>0</v>
      </c>
      <c r="P356" s="16">
        <f>IF( 数据!P356&lt;=6,(数据!P356-1)*权重!F$48,              IF(数据!P356&lt;=12, 5*权重!F$48+(数据!P356-6)*权重!F$49,                              5*权重!F$48+6*权重!F$49+(数据!P356-12)*权重!F$51              )
 )</f>
        <v>-3.5666666666666664</v>
      </c>
      <c r="Q356" s="16">
        <f>IF( 数据!Q356&lt;=6,(数据!Q356-1)*权重!G$48,              IF(数据!Q356&lt;=12, 5*权重!G$48+(数据!Q356-6)*权重!G$49,                              5*权重!G$48+6*权重!G$49+(数据!Q356-12)*权重!G$51              )
 )</f>
        <v>0</v>
      </c>
      <c r="R356" s="16">
        <f>IF( 数据!R356&lt;=6,(数据!R356-1)*权重!H$48,              IF(数据!R356&lt;=12, 5*权重!H$48+(数据!R356-6)*权重!H$49,                              5*权重!H$48+6*权重!H$49+(数据!R356-12)*权重!H$51              )
 )</f>
        <v>0</v>
      </c>
      <c r="S356" s="16">
        <f>IF( 数据!S356&lt;=6,(数据!S356-1)*权重!I$48,              IF(数据!S356&lt;=12, 5*权重!I$48+(数据!S356-6)*权重!I$49,                              5*权重!I$48+6*权重!I$49+(数据!S356-12)*权重!I$51              )
 )</f>
        <v>3.5999999999999996</v>
      </c>
      <c r="T356" s="16">
        <f>IF( 数据!T356&lt;=6,(数据!T356-1)*权重!J$48,              IF(数据!T356&lt;=12, 5*权重!J$48+(数据!T356-6)*权重!J$49,                              5*权重!J$48+6*权重!J$49+(数据!T356-12)*权重!J$51              )
 )</f>
        <v>3.5</v>
      </c>
      <c r="U356" s="16">
        <f>IF( 数据!U356&lt;=6,(数据!U356-1)*权重!K$48,              IF(数据!U356&lt;=12, 5*权重!K$48+(数据!U356-6)*权重!K$49,                              5*权重!K$48+6*权重!K$49+(数据!U356-12)*权重!K$51              )
 )</f>
        <v>0</v>
      </c>
      <c r="V356" s="16">
        <f>IF( 数据!V356&lt;=6,(数据!V356-1)*权重!L$48,              IF(数据!V356&lt;=12, 5*权重!L$48+(数据!V356-6)*权重!L$49,                              5*权重!L$48+6*权重!L$49+(数据!V356-12)*权重!L$51              )
 )</f>
        <v>2.12</v>
      </c>
      <c r="W356" s="16">
        <f>IF( 数据!W356&lt;=6,(数据!W356-1)*权重!M$48,              IF(数据!W356&lt;=12, 5*权重!M$48+(数据!W356-6)*权重!M$49,                              5*权重!M$48+6*权重!M$49+(数据!W356-12)*权重!M$51              )
 )</f>
        <v>-0.51666666666666661</v>
      </c>
      <c r="X356" s="16">
        <f>IF( 数据!X356&lt;=6,(数据!X356-1)*权重!N$48,              IF(数据!X356&lt;=12, 5*权重!N$48+(数据!X356-6)*权重!N$49,                              5*权重!N$48+6*权重!N$49+(数据!X356-12)*权重!N$51              )
 )</f>
        <v>1.8399999999999999</v>
      </c>
      <c r="Y356" s="16">
        <f>IF( 数据!Y356&lt;=6,(数据!Y356-1)*权重!O$48,              IF(数据!Y356&lt;=12, 5*权重!O$48+(数据!Y356-6)*权重!O$49,                              5*权重!O$48+6*权重!O$49+(数据!Y356-12)*权重!O$51              )
 )</f>
        <v>0.24</v>
      </c>
      <c r="Z356" s="16">
        <f>IF( 数据!Z356&lt;=6,(数据!Z356-1)*权重!P$48,              IF(数据!Z356&lt;=10, 5*权重!P$48+(数据!Z356-4)*权重!P$50,                              5*权重!P$48+4*权重!P$50+(数据!Z356-10)*权重!P$52              )  )</f>
        <v>-1.0750000000000002</v>
      </c>
      <c r="AA356" s="16">
        <f>IF( 数据!AA356&lt;=6,(数据!AA356-1)*权重!Q$48,              IF(数据!AA356&lt;=12, 5*权重!Q$48+(数据!AA356-6)*权重!Q$49,                              5*权重!Q$48+6*权重!Q$49+(数据!AA356-12)*权重!Q$51              )
 )</f>
        <v>5.166666666666667</v>
      </c>
      <c r="AB356" s="16">
        <f>IF( 数据!AB356&lt;=6,(数据!AB356-1)*权重!R$48,              IF(数据!AB356&lt;=10, 5*权重!R$48+(数据!AB356-4)*权重!R$50,                              5*权重!R$48+4*权重!R$50+(数据!AB356-10)*权重!R$52              )  )</f>
        <v>50.800000000000004</v>
      </c>
      <c r="AC356" s="16">
        <f>IF( 数据!AC356&lt;=6,(数据!AC356-1)*权重!S$48,              IF(数据!AC356&lt;=12, 5*权重!S$48+(数据!AC356-6)*权重!S$49,                              5*权重!S$48+6*权重!S$49+(数据!AC356-12)*权重!S$51              )
 )</f>
        <v>20.183333333333334</v>
      </c>
      <c r="AD356" s="16">
        <f>IF( 数据!AD356&lt;=6,(数据!AD356-1)*权重!T$48,              IF(数据!AD356&lt;=12, 5*权重!T$48+(数据!AD356-6)*权重!T$49,                              5*权重!T$48+6*权重!T$49+(数据!AD356-12)*权重!T$51              )
 )</f>
        <v>-1.2333333333333329</v>
      </c>
      <c r="AE356" s="16">
        <f>IF( 数据!AE356&lt;=6,(数据!AE356-1)*权重!U$48,              IF(数据!AE356&lt;=10, 5*权重!U$48+(数据!AE356-4)*权重!U$50,                              5*权重!U$48+4*权重!U$50+(数据!AE356-10)*权重!U$52              )  )</f>
        <v>-2.5999999999999996</v>
      </c>
      <c r="AF356" s="16">
        <f>IF( 数据!AF356&lt;=6,(数据!AF356-1)*权重!V$48,              IF(数据!AF356&lt;=10, 5*权重!V$48+(数据!AF356-4)*权重!V$50,                              5*权重!V$48+4*权重!V$50+(数据!AF356-10)*权重!V$52              )  )</f>
        <v>4.32</v>
      </c>
      <c r="AG356" s="16">
        <f>IF( 数据!AG356&lt;=6,(数据!AG356-1)*权重!W$48,              IF(数据!AG356&lt;=12, 5*权重!W$48+(数据!AG356-6)*权重!W$49,                              5*权重!W$48+6*权重!W$49+(数据!AG356-12)*权重!W$51              )
 )</f>
        <v>4.4000000000000004</v>
      </c>
      <c r="AH356" s="16">
        <f>IF( 数据!AH356&lt;=6,(数据!AH356-1)*权重!X$48,              IF(数据!AH356&lt;=10, 5*权重!X$48+(数据!AH356-4)*权重!X$50,                              5*权重!X$48+4*权重!X$50+(数据!AH356-10)*权重!X$52              )  )</f>
        <v>-0.27500000000000002</v>
      </c>
      <c r="AI356" s="16">
        <f>IF( 数据!AI356&lt;=6,(数据!AI356-1)*权重!Y$48,              IF(数据!AI356&lt;=12, 5*权重!Y$48+(数据!AI356-6)*权重!Y$49,                              5*权重!Y$48+6*权重!Y$49+(数据!AI356-12)*权重!Y$51              )
 )</f>
        <v>0.04</v>
      </c>
      <c r="AJ356" s="16">
        <f>IF( 数据!AJ356&lt;=6,(数据!AJ356-1)*权重!Z$48,              IF(数据!AJ356&lt;=10, 5*权重!Z$48+(数据!AJ356-4)*权重!Z$50,                              5*权重!Z$48+4*权重!Z$50+(数据!AJ356-10)*权重!Z$52              )  )</f>
        <v>9.8375000000000004</v>
      </c>
      <c r="AK356" s="16">
        <f>IF( 数据!AK356&lt;=6,(数据!AK356-1)*权重!AA$48,              IF(数据!AK356&lt;=10, 5*权重!AA$48+(数据!AK356-4)*权重!AA$50,                              5*权重!AA$48+4*权重!AA$50+(数据!AK356-10)*权重!AA$52              )  )</f>
        <v>-1.2750000000000001</v>
      </c>
      <c r="AL356" s="16">
        <f>IF( 数据!AL356&lt;=6,(数据!AL356-1)*权重!AB$48,              IF(数据!AL356&lt;=12, 5*权重!AB$48+(数据!AL356-6)*权重!AB$49,                              5*权重!AB$48+6*权重!AB$49+(数据!AL356-12)*权重!AB$51              )
 )</f>
        <v>12.6</v>
      </c>
      <c r="AM356" s="16">
        <f>IF( 数据!AM356&lt;=6,(数据!AM356-1)*权重!AC$48,              IF(数据!AM356&lt;=12, 5*权重!AC$48+(数据!AM356-6)*权重!AC$49,                              5*权重!AC$48+6*权重!AC$49+(数据!AM356-12)*权重!AC$51              )
 )</f>
        <v>8.8666666666666671</v>
      </c>
      <c r="AN356" s="16">
        <f>IF( 数据!AN356&lt;=6,(数据!AN356-1)*权重!AD$48,              IF(数据!AN356&lt;=12, 5*权重!AD$48+(数据!AN356-6)*权重!AD$49,                              5*权重!AD$48+6*权重!AD$49+(数据!AN356-12)*权重!AD$51              )
 )</f>
        <v>53.458333333333329</v>
      </c>
      <c r="AO356" s="16">
        <f>IF( 数据!AO356&lt;=6,(数据!AO356-1)*权重!AE$48,              IF(数据!AO356&lt;=12, 5*权重!AE$48+(数据!AO356-6)*权重!AE$49,                              5*权重!AE$48+6*权重!AE$49+(数据!AO356-12)*权重!AE$51              )
 )</f>
        <v>17.7</v>
      </c>
      <c r="AP356" s="16">
        <f>IF( 数据!AP356&lt;=6,(数据!AP356-1)*权重!AF$48,              IF(数据!AP356&lt;=12, 5*权重!AF$48+(数据!AP356-6)*权重!AF$49,                              5*权重!AF$48+6*权重!AF$49+(数据!AP356-12)*权重!AF$51              )
 )</f>
        <v>14.466666666666667</v>
      </c>
      <c r="AQ356" s="16">
        <f>IF( 数据!AQ356&lt;=6,(数据!AQ356-1)*权重!AG$48,              IF(数据!AQ356&lt;=12, 5*权重!AG$48+(数据!AQ356-6)*权重!AG$49,                              5*权重!AG$48+6*权重!AG$49+(数据!AQ356-12)*权重!AG$51              )
 )</f>
        <v>14.466666666666667</v>
      </c>
      <c r="AR356" s="16">
        <f>IF( 数据!AR356&lt;=6,(数据!AR356-1)*权重!AH$48,              IF(数据!AR356&lt;=12, 5*权重!AH$48+(数据!AR356-6)*权重!AH$49,                              5*权重!AH$48+6*权重!AH$49+(数据!AR356-12)*权重!AH$51              )
 )</f>
        <v>13.399999999999999</v>
      </c>
      <c r="AS356" s="16">
        <f>IF( 数据!AS356&lt;=6,(数据!AS356-1)*权重!AI$48,              IF(数据!AS356&lt;=12, 5*权重!AI$48+(数据!AS356-6)*权重!AI$49,                              5*权重!AI$48+6*权重!AI$49+(数据!AS356-12)*权重!AI$51              )
 )</f>
        <v>7.6000000000000014</v>
      </c>
      <c r="AT356" s="16">
        <f>IF( 数据!AT356&lt;=6,(数据!AT356-1)*权重!AJ$48,              IF(数据!AT356&lt;=12, 5*权重!AJ$48+(数据!AT356-6)*权重!AJ$49,                              5*权重!AJ$48+6*权重!AJ$49+(数据!AT356-12)*权重!AJ$51              )
 )</f>
        <v>48.3125</v>
      </c>
      <c r="AU356" s="16">
        <f>IF( 数据!AU356&lt;=6,(数据!AU356-1)*权重!AK$48,              IF(数据!AU356&lt;=12, 5*权重!AK$48+(数据!AU356-6)*权重!AK$49,                              5*权重!AK$48+6*权重!AK$49+(数据!AU356-12)*权重!AK$51              )
 )</f>
        <v>13.899999999999999</v>
      </c>
      <c r="AV356" s="16">
        <f>IF( 数据!AV356&lt;=6,(数据!AV356-1)*权重!AL$48,              IF(数据!AV356&lt;=10, 5*权重!AL$48+(数据!AV356-4)*权重!AL$50,                              5*权重!AL$48+4*权重!AL$50+(数据!AV356-10)*权重!AL$52              )  )</f>
        <v>2.9749999999999996</v>
      </c>
      <c r="AW356" s="16">
        <f>IF( 数据!AW356&lt;=6,(数据!AW356-1)*权重!AM$48,              IF(数据!AW356&lt;=10, 5*权重!AM$48+(数据!AW356-4)*权重!AM$50,                              5*权重!AM$48+4*权重!AM$50+(数据!AW356-10)*权重!AM$52              )  )</f>
        <v>4.2</v>
      </c>
      <c r="AX356" s="16">
        <f>IF( 数据!AX356&lt;=6,(数据!AX356-1)*权重!AN$48,              IF(数据!AX356&lt;=10, 5*权重!AN$48+(数据!AX356-4)*权重!AN$50,                              5*权重!AN$48+4*权重!AN$50+(数据!AX356-10)*权重!AN$52              )  )</f>
        <v>24.587499999999999</v>
      </c>
      <c r="AY356" s="8">
        <v>18</v>
      </c>
      <c r="AZ356" s="8">
        <v>17</v>
      </c>
      <c r="BA356" s="8">
        <v>15</v>
      </c>
      <c r="BB356" s="8">
        <v>17</v>
      </c>
      <c r="BC356" s="8">
        <v>7</v>
      </c>
      <c r="BD356" s="8">
        <v>13</v>
      </c>
      <c r="BE356" s="8">
        <v>11</v>
      </c>
      <c r="BF356" s="8">
        <v>13</v>
      </c>
      <c r="BG356" s="8">
        <v>13</v>
      </c>
      <c r="BH356" s="8">
        <v>12</v>
      </c>
      <c r="BI356" s="8">
        <v>14</v>
      </c>
      <c r="BJ356" s="8" t="s">
        <v>26</v>
      </c>
      <c r="BK356" s="8" t="s">
        <v>20</v>
      </c>
      <c r="BL356" s="8">
        <v>13</v>
      </c>
      <c r="BM356" s="8" t="s">
        <v>26</v>
      </c>
      <c r="BN356" s="8"/>
      <c r="BO356" s="8" t="s">
        <v>26</v>
      </c>
      <c r="BP356" s="34">
        <v>48029</v>
      </c>
      <c r="BQ356" s="8" t="s">
        <v>21</v>
      </c>
      <c r="BR356" s="8" t="s">
        <v>156</v>
      </c>
    </row>
    <row r="357" spans="1:70" ht="15.5" thickBot="1" x14ac:dyDescent="0.35">
      <c r="A357" s="8" t="s">
        <v>26</v>
      </c>
      <c r="B357" s="16">
        <f t="shared" si="13"/>
        <v>423.52</v>
      </c>
      <c r="C357" s="8" t="s">
        <v>699</v>
      </c>
      <c r="D357" s="8" t="s">
        <v>154</v>
      </c>
      <c r="E357" s="33">
        <v>1</v>
      </c>
      <c r="F357" s="8">
        <v>0</v>
      </c>
      <c r="G357" s="8" t="s">
        <v>228</v>
      </c>
      <c r="H357" s="8" t="s">
        <v>25</v>
      </c>
      <c r="I357" s="8">
        <v>20</v>
      </c>
      <c r="J357" s="8">
        <v>137</v>
      </c>
      <c r="K357" s="8">
        <v>164</v>
      </c>
      <c r="L357" s="16">
        <f>IF( 数据!L357&lt;=6,(数据!L357-1)*权重!B$48,              IF(数据!L357&lt;=12, 5*权重!B$48+(数据!L357-6)*权重!B$49,                              5*权重!B$48+6*权重!B$49+(数据!L357-12)*权重!B$51              )
 )</f>
        <v>3</v>
      </c>
      <c r="M357" s="16">
        <f>IF( 数据!M357&lt;=6,(数据!M357-1)*权重!C$48,              IF(数据!M357&lt;=12, 5*权重!C$48+(数据!M357-6)*权重!C$49,                              5*权重!C$48+6*权重!C$49+(数据!M357-12)*权重!C$51              )
 )</f>
        <v>0.90000000000000013</v>
      </c>
      <c r="N357" s="16">
        <f>IF( 数据!N357&lt;=6,(数据!N357-1)*权重!D$48,              IF(数据!N357&lt;=12, 5*权重!D$48+(数据!N357-6)*权重!D$49,                              5*权重!D$48+6*权重!D$49+(数据!N357-12)*权重!D$51              )
 )</f>
        <v>0.52833333333333332</v>
      </c>
      <c r="O357" s="16">
        <f>IF( 数据!O357&lt;=6,(数据!O357-1)*权重!E$48,              IF(数据!O357&lt;=12, 5*权重!E$48+(数据!O357-6)*权重!E$49,                              5*权重!E$48+6*权重!E$49+(数据!O357-12)*权重!E$51              )
 )</f>
        <v>0</v>
      </c>
      <c r="P357" s="16">
        <f>IF( 数据!P357&lt;=6,(数据!P357-1)*权重!F$48,              IF(数据!P357&lt;=12, 5*权重!F$48+(数据!P357-6)*权重!F$49,                              5*权重!F$48+6*权重!F$49+(数据!P357-12)*权重!F$51              )
 )</f>
        <v>-2.7333333333333329</v>
      </c>
      <c r="Q357" s="16">
        <f>IF( 数据!Q357&lt;=6,(数据!Q357-1)*权重!G$48,              IF(数据!Q357&lt;=12, 5*权重!G$48+(数据!Q357-6)*权重!G$49,                              5*权重!G$48+6*权重!G$49+(数据!Q357-12)*权重!G$51              )
 )</f>
        <v>0</v>
      </c>
      <c r="R357" s="16">
        <f>IF( 数据!R357&lt;=6,(数据!R357-1)*权重!H$48,              IF(数据!R357&lt;=12, 5*权重!H$48+(数据!R357-6)*权重!H$49,                              5*权重!H$48+6*权重!H$49+(数据!R357-12)*权重!H$51              )
 )</f>
        <v>0</v>
      </c>
      <c r="S357" s="16">
        <f>IF( 数据!S357&lt;=6,(数据!S357-1)*权重!I$48,              IF(数据!S357&lt;=12, 5*权重!I$48+(数据!S357-6)*权重!I$49,                              5*权重!I$48+6*权重!I$49+(数据!S357-12)*权重!I$51              )
 )</f>
        <v>17.933333333333334</v>
      </c>
      <c r="T357" s="16">
        <f>IF( 数据!T357&lt;=6,(数据!T357-1)*权重!J$48,              IF(数据!T357&lt;=12, 5*权重!J$48+(数据!T357-6)*权重!J$49,                              5*权重!J$48+6*权重!J$49+(数据!T357-12)*权重!J$51              )
 )</f>
        <v>2.8833333333333333</v>
      </c>
      <c r="U357" s="16">
        <f>IF( 数据!U357&lt;=6,(数据!U357-1)*权重!K$48,              IF(数据!U357&lt;=12, 5*权重!K$48+(数据!U357-6)*权重!K$49,                              5*权重!K$48+6*权重!K$49+(数据!U357-12)*权重!K$51              )
 )</f>
        <v>0</v>
      </c>
      <c r="V357" s="16">
        <f>IF( 数据!V357&lt;=6,(数据!V357-1)*权重!L$48,              IF(数据!V357&lt;=12, 5*权重!L$48+(数据!V357-6)*权重!L$49,                              5*权重!L$48+6*权重!L$49+(数据!V357-12)*权重!L$51              )
 )</f>
        <v>8.1666666666666679</v>
      </c>
      <c r="W357" s="16">
        <f>IF( 数据!W357&lt;=6,(数据!W357-1)*权重!M$48,              IF(数据!W357&lt;=12, 5*权重!M$48+(数据!W357-6)*权重!M$49,                              5*权重!M$48+6*权重!M$49+(数据!W357-12)*权重!M$51              )
 )</f>
        <v>0.1333333333333333</v>
      </c>
      <c r="X357" s="16">
        <f>IF( 数据!X357&lt;=6,(数据!X357-1)*权重!N$48,              IF(数据!X357&lt;=12, 5*权重!N$48+(数据!X357-6)*权重!N$49,                              5*权重!N$48+6*权重!N$49+(数据!X357-12)*权重!N$51              )
 )</f>
        <v>1.7999999999999998</v>
      </c>
      <c r="Y357" s="16">
        <f>IF( 数据!Y357&lt;=6,(数据!Y357-1)*权重!O$48,              IF(数据!Y357&lt;=12, 5*权重!O$48+(数据!Y357-6)*权重!O$49,                              5*权重!O$48+6*权重!O$49+(数据!Y357-12)*权重!O$51              )
 )</f>
        <v>1.7</v>
      </c>
      <c r="Z357" s="16">
        <f>IF( 数据!Z357&lt;=6,(数据!Z357-1)*权重!P$48,              IF(数据!Z357&lt;=10, 5*权重!P$48+(数据!Z357-4)*权重!P$50,                              5*权重!P$48+4*权重!P$50+(数据!Z357-10)*权重!P$52              )  )</f>
        <v>-0.72500000000000009</v>
      </c>
      <c r="AA357" s="16">
        <f>IF( 数据!AA357&lt;=6,(数据!AA357-1)*权重!Q$48,              IF(数据!AA357&lt;=12, 5*权重!Q$48+(数据!AA357-6)*权重!Q$49,                              5*权重!Q$48+6*权重!Q$49+(数据!AA357-12)*权重!Q$51              )
 )</f>
        <v>6.6666666666666661</v>
      </c>
      <c r="AB357" s="16">
        <f>IF( 数据!AB357&lt;=6,(数据!AB357-1)*权重!R$48,              IF(数据!AB357&lt;=10, 5*权重!R$48+(数据!AB357-4)*权重!R$50,                              5*权重!R$48+4*权重!R$50+(数据!AB357-10)*权重!R$52              )  )</f>
        <v>56</v>
      </c>
      <c r="AC357" s="16">
        <f>IF( 数据!AC357&lt;=6,(数据!AC357-1)*权重!S$48,              IF(数据!AC357&lt;=12, 5*权重!S$48+(数据!AC357-6)*权重!S$49,                              5*权重!S$48+6*权重!S$49+(数据!AC357-12)*权重!S$51              )
 )</f>
        <v>18</v>
      </c>
      <c r="AD357" s="16">
        <f>IF( 数据!AD357&lt;=6,(数据!AD357-1)*权重!T$48,              IF(数据!AD357&lt;=12, 5*权重!T$48+(数据!AD357-6)*权重!T$49,                              5*权重!T$48+6*权重!T$49+(数据!AD357-12)*权重!T$51              )
 )</f>
        <v>-6.666666666666643E-2</v>
      </c>
      <c r="AE357" s="16">
        <f>IF( 数据!AE357&lt;=6,(数据!AE357-1)*权重!U$48,              IF(数据!AE357&lt;=10, 5*权重!U$48+(数据!AE357-4)*权重!U$50,                              5*权重!U$48+4*权重!U$50+(数据!AE357-10)*权重!U$52              )  )</f>
        <v>-2.5999999999999996</v>
      </c>
      <c r="AF357" s="16">
        <f>IF( 数据!AF357&lt;=6,(数据!AF357-1)*权重!V$48,              IF(数据!AF357&lt;=10, 5*权重!V$48+(数据!AF357-4)*权重!V$50,                              5*权重!V$48+4*权重!V$50+(数据!AF357-10)*权重!V$52              )  )</f>
        <v>6.75</v>
      </c>
      <c r="AG357" s="16">
        <f>IF( 数据!AG357&lt;=6,(数据!AG357-1)*权重!W$48,              IF(数据!AG357&lt;=12, 5*权重!W$48+(数据!AG357-6)*权重!W$49,                              5*权重!W$48+6*权重!W$49+(数据!AG357-12)*权重!W$51              )
 )</f>
        <v>3.75</v>
      </c>
      <c r="AH357" s="16">
        <f>IF( 数据!AH357&lt;=6,(数据!AH357-1)*权重!X$48,              IF(数据!AH357&lt;=10, 5*权重!X$48+(数据!AH357-4)*权重!X$50,                              5*权重!X$48+4*权重!X$50+(数据!AH357-10)*权重!X$52              )  )</f>
        <v>-0.16249999999999998</v>
      </c>
      <c r="AI357" s="16">
        <f>IF( 数据!AI357&lt;=6,(数据!AI357-1)*权重!Y$48,              IF(数据!AI357&lt;=12, 5*权重!Y$48+(数据!AI357-6)*权重!Y$49,                              5*权重!Y$48+6*权重!Y$49+(数据!AI357-12)*权重!Y$51              )
 )</f>
        <v>0</v>
      </c>
      <c r="AJ357" s="16">
        <f>IF( 数据!AJ357&lt;=6,(数据!AJ357-1)*权重!Z$48,              IF(数据!AJ357&lt;=10, 5*权重!Z$48+(数据!AJ357-4)*权重!Z$50,                              5*权重!Z$48+4*权重!Z$50+(数据!AJ357-10)*权重!Z$52              )  )</f>
        <v>10.425000000000001</v>
      </c>
      <c r="AK357" s="16">
        <f>IF( 数据!AK357&lt;=6,(数据!AK357-1)*权重!AA$48,              IF(数据!AK357&lt;=10, 5*权重!AA$48+(数据!AK357-4)*权重!AA$50,                              5*权重!AA$48+4*权重!AA$50+(数据!AK357-10)*权重!AA$52              )  )</f>
        <v>-1.625</v>
      </c>
      <c r="AL357" s="16">
        <f>IF( 数据!AL357&lt;=6,(数据!AL357-1)*权重!AB$48,              IF(数据!AL357&lt;=12, 5*权重!AB$48+(数据!AL357-6)*权重!AB$49,                              5*权重!AB$48+6*权重!AB$49+(数据!AL357-12)*权重!AB$51              )
 )</f>
        <v>13.5</v>
      </c>
      <c r="AM357" s="16">
        <f>IF( 数据!AM357&lt;=6,(数据!AM357-1)*权重!AC$48,              IF(数据!AM357&lt;=12, 5*权重!AC$48+(数据!AM357-6)*权重!AC$49,                              5*权重!AC$48+6*权重!AC$49+(数据!AM357-12)*权重!AC$51              )
 )</f>
        <v>8.3666666666666671</v>
      </c>
      <c r="AN357" s="16">
        <f>IF( 数据!AN357&lt;=6,(数据!AN357-1)*权重!AD$48,              IF(数据!AN357&lt;=12, 5*权重!AD$48+(数据!AN357-6)*权重!AD$49,                              5*权重!AD$48+6*权重!AD$49+(数据!AN357-12)*权重!AD$51              )
 )</f>
        <v>82.0625</v>
      </c>
      <c r="AO357" s="16">
        <f>IF( 数据!AO357&lt;=6,(数据!AO357-1)*权重!AE$48,              IF(数据!AO357&lt;=12, 5*权重!AE$48+(数据!AO357-6)*权重!AE$49,                              5*权重!AE$48+6*权重!AE$49+(数据!AO357-12)*权重!AE$51              )
 )</f>
        <v>12.5</v>
      </c>
      <c r="AP357" s="16">
        <f>IF( 数据!AP357&lt;=6,(数据!AP357-1)*权重!AF$48,              IF(数据!AP357&lt;=12, 5*权重!AF$48+(数据!AP357-6)*权重!AF$49,                              5*权重!AF$48+6*权重!AF$49+(数据!AP357-12)*权重!AF$51              )
 )</f>
        <v>15.433333333333334</v>
      </c>
      <c r="AQ357" s="16">
        <f>IF( 数据!AQ357&lt;=6,(数据!AQ357-1)*权重!AG$48,              IF(数据!AQ357&lt;=12, 5*权重!AG$48+(数据!AQ357-6)*权重!AG$49,                              5*权重!AG$48+6*权重!AG$49+(数据!AQ357-12)*权重!AG$51              )
 )</f>
        <v>18.316666666666666</v>
      </c>
      <c r="AR357" s="16">
        <f>IF( 数据!AR357&lt;=6,(数据!AR357-1)*权重!AH$48,              IF(数据!AR357&lt;=12, 5*权重!AH$48+(数据!AR357-6)*权重!AH$49,                              5*权重!AH$48+6*权重!AH$49+(数据!AR357-12)*权重!AH$51              )
 )</f>
        <v>11.716666666666665</v>
      </c>
      <c r="AS357" s="16">
        <f>IF( 数据!AS357&lt;=6,(数据!AS357-1)*权重!AI$48,              IF(数据!AS357&lt;=12, 5*权重!AI$48+(数据!AS357-6)*权重!AI$49,                              5*权重!AI$48+6*权重!AI$49+(数据!AS357-12)*权重!AI$51              )
 )</f>
        <v>6.6500000000000012</v>
      </c>
      <c r="AT357" s="16">
        <f>IF( 数据!AT357&lt;=6,(数据!AT357-1)*权重!AJ$48,              IF(数据!AT357&lt;=12, 5*权重!AJ$48+(数据!AT357-6)*权重!AJ$49,                              5*权重!AJ$48+6*权重!AJ$49+(数据!AT357-12)*权重!AJ$51              )
 )</f>
        <v>81.625</v>
      </c>
      <c r="AU357" s="16">
        <f>IF( 数据!AU357&lt;=6,(数据!AU357-1)*权重!AK$48,              IF(数据!AU357&lt;=12, 5*权重!AK$48+(数据!AU357-6)*权重!AK$49,                              5*权重!AK$48+6*权重!AK$49+(数据!AU357-12)*权重!AK$51              )
 )</f>
        <v>14.799999999999999</v>
      </c>
      <c r="AV357" s="16">
        <f>IF( 数据!AV357&lt;=6,(数据!AV357-1)*权重!AL$48,              IF(数据!AV357&lt;=10, 5*权重!AL$48+(数据!AV357-4)*权重!AL$50,                              5*权重!AL$48+4*权重!AL$50+(数据!AV357-10)*权重!AL$52              )  )</f>
        <v>2.125</v>
      </c>
      <c r="AW357" s="16">
        <f>IF( 数据!AW357&lt;=6,(数据!AW357-1)*权重!AM$48,              IF(数据!AW357&lt;=10, 5*权重!AM$48+(数据!AW357-4)*权重!AM$50,                              5*权重!AM$48+4*权重!AM$50+(数据!AW357-10)*权重!AM$52              )  )</f>
        <v>4.2</v>
      </c>
      <c r="AX357" s="16">
        <f>IF( 数据!AX357&lt;=6,(数据!AX357-1)*权重!AN$48,              IF(数据!AX357&lt;=10, 5*权重!AN$48+(数据!AX357-4)*权重!AN$50,                              5*权重!AN$48+4*权重!AN$50+(数据!AX357-10)*权重!AN$52              )  )</f>
        <v>21.5</v>
      </c>
      <c r="AY357" s="8">
        <v>3</v>
      </c>
      <c r="AZ357" s="8">
        <v>1</v>
      </c>
      <c r="BA357" s="8">
        <v>1</v>
      </c>
      <c r="BB357" s="8">
        <v>2</v>
      </c>
      <c r="BC357" s="8">
        <v>3</v>
      </c>
      <c r="BD357" s="8">
        <v>1</v>
      </c>
      <c r="BE357" s="8">
        <v>3</v>
      </c>
      <c r="BF357" s="8">
        <v>1</v>
      </c>
      <c r="BG357" s="8">
        <v>2</v>
      </c>
      <c r="BH357" s="8">
        <v>3</v>
      </c>
      <c r="BI357" s="8">
        <v>1</v>
      </c>
      <c r="BJ357" s="8" t="s">
        <v>26</v>
      </c>
      <c r="BK357" s="8" t="s">
        <v>20</v>
      </c>
      <c r="BL357" s="8">
        <v>14</v>
      </c>
      <c r="BM357" s="8" t="s">
        <v>26</v>
      </c>
      <c r="BN357" s="8"/>
      <c r="BO357" s="8">
        <v>5</v>
      </c>
      <c r="BP357" s="34">
        <v>48029</v>
      </c>
      <c r="BQ357" s="8" t="s">
        <v>21</v>
      </c>
      <c r="BR357" s="8" t="s">
        <v>156</v>
      </c>
    </row>
    <row r="358" spans="1:70" ht="15.5" thickBot="1" x14ac:dyDescent="0.35">
      <c r="A358" s="8" t="s">
        <v>26</v>
      </c>
      <c r="B358" s="16">
        <f t="shared" si="13"/>
        <v>431.49249999999995</v>
      </c>
      <c r="C358" s="8" t="s">
        <v>700</v>
      </c>
      <c r="D358" s="8" t="s">
        <v>154</v>
      </c>
      <c r="E358" s="33">
        <v>1</v>
      </c>
      <c r="F358" s="8">
        <v>0</v>
      </c>
      <c r="G358" s="8" t="s">
        <v>228</v>
      </c>
      <c r="H358" s="8" t="s">
        <v>315</v>
      </c>
      <c r="I358" s="8">
        <v>19</v>
      </c>
      <c r="J358" s="8">
        <v>140</v>
      </c>
      <c r="K358" s="8">
        <v>181</v>
      </c>
      <c r="L358" s="16">
        <f>IF( 数据!L358&lt;=6,(数据!L358-1)*权重!B$48,              IF(数据!L358&lt;=12, 5*权重!B$48+(数据!L358-6)*权重!B$49,                              5*权重!B$48+6*权重!B$49+(数据!L358-12)*权重!B$51              )
 )</f>
        <v>4.4000000000000004</v>
      </c>
      <c r="M358" s="16">
        <f>IF( 数据!M358&lt;=6,(数据!M358-1)*权重!C$48,              IF(数据!M358&lt;=12, 5*权重!C$48+(数据!M358-6)*权重!C$49,                              5*权重!C$48+6*权重!C$49+(数据!M358-12)*权重!C$51              )
 )</f>
        <v>1.7</v>
      </c>
      <c r="N358" s="16">
        <f>IF( 数据!N358&lt;=6,(数据!N358-1)*权重!D$48,              IF(数据!N358&lt;=12, 5*权重!D$48+(数据!N358-6)*权重!D$49,                              5*权重!D$48+6*权重!D$49+(数据!N358-12)*权重!D$51              )
 )</f>
        <v>-0.28666666666666663</v>
      </c>
      <c r="O358" s="16">
        <f>IF( 数据!O358&lt;=6,(数据!O358-1)*权重!E$48,              IF(数据!O358&lt;=12, 5*权重!E$48+(数据!O358-6)*权重!E$49,                              5*权重!E$48+6*权重!E$49+(数据!O358-12)*权重!E$51              )
 )</f>
        <v>0</v>
      </c>
      <c r="P358" s="16">
        <f>IF( 数据!P358&lt;=6,(数据!P358-1)*权重!F$48,              IF(数据!P358&lt;=12, 5*权重!F$48+(数据!P358-6)*权重!F$49,                              5*权重!F$48+6*权重!F$49+(数据!P358-12)*权重!F$51              )
 )</f>
        <v>-2.3499999999999996</v>
      </c>
      <c r="Q358" s="16">
        <f>IF( 数据!Q358&lt;=6,(数据!Q358-1)*权重!G$48,              IF(数据!Q358&lt;=12, 5*权重!G$48+(数据!Q358-6)*权重!G$49,                              5*权重!G$48+6*权重!G$49+(数据!Q358-12)*权重!G$51              )
 )</f>
        <v>0</v>
      </c>
      <c r="R358" s="16">
        <f>IF( 数据!R358&lt;=6,(数据!R358-1)*权重!H$48,              IF(数据!R358&lt;=12, 5*权重!H$48+(数据!R358-6)*权重!H$49,                              5*权重!H$48+6*权重!H$49+(数据!R358-12)*权重!H$51              )
 )</f>
        <v>0</v>
      </c>
      <c r="S358" s="16">
        <f>IF( 数据!S358&lt;=6,(数据!S358-1)*权重!I$48,              IF(数据!S358&lt;=12, 5*权重!I$48+(数据!S358-6)*权重!I$49,                              5*权重!I$48+6*权重!I$49+(数据!S358-12)*权重!I$51              )
 )</f>
        <v>19.299999999999997</v>
      </c>
      <c r="T358" s="16">
        <f>IF( 数据!T358&lt;=6,(数据!T358-1)*权重!J$48,              IF(数据!T358&lt;=12, 5*权重!J$48+(数据!T358-6)*权重!J$49,                              5*权重!J$48+6*权重!J$49+(数据!T358-12)*权重!J$51              )
 )</f>
        <v>1.0333333333333332</v>
      </c>
      <c r="U358" s="16">
        <f>IF( 数据!U358&lt;=6,(数据!U358-1)*权重!K$48,              IF(数据!U358&lt;=12, 5*权重!K$48+(数据!U358-6)*权重!K$49,                              5*权重!K$48+6*权重!K$49+(数据!U358-12)*权重!K$51              )
 )</f>
        <v>0</v>
      </c>
      <c r="V358" s="16">
        <f>IF( 数据!V358&lt;=6,(数据!V358-1)*权重!L$48,              IF(数据!V358&lt;=12, 5*权重!L$48+(数据!V358-6)*权重!L$49,                              5*权重!L$48+6*权重!L$49+(数据!V358-12)*权重!L$51              )
 )</f>
        <v>6.4</v>
      </c>
      <c r="W358" s="16">
        <f>IF( 数据!W358&lt;=6,(数据!W358-1)*权重!M$48,              IF(数据!W358&lt;=12, 5*权重!M$48+(数据!W358-6)*权重!M$49,                              5*权重!M$48+6*权重!M$49+(数据!W358-12)*权重!M$51              )
 )</f>
        <v>2.6666666666666665</v>
      </c>
      <c r="X358" s="16">
        <f>IF( 数据!X358&lt;=6,(数据!X358-1)*权重!N$48,              IF(数据!X358&lt;=12, 5*权重!N$48+(数据!X358-6)*权重!N$49,                              5*权重!N$48+6*权重!N$49+(数据!X358-12)*权重!N$51              )
 )</f>
        <v>1.9666666666666666</v>
      </c>
      <c r="Y358" s="16">
        <f>IF( 数据!Y358&lt;=6,(数据!Y358-1)*权重!O$48,              IF(数据!Y358&lt;=12, 5*权重!O$48+(数据!Y358-6)*权重!O$49,                              5*权重!O$48+6*权重!O$49+(数据!Y358-12)*权重!O$51              )
 )</f>
        <v>1.6166666666666667</v>
      </c>
      <c r="Z358" s="16">
        <f>IF( 数据!Z358&lt;=6,(数据!Z358-1)*权重!P$48,              IF(数据!Z358&lt;=10, 5*权重!P$48+(数据!Z358-4)*权重!P$50,                              5*权重!P$48+4*权重!P$50+(数据!Z358-10)*权重!P$52              )  )</f>
        <v>-1.0750000000000002</v>
      </c>
      <c r="AA358" s="16">
        <f>IF( 数据!AA358&lt;=6,(数据!AA358-1)*权重!Q$48,              IF(数据!AA358&lt;=12, 5*权重!Q$48+(数据!AA358-6)*权重!Q$49,                              5*权重!Q$48+6*权重!Q$49+(数据!AA358-12)*权重!Q$51              )
 )</f>
        <v>6.2333333333333325</v>
      </c>
      <c r="AB358" s="16">
        <f>IF( 数据!AB358&lt;=6,(数据!AB358-1)*权重!R$48,              IF(数据!AB358&lt;=10, 5*权重!R$48+(数据!AB358-4)*权重!R$50,                              5*权重!R$48+4*权重!R$50+(数据!AB358-10)*权重!R$52              )  )</f>
        <v>56.75</v>
      </c>
      <c r="AC358" s="16">
        <f>IF( 数据!AC358&lt;=6,(数据!AC358-1)*权重!S$48,              IF(数据!AC358&lt;=12, 5*权重!S$48+(数据!AC358-6)*权重!S$49,                              5*权重!S$48+6*权重!S$49+(数据!AC358-12)*权重!S$51              )
 )</f>
        <v>19.5</v>
      </c>
      <c r="AD358" s="16">
        <f>IF( 数据!AD358&lt;=6,(数据!AD358-1)*权重!T$48,              IF(数据!AD358&lt;=12, 5*权重!T$48+(数据!AD358-6)*权重!T$49,                              5*权重!T$48+6*权重!T$49+(数据!AD358-12)*权重!T$51              )
 )</f>
        <v>-1.5999999999999996</v>
      </c>
      <c r="AE358" s="16">
        <f>IF( 数据!AE358&lt;=6,(数据!AE358-1)*权重!U$48,              IF(数据!AE358&lt;=10, 5*权重!U$48+(数据!AE358-4)*权重!U$50,                              5*权重!U$48+4*权重!U$50+(数据!AE358-10)*权重!U$52              )  )</f>
        <v>-2.4499999999999993</v>
      </c>
      <c r="AF358" s="16">
        <f>IF( 数据!AF358&lt;=6,(数据!AF358-1)*权重!V$48,              IF(数据!AF358&lt;=10, 5*权重!V$48+(数据!AF358-4)*权重!V$50,                              5*权重!V$48+4*权重!V$50+(数据!AF358-10)*权重!V$52              )  )</f>
        <v>6.8250000000000011</v>
      </c>
      <c r="AG358" s="16">
        <f>IF( 数据!AG358&lt;=6,(数据!AG358-1)*权重!W$48,              IF(数据!AG358&lt;=12, 5*权重!W$48+(数据!AG358-6)*权重!W$49,                              5*权重!W$48+6*权重!W$49+(数据!AG358-12)*权重!W$51              )
 )</f>
        <v>3.3</v>
      </c>
      <c r="AH358" s="16">
        <f>IF( 数据!AH358&lt;=6,(数据!AH358-1)*权重!X$48,              IF(数据!AH358&lt;=10, 5*权重!X$48+(数据!AH358-4)*权重!X$50,                              5*权重!X$48+4*权重!X$50+(数据!AH358-10)*权重!X$52              )  )</f>
        <v>-4.9999999999999989E-2</v>
      </c>
      <c r="AI358" s="16">
        <f>IF( 数据!AI358&lt;=6,(数据!AI358-1)*权重!Y$48,              IF(数据!AI358&lt;=12, 5*权重!Y$48+(数据!AI358-6)*权重!Y$49,                              5*权重!Y$48+6*权重!Y$49+(数据!AI358-12)*权重!Y$51              )
 )</f>
        <v>0.26666666666666666</v>
      </c>
      <c r="AJ358" s="16">
        <f>IF( 数据!AJ358&lt;=6,(数据!AJ358-1)*权重!Z$48,              IF(数据!AJ358&lt;=10, 5*权重!Z$48+(数据!AJ358-4)*权重!Z$50,                              5*权重!Z$48+4*权重!Z$50+(数据!AJ358-10)*权重!Z$52              )  )</f>
        <v>11.600000000000001</v>
      </c>
      <c r="AK358" s="16">
        <f>IF( 数据!AK358&lt;=6,(数据!AK358-1)*权重!AA$48,              IF(数据!AK358&lt;=10, 5*权重!AA$48+(数据!AK358-4)*权重!AA$50,                              5*权重!AA$48+4*权重!AA$50+(数据!AK358-10)*权重!AA$52              )  )</f>
        <v>-1.625</v>
      </c>
      <c r="AL358" s="16">
        <f>IF( 数据!AL358&lt;=6,(数据!AL358-1)*权重!AB$48,              IF(数据!AL358&lt;=12, 5*权重!AB$48+(数据!AL358-6)*权重!AB$49,                              5*权重!AB$48+6*权重!AB$49+(数据!AL358-12)*权重!AB$51              )
 )</f>
        <v>11.716666666666665</v>
      </c>
      <c r="AM358" s="16">
        <f>IF( 数据!AM358&lt;=6,(数据!AM358-1)*权重!AC$48,              IF(数据!AM358&lt;=12, 5*权重!AC$48+(数据!AM358-6)*权重!AC$49,                              5*权重!AC$48+6*权重!AC$49+(数据!AM358-12)*权重!AC$51              )
 )</f>
        <v>9.9666666666666668</v>
      </c>
      <c r="AN358" s="16">
        <f>IF( 数据!AN358&lt;=6,(数据!AN358-1)*权重!AD$48,              IF(数据!AN358&lt;=12, 5*权重!AD$48+(数据!AN358-6)*权重!AD$49,                              5*权重!AD$48+6*权重!AD$49+(数据!AN358-12)*权重!AD$51              )
 )</f>
        <v>86.791666666666657</v>
      </c>
      <c r="AO358" s="16">
        <f>IF( 数据!AO358&lt;=6,(数据!AO358-1)*权重!AE$48,              IF(数据!AO358&lt;=12, 5*权重!AE$48+(数据!AO358-6)*权重!AE$49,                              5*权重!AE$48+6*权重!AE$49+(数据!AO358-12)*权重!AE$51              )
 )</f>
        <v>12.5</v>
      </c>
      <c r="AP358" s="16">
        <f>IF( 数据!AP358&lt;=6,(数据!AP358-1)*权重!AF$48,              IF(数据!AP358&lt;=12, 5*权重!AF$48+(数据!AP358-6)*权重!AF$49,                              5*权重!AF$48+6*权重!AF$49+(数据!AP358-12)*权重!AF$51              )
 )</f>
        <v>17.366666666666667</v>
      </c>
      <c r="AQ358" s="16">
        <f>IF( 数据!AQ358&lt;=6,(数据!AQ358-1)*权重!AG$48,              IF(数据!AQ358&lt;=12, 5*权重!AG$48+(数据!AQ358-6)*权重!AG$49,                              5*权重!AG$48+6*权重!AG$49+(数据!AQ358-12)*权重!AG$51              )
 )</f>
        <v>18.833333333333336</v>
      </c>
      <c r="AR358" s="16">
        <f>IF( 数据!AR358&lt;=6,(数据!AR358-1)*权重!AH$48,              IF(数据!AR358&lt;=12, 5*权重!AH$48+(数据!AR358-6)*权重!AH$49,                              5*权重!AH$48+6*权重!AH$49+(数据!AR358-12)*权重!AH$51              )
 )</f>
        <v>15.733333333333333</v>
      </c>
      <c r="AS358" s="16">
        <f>IF( 数据!AS358&lt;=6,(数据!AS358-1)*权重!AI$48,              IF(数据!AS358&lt;=12, 5*权重!AI$48+(数据!AS358-6)*权重!AI$49,                              5*权重!AI$48+6*权重!AI$49+(数据!AS358-12)*权重!AI$51              )
 )</f>
        <v>8.5500000000000007</v>
      </c>
      <c r="AT358" s="16">
        <f>IF( 数据!AT358&lt;=6,(数据!AT358-1)*权重!AJ$48,              IF(数据!AT358&lt;=12, 5*权重!AJ$48+(数据!AT358-6)*权重!AJ$49,                              5*权重!AJ$48+6*权重!AJ$49+(数据!AT358-12)*权重!AJ$51              )
 )</f>
        <v>71.875</v>
      </c>
      <c r="AU358" s="16">
        <f>IF( 数据!AU358&lt;=6,(数据!AU358-1)*权重!AK$48,              IF(数据!AU358&lt;=12, 5*权重!AK$48+(数据!AU358-6)*权重!AK$49,                              5*权重!AK$48+6*权重!AK$49+(数据!AU358-12)*权重!AK$51              )
 )</f>
        <v>13.899999999999999</v>
      </c>
      <c r="AV358" s="16">
        <f>IF( 数据!AV358&lt;=6,(数据!AV358-1)*权重!AL$48,              IF(数据!AV358&lt;=10, 5*权重!AL$48+(数据!AV358-4)*权重!AL$50,                              5*权重!AL$48+4*权重!AL$50+(数据!AV358-10)*权重!AL$52              )  )</f>
        <v>2.9749999999999996</v>
      </c>
      <c r="AW358" s="16">
        <f>IF( 数据!AW358&lt;=6,(数据!AW358-1)*权重!AM$48,              IF(数据!AW358&lt;=10, 5*权重!AM$48+(数据!AW358-4)*权重!AM$50,                              5*权重!AM$48+4*权重!AM$50+(数据!AW358-10)*权重!AM$52              )  )</f>
        <v>2.5750000000000002</v>
      </c>
      <c r="AX358" s="16">
        <f>IF( 数据!AX358&lt;=6,(数据!AX358-1)*权重!AN$48,              IF(数据!AX358&lt;=10, 5*权重!AN$48+(数据!AX358-4)*权重!AN$50,                              5*权重!AN$48+4*权重!AN$50+(数据!AX358-10)*权重!AN$52              )  )</f>
        <v>24.587499999999999</v>
      </c>
      <c r="AY358" s="8">
        <v>1</v>
      </c>
      <c r="AZ358" s="8">
        <v>1</v>
      </c>
      <c r="BA358" s="8">
        <v>1</v>
      </c>
      <c r="BB358" s="8">
        <v>1</v>
      </c>
      <c r="BC358" s="8">
        <v>3</v>
      </c>
      <c r="BD358" s="8">
        <v>1</v>
      </c>
      <c r="BE358" s="8">
        <v>3</v>
      </c>
      <c r="BF358" s="8">
        <v>4</v>
      </c>
      <c r="BG358" s="8">
        <v>1</v>
      </c>
      <c r="BH358" s="8">
        <v>2</v>
      </c>
      <c r="BI358" s="8">
        <v>3</v>
      </c>
      <c r="BJ358" s="8" t="s">
        <v>26</v>
      </c>
      <c r="BK358" s="8" t="s">
        <v>20</v>
      </c>
      <c r="BL358" s="8">
        <v>16</v>
      </c>
      <c r="BM358" s="8" t="s">
        <v>26</v>
      </c>
      <c r="BN358" s="8"/>
      <c r="BO358" s="8">
        <v>3</v>
      </c>
      <c r="BP358" s="34">
        <v>48029</v>
      </c>
      <c r="BQ358" s="8" t="s">
        <v>21</v>
      </c>
      <c r="BR358" s="8" t="s">
        <v>156</v>
      </c>
    </row>
    <row r="359" spans="1:70" x14ac:dyDescent="0.3">
      <c r="A359" s="48" t="s">
        <v>701</v>
      </c>
    </row>
    <row r="360" spans="1:70" ht="14.5" thickBot="1" x14ac:dyDescent="0.35">
      <c r="A360" s="7" t="s">
        <v>0</v>
      </c>
      <c r="B360" s="7"/>
      <c r="C360" s="7" t="s">
        <v>2</v>
      </c>
      <c r="D360" s="7" t="s">
        <v>3</v>
      </c>
      <c r="E360" s="7"/>
      <c r="F360" s="7" t="s">
        <v>14</v>
      </c>
      <c r="G360" s="7" t="s">
        <v>12</v>
      </c>
      <c r="H360" s="7" t="s">
        <v>1</v>
      </c>
      <c r="I360" s="7" t="s">
        <v>4</v>
      </c>
      <c r="J360" s="7" t="s">
        <v>5</v>
      </c>
      <c r="K360" s="7" t="s">
        <v>329</v>
      </c>
      <c r="L360" s="7" t="s">
        <v>34</v>
      </c>
      <c r="M360" s="7" t="s">
        <v>35</v>
      </c>
      <c r="N360" s="7" t="s">
        <v>36</v>
      </c>
      <c r="O360" s="7" t="s">
        <v>37</v>
      </c>
      <c r="P360" s="7" t="s">
        <v>38</v>
      </c>
      <c r="Q360" s="7" t="s">
        <v>39</v>
      </c>
      <c r="R360" s="7" t="s">
        <v>40</v>
      </c>
      <c r="S360" s="7" t="s">
        <v>9</v>
      </c>
      <c r="T360" s="7" t="s">
        <v>41</v>
      </c>
      <c r="U360" s="7" t="s">
        <v>42</v>
      </c>
      <c r="V360" s="7" t="s">
        <v>43</v>
      </c>
      <c r="W360" s="7" t="s">
        <v>44</v>
      </c>
      <c r="X360" s="7" t="s">
        <v>45</v>
      </c>
      <c r="Y360" s="7" t="s">
        <v>46</v>
      </c>
      <c r="Z360" s="7" t="s">
        <v>47</v>
      </c>
      <c r="AA360" s="7" t="s">
        <v>1</v>
      </c>
      <c r="AB360" s="7" t="s">
        <v>10</v>
      </c>
      <c r="AC360" s="7" t="s">
        <v>48</v>
      </c>
      <c r="AD360" s="7" t="s">
        <v>49</v>
      </c>
      <c r="AE360" s="7" t="s">
        <v>50</v>
      </c>
      <c r="AF360" s="7" t="s">
        <v>51</v>
      </c>
      <c r="AG360" s="7" t="s">
        <v>52</v>
      </c>
      <c r="AH360" s="7" t="s">
        <v>53</v>
      </c>
      <c r="AI360" s="7" t="s">
        <v>54</v>
      </c>
      <c r="AJ360" s="7" t="s">
        <v>55</v>
      </c>
      <c r="AK360" s="7" t="s">
        <v>56</v>
      </c>
      <c r="AL360" s="7" t="s">
        <v>57</v>
      </c>
      <c r="AM360" s="7" t="s">
        <v>58</v>
      </c>
      <c r="AN360" s="7" t="s">
        <v>7</v>
      </c>
      <c r="AO360" s="7" t="s">
        <v>8</v>
      </c>
      <c r="AP360" s="7" t="s">
        <v>59</v>
      </c>
      <c r="AQ360" s="7" t="s">
        <v>60</v>
      </c>
      <c r="AR360" s="7" t="s">
        <v>61</v>
      </c>
      <c r="AS360" s="7" t="s">
        <v>62</v>
      </c>
      <c r="AT360" s="7" t="s">
        <v>6</v>
      </c>
      <c r="AU360" s="7" t="s">
        <v>63</v>
      </c>
      <c r="AV360" s="7" t="s">
        <v>213</v>
      </c>
      <c r="AW360" s="7" t="s">
        <v>214</v>
      </c>
      <c r="AX360" s="7" t="s">
        <v>215</v>
      </c>
      <c r="AY360" s="7" t="s">
        <v>140</v>
      </c>
      <c r="AZ360" s="7" t="s">
        <v>141</v>
      </c>
      <c r="BA360" s="7" t="s">
        <v>142</v>
      </c>
      <c r="BB360" s="7" t="s">
        <v>143</v>
      </c>
      <c r="BC360" s="7" t="s">
        <v>144</v>
      </c>
      <c r="BD360" s="7" t="s">
        <v>145</v>
      </c>
      <c r="BE360" s="7" t="s">
        <v>146</v>
      </c>
      <c r="BF360" s="7" t="s">
        <v>147</v>
      </c>
      <c r="BG360" s="7" t="s">
        <v>148</v>
      </c>
      <c r="BH360" s="7" t="s">
        <v>149</v>
      </c>
      <c r="BI360" s="7" t="s">
        <v>150</v>
      </c>
      <c r="BJ360" s="7" t="s">
        <v>18</v>
      </c>
      <c r="BK360" s="7" t="s">
        <v>16</v>
      </c>
      <c r="BL360" s="7" t="s">
        <v>11</v>
      </c>
      <c r="BM360" s="7" t="s">
        <v>13</v>
      </c>
      <c r="BN360" s="7" t="s">
        <v>17</v>
      </c>
      <c r="BO360" s="7" t="s">
        <v>151</v>
      </c>
      <c r="BP360" s="7" t="s">
        <v>15</v>
      </c>
      <c r="BQ360" s="7" t="s">
        <v>152</v>
      </c>
      <c r="BR360" s="7" t="s">
        <v>153</v>
      </c>
    </row>
    <row r="361" spans="1:70" ht="15.5" thickBot="1" x14ac:dyDescent="0.35">
      <c r="A361" s="8" t="s">
        <v>26</v>
      </c>
      <c r="B361" s="16">
        <f t="shared" ref="B361:B383" si="14">SUM(L361:AX361)</f>
        <v>295.52249999999998</v>
      </c>
      <c r="C361" s="8" t="s">
        <v>702</v>
      </c>
      <c r="D361" s="8" t="s">
        <v>154</v>
      </c>
      <c r="E361" s="33">
        <v>1</v>
      </c>
      <c r="F361" s="8">
        <v>0</v>
      </c>
      <c r="G361" s="8" t="s">
        <v>33</v>
      </c>
      <c r="H361" s="8" t="s">
        <v>32</v>
      </c>
      <c r="I361" s="8">
        <v>40</v>
      </c>
      <c r="J361" s="8">
        <v>131</v>
      </c>
      <c r="K361" s="8">
        <v>154</v>
      </c>
      <c r="L361" s="16">
        <f>IF( 数据!L361&lt;=6,(数据!L361-1)*权重!B$48,              IF(数据!L361&lt;=12, 5*权重!B$48+(数据!L361-6)*权重!B$49,                              5*权重!B$48+6*权重!B$49+(数据!L361-12)*权重!B$51              )
 )</f>
        <v>3.1666666666666665</v>
      </c>
      <c r="M361" s="16">
        <f>IF( 数据!M361&lt;=6,(数据!M361-1)*权重!C$48,              IF(数据!M361&lt;=12, 5*权重!C$48+(数据!M361-6)*权重!C$49,                              5*权重!C$48+6*权重!C$49+(数据!M361-12)*权重!C$51              )
 )</f>
        <v>0</v>
      </c>
      <c r="N361" s="16">
        <f>IF( 数据!N361&lt;=6,(数据!N361-1)*权重!D$48,              IF(数据!N361&lt;=12, 5*权重!D$48+(数据!N361-6)*权重!D$49,                              5*权重!D$48+6*权重!D$49+(数据!N361-12)*权重!D$51              )
 )</f>
        <v>0.52833333333333332</v>
      </c>
      <c r="O361" s="16">
        <f>IF( 数据!O361&lt;=6,(数据!O361-1)*权重!E$48,              IF(数据!O361&lt;=12, 5*权重!E$48+(数据!O361-6)*权重!E$49,                              5*权重!E$48+6*权重!E$49+(数据!O361-12)*权重!E$51              )
 )</f>
        <v>0</v>
      </c>
      <c r="P361" s="16">
        <f>IF( 数据!P361&lt;=6,(数据!P361-1)*权重!F$48,              IF(数据!P361&lt;=12, 5*权重!F$48+(数据!P361-6)*权重!F$49,                              5*权重!F$48+6*权重!F$49+(数据!P361-12)*权重!F$51              )
 )</f>
        <v>-3.5999999999999996</v>
      </c>
      <c r="Q361" s="16">
        <f>IF( 数据!Q361&lt;=6,(数据!Q361-1)*权重!G$48,              IF(数据!Q361&lt;=12, 5*权重!G$48+(数据!Q361-6)*权重!G$49,                              5*权重!G$48+6*权重!G$49+(数据!Q361-12)*权重!G$51              )
 )</f>
        <v>0</v>
      </c>
      <c r="R361" s="16">
        <f>IF( 数据!R361&lt;=6,(数据!R361-1)*权重!H$48,              IF(数据!R361&lt;=12, 5*权重!H$48+(数据!R361-6)*权重!H$49,                              5*权重!H$48+6*权重!H$49+(数据!R361-12)*权重!H$51              )
 )</f>
        <v>0</v>
      </c>
      <c r="S361" s="16">
        <f>IF( 数据!S361&lt;=6,(数据!S361-1)*权重!I$48,              IF(数据!S361&lt;=12, 5*权重!I$48+(数据!S361-6)*权重!I$49,                              5*权重!I$48+6*权重!I$49+(数据!S361-12)*权重!I$51              )
 )</f>
        <v>0</v>
      </c>
      <c r="T361" s="16">
        <f>IF( 数据!T361&lt;=6,(数据!T361-1)*权重!J$48,              IF(数据!T361&lt;=12, 5*权重!J$48+(数据!T361-6)*权重!J$49,                              5*权重!J$48+6*权重!J$49+(数据!T361-12)*权重!J$51              )
 )</f>
        <v>0.29999999999999982</v>
      </c>
      <c r="U361" s="16">
        <f>IF( 数据!U361&lt;=6,(数据!U361-1)*权重!K$48,              IF(数据!U361&lt;=12, 5*权重!K$48+(数据!U361-6)*权重!K$49,                              5*权重!K$48+6*权重!K$49+(数据!U361-12)*权重!K$51              )
 )</f>
        <v>0</v>
      </c>
      <c r="V361" s="16">
        <f>IF( 数据!V361&lt;=6,(数据!V361-1)*权重!L$48,              IF(数据!V361&lt;=12, 5*权重!L$48+(数据!V361-6)*权重!L$49,                              5*权重!L$48+6*权重!L$49+(数据!V361-12)*权重!L$51              )
 )</f>
        <v>1.06</v>
      </c>
      <c r="W361" s="16">
        <f>IF( 数据!W361&lt;=6,(数据!W361-1)*权重!M$48,              IF(数据!W361&lt;=12, 5*权重!M$48+(数据!W361-6)*权重!M$49,                              5*权重!M$48+6*权重!M$49+(数据!W361-12)*权重!M$51              )
 )</f>
        <v>-0.58333333333333326</v>
      </c>
      <c r="X361" s="16">
        <f>IF( 数据!X361&lt;=6,(数据!X361-1)*权重!N$48,              IF(数据!X361&lt;=12, 5*权重!N$48+(数据!X361-6)*权重!N$49,                              5*权重!N$48+6*权重!N$49+(数据!X361-12)*权重!N$51              )
 )</f>
        <v>1.9666666666666666</v>
      </c>
      <c r="Y361" s="16">
        <f>IF( 数据!Y361&lt;=6,(数据!Y361-1)*权重!O$48,              IF(数据!Y361&lt;=12, 5*权重!O$48+(数据!Y361-6)*权重!O$49,                              5*权重!O$48+6*权重!O$49+(数据!Y361-12)*权重!O$51              )
 )</f>
        <v>0.24</v>
      </c>
      <c r="Z361" s="16">
        <f>IF( 数据!Z361&lt;=6,(数据!Z361-1)*权重!P$48,              IF(数据!Z361&lt;=10, 5*权重!P$48+(数据!Z361-4)*权重!P$50,                              5*权重!P$48+4*权重!P$50+(数据!Z361-10)*权重!P$52              )  )</f>
        <v>-0.88000000000000012</v>
      </c>
      <c r="AA361" s="16">
        <f>IF( 数据!AA361&lt;=6,(数据!AA361-1)*权重!Q$48,              IF(数据!AA361&lt;=12, 5*权重!Q$48+(数据!AA361-6)*权重!Q$49,                              5*权重!Q$48+6*权重!Q$49+(数据!AA361-12)*权重!Q$51              )
 )</f>
        <v>5.833333333333333</v>
      </c>
      <c r="AB361" s="16">
        <f>IF( 数据!AB361&lt;=6,(数据!AB361-1)*权重!R$48,              IF(数据!AB361&lt;=10, 5*权重!R$48+(数据!AB361-4)*权重!R$50,                              5*权重!R$48+4*权重!R$50+(数据!AB361-10)*权重!R$52              )  )</f>
        <v>54.5</v>
      </c>
      <c r="AC361" s="16">
        <f>IF( 数据!AC361&lt;=6,(数据!AC361-1)*权重!S$48,              IF(数据!AC361&lt;=12, 5*权重!S$48+(数据!AC361-6)*权重!S$49,                              5*权重!S$48+6*权重!S$49+(数据!AC361-12)*权重!S$51              )
 )</f>
        <v>22.233333333333334</v>
      </c>
      <c r="AD361" s="16">
        <f>IF( 数据!AD361&lt;=6,(数据!AD361-1)*权重!T$48,              IF(数据!AD361&lt;=12, 5*权重!T$48+(数据!AD361-6)*权重!T$49,                              5*权重!T$48+6*权重!T$49+(数据!AD361-12)*权重!T$51              )
 )</f>
        <v>-0.83333333333333304</v>
      </c>
      <c r="AE361" s="16">
        <f>IF( 数据!AE361&lt;=6,(数据!AE361-1)*权重!U$48,              IF(数据!AE361&lt;=10, 5*权重!U$48+(数据!AE361-4)*权重!U$50,                              5*权重!U$48+4*权重!U$50+(数据!AE361-10)*权重!U$52              )  )</f>
        <v>-2.4499999999999993</v>
      </c>
      <c r="AF361" s="16">
        <f>IF( 数据!AF361&lt;=6,(数据!AF361-1)*权重!V$48,              IF(数据!AF361&lt;=10, 5*权重!V$48+(数据!AF361-4)*权重!V$50,                              5*权重!V$48+4*权重!V$50+(数据!AF361-10)*权重!V$52              )  )</f>
        <v>6.75</v>
      </c>
      <c r="AG361" s="16">
        <f>IF( 数据!AG361&lt;=6,(数据!AG361-1)*权重!W$48,              IF(数据!AG361&lt;=12, 5*权重!W$48+(数据!AG361-6)*权重!W$49,                              5*权重!W$48+6*权重!W$49+(数据!AG361-12)*权重!W$51              )
 )</f>
        <v>5.05</v>
      </c>
      <c r="AH361" s="16">
        <f>IF( 数据!AH361&lt;=6,(数据!AH361-1)*权重!X$48,              IF(数据!AH361&lt;=10, 5*权重!X$48+(数据!AH361-4)*权重!X$50,                              5*权重!X$48+4*权重!X$50+(数据!AH361-10)*权重!X$52              )  )</f>
        <v>-0.16249999999999998</v>
      </c>
      <c r="AI361" s="16">
        <f>IF( 数据!AI361&lt;=6,(数据!AI361-1)*权重!Y$48,              IF(数据!AI361&lt;=12, 5*权重!Y$48+(数据!AI361-6)*权重!Y$49,                              5*权重!Y$48+6*权重!Y$49+(数据!AI361-12)*权重!Y$51              )
 )</f>
        <v>0.12</v>
      </c>
      <c r="AJ361" s="16">
        <f>IF( 数据!AJ361&lt;=6,(数据!AJ361-1)*权重!Z$48,              IF(数据!AJ361&lt;=10, 5*权重!Z$48+(数据!AJ361-4)*权重!Z$50,                              5*权重!Z$48+4*权重!Z$50+(数据!AJ361-10)*权重!Z$52              )  )</f>
        <v>9.8375000000000004</v>
      </c>
      <c r="AK361" s="16">
        <f>IF( 数据!AK361&lt;=6,(数据!AK361-1)*权重!AA$48,              IF(数据!AK361&lt;=10, 5*权重!AA$48+(数据!AK361-4)*权重!AA$50,                              5*权重!AA$48+4*权重!AA$50+(数据!AK361-10)*权重!AA$52              )  )</f>
        <v>-1.4500000000000002</v>
      </c>
      <c r="AL361" s="16">
        <f>IF( 数据!AL361&lt;=6,(数据!AL361-1)*权重!AB$48,              IF(数据!AL361&lt;=12, 5*权重!AB$48+(数据!AL361-6)*权重!AB$49,                              5*权重!AB$48+6*权重!AB$49+(数据!AL361-12)*权重!AB$51              )
 )</f>
        <v>12.6</v>
      </c>
      <c r="AM361" s="16">
        <f>IF( 数据!AM361&lt;=6,(数据!AM361-1)*权重!AC$48,              IF(数据!AM361&lt;=12, 5*权重!AC$48+(数据!AM361-6)*权重!AC$49,                              5*权重!AC$48+6*权重!AC$49+(数据!AM361-12)*权重!AC$51              )
 )</f>
        <v>9.6</v>
      </c>
      <c r="AN361" s="16">
        <f>IF( 数据!AN361&lt;=6,(数据!AN361-1)*权重!AD$48,              IF(数据!AN361&lt;=12, 5*权重!AD$48+(数据!AN361-6)*权重!AD$49,                              5*权重!AD$48+6*权重!AD$49+(数据!AN361-12)*权重!AD$51              )
 )</f>
        <v>24.625</v>
      </c>
      <c r="AO361" s="16">
        <f>IF( 数据!AO361&lt;=6,(数据!AO361-1)*权重!AE$48,              IF(数据!AO361&lt;=12, 5*权重!AE$48+(数据!AO361-6)*权重!AE$49,                              5*权重!AE$48+6*权重!AE$49+(数据!AO361-12)*权重!AE$51              )
 )</f>
        <v>15.1</v>
      </c>
      <c r="AP361" s="16">
        <f>IF( 数据!AP361&lt;=6,(数据!AP361-1)*权重!AF$48,              IF(数据!AP361&lt;=12, 5*权重!AF$48+(数据!AP361-6)*权重!AF$49,                              5*权重!AF$48+6*权重!AF$49+(数据!AP361-12)*权重!AF$51              )
 )</f>
        <v>19.3</v>
      </c>
      <c r="AQ361" s="16">
        <f>IF( 数据!AQ361&lt;=6,(数据!AQ361-1)*权重!AG$48,              IF(数据!AQ361&lt;=12, 5*权重!AG$48+(数据!AQ361-6)*权重!AG$49,                              5*权重!AG$48+6*权重!AG$49+(数据!AQ361-12)*权重!AG$51              )
 )</f>
        <v>15.3</v>
      </c>
      <c r="AR361" s="16">
        <f>IF( 数据!AR361&lt;=6,(数据!AR361-1)*权重!AH$48,              IF(数据!AR361&lt;=12, 5*权重!AH$48+(数据!AR361-6)*权重!AH$49,                              5*权重!AH$48+6*权重!AH$49+(数据!AR361-12)*权重!AH$51              )
 )</f>
        <v>11.716666666666665</v>
      </c>
      <c r="AS361" s="16">
        <f>IF( 数据!AS361&lt;=6,(数据!AS361-1)*权重!AI$48,              IF(数据!AS361&lt;=12, 5*权重!AI$48+(数据!AS361-6)*权重!AI$49,                              5*权重!AI$48+6*权重!AI$49+(数据!AS361-12)*权重!AI$51              )
 )</f>
        <v>5.7000000000000011</v>
      </c>
      <c r="AT361" s="16">
        <f>IF( 数据!AT361&lt;=6,(数据!AT361-1)*权重!AJ$48,              IF(数据!AT361&lt;=12, 5*权重!AJ$48+(数据!AT361-6)*权重!AJ$49,                              5*权重!AJ$48+6*权重!AJ$49+(数据!AT361-12)*权重!AJ$51              )
 )</f>
        <v>35.854166666666671</v>
      </c>
      <c r="AU361" s="16">
        <f>IF( 数据!AU361&lt;=6,(数据!AU361-1)*权重!AK$48,              IF(数据!AU361&lt;=12, 5*权重!AK$48+(数据!AU361-6)*权重!AK$49,                              5*权重!AK$48+6*权重!AK$49+(数据!AU361-12)*权重!AK$51              )
 )</f>
        <v>14.2</v>
      </c>
      <c r="AV361" s="16">
        <f>IF( 数据!AV361&lt;=6,(数据!AV361-1)*权重!AL$48,              IF(数据!AV361&lt;=10, 5*权重!AL$48+(数据!AV361-4)*权重!AL$50,                              5*权重!AL$48+4*权重!AL$50+(数据!AV361-10)*权重!AL$52              )  )</f>
        <v>3.8250000000000002</v>
      </c>
      <c r="AW361" s="16">
        <f>IF( 数据!AW361&lt;=6,(数据!AW361-1)*权重!AM$48,              IF(数据!AW361&lt;=10, 5*权重!AM$48+(数据!AW361-4)*权重!AM$50,                              5*权重!AM$48+4*权重!AM$50+(数据!AW361-10)*权重!AM$52              )  )</f>
        <v>4.5750000000000002</v>
      </c>
      <c r="AX361" s="16">
        <f>IF( 数据!AX361&lt;=6,(数据!AX361-1)*权重!AN$48,              IF(数据!AX361&lt;=10, 5*权重!AN$48+(数据!AX361-4)*权重!AN$50,                              5*权重!AN$48+4*权重!AN$50+(数据!AX361-10)*权重!AN$52              )  )</f>
        <v>21.5</v>
      </c>
      <c r="AY361" s="8">
        <v>14</v>
      </c>
      <c r="AZ361" s="8">
        <v>10</v>
      </c>
      <c r="BA361" s="8">
        <v>14</v>
      </c>
      <c r="BB361" s="8">
        <v>12</v>
      </c>
      <c r="BC361" s="8">
        <v>12</v>
      </c>
      <c r="BD361" s="8">
        <v>14</v>
      </c>
      <c r="BE361" s="8">
        <v>13</v>
      </c>
      <c r="BF361" s="8">
        <v>14</v>
      </c>
      <c r="BG361" s="8">
        <v>7</v>
      </c>
      <c r="BH361" s="8">
        <v>13</v>
      </c>
      <c r="BI361" s="8">
        <v>12</v>
      </c>
      <c r="BJ361" s="8" t="s">
        <v>26</v>
      </c>
      <c r="BK361" s="8" t="s">
        <v>20</v>
      </c>
      <c r="BL361" s="8">
        <v>18</v>
      </c>
      <c r="BM361" s="8" t="s">
        <v>26</v>
      </c>
      <c r="BN361" s="8"/>
      <c r="BO361" s="8" t="s">
        <v>26</v>
      </c>
      <c r="BP361" s="34">
        <v>46203</v>
      </c>
      <c r="BQ361" s="8" t="s">
        <v>21</v>
      </c>
      <c r="BR361" s="8" t="s">
        <v>156</v>
      </c>
    </row>
    <row r="362" spans="1:70" ht="15.5" thickBot="1" x14ac:dyDescent="0.35">
      <c r="A362" s="8" t="s">
        <v>26</v>
      </c>
      <c r="B362" s="16">
        <f t="shared" si="14"/>
        <v>416.8024999999999</v>
      </c>
      <c r="C362" s="8" t="s">
        <v>703</v>
      </c>
      <c r="D362" s="8" t="s">
        <v>154</v>
      </c>
      <c r="E362" s="33">
        <v>1</v>
      </c>
      <c r="F362" s="8">
        <v>0</v>
      </c>
      <c r="G362" s="8" t="s">
        <v>585</v>
      </c>
      <c r="H362" s="8" t="s">
        <v>221</v>
      </c>
      <c r="I362" s="8">
        <v>30</v>
      </c>
      <c r="J362" s="8">
        <v>133</v>
      </c>
      <c r="K362" s="8">
        <v>155</v>
      </c>
      <c r="L362" s="16">
        <f>IF( 数据!L362&lt;=6,(数据!L362-1)*权重!B$48,              IF(数据!L362&lt;=12, 5*权重!B$48+(数据!L362-6)*权重!B$49,                              5*权重!B$48+6*权重!B$49+(数据!L362-12)*权重!B$51              )
 )</f>
        <v>3.25</v>
      </c>
      <c r="M362" s="16">
        <f>IF( 数据!M362&lt;=6,(数据!M362-1)*权重!C$48,              IF(数据!M362&lt;=12, 5*权重!C$48+(数据!M362-6)*权重!C$49,                              5*权重!C$48+6*权重!C$49+(数据!M362-12)*权重!C$51              )
 )</f>
        <v>2.1</v>
      </c>
      <c r="N362" s="16">
        <f>IF( 数据!N362&lt;=6,(数据!N362-1)*权重!D$48,              IF(数据!N362&lt;=12, 5*权重!D$48+(数据!N362-6)*权重!D$49,                              5*权重!D$48+6*权重!D$49+(数据!N362-12)*权重!D$51              )
 )</f>
        <v>0.27</v>
      </c>
      <c r="O362" s="16">
        <f>IF( 数据!O362&lt;=6,(数据!O362-1)*权重!E$48,              IF(数据!O362&lt;=12, 5*权重!E$48+(数据!O362-6)*权重!E$49,                              5*权重!E$48+6*权重!E$49+(数据!O362-12)*权重!E$51              )
 )</f>
        <v>0</v>
      </c>
      <c r="P362" s="16">
        <f>IF( 数据!P362&lt;=6,(数据!P362-1)*权重!F$48,              IF(数据!P362&lt;=12, 5*权重!F$48+(数据!P362-6)*权重!F$49,                              5*权重!F$48+6*权重!F$49+(数据!P362-12)*权重!F$51              )
 )</f>
        <v>-3.5333333333333328</v>
      </c>
      <c r="Q362" s="16">
        <f>IF( 数据!Q362&lt;=6,(数据!Q362-1)*权重!G$48,              IF(数据!Q362&lt;=12, 5*权重!G$48+(数据!Q362-6)*权重!G$49,                              5*权重!G$48+6*权重!G$49+(数据!Q362-12)*权重!G$51              )
 )</f>
        <v>0</v>
      </c>
      <c r="R362" s="16">
        <f>IF( 数据!R362&lt;=6,(数据!R362-1)*权重!H$48,              IF(数据!R362&lt;=12, 5*权重!H$48+(数据!R362-6)*权重!H$49,                              5*权重!H$48+6*权重!H$49+(数据!R362-12)*权重!H$51              )
 )</f>
        <v>0</v>
      </c>
      <c r="S362" s="16">
        <f>IF( 数据!S362&lt;=6,(数据!S362-1)*权重!I$48,              IF(数据!S362&lt;=12, 5*权重!I$48+(数据!S362-6)*权重!I$49,                              5*权重!I$48+6*权重!I$49+(数据!S362-12)*权重!I$51              )
 )</f>
        <v>12.133333333333333</v>
      </c>
      <c r="T362" s="16">
        <f>IF( 数据!T362&lt;=6,(数据!T362-1)*权重!J$48,              IF(数据!T362&lt;=12, 5*权重!J$48+(数据!T362-6)*权重!J$49,                              5*权重!J$48+6*权重!J$49+(数据!T362-12)*权重!J$51              )
 )</f>
        <v>1.2999999999999998</v>
      </c>
      <c r="U362" s="16">
        <f>IF( 数据!U362&lt;=6,(数据!U362-1)*权重!K$48,              IF(数据!U362&lt;=12, 5*权重!K$48+(数据!U362-6)*权重!K$49,                              5*权重!K$48+6*权重!K$49+(数据!U362-12)*权重!K$51              )
 )</f>
        <v>0</v>
      </c>
      <c r="V362" s="16">
        <f>IF( 数据!V362&lt;=6,(数据!V362-1)*权重!L$48,              IF(数据!V362&lt;=12, 5*权重!L$48+(数据!V362-6)*权重!L$49,                              5*权重!L$48+6*权重!L$49+(数据!V362-12)*权重!L$51              )
 )</f>
        <v>8.8333333333333339</v>
      </c>
      <c r="W362" s="16">
        <f>IF( 数据!W362&lt;=6,(数据!W362-1)*权重!M$48,              IF(数据!W362&lt;=12, 5*权重!M$48+(数据!W362-6)*权重!M$49,                              5*权重!M$48+6*权重!M$49+(数据!W362-12)*权重!M$51              )
 )</f>
        <v>-0.54999999999999993</v>
      </c>
      <c r="X362" s="16">
        <f>IF( 数据!X362&lt;=6,(数据!X362-1)*权重!N$48,              IF(数据!X362&lt;=12, 5*权重!N$48+(数据!X362-6)*权重!N$49,                              5*权重!N$48+6*权重!N$49+(数据!X362-12)*权重!N$51              )
 )</f>
        <v>4.5999999999999996</v>
      </c>
      <c r="Y362" s="16">
        <f>IF( 数据!Y362&lt;=6,(数据!Y362-1)*权重!O$48,              IF(数据!Y362&lt;=12, 5*权重!O$48+(数据!Y362-6)*权重!O$49,                              5*权重!O$48+6*权重!O$49+(数据!Y362-12)*权重!O$51              )
 )</f>
        <v>1.7</v>
      </c>
      <c r="Z362" s="16">
        <f>IF( 数据!Z362&lt;=6,(数据!Z362-1)*权重!P$48,              IF(数据!Z362&lt;=10, 5*权重!P$48+(数据!Z362-4)*权重!P$50,                              5*权重!P$48+4*权重!P$50+(数据!Z362-10)*权重!P$52              )  )</f>
        <v>-0.88000000000000012</v>
      </c>
      <c r="AA362" s="16">
        <f>IF( 数据!AA362&lt;=6,(数据!AA362-1)*权重!Q$48,              IF(数据!AA362&lt;=12, 5*权重!Q$48+(数据!AA362-6)*权重!Q$49,                              5*权重!Q$48+6*权重!Q$49+(数据!AA362-12)*权重!Q$51              )
 )</f>
        <v>6.5</v>
      </c>
      <c r="AB362" s="16">
        <f>IF( 数据!AB362&lt;=6,(数据!AB362-1)*权重!R$48,              IF(数据!AB362&lt;=10, 5*权重!R$48+(数据!AB362-4)*权重!R$50,                              5*权重!R$48+4*权重!R$50+(数据!AB362-10)*权重!R$52              )  )</f>
        <v>59</v>
      </c>
      <c r="AC362" s="16">
        <f>IF( 数据!AC362&lt;=6,(数据!AC362-1)*权重!S$48,              IF(数据!AC362&lt;=12, 5*权重!S$48+(数据!AC362-6)*权重!S$49,                              5*权重!S$48+6*权重!S$49+(数据!AC362-12)*权重!S$51              )
 )</f>
        <v>21.55</v>
      </c>
      <c r="AD362" s="16">
        <f>IF( 数据!AD362&lt;=6,(数据!AD362-1)*权重!T$48,              IF(数据!AD362&lt;=12, 5*权重!T$48+(数据!AD362-6)*权重!T$49,                              5*权重!T$48+6*权重!T$49+(数据!AD362-12)*权重!T$51              )
 )</f>
        <v>-0.49999999999999956</v>
      </c>
      <c r="AE362" s="16">
        <f>IF( 数据!AE362&lt;=6,(数据!AE362-1)*权重!U$48,              IF(数据!AE362&lt;=10, 5*权重!U$48+(数据!AE362-4)*权重!U$50,                              5*权重!U$48+4*权重!U$50+(数据!AE362-10)*权重!U$52              )  )</f>
        <v>-1.7999999999999994</v>
      </c>
      <c r="AF362" s="16">
        <f>IF( 数据!AF362&lt;=6,(数据!AF362-1)*权重!V$48,              IF(数据!AF362&lt;=10, 5*权重!V$48+(数据!AF362-4)*权重!V$50,                              5*权重!V$48+4*权重!V$50+(数据!AF362-10)*权重!V$52              )  )</f>
        <v>7.6125000000000007</v>
      </c>
      <c r="AG362" s="16">
        <f>IF( 数据!AG362&lt;=6,(数据!AG362-1)*权重!W$48,              IF(数据!AG362&lt;=12, 5*权重!W$48+(数据!AG362-6)*权重!W$49,                              5*权重!W$48+6*权重!W$49+(数据!AG362-12)*权重!W$51              )
 )</f>
        <v>5.05</v>
      </c>
      <c r="AH362" s="16">
        <f>IF( 数据!AH362&lt;=6,(数据!AH362-1)*权重!X$48,              IF(数据!AH362&lt;=10, 5*权重!X$48+(数据!AH362-4)*权重!X$50,                              5*权重!X$48+4*权重!X$50+(数据!AH362-10)*权重!X$52              )  )</f>
        <v>0.28749999999999998</v>
      </c>
      <c r="AI362" s="16">
        <f>IF( 数据!AI362&lt;=6,(数据!AI362-1)*权重!Y$48,              IF(数据!AI362&lt;=12, 5*权重!Y$48+(数据!AI362-6)*权重!Y$49,                              5*权重!Y$48+6*权重!Y$49+(数据!AI362-12)*权重!Y$51              )
 )</f>
        <v>0.53333333333333333</v>
      </c>
      <c r="AJ362" s="16">
        <f>IF( 数据!AJ362&lt;=6,(数据!AJ362-1)*权重!Z$48,              IF(数据!AJ362&lt;=10, 5*权重!Z$48+(数据!AJ362-4)*权重!Z$50,                              5*权重!Z$48+4*权重!Z$50+(数据!AJ362-10)*权重!Z$52              )  )</f>
        <v>10.425000000000001</v>
      </c>
      <c r="AK362" s="16">
        <f>IF( 数据!AK362&lt;=6,(数据!AK362-1)*权重!AA$48,              IF(数据!AK362&lt;=10, 5*权重!AA$48+(数据!AK362-4)*权重!AA$50,                              5*权重!AA$48+4*权重!AA$50+(数据!AK362-10)*权重!AA$52              )  )</f>
        <v>-0.57500000000000018</v>
      </c>
      <c r="AL362" s="16">
        <f>IF( 数据!AL362&lt;=6,(数据!AL362-1)*权重!AB$48,              IF(数据!AL362&lt;=12, 5*权重!AB$48+(数据!AL362-6)*权重!AB$49,                              5*权重!AB$48+6*权重!AB$49+(数据!AL362-12)*权重!AB$51              )
 )</f>
        <v>14.4</v>
      </c>
      <c r="AM362" s="16">
        <f>IF( 数据!AM362&lt;=6,(数据!AM362-1)*权重!AC$48,              IF(数据!AM362&lt;=12, 5*权重!AC$48+(数据!AM362-6)*权重!AC$49,                              5*权重!AC$48+6*权重!AC$49+(数据!AM362-12)*权重!AC$51              )
 )</f>
        <v>9.6</v>
      </c>
      <c r="AN362" s="16">
        <f>IF( 数据!AN362&lt;=6,(数据!AN362-1)*权重!AD$48,              IF(数据!AN362&lt;=12, 5*权重!AD$48+(数据!AN362-6)*权重!AD$49,                              5*权重!AD$48+6*权重!AD$49+(数据!AN362-12)*权重!AD$51              )
 )</f>
        <v>60.666666666666664</v>
      </c>
      <c r="AO362" s="16">
        <f>IF( 数据!AO362&lt;=6,(数据!AO362-1)*权重!AE$48,              IF(数据!AO362&lt;=12, 5*权重!AE$48+(数据!AO362-6)*权重!AE$49,                              5*权重!AE$48+6*权重!AE$49+(数据!AO362-12)*权重!AE$51              )
 )</f>
        <v>25.5</v>
      </c>
      <c r="AP362" s="16">
        <f>IF( 数据!AP362&lt;=6,(数据!AP362-1)*权重!AF$48,              IF(数据!AP362&lt;=12, 5*权重!AF$48+(数据!AP362-6)*权重!AF$49,                              5*权重!AF$48+6*权重!AF$49+(数据!AP362-12)*权重!AF$51              )
 )</f>
        <v>13.833333333333334</v>
      </c>
      <c r="AQ362" s="16">
        <f>IF( 数据!AQ362&lt;=6,(数据!AQ362-1)*权重!AG$48,              IF(数据!AQ362&lt;=12, 5*权重!AG$48+(数据!AQ362-6)*权重!AG$49,                              5*权重!AG$48+6*权重!AG$49+(数据!AQ362-12)*权重!AG$51              )
 )</f>
        <v>20.900000000000002</v>
      </c>
      <c r="AR362" s="16">
        <f>IF( 数据!AR362&lt;=6,(数据!AR362-1)*权重!AH$48,              IF(数据!AR362&lt;=12, 5*权重!AH$48+(数据!AR362-6)*权重!AH$49,                              5*权重!AH$48+6*权重!AH$49+(数据!AR362-12)*权重!AH$51              )
 )</f>
        <v>16.899999999999999</v>
      </c>
      <c r="AS362" s="16">
        <f>IF( 数据!AS362&lt;=6,(数据!AS362-1)*权重!AI$48,              IF(数据!AS362&lt;=12, 5*权重!AI$48+(数据!AS362-6)*权重!AI$49,                              5*权重!AI$48+6*权重!AI$49+(数据!AS362-12)*权重!AI$51              )
 )</f>
        <v>9.5000000000000018</v>
      </c>
      <c r="AT362" s="16">
        <f>IF( 数据!AT362&lt;=6,(数据!AT362-1)*权重!AJ$48,              IF(数据!AT362&lt;=12, 5*权重!AJ$48+(数据!AT362-6)*权重!AJ$49,                              5*权重!AJ$48+6*权重!AJ$49+(数据!AT362-12)*权重!AJ$51              )
 )</f>
        <v>60.770833333333343</v>
      </c>
      <c r="AU362" s="16">
        <f>IF( 数据!AU362&lt;=6,(数据!AU362-1)*权重!AK$48,              IF(数据!AU362&lt;=12, 5*权重!AK$48+(数据!AU362-6)*权重!AK$49,                              5*权重!AK$48+6*权重!AK$49+(数据!AU362-12)*权重!AK$51              )
 )</f>
        <v>15.7</v>
      </c>
      <c r="AV362" s="16">
        <f>IF( 数据!AV362&lt;=6,(数据!AV362-1)*权重!AL$48,              IF(数据!AV362&lt;=10, 5*权重!AL$48+(数据!AV362-4)*权重!AL$50,                              5*权重!AL$48+4*权重!AL$50+(数据!AV362-10)*权重!AL$52              )  )</f>
        <v>3.4</v>
      </c>
      <c r="AW362" s="16">
        <f>IF( 数据!AW362&lt;=6,(数据!AW362-1)*权重!AM$48,              IF(数据!AW362&lt;=10, 5*权重!AM$48+(数据!AW362-4)*权重!AM$50,                              5*权重!AM$48+4*权重!AM$50+(数据!AW362-10)*权重!AM$52              )  )</f>
        <v>4.5750000000000002</v>
      </c>
      <c r="AX362" s="16">
        <f>IF( 数据!AX362&lt;=6,(数据!AX362-1)*权重!AN$48,              IF(数据!AX362&lt;=10, 5*权重!AN$48+(数据!AX362-4)*权重!AN$50,                              5*权重!AN$48+4*权重!AN$50+(数据!AX362-10)*权重!AN$52              )  )</f>
        <v>23.75</v>
      </c>
      <c r="AY362" s="8">
        <v>1</v>
      </c>
      <c r="AZ362" s="8">
        <v>3</v>
      </c>
      <c r="BA362" s="8">
        <v>3</v>
      </c>
      <c r="BB362" s="8">
        <v>1</v>
      </c>
      <c r="BC362" s="8">
        <v>2</v>
      </c>
      <c r="BD362" s="8">
        <v>1</v>
      </c>
      <c r="BE362" s="8">
        <v>1</v>
      </c>
      <c r="BF362" s="8">
        <v>1</v>
      </c>
      <c r="BG362" s="8">
        <v>2</v>
      </c>
      <c r="BH362" s="8">
        <v>1</v>
      </c>
      <c r="BI362" s="8">
        <v>1</v>
      </c>
      <c r="BJ362" s="8" t="s">
        <v>26</v>
      </c>
      <c r="BK362" s="8" t="s">
        <v>20</v>
      </c>
      <c r="BL362" s="8">
        <v>16</v>
      </c>
      <c r="BM362" s="8" t="s">
        <v>26</v>
      </c>
      <c r="BN362" s="8"/>
      <c r="BO362" s="8">
        <v>51</v>
      </c>
      <c r="BP362" s="34">
        <v>46568</v>
      </c>
      <c r="BQ362" s="8" t="s">
        <v>21</v>
      </c>
      <c r="BR362" s="8" t="s">
        <v>156</v>
      </c>
    </row>
    <row r="363" spans="1:70" ht="15.5" thickBot="1" x14ac:dyDescent="0.35">
      <c r="A363" s="8" t="s">
        <v>26</v>
      </c>
      <c r="B363" s="16">
        <f t="shared" si="14"/>
        <v>334.57749999999999</v>
      </c>
      <c r="C363" s="8" t="s">
        <v>704</v>
      </c>
      <c r="D363" s="8" t="s">
        <v>154</v>
      </c>
      <c r="E363" s="33">
        <v>1</v>
      </c>
      <c r="F363" s="8">
        <v>0</v>
      </c>
      <c r="G363" s="8" t="s">
        <v>634</v>
      </c>
      <c r="H363" s="8" t="s">
        <v>32</v>
      </c>
      <c r="I363" s="8">
        <v>24</v>
      </c>
      <c r="J363" s="8">
        <v>132</v>
      </c>
      <c r="K363" s="8">
        <v>145</v>
      </c>
      <c r="L363" s="16">
        <f>IF( 数据!L363&lt;=6,(数据!L363-1)*权重!B$48,              IF(数据!L363&lt;=12, 5*权重!B$48+(数据!L363-6)*权重!B$49,                              5*权重!B$48+6*权重!B$49+(数据!L363-12)*权重!B$51              )
 )</f>
        <v>3.0833333333333335</v>
      </c>
      <c r="M363" s="16">
        <f>IF( 数据!M363&lt;=6,(数据!M363-1)*权重!C$48,              IF(数据!M363&lt;=12, 5*权重!C$48+(数据!M363-6)*权重!C$49,                              5*权重!C$48+6*权重!C$49+(数据!M363-12)*权重!C$51              )
 )</f>
        <v>1.1599999999999999</v>
      </c>
      <c r="N363" s="16">
        <f>IF( 数据!N363&lt;=6,(数据!N363-1)*权重!D$48,              IF(数据!N363&lt;=12, 5*权重!D$48+(数据!N363-6)*权重!D$49,                              5*权重!D$48+6*权重!D$49+(数据!N363-12)*权重!D$51              )
 )</f>
        <v>0</v>
      </c>
      <c r="O363" s="16">
        <f>IF( 数据!O363&lt;=6,(数据!O363-1)*权重!E$48,              IF(数据!O363&lt;=12, 5*权重!E$48+(数据!O363-6)*权重!E$49,                              5*权重!E$48+6*权重!E$49+(数据!O363-12)*权重!E$51              )
 )</f>
        <v>0</v>
      </c>
      <c r="P363" s="16">
        <f>IF( 数据!P363&lt;=6,(数据!P363-1)*权重!F$48,              IF(数据!P363&lt;=12, 5*权重!F$48+(数据!P363-6)*权重!F$49,                              5*权重!F$48+6*权重!F$49+(数据!P363-12)*权重!F$51              )
 )</f>
        <v>-3.4999999999999996</v>
      </c>
      <c r="Q363" s="16">
        <f>IF( 数据!Q363&lt;=6,(数据!Q363-1)*权重!G$48,              IF(数据!Q363&lt;=12, 5*权重!G$48+(数据!Q363-6)*权重!G$49,                              5*权重!G$48+6*权重!G$49+(数据!Q363-12)*权重!G$51              )
 )</f>
        <v>0</v>
      </c>
      <c r="R363" s="16">
        <f>IF( 数据!R363&lt;=6,(数据!R363-1)*权重!H$48,              IF(数据!R363&lt;=12, 5*权重!H$48+(数据!R363-6)*权重!H$49,                              5*权重!H$48+6*权重!H$49+(数据!R363-12)*权重!H$51              )
 )</f>
        <v>0</v>
      </c>
      <c r="S363" s="16">
        <f>IF( 数据!S363&lt;=6,(数据!S363-1)*权重!I$48,              IF(数据!S363&lt;=12, 5*权重!I$48+(数据!S363-6)*权重!I$49,                              5*权重!I$48+6*权重!I$49+(数据!S363-12)*权重!I$51              )
 )</f>
        <v>2.4</v>
      </c>
      <c r="T363" s="16">
        <f>IF( 数据!T363&lt;=6,(数据!T363-1)*权重!J$48,              IF(数据!T363&lt;=12, 5*权重!J$48+(数据!T363-6)*权重!J$49,                              5*权重!J$48+6*权重!J$49+(数据!T363-12)*权重!J$51              )
 )</f>
        <v>0</v>
      </c>
      <c r="U363" s="16">
        <f>IF( 数据!U363&lt;=6,(数据!U363-1)*权重!K$48,              IF(数据!U363&lt;=12, 5*权重!K$48+(数据!U363-6)*权重!K$49,                              5*权重!K$48+6*权重!K$49+(数据!U363-12)*权重!K$51              )
 )</f>
        <v>0</v>
      </c>
      <c r="V363" s="16">
        <f>IF( 数据!V363&lt;=6,(数据!V363-1)*权重!L$48,              IF(数据!V363&lt;=12, 5*权重!L$48+(数据!V363-6)*权重!L$49,                              5*权重!L$48+6*权重!L$49+(数据!V363-12)*权重!L$51              )
 )</f>
        <v>1.06</v>
      </c>
      <c r="W363" s="16">
        <f>IF( 数据!W363&lt;=6,(数据!W363-1)*权重!M$48,              IF(数据!W363&lt;=12, 5*权重!M$48+(数据!W363-6)*权重!M$49,                              5*权重!M$48+6*权重!M$49+(数据!W363-12)*权重!M$51              )
 )</f>
        <v>-0.51666666666666661</v>
      </c>
      <c r="X363" s="16">
        <f>IF( 数据!X363&lt;=6,(数据!X363-1)*权重!N$48,              IF(数据!X363&lt;=12, 5*权重!N$48+(数据!X363-6)*权重!N$49,                              5*权重!N$48+6*权重!N$49+(数据!X363-12)*权重!N$51              )
 )</f>
        <v>2.2166666666666663</v>
      </c>
      <c r="Y363" s="16">
        <f>IF( 数据!Y363&lt;=6,(数据!Y363-1)*权重!O$48,              IF(数据!Y363&lt;=12, 5*权重!O$48+(数据!Y363-6)*权重!O$49,                              5*权重!O$48+6*权重!O$49+(数据!Y363-12)*权重!O$51              )
 )</f>
        <v>0.48</v>
      </c>
      <c r="Z363" s="16">
        <f>IF( 数据!Z363&lt;=6,(数据!Z363-1)*权重!P$48,              IF(数据!Z363&lt;=10, 5*权重!P$48+(数据!Z363-4)*权重!P$50,                              5*权重!P$48+4*权重!P$50+(数据!Z363-10)*权重!P$52              )  )</f>
        <v>-1.425</v>
      </c>
      <c r="AA363" s="16">
        <f>IF( 数据!AA363&lt;=6,(数据!AA363-1)*权重!Q$48,              IF(数据!AA363&lt;=12, 5*权重!Q$48+(数据!AA363-6)*权重!Q$49,                              5*权重!Q$48+6*权重!Q$49+(数据!AA363-12)*权重!Q$51              )
 )</f>
        <v>4.5</v>
      </c>
      <c r="AB363" s="16">
        <f>IF( 数据!AB363&lt;=6,(数据!AB363-1)*权重!R$48,              IF(数据!AB363&lt;=10, 5*权重!R$48+(数据!AB363-4)*权重!R$50,                              5*权重!R$48+4*权重!R$50+(数据!AB363-10)*权重!R$52              )  )</f>
        <v>53.75</v>
      </c>
      <c r="AC363" s="16">
        <f>IF( 数据!AC363&lt;=6,(数据!AC363-1)*权重!S$48,              IF(数据!AC363&lt;=12, 5*权重!S$48+(数据!AC363-6)*权重!S$49,                              5*权重!S$48+6*权重!S$49+(数据!AC363-12)*权重!S$51              )
 )</f>
        <v>19.5</v>
      </c>
      <c r="AD363" s="16">
        <f>IF( 数据!AD363&lt;=6,(数据!AD363-1)*权重!T$48,              IF(数据!AD363&lt;=12, 5*权重!T$48+(数据!AD363-6)*权重!T$49,                              5*权重!T$48+6*权重!T$49+(数据!AD363-12)*权重!T$51              )
 )</f>
        <v>-0.83333333333333304</v>
      </c>
      <c r="AE363" s="16">
        <f>IF( 数据!AE363&lt;=6,(数据!AE363-1)*权重!U$48,              IF(数据!AE363&lt;=10, 5*权重!U$48+(数据!AE363-4)*权重!U$50,                              5*权重!U$48+4*权重!U$50+(数据!AE363-10)*权重!U$52              )  )</f>
        <v>-2.5999999999999996</v>
      </c>
      <c r="AF363" s="16">
        <f>IF( 数据!AF363&lt;=6,(数据!AF363-1)*权重!V$48,              IF(数据!AF363&lt;=10, 5*权重!V$48+(数据!AF363-4)*权重!V$50,                              5*权重!V$48+4*权重!V$50+(数据!AF363-10)*权重!V$52              )  )</f>
        <v>7.0875000000000004</v>
      </c>
      <c r="AG363" s="16">
        <f>IF( 数据!AG363&lt;=6,(数据!AG363-1)*权重!W$48,              IF(数据!AG363&lt;=12, 5*权重!W$48+(数据!AG363-6)*权重!W$49,                              5*权重!W$48+6*权重!W$49+(数据!AG363-12)*权重!W$51              )
 )</f>
        <v>3.75</v>
      </c>
      <c r="AH363" s="16">
        <f>IF( 数据!AH363&lt;=6,(数据!AH363-1)*权重!X$48,              IF(数据!AH363&lt;=10, 5*权重!X$48+(数据!AH363-4)*权重!X$50,                              5*权重!X$48+4*权重!X$50+(数据!AH363-10)*权重!X$52              )  )</f>
        <v>-4.9999999999999989E-2</v>
      </c>
      <c r="AI363" s="16">
        <f>IF( 数据!AI363&lt;=6,(数据!AI363-1)*权重!Y$48,              IF(数据!AI363&lt;=12, 5*权重!Y$48+(数据!AI363-6)*权重!Y$49,                              5*权重!Y$48+6*权重!Y$49+(数据!AI363-12)*权重!Y$51              )
 )</f>
        <v>0.04</v>
      </c>
      <c r="AJ363" s="16">
        <f>IF( 数据!AJ363&lt;=6,(数据!AJ363-1)*权重!Z$48,              IF(数据!AJ363&lt;=10, 5*权重!Z$48+(数据!AJ363-4)*权重!Z$50,                              5*权重!Z$48+4*权重!Z$50+(数据!AJ363-10)*权重!Z$52              )  )</f>
        <v>8.0750000000000011</v>
      </c>
      <c r="AK363" s="16">
        <f>IF( 数据!AK363&lt;=6,(数据!AK363-1)*权重!AA$48,              IF(数据!AK363&lt;=10, 5*权重!AA$48+(数据!AK363-4)*权重!AA$50,                              5*权重!AA$48+4*权重!AA$50+(数据!AK363-10)*权重!AA$52              )  )</f>
        <v>-1.4500000000000002</v>
      </c>
      <c r="AL363" s="16">
        <f>IF( 数据!AL363&lt;=6,(数据!AL363-1)*权重!AB$48,              IF(数据!AL363&lt;=12, 5*权重!AB$48+(数据!AL363-6)*权重!AB$49,                              5*权重!AB$48+6*权重!AB$49+(数据!AL363-12)*权重!AB$51              )
 )</f>
        <v>12.6</v>
      </c>
      <c r="AM363" s="16">
        <f>IF( 数据!AM363&lt;=6,(数据!AM363-1)*权重!AC$48,              IF(数据!AM363&lt;=12, 5*权重!AC$48+(数据!AM363-6)*权重!AC$49,                              5*权重!AC$48+6*权重!AC$49+(数据!AM363-12)*权重!AC$51              )
 )</f>
        <v>8.8666666666666671</v>
      </c>
      <c r="AN363" s="16">
        <f>IF( 数据!AN363&lt;=6,(数据!AN363-1)*权重!AD$48,              IF(数据!AN363&lt;=12, 5*权重!AD$48+(数据!AN363-6)*权重!AD$49,                              5*权重!AD$48+6*权重!AD$49+(数据!AN363-12)*权重!AD$51              )
 )</f>
        <v>60.666666666666664</v>
      </c>
      <c r="AO363" s="16">
        <f>IF( 数据!AO363&lt;=6,(数据!AO363-1)*权重!AE$48,              IF(数据!AO363&lt;=12, 5*权重!AE$48+(数据!AO363-6)*权重!AE$49,                              5*权重!AE$48+6*权重!AE$49+(数据!AO363-12)*权重!AE$51              )
 )</f>
        <v>15.1</v>
      </c>
      <c r="AP363" s="16">
        <f>IF( 数据!AP363&lt;=6,(数据!AP363-1)*权重!AF$48,              IF(数据!AP363&lt;=12, 5*权重!AF$48+(数据!AP363-6)*权重!AF$49,                              5*权重!AF$48+6*权重!AF$49+(数据!AP363-12)*权重!AF$51              )
 )</f>
        <v>19.3</v>
      </c>
      <c r="AQ363" s="16">
        <f>IF( 数据!AQ363&lt;=6,(数据!AQ363-1)*权重!AG$48,              IF(数据!AQ363&lt;=12, 5*权重!AG$48+(数据!AQ363-6)*权重!AG$49,                              5*权重!AG$48+6*权重!AG$49+(数据!AQ363-12)*权重!AG$51              )
 )</f>
        <v>16.966666666666669</v>
      </c>
      <c r="AR363" s="16">
        <f>IF( 数据!AR363&lt;=6,(数据!AR363-1)*权重!AH$48,              IF(数据!AR363&lt;=12, 5*权重!AH$48+(数据!AR363-6)*权重!AH$49,                              5*权重!AH$48+6*权重!AH$49+(数据!AR363-12)*权重!AH$51              )
 )</f>
        <v>11.716666666666665</v>
      </c>
      <c r="AS363" s="16">
        <f>IF( 数据!AS363&lt;=6,(数据!AS363-1)*权重!AI$48,              IF(数据!AS363&lt;=12, 5*权重!AI$48+(数据!AS363-6)*权重!AI$49,                              5*权重!AI$48+6*权重!AI$49+(数据!AS363-12)*权重!AI$51              )
 )</f>
        <v>4.416666666666667</v>
      </c>
      <c r="AT363" s="16">
        <f>IF( 数据!AT363&lt;=6,(数据!AT363-1)*权重!AJ$48,              IF(数据!AT363&lt;=12, 5*权重!AJ$48+(数据!AT363-6)*权重!AJ$49,                              5*权重!AJ$48+6*权重!AJ$49+(数据!AT363-12)*权重!AJ$51              )
 )</f>
        <v>54.541666666666671</v>
      </c>
      <c r="AU363" s="16">
        <f>IF( 数据!AU363&lt;=6,(数据!AU363-1)*权重!AK$48,              IF(数据!AU363&lt;=12, 5*权重!AK$48+(数据!AU363-6)*权重!AK$49,                              5*权重!AK$48+6*权重!AK$49+(数据!AU363-12)*权重!AK$51              )
 )</f>
        <v>4.7</v>
      </c>
      <c r="AV363" s="16">
        <f>IF( 数据!AV363&lt;=6,(数据!AV363-1)*权重!AL$48,              IF(数据!AV363&lt;=10, 5*权重!AL$48+(数据!AV363-4)*权重!AL$50,                              5*权重!AL$48+4*权重!AL$50+(数据!AV363-10)*权重!AL$52              )  )</f>
        <v>3.8250000000000002</v>
      </c>
      <c r="AW363" s="16">
        <f>IF( 数据!AW363&lt;=6,(数据!AW363-1)*权重!AM$48,              IF(数据!AW363&lt;=10, 5*权重!AM$48+(数据!AW363-4)*权重!AM$50,                              5*权重!AM$48+4*权重!AM$50+(数据!AW363-10)*权重!AM$52              )  )</f>
        <v>3.0750000000000002</v>
      </c>
      <c r="AX363" s="16">
        <f>IF( 数据!AX363&lt;=6,(数据!AX363-1)*权重!AN$48,              IF(数据!AX363&lt;=10, 5*权重!AN$48+(数据!AX363-4)*权重!AN$50,                              5*权重!AN$48+4*权重!AN$50+(数据!AX363-10)*权重!AN$52              )  )</f>
        <v>22.074999999999999</v>
      </c>
      <c r="AY363" s="8">
        <v>11</v>
      </c>
      <c r="AZ363" s="8">
        <v>12</v>
      </c>
      <c r="BA363" s="8">
        <v>15</v>
      </c>
      <c r="BB363" s="8">
        <v>11</v>
      </c>
      <c r="BC363" s="8">
        <v>12</v>
      </c>
      <c r="BD363" s="8">
        <v>11</v>
      </c>
      <c r="BE363" s="8">
        <v>13</v>
      </c>
      <c r="BF363" s="8">
        <v>12</v>
      </c>
      <c r="BG363" s="8">
        <v>12</v>
      </c>
      <c r="BH363" s="8">
        <v>11</v>
      </c>
      <c r="BI363" s="8">
        <v>10</v>
      </c>
      <c r="BJ363" s="8" t="s">
        <v>26</v>
      </c>
      <c r="BK363" s="8" t="s">
        <v>20</v>
      </c>
      <c r="BL363" s="8">
        <v>13</v>
      </c>
      <c r="BM363" s="8" t="s">
        <v>26</v>
      </c>
      <c r="BN363" s="8"/>
      <c r="BO363" s="8" t="s">
        <v>26</v>
      </c>
      <c r="BP363" s="34">
        <v>47664</v>
      </c>
      <c r="BQ363" s="8" t="s">
        <v>21</v>
      </c>
      <c r="BR363" s="8" t="s">
        <v>156</v>
      </c>
    </row>
    <row r="364" spans="1:70" ht="15.5" thickBot="1" x14ac:dyDescent="0.35">
      <c r="A364" s="8" t="s">
        <v>26</v>
      </c>
      <c r="B364" s="16">
        <f t="shared" si="14"/>
        <v>400.2383333333334</v>
      </c>
      <c r="C364" s="8" t="s">
        <v>705</v>
      </c>
      <c r="D364" s="8" t="s">
        <v>154</v>
      </c>
      <c r="E364" s="33">
        <v>1</v>
      </c>
      <c r="F364" s="8">
        <v>0</v>
      </c>
      <c r="G364" s="8" t="s">
        <v>296</v>
      </c>
      <c r="H364" s="8" t="s">
        <v>24</v>
      </c>
      <c r="I364" s="8">
        <v>33</v>
      </c>
      <c r="J364" s="8">
        <v>136</v>
      </c>
      <c r="K364" s="8">
        <v>155</v>
      </c>
      <c r="L364" s="16">
        <f>IF( 数据!L364&lt;=6,(数据!L364-1)*权重!B$48,              IF(数据!L364&lt;=12, 5*权重!B$48+(数据!L364-6)*权重!B$49,                              5*权重!B$48+6*权重!B$49+(数据!L364-12)*权重!B$51              )
 )</f>
        <v>3.4666666666666668</v>
      </c>
      <c r="M364" s="16">
        <f>IF( 数据!M364&lt;=6,(数据!M364-1)*权重!C$48,              IF(数据!M364&lt;=12, 5*权重!C$48+(数据!M364-6)*权重!C$49,                              5*权重!C$48+6*权重!C$49+(数据!M364-12)*权重!C$51              )
 )</f>
        <v>2.1</v>
      </c>
      <c r="N364" s="16">
        <f>IF( 数据!N364&lt;=6,(数据!N364-1)*权重!D$48,              IF(数据!N364&lt;=12, 5*权重!D$48+(数据!N364-6)*权重!D$49,                              5*权重!D$48+6*权重!D$49+(数据!N364-12)*权重!D$51              )
 )</f>
        <v>0.48</v>
      </c>
      <c r="O364" s="16">
        <f>IF( 数据!O364&lt;=6,(数据!O364-1)*权重!E$48,              IF(数据!O364&lt;=12, 5*权重!E$48+(数据!O364-6)*权重!E$49,                              5*权重!E$48+6*权重!E$49+(数据!O364-12)*权重!E$51              )
 )</f>
        <v>0</v>
      </c>
      <c r="P364" s="16">
        <f>IF( 数据!P364&lt;=6,(数据!P364-1)*权重!F$48,              IF(数据!P364&lt;=12, 5*权重!F$48+(数据!P364-6)*权重!F$49,                              5*权重!F$48+6*权重!F$49+(数据!P364-12)*权重!F$51              )
 )</f>
        <v>-3.1166666666666663</v>
      </c>
      <c r="Q364" s="16">
        <f>IF( 数据!Q364&lt;=6,(数据!Q364-1)*权重!G$48,              IF(数据!Q364&lt;=12, 5*权重!G$48+(数据!Q364-6)*权重!G$49,                              5*权重!G$48+6*权重!G$49+(数据!Q364-12)*权重!G$51              )
 )</f>
        <v>0</v>
      </c>
      <c r="R364" s="16">
        <f>IF( 数据!R364&lt;=6,(数据!R364-1)*权重!H$48,              IF(数据!R364&lt;=12, 5*权重!H$48+(数据!R364-6)*权重!H$49,                              5*权重!H$48+6*权重!H$49+(数据!R364-12)*权重!H$51              )
 )</f>
        <v>0</v>
      </c>
      <c r="S364" s="16">
        <f>IF( 数据!S364&lt;=6,(数据!S364-1)*权重!I$48,              IF(数据!S364&lt;=12, 5*权重!I$48+(数据!S364-6)*权重!I$49,                              5*权重!I$48+6*权重!I$49+(数据!S364-12)*权重!I$51              )
 )</f>
        <v>13.666666666666666</v>
      </c>
      <c r="T364" s="16">
        <f>IF( 数据!T364&lt;=6,(数据!T364-1)*权重!J$48,              IF(数据!T364&lt;=12, 5*权重!J$48+(数据!T364-6)*权重!J$49,                              5*权重!J$48+6*权重!J$49+(数据!T364-12)*权重!J$51              )
 )</f>
        <v>2.8833333333333333</v>
      </c>
      <c r="U364" s="16">
        <f>IF( 数据!U364&lt;=6,(数据!U364-1)*权重!K$48,              IF(数据!U364&lt;=12, 5*权重!K$48+(数据!U364-6)*权重!K$49,                              5*权重!K$48+6*权重!K$49+(数据!U364-12)*权重!K$51              )
 )</f>
        <v>0</v>
      </c>
      <c r="V364" s="16">
        <f>IF( 数据!V364&lt;=6,(数据!V364-1)*权重!L$48,              IF(数据!V364&lt;=12, 5*权重!L$48+(数据!V364-6)*权重!L$49,                              5*权重!L$48+6*权重!L$49+(数据!V364-12)*权重!L$51              )
 )</f>
        <v>9.5</v>
      </c>
      <c r="W364" s="16">
        <f>IF( 数据!W364&lt;=6,(数据!W364-1)*权重!M$48,              IF(数据!W364&lt;=12, 5*权重!M$48+(数据!W364-6)*权重!M$49,                              5*权重!M$48+6*权重!M$49+(数据!W364-12)*权重!M$51              )
 )</f>
        <v>-0.51666666666666661</v>
      </c>
      <c r="X364" s="16">
        <f>IF( 数据!X364&lt;=6,(数据!X364-1)*权重!N$48,              IF(数据!X364&lt;=12, 5*权重!N$48+(数据!X364-6)*权重!N$49,                              5*权重!N$48+6*权重!N$49+(数据!X364-12)*权重!N$51              )
 )</f>
        <v>1.7999999999999998</v>
      </c>
      <c r="Y364" s="16">
        <f>IF( 数据!Y364&lt;=6,(数据!Y364-1)*权重!O$48,              IF(数据!Y364&lt;=12, 5*权重!O$48+(数据!Y364-6)*权重!O$49,                              5*权重!O$48+6*权重!O$49+(数据!Y364-12)*权重!O$51              )
 )</f>
        <v>1.5333333333333332</v>
      </c>
      <c r="Z364" s="16">
        <f>IF( 数据!Z364&lt;=6,(数据!Z364-1)*权重!P$48,              IF(数据!Z364&lt;=10, 5*权重!P$48+(数据!Z364-4)*权重!P$50,                              5*权重!P$48+4*权重!P$50+(数据!Z364-10)*权重!P$52              )  )</f>
        <v>-1.425</v>
      </c>
      <c r="AA364" s="16">
        <f>IF( 数据!AA364&lt;=6,(数据!AA364-1)*权重!Q$48,              IF(数据!AA364&lt;=12, 5*权重!Q$48+(数据!AA364-6)*权重!Q$49,                              5*权重!Q$48+6*权重!Q$49+(数据!AA364-12)*权重!Q$51              )
 )</f>
        <v>6.2333333333333325</v>
      </c>
      <c r="AB364" s="16">
        <f>IF( 数据!AB364&lt;=6,(数据!AB364-1)*权重!R$48,              IF(数据!AB364&lt;=10, 5*权重!R$48+(数据!AB364-4)*权重!R$50,                              5*权重!R$48+4*权重!R$50+(数据!AB364-10)*权重!R$52              )  )</f>
        <v>58.25</v>
      </c>
      <c r="AC364" s="16">
        <f>IF( 数据!AC364&lt;=6,(数据!AC364-1)*权重!S$48,              IF(数据!AC364&lt;=12, 5*权重!S$48+(数据!AC364-6)*权重!S$49,                              5*权重!S$48+6*权重!S$49+(数据!AC364-12)*权重!S$51              )
 )</f>
        <v>20.183333333333334</v>
      </c>
      <c r="AD364" s="16">
        <f>IF( 数据!AD364&lt;=6,(数据!AD364-1)*权重!T$48,              IF(数据!AD364&lt;=12, 5*权重!T$48+(数据!AD364-6)*权重!T$49,                              5*权重!T$48+6*权重!T$49+(数据!AD364-12)*权重!T$51              )
 )</f>
        <v>-0.49999999999999956</v>
      </c>
      <c r="AE364" s="16">
        <f>IF( 数据!AE364&lt;=6,(数据!AE364-1)*权重!U$48,              IF(数据!AE364&lt;=10, 5*权重!U$48+(数据!AE364-4)*权重!U$50,                              5*权重!U$48+4*权重!U$50+(数据!AE364-10)*权重!U$52              )  )</f>
        <v>-2.1999999999999993</v>
      </c>
      <c r="AF364" s="16">
        <f>IF( 数据!AF364&lt;=6,(数据!AF364-1)*权重!V$48,              IF(数据!AF364&lt;=10, 5*权重!V$48+(数据!AF364-4)*权重!V$50,                              5*权重!V$48+4*权重!V$50+(数据!AF364-10)*权重!V$52              )  )</f>
        <v>6.75</v>
      </c>
      <c r="AG364" s="16">
        <f>IF( 数据!AG364&lt;=6,(数据!AG364-1)*权重!W$48,              IF(数据!AG364&lt;=12, 5*权重!W$48+(数据!AG364-6)*权重!W$49,                              5*权重!W$48+6*权重!W$49+(数据!AG364-12)*权重!W$51              )
 )</f>
        <v>3.0999999999999996</v>
      </c>
      <c r="AH364" s="16">
        <f>IF( 数据!AH364&lt;=6,(数据!AH364-1)*权重!X$48,              IF(数据!AH364&lt;=10, 5*权重!X$48+(数据!AH364-4)*权重!X$50,                              5*权重!X$48+4*权重!X$50+(数据!AH364-10)*权重!X$52              )  )</f>
        <v>6.25E-2</v>
      </c>
      <c r="AI364" s="16">
        <f>IF( 数据!AI364&lt;=6,(数据!AI364-1)*权重!Y$48,              IF(数据!AI364&lt;=12, 5*权重!Y$48+(数据!AI364-6)*权重!Y$49,                              5*权重!Y$48+6*权重!Y$49+(数据!AI364-12)*权重!Y$51              )
 )</f>
        <v>1.3333333333333333</v>
      </c>
      <c r="AJ364" s="16">
        <f>IF( 数据!AJ364&lt;=6,(数据!AJ364-1)*权重!Z$48,              IF(数据!AJ364&lt;=10, 5*权重!Z$48+(数据!AJ364-4)*权重!Z$50,                              5*权重!Z$48+4*权重!Z$50+(数据!AJ364-10)*权重!Z$52              )  )</f>
        <v>9.8375000000000004</v>
      </c>
      <c r="AK364" s="16">
        <f>IF( 数据!AK364&lt;=6,(数据!AK364-1)*权重!AA$48,              IF(数据!AK364&lt;=10, 5*权重!AA$48+(数据!AK364-4)*权重!AA$50,                              5*权重!AA$48+4*权重!AA$50+(数据!AK364-10)*权重!AA$52              )  )</f>
        <v>-0.92500000000000004</v>
      </c>
      <c r="AL364" s="16">
        <f>IF( 数据!AL364&lt;=6,(数据!AL364-1)*权重!AB$48,              IF(数据!AL364&lt;=12, 5*权重!AB$48+(数据!AL364-6)*权重!AB$49,                              5*权重!AB$48+6*权重!AB$49+(数据!AL364-12)*权重!AB$51              )
 )</f>
        <v>15.3</v>
      </c>
      <c r="AM364" s="16">
        <f>IF( 数据!AM364&lt;=6,(数据!AM364-1)*权重!AC$48,              IF(数据!AM364&lt;=12, 5*权重!AC$48+(数据!AM364-6)*权重!AC$49,                              5*权重!AC$48+6*权重!AC$49+(数据!AM364-12)*权重!AC$51              )
 )</f>
        <v>10.333333333333334</v>
      </c>
      <c r="AN364" s="16">
        <f>IF( 数据!AN364&lt;=6,(数据!AN364-1)*权重!AD$48,              IF(数据!AN364&lt;=12, 5*权重!AD$48+(数据!AN364-6)*权重!AD$49,                              5*权重!AD$48+6*权重!AD$49+(数据!AN364-12)*权重!AD$51              )
 )</f>
        <v>72.604166666666671</v>
      </c>
      <c r="AO364" s="16">
        <f>IF( 数据!AO364&lt;=6,(数据!AO364-1)*权重!AE$48,              IF(数据!AO364&lt;=12, 5*权重!AE$48+(数据!AO364-6)*权重!AE$49,                              5*权重!AE$48+6*权重!AE$49+(数据!AO364-12)*权重!AE$51              )
 )</f>
        <v>11.116666666666667</v>
      </c>
      <c r="AP364" s="16">
        <f>IF( 数据!AP364&lt;=6,(数据!AP364-1)*权重!AF$48,              IF(数据!AP364&lt;=12, 5*权重!AF$48+(数据!AP364-6)*权重!AF$49,                              5*权重!AF$48+6*权重!AF$49+(数据!AP364-12)*权重!AF$51              )
 )</f>
        <v>13.833333333333334</v>
      </c>
      <c r="AQ364" s="16">
        <f>IF( 数据!AQ364&lt;=6,(数据!AQ364-1)*权重!AG$48,              IF(数据!AQ364&lt;=12, 5*权重!AG$48+(数据!AQ364-6)*权重!AG$49,                              5*权重!AG$48+6*权重!AG$49+(数据!AQ364-12)*权重!AG$51              )
 )</f>
        <v>18.316666666666666</v>
      </c>
      <c r="AR364" s="16">
        <f>IF( 数据!AR364&lt;=6,(数据!AR364-1)*权重!AH$48,              IF(数据!AR364&lt;=12, 5*权重!AH$48+(数据!AR364-6)*权重!AH$49,                              5*权重!AH$48+6*权重!AH$49+(数据!AR364-12)*权重!AH$51              )
 )</f>
        <v>14.566666666666665</v>
      </c>
      <c r="AS364" s="16">
        <f>IF( 数据!AS364&lt;=6,(数据!AS364-1)*权重!AI$48,              IF(数据!AS364&lt;=12, 5*权重!AI$48+(数据!AS364-6)*权重!AI$49,                              5*权重!AI$48+6*权重!AI$49+(数据!AS364-12)*权重!AI$51              )
 )</f>
        <v>8.5500000000000007</v>
      </c>
      <c r="AT364" s="16">
        <f>IF( 数据!AT364&lt;=6,(数据!AT364-1)*权重!AJ$48,              IF(数据!AT364&lt;=12, 5*权重!AJ$48+(数据!AT364-6)*权重!AJ$49,                              5*权重!AJ$48+6*权重!AJ$49+(数据!AT364-12)*权重!AJ$51              )
 )</f>
        <v>60.770833333333343</v>
      </c>
      <c r="AU364" s="16">
        <f>IF( 数据!AU364&lt;=6,(数据!AU364-1)*权重!AK$48,              IF(数据!AU364&lt;=12, 5*权重!AK$48+(数据!AU364-6)*权重!AK$49,                              5*权重!AK$48+6*权重!AK$49+(数据!AU364-12)*权重!AK$51              )
 )</f>
        <v>13.899999999999999</v>
      </c>
      <c r="AV364" s="16">
        <f>IF( 数据!AV364&lt;=6,(数据!AV364-1)*权重!AL$48,              IF(数据!AV364&lt;=10, 5*权重!AL$48+(数据!AV364-4)*权重!AL$50,                              5*权重!AL$48+4*权重!AL$50+(数据!AV364-10)*权重!AL$52              )  )</f>
        <v>2.5499999999999998</v>
      </c>
      <c r="AW364" s="16">
        <f>IF( 数据!AW364&lt;=6,(数据!AW364-1)*权重!AM$48,              IF(数据!AW364&lt;=10, 5*权重!AM$48+(数据!AW364-4)*权重!AM$50,                              5*权重!AM$48+4*权重!AM$50+(数据!AW364-10)*权重!AM$52              )  )</f>
        <v>3.8250000000000002</v>
      </c>
      <c r="AX364" s="16">
        <f>IF( 数据!AX364&lt;=6,(数据!AX364-1)*权重!AN$48,              IF(数据!AX364&lt;=10, 5*权重!AN$48+(数据!AX364-4)*权重!AN$50,                              5*权重!AN$48+4*权重!AN$50+(数据!AX364-10)*权重!AN$52              )  )</f>
        <v>22.074999999999999</v>
      </c>
      <c r="AY364" s="8">
        <v>1</v>
      </c>
      <c r="AZ364" s="8">
        <v>2</v>
      </c>
      <c r="BA364" s="8">
        <v>2</v>
      </c>
      <c r="BB364" s="8">
        <v>2</v>
      </c>
      <c r="BC364" s="8">
        <v>1</v>
      </c>
      <c r="BD364" s="8">
        <v>3</v>
      </c>
      <c r="BE364" s="8">
        <v>1</v>
      </c>
      <c r="BF364" s="8">
        <v>4</v>
      </c>
      <c r="BG364" s="8">
        <v>2</v>
      </c>
      <c r="BH364" s="8">
        <v>3</v>
      </c>
      <c r="BI364" s="8">
        <v>1</v>
      </c>
      <c r="BJ364" s="8" t="s">
        <v>26</v>
      </c>
      <c r="BK364" s="8" t="s">
        <v>20</v>
      </c>
      <c r="BL364" s="8">
        <v>15</v>
      </c>
      <c r="BM364" s="8" t="s">
        <v>26</v>
      </c>
      <c r="BN364" s="8"/>
      <c r="BO364" s="8">
        <v>123</v>
      </c>
      <c r="BP364" s="34">
        <v>46203</v>
      </c>
      <c r="BQ364" s="8" t="s">
        <v>21</v>
      </c>
      <c r="BR364" s="8" t="s">
        <v>156</v>
      </c>
    </row>
    <row r="365" spans="1:70" ht="15.5" thickBot="1" x14ac:dyDescent="0.35">
      <c r="A365" s="8" t="s">
        <v>26</v>
      </c>
      <c r="B365" s="16">
        <f t="shared" si="14"/>
        <v>415.06</v>
      </c>
      <c r="C365" s="8" t="s">
        <v>706</v>
      </c>
      <c r="D365" s="8" t="s">
        <v>484</v>
      </c>
      <c r="E365" s="33">
        <v>0.9</v>
      </c>
      <c r="F365" s="8">
        <v>0</v>
      </c>
      <c r="G365" s="8" t="s">
        <v>294</v>
      </c>
      <c r="H365" s="8" t="s">
        <v>707</v>
      </c>
      <c r="I365" s="8">
        <v>35</v>
      </c>
      <c r="J365" s="8">
        <v>129</v>
      </c>
      <c r="K365" s="8">
        <v>148</v>
      </c>
      <c r="L365" s="16">
        <f>IF( 数据!L365&lt;=6,(数据!L365-1)*权重!B$48,              IF(数据!L365&lt;=12, 5*权重!B$48+(数据!L365-6)*权重!B$49,                              5*权重!B$48+6*权重!B$49+(数据!L365-12)*权重!B$51              )
 )</f>
        <v>3.0833333333333335</v>
      </c>
      <c r="M365" s="16">
        <f>IF( 数据!M365&lt;=6,(数据!M365-1)*权重!C$48,              IF(数据!M365&lt;=12, 5*权重!C$48+(数据!M365-6)*权重!C$49,                              5*权重!C$48+6*权重!C$49+(数据!M365-12)*权重!C$51              )
 )</f>
        <v>1.3</v>
      </c>
      <c r="N365" s="16">
        <f>IF( 数据!N365&lt;=6,(数据!N365-1)*权重!D$48,              IF(数据!N365&lt;=12, 5*权重!D$48+(数据!N365-6)*权重!D$49,                              5*权重!D$48+6*权重!D$49+(数据!N365-12)*权重!D$51              )
 )</f>
        <v>-1.4999999999999902E-2</v>
      </c>
      <c r="O365" s="16">
        <f>IF( 数据!O365&lt;=6,(数据!O365-1)*权重!E$48,              IF(数据!O365&lt;=12, 5*权重!E$48+(数据!O365-6)*权重!E$49,                              5*权重!E$48+6*权重!E$49+(数据!O365-12)*权重!E$51              )
 )</f>
        <v>0</v>
      </c>
      <c r="P365" s="16">
        <f>IF( 数据!P365&lt;=6,(数据!P365-1)*权重!F$48,              IF(数据!P365&lt;=12, 5*权重!F$48+(数据!P365-6)*权重!F$49,                              5*权重!F$48+6*权重!F$49+(数据!P365-12)*权重!F$51              )
 )</f>
        <v>-3.1166666666666663</v>
      </c>
      <c r="Q365" s="16">
        <f>IF( 数据!Q365&lt;=6,(数据!Q365-1)*权重!G$48,              IF(数据!Q365&lt;=12, 5*权重!G$48+(数据!Q365-6)*权重!G$49,                              5*权重!G$48+6*权重!G$49+(数据!Q365-12)*权重!G$51              )
 )</f>
        <v>0</v>
      </c>
      <c r="R365" s="16">
        <f>IF( 数据!R365&lt;=6,(数据!R365-1)*权重!H$48,              IF(数据!R365&lt;=12, 5*权重!H$48+(数据!R365-6)*权重!H$49,                              5*权重!H$48+6*权重!H$49+(数据!R365-12)*权重!H$51              )
 )</f>
        <v>0</v>
      </c>
      <c r="S365" s="16">
        <f>IF( 数据!S365&lt;=6,(数据!S365-1)*权重!I$48,              IF(数据!S365&lt;=12, 5*权重!I$48+(数据!S365-6)*权重!I$49,                              5*权重!I$48+6*权重!I$49+(数据!S365-12)*权重!I$51              )
 )</f>
        <v>16.566666666666666</v>
      </c>
      <c r="T365" s="16">
        <f>IF( 数据!T365&lt;=6,(数据!T365-1)*权重!J$48,              IF(数据!T365&lt;=12, 5*权重!J$48+(数据!T365-6)*权重!J$49,                              5*权重!J$48+6*权重!J$49+(数据!T365-12)*权重!J$51              )
 )</f>
        <v>2.2666666666666666</v>
      </c>
      <c r="U365" s="16">
        <f>IF( 数据!U365&lt;=6,(数据!U365-1)*权重!K$48,              IF(数据!U365&lt;=12, 5*权重!K$48+(数据!U365-6)*权重!K$49,                              5*权重!K$48+6*权重!K$49+(数据!U365-12)*权重!K$51              )
 )</f>
        <v>0</v>
      </c>
      <c r="V365" s="16">
        <f>IF( 数据!V365&lt;=6,(数据!V365-1)*权重!L$48,              IF(数据!V365&lt;=12, 5*权重!L$48+(数据!V365-6)*权重!L$49,                              5*权重!L$48+6*权重!L$49+(数据!V365-12)*权重!L$51              )
 )</f>
        <v>7.5000000000000009</v>
      </c>
      <c r="W365" s="16">
        <f>IF( 数据!W365&lt;=6,(数据!W365-1)*权重!M$48,              IF(数据!W365&lt;=12, 5*权重!M$48+(数据!W365-6)*权重!M$49,                              5*权重!M$48+6*权重!M$49+(数据!W365-12)*权重!M$51              )
 )</f>
        <v>-0.51666666666666661</v>
      </c>
      <c r="X365" s="16">
        <f>IF( 数据!X365&lt;=6,(数据!X365-1)*权重!N$48,              IF(数据!X365&lt;=12, 5*权重!N$48+(数据!X365-6)*权重!N$49,                              5*权重!N$48+6*权重!N$49+(数据!X365-12)*权重!N$51              )
 )</f>
        <v>3.1999999999999997</v>
      </c>
      <c r="Y365" s="16">
        <f>IF( 数据!Y365&lt;=6,(数据!Y365-1)*权重!O$48,              IF(数据!Y365&lt;=12, 5*权重!O$48+(数据!Y365-6)*权重!O$49,                              5*权重!O$48+6*权重!O$49+(数据!Y365-12)*权重!O$51              )
 )</f>
        <v>1.45</v>
      </c>
      <c r="Z365" s="16">
        <f>IF( 数据!Z365&lt;=6,(数据!Z365-1)*权重!P$48,              IF(数据!Z365&lt;=10, 5*权重!P$48+(数据!Z365-4)*权重!P$50,                              5*权重!P$48+4*权重!P$50+(数据!Z365-10)*权重!P$52              )  )</f>
        <v>-0.90000000000000013</v>
      </c>
      <c r="AA365" s="16">
        <f>IF( 数据!AA365&lt;=6,(数据!AA365-1)*权重!Q$48,              IF(数据!AA365&lt;=12, 5*权重!Q$48+(数据!AA365-6)*权重!Q$49,                              5*权重!Q$48+6*权重!Q$49+(数据!AA365-12)*权重!Q$51              )
 )</f>
        <v>5.8</v>
      </c>
      <c r="AB365" s="16">
        <f>IF( 数据!AB365&lt;=6,(数据!AB365-1)*权重!R$48,              IF(数据!AB365&lt;=10, 5*权重!R$48+(数据!AB365-4)*权重!R$50,                              5*权重!R$48+4*权重!R$50+(数据!AB365-10)*权重!R$52              )  )</f>
        <v>56</v>
      </c>
      <c r="AC365" s="16">
        <f>IF( 数据!AC365&lt;=6,(数据!AC365-1)*权重!S$48,              IF(数据!AC365&lt;=12, 5*权重!S$48+(数据!AC365-6)*权重!S$49,                              5*权重!S$48+6*权重!S$49+(数据!AC365-12)*权重!S$51              )
 )</f>
        <v>18.75</v>
      </c>
      <c r="AD365" s="16">
        <f>IF( 数据!AD365&lt;=6,(数据!AD365-1)*权重!T$48,              IF(数据!AD365&lt;=12, 5*权重!T$48+(数据!AD365-6)*权重!T$49,                              5*权重!T$48+6*权重!T$49+(数据!AD365-12)*权重!T$51              )
 )</f>
        <v>-0.83333333333333304</v>
      </c>
      <c r="AE365" s="16">
        <f>IF( 数据!AE365&lt;=6,(数据!AE365-1)*权重!U$48,              IF(数据!AE365&lt;=10, 5*权重!U$48+(数据!AE365-4)*权重!U$50,                              5*权重!U$48+4*权重!U$50+(数据!AE365-10)*权重!U$52              )  )</f>
        <v>-2.7249999999999996</v>
      </c>
      <c r="AF365" s="16">
        <f>IF( 数据!AF365&lt;=6,(数据!AF365-1)*权重!V$48,              IF(数据!AF365&lt;=10, 5*权重!V$48+(数据!AF365-4)*权重!V$50,                              5*权重!V$48+4*权重!V$50+(数据!AF365-10)*权重!V$52              )  )</f>
        <v>7.0875000000000004</v>
      </c>
      <c r="AG365" s="16">
        <f>IF( 数据!AG365&lt;=6,(数据!AG365-1)*权重!W$48,              IF(数据!AG365&lt;=12, 5*权重!W$48+(数据!AG365-6)*权重!W$49,                              5*权重!W$48+6*权重!W$49+(数据!AG365-12)*权重!W$51              )
 )</f>
        <v>3.75</v>
      </c>
      <c r="AH365" s="16">
        <f>IF( 数据!AH365&lt;=6,(数据!AH365-1)*权重!X$48,              IF(数据!AH365&lt;=10, 5*权重!X$48+(数据!AH365-4)*权重!X$50,                              5*权重!X$48+4*权重!X$50+(数据!AH365-10)*权重!X$52              )  )</f>
        <v>-4.9999999999999989E-2</v>
      </c>
      <c r="AI365" s="16">
        <f>IF( 数据!AI365&lt;=6,(数据!AI365-1)*权重!Y$48,              IF(数据!AI365&lt;=12, 5*权重!Y$48+(数据!AI365-6)*权重!Y$49,                              5*权重!Y$48+6*权重!Y$49+(数据!AI365-12)*权重!Y$51              )
 )</f>
        <v>0.26666666666666666</v>
      </c>
      <c r="AJ365" s="16">
        <f>IF( 数据!AJ365&lt;=6,(数据!AJ365-1)*权重!Z$48,              IF(数据!AJ365&lt;=10, 5*权重!Z$48+(数据!AJ365-4)*权重!Z$50,                              5*权重!Z$48+4*权重!Z$50+(数据!AJ365-10)*权重!Z$52              )  )</f>
        <v>9.25</v>
      </c>
      <c r="AK365" s="16">
        <f>IF( 数据!AK365&lt;=6,(数据!AK365-1)*权重!AA$48,              IF(数据!AK365&lt;=10, 5*权重!AA$48+(数据!AK365-4)*权重!AA$50,                              5*权重!AA$48+4*权重!AA$50+(数据!AK365-10)*权重!AA$52              )  )</f>
        <v>-1.2750000000000001</v>
      </c>
      <c r="AL365" s="16">
        <f>IF( 数据!AL365&lt;=6,(数据!AL365-1)*权重!AB$48,              IF(数据!AL365&lt;=12, 5*权重!AB$48+(数据!AL365-6)*权重!AB$49,                              5*权重!AB$48+6*权重!AB$49+(数据!AL365-12)*权重!AB$51              )
 )</f>
        <v>13.5</v>
      </c>
      <c r="AM365" s="16">
        <f>IF( 数据!AM365&lt;=6,(数据!AM365-1)*权重!AC$48,              IF(数据!AM365&lt;=12, 5*权重!AC$48+(数据!AM365-6)*权重!AC$49,                              5*权重!AC$48+6*权重!AC$49+(数据!AM365-12)*权重!AC$51              )
 )</f>
        <v>8.3666666666666671</v>
      </c>
      <c r="AN365" s="16">
        <f>IF( 数据!AN365&lt;=6,(数据!AN365-1)*权重!AD$48,              IF(数据!AN365&lt;=12, 5*权重!AD$48+(数据!AN365-6)*权重!AD$49,                              5*权重!AD$48+6*权重!AD$49+(数据!AN365-12)*权重!AD$51              )
 )</f>
        <v>77.333333333333329</v>
      </c>
      <c r="AO365" s="16">
        <f>IF( 数据!AO365&lt;=6,(数据!AO365-1)*权重!AE$48,              IF(数据!AO365&lt;=12, 5*权重!AE$48+(数据!AO365-6)*权重!AE$49,                              5*权重!AE$48+6*权重!AE$49+(数据!AO365-12)*权重!AE$51              )
 )</f>
        <v>12.5</v>
      </c>
      <c r="AP365" s="16">
        <f>IF( 数据!AP365&lt;=6,(数据!AP365-1)*权重!AF$48,              IF(数据!AP365&lt;=12, 5*权重!AF$48+(数据!AP365-6)*权重!AF$49,                              5*权重!AF$48+6*权重!AF$49+(数据!AP365-12)*权重!AF$51              )
 )</f>
        <v>13.5</v>
      </c>
      <c r="AQ365" s="16">
        <f>IF( 数据!AQ365&lt;=6,(数据!AQ365-1)*权重!AG$48,              IF(数据!AQ365&lt;=12, 5*权重!AG$48+(数据!AQ365-6)*权重!AG$49,                              5*权重!AG$48+6*权重!AG$49+(数据!AQ365-12)*权重!AG$51              )
 )</f>
        <v>18.316666666666666</v>
      </c>
      <c r="AR365" s="16">
        <f>IF( 数据!AR365&lt;=6,(数据!AR365-1)*权重!AH$48,              IF(数据!AR365&lt;=12, 5*权重!AH$48+(数据!AR365-6)*权重!AH$49,                              5*权重!AH$48+6*权重!AH$49+(数据!AR365-12)*权重!AH$51              )
 )</f>
        <v>16.899999999999999</v>
      </c>
      <c r="AS365" s="16">
        <f>IF( 数据!AS365&lt;=6,(数据!AS365-1)*权重!AI$48,              IF(数据!AS365&lt;=12, 5*权重!AI$48+(数据!AS365-6)*权重!AI$49,                              5*权重!AI$48+6*权重!AI$49+(数据!AS365-12)*权重!AI$51              )
 )</f>
        <v>8.5500000000000007</v>
      </c>
      <c r="AT365" s="16">
        <f>IF( 数据!AT365&lt;=6,(数据!AT365-1)*权重!AJ$48,              IF(数据!AT365&lt;=12, 5*权重!AJ$48+(数据!AT365-6)*权重!AJ$49,                              5*权重!AJ$48+6*权重!AJ$49+(数据!AT365-12)*权重!AJ$51              )
 )</f>
        <v>76.75</v>
      </c>
      <c r="AU365" s="16">
        <f>IF( 数据!AU365&lt;=6,(数据!AU365-1)*权重!AK$48,              IF(数据!AU365&lt;=12, 5*权重!AK$48+(数据!AU365-6)*权重!AK$49,                              5*权重!AK$48+6*权重!AK$49+(数据!AU365-12)*权重!AK$51              )
 )</f>
        <v>12.366666666666667</v>
      </c>
      <c r="AV365" s="16">
        <f>IF( 数据!AV365&lt;=6,(数据!AV365-1)*权重!AL$48,              IF(数据!AV365&lt;=10, 5*权重!AL$48+(数据!AV365-4)*权重!AL$50,                              5*权重!AL$48+4*权重!AL$50+(数据!AV365-10)*权重!AL$52              )  )</f>
        <v>3.4</v>
      </c>
      <c r="AW365" s="16">
        <f>IF( 数据!AW365&lt;=6,(数据!AW365-1)*权重!AM$48,              IF(数据!AW365&lt;=10, 5*权重!AM$48+(数据!AW365-4)*权重!AM$50,                              5*权重!AM$48+4*权重!AM$50+(数据!AW365-10)*权重!AM$52              )  )</f>
        <v>3.8250000000000002</v>
      </c>
      <c r="AX365" s="16">
        <f>IF( 数据!AX365&lt;=6,(数据!AX365-1)*权重!AN$48,              IF(数据!AX365&lt;=10, 5*权重!AN$48+(数据!AX365-4)*权重!AN$50,                              5*权重!AN$48+4*权重!AN$50+(数据!AX365-10)*权重!AN$52              )  )</f>
        <v>22.912499999999998</v>
      </c>
      <c r="AY365" s="8">
        <v>2</v>
      </c>
      <c r="AZ365" s="8">
        <v>1</v>
      </c>
      <c r="BA365" s="8">
        <v>3</v>
      </c>
      <c r="BB365" s="8">
        <v>2</v>
      </c>
      <c r="BC365" s="8">
        <v>3</v>
      </c>
      <c r="BD365" s="8">
        <v>2</v>
      </c>
      <c r="BE365" s="8">
        <v>2</v>
      </c>
      <c r="BF365" s="8">
        <v>1</v>
      </c>
      <c r="BG365" s="8">
        <v>2</v>
      </c>
      <c r="BH365" s="8">
        <v>1</v>
      </c>
      <c r="BI365" s="8">
        <v>2</v>
      </c>
      <c r="BJ365" s="8" t="s">
        <v>26</v>
      </c>
      <c r="BK365" s="8" t="s">
        <v>22</v>
      </c>
      <c r="BL365" s="8">
        <v>15</v>
      </c>
      <c r="BM365" s="8" t="s">
        <v>26</v>
      </c>
      <c r="BN365" s="8"/>
      <c r="BO365" s="8">
        <v>104</v>
      </c>
      <c r="BP365" s="34">
        <v>46203</v>
      </c>
      <c r="BQ365" s="8" t="s">
        <v>21</v>
      </c>
      <c r="BR365" s="8" t="s">
        <v>156</v>
      </c>
    </row>
    <row r="366" spans="1:70" ht="15.5" thickBot="1" x14ac:dyDescent="0.35">
      <c r="A366" s="8" t="s">
        <v>26</v>
      </c>
      <c r="B366" s="16">
        <f t="shared" si="14"/>
        <v>424.15083333333337</v>
      </c>
      <c r="C366" s="8" t="s">
        <v>708</v>
      </c>
      <c r="D366" s="8" t="s">
        <v>154</v>
      </c>
      <c r="E366" s="33">
        <v>1</v>
      </c>
      <c r="F366" s="8">
        <v>0</v>
      </c>
      <c r="G366" s="8" t="s">
        <v>28</v>
      </c>
      <c r="H366" s="8" t="s">
        <v>709</v>
      </c>
      <c r="I366" s="8">
        <v>27</v>
      </c>
      <c r="J366" s="8">
        <v>138</v>
      </c>
      <c r="K366" s="8">
        <v>150</v>
      </c>
      <c r="L366" s="16">
        <f>IF( 数据!L366&lt;=6,(数据!L366-1)*权重!B$48,              IF(数据!L366&lt;=12, 5*权重!B$48+(数据!L366-6)*权重!B$49,                              5*权重!B$48+6*权重!B$49+(数据!L366-12)*权重!B$51              )
 )</f>
        <v>3.0833333333333335</v>
      </c>
      <c r="M366" s="16">
        <f>IF( 数据!M366&lt;=6,(数据!M366-1)*权重!C$48,              IF(数据!M366&lt;=12, 5*权重!C$48+(数据!M366-6)*权重!C$49,                              5*权重!C$48+6*权重!C$49+(数据!M366-12)*权重!C$51              )
 )</f>
        <v>0.90000000000000013</v>
      </c>
      <c r="N366" s="16">
        <f>IF( 数据!N366&lt;=6,(数据!N366-1)*权重!D$48,              IF(数据!N366&lt;=12, 5*权重!D$48+(数据!N366-6)*权重!D$49,                              5*权重!D$48+6*权重!D$49+(数据!N366-12)*权重!D$51              )
 )</f>
        <v>-0.82999999999999985</v>
      </c>
      <c r="O366" s="16">
        <f>IF( 数据!O366&lt;=6,(数据!O366-1)*权重!E$48,              IF(数据!O366&lt;=12, 5*权重!E$48+(数据!O366-6)*权重!E$49,                              5*权重!E$48+6*权重!E$49+(数据!O366-12)*权重!E$51              )
 )</f>
        <v>0</v>
      </c>
      <c r="P366" s="16">
        <f>IF( 数据!P366&lt;=6,(数据!P366-1)*权重!F$48,              IF(数据!P366&lt;=12, 5*权重!F$48+(数据!P366-6)*权重!F$49,                              5*权重!F$48+6*权重!F$49+(数据!P366-12)*权重!F$51              )
 )</f>
        <v>-3.5166666666666662</v>
      </c>
      <c r="Q366" s="16">
        <f>IF( 数据!Q366&lt;=6,(数据!Q366-1)*权重!G$48,              IF(数据!Q366&lt;=12, 5*权重!G$48+(数据!Q366-6)*权重!G$49,                              5*权重!G$48+6*权重!G$49+(数据!Q366-12)*权重!G$51              )
 )</f>
        <v>0</v>
      </c>
      <c r="R366" s="16">
        <f>IF( 数据!R366&lt;=6,(数据!R366-1)*权重!H$48,              IF(数据!R366&lt;=12, 5*权重!H$48+(数据!R366-6)*权重!H$49,                              5*权重!H$48+6*权重!H$49+(数据!R366-12)*权重!H$51              )
 )</f>
        <v>0</v>
      </c>
      <c r="S366" s="16">
        <f>IF( 数据!S366&lt;=6,(数据!S366-1)*权重!I$48,              IF(数据!S366&lt;=12, 5*权重!I$48+(数据!S366-6)*权重!I$49,                              5*权重!I$48+6*权重!I$49+(数据!S366-12)*权重!I$51              )
 )</f>
        <v>16.566666666666666</v>
      </c>
      <c r="T366" s="16">
        <f>IF( 数据!T366&lt;=6,(数据!T366-1)*权重!J$48,              IF(数据!T366&lt;=12, 5*权重!J$48+(数据!T366-6)*权重!J$49,                              5*权重!J$48+6*权重!J$49+(数据!T366-12)*权重!J$51              )
 )</f>
        <v>3.3</v>
      </c>
      <c r="U366" s="16">
        <f>IF( 数据!U366&lt;=6,(数据!U366-1)*权重!K$48,              IF(数据!U366&lt;=12, 5*权重!K$48+(数据!U366-6)*权重!K$49,                              5*权重!K$48+6*权重!K$49+(数据!U366-12)*权重!K$51              )
 )</f>
        <v>0</v>
      </c>
      <c r="V366" s="16">
        <f>IF( 数据!V366&lt;=6,(数据!V366-1)*权重!L$48,              IF(数据!V366&lt;=12, 5*权重!L$48+(数据!V366-6)*权重!L$49,                              5*权重!L$48+6*权重!L$49+(数据!V366-12)*权重!L$51              )
 )</f>
        <v>5.6666666666666679</v>
      </c>
      <c r="W366" s="16">
        <f>IF( 数据!W366&lt;=6,(数据!W366-1)*权重!M$48,              IF(数据!W366&lt;=12, 5*权重!M$48+(数据!W366-6)*权重!M$49,                              5*权重!M$48+6*权重!M$49+(数据!W366-12)*权重!M$51              )
 )</f>
        <v>-0.5</v>
      </c>
      <c r="X366" s="16">
        <f>IF( 数据!X366&lt;=6,(数据!X366-1)*权重!N$48,              IF(数据!X366&lt;=12, 5*权重!N$48+(数据!X366-6)*权重!N$49,                              5*权重!N$48+6*权重!N$49+(数据!X366-12)*权重!N$51              )
 )</f>
        <v>2.1333333333333333</v>
      </c>
      <c r="Y366" s="16">
        <f>IF( 数据!Y366&lt;=6,(数据!Y366-1)*权重!O$48,              IF(数据!Y366&lt;=12, 5*权重!O$48+(数据!Y366-6)*权重!O$49,                              5*权重!O$48+6*权重!O$49+(数据!Y366-12)*权重!O$51              )
 )</f>
        <v>0.96</v>
      </c>
      <c r="Z366" s="16">
        <f>IF( 数据!Z366&lt;=6,(数据!Z366-1)*权重!P$48,              IF(数据!Z366&lt;=10, 5*权重!P$48+(数据!Z366-4)*权重!P$50,                              5*权重!P$48+4*权重!P$50+(数据!Z366-10)*权重!P$52              )  )</f>
        <v>-1.25</v>
      </c>
      <c r="AA366" s="16">
        <f>IF( 数据!AA366&lt;=6,(数据!AA366-1)*权重!Q$48,              IF(数据!AA366&lt;=12, 5*权重!Q$48+(数据!AA366-6)*权重!Q$49,                              5*权重!Q$48+6*权重!Q$49+(数据!AA366-12)*权重!Q$51              )
 )</f>
        <v>5.166666666666667</v>
      </c>
      <c r="AB366" s="16">
        <f>IF( 数据!AB366&lt;=6,(数据!AB366-1)*权重!R$48,              IF(数据!AB366&lt;=10, 5*权重!R$48+(数据!AB366-4)*权重!R$50,                              5*权重!R$48+4*权重!R$50+(数据!AB366-10)*权重!R$52              )  )</f>
        <v>55.25</v>
      </c>
      <c r="AC366" s="16">
        <f>IF( 数据!AC366&lt;=6,(数据!AC366-1)*权重!S$48,              IF(数据!AC366&lt;=12, 5*权重!S$48+(数据!AC366-6)*权重!S$49,                              5*权重!S$48+6*权重!S$49+(数据!AC366-12)*权重!S$51              )
 )</f>
        <v>19.5</v>
      </c>
      <c r="AD366" s="16">
        <f>IF( 数据!AD366&lt;=6,(数据!AD366-1)*权重!T$48,              IF(数据!AD366&lt;=12, 5*权重!T$48+(数据!AD366-6)*权重!T$49,                              5*权重!T$48+6*权重!T$49+(数据!AD366-12)*权重!T$51              )
 )</f>
        <v>-1.5999999999999996</v>
      </c>
      <c r="AE366" s="16">
        <f>IF( 数据!AE366&lt;=6,(数据!AE366-1)*权重!U$48,              IF(数据!AE366&lt;=10, 5*权重!U$48+(数据!AE366-4)*权重!U$50,                              5*权重!U$48+4*权重!U$50+(数据!AE366-10)*权重!U$52              )  )</f>
        <v>-4.0999999999999996</v>
      </c>
      <c r="AF366" s="16">
        <f>IF( 数据!AF366&lt;=6,(数据!AF366-1)*权重!V$48,              IF(数据!AF366&lt;=10, 5*权重!V$48+(数据!AF366-4)*权重!V$50,                              5*权重!V$48+4*权重!V$50+(数据!AF366-10)*权重!V$52              )  )</f>
        <v>7.6125000000000007</v>
      </c>
      <c r="AG366" s="16">
        <f>IF( 数据!AG366&lt;=6,(数据!AG366-1)*权重!W$48,              IF(数据!AG366&lt;=12, 5*权重!W$48+(数据!AG366-6)*权重!W$49,                              5*权重!W$48+6*权重!W$49+(数据!AG366-12)*权重!W$51              )
 )</f>
        <v>7</v>
      </c>
      <c r="AH366" s="16">
        <f>IF( 数据!AH366&lt;=6,(数据!AH366-1)*权重!X$48,              IF(数据!AH366&lt;=10, 5*权重!X$48+(数据!AH366-4)*权重!X$50,                              5*权重!X$48+4*权重!X$50+(数据!AH366-10)*权重!X$52              )  )</f>
        <v>0.17500000000000004</v>
      </c>
      <c r="AI366" s="16">
        <f>IF( 数据!AI366&lt;=6,(数据!AI366-1)*权重!Y$48,              IF(数据!AI366&lt;=12, 5*权重!Y$48+(数据!AI366-6)*权重!Y$49,                              5*权重!Y$48+6*权重!Y$49+(数据!AI366-12)*权重!Y$51              )
 )</f>
        <v>0</v>
      </c>
      <c r="AJ366" s="16">
        <f>IF( 数据!AJ366&lt;=6,(数据!AJ366-1)*权重!Z$48,              IF(数据!AJ366&lt;=10, 5*权重!Z$48+(数据!AJ366-4)*权重!Z$50,                              5*权重!Z$48+4*权重!Z$50+(数据!AJ366-10)*权重!Z$52              )  )</f>
        <v>6.65</v>
      </c>
      <c r="AK366" s="16">
        <f>IF( 数据!AK366&lt;=6,(数据!AK366-1)*权重!AA$48,              IF(数据!AK366&lt;=10, 5*权重!AA$48+(数据!AK366-4)*权重!AA$50,                              5*权重!AA$48+4*权重!AA$50+(数据!AK366-10)*权重!AA$52              )  )</f>
        <v>-0.57500000000000018</v>
      </c>
      <c r="AL366" s="16">
        <f>IF( 数据!AL366&lt;=6,(数据!AL366-1)*权重!AB$48,              IF(数据!AL366&lt;=12, 5*权重!AB$48+(数据!AL366-6)*权重!AB$49,                              5*权重!AB$48+6*权重!AB$49+(数据!AL366-12)*权重!AB$51              )
 )</f>
        <v>12.6</v>
      </c>
      <c r="AM366" s="16">
        <f>IF( 数据!AM366&lt;=6,(数据!AM366-1)*权重!AC$48,              IF(数据!AM366&lt;=12, 5*权重!AC$48+(数据!AM366-6)*权重!AC$49,                              5*权重!AC$48+6*权重!AC$49+(数据!AM366-12)*权重!AC$51              )
 )</f>
        <v>8.5</v>
      </c>
      <c r="AN366" s="16">
        <f>IF( 数据!AN366&lt;=6,(数据!AN366-1)*权重!AD$48,              IF(数据!AN366&lt;=12, 5*权重!AD$48+(数据!AN366-6)*权重!AD$49,                              5*权重!AD$48+6*权重!AD$49+(数据!AN366-12)*权重!AD$51              )
 )</f>
        <v>86.791666666666657</v>
      </c>
      <c r="AO366" s="16">
        <f>IF( 数据!AO366&lt;=6,(数据!AO366-1)*权重!AE$48,              IF(数据!AO366&lt;=12, 5*权重!AE$48+(数据!AO366-6)*权重!AE$49,                              5*权重!AE$48+6*权重!AE$49+(数据!AO366-12)*权重!AE$51              )
 )</f>
        <v>9.7333333333333343</v>
      </c>
      <c r="AP366" s="16">
        <f>IF( 数据!AP366&lt;=6,(数据!AP366-1)*权重!AF$48,              IF(数据!AP366&lt;=12, 5*权重!AF$48+(数据!AP366-6)*权重!AF$49,                              5*权重!AF$48+6*权重!AF$49+(数据!AP366-12)*权重!AF$51              )
 )</f>
        <v>15.433333333333334</v>
      </c>
      <c r="AQ366" s="16">
        <f>IF( 数据!AQ366&lt;=6,(数据!AQ366-1)*权重!AG$48,              IF(数据!AQ366&lt;=12, 5*权重!AG$48+(数据!AQ366-6)*权重!AG$49,                              5*权重!AG$48+6*权重!AG$49+(数据!AQ366-12)*权重!AG$51              )
 )</f>
        <v>19.350000000000001</v>
      </c>
      <c r="AR366" s="16">
        <f>IF( 数据!AR366&lt;=6,(数据!AR366-1)*权重!AH$48,              IF(数据!AR366&lt;=12, 5*权重!AH$48+(数据!AR366-6)*权重!AH$49,                              5*权重!AH$48+6*权重!AH$49+(数据!AR366-12)*权重!AH$51              )
 )</f>
        <v>16.899999999999999</v>
      </c>
      <c r="AS366" s="16">
        <f>IF( 数据!AS366&lt;=6,(数据!AS366-1)*权重!AI$48,              IF(数据!AS366&lt;=12, 5*权重!AI$48+(数据!AS366-6)*权重!AI$49,                              5*权重!AI$48+6*权重!AI$49+(数据!AS366-12)*权重!AI$51              )
 )</f>
        <v>6.6500000000000012</v>
      </c>
      <c r="AT366" s="16">
        <f>IF( 数据!AT366&lt;=6,(数据!AT366-1)*权重!AJ$48,              IF(数据!AT366&lt;=12, 5*权重!AJ$48+(数据!AT366-6)*权重!AJ$49,                              5*权重!AJ$48+6*权重!AJ$49+(数据!AT366-12)*权重!AJ$51              )
 )</f>
        <v>81.625</v>
      </c>
      <c r="AU366" s="16">
        <f>IF( 数据!AU366&lt;=6,(数据!AU366-1)*权重!AK$48,              IF(数据!AU366&lt;=12, 5*权重!AK$48+(数据!AU366-6)*权重!AK$49,                              5*权重!AK$48+6*权重!AK$49+(数据!AU366-12)*权重!AK$51              )
 )</f>
        <v>14.799999999999999</v>
      </c>
      <c r="AV366" s="16">
        <f>IF( 数据!AV366&lt;=6,(数据!AV366-1)*权重!AL$48,              IF(数据!AV366&lt;=10, 5*权重!AL$48+(数据!AV366-4)*权重!AL$50,                              5*权重!AL$48+4*权重!AL$50+(数据!AV366-10)*权重!AL$52              )  )</f>
        <v>2.9749999999999996</v>
      </c>
      <c r="AW366" s="16">
        <f>IF( 数据!AW366&lt;=6,(数据!AW366-1)*权重!AM$48,              IF(数据!AW366&lt;=10, 5*权重!AM$48+(数据!AW366-4)*权重!AM$50,                              5*权重!AM$48+4*权重!AM$50+(数据!AW366-10)*权重!AM$52              )  )</f>
        <v>3.45</v>
      </c>
      <c r="AX366" s="16">
        <f>IF( 数据!AX366&lt;=6,(数据!AX366-1)*权重!AN$48,              IF(数据!AX366&lt;=10, 5*权重!AN$48+(数据!AX366-4)*权重!AN$50,                              5*权重!AN$48+4*权重!AN$50+(数据!AX366-10)*权重!AN$52              )  )</f>
        <v>23.75</v>
      </c>
      <c r="AY366" s="8">
        <v>4</v>
      </c>
      <c r="AZ366" s="8">
        <v>3</v>
      </c>
      <c r="BA366" s="8">
        <v>1</v>
      </c>
      <c r="BB366" s="8">
        <v>3</v>
      </c>
      <c r="BC366" s="8">
        <v>3</v>
      </c>
      <c r="BD366" s="8">
        <v>3</v>
      </c>
      <c r="BE366" s="8">
        <v>1</v>
      </c>
      <c r="BF366" s="8">
        <v>2</v>
      </c>
      <c r="BG366" s="8">
        <v>3</v>
      </c>
      <c r="BH366" s="8">
        <v>2</v>
      </c>
      <c r="BI366" s="8">
        <v>3</v>
      </c>
      <c r="BJ366" s="8" t="s">
        <v>26</v>
      </c>
      <c r="BK366" s="8" t="s">
        <v>20</v>
      </c>
      <c r="BL366" s="8">
        <v>14</v>
      </c>
      <c r="BM366" s="8" t="s">
        <v>26</v>
      </c>
      <c r="BN366" s="8"/>
      <c r="BO366" s="8">
        <v>2</v>
      </c>
      <c r="BP366" s="34">
        <v>48029</v>
      </c>
      <c r="BQ366" s="8" t="s">
        <v>21</v>
      </c>
      <c r="BR366" s="8" t="s">
        <v>156</v>
      </c>
    </row>
    <row r="367" spans="1:70" ht="15.5" thickBot="1" x14ac:dyDescent="0.35">
      <c r="A367" s="8" t="s">
        <v>26</v>
      </c>
      <c r="B367" s="16">
        <f t="shared" si="14"/>
        <v>418.76499999999999</v>
      </c>
      <c r="C367" s="8" t="s">
        <v>710</v>
      </c>
      <c r="D367" s="8" t="s">
        <v>154</v>
      </c>
      <c r="E367" s="33">
        <v>1</v>
      </c>
      <c r="F367" s="8">
        <v>0</v>
      </c>
      <c r="G367" s="8" t="s">
        <v>28</v>
      </c>
      <c r="H367" s="8" t="s">
        <v>711</v>
      </c>
      <c r="I367" s="8">
        <v>28</v>
      </c>
      <c r="J367" s="8">
        <v>152</v>
      </c>
      <c r="K367" s="8">
        <v>160</v>
      </c>
      <c r="L367" s="16">
        <f>IF( 数据!L367&lt;=6,(数据!L367-1)*权重!B$48,              IF(数据!L367&lt;=12, 5*权重!B$48+(数据!L367-6)*权重!B$49,                              5*权重!B$48+6*权重!B$49+(数据!L367-12)*权重!B$51              )
 )</f>
        <v>3.4666666666666668</v>
      </c>
      <c r="M367" s="16">
        <f>IF( 数据!M367&lt;=6,(数据!M367-1)*权重!C$48,              IF(数据!M367&lt;=12, 5*权重!C$48+(数据!M367-6)*权重!C$49,                              5*权重!C$48+6*权重!C$49+(数据!M367-12)*权重!C$51              )
 )</f>
        <v>0.91666666666666674</v>
      </c>
      <c r="N367" s="16">
        <f>IF( 数据!N367&lt;=6,(数据!N367-1)*权重!D$48,              IF(数据!N367&lt;=12, 5*权重!D$48+(数据!N367-6)*权重!D$49,                              5*权重!D$48+6*权重!D$49+(数据!N367-12)*权重!D$51              )
 )</f>
        <v>0.64</v>
      </c>
      <c r="O367" s="16">
        <f>IF( 数据!O367&lt;=6,(数据!O367-1)*权重!E$48,              IF(数据!O367&lt;=12, 5*权重!E$48+(数据!O367-6)*权重!E$49,                              5*权重!E$48+6*权重!E$49+(数据!O367-12)*权重!E$51              )
 )</f>
        <v>0</v>
      </c>
      <c r="P367" s="16">
        <f>IF( 数据!P367&lt;=6,(数据!P367-1)*权重!F$48,              IF(数据!P367&lt;=12, 5*权重!F$48+(数据!P367-6)*权重!F$49,                              5*权重!F$48+6*权重!F$49+(数据!P367-12)*权重!F$51              )
 )</f>
        <v>-2.7333333333333329</v>
      </c>
      <c r="Q367" s="16">
        <f>IF( 数据!Q367&lt;=6,(数据!Q367-1)*权重!G$48,              IF(数据!Q367&lt;=12, 5*权重!G$48+(数据!Q367-6)*权重!G$49,                              5*权重!G$48+6*权重!G$49+(数据!Q367-12)*权重!G$51              )
 )</f>
        <v>0</v>
      </c>
      <c r="R367" s="16">
        <f>IF( 数据!R367&lt;=6,(数据!R367-1)*权重!H$48,              IF(数据!R367&lt;=12, 5*权重!H$48+(数据!R367-6)*权重!H$49,                              5*权重!H$48+6*权重!H$49+(数据!R367-12)*权重!H$51              )
 )</f>
        <v>0</v>
      </c>
      <c r="S367" s="16">
        <f>IF( 数据!S367&lt;=6,(数据!S367-1)*权重!I$48,              IF(数据!S367&lt;=12, 5*权重!I$48+(数据!S367-6)*权重!I$49,                              5*权重!I$48+6*权重!I$49+(数据!S367-12)*权重!I$51              )
 )</f>
        <v>17.933333333333334</v>
      </c>
      <c r="T367" s="16">
        <f>IF( 数据!T367&lt;=6,(数据!T367-1)*权重!J$48,              IF(数据!T367&lt;=12, 5*权重!J$48+(数据!T367-6)*权重!J$49,                              5*权重!J$48+6*权重!J$49+(数据!T367-12)*权重!J$51              )
 )</f>
        <v>2.2666666666666666</v>
      </c>
      <c r="U367" s="16">
        <f>IF( 数据!U367&lt;=6,(数据!U367-1)*权重!K$48,              IF(数据!U367&lt;=12, 5*权重!K$48+(数据!U367-6)*权重!K$49,                              5*权重!K$48+6*权重!K$49+(数据!U367-12)*权重!K$51              )
 )</f>
        <v>0</v>
      </c>
      <c r="V367" s="16">
        <f>IF( 数据!V367&lt;=6,(数据!V367-1)*权重!L$48,              IF(数据!V367&lt;=12, 5*权重!L$48+(数据!V367-6)*权重!L$49,                              5*权重!L$48+6*权重!L$49+(数据!V367-12)*权重!L$51              )
 )</f>
        <v>9.5</v>
      </c>
      <c r="W367" s="16">
        <f>IF( 数据!W367&lt;=6,(数据!W367-1)*权重!M$48,              IF(数据!W367&lt;=12, 5*权重!M$48+(数据!W367-6)*权重!M$49,                              5*权重!M$48+6*权重!M$49+(数据!W367-12)*权重!M$51              )
 )</f>
        <v>0.76666666666666661</v>
      </c>
      <c r="X367" s="16">
        <f>IF( 数据!X367&lt;=6,(数据!X367-1)*权重!N$48,              IF(数据!X367&lt;=12, 5*权重!N$48+(数据!X367-6)*权重!N$49,                              5*权重!N$48+6*权重!N$49+(数据!X367-12)*权重!N$51              )
 )</f>
        <v>1.9666666666666666</v>
      </c>
      <c r="Y367" s="16">
        <f>IF( 数据!Y367&lt;=6,(数据!Y367-1)*权重!O$48,              IF(数据!Y367&lt;=12, 5*权重!O$48+(数据!Y367-6)*权重!O$49,                              5*权重!O$48+6*权重!O$49+(数据!Y367-12)*权重!O$51              )
 )</f>
        <v>3.3666666666666667</v>
      </c>
      <c r="Z367" s="16">
        <f>IF( 数据!Z367&lt;=6,(数据!Z367-1)*权重!P$48,              IF(数据!Z367&lt;=10, 5*权重!P$48+(数据!Z367-4)*权重!P$50,                              5*权重!P$48+4*权重!P$50+(数据!Z367-10)*权重!P$52              )  )</f>
        <v>-0.90000000000000013</v>
      </c>
      <c r="AA367" s="16">
        <f>IF( 数据!AA367&lt;=6,(数据!AA367-1)*权重!Q$48,              IF(数据!AA367&lt;=12, 5*权重!Q$48+(数据!AA367-6)*权重!Q$49,                              5*权重!Q$48+6*权重!Q$49+(数据!AA367-12)*权重!Q$51              )
 )</f>
        <v>6.2333333333333325</v>
      </c>
      <c r="AB367" s="16">
        <f>IF( 数据!AB367&lt;=6,(数据!AB367-1)*权重!R$48,              IF(数据!AB367&lt;=10, 5*权重!R$48+(数据!AB367-4)*权重!R$50,                              5*权重!R$48+4*权重!R$50+(数据!AB367-10)*权重!R$52              )  )</f>
        <v>58.25</v>
      </c>
      <c r="AC367" s="16">
        <f>IF( 数据!AC367&lt;=6,(数据!AC367-1)*权重!S$48,              IF(数据!AC367&lt;=12, 5*权重!S$48+(数据!AC367-6)*权重!S$49,                              5*权重!S$48+6*权重!S$49+(数据!AC367-12)*权重!S$51              )
 )</f>
        <v>18</v>
      </c>
      <c r="AD367" s="16">
        <f>IF( 数据!AD367&lt;=6,(数据!AD367-1)*权重!T$48,              IF(数据!AD367&lt;=12, 5*权重!T$48+(数据!AD367-6)*权重!T$49,                              5*权重!T$48+6*权重!T$49+(数据!AD367-12)*权重!T$51              )
 )</f>
        <v>-0.86666666666666625</v>
      </c>
      <c r="AE367" s="16">
        <f>IF( 数据!AE367&lt;=6,(数据!AE367-1)*权重!U$48,              IF(数据!AE367&lt;=10, 5*权重!U$48+(数据!AE367-4)*权重!U$50,                              5*权重!U$48+4*权重!U$50+(数据!AE367-10)*权重!U$52              )  )</f>
        <v>-2.1999999999999993</v>
      </c>
      <c r="AF367" s="16">
        <f>IF( 数据!AF367&lt;=6,(数据!AF367-1)*权重!V$48,              IF(数据!AF367&lt;=10, 5*权重!V$48+(数据!AF367-4)*权重!V$50,                              5*权重!V$48+4*权重!V$50+(数据!AF367-10)*权重!V$52              )  )</f>
        <v>6.75</v>
      </c>
      <c r="AG367" s="16">
        <f>IF( 数据!AG367&lt;=6,(数据!AG367-1)*权重!W$48,              IF(数据!AG367&lt;=12, 5*权重!W$48+(数据!AG367-6)*权重!W$49,                              5*权重!W$48+6*权重!W$49+(数据!AG367-12)*权重!W$51              )
 )</f>
        <v>3.3</v>
      </c>
      <c r="AH367" s="16">
        <f>IF( 数据!AH367&lt;=6,(数据!AH367-1)*权重!X$48,              IF(数据!AH367&lt;=10, 5*权重!X$48+(数据!AH367-4)*权重!X$50,                              5*权重!X$48+4*权重!X$50+(数据!AH367-10)*权重!X$52              )  )</f>
        <v>6.25E-2</v>
      </c>
      <c r="AI367" s="16">
        <f>IF( 数据!AI367&lt;=6,(数据!AI367-1)*权重!Y$48,              IF(数据!AI367&lt;=12, 5*权重!Y$48+(数据!AI367-6)*权重!Y$49,                              5*权重!Y$48+6*权重!Y$49+(数据!AI367-12)*权重!Y$51              )
 )</f>
        <v>0.8</v>
      </c>
      <c r="AJ367" s="16">
        <f>IF( 数据!AJ367&lt;=6,(数据!AJ367-1)*权重!Z$48,              IF(数据!AJ367&lt;=10, 5*权重!Z$48+(数据!AJ367-4)*权重!Z$50,                              5*权重!Z$48+4*权重!Z$50+(数据!AJ367-10)*权重!Z$52              )  )</f>
        <v>11.012499999999999</v>
      </c>
      <c r="AK367" s="16">
        <f>IF( 数据!AK367&lt;=6,(数据!AK367-1)*权重!AA$48,              IF(数据!AK367&lt;=10, 5*权重!AA$48+(数据!AK367-4)*权重!AA$50,                              5*权重!AA$48+4*权重!AA$50+(数据!AK367-10)*权重!AA$52              )  )</f>
        <v>-1.8</v>
      </c>
      <c r="AL367" s="16">
        <f>IF( 数据!AL367&lt;=6,(数据!AL367-1)*权重!AB$48,              IF(数据!AL367&lt;=12, 5*权重!AB$48+(数据!AL367-6)*权重!AB$49,                              5*权重!AB$48+6*权重!AB$49+(数据!AL367-12)*权重!AB$51              )
 )</f>
        <v>14.4</v>
      </c>
      <c r="AM367" s="16">
        <f>IF( 数据!AM367&lt;=6,(数据!AM367-1)*权重!AC$48,              IF(数据!AM367&lt;=12, 5*权重!AC$48+(数据!AM367-6)*权重!AC$49,                              5*权重!AC$48+6*权重!AC$49+(数据!AM367-12)*权重!AC$51              )
 )</f>
        <v>9.2333333333333343</v>
      </c>
      <c r="AN367" s="16">
        <f>IF( 数据!AN367&lt;=6,(数据!AN367-1)*权重!AD$48,              IF(数据!AN367&lt;=12, 5*权重!AD$48+(数据!AN367-6)*权重!AD$49,                              5*权重!AD$48+6*权重!AD$49+(数据!AN367-12)*权重!AD$51              )
 )</f>
        <v>82.0625</v>
      </c>
      <c r="AO367" s="16">
        <f>IF( 数据!AO367&lt;=6,(数据!AO367-1)*权重!AE$48,              IF(数据!AO367&lt;=12, 5*权重!AE$48+(数据!AO367-6)*权重!AE$49,                              5*权重!AE$48+6*权重!AE$49+(数据!AO367-12)*权重!AE$51              )
 )</f>
        <v>6.9666666666666668</v>
      </c>
      <c r="AP367" s="16">
        <f>IF( 数据!AP367&lt;=6,(数据!AP367-1)*权重!AF$48,              IF(数据!AP367&lt;=12, 5*权重!AF$48+(数据!AP367-6)*权重!AF$49,                              5*权重!AF$48+6*权重!AF$49+(数据!AP367-12)*权重!AF$51              )
 )</f>
        <v>13.5</v>
      </c>
      <c r="AQ367" s="16">
        <f>IF( 数据!AQ367&lt;=6,(数据!AQ367-1)*权重!AG$48,              IF(数据!AQ367&lt;=12, 5*权重!AG$48+(数据!AQ367-6)*权重!AG$49,                              5*权重!AG$48+6*权重!AG$49+(数据!AQ367-12)*权重!AG$51              )
 )</f>
        <v>19.350000000000001</v>
      </c>
      <c r="AR367" s="16">
        <f>IF( 数据!AR367&lt;=6,(数据!AR367-1)*权重!AH$48,              IF(数据!AR367&lt;=12, 5*权重!AH$48+(数据!AR367-6)*权重!AH$49,                              5*权重!AH$48+6*权重!AH$49+(数据!AR367-12)*权重!AH$51              )
 )</f>
        <v>11.716666666666665</v>
      </c>
      <c r="AS367" s="16">
        <f>IF( 数据!AS367&lt;=6,(数据!AS367-1)*权重!AI$48,              IF(数据!AS367&lt;=12, 5*权重!AI$48+(数据!AS367-6)*权重!AI$49,                              5*权重!AI$48+6*权重!AI$49+(数据!AS367-12)*权重!AI$51              )
 )</f>
        <v>0.56666666666666687</v>
      </c>
      <c r="AT367" s="16">
        <f>IF( 数据!AT367&lt;=6,(数据!AT367-1)*权重!AJ$48,              IF(数据!AT367&lt;=12, 5*权重!AJ$48+(数据!AT367-6)*权重!AJ$49,                              5*权重!AJ$48+6*权重!AJ$49+(数据!AT367-12)*权重!AJ$51              )
 )</f>
        <v>76.75</v>
      </c>
      <c r="AU367" s="16">
        <f>IF( 数据!AU367&lt;=6,(数据!AU367-1)*权重!AK$48,              IF(数据!AU367&lt;=12, 5*权重!AK$48+(数据!AU367-6)*权重!AK$49,                              5*权重!AK$48+6*权重!AK$49+(数据!AU367-12)*权重!AK$51              )
 )</f>
        <v>14.499999999999998</v>
      </c>
      <c r="AV367" s="16">
        <f>IF( 数据!AV367&lt;=6,(数据!AV367-1)*权重!AL$48,              IF(数据!AV367&lt;=10, 5*权重!AL$48+(数据!AV367-4)*权重!AL$50,                              5*权重!AL$48+4*权重!AL$50+(数据!AV367-10)*权重!AL$52              )  )</f>
        <v>3.8250000000000002</v>
      </c>
      <c r="AW367" s="16">
        <f>IF( 数据!AW367&lt;=6,(数据!AW367-1)*权重!AM$48,              IF(数据!AW367&lt;=10, 5*权重!AM$48+(数据!AW367-4)*权重!AM$50,                              5*权重!AM$48+4*权重!AM$50+(数据!AW367-10)*权重!AM$52              )  )</f>
        <v>4.5750000000000002</v>
      </c>
      <c r="AX367" s="16">
        <f>IF( 数据!AX367&lt;=6,(数据!AX367-1)*权重!AN$48,              IF(数据!AX367&lt;=10, 5*权重!AN$48+(数据!AX367-4)*权重!AN$50,                              5*权重!AN$48+4*权重!AN$50+(数据!AX367-10)*权重!AN$52              )  )</f>
        <v>24.587499999999999</v>
      </c>
      <c r="AY367" s="8">
        <v>2</v>
      </c>
      <c r="AZ367" s="8">
        <v>1</v>
      </c>
      <c r="BA367" s="8">
        <v>3</v>
      </c>
      <c r="BB367" s="8">
        <v>3</v>
      </c>
      <c r="BC367" s="8">
        <v>3</v>
      </c>
      <c r="BD367" s="8">
        <v>1</v>
      </c>
      <c r="BE367" s="8">
        <v>1</v>
      </c>
      <c r="BF367" s="8">
        <v>2</v>
      </c>
      <c r="BG367" s="8">
        <v>1</v>
      </c>
      <c r="BH367" s="8">
        <v>3</v>
      </c>
      <c r="BI367" s="8">
        <v>1</v>
      </c>
      <c r="BJ367" s="8" t="s">
        <v>26</v>
      </c>
      <c r="BK367" s="8" t="s">
        <v>20</v>
      </c>
      <c r="BL367" s="8">
        <v>17</v>
      </c>
      <c r="BM367" s="8" t="s">
        <v>26</v>
      </c>
      <c r="BN367" s="8"/>
      <c r="BO367" s="8">
        <v>80</v>
      </c>
      <c r="BP367" s="34">
        <v>47664</v>
      </c>
      <c r="BQ367" s="8" t="s">
        <v>21</v>
      </c>
      <c r="BR367" s="8" t="s">
        <v>156</v>
      </c>
    </row>
    <row r="368" spans="1:70" ht="15.5" thickBot="1" x14ac:dyDescent="0.35">
      <c r="A368" s="8" t="s">
        <v>26</v>
      </c>
      <c r="B368" s="16">
        <f t="shared" si="14"/>
        <v>403.83083333333326</v>
      </c>
      <c r="C368" s="8" t="s">
        <v>712</v>
      </c>
      <c r="D368" s="8" t="s">
        <v>154</v>
      </c>
      <c r="E368" s="33">
        <v>1</v>
      </c>
      <c r="F368" s="8">
        <v>0</v>
      </c>
      <c r="G368" s="8" t="s">
        <v>585</v>
      </c>
      <c r="H368" s="8" t="s">
        <v>323</v>
      </c>
      <c r="I368" s="8">
        <v>28</v>
      </c>
      <c r="J368" s="8">
        <v>136</v>
      </c>
      <c r="K368" s="8">
        <v>150</v>
      </c>
      <c r="L368" s="16">
        <f>IF( 数据!L368&lt;=6,(数据!L368-1)*权重!B$48,              IF(数据!L368&lt;=12, 5*权重!B$48+(数据!L368-6)*权重!B$49,                              5*权重!B$48+6*权重!B$49+(数据!L368-12)*权重!B$51              )
 )</f>
        <v>3</v>
      </c>
      <c r="M368" s="16">
        <f>IF( 数据!M368&lt;=6,(数据!M368-1)*权重!C$48,              IF(数据!M368&lt;=12, 5*权重!C$48+(数据!M368-6)*权重!C$49,                              5*权重!C$48+6*权重!C$49+(数据!M368-12)*权重!C$51              )
 )</f>
        <v>0.91666666666666674</v>
      </c>
      <c r="N368" s="16">
        <f>IF( 数据!N368&lt;=6,(数据!N368-1)*权重!D$48,              IF(数据!N368&lt;=12, 5*权重!D$48+(数据!N368-6)*权重!D$49,                              5*权重!D$48+6*权重!D$49+(数据!N368-12)*权重!D$51              )
 )</f>
        <v>-0.55833333333333335</v>
      </c>
      <c r="O368" s="16">
        <f>IF( 数据!O368&lt;=6,(数据!O368-1)*权重!E$48,              IF(数据!O368&lt;=12, 5*权重!E$48+(数据!O368-6)*权重!E$49,                              5*权重!E$48+6*权重!E$49+(数据!O368-12)*权重!E$51              )
 )</f>
        <v>0</v>
      </c>
      <c r="P368" s="16">
        <f>IF( 数据!P368&lt;=6,(数据!P368-1)*权重!F$48,              IF(数据!P368&lt;=12, 5*权重!F$48+(数据!P368-6)*权重!F$49,                              5*权重!F$48+6*权重!F$49+(数据!P368-12)*权重!F$51              )
 )</f>
        <v>-3.1166666666666663</v>
      </c>
      <c r="Q368" s="16">
        <f>IF( 数据!Q368&lt;=6,(数据!Q368-1)*权重!G$48,              IF(数据!Q368&lt;=12, 5*权重!G$48+(数据!Q368-6)*权重!G$49,                              5*权重!G$48+6*权重!G$49+(数据!Q368-12)*权重!G$51              )
 )</f>
        <v>0</v>
      </c>
      <c r="R368" s="16">
        <f>IF( 数据!R368&lt;=6,(数据!R368-1)*权重!H$48,              IF(数据!R368&lt;=12, 5*权重!H$48+(数据!R368-6)*权重!H$49,                              5*权重!H$48+6*权重!H$49+(数据!R368-12)*权重!H$51              )
 )</f>
        <v>0</v>
      </c>
      <c r="S368" s="16">
        <f>IF( 数据!S368&lt;=6,(数据!S368-1)*权重!I$48,              IF(数据!S368&lt;=12, 5*权重!I$48+(数据!S368-6)*权重!I$49,                              5*权重!I$48+6*权重!I$49+(数据!S368-12)*权重!I$51              )
 )</f>
        <v>19.299999999999997</v>
      </c>
      <c r="T368" s="16">
        <f>IF( 数据!T368&lt;=6,(数据!T368-1)*权重!J$48,              IF(数据!T368&lt;=12, 5*权重!J$48+(数据!T368-6)*权重!J$49,                              5*权重!J$48+6*权重!J$49+(数据!T368-12)*权重!J$51              )
 )</f>
        <v>0.79999999999999982</v>
      </c>
      <c r="U368" s="16">
        <f>IF( 数据!U368&lt;=6,(数据!U368-1)*权重!K$48,              IF(数据!U368&lt;=12, 5*权重!K$48+(数据!U368-6)*权重!K$49,                              5*权重!K$48+6*权重!K$49+(数据!U368-12)*权重!K$51              )
 )</f>
        <v>0</v>
      </c>
      <c r="V368" s="16">
        <f>IF( 数据!V368&lt;=6,(数据!V368-1)*权重!L$48,              IF(数据!V368&lt;=12, 5*权重!L$48+(数据!V368-6)*权重!L$49,                              5*权重!L$48+6*权重!L$49+(数据!V368-12)*权重!L$51              )
 )</f>
        <v>6.7666666666666675</v>
      </c>
      <c r="W368" s="16">
        <f>IF( 数据!W368&lt;=6,(数据!W368-1)*权重!M$48,              IF(数据!W368&lt;=12, 5*权重!M$48+(数据!W368-6)*权重!M$49,                              5*权重!M$48+6*权重!M$49+(数据!W368-12)*权重!M$51              )
 )</f>
        <v>0.76666666666666661</v>
      </c>
      <c r="X368" s="16">
        <f>IF( 数据!X368&lt;=6,(数据!X368-1)*权重!N$48,              IF(数据!X368&lt;=12, 5*权重!N$48+(数据!X368-6)*权重!N$49,                              5*权重!N$48+6*权重!N$49+(数据!X368-12)*权重!N$51              )
 )</f>
        <v>2.1333333333333333</v>
      </c>
      <c r="Y368" s="16">
        <f>IF( 数据!Y368&lt;=6,(数据!Y368-1)*权重!O$48,              IF(数据!Y368&lt;=12, 5*权重!O$48+(数据!Y368-6)*权重!O$49,                              5*权重!O$48+6*权重!O$49+(数据!Y368-12)*权重!O$51              )
 )</f>
        <v>1.3666666666666667</v>
      </c>
      <c r="Z368" s="16">
        <f>IF( 数据!Z368&lt;=6,(数据!Z368-1)*权重!P$48,              IF(数据!Z368&lt;=10, 5*权重!P$48+(数据!Z368-4)*权重!P$50,                              5*权重!P$48+4*权重!P$50+(数据!Z368-10)*权重!P$52              )  )</f>
        <v>-1.425</v>
      </c>
      <c r="AA368" s="16">
        <f>IF( 数据!AA368&lt;=6,(数据!AA368-1)*权重!Q$48,              IF(数据!AA368&lt;=12, 5*权重!Q$48+(数据!AA368-6)*权重!Q$49,                              5*权重!Q$48+6*权重!Q$49+(数据!AA368-12)*权重!Q$51              )
 )</f>
        <v>5.166666666666667</v>
      </c>
      <c r="AB368" s="16">
        <f>IF( 数据!AB368&lt;=6,(数据!AB368-1)*权重!R$48,              IF(数据!AB368&lt;=10, 5*权重!R$48+(数据!AB368-4)*权重!R$50,                              5*权重!R$48+4*权重!R$50+(数据!AB368-10)*权重!R$52              )  )</f>
        <v>56.75</v>
      </c>
      <c r="AC368" s="16">
        <f>IF( 数据!AC368&lt;=6,(数据!AC368-1)*权重!S$48,              IF(数据!AC368&lt;=12, 5*权重!S$48+(数据!AC368-6)*权重!S$49,                              5*权重!S$48+6*权重!S$49+(数据!AC368-12)*权重!S$51              )
 )</f>
        <v>18.75</v>
      </c>
      <c r="AD368" s="16">
        <f>IF( 数据!AD368&lt;=6,(数据!AD368-1)*权重!T$48,              IF(数据!AD368&lt;=12, 5*权重!T$48+(数据!AD368-6)*权重!T$49,                              5*权重!T$48+6*权重!T$49+(数据!AD368-12)*权重!T$51              )
 )</f>
        <v>-1.5999999999999996</v>
      </c>
      <c r="AE368" s="16">
        <f>IF( 数据!AE368&lt;=6,(数据!AE368-1)*权重!U$48,              IF(数据!AE368&lt;=10, 5*权重!U$48+(数据!AE368-4)*权重!U$50,                              5*权重!U$48+4*权重!U$50+(数据!AE368-10)*权重!U$52              )  )</f>
        <v>-2.9999999999999996</v>
      </c>
      <c r="AF368" s="16">
        <f>IF( 数据!AF368&lt;=6,(数据!AF368-1)*权重!V$48,              IF(数据!AF368&lt;=10, 5*权重!V$48+(数据!AF368-4)*权重!V$50,                              5*权重!V$48+4*权重!V$50+(数据!AF368-10)*权重!V$52              )  )</f>
        <v>6.8250000000000011</v>
      </c>
      <c r="AG368" s="16">
        <f>IF( 数据!AG368&lt;=6,(数据!AG368-1)*权重!W$48,              IF(数据!AG368&lt;=12, 5*权重!W$48+(数据!AG368-6)*权重!W$49,                              5*权重!W$48+6*权重!W$49+(数据!AG368-12)*权重!W$51              )
 )</f>
        <v>3.0999999999999996</v>
      </c>
      <c r="AH368" s="16">
        <f>IF( 数据!AH368&lt;=6,(数据!AH368-1)*权重!X$48,              IF(数据!AH368&lt;=10, 5*权重!X$48+(数据!AH368-4)*权重!X$50,                              5*权重!X$48+4*权重!X$50+(数据!AH368-10)*权重!X$52              )  )</f>
        <v>6.25E-2</v>
      </c>
      <c r="AI368" s="16">
        <f>IF( 数据!AI368&lt;=6,(数据!AI368-1)*权重!Y$48,              IF(数据!AI368&lt;=12, 5*权重!Y$48+(数据!AI368-6)*权重!Y$49,                              5*权重!Y$48+6*权重!Y$49+(数据!AI368-12)*权重!Y$51              )
 )</f>
        <v>0.53333333333333333</v>
      </c>
      <c r="AJ368" s="16">
        <f>IF( 数据!AJ368&lt;=6,(数据!AJ368-1)*权重!Z$48,              IF(数据!AJ368&lt;=10, 5*权重!Z$48+(数据!AJ368-4)*权重!Z$50,                              5*权重!Z$48+4*权重!Z$50+(数据!AJ368-10)*权重!Z$52              )  )</f>
        <v>9.25</v>
      </c>
      <c r="AK368" s="16">
        <f>IF( 数据!AK368&lt;=6,(数据!AK368-1)*权重!AA$48,              IF(数据!AK368&lt;=10, 5*权重!AA$48+(数据!AK368-4)*权重!AA$50,                              5*权重!AA$48+4*权重!AA$50+(数据!AK368-10)*权重!AA$52              )  )</f>
        <v>-1.4500000000000002</v>
      </c>
      <c r="AL368" s="16">
        <f>IF( 数据!AL368&lt;=6,(数据!AL368-1)*权重!AB$48,              IF(数据!AL368&lt;=12, 5*权重!AB$48+(数据!AL368-6)*权重!AB$49,                              5*权重!AB$48+6*权重!AB$49+(数据!AL368-12)*权重!AB$51              )
 )</f>
        <v>12.6</v>
      </c>
      <c r="AM368" s="16">
        <f>IF( 数据!AM368&lt;=6,(数据!AM368-1)*权重!AC$48,              IF(数据!AM368&lt;=12, 5*权重!AC$48+(数据!AM368-6)*权重!AC$49,                              5*权重!AC$48+6*权重!AC$49+(数据!AM368-12)*权重!AC$51              )
 )</f>
        <v>8.8666666666666671</v>
      </c>
      <c r="AN368" s="16">
        <f>IF( 数据!AN368&lt;=6,(数据!AN368-1)*权重!AD$48,              IF(数据!AN368&lt;=12, 5*权重!AD$48+(数据!AN368-6)*权重!AD$49,                              5*权重!AD$48+6*权重!AD$49+(数据!AN368-12)*权重!AD$51              )
 )</f>
        <v>77.333333333333329</v>
      </c>
      <c r="AO368" s="16">
        <f>IF( 数据!AO368&lt;=6,(数据!AO368-1)*权重!AE$48,              IF(数据!AO368&lt;=12, 5*权重!AE$48+(数据!AO368-6)*权重!AE$49,                              5*权重!AE$48+6*权重!AE$49+(数据!AO368-12)*权重!AE$51              )
 )</f>
        <v>4.2</v>
      </c>
      <c r="AP368" s="16">
        <f>IF( 数据!AP368&lt;=6,(数据!AP368-1)*权重!AF$48,              IF(数据!AP368&lt;=12, 5*权重!AF$48+(数据!AP368-6)*权重!AF$49,                              5*权重!AF$48+6*权重!AF$49+(数据!AP368-12)*权重!AF$51              )
 )</f>
        <v>16.399999999999999</v>
      </c>
      <c r="AQ368" s="16">
        <f>IF( 数据!AQ368&lt;=6,(数据!AQ368-1)*权重!AG$48,              IF(数据!AQ368&lt;=12, 5*权重!AG$48+(数据!AQ368-6)*权重!AG$49,                              5*权重!AG$48+6*权重!AG$49+(数据!AQ368-12)*权重!AG$51              )
 )</f>
        <v>19.866666666666667</v>
      </c>
      <c r="AR368" s="16">
        <f>IF( 数据!AR368&lt;=6,(数据!AR368-1)*权重!AH$48,              IF(数据!AR368&lt;=12, 5*权重!AH$48+(数据!AR368-6)*权重!AH$49,                              5*权重!AH$48+6*权重!AH$49+(数据!AR368-12)*权重!AH$51              )
 )</f>
        <v>15.733333333333333</v>
      </c>
      <c r="AS368" s="16">
        <f>IF( 数据!AS368&lt;=6,(数据!AS368-1)*权重!AI$48,              IF(数据!AS368&lt;=12, 5*权重!AI$48+(数据!AS368-6)*权重!AI$49,                              5*权重!AI$48+6*权重!AI$49+(数据!AS368-12)*权重!AI$51              )
 )</f>
        <v>3.1333333333333337</v>
      </c>
      <c r="AT368" s="16">
        <f>IF( 数据!AT368&lt;=6,(数据!AT368-1)*权重!AJ$48,              IF(数据!AT368&lt;=12, 5*权重!AJ$48+(数据!AT368-6)*权重!AJ$49,                              5*权重!AJ$48+6*权重!AJ$49+(数据!AT368-12)*权重!AJ$51              )
 )</f>
        <v>76.75</v>
      </c>
      <c r="AU368" s="16">
        <f>IF( 数据!AU368&lt;=6,(数据!AU368-1)*权重!AK$48,              IF(数据!AU368&lt;=12, 5*权重!AK$48+(数据!AU368-6)*权重!AK$49,                              5*权重!AK$48+6*权重!AK$49+(数据!AU368-12)*权重!AK$51              )
 )</f>
        <v>15.7</v>
      </c>
      <c r="AV368" s="16">
        <f>IF( 数据!AV368&lt;=6,(数据!AV368-1)*权重!AL$48,              IF(数据!AV368&lt;=10, 5*权重!AL$48+(数据!AV368-4)*权重!AL$50,                              5*权重!AL$48+4*权重!AL$50+(数据!AV368-10)*权重!AL$52              )  )</f>
        <v>3.4</v>
      </c>
      <c r="AW368" s="16">
        <f>IF( 数据!AW368&lt;=6,(数据!AW368-1)*权重!AM$48,              IF(数据!AW368&lt;=10, 5*权重!AM$48+(数据!AW368-4)*权重!AM$50,                              5*权重!AM$48+4*权重!AM$50+(数据!AW368-10)*权重!AM$52              )  )</f>
        <v>1.7600000000000002</v>
      </c>
      <c r="AX368" s="16">
        <f>IF( 数据!AX368&lt;=6,(数据!AX368-1)*权重!AN$48,              IF(数据!AX368&lt;=10, 5*权重!AN$48+(数据!AX368-4)*权重!AN$50,                              5*权重!AN$48+4*权重!AN$50+(数据!AX368-10)*权重!AN$52              )  )</f>
        <v>23.75</v>
      </c>
      <c r="AY368" s="8">
        <v>1</v>
      </c>
      <c r="AZ368" s="8">
        <v>1</v>
      </c>
      <c r="BA368" s="8">
        <v>3</v>
      </c>
      <c r="BB368" s="8">
        <v>1</v>
      </c>
      <c r="BC368" s="8">
        <v>1</v>
      </c>
      <c r="BD368" s="8">
        <v>3</v>
      </c>
      <c r="BE368" s="8">
        <v>1</v>
      </c>
      <c r="BF368" s="8">
        <v>1</v>
      </c>
      <c r="BG368" s="8">
        <v>4</v>
      </c>
      <c r="BH368" s="8">
        <v>3</v>
      </c>
      <c r="BI368" s="8">
        <v>4</v>
      </c>
      <c r="BJ368" s="8" t="s">
        <v>26</v>
      </c>
      <c r="BK368" s="8" t="s">
        <v>20</v>
      </c>
      <c r="BL368" s="8">
        <v>14</v>
      </c>
      <c r="BM368" s="8" t="s">
        <v>26</v>
      </c>
      <c r="BN368" s="8"/>
      <c r="BO368" s="8">
        <v>2</v>
      </c>
      <c r="BP368" s="34">
        <v>46934</v>
      </c>
      <c r="BQ368" s="8" t="s">
        <v>21</v>
      </c>
      <c r="BR368" s="8" t="s">
        <v>156</v>
      </c>
    </row>
    <row r="369" spans="1:70" ht="15.5" thickBot="1" x14ac:dyDescent="0.35">
      <c r="A369" s="8" t="s">
        <v>26</v>
      </c>
      <c r="B369" s="16">
        <f t="shared" si="14"/>
        <v>406.2408333333334</v>
      </c>
      <c r="C369" s="8" t="s">
        <v>713</v>
      </c>
      <c r="D369" s="8" t="s">
        <v>154</v>
      </c>
      <c r="E369" s="33">
        <v>1</v>
      </c>
      <c r="F369" s="8">
        <v>0</v>
      </c>
      <c r="G369" s="8" t="s">
        <v>228</v>
      </c>
      <c r="H369" s="8" t="s">
        <v>31</v>
      </c>
      <c r="I369" s="8">
        <v>28</v>
      </c>
      <c r="J369" s="8">
        <v>128</v>
      </c>
      <c r="K369" s="8">
        <v>150</v>
      </c>
      <c r="L369" s="16">
        <f>IF( 数据!L369&lt;=6,(数据!L369-1)*权重!B$48,              IF(数据!L369&lt;=12, 5*权重!B$48+(数据!L369-6)*权重!B$49,                              5*权重!B$48+6*权重!B$49+(数据!L369-12)*权重!B$51              )
 )</f>
        <v>3.9333333333333331</v>
      </c>
      <c r="M369" s="16">
        <f>IF( 数据!M369&lt;=6,(数据!M369-1)*权重!C$48,              IF(数据!M369&lt;=12, 5*权重!C$48+(数据!M369-6)*权重!C$49,                              5*权重!C$48+6*权重!C$49+(数据!M369-12)*权重!C$51              )
 )</f>
        <v>0.90000000000000013</v>
      </c>
      <c r="N369" s="16">
        <f>IF( 数据!N369&lt;=6,(数据!N369-1)*权重!D$48,              IF(数据!N369&lt;=12, 5*权重!D$48+(数据!N369-6)*权重!D$49,                              5*权重!D$48+6*权重!D$49+(数据!N369-12)*权重!D$51              )
 )</f>
        <v>0.27</v>
      </c>
      <c r="O369" s="16">
        <f>IF( 数据!O369&lt;=6,(数据!O369-1)*权重!E$48,              IF(数据!O369&lt;=12, 5*权重!E$48+(数据!O369-6)*权重!E$49,                              5*权重!E$48+6*权重!E$49+(数据!O369-12)*权重!E$51              )
 )</f>
        <v>0</v>
      </c>
      <c r="P369" s="16">
        <f>IF( 数据!P369&lt;=6,(数据!P369-1)*权重!F$48,              IF(数据!P369&lt;=12, 5*权重!F$48+(数据!P369-6)*权重!F$49,                              5*权重!F$48+6*权重!F$49+(数据!P369-12)*权重!F$51              )
 )</f>
        <v>-2.7333333333333329</v>
      </c>
      <c r="Q369" s="16">
        <f>IF( 数据!Q369&lt;=6,(数据!Q369-1)*权重!G$48,              IF(数据!Q369&lt;=12, 5*权重!G$48+(数据!Q369-6)*权重!G$49,                              5*权重!G$48+6*权重!G$49+(数据!Q369-12)*权重!G$51              )
 )</f>
        <v>0</v>
      </c>
      <c r="R369" s="16">
        <f>IF( 数据!R369&lt;=6,(数据!R369-1)*权重!H$48,              IF(数据!R369&lt;=12, 5*权重!H$48+(数据!R369-6)*权重!H$49,                              5*权重!H$48+6*权重!H$49+(数据!R369-12)*权重!H$51              )
 )</f>
        <v>0</v>
      </c>
      <c r="S369" s="16">
        <f>IF( 数据!S369&lt;=6,(数据!S369-1)*权重!I$48,              IF(数据!S369&lt;=12, 5*权重!I$48+(数据!S369-6)*权重!I$49,                              5*权重!I$48+6*权重!I$49+(数据!S369-12)*权重!I$51              )
 )</f>
        <v>16.566666666666666</v>
      </c>
      <c r="T369" s="16">
        <f>IF( 数据!T369&lt;=6,(数据!T369-1)*权重!J$48,              IF(数据!T369&lt;=12, 5*权重!J$48+(数据!T369-6)*权重!J$49,                              5*权重!J$48+6*权重!J$49+(数据!T369-12)*权重!J$51              )
 )</f>
        <v>0.79999999999999982</v>
      </c>
      <c r="U369" s="16">
        <f>IF( 数据!U369&lt;=6,(数据!U369-1)*权重!K$48,              IF(数据!U369&lt;=12, 5*权重!K$48+(数据!U369-6)*权重!K$49,                              5*权重!K$48+6*权重!K$49+(数据!U369-12)*权重!K$51              )
 )</f>
        <v>0</v>
      </c>
      <c r="V369" s="16">
        <f>IF( 数据!V369&lt;=6,(数据!V369-1)*权重!L$48,              IF(数据!V369&lt;=12, 5*权重!L$48+(数据!V369-6)*权重!L$49,                              5*权重!L$48+6*权重!L$49+(数据!V369-12)*权重!L$51              )
 )</f>
        <v>5.3000000000000007</v>
      </c>
      <c r="W369" s="16">
        <f>IF( 数据!W369&lt;=6,(数据!W369-1)*权重!M$48,              IF(数据!W369&lt;=12, 5*权重!M$48+(数据!W369-6)*权重!M$49,                              5*权重!M$48+6*权重!M$49+(数据!W369-12)*权重!M$51              )
 )</f>
        <v>0.1333333333333333</v>
      </c>
      <c r="X369" s="16">
        <f>IF( 数据!X369&lt;=6,(数据!X369-1)*权重!N$48,              IF(数据!X369&lt;=12, 5*权重!N$48+(数据!X369-6)*权重!N$49,                              5*权重!N$48+6*权重!N$49+(数据!X369-12)*权重!N$51              )
 )</f>
        <v>1.7999999999999998</v>
      </c>
      <c r="Y369" s="16">
        <f>IF( 数据!Y369&lt;=6,(数据!Y369-1)*权重!O$48,              IF(数据!Y369&lt;=12, 5*权重!O$48+(数据!Y369-6)*权重!O$49,                              5*权重!O$48+6*权重!O$49+(数据!Y369-12)*权重!O$51              )
 )</f>
        <v>1.2833333333333332</v>
      </c>
      <c r="Z369" s="16">
        <f>IF( 数据!Z369&lt;=6,(数据!Z369-1)*权重!P$48,              IF(数据!Z369&lt;=10, 5*权重!P$48+(数据!Z369-4)*权重!P$50,                              5*权重!P$48+4*权重!P$50+(数据!Z369-10)*权重!P$52              )  )</f>
        <v>-1.425</v>
      </c>
      <c r="AA369" s="16">
        <f>IF( 数据!AA369&lt;=6,(数据!AA369-1)*权重!Q$48,              IF(数据!AA369&lt;=12, 5*权重!Q$48+(数据!AA369-6)*权重!Q$49,                              5*权重!Q$48+6*权重!Q$49+(数据!AA369-12)*权重!Q$51              )
 )</f>
        <v>5.833333333333333</v>
      </c>
      <c r="AB369" s="16">
        <f>IF( 数据!AB369&lt;=6,(数据!AB369-1)*权重!R$48,              IF(数据!AB369&lt;=10, 5*权重!R$48+(数据!AB369-4)*权重!R$50,                              5*权重!R$48+4*权重!R$50+(数据!AB369-10)*权重!R$52              )  )</f>
        <v>54.5</v>
      </c>
      <c r="AC369" s="16">
        <f>IF( 数据!AC369&lt;=6,(数据!AC369-1)*权重!S$48,              IF(数据!AC369&lt;=12, 5*权重!S$48+(数据!AC369-6)*权重!S$49,                              5*权重!S$48+6*权重!S$49+(数据!AC369-12)*权重!S$51              )
 )</f>
        <v>19.5</v>
      </c>
      <c r="AD369" s="16">
        <f>IF( 数据!AD369&lt;=6,(数据!AD369-1)*权重!T$48,              IF(数据!AD369&lt;=12, 5*权重!T$48+(数据!AD369-6)*权重!T$49,                              5*权重!T$48+6*权重!T$49+(数据!AD369-12)*权重!T$51              )
 )</f>
        <v>-1.5999999999999996</v>
      </c>
      <c r="AE369" s="16">
        <f>IF( 数据!AE369&lt;=6,(数据!AE369-1)*权重!U$48,              IF(数据!AE369&lt;=10, 5*权重!U$48+(数据!AE369-4)*权重!U$50,                              5*权重!U$48+4*权重!U$50+(数据!AE369-10)*权重!U$52              )  )</f>
        <v>-4.0999999999999996</v>
      </c>
      <c r="AF369" s="16">
        <f>IF( 数据!AF369&lt;=6,(数据!AF369-1)*权重!V$48,              IF(数据!AF369&lt;=10, 5*权重!V$48+(数据!AF369-4)*权重!V$50,                              5*权重!V$48+4*权重!V$50+(数据!AF369-10)*权重!V$52              )  )</f>
        <v>6.0750000000000002</v>
      </c>
      <c r="AG369" s="16">
        <f>IF( 数据!AG369&lt;=6,(数据!AG369-1)*权重!W$48,              IF(数据!AG369&lt;=12, 5*权重!W$48+(数据!AG369-6)*权重!W$49,                              5*权重!W$48+6*权重!W$49+(数据!AG369-12)*权重!W$51              )
 )</f>
        <v>3.3</v>
      </c>
      <c r="AH369" s="16">
        <f>IF( 数据!AH369&lt;=6,(数据!AH369-1)*权重!X$48,              IF(数据!AH369&lt;=10, 5*权重!X$48+(数据!AH369-4)*权重!X$50,                              5*权重!X$48+4*权重!X$50+(数据!AH369-10)*权重!X$52              )  )</f>
        <v>-0.27500000000000002</v>
      </c>
      <c r="AI369" s="16">
        <f>IF( 数据!AI369&lt;=6,(数据!AI369-1)*权重!Y$48,              IF(数据!AI369&lt;=12, 5*权重!Y$48+(数据!AI369-6)*权重!Y$49,                              5*权重!Y$48+6*权重!Y$49+(数据!AI369-12)*权重!Y$51              )
 )</f>
        <v>3.3333333333333354E-2</v>
      </c>
      <c r="AJ369" s="16">
        <f>IF( 数据!AJ369&lt;=6,(数据!AJ369-1)*权重!Z$48,              IF(数据!AJ369&lt;=10, 5*权重!Z$48+(数据!AJ369-4)*权重!Z$50,                              5*权重!Z$48+4*权重!Z$50+(数据!AJ369-10)*权重!Z$52              )  )</f>
        <v>9.8375000000000004</v>
      </c>
      <c r="AK369" s="16">
        <f>IF( 数据!AK369&lt;=6,(数据!AK369-1)*权重!AA$48,              IF(数据!AK369&lt;=10, 5*权重!AA$48+(数据!AK369-4)*权重!AA$50,                              5*权重!AA$48+4*权重!AA$50+(数据!AK369-10)*权重!AA$52              )  )</f>
        <v>-2.2000000000000002</v>
      </c>
      <c r="AL369" s="16">
        <f>IF( 数据!AL369&lt;=6,(数据!AL369-1)*权重!AB$48,              IF(数据!AL369&lt;=12, 5*权重!AB$48+(数据!AL369-6)*权重!AB$49,                              5*权重!AB$48+6*权重!AB$49+(数据!AL369-12)*权重!AB$51              )
 )</f>
        <v>13.5</v>
      </c>
      <c r="AM369" s="16">
        <f>IF( 数据!AM369&lt;=6,(数据!AM369-1)*权重!AC$48,              IF(数据!AM369&lt;=12, 5*权重!AC$48+(数据!AM369-6)*权重!AC$49,                              5*权重!AC$48+6*权重!AC$49+(数据!AM369-12)*权重!AC$51              )
 )</f>
        <v>8.8666666666666671</v>
      </c>
      <c r="AN369" s="16">
        <f>IF( 数据!AN369&lt;=6,(数据!AN369-1)*权重!AD$48,              IF(数据!AN369&lt;=12, 5*权重!AD$48+(数据!AN369-6)*权重!AD$49,                              5*权重!AD$48+6*权重!AD$49+(数据!AN369-12)*权重!AD$51              )
 )</f>
        <v>72.604166666666671</v>
      </c>
      <c r="AO369" s="16">
        <f>IF( 数据!AO369&lt;=6,(数据!AO369-1)*权重!AE$48,              IF(数据!AO369&lt;=12, 5*权重!AE$48+(数据!AO369-6)*权重!AE$49,                              5*权重!AE$48+6*权重!AE$49+(数据!AO369-12)*权重!AE$51              )
 )</f>
        <v>20.3</v>
      </c>
      <c r="AP369" s="16">
        <f>IF( 数据!AP369&lt;=6,(数据!AP369-1)*权重!AF$48,              IF(数据!AP369&lt;=12, 5*权重!AF$48+(数据!AP369-6)*权重!AF$49,                              5*权重!AF$48+6*权重!AF$49+(数据!AP369-12)*权重!AF$51              )
 )</f>
        <v>15.433333333333334</v>
      </c>
      <c r="AQ369" s="16">
        <f>IF( 数据!AQ369&lt;=6,(数据!AQ369-1)*权重!AG$48,              IF(数据!AQ369&lt;=12, 5*权重!AG$48+(数据!AQ369-6)*权重!AG$49,                              5*权重!AG$48+6*权重!AG$49+(数据!AQ369-12)*权重!AG$51              )
 )</f>
        <v>18.316666666666666</v>
      </c>
      <c r="AR369" s="16">
        <f>IF( 数据!AR369&lt;=6,(数据!AR369-1)*权重!AH$48,              IF(数据!AR369&lt;=12, 5*权重!AH$48+(数据!AR369-6)*权重!AH$49,                              5*权重!AH$48+6*权重!AH$49+(数据!AR369-12)*权重!AH$51              )
 )</f>
        <v>14.566666666666665</v>
      </c>
      <c r="AS369" s="16">
        <f>IF( 数据!AS369&lt;=6,(数据!AS369-1)*权重!AI$48,              IF(数据!AS369&lt;=12, 5*权重!AI$48+(数据!AS369-6)*权重!AI$49,                              5*权重!AI$48+6*权重!AI$49+(数据!AS369-12)*权重!AI$51              )
 )</f>
        <v>4.416666666666667</v>
      </c>
      <c r="AT369" s="16">
        <f>IF( 数据!AT369&lt;=6,(数据!AT369-1)*权重!AJ$48,              IF(数据!AT369&lt;=12, 5*权重!AJ$48+(数据!AT369-6)*权重!AJ$49,                              5*权重!AJ$48+6*权重!AJ$49+(数据!AT369-12)*权重!AJ$51              )
 )</f>
        <v>76.75</v>
      </c>
      <c r="AU369" s="16">
        <f>IF( 数据!AU369&lt;=6,(数据!AU369-1)*权重!AK$48,              IF(数据!AU369&lt;=12, 5*权重!AK$48+(数据!AU369-6)*权重!AK$49,                              5*权重!AK$48+6*权重!AK$49+(数据!AU369-12)*权重!AK$51              )
 )</f>
        <v>12.366666666666667</v>
      </c>
      <c r="AV369" s="16">
        <f>IF( 数据!AV369&lt;=6,(数据!AV369-1)*权重!AL$48,              IF(数据!AV369&lt;=10, 5*权重!AL$48+(数据!AV369-4)*权重!AL$50,                              5*权重!AL$48+4*权重!AL$50+(数据!AV369-10)*权重!AL$52              )  )</f>
        <v>2.9749999999999996</v>
      </c>
      <c r="AW369" s="16">
        <f>IF( 数据!AW369&lt;=6,(数据!AW369-1)*权重!AM$48,              IF(数据!AW369&lt;=10, 5*权重!AM$48+(数据!AW369-4)*权重!AM$50,                              5*权重!AM$48+4*权重!AM$50+(数据!AW369-10)*权重!AM$52              )  )</f>
        <v>3.8250000000000002</v>
      </c>
      <c r="AX369" s="16">
        <f>IF( 数据!AX369&lt;=6,(数据!AX369-1)*权重!AN$48,              IF(数据!AX369&lt;=10, 5*权重!AN$48+(数据!AX369-4)*权重!AN$50,                              5*权重!AN$48+4*权重!AN$50+(数据!AX369-10)*权重!AN$52              )  )</f>
        <v>24.587499999999999</v>
      </c>
      <c r="AY369" s="8">
        <v>1</v>
      </c>
      <c r="AZ369" s="8">
        <v>1</v>
      </c>
      <c r="BA369" s="8">
        <v>1</v>
      </c>
      <c r="BB369" s="8">
        <v>2</v>
      </c>
      <c r="BC369" s="8">
        <v>1</v>
      </c>
      <c r="BD369" s="8">
        <v>2</v>
      </c>
      <c r="BE369" s="8">
        <v>4</v>
      </c>
      <c r="BF369" s="8">
        <v>3</v>
      </c>
      <c r="BG369" s="8">
        <v>4</v>
      </c>
      <c r="BH369" s="8">
        <v>3</v>
      </c>
      <c r="BI369" s="8">
        <v>1</v>
      </c>
      <c r="BJ369" s="8" t="s">
        <v>26</v>
      </c>
      <c r="BK369" s="8" t="s">
        <v>20</v>
      </c>
      <c r="BL369" s="8">
        <v>14</v>
      </c>
      <c r="BM369" s="8" t="s">
        <v>26</v>
      </c>
      <c r="BN369" s="8"/>
      <c r="BO369" s="8">
        <v>4</v>
      </c>
      <c r="BP369" s="34">
        <v>48029</v>
      </c>
      <c r="BQ369" s="8" t="s">
        <v>21</v>
      </c>
      <c r="BR369" s="8" t="s">
        <v>156</v>
      </c>
    </row>
    <row r="370" spans="1:70" ht="15.5" thickBot="1" x14ac:dyDescent="0.35">
      <c r="A370" s="8" t="s">
        <v>26</v>
      </c>
      <c r="B370" s="16">
        <f t="shared" si="14"/>
        <v>429.43666666666661</v>
      </c>
      <c r="C370" s="8" t="s">
        <v>714</v>
      </c>
      <c r="D370" s="8" t="s">
        <v>154</v>
      </c>
      <c r="E370" s="33">
        <v>1</v>
      </c>
      <c r="F370" s="8">
        <v>0</v>
      </c>
      <c r="G370" s="8" t="s">
        <v>325</v>
      </c>
      <c r="H370" s="8" t="s">
        <v>226</v>
      </c>
      <c r="I370" s="8">
        <v>27</v>
      </c>
      <c r="J370" s="8">
        <v>129</v>
      </c>
      <c r="K370" s="8">
        <v>148</v>
      </c>
      <c r="L370" s="16">
        <f>IF( 数据!L370&lt;=6,(数据!L370-1)*权重!B$48,              IF(数据!L370&lt;=12, 5*权重!B$48+(数据!L370-6)*权重!B$49,                              5*权重!B$48+6*权重!B$49+(数据!L370-12)*权重!B$51              )
 )</f>
        <v>3.4666666666666668</v>
      </c>
      <c r="M370" s="16">
        <f>IF( 数据!M370&lt;=6,(数据!M370-1)*权重!C$48,              IF(数据!M370&lt;=12, 5*权重!C$48+(数据!M370-6)*权重!C$49,                              5*权重!C$48+6*权重!C$49+(数据!M370-12)*权重!C$51              )
 )</f>
        <v>2.1</v>
      </c>
      <c r="N370" s="16">
        <f>IF( 数据!N370&lt;=6,(数据!N370-1)*权重!D$48,              IF(数据!N370&lt;=12, 5*权重!D$48+(数据!N370-6)*权重!D$49,                              5*权重!D$48+6*权重!D$49+(数据!N370-12)*权重!D$51              )
 )</f>
        <v>-0.27999999999999992</v>
      </c>
      <c r="O370" s="16">
        <f>IF( 数据!O370&lt;=6,(数据!O370-1)*权重!E$48,              IF(数据!O370&lt;=12, 5*权重!E$48+(数据!O370-6)*权重!E$49,                              5*权重!E$48+6*权重!E$49+(数据!O370-12)*权重!E$51              )
 )</f>
        <v>0</v>
      </c>
      <c r="P370" s="16">
        <f>IF( 数据!P370&lt;=6,(数据!P370-1)*权重!F$48,              IF(数据!P370&lt;=12, 5*权重!F$48+(数据!P370-6)*权重!F$49,                              5*权重!F$48+6*权重!F$49+(数据!P370-12)*权重!F$51              )
 )</f>
        <v>-3.4999999999999996</v>
      </c>
      <c r="Q370" s="16">
        <f>IF( 数据!Q370&lt;=6,(数据!Q370-1)*权重!G$48,              IF(数据!Q370&lt;=12, 5*权重!G$48+(数据!Q370-6)*权重!G$49,                              5*权重!G$48+6*权重!G$49+(数据!Q370-12)*权重!G$51              )
 )</f>
        <v>0</v>
      </c>
      <c r="R370" s="16">
        <f>IF( 数据!R370&lt;=6,(数据!R370-1)*权重!H$48,              IF(数据!R370&lt;=12, 5*权重!H$48+(数据!R370-6)*权重!H$49,                              5*权重!H$48+6*权重!H$49+(数据!R370-12)*权重!H$51              )
 )</f>
        <v>0</v>
      </c>
      <c r="S370" s="16">
        <f>IF( 数据!S370&lt;=6,(数据!S370-1)*权重!I$48,              IF(数据!S370&lt;=12, 5*权重!I$48+(数据!S370-6)*权重!I$49,                              5*权重!I$48+6*权重!I$49+(数据!S370-12)*权重!I$51              )
 )</f>
        <v>15.2</v>
      </c>
      <c r="T370" s="16">
        <f>IF( 数据!T370&lt;=6,(数据!T370-1)*权重!J$48,              IF(数据!T370&lt;=12, 5*权重!J$48+(数据!T370-6)*权重!J$49,                              5*权重!J$48+6*权重!J$49+(数据!T370-12)*权重!J$51              )
 )</f>
        <v>1.2999999999999998</v>
      </c>
      <c r="U370" s="16">
        <f>IF( 数据!U370&lt;=6,(数据!U370-1)*权重!K$48,              IF(数据!U370&lt;=12, 5*权重!K$48+(数据!U370-6)*权重!K$49,                              5*权重!K$48+6*权重!K$49+(数据!U370-12)*权重!K$51              )
 )</f>
        <v>0</v>
      </c>
      <c r="V370" s="16">
        <f>IF( 数据!V370&lt;=6,(数据!V370-1)*权重!L$48,              IF(数据!V370&lt;=12, 5*权重!L$48+(数据!V370-6)*权重!L$49,                              5*权重!L$48+6*权重!L$49+(数据!V370-12)*权重!L$51              )
 )</f>
        <v>5.6666666666666679</v>
      </c>
      <c r="W370" s="16">
        <f>IF( 数据!W370&lt;=6,(数据!W370-1)*权重!M$48,              IF(数据!W370&lt;=12, 5*权重!M$48+(数据!W370-6)*权重!M$49,                              5*权重!M$48+6*权重!M$49+(数据!W370-12)*权重!M$51              )
 )</f>
        <v>-0.51666666666666661</v>
      </c>
      <c r="X370" s="16">
        <f>IF( 数据!X370&lt;=6,(数据!X370-1)*权重!N$48,              IF(数据!X370&lt;=12, 5*权重!N$48+(数据!X370-6)*权重!N$49,                              5*权重!N$48+6*权重!N$49+(数据!X370-12)*权重!N$51              )
 )</f>
        <v>3.1999999999999997</v>
      </c>
      <c r="Y370" s="16">
        <f>IF( 数据!Y370&lt;=6,(数据!Y370-1)*权重!O$48,              IF(数据!Y370&lt;=12, 5*权重!O$48+(数据!Y370-6)*权重!O$49,                              5*权重!O$48+6*权重!O$49+(数据!Y370-12)*权重!O$51              )
 )</f>
        <v>1.6166666666666667</v>
      </c>
      <c r="Z370" s="16">
        <f>IF( 数据!Z370&lt;=6,(数据!Z370-1)*权重!P$48,              IF(数据!Z370&lt;=10, 5*权重!P$48+(数据!Z370-4)*权重!P$50,                              5*权重!P$48+4*权重!P$50+(数据!Z370-10)*权重!P$52              )  )</f>
        <v>-1.25</v>
      </c>
      <c r="AA370" s="16">
        <f>IF( 数据!AA370&lt;=6,(数据!AA370-1)*权重!Q$48,              IF(数据!AA370&lt;=12, 5*权重!Q$48+(数据!AA370-6)*权重!Q$49,                              5*权重!Q$48+6*权重!Q$49+(数据!AA370-12)*权重!Q$51              )
 )</f>
        <v>4.5</v>
      </c>
      <c r="AB370" s="16">
        <f>IF( 数据!AB370&lt;=6,(数据!AB370-1)*权重!R$48,              IF(数据!AB370&lt;=10, 5*权重!R$48+(数据!AB370-4)*权重!R$50,                              5*权重!R$48+4*权重!R$50+(数据!AB370-10)*权重!R$52              )  )</f>
        <v>58.25</v>
      </c>
      <c r="AC370" s="16">
        <f>IF( 数据!AC370&lt;=6,(数据!AC370-1)*权重!S$48,              IF(数据!AC370&lt;=12, 5*权重!S$48+(数据!AC370-6)*权重!S$49,                              5*权重!S$48+6*权重!S$49+(数据!AC370-12)*权重!S$51              )
 )</f>
        <v>18</v>
      </c>
      <c r="AD370" s="16">
        <f>IF( 数据!AD370&lt;=6,(数据!AD370-1)*权重!T$48,              IF(数据!AD370&lt;=12, 5*权重!T$48+(数据!AD370-6)*权重!T$49,                              5*权重!T$48+6*权重!T$49+(数据!AD370-12)*权重!T$51              )
 )</f>
        <v>-6.666666666666643E-2</v>
      </c>
      <c r="AE370" s="16">
        <f>IF( 数据!AE370&lt;=6,(数据!AE370-1)*权重!U$48,              IF(数据!AE370&lt;=10, 5*权重!U$48+(数据!AE370-4)*权重!U$50,                              5*权重!U$48+4*权重!U$50+(数据!AE370-10)*权重!U$52              )  )</f>
        <v>-2.1999999999999993</v>
      </c>
      <c r="AF370" s="16">
        <f>IF( 数据!AF370&lt;=6,(数据!AF370-1)*权重!V$48,              IF(数据!AF370&lt;=10, 5*权重!V$48+(数据!AF370-4)*权重!V$50,                              5*权重!V$48+4*权重!V$50+(数据!AF370-10)*权重!V$52              )  )</f>
        <v>6.75</v>
      </c>
      <c r="AG370" s="16">
        <f>IF( 数据!AG370&lt;=6,(数据!AG370-1)*权重!W$48,              IF(数据!AG370&lt;=12, 5*权重!W$48+(数据!AG370-6)*权重!W$49,                              5*权重!W$48+6*权重!W$49+(数据!AG370-12)*权重!W$51              )
 )</f>
        <v>3.0999999999999996</v>
      </c>
      <c r="AH370" s="16">
        <f>IF( 数据!AH370&lt;=6,(数据!AH370-1)*权重!X$48,              IF(数据!AH370&lt;=10, 5*权重!X$48+(数据!AH370-4)*权重!X$50,                              5*权重!X$48+4*权重!X$50+(数据!AH370-10)*权重!X$52              )  )</f>
        <v>-0.27500000000000002</v>
      </c>
      <c r="AI370" s="16">
        <f>IF( 数据!AI370&lt;=6,(数据!AI370-1)*权重!Y$48,              IF(数据!AI370&lt;=12, 5*权重!Y$48+(数据!AI370-6)*权重!Y$49,                              5*权重!Y$48+6*权重!Y$49+(数据!AI370-12)*权重!Y$51              )
 )</f>
        <v>6.666666666666668E-2</v>
      </c>
      <c r="AJ370" s="16">
        <f>IF( 数据!AJ370&lt;=6,(数据!AJ370-1)*权重!Z$48,              IF(数据!AJ370&lt;=10, 5*权重!Z$48+(数据!AJ370-4)*权重!Z$50,                              5*权重!Z$48+4*权重!Z$50+(数据!AJ370-10)*权重!Z$52              )  )</f>
        <v>11.600000000000001</v>
      </c>
      <c r="AK370" s="16">
        <f>IF( 数据!AK370&lt;=6,(数据!AK370-1)*权重!AA$48,              IF(数据!AK370&lt;=10, 5*权重!AA$48+(数据!AK370-4)*权重!AA$50,                              5*权重!AA$48+4*权重!AA$50+(数据!AK370-10)*权重!AA$52              )  )</f>
        <v>-1.1000000000000001</v>
      </c>
      <c r="AL370" s="16">
        <f>IF( 数据!AL370&lt;=6,(数据!AL370-1)*权重!AB$48,              IF(数据!AL370&lt;=12, 5*权重!AB$48+(数据!AL370-6)*权重!AB$49,                              5*权重!AB$48+6*权重!AB$49+(数据!AL370-12)*权重!AB$51              )
 )</f>
        <v>13.5</v>
      </c>
      <c r="AM370" s="16">
        <f>IF( 数据!AM370&lt;=6,(数据!AM370-1)*权重!AC$48,              IF(数据!AM370&lt;=12, 5*权重!AC$48+(数据!AM370-6)*权重!AC$49,                              5*权重!AC$48+6*权重!AC$49+(数据!AM370-12)*权重!AC$51              )
 )</f>
        <v>8.5</v>
      </c>
      <c r="AN370" s="16">
        <f>IF( 数据!AN370&lt;=6,(数据!AN370-1)*权重!AD$48,              IF(数据!AN370&lt;=12, 5*权重!AD$48+(数据!AN370-6)*权重!AD$49,                              5*权重!AD$48+6*权重!AD$49+(数据!AN370-12)*权重!AD$51              )
 )</f>
        <v>72.604166666666671</v>
      </c>
      <c r="AO370" s="16">
        <f>IF( 数据!AO370&lt;=6,(数据!AO370-1)*权重!AE$48,              IF(数据!AO370&lt;=12, 5*权重!AE$48+(数据!AO370-6)*权重!AE$49,                              5*权重!AE$48+6*权重!AE$49+(数据!AO370-12)*权重!AE$51              )
 )</f>
        <v>22.9</v>
      </c>
      <c r="AP370" s="16">
        <f>IF( 数据!AP370&lt;=6,(数据!AP370-1)*权重!AF$48,              IF(数据!AP370&lt;=12, 5*权重!AF$48+(数据!AP370-6)*权重!AF$49,                              5*权重!AF$48+6*权重!AF$49+(数据!AP370-12)*权重!AF$51              )
 )</f>
        <v>14.466666666666667</v>
      </c>
      <c r="AQ370" s="16">
        <f>IF( 数据!AQ370&lt;=6,(数据!AQ370-1)*权重!AG$48,              IF(数据!AQ370&lt;=12, 5*权重!AG$48+(数据!AQ370-6)*权重!AG$49,                              5*权重!AG$48+6*权重!AG$49+(数据!AQ370-12)*权重!AG$51              )
 )</f>
        <v>17.8</v>
      </c>
      <c r="AR370" s="16">
        <f>IF( 数据!AR370&lt;=6,(数据!AR370-1)*权重!AH$48,              IF(数据!AR370&lt;=12, 5*权重!AH$48+(数据!AR370-6)*权重!AH$49,                              5*权重!AH$48+6*权重!AH$49+(数据!AR370-12)*权重!AH$51              )
 )</f>
        <v>16.899999999999999</v>
      </c>
      <c r="AS370" s="16">
        <f>IF( 数据!AS370&lt;=6,(数据!AS370-1)*权重!AI$48,              IF(数据!AS370&lt;=12, 5*权重!AI$48+(数据!AS370-6)*权重!AI$49,                              5*权重!AI$48+6*权重!AI$49+(数据!AS370-12)*权重!AI$51              )
 )</f>
        <v>9.5000000000000018</v>
      </c>
      <c r="AT370" s="16">
        <f>IF( 数据!AT370&lt;=6,(数据!AT370-1)*权重!AJ$48,              IF(数据!AT370&lt;=12, 5*权重!AJ$48+(数据!AT370-6)*权重!AJ$49,                              5*权重!AJ$48+6*权重!AJ$49+(数据!AT370-12)*权重!AJ$51              )
 )</f>
        <v>81.625</v>
      </c>
      <c r="AU370" s="16">
        <f>IF( 数据!AU370&lt;=6,(数据!AU370-1)*权重!AK$48,              IF(数据!AU370&lt;=12, 5*权重!AK$48+(数据!AU370-6)*权重!AK$49,                              5*权重!AK$48+6*权重!AK$49+(数据!AU370-12)*权重!AK$51              )
 )</f>
        <v>14.2</v>
      </c>
      <c r="AV370" s="16">
        <f>IF( 数据!AV370&lt;=6,(数据!AV370-1)*权重!AL$48,              IF(数据!AV370&lt;=10, 5*权重!AL$48+(数据!AV370-4)*权重!AL$50,                              5*权重!AL$48+4*权重!AL$50+(数据!AV370-10)*权重!AL$52              )  )</f>
        <v>3.4</v>
      </c>
      <c r="AW370" s="16">
        <f>IF( 数据!AW370&lt;=6,(数据!AW370-1)*权重!AM$48,              IF(数据!AW370&lt;=10, 5*权重!AM$48+(数据!AW370-4)*权重!AM$50,                              5*权重!AM$48+4*权重!AM$50+(数据!AW370-10)*权重!AM$52              )  )</f>
        <v>3.8250000000000002</v>
      </c>
      <c r="AX370" s="16">
        <f>IF( 数据!AX370&lt;=6,(数据!AX370-1)*权重!AN$48,              IF(数据!AX370&lt;=10, 5*权重!AN$48+(数据!AX370-4)*权重!AN$50,                              5*权重!AN$48+4*权重!AN$50+(数据!AX370-10)*权重!AN$52              )  )</f>
        <v>24.587499999999999</v>
      </c>
      <c r="AY370" s="8">
        <v>1</v>
      </c>
      <c r="AZ370" s="8">
        <v>1</v>
      </c>
      <c r="BA370" s="8">
        <v>1</v>
      </c>
      <c r="BB370" s="8">
        <v>1</v>
      </c>
      <c r="BC370" s="8">
        <v>1</v>
      </c>
      <c r="BD370" s="8">
        <v>4</v>
      </c>
      <c r="BE370" s="8">
        <v>1</v>
      </c>
      <c r="BF370" s="8">
        <v>1</v>
      </c>
      <c r="BG370" s="8">
        <v>3</v>
      </c>
      <c r="BH370" s="8">
        <v>3</v>
      </c>
      <c r="BI370" s="8">
        <v>2</v>
      </c>
      <c r="BJ370" s="8" t="s">
        <v>26</v>
      </c>
      <c r="BK370" s="8" t="s">
        <v>20</v>
      </c>
      <c r="BL370" s="8">
        <v>16</v>
      </c>
      <c r="BM370" s="8" t="s">
        <v>26</v>
      </c>
      <c r="BN370" s="8"/>
      <c r="BO370" s="8">
        <v>9</v>
      </c>
      <c r="BP370" s="34">
        <v>46934</v>
      </c>
      <c r="BQ370" s="8" t="s">
        <v>21</v>
      </c>
      <c r="BR370" s="8" t="s">
        <v>156</v>
      </c>
    </row>
    <row r="371" spans="1:70" ht="15.5" thickBot="1" x14ac:dyDescent="0.35">
      <c r="A371" s="8" t="s">
        <v>26</v>
      </c>
      <c r="B371" s="16">
        <f t="shared" si="14"/>
        <v>420.50583333333333</v>
      </c>
      <c r="C371" s="8" t="s">
        <v>715</v>
      </c>
      <c r="D371" s="8" t="s">
        <v>154</v>
      </c>
      <c r="E371" s="33">
        <v>1</v>
      </c>
      <c r="F371" s="8">
        <v>0</v>
      </c>
      <c r="G371" s="8" t="s">
        <v>22</v>
      </c>
      <c r="H371" s="8" t="s">
        <v>493</v>
      </c>
      <c r="I371" s="8">
        <v>23</v>
      </c>
      <c r="J371" s="8">
        <v>137</v>
      </c>
      <c r="K371" s="8">
        <v>156</v>
      </c>
      <c r="L371" s="16">
        <f>IF( 数据!L371&lt;=6,(数据!L371-1)*权重!B$48,              IF(数据!L371&lt;=12, 5*权重!B$48+(数据!L371-6)*权重!B$49,                              5*权重!B$48+6*权重!B$49+(数据!L371-12)*权重!B$51              )
 )</f>
        <v>3.0833333333333335</v>
      </c>
      <c r="M371" s="16">
        <f>IF( 数据!M371&lt;=6,(数据!M371-1)*权重!C$48,              IF(数据!M371&lt;=12, 5*权重!C$48+(数据!M371-6)*权重!C$49,                              5*权重!C$48+6*权重!C$49+(数据!M371-12)*权重!C$51              )
 )</f>
        <v>0.90000000000000013</v>
      </c>
      <c r="N371" s="16">
        <f>IF( 数据!N371&lt;=6,(数据!N371-1)*权重!D$48,              IF(数据!N371&lt;=12, 5*权重!D$48+(数据!N371-6)*权重!D$49,                              5*权重!D$48+6*权重!D$49+(数据!N371-12)*权重!D$51              )
 )</f>
        <v>0.48</v>
      </c>
      <c r="O371" s="16">
        <f>IF( 数据!O371&lt;=6,(数据!O371-1)*权重!E$48,              IF(数据!O371&lt;=12, 5*权重!E$48+(数据!O371-6)*权重!E$49,                              5*权重!E$48+6*权重!E$49+(数据!O371-12)*权重!E$51              )
 )</f>
        <v>0</v>
      </c>
      <c r="P371" s="16">
        <f>IF( 数据!P371&lt;=6,(数据!P371-1)*权重!F$48,              IF(数据!P371&lt;=12, 5*权重!F$48+(数据!P371-6)*权重!F$49,                              5*权重!F$48+6*权重!F$49+(数据!P371-12)*权重!F$51              )
 )</f>
        <v>-3.1166666666666663</v>
      </c>
      <c r="Q371" s="16">
        <f>IF( 数据!Q371&lt;=6,(数据!Q371-1)*权重!G$48,              IF(数据!Q371&lt;=12, 5*权重!G$48+(数据!Q371-6)*权重!G$49,                              5*权重!G$48+6*权重!G$49+(数据!Q371-12)*权重!G$51              )
 )</f>
        <v>0</v>
      </c>
      <c r="R371" s="16">
        <f>IF( 数据!R371&lt;=6,(数据!R371-1)*权重!H$48,              IF(数据!R371&lt;=12, 5*权重!H$48+(数据!R371-6)*权重!H$49,                              5*权重!H$48+6*权重!H$49+(数据!R371-12)*权重!H$51              )
 )</f>
        <v>0</v>
      </c>
      <c r="S371" s="16">
        <f>IF( 数据!S371&lt;=6,(数据!S371-1)*权重!I$48,              IF(数据!S371&lt;=12, 5*权重!I$48+(数据!S371-6)*权重!I$49,                              5*权重!I$48+6*权重!I$49+(数据!S371-12)*权重!I$51              )
 )</f>
        <v>20.666666666666664</v>
      </c>
      <c r="T371" s="16">
        <f>IF( 数据!T371&lt;=6,(数据!T371-1)*权重!J$48,              IF(数据!T371&lt;=12, 5*权重!J$48+(数据!T371-6)*权重!J$49,                              5*权重!J$48+6*权重!J$49+(数据!T371-12)*权重!J$51              )
 )</f>
        <v>2.8</v>
      </c>
      <c r="U371" s="16">
        <f>IF( 数据!U371&lt;=6,(数据!U371-1)*权重!K$48,              IF(数据!U371&lt;=12, 5*权重!K$48+(数据!U371-6)*权重!K$49,                              5*权重!K$48+6*权重!K$49+(数据!U371-12)*权重!K$51              )
 )</f>
        <v>0</v>
      </c>
      <c r="V371" s="16">
        <f>IF( 数据!V371&lt;=6,(数据!V371-1)*权重!L$48,              IF(数据!V371&lt;=12, 5*权重!L$48+(数据!V371-6)*权重!L$49,                              5*权重!L$48+6*权重!L$49+(数据!V371-12)*权重!L$51              )
 )</f>
        <v>6.7666666666666675</v>
      </c>
      <c r="W371" s="16">
        <f>IF( 数据!W371&lt;=6,(数据!W371-1)*权重!M$48,              IF(数据!W371&lt;=12, 5*权重!M$48+(数据!W371-6)*权重!M$49,                              5*权重!M$48+6*权重!M$49+(数据!W371-12)*权重!M$51              )
 )</f>
        <v>0.1333333333333333</v>
      </c>
      <c r="X371" s="16">
        <f>IF( 数据!X371&lt;=6,(数据!X371-1)*权重!N$48,              IF(数据!X371&lt;=12, 5*权重!N$48+(数据!X371-6)*权重!N$49,                              5*权重!N$48+6*权重!N$49+(数据!X371-12)*权重!N$51              )
 )</f>
        <v>1.8399999999999999</v>
      </c>
      <c r="Y371" s="16">
        <f>IF( 数据!Y371&lt;=6,(数据!Y371-1)*权重!O$48,              IF(数据!Y371&lt;=12, 5*权重!O$48+(数据!Y371-6)*权重!O$49,                              5*权重!O$48+6*权重!O$49+(数据!Y371-12)*权重!O$51              )
 )</f>
        <v>2.5333333333333332</v>
      </c>
      <c r="Z371" s="16">
        <f>IF( 数据!Z371&lt;=6,(数据!Z371-1)*权重!P$48,              IF(数据!Z371&lt;=10, 5*权重!P$48+(数据!Z371-4)*权重!P$50,                              5*权重!P$48+4*权重!P$50+(数据!Z371-10)*权重!P$52              )  )</f>
        <v>-0.72500000000000009</v>
      </c>
      <c r="AA371" s="16">
        <f>IF( 数据!AA371&lt;=6,(数据!AA371-1)*权重!Q$48,              IF(数据!AA371&lt;=12, 5*权重!Q$48+(数据!AA371-6)*权重!Q$49,                              5*权重!Q$48+6*权重!Q$49+(数据!AA371-12)*权重!Q$51              )
 )</f>
        <v>4.26</v>
      </c>
      <c r="AB371" s="16">
        <f>IF( 数据!AB371&lt;=6,(数据!AB371-1)*权重!R$48,              IF(数据!AB371&lt;=10, 5*权重!R$48+(数据!AB371-4)*权重!R$50,                              5*权重!R$48+4*权重!R$50+(数据!AB371-10)*权重!R$52              )  )</f>
        <v>54.5</v>
      </c>
      <c r="AC371" s="16">
        <f>IF( 数据!AC371&lt;=6,(数据!AC371-1)*权重!S$48,              IF(数据!AC371&lt;=12, 5*权重!S$48+(数据!AC371-6)*权重!S$49,                              5*权重!S$48+6*权重!S$49+(数据!AC371-12)*权重!S$51              )
 )</f>
        <v>16.5</v>
      </c>
      <c r="AD371" s="16">
        <f>IF( 数据!AD371&lt;=6,(数据!AD371-1)*权重!T$48,              IF(数据!AD371&lt;=12, 5*权重!T$48+(数据!AD371-6)*权重!T$49,                              5*权重!T$48+6*权重!T$49+(数据!AD371-12)*权重!T$51              )
 )</f>
        <v>-6.666666666666643E-2</v>
      </c>
      <c r="AE371" s="16">
        <f>IF( 数据!AE371&lt;=6,(数据!AE371-1)*权重!U$48,              IF(数据!AE371&lt;=10, 5*权重!U$48+(数据!AE371-4)*权重!U$50,                              5*权重!U$48+4*权重!U$50+(数据!AE371-10)*权重!U$52              )  )</f>
        <v>-3.28</v>
      </c>
      <c r="AF371" s="16">
        <f>IF( 数据!AF371&lt;=6,(数据!AF371-1)*权重!V$48,              IF(数据!AF371&lt;=10, 5*权重!V$48+(数据!AF371-4)*权重!V$50,                              5*权重!V$48+4*权重!V$50+(数据!AF371-10)*权重!V$52              )  )</f>
        <v>6.0750000000000002</v>
      </c>
      <c r="AG371" s="16">
        <f>IF( 数据!AG371&lt;=6,(数据!AG371-1)*权重!W$48,              IF(数据!AG371&lt;=12, 5*权重!W$48+(数据!AG371-6)*权重!W$49,                              5*权重!W$48+6*权重!W$49+(数据!AG371-12)*权重!W$51              )
 )</f>
        <v>3.75</v>
      </c>
      <c r="AH371" s="16">
        <f>IF( 数据!AH371&lt;=6,(数据!AH371-1)*权重!X$48,              IF(数据!AH371&lt;=10, 5*权重!X$48+(数据!AH371-4)*权重!X$50,                              5*权重!X$48+4*权重!X$50+(数据!AH371-10)*权重!X$52              )  )</f>
        <v>-1.75</v>
      </c>
      <c r="AI371" s="16">
        <f>IF( 数据!AI371&lt;=6,(数据!AI371-1)*权重!Y$48,              IF(数据!AI371&lt;=12, 5*权重!Y$48+(数据!AI371-6)*权重!Y$49,                              5*权重!Y$48+6*权重!Y$49+(数据!AI371-12)*权重!Y$51              )
 )</f>
        <v>0</v>
      </c>
      <c r="AJ371" s="16">
        <f>IF( 数据!AJ371&lt;=6,(数据!AJ371-1)*权重!Z$48,              IF(数据!AJ371&lt;=10, 5*权重!Z$48+(数据!AJ371-4)*权重!Z$50,                              5*权重!Z$48+4*权重!Z$50+(数据!AJ371-10)*权重!Z$52              )  )</f>
        <v>8.6625000000000014</v>
      </c>
      <c r="AK371" s="16">
        <f>IF( 数据!AK371&lt;=6,(数据!AK371-1)*权重!AA$48,              IF(数据!AK371&lt;=10, 5*权重!AA$48+(数据!AK371-4)*权重!AA$50,                              5*权重!AA$48+4*权重!AA$50+(数据!AK371-10)*权重!AA$52              )  )</f>
        <v>-2.2000000000000002</v>
      </c>
      <c r="AL371" s="16">
        <f>IF( 数据!AL371&lt;=6,(数据!AL371-1)*权重!AB$48,              IF(数据!AL371&lt;=12, 5*权重!AB$48+(数据!AL371-6)*权重!AB$49,                              5*权重!AB$48+6*权重!AB$49+(数据!AL371-12)*权重!AB$51              )
 )</f>
        <v>13.5</v>
      </c>
      <c r="AM371" s="16">
        <f>IF( 数据!AM371&lt;=6,(数据!AM371-1)*权重!AC$48,              IF(数据!AM371&lt;=12, 5*权重!AC$48+(数据!AM371-6)*权重!AC$49,                              5*权重!AC$48+6*权重!AC$49+(数据!AM371-12)*权重!AC$51              )
 )</f>
        <v>8.8666666666666671</v>
      </c>
      <c r="AN371" s="16">
        <f>IF( 数据!AN371&lt;=6,(数据!AN371-1)*权重!AD$48,              IF(数据!AN371&lt;=12, 5*权重!AD$48+(数据!AN371-6)*权重!AD$49,                              5*权重!AD$48+6*权重!AD$49+(数据!AN371-12)*权重!AD$51              )
 )</f>
        <v>96.25</v>
      </c>
      <c r="AO371" s="16">
        <f>IF( 数据!AO371&lt;=6,(数据!AO371-1)*权重!AE$48,              IF(数据!AO371&lt;=12, 5*权重!AE$48+(数据!AO371-6)*权重!AE$49,                              5*权重!AE$48+6*权重!AE$49+(数据!AO371-12)*权重!AE$51              )
 )</f>
        <v>3.3600000000000003</v>
      </c>
      <c r="AP371" s="16">
        <f>IF( 数据!AP371&lt;=6,(数据!AP371-1)*权重!AF$48,              IF(数据!AP371&lt;=12, 5*权重!AF$48+(数据!AP371-6)*权重!AF$49,                              5*权重!AF$48+6*权重!AF$49+(数据!AP371-12)*权重!AF$51              )
 )</f>
        <v>16.399999999999999</v>
      </c>
      <c r="AQ371" s="16">
        <f>IF( 数据!AQ371&lt;=6,(数据!AQ371-1)*权重!AG$48,              IF(数据!AQ371&lt;=12, 5*权重!AG$48+(数据!AQ371-6)*权重!AG$49,                              5*权重!AG$48+6*权重!AG$49+(数据!AQ371-12)*权重!AG$51              )
 )</f>
        <v>18.316666666666666</v>
      </c>
      <c r="AR371" s="16">
        <f>IF( 数据!AR371&lt;=6,(数据!AR371-1)*权重!AH$48,              IF(数据!AR371&lt;=12, 5*权重!AH$48+(数据!AR371-6)*权重!AH$49,                              5*权重!AH$48+6*权重!AH$49+(数据!AR371-12)*权重!AH$51              )
 )</f>
        <v>15.733333333333333</v>
      </c>
      <c r="AS371" s="16">
        <f>IF( 数据!AS371&lt;=6,(数据!AS371-1)*权重!AI$48,              IF(数据!AS371&lt;=12, 5*权重!AI$48+(数据!AS371-6)*权重!AI$49,                              5*权重!AI$48+6*权重!AI$49+(数据!AS371-12)*权重!AI$51              )
 )</f>
        <v>-1.6</v>
      </c>
      <c r="AT371" s="16">
        <f>IF( 数据!AT371&lt;=6,(数据!AT371-1)*权重!AJ$48,              IF(数据!AT371&lt;=12, 5*权重!AJ$48+(数据!AT371-6)*权重!AJ$49,                              5*权重!AJ$48+6*权重!AJ$49+(数据!AT371-12)*权重!AJ$51              )
 )</f>
        <v>86.5</v>
      </c>
      <c r="AU371" s="16">
        <f>IF( 数据!AU371&lt;=6,(数据!AU371-1)*权重!AK$48,              IF(数据!AU371&lt;=12, 5*权重!AK$48+(数据!AU371-6)*权重!AK$49,                              5*权重!AK$48+6*权重!AK$49+(数据!AU371-12)*权重!AK$51              )
 )</f>
        <v>12.366666666666667</v>
      </c>
      <c r="AV371" s="16">
        <f>IF( 数据!AV371&lt;=6,(数据!AV371-1)*权重!AL$48,              IF(数据!AV371&lt;=10, 5*权重!AL$48+(数据!AV371-4)*权重!AL$50,                              5*权重!AL$48+4*权重!AL$50+(数据!AV371-10)*权重!AL$52              )  )</f>
        <v>2.5499999999999998</v>
      </c>
      <c r="AW371" s="16">
        <f>IF( 数据!AW371&lt;=6,(数据!AW371-1)*权重!AM$48,              IF(数据!AW371&lt;=10, 5*权重!AM$48+(数据!AW371-4)*权重!AM$50,                              5*权重!AM$48+4*权重!AM$50+(数据!AW371-10)*权重!AM$52              )  )</f>
        <v>2.7</v>
      </c>
      <c r="AX371" s="16">
        <f>IF( 数据!AX371&lt;=6,(数据!AX371-1)*权重!AN$48,              IF(数据!AX371&lt;=10, 5*权重!AN$48+(数据!AX371-4)*权重!AN$50,                              5*权重!AN$48+4*权重!AN$50+(数据!AX371-10)*权重!AN$52              )  )</f>
        <v>23.75</v>
      </c>
      <c r="AY371" s="8">
        <v>2</v>
      </c>
      <c r="AZ371" s="8">
        <v>4</v>
      </c>
      <c r="BA371" s="8">
        <v>3</v>
      </c>
      <c r="BB371" s="8">
        <v>3</v>
      </c>
      <c r="BC371" s="8">
        <v>3</v>
      </c>
      <c r="BD371" s="8">
        <v>2</v>
      </c>
      <c r="BE371" s="8">
        <v>1</v>
      </c>
      <c r="BF371" s="8">
        <v>2</v>
      </c>
      <c r="BG371" s="8">
        <v>1</v>
      </c>
      <c r="BH371" s="8">
        <v>3</v>
      </c>
      <c r="BI371" s="8">
        <v>2</v>
      </c>
      <c r="BJ371" s="8" t="s">
        <v>26</v>
      </c>
      <c r="BK371" s="8" t="s">
        <v>20</v>
      </c>
      <c r="BL371" s="8">
        <v>13</v>
      </c>
      <c r="BM371" s="8" t="s">
        <v>26</v>
      </c>
      <c r="BN371" s="8"/>
      <c r="BO371" s="8">
        <v>11</v>
      </c>
      <c r="BP371" s="34">
        <v>47299</v>
      </c>
      <c r="BQ371" s="8" t="s">
        <v>21</v>
      </c>
      <c r="BR371" s="8" t="s">
        <v>156</v>
      </c>
    </row>
    <row r="372" spans="1:70" ht="15.5" thickBot="1" x14ac:dyDescent="0.35">
      <c r="A372" s="8" t="s">
        <v>26</v>
      </c>
      <c r="B372" s="16">
        <f>SUM(L372:AX372)</f>
        <v>420.90750000000003</v>
      </c>
      <c r="C372" s="8" t="s">
        <v>716</v>
      </c>
      <c r="D372" s="8" t="s">
        <v>154</v>
      </c>
      <c r="E372" s="33">
        <v>1</v>
      </c>
      <c r="F372" s="8">
        <v>0</v>
      </c>
      <c r="G372" s="8" t="s">
        <v>228</v>
      </c>
      <c r="H372" s="8" t="s">
        <v>226</v>
      </c>
      <c r="I372" s="8">
        <v>27</v>
      </c>
      <c r="J372" s="8">
        <v>146</v>
      </c>
      <c r="K372" s="8">
        <v>157</v>
      </c>
      <c r="L372" s="16">
        <f>IF( 数据!L372&lt;=6,(数据!L372-1)*权重!B$48,              IF(数据!L372&lt;=12, 5*权重!B$48+(数据!L372-6)*权重!B$49,                              5*权重!B$48+6*权重!B$49+(数据!L372-12)*权重!B$51              )
 )</f>
        <v>3</v>
      </c>
      <c r="M372" s="16">
        <f>IF( 数据!M372&lt;=6,(数据!M372-1)*权重!C$48,              IF(数据!M372&lt;=12, 5*权重!C$48+(数据!M372-6)*权重!C$49,                              5*权重!C$48+6*权重!C$49+(数据!M372-12)*权重!C$51              )
 )</f>
        <v>2.9</v>
      </c>
      <c r="N372" s="16">
        <f>IF( 数据!N372&lt;=6,(数据!N372-1)*权重!D$48,              IF(数据!N372&lt;=12, 5*权重!D$48+(数据!N372-6)*权重!D$49,                              5*权重!D$48+6*权重!D$49+(数据!N372-12)*权重!D$51              )
 )</f>
        <v>0.27</v>
      </c>
      <c r="O372" s="16">
        <f>IF( 数据!O372&lt;=6,(数据!O372-1)*权重!E$48,              IF(数据!O372&lt;=12, 5*权重!E$48+(数据!O372-6)*权重!E$49,                              5*权重!E$48+6*权重!E$49+(数据!O372-12)*权重!E$51              )
 )</f>
        <v>0</v>
      </c>
      <c r="P372" s="16">
        <f>IF( 数据!P372&lt;=6,(数据!P372-1)*权重!F$48,              IF(数据!P372&lt;=12, 5*权重!F$48+(数据!P372-6)*权重!F$49,                              5*权重!F$48+6*权重!F$49+(数据!P372-12)*权重!F$51              )
 )</f>
        <v>-3.5166666666666662</v>
      </c>
      <c r="Q372" s="16">
        <f>IF( 数据!Q372&lt;=6,(数据!Q372-1)*权重!G$48,              IF(数据!Q372&lt;=12, 5*权重!G$48+(数据!Q372-6)*权重!G$49,                              5*权重!G$48+6*权重!G$49+(数据!Q372-12)*权重!G$51              )
 )</f>
        <v>0</v>
      </c>
      <c r="R372" s="16">
        <f>IF( 数据!R372&lt;=6,(数据!R372-1)*权重!H$48,              IF(数据!R372&lt;=12, 5*权重!H$48+(数据!R372-6)*权重!H$49,                              5*权重!H$48+6*权重!H$49+(数据!R372-12)*权重!H$51              )
 )</f>
        <v>0</v>
      </c>
      <c r="S372" s="16">
        <f>IF( 数据!S372&lt;=6,(数据!S372-1)*权重!I$48,              IF(数据!S372&lt;=12, 5*权重!I$48+(数据!S372-6)*权重!I$49,                              5*权重!I$48+6*权重!I$49+(数据!S372-12)*权重!I$51              )
 )</f>
        <v>9.0666666666666664</v>
      </c>
      <c r="T372" s="16">
        <f>IF( 数据!T372&lt;=6,(数据!T372-1)*权重!J$48,              IF(数据!T372&lt;=12, 5*权重!J$48+(数据!T372-6)*权重!J$49,                              5*权重!J$48+6*权重!J$49+(数据!T372-12)*权重!J$51              )
 )</f>
        <v>1.2999999999999998</v>
      </c>
      <c r="U372" s="16">
        <f>IF( 数据!U372&lt;=6,(数据!U372-1)*权重!K$48,              IF(数据!U372&lt;=12, 5*权重!K$48+(数据!U372-6)*权重!K$49,                              5*权重!K$48+6*权重!K$49+(数据!U372-12)*权重!K$51              )
 )</f>
        <v>0</v>
      </c>
      <c r="V372" s="16">
        <f>IF( 数据!V372&lt;=6,(数据!V372-1)*权重!L$48,              IF(数据!V372&lt;=12, 5*权重!L$48+(数据!V372-6)*权重!L$49,                              5*权重!L$48+6*权重!L$49+(数据!V372-12)*权重!L$51              )
 )</f>
        <v>5.3000000000000007</v>
      </c>
      <c r="W372" s="16">
        <f>IF( 数据!W372&lt;=6,(数据!W372-1)*权重!M$48,              IF(数据!W372&lt;=12, 5*权重!M$48+(数据!W372-6)*权重!M$49,                              5*权重!M$48+6*权重!M$49+(数据!W372-12)*权重!M$51              )
 )</f>
        <v>-0.5</v>
      </c>
      <c r="X372" s="16">
        <f>IF( 数据!X372&lt;=6,(数据!X372-1)*权重!N$48,              IF(数据!X372&lt;=12, 5*权重!N$48+(数据!X372-6)*权重!N$49,                              5*权重!N$48+6*权重!N$49+(数据!X372-12)*权重!N$51              )
 )</f>
        <v>3.6666666666666661</v>
      </c>
      <c r="Y372" s="16">
        <f>IF( 数据!Y372&lt;=6,(数据!Y372-1)*权重!O$48,              IF(数据!Y372&lt;=12, 5*权重!O$48+(数据!Y372-6)*权重!O$49,                              5*权重!O$48+6*权重!O$49+(数据!Y372-12)*权重!O$51              )
 )</f>
        <v>1.3666666666666667</v>
      </c>
      <c r="Z372" s="16">
        <f>IF( 数据!Z372&lt;=6,(数据!Z372-1)*权重!P$48,              IF(数据!Z372&lt;=10, 5*权重!P$48+(数据!Z372-4)*权重!P$50,                              5*权重!P$48+4*权重!P$50+(数据!Z372-10)*权重!P$52              )  )</f>
        <v>-1.1000000000000001</v>
      </c>
      <c r="AA372" s="16">
        <f>IF( 数据!AA372&lt;=6,(数据!AA372-1)*权重!Q$48,              IF(数据!AA372&lt;=12, 5*权重!Q$48+(数据!AA372-6)*权重!Q$49,                              5*权重!Q$48+6*权重!Q$49+(数据!AA372-12)*权重!Q$51              )
 )</f>
        <v>5.166666666666667</v>
      </c>
      <c r="AB372" s="16">
        <f>IF( 数据!AB372&lt;=6,(数据!AB372-1)*权重!R$48,              IF(数据!AB372&lt;=10, 5*权重!R$48+(数据!AB372-4)*权重!R$50,                              5*权重!R$48+4*权重!R$50+(数据!AB372-10)*权重!R$52              )  )</f>
        <v>56</v>
      </c>
      <c r="AC372" s="16">
        <f>IF( 数据!AC372&lt;=6,(数据!AC372-1)*权重!S$48,              IF(数据!AC372&lt;=12, 5*权重!S$48+(数据!AC372-6)*权重!S$49,                              5*权重!S$48+6*权重!S$49+(数据!AC372-12)*权重!S$51              )
 )</f>
        <v>20.183333333333334</v>
      </c>
      <c r="AD372" s="16">
        <f>IF( 数据!AD372&lt;=6,(数据!AD372-1)*权重!T$48,              IF(数据!AD372&lt;=12, 5*权重!T$48+(数据!AD372-6)*权重!T$49,                              5*权重!T$48+6*权重!T$49+(数据!AD372-12)*权重!T$51              )
 )</f>
        <v>-1.2333333333333329</v>
      </c>
      <c r="AE372" s="16">
        <f>IF( 数据!AE372&lt;=6,(数据!AE372-1)*权重!U$48,              IF(数据!AE372&lt;=10, 5*权重!U$48+(数据!AE372-4)*权重!U$50,                              5*权重!U$48+4*权重!U$50+(数据!AE372-10)*权重!U$52              )  )</f>
        <v>-1.7999999999999994</v>
      </c>
      <c r="AF372" s="16">
        <f>IF( 数据!AF372&lt;=6,(数据!AF372-1)*权重!V$48,              IF(数据!AF372&lt;=10, 5*权重!V$48+(数据!AF372-4)*权重!V$50,                              5*权重!V$48+4*权重!V$50+(数据!AF372-10)*权重!V$52              )  )</f>
        <v>7.0875000000000004</v>
      </c>
      <c r="AG372" s="16">
        <f>IF( 数据!AG372&lt;=6,(数据!AG372-1)*权重!W$48,              IF(数据!AG372&lt;=12, 5*权重!W$48+(数据!AG372-6)*权重!W$49,                              5*权重!W$48+6*权重!W$49+(数据!AG372-12)*权重!W$51              )
 )</f>
        <v>3.75</v>
      </c>
      <c r="AH372" s="16">
        <f>IF( 数据!AH372&lt;=6,(数据!AH372-1)*权重!X$48,              IF(数据!AH372&lt;=10, 5*权重!X$48+(数据!AH372-4)*权重!X$50,                              5*权重!X$48+4*权重!X$50+(数据!AH372-10)*权重!X$52              )  )</f>
        <v>-0.16249999999999998</v>
      </c>
      <c r="AI372" s="16">
        <f>IF( 数据!AI372&lt;=6,(数据!AI372-1)*权重!Y$48,              IF(数据!AI372&lt;=12, 5*权重!Y$48+(数据!AI372-6)*权重!Y$49,                              5*权重!Y$48+6*权重!Y$49+(数据!AI372-12)*权重!Y$51              )
 )</f>
        <v>3.3333333333333354E-2</v>
      </c>
      <c r="AJ372" s="16">
        <f>IF( 数据!AJ372&lt;=6,(数据!AJ372-1)*权重!Z$48,              IF(数据!AJ372&lt;=10, 5*权重!Z$48+(数据!AJ372-4)*权重!Z$50,                              5*权重!Z$48+4*权重!Z$50+(数据!AJ372-10)*权重!Z$52              )  )</f>
        <v>9.25</v>
      </c>
      <c r="AK372" s="16">
        <f>IF( 数据!AK372&lt;=6,(数据!AK372-1)*权重!AA$48,              IF(数据!AK372&lt;=10, 5*权重!AA$48+(数据!AK372-4)*权重!AA$50,                              5*权重!AA$48+4*权重!AA$50+(数据!AK372-10)*权重!AA$52              )  )</f>
        <v>-0.92500000000000004</v>
      </c>
      <c r="AL372" s="16">
        <f>IF( 数据!AL372&lt;=6,(数据!AL372-1)*权重!AB$48,              IF(数据!AL372&lt;=12, 5*权重!AB$48+(数据!AL372-6)*权重!AB$49,                              5*权重!AB$48+6*权重!AB$49+(数据!AL372-12)*权重!AB$51              )
 )</f>
        <v>14.4</v>
      </c>
      <c r="AM372" s="16">
        <f>IF( 数据!AM372&lt;=6,(数据!AM372-1)*权重!AC$48,              IF(数据!AM372&lt;=12, 5*权重!AC$48+(数据!AM372-6)*权重!AC$49,                              5*权重!AC$48+6*权重!AC$49+(数据!AM372-12)*权重!AC$51              )
 )</f>
        <v>8.8666666666666671</v>
      </c>
      <c r="AN372" s="16">
        <f>IF( 数据!AN372&lt;=6,(数据!AN372-1)*权重!AD$48,              IF(数据!AN372&lt;=12, 5*权重!AD$48+(数据!AN372-6)*权重!AD$49,                              5*权重!AD$48+6*权重!AD$49+(数据!AN372-12)*权重!AD$51              )
 )</f>
        <v>72.604166666666671</v>
      </c>
      <c r="AO372" s="16">
        <f>IF( 数据!AO372&lt;=6,(数据!AO372-1)*权重!AE$48,              IF(数据!AO372&lt;=12, 5*权重!AE$48+(数据!AO372-6)*权重!AE$49,                              5*权重!AE$48+6*权重!AE$49+(数据!AO372-12)*权重!AE$51              )
 )</f>
        <v>20.3</v>
      </c>
      <c r="AP372" s="16">
        <f>IF( 数据!AP372&lt;=6,(数据!AP372-1)*权重!AF$48,              IF(数据!AP372&lt;=12, 5*权重!AF$48+(数据!AP372-6)*权重!AF$49,                              5*权重!AF$48+6*权重!AF$49+(数据!AP372-12)*权重!AF$51              )
 )</f>
        <v>15.433333333333334</v>
      </c>
      <c r="AQ372" s="16">
        <f>IF( 数据!AQ372&lt;=6,(数据!AQ372-1)*权重!AG$48,              IF(数据!AQ372&lt;=12, 5*权重!AG$48+(数据!AQ372-6)*权重!AG$49,                              5*权重!AG$48+6*权重!AG$49+(数据!AQ372-12)*权重!AG$51              )
 )</f>
        <v>19.866666666666667</v>
      </c>
      <c r="AR372" s="16">
        <f>IF( 数据!AR372&lt;=6,(数据!AR372-1)*权重!AH$48,              IF(数据!AR372&lt;=12, 5*权重!AH$48+(数据!AR372-6)*权重!AH$49,                              5*权重!AH$48+6*权重!AH$49+(数据!AR372-12)*权重!AH$51              )
 )</f>
        <v>19.233333333333334</v>
      </c>
      <c r="AS372" s="16">
        <f>IF( 数据!AS372&lt;=6,(数据!AS372-1)*权重!AI$48,              IF(数据!AS372&lt;=12, 5*权重!AI$48+(数据!AS372-6)*权重!AI$49,                              5*权重!AI$48+6*权重!AI$49+(数据!AS372-12)*权重!AI$51              )
 )</f>
        <v>11.400000000000002</v>
      </c>
      <c r="AT372" s="16">
        <f>IF( 数据!AT372&lt;=6,(数据!AT372-1)*权重!AJ$48,              IF(数据!AT372&lt;=12, 5*权重!AJ$48+(数据!AT372-6)*权重!AJ$49,                              5*权重!AJ$48+6*权重!AJ$49+(数据!AT372-12)*权重!AJ$51              )
 )</f>
        <v>76.75</v>
      </c>
      <c r="AU372" s="16">
        <f>IF( 数据!AU372&lt;=6,(数据!AU372-1)*权重!AK$48,              IF(数据!AU372&lt;=12, 5*权重!AK$48+(数据!AU372-6)*权重!AK$49,                              5*权重!AK$48+6*权重!AK$49+(数据!AU372-12)*权重!AK$51              )
 )</f>
        <v>14.499999999999998</v>
      </c>
      <c r="AV372" s="16">
        <f>IF( 数据!AV372&lt;=6,(数据!AV372-1)*权重!AL$48,              IF(数据!AV372&lt;=10, 5*权重!AL$48+(数据!AV372-4)*权重!AL$50,                              5*权重!AL$48+4*权重!AL$50+(数据!AV372-10)*权重!AL$52              )  )</f>
        <v>2.5499999999999998</v>
      </c>
      <c r="AW372" s="16">
        <f>IF( 数据!AW372&lt;=6,(数据!AW372-1)*权重!AM$48,              IF(数据!AW372&lt;=10, 5*权重!AM$48+(数据!AW372-4)*权重!AM$50,                              5*权重!AM$48+4*权重!AM$50+(数据!AW372-10)*权重!AM$52              )  )</f>
        <v>3.8250000000000002</v>
      </c>
      <c r="AX372" s="16">
        <f>IF( 数据!AX372&lt;=6,(数据!AX372-1)*权重!AN$48,              IF(数据!AX372&lt;=10, 5*权重!AN$48+(数据!AX372-4)*权重!AN$50,                              5*权重!AN$48+4*权重!AN$50+(数据!AX372-10)*权重!AN$52              )  )</f>
        <v>22.074999999999999</v>
      </c>
      <c r="AY372" s="8">
        <v>2</v>
      </c>
      <c r="AZ372" s="8">
        <v>2</v>
      </c>
      <c r="BA372" s="8">
        <v>2</v>
      </c>
      <c r="BB372" s="8">
        <v>2</v>
      </c>
      <c r="BC372" s="8">
        <v>2</v>
      </c>
      <c r="BD372" s="8">
        <v>1</v>
      </c>
      <c r="BE372" s="8">
        <v>4</v>
      </c>
      <c r="BF372" s="8">
        <v>3</v>
      </c>
      <c r="BG372" s="8">
        <v>1</v>
      </c>
      <c r="BH372" s="8">
        <v>1</v>
      </c>
      <c r="BI372" s="8">
        <v>2</v>
      </c>
      <c r="BJ372" s="8" t="s">
        <v>26</v>
      </c>
      <c r="BK372" s="8" t="s">
        <v>20</v>
      </c>
      <c r="BL372" s="8">
        <v>15</v>
      </c>
      <c r="BM372" s="8" t="s">
        <v>26</v>
      </c>
      <c r="BN372" s="8"/>
      <c r="BO372" s="8">
        <v>10</v>
      </c>
      <c r="BP372" s="34">
        <v>46173</v>
      </c>
      <c r="BQ372" s="8" t="s">
        <v>21</v>
      </c>
      <c r="BR372" s="8" t="s">
        <v>156</v>
      </c>
    </row>
    <row r="373" spans="1:70" ht="15.5" thickBot="1" x14ac:dyDescent="0.35">
      <c r="A373" s="8" t="s">
        <v>26</v>
      </c>
      <c r="B373" s="16">
        <f>SUM(L373:AX373)</f>
        <v>436.21499999999992</v>
      </c>
      <c r="C373" s="8" t="s">
        <v>717</v>
      </c>
      <c r="D373" s="8" t="s">
        <v>154</v>
      </c>
      <c r="E373" s="33">
        <v>1</v>
      </c>
      <c r="F373" s="8">
        <v>0</v>
      </c>
      <c r="G373" s="8" t="s">
        <v>155</v>
      </c>
      <c r="H373" s="8" t="s">
        <v>31</v>
      </c>
      <c r="I373" s="8">
        <v>25</v>
      </c>
      <c r="J373" s="8">
        <v>139</v>
      </c>
      <c r="K373" s="8">
        <v>155</v>
      </c>
      <c r="L373" s="16">
        <f>IF( 数据!L373&lt;=6,(数据!L373-1)*权重!B$48,              IF(数据!L373&lt;=12, 5*权重!B$48+(数据!L373-6)*权重!B$49,                              5*权重!B$48+6*权重!B$49+(数据!L373-12)*权重!B$51              )
 )</f>
        <v>3.9333333333333331</v>
      </c>
      <c r="M373" s="16">
        <f>IF( 数据!M373&lt;=6,(数据!M373-1)*权重!C$48,              IF(数据!M373&lt;=12, 5*权重!C$48+(数据!M373-6)*权重!C$49,                              5*权重!C$48+6*权重!C$49+(数据!M373-12)*权重!C$51              )
 )</f>
        <v>2.3199999999999998</v>
      </c>
      <c r="N373" s="16">
        <f>IF( 数据!N373&lt;=6,(数据!N373-1)*权重!D$48,              IF(数据!N373&lt;=12, 5*权重!D$48+(数据!N373-6)*权重!D$49,                              5*权重!D$48+6*权重!D$49+(数据!N373-12)*权重!D$51              )
 )</f>
        <v>0.82000000000000006</v>
      </c>
      <c r="O373" s="16">
        <f>IF( 数据!O373&lt;=6,(数据!O373-1)*权重!E$48,              IF(数据!O373&lt;=12, 5*权重!E$48+(数据!O373-6)*权重!E$49,                              5*权重!E$48+6*权重!E$49+(数据!O373-12)*权重!E$51              )
 )</f>
        <v>0</v>
      </c>
      <c r="P373" s="16">
        <f>IF( 数据!P373&lt;=6,(数据!P373-1)*权重!F$48,              IF(数据!P373&lt;=12, 5*权重!F$48+(数据!P373-6)*权重!F$49,                              5*权重!F$48+6*权重!F$49+(数据!P373-12)*权重!F$51              )
 )</f>
        <v>-3.1166666666666663</v>
      </c>
      <c r="Q373" s="16">
        <f>IF( 数据!Q373&lt;=6,(数据!Q373-1)*权重!G$48,              IF(数据!Q373&lt;=12, 5*权重!G$48+(数据!Q373-6)*权重!G$49,                              5*权重!G$48+6*权重!G$49+(数据!Q373-12)*权重!G$51              )
 )</f>
        <v>0</v>
      </c>
      <c r="R373" s="16">
        <f>IF( 数据!R373&lt;=6,(数据!R373-1)*权重!H$48,              IF(数据!R373&lt;=12, 5*权重!H$48+(数据!R373-6)*权重!H$49,                              5*权重!H$48+6*权重!H$49+(数据!R373-12)*权重!H$51              )
 )</f>
        <v>0</v>
      </c>
      <c r="S373" s="16">
        <f>IF( 数据!S373&lt;=6,(数据!S373-1)*权重!I$48,              IF(数据!S373&lt;=12, 5*权重!I$48+(数据!S373-6)*权重!I$49,                              5*权重!I$48+6*权重!I$49+(数据!S373-12)*权重!I$51              )
 )</f>
        <v>15.2</v>
      </c>
      <c r="T373" s="16">
        <f>IF( 数据!T373&lt;=6,(数据!T373-1)*权重!J$48,              IF(数据!T373&lt;=12, 5*权重!J$48+(数据!T373-6)*权重!J$49,                              5*权重!J$48+6*权重!J$49+(数据!T373-12)*权重!J$51              )
 )</f>
        <v>1.2999999999999998</v>
      </c>
      <c r="U373" s="16">
        <f>IF( 数据!U373&lt;=6,(数据!U373-1)*权重!K$48,              IF(数据!U373&lt;=12, 5*权重!K$48+(数据!U373-6)*权重!K$49,                              5*权重!K$48+6*权重!K$49+(数据!U373-12)*权重!K$51              )
 )</f>
        <v>0</v>
      </c>
      <c r="V373" s="16">
        <f>IF( 数据!V373&lt;=6,(数据!V373-1)*权重!L$48,              IF(数据!V373&lt;=12, 5*权重!L$48+(数据!V373-6)*权重!L$49,                              5*权重!L$48+6*权重!L$49+(数据!V373-12)*权重!L$51              )
 )</f>
        <v>6.0333333333333341</v>
      </c>
      <c r="W373" s="16">
        <f>IF( 数据!W373&lt;=6,(数据!W373-1)*权重!M$48,              IF(数据!W373&lt;=12, 5*权重!M$48+(数据!W373-6)*权重!M$49,                              5*权重!M$48+6*权重!M$49+(数据!W373-12)*权重!M$51              )
 )</f>
        <v>0.1333333333333333</v>
      </c>
      <c r="X373" s="16">
        <f>IF( 数据!X373&lt;=6,(数据!X373-1)*权重!N$48,              IF(数据!X373&lt;=12, 5*权重!N$48+(数据!X373-6)*权重!N$49,                              5*权重!N$48+6*权重!N$49+(数据!X373-12)*权重!N$51              )
 )</f>
        <v>2.7333333333333329</v>
      </c>
      <c r="Y373" s="16">
        <f>IF( 数据!Y373&lt;=6,(数据!Y373-1)*权重!O$48,              IF(数据!Y373&lt;=12, 5*权重!O$48+(数据!Y373-6)*权重!O$49,                              5*权重!O$48+6*权重!O$49+(数据!Y373-12)*权重!O$51              )
 )</f>
        <v>1.3666666666666667</v>
      </c>
      <c r="Z373" s="16">
        <f>IF( 数据!Z373&lt;=6,(数据!Z373-1)*权重!P$48,              IF(数据!Z373&lt;=10, 5*权重!P$48+(数据!Z373-4)*权重!P$50,                              5*权重!P$48+4*权重!P$50+(数据!Z373-10)*权重!P$52              )  )</f>
        <v>-1.425</v>
      </c>
      <c r="AA373" s="16">
        <f>IF( 数据!AA373&lt;=6,(数据!AA373-1)*权重!Q$48,              IF(数据!AA373&lt;=12, 5*权重!Q$48+(数据!AA373-6)*权重!Q$49,                              5*权重!Q$48+6*权重!Q$49+(数据!AA373-12)*权重!Q$51              )
 )</f>
        <v>5.833333333333333</v>
      </c>
      <c r="AB373" s="16">
        <f>IF( 数据!AB373&lt;=6,(数据!AB373-1)*权重!R$48,              IF(数据!AB373&lt;=10, 5*权重!R$48+(数据!AB373-4)*权重!R$50,                              5*权重!R$48+4*权重!R$50+(数据!AB373-10)*权重!R$52              )  )</f>
        <v>54.5</v>
      </c>
      <c r="AC373" s="16">
        <f>IF( 数据!AC373&lt;=6,(数据!AC373-1)*权重!S$48,              IF(数据!AC373&lt;=12, 5*权重!S$48+(数据!AC373-6)*权重!S$49,                              5*权重!S$48+6*权重!S$49+(数据!AC373-12)*权重!S$51              )
 )</f>
        <v>20.866666666666667</v>
      </c>
      <c r="AD373" s="16">
        <f>IF( 数据!AD373&lt;=6,(数据!AD373-1)*权重!T$48,              IF(数据!AD373&lt;=12, 5*权重!T$48+(数据!AD373-6)*权重!T$49,                              5*权重!T$48+6*权重!T$49+(数据!AD373-12)*权重!T$51              )
 )</f>
        <v>-0.83333333333333304</v>
      </c>
      <c r="AE373" s="16">
        <f>IF( 数据!AE373&lt;=6,(数据!AE373-1)*权重!U$48,              IF(数据!AE373&lt;=10, 5*权重!U$48+(数据!AE373-4)*权重!U$50,                              5*权重!U$48+4*权重!U$50+(数据!AE373-10)*权重!U$52              )  )</f>
        <v>-2.5999999999999996</v>
      </c>
      <c r="AF373" s="16">
        <f>IF( 数据!AF373&lt;=6,(数据!AF373-1)*权重!V$48,              IF(数据!AF373&lt;=10, 5*权重!V$48+(数据!AF373-4)*权重!V$50,                              5*权重!V$48+4*权重!V$50+(数据!AF373-10)*权重!V$52              )  )</f>
        <v>7.3500000000000005</v>
      </c>
      <c r="AG373" s="16">
        <f>IF( 数据!AG373&lt;=6,(数据!AG373-1)*权重!W$48,              IF(数据!AG373&lt;=12, 5*权重!W$48+(数据!AG373-6)*权重!W$49,                              5*权重!W$48+6*权重!W$49+(数据!AG373-12)*权重!W$51              )
 )</f>
        <v>3.0999999999999996</v>
      </c>
      <c r="AH373" s="16">
        <f>IF( 数据!AH373&lt;=6,(数据!AH373-1)*权重!X$48,              IF(数据!AH373&lt;=10, 5*权重!X$48+(数据!AH373-4)*权重!X$50,                              5*权重!X$48+4*权重!X$50+(数据!AH373-10)*权重!X$52              )  )</f>
        <v>-4.9999999999999989E-2</v>
      </c>
      <c r="AI373" s="16">
        <f>IF( 数据!AI373&lt;=6,(数据!AI373-1)*权重!Y$48,              IF(数据!AI373&lt;=12, 5*权重!Y$48+(数据!AI373-6)*权重!Y$49,                              5*权重!Y$48+6*权重!Y$49+(数据!AI373-12)*权重!Y$51              )
 )</f>
        <v>0.16666666666666669</v>
      </c>
      <c r="AJ373" s="16">
        <f>IF( 数据!AJ373&lt;=6,(数据!AJ373-1)*权重!Z$48,              IF(数据!AJ373&lt;=10, 5*权重!Z$48+(数据!AJ373-4)*权重!Z$50,                              5*权重!Z$48+4*权重!Z$50+(数据!AJ373-10)*权重!Z$52              )  )</f>
        <v>9.8375000000000004</v>
      </c>
      <c r="AK373" s="16">
        <f>IF( 数据!AK373&lt;=6,(数据!AK373-1)*权重!AA$48,              IF(数据!AK373&lt;=10, 5*权重!AA$48+(数据!AK373-4)*权重!AA$50,                              5*权重!AA$48+4*权重!AA$50+(数据!AK373-10)*权重!AA$52              )  )</f>
        <v>-1.1000000000000001</v>
      </c>
      <c r="AL373" s="16">
        <f>IF( 数据!AL373&lt;=6,(数据!AL373-1)*权重!AB$48,              IF(数据!AL373&lt;=12, 5*权重!AB$48+(数据!AL373-6)*权重!AB$49,                              5*权重!AB$48+6*权重!AB$49+(数据!AL373-12)*权重!AB$51              )
 )</f>
        <v>15.3</v>
      </c>
      <c r="AM373" s="16">
        <f>IF( 数据!AM373&lt;=6,(数据!AM373-1)*权重!AC$48,              IF(数据!AM373&lt;=12, 5*权重!AC$48+(数据!AM373-6)*权重!AC$49,                              5*权重!AC$48+6*权重!AC$49+(数据!AM373-12)*权重!AC$51              )
 )</f>
        <v>9.2333333333333343</v>
      </c>
      <c r="AN373" s="16">
        <f>IF( 数据!AN373&lt;=6,(数据!AN373-1)*权重!AD$48,              IF(数据!AN373&lt;=12, 5*权重!AD$48+(数据!AN373-6)*权重!AD$49,                              5*权重!AD$48+6*权重!AD$49+(数据!AN373-12)*权重!AD$51              )
 )</f>
        <v>77.333333333333329</v>
      </c>
      <c r="AO373" s="16">
        <f>IF( 数据!AO373&lt;=6,(数据!AO373-1)*权重!AE$48,              IF(数据!AO373&lt;=12, 5*权重!AE$48+(数据!AO373-6)*权重!AE$49,                              5*权重!AE$48+6*权重!AE$49+(数据!AO373-12)*权重!AE$51              )
 )</f>
        <v>17.7</v>
      </c>
      <c r="AP373" s="16">
        <f>IF( 数据!AP373&lt;=6,(数据!AP373-1)*权重!AF$48,              IF(数据!AP373&lt;=12, 5*权重!AF$48+(数据!AP373-6)*权重!AF$49,                              5*权重!AF$48+6*权重!AF$49+(数据!AP373-12)*权重!AF$51              )
 )</f>
        <v>17.366666666666667</v>
      </c>
      <c r="AQ373" s="16">
        <f>IF( 数据!AQ373&lt;=6,(数据!AQ373-1)*权重!AG$48,              IF(数据!AQ373&lt;=12, 5*权重!AG$48+(数据!AQ373-6)*权重!AG$49,                              5*权重!AG$48+6*权重!AG$49+(数据!AQ373-12)*权重!AG$51              )
 )</f>
        <v>18.833333333333336</v>
      </c>
      <c r="AR373" s="16">
        <f>IF( 数据!AR373&lt;=6,(数据!AR373-1)*权重!AH$48,              IF(数据!AR373&lt;=12, 5*权重!AH$48+(数据!AR373-6)*权重!AH$49,                              5*权重!AH$48+6*权重!AH$49+(数据!AR373-12)*权重!AH$51              )
 )</f>
        <v>14.566666666666665</v>
      </c>
      <c r="AS373" s="16">
        <f>IF( 数据!AS373&lt;=6,(数据!AS373-1)*权重!AI$48,              IF(数据!AS373&lt;=12, 5*权重!AI$48+(数据!AS373-6)*权重!AI$49,                              5*权重!AI$48+6*权重!AI$49+(数据!AS373-12)*权重!AI$51              )
 )</f>
        <v>9.5000000000000018</v>
      </c>
      <c r="AT373" s="16">
        <f>IF( 数据!AT373&lt;=6,(数据!AT373-1)*权重!AJ$48,              IF(数据!AT373&lt;=12, 5*权重!AJ$48+(数据!AT373-6)*权重!AJ$49,                              5*权重!AJ$48+6*权重!AJ$49+(数据!AT373-12)*权重!AJ$51              )
 )</f>
        <v>81.625</v>
      </c>
      <c r="AU373" s="16">
        <f>IF( 数据!AU373&lt;=6,(数据!AU373-1)*权重!AK$48,              IF(数据!AU373&lt;=12, 5*权重!AK$48+(数据!AU373-6)*权重!AK$49,                              5*权重!AK$48+6*权重!AK$49+(数据!AU373-12)*权重!AK$51              )
 )</f>
        <v>15.399999999999999</v>
      </c>
      <c r="AV373" s="16">
        <f>IF( 数据!AV373&lt;=6,(数据!AV373-1)*权重!AL$48,              IF(数据!AV373&lt;=10, 5*权重!AL$48+(数据!AV373-4)*权重!AL$50,                              5*权重!AL$48+4*权重!AL$50+(数据!AV373-10)*权重!AL$52              )  )</f>
        <v>3.8250000000000002</v>
      </c>
      <c r="AW373" s="16">
        <f>IF( 数据!AW373&lt;=6,(数据!AW373-1)*权重!AM$48,              IF(数据!AW373&lt;=10, 5*权重!AM$48+(数据!AW373-4)*权重!AM$50,                              5*权重!AM$48+4*权重!AM$50+(数据!AW373-10)*权重!AM$52              )  )</f>
        <v>4.5750000000000002</v>
      </c>
      <c r="AX373" s="16">
        <f>IF( 数据!AX373&lt;=6,(数据!AX373-1)*权重!AN$48,              IF(数据!AX373&lt;=10, 5*权重!AN$48+(数据!AX373-4)*权重!AN$50,                              5*权重!AN$48+4*权重!AN$50+(数据!AX373-10)*权重!AN$52              )  )</f>
        <v>24.587499999999999</v>
      </c>
      <c r="AY373" s="8">
        <v>3</v>
      </c>
      <c r="AZ373" s="8">
        <v>1</v>
      </c>
      <c r="BA373" s="8">
        <v>2</v>
      </c>
      <c r="BB373" s="8">
        <v>3</v>
      </c>
      <c r="BC373" s="8">
        <v>2</v>
      </c>
      <c r="BD373" s="8">
        <v>1</v>
      </c>
      <c r="BE373" s="8">
        <v>2</v>
      </c>
      <c r="BF373" s="8">
        <v>3</v>
      </c>
      <c r="BG373" s="8">
        <v>3</v>
      </c>
      <c r="BH373" s="8">
        <v>2</v>
      </c>
      <c r="BI373" s="8">
        <v>3</v>
      </c>
      <c r="BJ373" s="8" t="s">
        <v>26</v>
      </c>
      <c r="BK373" s="8" t="s">
        <v>20</v>
      </c>
      <c r="BL373" s="8">
        <v>10</v>
      </c>
      <c r="BM373" s="8" t="s">
        <v>26</v>
      </c>
      <c r="BN373" s="8"/>
      <c r="BO373" s="8">
        <v>3</v>
      </c>
      <c r="BP373" s="34">
        <v>47299</v>
      </c>
      <c r="BQ373" s="8" t="s">
        <v>21</v>
      </c>
      <c r="BR373" s="8" t="s">
        <v>156</v>
      </c>
    </row>
    <row r="374" spans="1:70" ht="15.5" thickBot="1" x14ac:dyDescent="0.35">
      <c r="A374" s="8" t="s">
        <v>26</v>
      </c>
      <c r="B374" s="16">
        <f t="shared" si="14"/>
        <v>472.35249999999996</v>
      </c>
      <c r="C374" s="8" t="s">
        <v>718</v>
      </c>
      <c r="D374" s="8" t="s">
        <v>154</v>
      </c>
      <c r="E374" s="33">
        <v>1</v>
      </c>
      <c r="F374" s="8">
        <v>0</v>
      </c>
      <c r="G374" s="8" t="s">
        <v>239</v>
      </c>
      <c r="H374" s="8" t="s">
        <v>613</v>
      </c>
      <c r="I374" s="8">
        <v>29</v>
      </c>
      <c r="J374" s="8">
        <v>135</v>
      </c>
      <c r="K374" s="8">
        <v>154</v>
      </c>
      <c r="L374" s="16">
        <f>IF( 数据!L374&lt;=6,(数据!L374-1)*权重!B$48,              IF(数据!L374&lt;=12, 5*权重!B$48+(数据!L374-6)*权重!B$49,                              5*权重!B$48+6*权重!B$49+(数据!L374-12)*权重!B$51              )
 )</f>
        <v>3.0833333333333335</v>
      </c>
      <c r="M374" s="16">
        <f>IF( 数据!M374&lt;=6,(数据!M374-1)*权重!C$48,              IF(数据!M374&lt;=12, 5*权重!C$48+(数据!M374-6)*权重!C$49,                              5*权重!C$48+6*权重!C$49+(数据!M374-12)*权重!C$51              )
 )</f>
        <v>0.5</v>
      </c>
      <c r="N374" s="16">
        <f>IF( 数据!N374&lt;=6,(数据!N374-1)*权重!D$48,              IF(数据!N374&lt;=12, 5*权重!D$48+(数据!N374-6)*权重!D$49,                              5*权重!D$48+6*权重!D$49+(数据!N374-12)*权重!D$51              )
 )</f>
        <v>0.52833333333333332</v>
      </c>
      <c r="O374" s="16">
        <f>IF( 数据!O374&lt;=6,(数据!O374-1)*权重!E$48,              IF(数据!O374&lt;=12, 5*权重!E$48+(数据!O374-6)*权重!E$49,                              5*权重!E$48+6*权重!E$49+(数据!O374-12)*权重!E$51              )
 )</f>
        <v>0</v>
      </c>
      <c r="P374" s="16">
        <f>IF( 数据!P374&lt;=6,(数据!P374-1)*权重!F$48,              IF(数据!P374&lt;=12, 5*权重!F$48+(数据!P374-6)*权重!F$49,                              5*权重!F$48+6*权重!F$49+(数据!P374-12)*权重!F$51              )
 )</f>
        <v>-3.4999999999999996</v>
      </c>
      <c r="Q374" s="16">
        <f>IF( 数据!Q374&lt;=6,(数据!Q374-1)*权重!G$48,              IF(数据!Q374&lt;=12, 5*权重!G$48+(数据!Q374-6)*权重!G$49,                              5*权重!G$48+6*权重!G$49+(数据!Q374-12)*权重!G$51              )
 )</f>
        <v>0</v>
      </c>
      <c r="R374" s="16">
        <f>IF( 数据!R374&lt;=6,(数据!R374-1)*权重!H$48,              IF(数据!R374&lt;=12, 5*权重!H$48+(数据!R374-6)*权重!H$49,                              5*权重!H$48+6*权重!H$49+(数据!R374-12)*权重!H$51              )
 )</f>
        <v>0</v>
      </c>
      <c r="S374" s="16">
        <f>IF( 数据!S374&lt;=6,(数据!S374-1)*权重!I$48,              IF(数据!S374&lt;=12, 5*权重!I$48+(数据!S374-6)*权重!I$49,                              5*权重!I$48+6*权重!I$49+(数据!S374-12)*权重!I$51              )
 )</f>
        <v>23.4</v>
      </c>
      <c r="T374" s="16">
        <f>IF( 数据!T374&lt;=6,(数据!T374-1)*权重!J$48,              IF(数据!T374&lt;=12, 5*权重!J$48+(数据!T374-6)*权重!J$49,                              5*权重!J$48+6*权重!J$49+(数据!T374-12)*权重!J$51              )
 )</f>
        <v>2.8833333333333333</v>
      </c>
      <c r="U374" s="16">
        <f>IF( 数据!U374&lt;=6,(数据!U374-1)*权重!K$48,              IF(数据!U374&lt;=12, 5*权重!K$48+(数据!U374-6)*权重!K$49,                              5*权重!K$48+6*权重!K$49+(数据!U374-12)*权重!K$51              )
 )</f>
        <v>0</v>
      </c>
      <c r="V374" s="16">
        <f>IF( 数据!V374&lt;=6,(数据!V374-1)*权重!L$48,              IF(数据!V374&lt;=12, 5*权重!L$48+(数据!V374-6)*权重!L$49,                              5*权重!L$48+6*权重!L$49+(数据!V374-12)*权重!L$51              )
 )</f>
        <v>7.1333333333333346</v>
      </c>
      <c r="W374" s="16">
        <f>IF( 数据!W374&lt;=6,(数据!W374-1)*权重!M$48,              IF(数据!W374&lt;=12, 5*权重!M$48+(数据!W374-6)*权重!M$49,                              5*权重!M$48+6*权重!M$49+(数据!W374-12)*权重!M$51              )
 )</f>
        <v>-0.53333333333333333</v>
      </c>
      <c r="X374" s="16">
        <f>IF( 数据!X374&lt;=6,(数据!X374-1)*权重!N$48,              IF(数据!X374&lt;=12, 5*权重!N$48+(数据!X374-6)*权重!N$49,                              5*权重!N$48+6*权重!N$49+(数据!X374-12)*权重!N$51              )
 )</f>
        <v>1.9666666666666666</v>
      </c>
      <c r="Y374" s="16">
        <f>IF( 数据!Y374&lt;=6,(数据!Y374-1)*权重!O$48,              IF(数据!Y374&lt;=12, 5*权重!O$48+(数据!Y374-6)*权重!O$49,                              5*权重!O$48+6*权重!O$49+(数据!Y374-12)*权重!O$51              )
 )</f>
        <v>1.6166666666666667</v>
      </c>
      <c r="Z374" s="16">
        <f>IF( 数据!Z374&lt;=6,(数据!Z374-1)*权重!P$48,              IF(数据!Z374&lt;=10, 5*权重!P$48+(数据!Z374-4)*权重!P$50,                              5*权重!P$48+4*权重!P$50+(数据!Z374-10)*权重!P$52              )  )</f>
        <v>-0.20000000000000018</v>
      </c>
      <c r="AA374" s="16">
        <f>IF( 数据!AA374&lt;=6,(数据!AA374-1)*权重!Q$48,              IF(数据!AA374&lt;=12, 5*权重!Q$48+(数据!AA374-6)*权重!Q$49,                              5*权重!Q$48+6*权重!Q$49+(数据!AA374-12)*权重!Q$51              )
 )</f>
        <v>5.3666666666666663</v>
      </c>
      <c r="AB374" s="16">
        <f>IF( 数据!AB374&lt;=6,(数据!AB374-1)*权重!R$48,              IF(数据!AB374&lt;=10, 5*权重!R$48+(数据!AB374-4)*权重!R$50,                              5*权重!R$48+4*权重!R$50+(数据!AB374-10)*权重!R$52              )  )</f>
        <v>55.2</v>
      </c>
      <c r="AC374" s="16">
        <f>IF( 数据!AC374&lt;=6,(数据!AC374-1)*权重!S$48,              IF(数据!AC374&lt;=12, 5*权重!S$48+(数据!AC374-6)*权重!S$49,                              5*权重!S$48+6*权重!S$49+(数据!AC374-12)*权重!S$51              )
 )</f>
        <v>16.5</v>
      </c>
      <c r="AD374" s="16">
        <f>IF( 数据!AD374&lt;=6,(数据!AD374-1)*权重!T$48,              IF(数据!AD374&lt;=12, 5*权重!T$48+(数据!AD374-6)*权重!T$49,                              5*权重!T$48+6*权重!T$49+(数据!AD374-12)*权重!T$51              )
 )</f>
        <v>3</v>
      </c>
      <c r="AE374" s="16">
        <f>IF( 数据!AE374&lt;=6,(数据!AE374-1)*权重!U$48,              IF(数据!AE374&lt;=10, 5*权重!U$48+(数据!AE374-4)*权重!U$50,                              5*权重!U$48+4*权重!U$50+(数据!AE374-10)*权重!U$52              )  )</f>
        <v>-3.28</v>
      </c>
      <c r="AF374" s="16">
        <f>IF( 数据!AF374&lt;=6,(数据!AF374-1)*权重!V$48,              IF(数据!AF374&lt;=10, 5*权重!V$48+(数据!AF374-4)*权重!V$50,                              5*权重!V$48+4*权重!V$50+(数据!AF374-10)*权重!V$52              )  )</f>
        <v>6.8250000000000011</v>
      </c>
      <c r="AG374" s="16">
        <f>IF( 数据!AG374&lt;=6,(数据!AG374-1)*权重!W$48,              IF(数据!AG374&lt;=12, 5*权重!W$48+(数据!AG374-6)*权重!W$49,                              5*权重!W$48+6*权重!W$49+(数据!AG374-12)*权重!W$51              )
 )</f>
        <v>5.7</v>
      </c>
      <c r="AH374" s="16">
        <f>IF( 数据!AH374&lt;=6,(数据!AH374-1)*权重!X$48,              IF(数据!AH374&lt;=10, 5*权重!X$48+(数据!AH374-4)*权重!X$50,                              5*权重!X$48+4*权重!X$50+(数据!AH374-10)*权重!X$52              )  )</f>
        <v>-1.125</v>
      </c>
      <c r="AI374" s="16">
        <f>IF( 数据!AI374&lt;=6,(数据!AI374-1)*权重!Y$48,              IF(数据!AI374&lt;=12, 5*权重!Y$48+(数据!AI374-6)*权重!Y$49,                              5*权重!Y$48+6*权重!Y$49+(数据!AI374-12)*权重!Y$51              )
 )</f>
        <v>0.1</v>
      </c>
      <c r="AJ374" s="16">
        <f>IF( 数据!AJ374&lt;=6,(数据!AJ374-1)*权重!Z$48,              IF(数据!AJ374&lt;=10, 5*权重!Z$48+(数据!AJ374-4)*权重!Z$50,                              5*权重!Z$48+4*权重!Z$50+(数据!AJ374-10)*权重!Z$52              )  )</f>
        <v>9.25</v>
      </c>
      <c r="AK374" s="16">
        <f>IF( 数据!AK374&lt;=6,(数据!AK374-1)*权重!AA$48,              IF(数据!AK374&lt;=10, 5*权重!AA$48+(数据!AK374-4)*权重!AA$50,                              5*权重!AA$48+4*权重!AA$50+(数据!AK374-10)*权重!AA$52              )  )</f>
        <v>-1.625</v>
      </c>
      <c r="AL374" s="16">
        <f>IF( 数据!AL374&lt;=6,(数据!AL374-1)*权重!AB$48,              IF(数据!AL374&lt;=12, 5*权重!AB$48+(数据!AL374-6)*权重!AB$49,                              5*权重!AB$48+6*权重!AB$49+(数据!AL374-12)*权重!AB$51              )
 )</f>
        <v>9.9499999999999993</v>
      </c>
      <c r="AM374" s="16">
        <f>IF( 数据!AM374&lt;=6,(数据!AM374-1)*权重!AC$48,              IF(数据!AM374&lt;=12, 5*权重!AC$48+(数据!AM374-6)*权重!AC$49,                              5*权重!AC$48+6*权重!AC$49+(数据!AM374-12)*权重!AC$51              )
 )</f>
        <v>8.2333333333333343</v>
      </c>
      <c r="AN374" s="16">
        <f>IF( 数据!AN374&lt;=6,(数据!AN374-1)*权重!AD$48,              IF(数据!AN374&lt;=12, 5*权重!AD$48+(数据!AN374-6)*权重!AD$49,                              5*权重!AD$48+6*权重!AD$49+(数据!AN374-12)*权重!AD$51              )
 )</f>
        <v>100.97916666666666</v>
      </c>
      <c r="AO374" s="16">
        <f>IF( 数据!AO374&lt;=6,(数据!AO374-1)*权重!AE$48,              IF(数据!AO374&lt;=12, 5*权重!AE$48+(数据!AO374-6)*权重!AE$49,                              5*权重!AE$48+6*权重!AE$49+(数据!AO374-12)*权重!AE$51              )
 )</f>
        <v>17.7</v>
      </c>
      <c r="AP374" s="16">
        <f>IF( 数据!AP374&lt;=6,(数据!AP374-1)*权重!AF$48,              IF(数据!AP374&lt;=12, 5*权重!AF$48+(数据!AP374-6)*权重!AF$49,                              5*权重!AF$48+6*权重!AF$49+(数据!AP374-12)*权重!AF$51              )
 )</f>
        <v>18.333333333333332</v>
      </c>
      <c r="AQ374" s="16">
        <f>IF( 数据!AQ374&lt;=6,(数据!AQ374-1)*权重!AG$48,              IF(数据!AQ374&lt;=12, 5*权重!AG$48+(数据!AQ374-6)*权重!AG$49,                              5*权重!AG$48+6*权重!AG$49+(数据!AQ374-12)*权重!AG$51              )
 )</f>
        <v>16.133333333333333</v>
      </c>
      <c r="AR374" s="16">
        <f>IF( 数据!AR374&lt;=6,(数据!AR374-1)*权重!AH$48,              IF(数据!AR374&lt;=12, 5*权重!AH$48+(数据!AR374-6)*权重!AH$49,                              5*权重!AH$48+6*权重!AH$49+(数据!AR374-12)*权重!AH$51              )
 )</f>
        <v>15.733333333333333</v>
      </c>
      <c r="AS374" s="16">
        <f>IF( 数据!AS374&lt;=6,(数据!AS374-1)*权重!AI$48,              IF(数据!AS374&lt;=12, 5*权重!AI$48+(数据!AS374-6)*权重!AI$49,                              5*权重!AI$48+6*权重!AI$49+(数据!AS374-12)*权重!AI$51              )
 )</f>
        <v>10.450000000000001</v>
      </c>
      <c r="AT374" s="16">
        <f>IF( 数据!AT374&lt;=6,(数据!AT374-1)*权重!AJ$48,              IF(数据!AT374&lt;=12, 5*权重!AJ$48+(数据!AT374-6)*权重!AJ$49,                              5*权重!AJ$48+6*权重!AJ$49+(数据!AT374-12)*权重!AJ$51              )
 )</f>
        <v>101.125</v>
      </c>
      <c r="AU374" s="16">
        <f>IF( 数据!AU374&lt;=6,(数据!AU374-1)*权重!AK$48,              IF(数据!AU374&lt;=12, 5*权重!AK$48+(数据!AU374-6)*权重!AK$49,                              5*权重!AK$48+6*权重!AK$49+(数据!AU374-12)*权重!AK$51              )
 )</f>
        <v>13.899999999999999</v>
      </c>
      <c r="AV374" s="16">
        <f>IF( 数据!AV374&lt;=6,(数据!AV374-1)*权重!AL$48,              IF(数据!AV374&lt;=10, 5*权重!AL$48+(数据!AV374-4)*权重!AL$50,                              5*权重!AL$48+4*权重!AL$50+(数据!AV374-10)*权重!AL$52              )  )</f>
        <v>2</v>
      </c>
      <c r="AW374" s="16">
        <f>IF( 数据!AW374&lt;=6,(数据!AW374-1)*权重!AM$48,              IF(数据!AW374&lt;=10, 5*权重!AM$48+(数据!AW374-4)*权重!AM$50,                              5*权重!AM$48+4*权重!AM$50+(数据!AW374-10)*权重!AM$52              )  )</f>
        <v>2.95</v>
      </c>
      <c r="AX374" s="16">
        <f>IF( 数据!AX374&lt;=6,(数据!AX374-1)*权重!AN$48,              IF(数据!AX374&lt;=10, 5*权重!AN$48+(数据!AX374-4)*权重!AN$50,                              5*权重!AN$48+4*权重!AN$50+(数据!AX374-10)*权重!AN$52              )  )</f>
        <v>22.074999999999999</v>
      </c>
      <c r="AY374" s="8">
        <v>2</v>
      </c>
      <c r="AZ374" s="8">
        <v>2</v>
      </c>
      <c r="BA374" s="8">
        <v>3</v>
      </c>
      <c r="BB374" s="8">
        <v>3</v>
      </c>
      <c r="BC374" s="8">
        <v>2</v>
      </c>
      <c r="BD374" s="8">
        <v>1</v>
      </c>
      <c r="BE374" s="8">
        <v>2</v>
      </c>
      <c r="BF374" s="8">
        <v>3</v>
      </c>
      <c r="BG374" s="8">
        <v>3</v>
      </c>
      <c r="BH374" s="8">
        <v>2</v>
      </c>
      <c r="BI374" s="8">
        <v>1</v>
      </c>
      <c r="BJ374" s="8" t="s">
        <v>26</v>
      </c>
      <c r="BK374" s="8" t="s">
        <v>20</v>
      </c>
      <c r="BL374" s="8">
        <v>11</v>
      </c>
      <c r="BM374" s="8" t="s">
        <v>26</v>
      </c>
      <c r="BN374" s="8"/>
      <c r="BO374" s="8">
        <v>23</v>
      </c>
      <c r="BP374" s="34">
        <v>46203</v>
      </c>
      <c r="BQ374" s="8" t="s">
        <v>21</v>
      </c>
      <c r="BR374" s="8" t="s">
        <v>156</v>
      </c>
    </row>
    <row r="375" spans="1:70" ht="15.5" thickBot="1" x14ac:dyDescent="0.35">
      <c r="A375" s="8" t="s">
        <v>26</v>
      </c>
      <c r="B375" s="16">
        <f t="shared" si="14"/>
        <v>426.11333333333329</v>
      </c>
      <c r="C375" s="8" t="s">
        <v>719</v>
      </c>
      <c r="D375" s="8" t="s">
        <v>154</v>
      </c>
      <c r="E375" s="33">
        <v>1</v>
      </c>
      <c r="F375" s="8">
        <v>0</v>
      </c>
      <c r="G375" s="8" t="s">
        <v>155</v>
      </c>
      <c r="H375" s="8" t="s">
        <v>24</v>
      </c>
      <c r="I375" s="8">
        <v>26</v>
      </c>
      <c r="J375" s="8">
        <v>144</v>
      </c>
      <c r="K375" s="8">
        <v>150</v>
      </c>
      <c r="L375" s="16">
        <f>IF( 数据!L375&lt;=6,(数据!L375-1)*权重!B$48,              IF(数据!L375&lt;=12, 5*权重!B$48+(数据!L375-6)*权重!B$49,                              5*权重!B$48+6*权重!B$49+(数据!L375-12)*权重!B$51              )
 )</f>
        <v>3.4666666666666668</v>
      </c>
      <c r="M375" s="16">
        <f>IF( 数据!M375&lt;=6,(数据!M375-1)*权重!C$48,              IF(数据!M375&lt;=12, 5*权重!C$48+(数据!M375-6)*权重!C$49,                              5*权重!C$48+6*权重!C$49+(数据!M375-12)*权重!C$51              )
 )</f>
        <v>1.3</v>
      </c>
      <c r="N375" s="16">
        <f>IF( 数据!N375&lt;=6,(数据!N375-1)*权重!D$48,              IF(数据!N375&lt;=12, 5*权重!D$48+(数据!N375-6)*权重!D$49,                              5*权重!D$48+6*权重!D$49+(数据!N375-12)*权重!D$51              )
 )</f>
        <v>0.48</v>
      </c>
      <c r="O375" s="16">
        <f>IF( 数据!O375&lt;=6,(数据!O375-1)*权重!E$48,              IF(数据!O375&lt;=12, 5*权重!E$48+(数据!O375-6)*权重!E$49,                              5*权重!E$48+6*权重!E$49+(数据!O375-12)*权重!E$51              )
 )</f>
        <v>0</v>
      </c>
      <c r="P375" s="16">
        <f>IF( 数据!P375&lt;=6,(数据!P375-1)*权重!F$48,              IF(数据!P375&lt;=12, 5*权重!F$48+(数据!P375-6)*权重!F$49,                              5*权重!F$48+6*权重!F$49+(数据!P375-12)*权重!F$51              )
 )</f>
        <v>-2.3499999999999996</v>
      </c>
      <c r="Q375" s="16">
        <f>IF( 数据!Q375&lt;=6,(数据!Q375-1)*权重!G$48,              IF(数据!Q375&lt;=12, 5*权重!G$48+(数据!Q375-6)*权重!G$49,                              5*权重!G$48+6*权重!G$49+(数据!Q375-12)*权重!G$51              )
 )</f>
        <v>0</v>
      </c>
      <c r="R375" s="16">
        <f>IF( 数据!R375&lt;=6,(数据!R375-1)*权重!H$48,              IF(数据!R375&lt;=12, 5*权重!H$48+(数据!R375-6)*权重!H$49,                              5*权重!H$48+6*权重!H$49+(数据!R375-12)*权重!H$51              )
 )</f>
        <v>0</v>
      </c>
      <c r="S375" s="16">
        <f>IF( 数据!S375&lt;=6,(数据!S375-1)*权重!I$48,              IF(数据!S375&lt;=12, 5*权重!I$48+(数据!S375-6)*权重!I$49,                              5*权重!I$48+6*权重!I$49+(数据!S375-12)*权重!I$51              )
 )</f>
        <v>15.2</v>
      </c>
      <c r="T375" s="16">
        <f>IF( 数据!T375&lt;=6,(数据!T375-1)*权重!J$48,              IF(数据!T375&lt;=12, 5*权重!J$48+(数据!T375-6)*权重!J$49,                              5*权重!J$48+6*权重!J$49+(数据!T375-12)*权重!J$51              )
 )</f>
        <v>2.8833333333333333</v>
      </c>
      <c r="U375" s="16">
        <f>IF( 数据!U375&lt;=6,(数据!U375-1)*权重!K$48,              IF(数据!U375&lt;=12, 5*权重!K$48+(数据!U375-6)*权重!K$49,                              5*权重!K$48+6*权重!K$49+(数据!U375-12)*权重!K$51              )
 )</f>
        <v>0</v>
      </c>
      <c r="V375" s="16">
        <f>IF( 数据!V375&lt;=6,(数据!V375-1)*权重!L$48,              IF(数据!V375&lt;=12, 5*权重!L$48+(数据!V375-6)*权重!L$49,                              5*权重!L$48+6*权重!L$49+(数据!V375-12)*权重!L$51              )
 )</f>
        <v>8.8333333333333339</v>
      </c>
      <c r="W375" s="16">
        <f>IF( 数据!W375&lt;=6,(数据!W375-1)*权重!M$48,              IF(数据!W375&lt;=12, 5*权重!M$48+(数据!W375-6)*权重!M$49,                              5*权重!M$48+6*权重!M$49+(数据!W375-12)*权重!M$51              )
 )</f>
        <v>0.76666666666666661</v>
      </c>
      <c r="X375" s="16">
        <f>IF( 数据!X375&lt;=6,(数据!X375-1)*权重!N$48,              IF(数据!X375&lt;=12, 5*权重!N$48+(数据!X375-6)*权重!N$49,                              5*权重!N$48+6*权重!N$49+(数据!X375-12)*权重!N$51              )
 )</f>
        <v>4.5999999999999996</v>
      </c>
      <c r="Y375" s="16">
        <f>IF( 数据!Y375&lt;=6,(数据!Y375-1)*权重!O$48,              IF(数据!Y375&lt;=12, 5*权重!O$48+(数据!Y375-6)*权重!O$49,                              5*权重!O$48+6*权重!O$49+(数据!Y375-12)*权重!O$51              )
 )</f>
        <v>1.7</v>
      </c>
      <c r="Z375" s="16">
        <f>IF( 数据!Z375&lt;=6,(数据!Z375-1)*权重!P$48,              IF(数据!Z375&lt;=10, 5*权重!P$48+(数据!Z375-4)*权重!P$50,                              5*权重!P$48+4*权重!P$50+(数据!Z375-10)*权重!P$52              )  )</f>
        <v>-0.90000000000000013</v>
      </c>
      <c r="AA375" s="16">
        <f>IF( 数据!AA375&lt;=6,(数据!AA375-1)*权重!Q$48,              IF(数据!AA375&lt;=12, 5*权重!Q$48+(数据!AA375-6)*权重!Q$49,                              5*权重!Q$48+6*权重!Q$49+(数据!AA375-12)*权重!Q$51              )
 )</f>
        <v>6.2333333333333325</v>
      </c>
      <c r="AB375" s="16">
        <f>IF( 数据!AB375&lt;=6,(数据!AB375-1)*权重!R$48,              IF(数据!AB375&lt;=10, 5*权重!R$48+(数据!AB375-4)*权重!R$50,                              5*权重!R$48+4*权重!R$50+(数据!AB375-10)*权重!R$52              )  )</f>
        <v>56.75</v>
      </c>
      <c r="AC375" s="16">
        <f>IF( 数据!AC375&lt;=6,(数据!AC375-1)*权重!S$48,              IF(数据!AC375&lt;=12, 5*权重!S$48+(数据!AC375-6)*权重!S$49,                              5*权重!S$48+6*权重!S$49+(数据!AC375-12)*权重!S$51              )
 )</f>
        <v>19.5</v>
      </c>
      <c r="AD375" s="16">
        <f>IF( 数据!AD375&lt;=6,(数据!AD375-1)*权重!T$48,              IF(数据!AD375&lt;=12, 5*权重!T$48+(数据!AD375-6)*权重!T$49,                              5*权重!T$48+6*权重!T$49+(数据!AD375-12)*权重!T$51              )
 )</f>
        <v>-1.2333333333333329</v>
      </c>
      <c r="AE375" s="16">
        <f>IF( 数据!AE375&lt;=6,(数据!AE375-1)*权重!U$48,              IF(数据!AE375&lt;=10, 5*权重!U$48+(数据!AE375-4)*权重!U$50,                              5*权重!U$48+4*权重!U$50+(数据!AE375-10)*权重!U$52              )  )</f>
        <v>-2.4499999999999993</v>
      </c>
      <c r="AF375" s="16">
        <f>IF( 数据!AF375&lt;=6,(数据!AF375-1)*权重!V$48,              IF(数据!AF375&lt;=10, 5*权重!V$48+(数据!AF375-4)*权重!V$50,                              5*权重!V$48+4*权重!V$50+(数据!AF375-10)*权重!V$52              )  )</f>
        <v>8.1375000000000011</v>
      </c>
      <c r="AG375" s="16">
        <f>IF( 数据!AG375&lt;=6,(数据!AG375-1)*权重!W$48,              IF(数据!AG375&lt;=12, 5*权重!W$48+(数据!AG375-6)*权重!W$49,                              5*权重!W$48+6*权重!W$49+(数据!AG375-12)*权重!W$51              )
 )</f>
        <v>3.3</v>
      </c>
      <c r="AH375" s="16">
        <f>IF( 数据!AH375&lt;=6,(数据!AH375-1)*权重!X$48,              IF(数据!AH375&lt;=10, 5*权重!X$48+(数据!AH375-4)*权重!X$50,                              5*权重!X$48+4*权重!X$50+(数据!AH375-10)*权重!X$52              )  )</f>
        <v>0.28749999999999998</v>
      </c>
      <c r="AI375" s="16">
        <f>IF( 数据!AI375&lt;=6,(数据!AI375-1)*权重!Y$48,              IF(数据!AI375&lt;=12, 5*权重!Y$48+(数据!AI375-6)*权重!Y$49,                              5*权重!Y$48+6*权重!Y$49+(数据!AI375-12)*权重!Y$51              )
 )</f>
        <v>0.8</v>
      </c>
      <c r="AJ375" s="16">
        <f>IF( 数据!AJ375&lt;=6,(数据!AJ375-1)*权重!Z$48,              IF(数据!AJ375&lt;=10, 5*权重!Z$48+(数据!AJ375-4)*权重!Z$50,                              5*权重!Z$48+4*权重!Z$50+(数据!AJ375-10)*权重!Z$52              )  )</f>
        <v>11.600000000000001</v>
      </c>
      <c r="AK375" s="16">
        <f>IF( 数据!AK375&lt;=6,(数据!AK375-1)*权重!AA$48,              IF(数据!AK375&lt;=10, 5*权重!AA$48+(数据!AK375-4)*权重!AA$50,                              5*权重!AA$48+4*权重!AA$50+(数据!AK375-10)*权重!AA$52              )  )</f>
        <v>-0.92500000000000004</v>
      </c>
      <c r="AL375" s="16">
        <f>IF( 数据!AL375&lt;=6,(数据!AL375-1)*权重!AB$48,              IF(数据!AL375&lt;=12, 5*权重!AB$48+(数据!AL375-6)*权重!AB$49,                              5*权重!AB$48+6*权重!AB$49+(数据!AL375-12)*权重!AB$51              )
 )</f>
        <v>16.2</v>
      </c>
      <c r="AM375" s="16">
        <f>IF( 数据!AM375&lt;=6,(数据!AM375-1)*权重!AC$48,              IF(数据!AM375&lt;=12, 5*权重!AC$48+(数据!AM375-6)*权重!AC$49,                              5*权重!AC$48+6*权重!AC$49+(数据!AM375-12)*权重!AC$51              )
 )</f>
        <v>8.5</v>
      </c>
      <c r="AN375" s="16">
        <f>IF( 数据!AN375&lt;=6,(数据!AN375-1)*权重!AD$48,              IF(数据!AN375&lt;=12, 5*权重!AD$48+(数据!AN375-6)*权重!AD$49,                              5*权重!AD$48+6*权重!AD$49+(数据!AN375-12)*权重!AD$51              )
 )</f>
        <v>77.333333333333329</v>
      </c>
      <c r="AO375" s="16">
        <f>IF( 数据!AO375&lt;=6,(数据!AO375-1)*权重!AE$48,              IF(数据!AO375&lt;=12, 5*权重!AE$48+(数据!AO375-6)*权重!AE$49,                              5*权重!AE$48+6*权重!AE$49+(数据!AO375-12)*权重!AE$51              )
 )</f>
        <v>15.1</v>
      </c>
      <c r="AP375" s="16">
        <f>IF( 数据!AP375&lt;=6,(数据!AP375-1)*权重!AF$48,              IF(数据!AP375&lt;=12, 5*权重!AF$48+(数据!AP375-6)*权重!AF$49,                              5*权重!AF$48+6*权重!AF$49+(数据!AP375-12)*权重!AF$51              )
 )</f>
        <v>14.466666666666667</v>
      </c>
      <c r="AQ375" s="16">
        <f>IF( 数据!AQ375&lt;=6,(数据!AQ375-1)*权重!AG$48,              IF(数据!AQ375&lt;=12, 5*权重!AG$48+(数据!AQ375-6)*权重!AG$49,                              5*权重!AG$48+6*权重!AG$49+(数据!AQ375-12)*权重!AG$51              )
 )</f>
        <v>18.316666666666666</v>
      </c>
      <c r="AR375" s="16">
        <f>IF( 数据!AR375&lt;=6,(数据!AR375-1)*权重!AH$48,              IF(数据!AR375&lt;=12, 5*权重!AH$48+(数据!AR375-6)*权重!AH$49,                              5*权重!AH$48+6*权重!AH$49+(数据!AR375-12)*权重!AH$51              )
 )</f>
        <v>18.066666666666666</v>
      </c>
      <c r="AS375" s="16">
        <f>IF( 数据!AS375&lt;=6,(数据!AS375-1)*权重!AI$48,              IF(数据!AS375&lt;=12, 5*权重!AI$48+(数据!AS375-6)*权重!AI$49,                              5*权重!AI$48+6*权重!AI$49+(数据!AS375-12)*权重!AI$51              )
 )</f>
        <v>6.6500000000000012</v>
      </c>
      <c r="AT375" s="16">
        <f>IF( 数据!AT375&lt;=6,(数据!AT375-1)*权重!AJ$48,              IF(数据!AT375&lt;=12, 5*权重!AJ$48+(数据!AT375-6)*权重!AJ$49,                              5*权重!AJ$48+6*权重!AJ$49+(数据!AT375-12)*权重!AJ$51              )
 )</f>
        <v>71.875</v>
      </c>
      <c r="AU375" s="16">
        <f>IF( 数据!AU375&lt;=6,(数据!AU375-1)*权重!AK$48,              IF(数据!AU375&lt;=12, 5*权重!AK$48+(数据!AU375-6)*权重!AK$49,                              5*权重!AK$48+6*权重!AK$49+(数据!AU375-12)*权重!AK$51              )
 )</f>
        <v>14.799999999999999</v>
      </c>
      <c r="AV375" s="16">
        <f>IF( 数据!AV375&lt;=6,(数据!AV375-1)*权重!AL$48,              IF(数据!AV375&lt;=10, 5*权重!AL$48+(数据!AV375-4)*权重!AL$50,                              5*权重!AL$48+4*权重!AL$50+(数据!AV375-10)*权重!AL$52              )  )</f>
        <v>2.9749999999999996</v>
      </c>
      <c r="AW375" s="16">
        <f>IF( 数据!AW375&lt;=6,(数据!AW375-1)*权重!AM$48,              IF(数据!AW375&lt;=10, 5*权重!AM$48+(数据!AW375-4)*权重!AM$50,                              5*权重!AM$48+4*权重!AM$50+(数据!AW375-10)*权重!AM$52              )  )</f>
        <v>3.45</v>
      </c>
      <c r="AX375" s="16">
        <f>IF( 数据!AX375&lt;=6,(数据!AX375-1)*权重!AN$48,              IF(数据!AX375&lt;=10, 5*权重!AN$48+(数据!AX375-4)*权重!AN$50,                              5*权重!AN$48+4*权重!AN$50+(数据!AX375-10)*权重!AN$52              )  )</f>
        <v>20.399999999999999</v>
      </c>
      <c r="AY375" s="8">
        <v>3</v>
      </c>
      <c r="AZ375" s="8">
        <v>3</v>
      </c>
      <c r="BA375" s="8">
        <v>1</v>
      </c>
      <c r="BB375" s="8">
        <v>2</v>
      </c>
      <c r="BC375" s="8">
        <v>1</v>
      </c>
      <c r="BD375" s="8">
        <v>1</v>
      </c>
      <c r="BE375" s="8">
        <v>2</v>
      </c>
      <c r="BF375" s="8">
        <v>3</v>
      </c>
      <c r="BG375" s="8">
        <v>1</v>
      </c>
      <c r="BH375" s="8">
        <v>2</v>
      </c>
      <c r="BI375" s="8">
        <v>3</v>
      </c>
      <c r="BJ375" s="8" t="s">
        <v>26</v>
      </c>
      <c r="BK375" s="8" t="s">
        <v>20</v>
      </c>
      <c r="BL375" s="8">
        <v>14</v>
      </c>
      <c r="BM375" s="8" t="s">
        <v>26</v>
      </c>
      <c r="BN375" s="8"/>
      <c r="BO375" s="8">
        <v>55</v>
      </c>
      <c r="BP375" s="34">
        <v>47664</v>
      </c>
      <c r="BQ375" s="8" t="s">
        <v>21</v>
      </c>
      <c r="BR375" s="8" t="s">
        <v>156</v>
      </c>
    </row>
    <row r="376" spans="1:70" ht="15.5" thickBot="1" x14ac:dyDescent="0.35">
      <c r="A376" s="8" t="s">
        <v>26</v>
      </c>
      <c r="B376" s="16">
        <f t="shared" si="14"/>
        <v>404.88</v>
      </c>
      <c r="C376" s="8" t="s">
        <v>720</v>
      </c>
      <c r="D376" s="8" t="s">
        <v>154</v>
      </c>
      <c r="E376" s="33">
        <v>1</v>
      </c>
      <c r="F376" s="8">
        <v>0</v>
      </c>
      <c r="G376" s="8" t="s">
        <v>239</v>
      </c>
      <c r="H376" s="8" t="s">
        <v>235</v>
      </c>
      <c r="I376" s="8">
        <v>20</v>
      </c>
      <c r="J376" s="8">
        <v>139</v>
      </c>
      <c r="K376" s="8">
        <v>172</v>
      </c>
      <c r="L376" s="16">
        <f>IF( 数据!L376&lt;=6,(数据!L376-1)*权重!B$48,              IF(数据!L376&lt;=12, 5*权重!B$48+(数据!L376-6)*权重!B$49,                              5*权重!B$48+6*权重!B$49+(数据!L376-12)*权重!B$51              )
 )</f>
        <v>4.4000000000000004</v>
      </c>
      <c r="M376" s="16">
        <f>IF( 数据!M376&lt;=6,(数据!M376-1)*权重!C$48,              IF(数据!M376&lt;=12, 5*权重!C$48+(数据!M376-6)*权重!C$49,                              5*权重!C$48+6*权重!C$49+(数据!M376-12)*权重!C$51              )
 )</f>
        <v>0.90000000000000013</v>
      </c>
      <c r="N376" s="16">
        <f>IF( 数据!N376&lt;=6,(数据!N376-1)*权重!D$48,              IF(数据!N376&lt;=12, 5*权重!D$48+(数据!N376-6)*权重!D$49,                              5*权重!D$48+6*权重!D$49+(数据!N376-12)*权重!D$51              )
 )</f>
        <v>-0.28666666666666663</v>
      </c>
      <c r="O376" s="16">
        <f>IF( 数据!O376&lt;=6,(数据!O376-1)*权重!E$48,              IF(数据!O376&lt;=12, 5*权重!E$48+(数据!O376-6)*权重!E$49,                              5*权重!E$48+6*权重!E$49+(数据!O376-12)*权重!E$51              )
 )</f>
        <v>0</v>
      </c>
      <c r="P376" s="16">
        <f>IF( 数据!P376&lt;=6,(数据!P376-1)*权重!F$48,              IF(数据!P376&lt;=12, 5*权重!F$48+(数据!P376-6)*权重!F$49,                              5*权重!F$48+6*权重!F$49+(数据!P376-12)*权重!F$51              )
 )</f>
        <v>-1.9666666666666663</v>
      </c>
      <c r="Q376" s="16">
        <f>IF( 数据!Q376&lt;=6,(数据!Q376-1)*权重!G$48,              IF(数据!Q376&lt;=12, 5*权重!G$48+(数据!Q376-6)*权重!G$49,                              5*权重!G$48+6*权重!G$49+(数据!Q376-12)*权重!G$51              )
 )</f>
        <v>0</v>
      </c>
      <c r="R376" s="16">
        <f>IF( 数据!R376&lt;=6,(数据!R376-1)*权重!H$48,              IF(数据!R376&lt;=12, 5*权重!H$48+(数据!R376-6)*权重!H$49,                              5*权重!H$48+6*权重!H$49+(数据!R376-12)*权重!H$51              )
 )</f>
        <v>0</v>
      </c>
      <c r="S376" s="16">
        <f>IF( 数据!S376&lt;=6,(数据!S376-1)*权重!I$48,              IF(数据!S376&lt;=12, 5*权重!I$48+(数据!S376-6)*权重!I$49,                              5*权重!I$48+6*权重!I$49+(数据!S376-12)*权重!I$51              )
 )</f>
        <v>17.933333333333334</v>
      </c>
      <c r="T376" s="16">
        <f>IF( 数据!T376&lt;=6,(数据!T376-1)*权重!J$48,              IF(数据!T376&lt;=12, 5*权重!J$48+(数据!T376-6)*权重!J$49,                              5*权重!J$48+6*权重!J$49+(数据!T376-12)*权重!J$51              )
 )</f>
        <v>0.79999999999999982</v>
      </c>
      <c r="U376" s="16">
        <f>IF( 数据!U376&lt;=6,(数据!U376-1)*权重!K$48,              IF(数据!U376&lt;=12, 5*权重!K$48+(数据!U376-6)*权重!K$49,                              5*权重!K$48+6*权重!K$49+(数据!U376-12)*权重!K$51              )
 )</f>
        <v>0</v>
      </c>
      <c r="V376" s="16">
        <f>IF( 数据!V376&lt;=6,(数据!V376-1)*权重!L$48,              IF(数据!V376&lt;=12, 5*权重!L$48+(数据!V376-6)*权重!L$49,                              5*权重!L$48+6*权重!L$49+(数据!V376-12)*权重!L$51              )
 )</f>
        <v>6.7666666666666675</v>
      </c>
      <c r="W376" s="16">
        <f>IF( 数据!W376&lt;=6,(数据!W376-1)*权重!M$48,              IF(数据!W376&lt;=12, 5*权重!M$48+(数据!W376-6)*权重!M$49,                              5*权重!M$48+6*权重!M$49+(数据!W376-12)*权重!M$51              )
 )</f>
        <v>1.4</v>
      </c>
      <c r="X376" s="16">
        <f>IF( 数据!X376&lt;=6,(数据!X376-1)*权重!N$48,              IF(数据!X376&lt;=12, 5*权重!N$48+(数据!X376-6)*权重!N$49,                              5*权重!N$48+6*权重!N$49+(数据!X376-12)*权重!N$51              )
 )</f>
        <v>2.0499999999999998</v>
      </c>
      <c r="Y376" s="16">
        <f>IF( 数据!Y376&lt;=6,(数据!Y376-1)*权重!O$48,              IF(数据!Y376&lt;=12, 5*权重!O$48+(数据!Y376-6)*权重!O$49,                              5*权重!O$48+6*权重!O$49+(数据!Y376-12)*权重!O$51              )
 )</f>
        <v>1.5333333333333332</v>
      </c>
      <c r="Z376" s="16">
        <f>IF( 数据!Z376&lt;=6,(数据!Z376-1)*权重!P$48,              IF(数据!Z376&lt;=10, 5*权重!P$48+(数据!Z376-4)*权重!P$50,                              5*权重!P$48+4*权重!P$50+(数据!Z376-10)*权重!P$52              )  )</f>
        <v>-0.90000000000000013</v>
      </c>
      <c r="AA376" s="16">
        <f>IF( 数据!AA376&lt;=6,(数据!AA376-1)*权重!Q$48,              IF(数据!AA376&lt;=12, 5*权重!Q$48+(数据!AA376-6)*权重!Q$49,                              5*权重!Q$48+6*权重!Q$49+(数据!AA376-12)*权重!Q$51              )
 )</f>
        <v>4.9333333333333327</v>
      </c>
      <c r="AB376" s="16">
        <f>IF( 数据!AB376&lt;=6,(数据!AB376-1)*权重!R$48,              IF(数据!AB376&lt;=10, 5*权重!R$48+(数据!AB376-4)*权重!R$50,                              5*权重!R$48+4*权重!R$50+(数据!AB376-10)*权重!R$52              )  )</f>
        <v>57.5</v>
      </c>
      <c r="AC376" s="16">
        <f>IF( 数据!AC376&lt;=6,(数据!AC376-1)*权重!S$48,              IF(数据!AC376&lt;=12, 5*权重!S$48+(数据!AC376-6)*权重!S$49,                              5*权重!S$48+6*权重!S$49+(数据!AC376-12)*权重!S$51              )
 )</f>
        <v>22.233333333333334</v>
      </c>
      <c r="AD376" s="16">
        <f>IF( 数据!AD376&lt;=6,(数据!AD376-1)*权重!T$48,              IF(数据!AD376&lt;=12, 5*权重!T$48+(数据!AD376-6)*权重!T$49,                              5*权重!T$48+6*权重!T$49+(数据!AD376-12)*权重!T$51              )
 )</f>
        <v>-0.86666666666666625</v>
      </c>
      <c r="AE376" s="16">
        <f>IF( 数据!AE376&lt;=6,(数据!AE376-1)*权重!U$48,              IF(数据!AE376&lt;=10, 5*权重!U$48+(数据!AE376-4)*权重!U$50,                              5*权重!U$48+4*权重!U$50+(数据!AE376-10)*权重!U$52              )  )</f>
        <v>-2.5999999999999996</v>
      </c>
      <c r="AF376" s="16">
        <f>IF( 数据!AF376&lt;=6,(数据!AF376-1)*权重!V$48,              IF(数据!AF376&lt;=10, 5*权重!V$48+(数据!AF376-4)*权重!V$50,                              5*权重!V$48+4*权重!V$50+(数据!AF376-10)*权重!V$52              )  )</f>
        <v>7.3500000000000005</v>
      </c>
      <c r="AG376" s="16">
        <f>IF( 数据!AG376&lt;=6,(数据!AG376-1)*权重!W$48,              IF(数据!AG376&lt;=12, 5*权重!W$48+(数据!AG376-6)*权重!W$49,                              5*权重!W$48+6*权重!W$49+(数据!AG376-12)*权重!W$51              )
 )</f>
        <v>3.4999999999999996</v>
      </c>
      <c r="AH376" s="16">
        <f>IF( 数据!AH376&lt;=6,(数据!AH376-1)*权重!X$48,              IF(数据!AH376&lt;=10, 5*权重!X$48+(数据!AH376-4)*权重!X$50,                              5*权重!X$48+4*权重!X$50+(数据!AH376-10)*权重!X$52              )  )</f>
        <v>0.17500000000000004</v>
      </c>
      <c r="AI376" s="16">
        <f>IF( 数据!AI376&lt;=6,(数据!AI376-1)*权重!Y$48,              IF(数据!AI376&lt;=12, 5*权重!Y$48+(数据!AI376-6)*权重!Y$49,                              5*权重!Y$48+6*权重!Y$49+(数据!AI376-12)*权重!Y$51              )
 )</f>
        <v>0.26666666666666666</v>
      </c>
      <c r="AJ376" s="16">
        <f>IF( 数据!AJ376&lt;=6,(数据!AJ376-1)*权重!Z$48,              IF(数据!AJ376&lt;=10, 5*权重!Z$48+(数据!AJ376-4)*权重!Z$50,                              5*权重!Z$48+4*权重!Z$50+(数据!AJ376-10)*权重!Z$52              )  )</f>
        <v>9.8375000000000004</v>
      </c>
      <c r="AK376" s="16">
        <f>IF( 数据!AK376&lt;=6,(数据!AK376-1)*权重!AA$48,              IF(数据!AK376&lt;=10, 5*权重!AA$48+(数据!AK376-4)*权重!AA$50,                              5*权重!AA$48+4*权重!AA$50+(数据!AK376-10)*权重!AA$52              )  )</f>
        <v>-1.625</v>
      </c>
      <c r="AL376" s="16">
        <f>IF( 数据!AL376&lt;=6,(数据!AL376-1)*权重!AB$48,              IF(数据!AL376&lt;=12, 5*权重!AB$48+(数据!AL376-6)*权重!AB$49,                              5*权重!AB$48+6*权重!AB$49+(数据!AL376-12)*权重!AB$51              )
 )</f>
        <v>14.4</v>
      </c>
      <c r="AM376" s="16">
        <f>IF( 数据!AM376&lt;=6,(数据!AM376-1)*权重!AC$48,              IF(数据!AM376&lt;=12, 5*权重!AC$48+(数据!AM376-6)*权重!AC$49,                              5*权重!AC$48+6*权重!AC$49+(数据!AM376-12)*权重!AC$51              )
 )</f>
        <v>9.6</v>
      </c>
      <c r="AN376" s="16">
        <f>IF( 数据!AN376&lt;=6,(数据!AN376-1)*权重!AD$48,              IF(数据!AN376&lt;=12, 5*权重!AD$48+(数据!AN376-6)*权重!AD$49,                              5*权重!AD$48+6*权重!AD$49+(数据!AN376-12)*权重!AD$51              )
 )</f>
        <v>67.875</v>
      </c>
      <c r="AO376" s="16">
        <f>IF( 数据!AO376&lt;=6,(数据!AO376-1)*权重!AE$48,              IF(数据!AO376&lt;=12, 5*权重!AE$48+(数据!AO376-6)*权重!AE$49,                              5*权重!AE$48+6*权重!AE$49+(数据!AO376-12)*权重!AE$51              )
 )</f>
        <v>6.9666666666666668</v>
      </c>
      <c r="AP376" s="16">
        <f>IF( 数据!AP376&lt;=6,(数据!AP376-1)*权重!AF$48,              IF(数据!AP376&lt;=12, 5*权重!AF$48+(数据!AP376-6)*权重!AF$49,                              5*权重!AF$48+6*权重!AF$49+(数据!AP376-12)*权重!AF$51              )
 )</f>
        <v>16.399999999999999</v>
      </c>
      <c r="AQ376" s="16">
        <f>IF( 数据!AQ376&lt;=6,(数据!AQ376-1)*权重!AG$48,              IF(数据!AQ376&lt;=12, 5*权重!AG$48+(数据!AQ376-6)*权重!AG$49,                              5*权重!AG$48+6*权重!AG$49+(数据!AQ376-12)*权重!AG$51              )
 )</f>
        <v>18.833333333333336</v>
      </c>
      <c r="AR376" s="16">
        <f>IF( 数据!AR376&lt;=6,(数据!AR376-1)*权重!AH$48,              IF(数据!AR376&lt;=12, 5*权重!AH$48+(数据!AR376-6)*权重!AH$49,                              5*权重!AH$48+6*权重!AH$49+(数据!AR376-12)*权重!AH$51              )
 )</f>
        <v>15.733333333333333</v>
      </c>
      <c r="AS376" s="16">
        <f>IF( 数据!AS376&lt;=6,(数据!AS376-1)*权重!AI$48,              IF(数据!AS376&lt;=12, 5*权重!AI$48+(数据!AS376-6)*权重!AI$49,                              5*权重!AI$48+6*权重!AI$49+(数据!AS376-12)*权重!AI$51              )
 )</f>
        <v>5.7000000000000011</v>
      </c>
      <c r="AT376" s="16">
        <f>IF( 数据!AT376&lt;=6,(数据!AT376-1)*权重!AJ$48,              IF(数据!AT376&lt;=12, 5*权重!AJ$48+(数据!AT376-6)*权重!AJ$49,                              5*权重!AJ$48+6*权重!AJ$49+(数据!AT376-12)*权重!AJ$51              )
 )</f>
        <v>67</v>
      </c>
      <c r="AU376" s="16">
        <f>IF( 数据!AU376&lt;=6,(数据!AU376-1)*权重!AK$48,              IF(数据!AU376&lt;=12, 5*权重!AK$48+(数据!AU376-6)*权重!AK$49,                              5*权重!AK$48+6*权重!AK$49+(数据!AU376-12)*权重!AK$51              )
 )</f>
        <v>14.799999999999999</v>
      </c>
      <c r="AV376" s="16">
        <f>IF( 数据!AV376&lt;=6,(数据!AV376-1)*权重!AL$48,              IF(数据!AV376&lt;=10, 5*权重!AL$48+(数据!AV376-4)*权重!AL$50,                              5*权重!AL$48+4*权重!AL$50+(数据!AV376-10)*权重!AL$52              )  )</f>
        <v>3.4</v>
      </c>
      <c r="AW376" s="16">
        <f>IF( 数据!AW376&lt;=6,(数据!AW376-1)*权重!AM$48,              IF(数据!AW376&lt;=10, 5*权重!AM$48+(数据!AW376-4)*权重!AM$50,                              5*权重!AM$48+4*权重!AM$50+(数据!AW376-10)*权重!AM$52              )  )</f>
        <v>4.5750000000000002</v>
      </c>
      <c r="AX376" s="16">
        <f>IF( 数据!AX376&lt;=6,(数据!AX376-1)*权重!AN$48,              IF(数据!AX376&lt;=10, 5*权重!AN$48+(数据!AX376-4)*权重!AN$50,                              5*权重!AN$48+4*权重!AN$50+(数据!AX376-10)*权重!AN$52              )  )</f>
        <v>26.262499999999999</v>
      </c>
      <c r="AY376" s="8">
        <v>3</v>
      </c>
      <c r="AZ376" s="8">
        <v>3</v>
      </c>
      <c r="BA376" s="8">
        <v>3</v>
      </c>
      <c r="BB376" s="8">
        <v>1</v>
      </c>
      <c r="BC376" s="8">
        <v>2</v>
      </c>
      <c r="BD376" s="8">
        <v>3</v>
      </c>
      <c r="BE376" s="8">
        <v>1</v>
      </c>
      <c r="BF376" s="8">
        <v>2</v>
      </c>
      <c r="BG376" s="8">
        <v>1</v>
      </c>
      <c r="BH376" s="8">
        <v>4</v>
      </c>
      <c r="BI376" s="8">
        <v>2</v>
      </c>
      <c r="BJ376" s="8" t="s">
        <v>26</v>
      </c>
      <c r="BK376" s="8" t="s">
        <v>20</v>
      </c>
      <c r="BL376" s="8">
        <v>14</v>
      </c>
      <c r="BM376" s="8" t="s">
        <v>26</v>
      </c>
      <c r="BN376" s="8"/>
      <c r="BO376" s="8">
        <v>2</v>
      </c>
      <c r="BP376" s="34">
        <v>47664</v>
      </c>
      <c r="BQ376" s="8" t="s">
        <v>21</v>
      </c>
      <c r="BR376" s="8" t="s">
        <v>156</v>
      </c>
    </row>
    <row r="377" spans="1:70" ht="15.5" thickBot="1" x14ac:dyDescent="0.35">
      <c r="A377" s="8" t="s">
        <v>26</v>
      </c>
      <c r="B377" s="16">
        <f t="shared" si="14"/>
        <v>386.97749999999996</v>
      </c>
      <c r="C377" s="8" t="s">
        <v>721</v>
      </c>
      <c r="D377" s="8" t="s">
        <v>154</v>
      </c>
      <c r="E377" s="33">
        <v>1</v>
      </c>
      <c r="F377" s="8">
        <v>0</v>
      </c>
      <c r="G377" s="8" t="s">
        <v>228</v>
      </c>
      <c r="H377" s="8" t="s">
        <v>32</v>
      </c>
      <c r="I377" s="8">
        <v>32</v>
      </c>
      <c r="J377" s="8">
        <v>132</v>
      </c>
      <c r="K377" s="8">
        <v>154</v>
      </c>
      <c r="L377" s="16">
        <f>IF( 数据!L377&lt;=6,(数据!L377-1)*权重!B$48,              IF(数据!L377&lt;=12, 5*权重!B$48+(数据!L377-6)*权重!B$49,                              5*权重!B$48+6*权重!B$49+(数据!L377-12)*权重!B$51              )
 )</f>
        <v>3.1666666666666665</v>
      </c>
      <c r="M377" s="16">
        <f>IF( 数据!M377&lt;=6,(数据!M377-1)*权重!C$48,              IF(数据!M377&lt;=12, 5*权重!C$48+(数据!M377-6)*权重!C$49,                              5*权重!C$48+6*权重!C$49+(数据!M377-12)*权重!C$51              )
 )</f>
        <v>0.57999999999999996</v>
      </c>
      <c r="N377" s="16">
        <f>IF( 数据!N377&lt;=6,(数据!N377-1)*权重!D$48,              IF(数据!N377&lt;=12, 5*权重!D$48+(数据!N377-6)*权重!D$49,                              5*权重!D$48+6*权重!D$49+(数据!N377-12)*权重!D$51              )
 )</f>
        <v>0.32</v>
      </c>
      <c r="O377" s="16">
        <f>IF( 数据!O377&lt;=6,(数据!O377-1)*权重!E$48,              IF(数据!O377&lt;=12, 5*权重!E$48+(数据!O377-6)*权重!E$49,                              5*权重!E$48+6*权重!E$49+(数据!O377-12)*权重!E$51              )
 )</f>
        <v>0</v>
      </c>
      <c r="P377" s="16">
        <f>IF( 数据!P377&lt;=6,(数据!P377-1)*权重!F$48,              IF(数据!P377&lt;=12, 5*权重!F$48+(数据!P377-6)*权重!F$49,                              5*权重!F$48+6*权重!F$49+(数据!P377-12)*权重!F$51              )
 )</f>
        <v>-3.5333333333333328</v>
      </c>
      <c r="Q377" s="16">
        <f>IF( 数据!Q377&lt;=6,(数据!Q377-1)*权重!G$48,              IF(数据!Q377&lt;=12, 5*权重!G$48+(数据!Q377-6)*权重!G$49,                              5*权重!G$48+6*权重!G$49+(数据!Q377-12)*权重!G$51              )
 )</f>
        <v>0</v>
      </c>
      <c r="R377" s="16">
        <f>IF( 数据!R377&lt;=6,(数据!R377-1)*权重!H$48,              IF(数据!R377&lt;=12, 5*权重!H$48+(数据!R377-6)*权重!H$49,                              5*权重!H$48+6*权重!H$49+(数据!R377-12)*权重!H$51              )
 )</f>
        <v>0</v>
      </c>
      <c r="S377" s="16">
        <f>IF( 数据!S377&lt;=6,(数据!S377-1)*权重!I$48,              IF(数据!S377&lt;=12, 5*权重!I$48+(数据!S377-6)*权重!I$49,                              5*权重!I$48+6*权重!I$49+(数据!S377-12)*权重!I$51              )
 )</f>
        <v>1.2</v>
      </c>
      <c r="T377" s="16">
        <f>IF( 数据!T377&lt;=6,(数据!T377-1)*权重!J$48,              IF(数据!T377&lt;=12, 5*权重!J$48+(数据!T377-6)*权重!J$49,                              5*权重!J$48+6*权重!J$49+(数据!T377-12)*权重!J$51              )
 )</f>
        <v>0.7</v>
      </c>
      <c r="U377" s="16">
        <f>IF( 数据!U377&lt;=6,(数据!U377-1)*权重!K$48,              IF(数据!U377&lt;=12, 5*权重!K$48+(数据!U377-6)*权重!K$49,                              5*权重!K$48+6*权重!K$49+(数据!U377-12)*权重!K$51              )
 )</f>
        <v>0</v>
      </c>
      <c r="V377" s="16">
        <f>IF( 数据!V377&lt;=6,(数据!V377-1)*权重!L$48,              IF(数据!V377&lt;=12, 5*权重!L$48+(数据!V377-6)*权重!L$49,                              5*权重!L$48+6*权重!L$49+(数据!V377-12)*权重!L$51              )
 )</f>
        <v>2.12</v>
      </c>
      <c r="W377" s="16">
        <f>IF( 数据!W377&lt;=6,(数据!W377-1)*权重!M$48,              IF(数据!W377&lt;=12, 5*权重!M$48+(数据!W377-6)*权重!M$49,                              5*权重!M$48+6*权重!M$49+(数据!W377-12)*权重!M$51              )
 )</f>
        <v>-0.53333333333333333</v>
      </c>
      <c r="X377" s="16">
        <f>IF( 数据!X377&lt;=6,(数据!X377-1)*权重!N$48,              IF(数据!X377&lt;=12, 5*权重!N$48+(数据!X377-6)*权重!N$49,                              5*权重!N$48+6*权重!N$49+(数据!X377-12)*权重!N$51              )
 )</f>
        <v>0.91999999999999993</v>
      </c>
      <c r="Y377" s="16">
        <f>IF( 数据!Y377&lt;=6,(数据!Y377-1)*权重!O$48,              IF(数据!Y377&lt;=12, 5*权重!O$48+(数据!Y377-6)*权重!O$49,                              5*权重!O$48+6*权重!O$49+(数据!Y377-12)*权重!O$51              )
 )</f>
        <v>1.7</v>
      </c>
      <c r="Z377" s="16">
        <f>IF( 数据!Z377&lt;=6,(数据!Z377-1)*权重!P$48,              IF(数据!Z377&lt;=10, 5*权重!P$48+(数据!Z377-4)*权重!P$50,                              5*权重!P$48+4*权重!P$50+(数据!Z377-10)*权重!P$52              )  )</f>
        <v>-1.6</v>
      </c>
      <c r="AA377" s="16">
        <f>IF( 数据!AA377&lt;=6,(数据!AA377-1)*权重!Q$48,              IF(数据!AA377&lt;=12, 5*权重!Q$48+(数据!AA377-6)*权重!Q$49,                              5*权重!Q$48+6*权重!Q$49+(数据!AA377-12)*权重!Q$51              )
 )</f>
        <v>5.166666666666667</v>
      </c>
      <c r="AB377" s="16">
        <f>IF( 数据!AB377&lt;=6,(数据!AB377-1)*权重!R$48,              IF(数据!AB377&lt;=10, 5*权重!R$48+(数据!AB377-4)*权重!R$50,                              5*权重!R$48+4*权重!R$50+(数据!AB377-10)*权重!R$52              )  )</f>
        <v>55.25</v>
      </c>
      <c r="AC377" s="16">
        <f>IF( 数据!AC377&lt;=6,(数据!AC377-1)*权重!S$48,              IF(数据!AC377&lt;=12, 5*权重!S$48+(数据!AC377-6)*权重!S$49,                              5*权重!S$48+6*权重!S$49+(数据!AC377-12)*权重!S$51              )
 )</f>
        <v>20.866666666666667</v>
      </c>
      <c r="AD377" s="16">
        <f>IF( 数据!AD377&lt;=6,(数据!AD377-1)*权重!T$48,              IF(数据!AD377&lt;=12, 5*权重!T$48+(数据!AD377-6)*权重!T$49,                              5*权重!T$48+6*权重!T$49+(数据!AD377-12)*权重!T$51              )
 )</f>
        <v>-1.5999999999999996</v>
      </c>
      <c r="AE377" s="16">
        <f>IF( 数据!AE377&lt;=6,(数据!AE377-1)*权重!U$48,              IF(数据!AE377&lt;=10, 5*权重!U$48+(数据!AE377-4)*权重!U$50,                              5*权重!U$48+4*权重!U$50+(数据!AE377-10)*权重!U$52              )  )</f>
        <v>-2.4499999999999993</v>
      </c>
      <c r="AF377" s="16">
        <f>IF( 数据!AF377&lt;=6,(数据!AF377-1)*权重!V$48,              IF(数据!AF377&lt;=10, 5*权重!V$48+(数据!AF377-4)*权重!V$50,                              5*权重!V$48+4*权重!V$50+(数据!AF377-10)*权重!V$52              )  )</f>
        <v>6.3000000000000007</v>
      </c>
      <c r="AG377" s="16">
        <f>IF( 数据!AG377&lt;=6,(数据!AG377-1)*权重!W$48,              IF(数据!AG377&lt;=12, 5*权重!W$48+(数据!AG377-6)*权重!W$49,                              5*权重!W$48+6*权重!W$49+(数据!AG377-12)*权重!W$51              )
 )</f>
        <v>5.05</v>
      </c>
      <c r="AH377" s="16">
        <f>IF( 数据!AH377&lt;=6,(数据!AH377-1)*权重!X$48,              IF(数据!AH377&lt;=10, 5*权重!X$48+(数据!AH377-4)*权重!X$50,                              5*权重!X$48+4*权重!X$50+(数据!AH377-10)*权重!X$52              )  )</f>
        <v>6.25E-2</v>
      </c>
      <c r="AI377" s="16">
        <f>IF( 数据!AI377&lt;=6,(数据!AI377-1)*权重!Y$48,              IF(数据!AI377&lt;=12, 5*权重!Y$48+(数据!AI377-6)*权重!Y$49,                              5*权重!Y$48+6*权重!Y$49+(数据!AI377-12)*权重!Y$51              )
 )</f>
        <v>0.13333333333333336</v>
      </c>
      <c r="AJ377" s="16">
        <f>IF( 数据!AJ377&lt;=6,(数据!AJ377-1)*权重!Z$48,              IF(数据!AJ377&lt;=10, 5*权重!Z$48+(数据!AJ377-4)*权重!Z$50,                              5*权重!Z$48+4*权重!Z$50+(数据!AJ377-10)*权重!Z$52              )  )</f>
        <v>9.25</v>
      </c>
      <c r="AK377" s="16">
        <f>IF( 数据!AK377&lt;=6,(数据!AK377-1)*权重!AA$48,              IF(数据!AK377&lt;=10, 5*权重!AA$48+(数据!AK377-4)*权重!AA$50,                              5*权重!AA$48+4*权重!AA$50+(数据!AK377-10)*权重!AA$52              )  )</f>
        <v>-1.2750000000000001</v>
      </c>
      <c r="AL377" s="16">
        <f>IF( 数据!AL377&lt;=6,(数据!AL377-1)*权重!AB$48,              IF(数据!AL377&lt;=12, 5*权重!AB$48+(数据!AL377-6)*权重!AB$49,                              5*权重!AB$48+6*权重!AB$49+(数据!AL377-12)*权重!AB$51              )
 )</f>
        <v>14.4</v>
      </c>
      <c r="AM377" s="16">
        <f>IF( 数据!AM377&lt;=6,(数据!AM377-1)*权重!AC$48,              IF(数据!AM377&lt;=12, 5*权重!AC$48+(数据!AM377-6)*权重!AC$49,                              5*权重!AC$48+6*权重!AC$49+(数据!AM377-12)*权重!AC$51              )
 )</f>
        <v>9.6</v>
      </c>
      <c r="AN377" s="16">
        <f>IF( 数据!AN377&lt;=6,(数据!AN377-1)*权重!AD$48,              IF(数据!AN377&lt;=12, 5*权重!AD$48+(数据!AN377-6)*权重!AD$49,                              5*权重!AD$48+6*权重!AD$49+(数据!AN377-12)*权重!AD$51              )
 )</f>
        <v>67.875</v>
      </c>
      <c r="AO377" s="16">
        <f>IF( 数据!AO377&lt;=6,(数据!AO377-1)*权重!AE$48,              IF(数据!AO377&lt;=12, 5*权重!AE$48+(数据!AO377-6)*权重!AE$49,                              5*权重!AE$48+6*权重!AE$49+(数据!AO377-12)*权重!AE$51              )
 )</f>
        <v>20.3</v>
      </c>
      <c r="AP377" s="16">
        <f>IF( 数据!AP377&lt;=6,(数据!AP377-1)*权重!AF$48,              IF(数据!AP377&lt;=12, 5*权重!AF$48+(数据!AP377-6)*权重!AF$49,                              5*权重!AF$48+6*权重!AF$49+(数据!AP377-12)*权重!AF$51              )
 )</f>
        <v>17.366666666666667</v>
      </c>
      <c r="AQ377" s="16">
        <f>IF( 数据!AQ377&lt;=6,(数据!AQ377-1)*权重!AG$48,              IF(数据!AQ377&lt;=12, 5*权重!AG$48+(数据!AQ377-6)*权重!AG$49,                              5*权重!AG$48+6*权重!AG$49+(数据!AQ377-12)*权重!AG$51              )
 )</f>
        <v>19.350000000000001</v>
      </c>
      <c r="AR377" s="16">
        <f>IF( 数据!AR377&lt;=6,(数据!AR377-1)*权重!AH$48,              IF(数据!AR377&lt;=12, 5*权重!AH$48+(数据!AR377-6)*权重!AH$49,                              5*权重!AH$48+6*权重!AH$49+(数据!AR377-12)*权重!AH$51              )
 )</f>
        <v>18.066666666666666</v>
      </c>
      <c r="AS377" s="16">
        <f>IF( 数据!AS377&lt;=6,(数据!AS377-1)*权重!AI$48,              IF(数据!AS377&lt;=12, 5*权重!AI$48+(数据!AS377-6)*权重!AI$49,                              5*权重!AI$48+6*权重!AI$49+(数据!AS377-12)*权重!AI$51              )
 )</f>
        <v>6.6500000000000012</v>
      </c>
      <c r="AT377" s="16">
        <f>IF( 数据!AT377&lt;=6,(数据!AT377-1)*权重!AJ$48,              IF(数据!AT377&lt;=12, 5*权重!AJ$48+(数据!AT377-6)*权重!AJ$49,                              5*权重!AJ$48+6*权重!AJ$49+(数据!AT377-12)*权重!AJ$51              )
 )</f>
        <v>67</v>
      </c>
      <c r="AU377" s="16">
        <f>IF( 数据!AU377&lt;=6,(数据!AU377-1)*权重!AK$48,              IF(数据!AU377&lt;=12, 5*权重!AK$48+(数据!AU377-6)*权重!AK$49,                              5*权重!AK$48+6*权重!AK$49+(数据!AU377-12)*权重!AK$51              )
 )</f>
        <v>14.799999999999999</v>
      </c>
      <c r="AV377" s="16">
        <f>IF( 数据!AV377&lt;=6,(数据!AV377-1)*权重!AL$48,              IF(数据!AV377&lt;=10, 5*权重!AL$48+(数据!AV377-4)*权重!AL$50,                              5*权重!AL$48+4*权重!AL$50+(数据!AV377-10)*权重!AL$52              )  )</f>
        <v>4.25</v>
      </c>
      <c r="AW377" s="16">
        <f>IF( 数据!AW377&lt;=6,(数据!AW377-1)*权重!AM$48,              IF(数据!AW377&lt;=10, 5*权重!AM$48+(数据!AW377-4)*权重!AM$50,                              5*权重!AM$48+4*权重!AM$50+(数据!AW377-10)*权重!AM$52              )  )</f>
        <v>3.45</v>
      </c>
      <c r="AX377" s="16">
        <f>IF( 数据!AX377&lt;=6,(数据!AX377-1)*权重!AN$48,              IF(数据!AX377&lt;=10, 5*权重!AN$48+(数据!AX377-4)*权重!AN$50,                              5*权重!AN$48+4*权重!AN$50+(数据!AX377-10)*权重!AN$52              )  )</f>
        <v>22.074999999999999</v>
      </c>
      <c r="AY377" s="8">
        <v>12</v>
      </c>
      <c r="AZ377" s="8">
        <v>12</v>
      </c>
      <c r="BA377" s="8">
        <v>15</v>
      </c>
      <c r="BB377" s="8">
        <v>9</v>
      </c>
      <c r="BC377" s="8">
        <v>12</v>
      </c>
      <c r="BD377" s="8">
        <v>14</v>
      </c>
      <c r="BE377" s="8">
        <v>13</v>
      </c>
      <c r="BF377" s="8">
        <v>13</v>
      </c>
      <c r="BG377" s="8">
        <v>8</v>
      </c>
      <c r="BH377" s="8">
        <v>11</v>
      </c>
      <c r="BI377" s="8">
        <v>14</v>
      </c>
      <c r="BJ377" s="8" t="s">
        <v>26</v>
      </c>
      <c r="BK377" s="8" t="s">
        <v>20</v>
      </c>
      <c r="BL377" s="8">
        <v>16</v>
      </c>
      <c r="BM377" s="8" t="s">
        <v>26</v>
      </c>
      <c r="BN377" s="8"/>
      <c r="BO377" s="8" t="s">
        <v>26</v>
      </c>
      <c r="BP377" s="34">
        <v>46568</v>
      </c>
      <c r="BQ377" s="8" t="s">
        <v>21</v>
      </c>
      <c r="BR377" s="8" t="s">
        <v>156</v>
      </c>
    </row>
    <row r="378" spans="1:70" ht="14.5" thickBot="1" x14ac:dyDescent="0.35">
      <c r="A378" s="8" t="s">
        <v>26</v>
      </c>
      <c r="B378" s="16">
        <f t="shared" si="14"/>
        <v>415.97666666666669</v>
      </c>
      <c r="C378" s="8" t="s">
        <v>722</v>
      </c>
      <c r="D378" s="8" t="s">
        <v>154</v>
      </c>
      <c r="E378" s="33">
        <v>1</v>
      </c>
      <c r="F378" s="8">
        <v>0</v>
      </c>
      <c r="G378" s="8" t="s">
        <v>585</v>
      </c>
      <c r="H378" s="8" t="s">
        <v>24</v>
      </c>
      <c r="I378" s="8">
        <v>21</v>
      </c>
      <c r="J378" s="8">
        <v>131</v>
      </c>
      <c r="K378" s="8">
        <v>146</v>
      </c>
      <c r="L378" s="16">
        <f>IF( 数据!L378&lt;=6,(数据!L378-1)*权重!B$48,              IF(数据!L378&lt;=12, 5*权重!B$48+(数据!L378-6)*权重!B$49,                              5*权重!B$48+6*权重!B$49+(数据!L378-12)*权重!B$51              )
 )</f>
        <v>3.0833333333333335</v>
      </c>
      <c r="M378" s="16">
        <f>IF( 数据!M378&lt;=6,(数据!M378-1)*权重!C$48,              IF(数据!M378&lt;=12, 5*权重!C$48+(数据!M378-6)*权重!C$49,                              5*权重!C$48+6*权重!C$49+(数据!M378-12)*权重!C$51              )
 )</f>
        <v>2.1</v>
      </c>
      <c r="N378" s="16">
        <f>IF( 数据!N378&lt;=6,(数据!N378-1)*权重!D$48,              IF(数据!N378&lt;=12, 5*权重!D$48+(数据!N378-6)*权重!D$49,                              5*权重!D$48+6*权重!D$49+(数据!N378-12)*权重!D$51              )
 )</f>
        <v>-1.4999999999999902E-2</v>
      </c>
      <c r="O378" s="16">
        <f>IF( 数据!O378&lt;=6,(数据!O378-1)*权重!E$48,              IF(数据!O378&lt;=12, 5*权重!E$48+(数据!O378-6)*权重!E$49,                              5*权重!E$48+6*权重!E$49+(数据!O378-12)*权重!E$51              )
 )</f>
        <v>0</v>
      </c>
      <c r="P378" s="16">
        <f>IF( 数据!P378&lt;=6,(数据!P378-1)*权重!F$48,              IF(数据!P378&lt;=12, 5*权重!F$48+(数据!P378-6)*权重!F$49,                              5*权重!F$48+6*权重!F$49+(数据!P378-12)*权重!F$51              )
 )</f>
        <v>-3.4999999999999996</v>
      </c>
      <c r="Q378" s="16">
        <f>IF( 数据!Q378&lt;=6,(数据!Q378-1)*权重!G$48,              IF(数据!Q378&lt;=12, 5*权重!G$48+(数据!Q378-6)*权重!G$49,                              5*权重!G$48+6*权重!G$49+(数据!Q378-12)*权重!G$51              )
 )</f>
        <v>0</v>
      </c>
      <c r="R378" s="16">
        <f>IF( 数据!R378&lt;=6,(数据!R378-1)*权重!H$48,              IF(数据!R378&lt;=12, 5*权重!H$48+(数据!R378-6)*权重!H$49,                              5*权重!H$48+6*权重!H$49+(数据!R378-12)*权重!H$51              )
 )</f>
        <v>0</v>
      </c>
      <c r="S378" s="16">
        <f>IF( 数据!S378&lt;=6,(数据!S378-1)*权重!I$48,              IF(数据!S378&lt;=12, 5*权重!I$48+(数据!S378-6)*权重!I$49,                              5*权重!I$48+6*权重!I$49+(数据!S378-12)*权重!I$51              )
 )</f>
        <v>15.2</v>
      </c>
      <c r="T378" s="16">
        <f>IF( 数据!T378&lt;=6,(数据!T378-1)*权重!J$48,              IF(数据!T378&lt;=12, 5*权重!J$48+(数据!T378-6)*权重!J$49,                              5*权重!J$48+6*权重!J$49+(数据!T378-12)*权重!J$51              )
 )</f>
        <v>0.29999999999999982</v>
      </c>
      <c r="U378" s="16">
        <f>IF( 数据!U378&lt;=6,(数据!U378-1)*权重!K$48,              IF(数据!U378&lt;=12, 5*权重!K$48+(数据!U378-6)*权重!K$49,                              5*权重!K$48+6*权重!K$49+(数据!U378-12)*权重!K$51              )
 )</f>
        <v>0</v>
      </c>
      <c r="V378" s="16">
        <f>IF( 数据!V378&lt;=6,(数据!V378-1)*权重!L$48,              IF(数据!V378&lt;=12, 5*权重!L$48+(数据!V378-6)*权重!L$49,                              5*权重!L$48+6*权重!L$49+(数据!V378-12)*权重!L$51              )
 )</f>
        <v>8.8333333333333339</v>
      </c>
      <c r="W378" s="16">
        <f>IF( 数据!W378&lt;=6,(数据!W378-1)*权重!M$48,              IF(数据!W378&lt;=12, 5*权重!M$48+(数据!W378-6)*权重!M$49,                              5*权重!M$48+6*权重!M$49+(数据!W378-12)*权重!M$51              )
 )</f>
        <v>-0.5</v>
      </c>
      <c r="X378" s="16">
        <f>IF( 数据!X378&lt;=6,(数据!X378-1)*权重!N$48,              IF(数据!X378&lt;=12, 5*权重!N$48+(数据!X378-6)*权重!N$49,                              5*权重!N$48+6*权重!N$49+(数据!X378-12)*权重!N$51              )
 )</f>
        <v>2.2666666666666666</v>
      </c>
      <c r="Y378" s="16">
        <f>IF( 数据!Y378&lt;=6,(数据!Y378-1)*权重!O$48,              IF(数据!Y378&lt;=12, 5*权重!O$48+(数据!Y378-6)*权重!O$49,                              5*权重!O$48+6*权重!O$49+(数据!Y378-12)*权重!O$51              )
 )</f>
        <v>1.7</v>
      </c>
      <c r="Z378" s="16">
        <f>IF( 数据!Z378&lt;=6,(数据!Z378-1)*权重!P$48,              IF(数据!Z378&lt;=10, 5*权重!P$48+(数据!Z378-4)*权重!P$50,                              5*权重!P$48+4*权重!P$50+(数据!Z378-10)*权重!P$52              )  )</f>
        <v>-1.25</v>
      </c>
      <c r="AA378" s="16">
        <f>IF( 数据!AA378&lt;=6,(数据!AA378-1)*权重!Q$48,              IF(数据!AA378&lt;=12, 5*权重!Q$48+(数据!AA378-6)*权重!Q$49,                              5*权重!Q$48+6*权重!Q$49+(数据!AA378-12)*权重!Q$51              )
 )</f>
        <v>5.3666666666666663</v>
      </c>
      <c r="AB378" s="16">
        <f>IF( 数据!AB378&lt;=6,(数据!AB378-1)*权重!R$48,              IF(数据!AB378&lt;=10, 5*权重!R$48+(数据!AB378-4)*权重!R$50,                              5*权重!R$48+4*权重!R$50+(数据!AB378-10)*权重!R$52              )  )</f>
        <v>58.25</v>
      </c>
      <c r="AC378" s="16">
        <f>IF( 数据!AC378&lt;=6,(数据!AC378-1)*权重!S$48,              IF(数据!AC378&lt;=12, 5*权重!S$48+(数据!AC378-6)*权重!S$49,                              5*权重!S$48+6*权重!S$49+(数据!AC378-12)*权重!S$51              )
 )</f>
        <v>19.5</v>
      </c>
      <c r="AD378" s="16">
        <f>IF( 数据!AD378&lt;=6,(数据!AD378-1)*权重!T$48,              IF(数据!AD378&lt;=12, 5*权重!T$48+(数据!AD378-6)*权重!T$49,                              5*权重!T$48+6*权重!T$49+(数据!AD378-12)*权重!T$51              )
 )</f>
        <v>-1.2333333333333329</v>
      </c>
      <c r="AE378" s="16">
        <f>IF( 数据!AE378&lt;=6,(数据!AE378-1)*权重!U$48,              IF(数据!AE378&lt;=10, 5*权重!U$48+(数据!AE378-4)*权重!U$50,                              5*权重!U$48+4*权重!U$50+(数据!AE378-10)*权重!U$52              )  )</f>
        <v>-2.5999999999999996</v>
      </c>
      <c r="AF378" s="16">
        <f>IF( 数据!AF378&lt;=6,(数据!AF378-1)*权重!V$48,              IF(数据!AF378&lt;=10, 5*权重!V$48+(数据!AF378-4)*权重!V$50,                              5*权重!V$48+4*权重!V$50+(数据!AF378-10)*权重!V$52              )  )</f>
        <v>8.6625000000000014</v>
      </c>
      <c r="AG378" s="16">
        <f>IF( 数据!AG378&lt;=6,(数据!AG378-1)*权重!W$48,              IF(数据!AG378&lt;=12, 5*权重!W$48+(数据!AG378-6)*权重!W$49,                              5*权重!W$48+6*权重!W$49+(数据!AG378-12)*权重!W$51              )
 )</f>
        <v>4.4000000000000004</v>
      </c>
      <c r="AH378" s="16">
        <f>IF( 数据!AH378&lt;=6,(数据!AH378-1)*权重!X$48,              IF(数据!AH378&lt;=10, 5*权重!X$48+(数据!AH378-4)*权重!X$50,                              5*权重!X$48+4*权重!X$50+(数据!AH378-10)*权重!X$52              )  )</f>
        <v>-4.9999999999999989E-2</v>
      </c>
      <c r="AI378" s="16">
        <f>IF( 数据!AI378&lt;=6,(数据!AI378-1)*权重!Y$48,              IF(数据!AI378&lt;=12, 5*权重!Y$48+(数据!AI378-6)*权重!Y$49,                              5*权重!Y$48+6*权重!Y$49+(数据!AI378-12)*权重!Y$51              )
 )</f>
        <v>0</v>
      </c>
      <c r="AJ378" s="16">
        <f>IF( 数据!AJ378&lt;=6,(数据!AJ378-1)*权重!Z$48,              IF(数据!AJ378&lt;=10, 5*权重!Z$48+(数据!AJ378-4)*权重!Z$50,                              5*权重!Z$48+4*权重!Z$50+(数据!AJ378-10)*权重!Z$52              )  )</f>
        <v>11.600000000000001</v>
      </c>
      <c r="AK378" s="16">
        <f>IF( 数据!AK378&lt;=6,(数据!AK378-1)*权重!AA$48,              IF(数据!AK378&lt;=10, 5*权重!AA$48+(数据!AK378-4)*权重!AA$50,                              5*权重!AA$48+4*权重!AA$50+(数据!AK378-10)*权重!AA$52              )  )</f>
        <v>-0.75000000000000022</v>
      </c>
      <c r="AL378" s="16">
        <f>IF( 数据!AL378&lt;=6,(数据!AL378-1)*权重!AB$48,              IF(数据!AL378&lt;=12, 5*权重!AB$48+(数据!AL378-6)*权重!AB$49,                              5*权重!AB$48+6*权重!AB$49+(数据!AL378-12)*权重!AB$51              )
 )</f>
        <v>15.3</v>
      </c>
      <c r="AM378" s="16">
        <f>IF( 数据!AM378&lt;=6,(数据!AM378-1)*权重!AC$48,              IF(数据!AM378&lt;=12, 5*权重!AC$48+(数据!AM378-6)*权重!AC$49,                              5*权重!AC$48+6*权重!AC$49+(数据!AM378-12)*权重!AC$51              )
 )</f>
        <v>9.6</v>
      </c>
      <c r="AN378" s="16">
        <f>IF( 数据!AN378&lt;=6,(数据!AN378-1)*权重!AD$48,              IF(数据!AN378&lt;=12, 5*权重!AD$48+(数据!AN378-6)*权重!AD$49,                              5*权重!AD$48+6*权重!AD$49+(数据!AN378-12)*权重!AD$51              )
 )</f>
        <v>67.875</v>
      </c>
      <c r="AO378" s="16">
        <f>IF( 数据!AO378&lt;=6,(数据!AO378-1)*权重!AE$48,              IF(数据!AO378&lt;=12, 5*权重!AE$48+(数据!AO378-6)*权重!AE$49,                              5*权重!AE$48+6*权重!AE$49+(数据!AO378-12)*权重!AE$51              )
 )</f>
        <v>15.1</v>
      </c>
      <c r="AP378" s="16">
        <f>IF( 数据!AP378&lt;=6,(数据!AP378-1)*权重!AF$48,              IF(数据!AP378&lt;=12, 5*权重!AF$48+(数据!AP378-6)*权重!AF$49,                              5*权重!AF$48+6*权重!AF$49+(数据!AP378-12)*权重!AF$51              )
 )</f>
        <v>13.5</v>
      </c>
      <c r="AQ378" s="16">
        <f>IF( 数据!AQ378&lt;=6,(数据!AQ378-1)*权重!AG$48,              IF(数据!AQ378&lt;=12, 5*权重!AG$48+(数据!AQ378-6)*权重!AG$49,                              5*权重!AG$48+6*权重!AG$49+(数据!AQ378-12)*权重!AG$51              )
 )</f>
        <v>18.833333333333336</v>
      </c>
      <c r="AR378" s="16">
        <f>IF( 数据!AR378&lt;=6,(数据!AR378-1)*权重!AH$48,              IF(数据!AR378&lt;=12, 5*权重!AH$48+(数据!AR378-6)*权重!AH$49,                              5*权重!AH$48+6*权重!AH$49+(数据!AR378-12)*权重!AH$51              )
 )</f>
        <v>18.066666666666666</v>
      </c>
      <c r="AS378" s="16">
        <f>IF( 数据!AS378&lt;=6,(数据!AS378-1)*权重!AI$48,              IF(数据!AS378&lt;=12, 5*权重!AI$48+(数据!AS378-6)*权重!AI$49,                              5*权重!AI$48+6*权重!AI$49+(数据!AS378-12)*权重!AI$51              )
 )</f>
        <v>7.6000000000000014</v>
      </c>
      <c r="AT378" s="16">
        <f>IF( 数据!AT378&lt;=6,(数据!AT378-1)*权重!AJ$48,              IF(数据!AT378&lt;=12, 5*权重!AJ$48+(数据!AT378-6)*权重!AJ$49,                              5*权重!AJ$48+6*权重!AJ$49+(数据!AT378-12)*权重!AJ$51              )
 )</f>
        <v>71.875</v>
      </c>
      <c r="AU378" s="16">
        <f>IF( 数据!AU378&lt;=6,(数据!AU378-1)*权重!AK$48,              IF(数据!AU378&lt;=12, 5*权重!AK$48+(数据!AU378-6)*权重!AK$49,                              5*权重!AK$48+6*权重!AK$49+(数据!AU378-12)*权重!AK$51              )
 )</f>
        <v>15.099999999999998</v>
      </c>
      <c r="AV378" s="16">
        <f>IF( 数据!AV378&lt;=6,(数据!AV378-1)*权重!AL$48,              IF(数据!AV378&lt;=10, 5*权重!AL$48+(数据!AV378-4)*权重!AL$50,                              5*权重!AL$48+4*权重!AL$50+(数据!AV378-10)*权重!AL$52              )  )</f>
        <v>2.9749999999999996</v>
      </c>
      <c r="AW378" s="16">
        <f>IF( 数据!AW378&lt;=6,(数据!AW378-1)*权重!AM$48,              IF(数据!AW378&lt;=10, 5*权重!AM$48+(数据!AW378-4)*权重!AM$50,                              5*权重!AM$48+4*权重!AM$50+(数据!AW378-10)*权重!AM$52              )  )</f>
        <v>4.2</v>
      </c>
      <c r="AX378" s="16">
        <f>IF( 数据!AX378&lt;=6,(数据!AX378-1)*权重!AN$48,              IF(数据!AX378&lt;=10, 5*权重!AN$48+(数据!AX378-4)*权重!AN$50,                              5*权重!AN$48+4*权重!AN$50+(数据!AX378-10)*权重!AN$52              )  )</f>
        <v>24.587499999999999</v>
      </c>
      <c r="AY378" s="8">
        <v>2</v>
      </c>
      <c r="AZ378" s="8">
        <v>3</v>
      </c>
      <c r="BA378" s="8">
        <v>1</v>
      </c>
      <c r="BB378" s="8">
        <v>2</v>
      </c>
      <c r="BC378" s="8">
        <v>3</v>
      </c>
      <c r="BD378" s="8">
        <v>3</v>
      </c>
      <c r="BE378" s="8">
        <v>2</v>
      </c>
      <c r="BF378" s="8">
        <v>2</v>
      </c>
      <c r="BG378" s="8">
        <v>1</v>
      </c>
      <c r="BH378" s="8">
        <v>3</v>
      </c>
      <c r="BI378" s="8">
        <v>4</v>
      </c>
      <c r="BJ378" s="8" t="s">
        <v>26</v>
      </c>
      <c r="BK378" s="8" t="s">
        <v>20</v>
      </c>
      <c r="BL378" s="8">
        <v>13</v>
      </c>
      <c r="BM378" s="8" t="s">
        <v>26</v>
      </c>
      <c r="BN378" s="8"/>
      <c r="BO378" s="8">
        <v>2</v>
      </c>
      <c r="BP378" s="34">
        <v>47664</v>
      </c>
      <c r="BQ378" s="8" t="s">
        <v>21</v>
      </c>
      <c r="BR378" s="8" t="s">
        <v>156</v>
      </c>
    </row>
    <row r="379" spans="1:70" ht="15.5" thickBot="1" x14ac:dyDescent="0.35">
      <c r="A379" s="8" t="s">
        <v>26</v>
      </c>
      <c r="B379" s="16">
        <f t="shared" si="14"/>
        <v>382.73666666666662</v>
      </c>
      <c r="C379" s="8" t="s">
        <v>723</v>
      </c>
      <c r="D379" s="8" t="s">
        <v>154</v>
      </c>
      <c r="E379" s="33">
        <v>1</v>
      </c>
      <c r="F379" s="8">
        <v>0</v>
      </c>
      <c r="G379" s="8" t="s">
        <v>585</v>
      </c>
      <c r="H379" s="8" t="s">
        <v>221</v>
      </c>
      <c r="I379" s="8">
        <v>21</v>
      </c>
      <c r="J379" s="8">
        <v>127</v>
      </c>
      <c r="K379" s="8">
        <v>150</v>
      </c>
      <c r="L379" s="16">
        <f>IF( 数据!L379&lt;=6,(数据!L379-1)*权重!B$48,              IF(数据!L379&lt;=12, 5*权重!B$48+(数据!L379-6)*权重!B$49,                              5*权重!B$48+6*权重!B$49+(数据!L379-12)*权重!B$51              )
 )</f>
        <v>3.9333333333333331</v>
      </c>
      <c r="M379" s="16">
        <f>IF( 数据!M379&lt;=6,(数据!M379-1)*权重!C$48,              IF(数据!M379&lt;=12, 5*权重!C$48+(数据!M379-6)*权重!C$49,                              5*权重!C$48+6*权重!C$49+(数据!M379-12)*权重!C$51              )
 )</f>
        <v>2.9</v>
      </c>
      <c r="N379" s="16">
        <f>IF( 数据!N379&lt;=6,(数据!N379-1)*权重!D$48,              IF(数据!N379&lt;=12, 5*权重!D$48+(数据!N379-6)*权重!D$49,                              5*权重!D$48+6*权重!D$49+(数据!N379-12)*权重!D$51              )
 )</f>
        <v>-0.27999999999999992</v>
      </c>
      <c r="O379" s="16">
        <f>IF( 数据!O379&lt;=6,(数据!O379-1)*权重!E$48,              IF(数据!O379&lt;=12, 5*权重!E$48+(数据!O379-6)*权重!E$49,                              5*权重!E$48+6*权重!E$49+(数据!O379-12)*权重!E$51              )
 )</f>
        <v>0</v>
      </c>
      <c r="P379" s="16">
        <f>IF( 数据!P379&lt;=6,(数据!P379-1)*权重!F$48,              IF(数据!P379&lt;=12, 5*权重!F$48+(数据!P379-6)*权重!F$49,                              5*权重!F$48+6*权重!F$49+(数据!P379-12)*权重!F$51              )
 )</f>
        <v>-3.1166666666666663</v>
      </c>
      <c r="Q379" s="16">
        <f>IF( 数据!Q379&lt;=6,(数据!Q379-1)*权重!G$48,              IF(数据!Q379&lt;=12, 5*权重!G$48+(数据!Q379-6)*权重!G$49,                              5*权重!G$48+6*权重!G$49+(数据!Q379-12)*权重!G$51              )
 )</f>
        <v>0</v>
      </c>
      <c r="R379" s="16">
        <f>IF( 数据!R379&lt;=6,(数据!R379-1)*权重!H$48,              IF(数据!R379&lt;=12, 5*权重!H$48+(数据!R379-6)*权重!H$49,                              5*权重!H$48+6*权重!H$49+(数据!R379-12)*权重!H$51              )
 )</f>
        <v>0</v>
      </c>
      <c r="S379" s="16">
        <f>IF( 数据!S379&lt;=6,(数据!S379-1)*权重!I$48,              IF(数据!S379&lt;=12, 5*权重!I$48+(数据!S379-6)*权重!I$49,                              5*权重!I$48+6*权重!I$49+(数据!S379-12)*权重!I$51              )
 )</f>
        <v>7.5333333333333332</v>
      </c>
      <c r="T379" s="16">
        <f>IF( 数据!T379&lt;=6,(数据!T379-1)*权重!J$48,              IF(数据!T379&lt;=12, 5*权重!J$48+(数据!T379-6)*权重!J$49,                              5*权重!J$48+6*权重!J$49+(数据!T379-12)*权重!J$51              )
 )</f>
        <v>0.79999999999999982</v>
      </c>
      <c r="U379" s="16">
        <f>IF( 数据!U379&lt;=6,(数据!U379-1)*权重!K$48,              IF(数据!U379&lt;=12, 5*权重!K$48+(数据!U379-6)*权重!K$49,                              5*权重!K$48+6*权重!K$49+(数据!U379-12)*权重!K$51              )
 )</f>
        <v>0</v>
      </c>
      <c r="V379" s="16">
        <f>IF( 数据!V379&lt;=6,(数据!V379-1)*权重!L$48,              IF(数据!V379&lt;=12, 5*权重!L$48+(数据!V379-6)*权重!L$49,                              5*权重!L$48+6*权重!L$49+(数据!V379-12)*权重!L$51              )
 )</f>
        <v>6.0333333333333341</v>
      </c>
      <c r="W379" s="16">
        <f>IF( 数据!W379&lt;=6,(数据!W379-1)*权重!M$48,              IF(数据!W379&lt;=12, 5*权重!M$48+(数据!W379-6)*权重!M$49,                              5*权重!M$48+6*权重!M$49+(数据!W379-12)*权重!M$51              )
 )</f>
        <v>-0.5</v>
      </c>
      <c r="X379" s="16">
        <f>IF( 数据!X379&lt;=6,(数据!X379-1)*权重!N$48,              IF(数据!X379&lt;=12, 5*权重!N$48+(数据!X379-6)*权重!N$49,                              5*权重!N$48+6*权重!N$49+(数据!X379-12)*权重!N$51              )
 )</f>
        <v>1.7999999999999998</v>
      </c>
      <c r="Y379" s="16">
        <f>IF( 数据!Y379&lt;=6,(数据!Y379-1)*权重!O$48,              IF(数据!Y379&lt;=12, 5*权重!O$48+(数据!Y379-6)*权重!O$49,                              5*权重!O$48+6*权重!O$49+(数据!Y379-12)*权重!O$51              )
 )</f>
        <v>1.3666666666666667</v>
      </c>
      <c r="Z379" s="16">
        <f>IF( 数据!Z379&lt;=6,(数据!Z379-1)*权重!P$48,              IF(数据!Z379&lt;=10, 5*权重!P$48+(数据!Z379-4)*权重!P$50,                              5*权重!P$48+4*权重!P$50+(数据!Z379-10)*权重!P$52              )  )</f>
        <v>-1.1000000000000001</v>
      </c>
      <c r="AA379" s="16">
        <f>IF( 数据!AA379&lt;=6,(数据!AA379-1)*权重!Q$48,              IF(数据!AA379&lt;=12, 5*权重!Q$48+(数据!AA379-6)*权重!Q$49,                              5*权重!Q$48+6*权重!Q$49+(数据!AA379-12)*权重!Q$51              )
 )</f>
        <v>5.833333333333333</v>
      </c>
      <c r="AB379" s="16">
        <f>IF( 数据!AB379&lt;=6,(数据!AB379-1)*权重!R$48,              IF(数据!AB379&lt;=10, 5*权重!R$48+(数据!AB379-4)*权重!R$50,                              5*权重!R$48+4*权重!R$50+(数据!AB379-10)*权重!R$52              )  )</f>
        <v>56.75</v>
      </c>
      <c r="AC379" s="16">
        <f>IF( 数据!AC379&lt;=6,(数据!AC379-1)*权重!S$48,              IF(数据!AC379&lt;=12, 5*权重!S$48+(数据!AC379-6)*权重!S$49,                              5*权重!S$48+6*权重!S$49+(数据!AC379-12)*权重!S$51              )
 )</f>
        <v>20.866666666666667</v>
      </c>
      <c r="AD379" s="16">
        <f>IF( 数据!AD379&lt;=6,(数据!AD379-1)*权重!T$48,              IF(数据!AD379&lt;=12, 5*权重!T$48+(数据!AD379-6)*权重!T$49,                              5*权重!T$48+6*权重!T$49+(数据!AD379-12)*权重!T$51              )
 )</f>
        <v>-1.2333333333333329</v>
      </c>
      <c r="AE379" s="16">
        <f>IF( 数据!AE379&lt;=6,(数据!AE379-1)*权重!U$48,              IF(数据!AE379&lt;=10, 5*权重!U$48+(数据!AE379-4)*权重!U$50,                              5*权重!U$48+4*权重!U$50+(数据!AE379-10)*权重!U$52              )  )</f>
        <v>-2.7249999999999996</v>
      </c>
      <c r="AF379" s="16">
        <f>IF( 数据!AF379&lt;=6,(数据!AF379-1)*权重!V$48,              IF(数据!AF379&lt;=10, 5*权重!V$48+(数据!AF379-4)*权重!V$50,                              5*权重!V$48+4*权重!V$50+(数据!AF379-10)*权重!V$52              )  )</f>
        <v>6.8250000000000011</v>
      </c>
      <c r="AG379" s="16">
        <f>IF( 数据!AG379&lt;=6,(数据!AG379-1)*权重!W$48,              IF(数据!AG379&lt;=12, 5*权重!W$48+(数据!AG379-6)*权重!W$49,                              5*权重!W$48+6*权重!W$49+(数据!AG379-12)*权重!W$51              )
 )</f>
        <v>3.75</v>
      </c>
      <c r="AH379" s="16">
        <f>IF( 数据!AH379&lt;=6,(数据!AH379-1)*权重!X$48,              IF(数据!AH379&lt;=10, 5*权重!X$48+(数据!AH379-4)*权重!X$50,                              5*权重!X$48+4*权重!X$50+(数据!AH379-10)*权重!X$52              )  )</f>
        <v>-0.16249999999999998</v>
      </c>
      <c r="AI379" s="16">
        <f>IF( 数据!AI379&lt;=6,(数据!AI379-1)*权重!Y$48,              IF(数据!AI379&lt;=12, 5*权重!Y$48+(数据!AI379-6)*权重!Y$49,                              5*权重!Y$48+6*权重!Y$49+(数据!AI379-12)*权重!Y$51              )
 )</f>
        <v>3.3333333333333354E-2</v>
      </c>
      <c r="AJ379" s="16">
        <f>IF( 数据!AJ379&lt;=6,(数据!AJ379-1)*权重!Z$48,              IF(数据!AJ379&lt;=10, 5*权重!Z$48+(数据!AJ379-4)*权重!Z$50,                              5*权重!Z$48+4*权重!Z$50+(数据!AJ379-10)*权重!Z$52              )  )</f>
        <v>9.8375000000000004</v>
      </c>
      <c r="AK379" s="16">
        <f>IF( 数据!AK379&lt;=6,(数据!AK379-1)*权重!AA$48,              IF(数据!AK379&lt;=10, 5*权重!AA$48+(数据!AK379-4)*权重!AA$50,                              5*权重!AA$48+4*权重!AA$50+(数据!AK379-10)*权重!AA$52              )  )</f>
        <v>-2.6000000000000005</v>
      </c>
      <c r="AL379" s="16">
        <f>IF( 数据!AL379&lt;=6,(数据!AL379-1)*权重!AB$48,              IF(数据!AL379&lt;=12, 5*权重!AB$48+(数据!AL379-6)*权重!AB$49,                              5*权重!AB$48+6*权重!AB$49+(数据!AL379-12)*权重!AB$51              )
 )</f>
        <v>13.5</v>
      </c>
      <c r="AM379" s="16">
        <f>IF( 数据!AM379&lt;=6,(数据!AM379-1)*权重!AC$48,              IF(数据!AM379&lt;=12, 5*权重!AC$48+(数据!AM379-6)*权重!AC$49,                              5*权重!AC$48+6*权重!AC$49+(数据!AM379-12)*权重!AC$51              )
 )</f>
        <v>8.8666666666666671</v>
      </c>
      <c r="AN379" s="16">
        <f>IF( 数据!AN379&lt;=6,(数据!AN379-1)*权重!AD$48,              IF(数据!AN379&lt;=12, 5*权重!AD$48+(数据!AN379-6)*权重!AD$49,                              5*权重!AD$48+6*权重!AD$49+(数据!AN379-12)*权重!AD$51              )
 )</f>
        <v>60.666666666666664</v>
      </c>
      <c r="AO379" s="16">
        <f>IF( 数据!AO379&lt;=6,(数据!AO379-1)*权重!AE$48,              IF(数据!AO379&lt;=12, 5*权重!AE$48+(数据!AO379-6)*权重!AE$49,                              5*权重!AE$48+6*权重!AE$49+(数据!AO379-12)*权重!AE$51              )
 )</f>
        <v>12.5</v>
      </c>
      <c r="AP379" s="16">
        <f>IF( 数据!AP379&lt;=6,(数据!AP379-1)*权重!AF$48,              IF(数据!AP379&lt;=12, 5*权重!AF$48+(数据!AP379-6)*权重!AF$49,                              5*权重!AF$48+6*权重!AF$49+(数据!AP379-12)*权重!AF$51              )
 )</f>
        <v>14.466666666666667</v>
      </c>
      <c r="AQ379" s="16">
        <f>IF( 数据!AQ379&lt;=6,(数据!AQ379-1)*权重!AG$48,              IF(数据!AQ379&lt;=12, 5*权重!AG$48+(数据!AQ379-6)*权重!AG$49,                              5*权重!AG$48+6*权重!AG$49+(数据!AQ379-12)*权重!AG$51              )
 )</f>
        <v>19.866666666666667</v>
      </c>
      <c r="AR379" s="16">
        <f>IF( 数据!AR379&lt;=6,(数据!AR379-1)*权重!AH$48,              IF(数据!AR379&lt;=12, 5*权重!AH$48+(数据!AR379-6)*权重!AH$49,                              5*权重!AH$48+6*权重!AH$49+(数据!AR379-12)*权重!AH$51              )
 )</f>
        <v>13.399999999999999</v>
      </c>
      <c r="AS379" s="16">
        <f>IF( 数据!AS379&lt;=6,(数据!AS379-1)*权重!AI$48,              IF(数据!AS379&lt;=12, 5*权重!AI$48+(数据!AS379-6)*权重!AI$49,                              5*权重!AI$48+6*权重!AI$49+(数据!AS379-12)*权重!AI$51              )
 )</f>
        <v>6.6500000000000012</v>
      </c>
      <c r="AT379" s="16">
        <f>IF( 数据!AT379&lt;=6,(数据!AT379-1)*权重!AJ$48,              IF(数据!AT379&lt;=12, 5*权重!AJ$48+(数据!AT379-6)*权重!AJ$49,                              5*权重!AJ$48+6*权重!AJ$49+(数据!AT379-12)*权重!AJ$51              )
 )</f>
        <v>71.875</v>
      </c>
      <c r="AU379" s="16">
        <f>IF( 数据!AU379&lt;=6,(数据!AU379-1)*权重!AK$48,              IF(数据!AU379&lt;=12, 5*权重!AK$48+(数据!AU379-6)*权重!AK$49,                              5*权重!AK$48+6*权重!AK$49+(数据!AU379-12)*权重!AK$51              )
 )</f>
        <v>15.099999999999998</v>
      </c>
      <c r="AV379" s="16">
        <f>IF( 数据!AV379&lt;=6,(数据!AV379-1)*权重!AL$48,              IF(数据!AV379&lt;=10, 5*权重!AL$48+(数据!AV379-4)*权重!AL$50,                              5*权重!AL$48+4*权重!AL$50+(数据!AV379-10)*权重!AL$52              )  )</f>
        <v>3.4</v>
      </c>
      <c r="AW379" s="16">
        <f>IF( 数据!AW379&lt;=6,(数据!AW379-1)*权重!AM$48,              IF(数据!AW379&lt;=10, 5*权重!AM$48+(数据!AW379-4)*权重!AM$50,                              5*权重!AM$48+4*权重!AM$50+(数据!AW379-10)*权重!AM$52              )  )</f>
        <v>3.8250000000000002</v>
      </c>
      <c r="AX379" s="16">
        <f>IF( 数据!AX379&lt;=6,(数据!AX379-1)*权重!AN$48,              IF(数据!AX379&lt;=10, 5*权重!AN$48+(数据!AX379-4)*权重!AN$50,                              5*权重!AN$48+4*权重!AN$50+(数据!AX379-10)*权重!AN$52              )  )</f>
        <v>22.074999999999999</v>
      </c>
      <c r="AY379" s="8">
        <v>2</v>
      </c>
      <c r="AZ379" s="8">
        <v>2</v>
      </c>
      <c r="BA379" s="8">
        <v>1</v>
      </c>
      <c r="BB379" s="8">
        <v>3</v>
      </c>
      <c r="BC379" s="8">
        <v>3</v>
      </c>
      <c r="BD379" s="8">
        <v>3</v>
      </c>
      <c r="BE379" s="8">
        <v>2</v>
      </c>
      <c r="BF379" s="8">
        <v>2</v>
      </c>
      <c r="BG379" s="8">
        <v>1</v>
      </c>
      <c r="BH379" s="8">
        <v>2</v>
      </c>
      <c r="BI379" s="8">
        <v>3</v>
      </c>
      <c r="BJ379" s="8" t="s">
        <v>26</v>
      </c>
      <c r="BK379" s="8" t="s">
        <v>20</v>
      </c>
      <c r="BL379" s="8">
        <v>14</v>
      </c>
      <c r="BM379" s="8" t="s">
        <v>26</v>
      </c>
      <c r="BN379" s="8"/>
      <c r="BO379" s="8" t="s">
        <v>26</v>
      </c>
      <c r="BP379" s="34">
        <v>47299</v>
      </c>
      <c r="BQ379" s="8" t="s">
        <v>21</v>
      </c>
      <c r="BR379" s="8" t="s">
        <v>156</v>
      </c>
    </row>
    <row r="380" spans="1:70" ht="15.5" thickBot="1" x14ac:dyDescent="0.35">
      <c r="A380" s="8" t="s">
        <v>26</v>
      </c>
      <c r="B380" s="16">
        <f t="shared" si="14"/>
        <v>389.86999999999995</v>
      </c>
      <c r="C380" s="8" t="s">
        <v>724</v>
      </c>
      <c r="D380" s="8" t="s">
        <v>154</v>
      </c>
      <c r="E380" s="33">
        <v>1</v>
      </c>
      <c r="F380" s="8">
        <v>0</v>
      </c>
      <c r="G380" s="8" t="s">
        <v>155</v>
      </c>
      <c r="H380" s="8" t="s">
        <v>328</v>
      </c>
      <c r="I380" s="8">
        <v>21</v>
      </c>
      <c r="J380" s="8">
        <v>130</v>
      </c>
      <c r="K380" s="8">
        <v>156</v>
      </c>
      <c r="L380" s="16">
        <f>IF( 数据!L380&lt;=6,(数据!L380-1)*权重!B$48,              IF(数据!L380&lt;=12, 5*权重!B$48+(数据!L380-6)*权重!B$49,                              5*权重!B$48+6*权重!B$49+(数据!L380-12)*权重!B$51              )
 )</f>
        <v>3.4666666666666668</v>
      </c>
      <c r="M380" s="16">
        <f>IF( 数据!M380&lt;=6,(数据!M380-1)*权重!C$48,              IF(数据!M380&lt;=12, 5*权重!C$48+(数据!M380-6)*权重!C$49,                              5*权重!C$48+6*权重!C$49+(数据!M380-12)*权重!C$51              )
 )</f>
        <v>0.90000000000000013</v>
      </c>
      <c r="N380" s="16">
        <f>IF( 数据!N380&lt;=6,(数据!N380-1)*权重!D$48,              IF(数据!N380&lt;=12, 5*权重!D$48+(数据!N380-6)*权重!D$49,                              5*权重!D$48+6*权重!D$49+(数据!N380-12)*权重!D$51              )
 )</f>
        <v>0.27</v>
      </c>
      <c r="O380" s="16">
        <f>IF( 数据!O380&lt;=6,(数据!O380-1)*权重!E$48,              IF(数据!O380&lt;=12, 5*权重!E$48+(数据!O380-6)*权重!E$49,                              5*权重!E$48+6*权重!E$49+(数据!O380-12)*权重!E$51              )
 )</f>
        <v>0</v>
      </c>
      <c r="P380" s="16">
        <f>IF( 数据!P380&lt;=6,(数据!P380-1)*权重!F$48,              IF(数据!P380&lt;=12, 5*权重!F$48+(数据!P380-6)*权重!F$49,                              5*权重!F$48+6*权重!F$49+(数据!P380-12)*权重!F$51              )
 )</f>
        <v>-3.5166666666666662</v>
      </c>
      <c r="Q380" s="16">
        <f>IF( 数据!Q380&lt;=6,(数据!Q380-1)*权重!G$48,              IF(数据!Q380&lt;=12, 5*权重!G$48+(数据!Q380-6)*权重!G$49,                              5*权重!G$48+6*权重!G$49+(数据!Q380-12)*权重!G$51              )
 )</f>
        <v>0</v>
      </c>
      <c r="R380" s="16">
        <f>IF( 数据!R380&lt;=6,(数据!R380-1)*权重!H$48,              IF(数据!R380&lt;=12, 5*权重!H$48+(数据!R380-6)*权重!H$49,                              5*权重!H$48+6*权重!H$49+(数据!R380-12)*权重!H$51              )
 )</f>
        <v>0</v>
      </c>
      <c r="S380" s="16">
        <f>IF( 数据!S380&lt;=6,(数据!S380-1)*权重!I$48,              IF(数据!S380&lt;=12, 5*权重!I$48+(数据!S380-6)*权重!I$49,                              5*权重!I$48+6*权重!I$49+(数据!S380-12)*权重!I$51              )
 )</f>
        <v>12.133333333333333</v>
      </c>
      <c r="T380" s="16">
        <f>IF( 数据!T380&lt;=6,(数据!T380-1)*权重!J$48,              IF(数据!T380&lt;=12, 5*权重!J$48+(数据!T380-6)*权重!J$49,                              5*权重!J$48+6*权重!J$49+(数据!T380-12)*权重!J$51              )
 )</f>
        <v>0.79999999999999982</v>
      </c>
      <c r="U380" s="16">
        <f>IF( 数据!U380&lt;=6,(数据!U380-1)*权重!K$48,              IF(数据!U380&lt;=12, 5*权重!K$48+(数据!U380-6)*权重!K$49,                              5*权重!K$48+6*权重!K$49+(数据!U380-12)*权重!K$51              )
 )</f>
        <v>0</v>
      </c>
      <c r="V380" s="16">
        <f>IF( 数据!V380&lt;=6,(数据!V380-1)*权重!L$48,              IF(数据!V380&lt;=12, 5*权重!L$48+(数据!V380-6)*权重!L$49,                              5*权重!L$48+6*权重!L$49+(数据!V380-12)*权重!L$51              )
 )</f>
        <v>5.6666666666666679</v>
      </c>
      <c r="W380" s="16">
        <f>IF( 数据!W380&lt;=6,(数据!W380-1)*权重!M$48,              IF(数据!W380&lt;=12, 5*权重!M$48+(数据!W380-6)*权重!M$49,                              5*权重!M$48+6*权重!M$49+(数据!W380-12)*权重!M$51              )
 )</f>
        <v>-0.5</v>
      </c>
      <c r="X380" s="16">
        <f>IF( 数据!X380&lt;=6,(数据!X380-1)*权重!N$48,              IF(数据!X380&lt;=12, 5*权重!N$48+(数据!X380-6)*权重!N$49,                              5*权重!N$48+6*权重!N$49+(数据!X380-12)*权重!N$51              )
 )</f>
        <v>2.7333333333333329</v>
      </c>
      <c r="Y380" s="16">
        <f>IF( 数据!Y380&lt;=6,(数据!Y380-1)*权重!O$48,              IF(数据!Y380&lt;=12, 5*权重!O$48+(数据!Y380-6)*权重!O$49,                              5*权重!O$48+6*权重!O$49+(数据!Y380-12)*权重!O$51              )
 )</f>
        <v>1.6166666666666667</v>
      </c>
      <c r="Z380" s="16">
        <f>IF( 数据!Z380&lt;=6,(数据!Z380-1)*权重!P$48,              IF(数据!Z380&lt;=10, 5*权重!P$48+(数据!Z380-4)*权重!P$50,                              5*权重!P$48+4*权重!P$50+(数据!Z380-10)*权重!P$52              )  )</f>
        <v>-1.85</v>
      </c>
      <c r="AA380" s="16">
        <f>IF( 数据!AA380&lt;=6,(数据!AA380-1)*权重!Q$48,              IF(数据!AA380&lt;=12, 5*权重!Q$48+(数据!AA380-6)*权重!Q$49,                              5*权重!Q$48+6*权重!Q$49+(数据!AA380-12)*权重!Q$51              )
 )</f>
        <v>5.166666666666667</v>
      </c>
      <c r="AB380" s="16">
        <f>IF( 数据!AB380&lt;=6,(数据!AB380-1)*权重!R$48,              IF(数据!AB380&lt;=10, 5*权重!R$48+(数据!AB380-4)*权重!R$50,                              5*权重!R$48+4*权重!R$50+(数据!AB380-10)*权重!R$52              )  )</f>
        <v>55.25</v>
      </c>
      <c r="AC380" s="16">
        <f>IF( 数据!AC380&lt;=6,(数据!AC380-1)*权重!S$48,              IF(数据!AC380&lt;=12, 5*权重!S$48+(数据!AC380-6)*权重!S$49,                              5*权重!S$48+6*权重!S$49+(数据!AC380-12)*权重!S$51              )
 )</f>
        <v>19.5</v>
      </c>
      <c r="AD380" s="16">
        <f>IF( 数据!AD380&lt;=6,(数据!AD380-1)*权重!T$48,              IF(数据!AD380&lt;=12, 5*权重!T$48+(数据!AD380-6)*权重!T$49,                              5*权重!T$48+6*权重!T$49+(数据!AD380-12)*权重!T$51              )
 )</f>
        <v>-1.5999999999999996</v>
      </c>
      <c r="AE380" s="16">
        <f>IF( 数据!AE380&lt;=6,(数据!AE380-1)*权重!U$48,              IF(数据!AE380&lt;=10, 5*权重!U$48+(数据!AE380-4)*权重!U$50,                              5*权重!U$48+4*权重!U$50+(数据!AE380-10)*权重!U$52              )  )</f>
        <v>-2.4499999999999993</v>
      </c>
      <c r="AF380" s="16">
        <f>IF( 数据!AF380&lt;=6,(数据!AF380-1)*权重!V$48,              IF(数据!AF380&lt;=10, 5*权重!V$48+(数据!AF380-4)*权重!V$50,                              5*权重!V$48+4*权重!V$50+(数据!AF380-10)*权重!V$52              )  )</f>
        <v>7.3500000000000005</v>
      </c>
      <c r="AG380" s="16">
        <f>IF( 数据!AG380&lt;=6,(数据!AG380-1)*权重!W$48,              IF(数据!AG380&lt;=12, 5*权重!W$48+(数据!AG380-6)*权重!W$49,                              5*权重!W$48+6*权重!W$49+(数据!AG380-12)*权重!W$51              )
 )</f>
        <v>3.0999999999999996</v>
      </c>
      <c r="AH380" s="16">
        <f>IF( 数据!AH380&lt;=6,(数据!AH380-1)*权重!X$48,              IF(数据!AH380&lt;=10, 5*权重!X$48+(数据!AH380-4)*权重!X$50,                              5*权重!X$48+4*权重!X$50+(数据!AH380-10)*权重!X$52              )  )</f>
        <v>-4.9999999999999989E-2</v>
      </c>
      <c r="AI380" s="16">
        <f>IF( 数据!AI380&lt;=6,(数据!AI380-1)*权重!Y$48,              IF(数据!AI380&lt;=12, 5*权重!Y$48+(数据!AI380-6)*权重!Y$49,                              5*权重!Y$48+6*权重!Y$49+(数据!AI380-12)*权重!Y$51              )
 )</f>
        <v>0</v>
      </c>
      <c r="AJ380" s="16">
        <f>IF( 数据!AJ380&lt;=6,(数据!AJ380-1)*权重!Z$48,              IF(数据!AJ380&lt;=10, 5*权重!Z$48+(数据!AJ380-4)*权重!Z$50,                              5*权重!Z$48+4*权重!Z$50+(数据!AJ380-10)*权重!Z$52              )  )</f>
        <v>8.6625000000000014</v>
      </c>
      <c r="AK380" s="16">
        <f>IF( 数据!AK380&lt;=6,(数据!AK380-1)*权重!AA$48,              IF(数据!AK380&lt;=10, 5*权重!AA$48+(数据!AK380-4)*权重!AA$50,                              5*权重!AA$48+4*权重!AA$50+(数据!AK380-10)*权重!AA$52              )  )</f>
        <v>-1.4500000000000002</v>
      </c>
      <c r="AL380" s="16">
        <f>IF( 数据!AL380&lt;=6,(数据!AL380-1)*权重!AB$48,              IF(数据!AL380&lt;=12, 5*权重!AB$48+(数据!AL380-6)*权重!AB$49,                              5*权重!AB$48+6*权重!AB$49+(数据!AL380-12)*权重!AB$51              )
 )</f>
        <v>13.5</v>
      </c>
      <c r="AM380" s="16">
        <f>IF( 数据!AM380&lt;=6,(数据!AM380-1)*权重!AC$48,              IF(数据!AM380&lt;=12, 5*权重!AC$48+(数据!AM380-6)*权重!AC$49,                              5*权重!AC$48+6*权重!AC$49+(数据!AM380-12)*权重!AC$51              )
 )</f>
        <v>8.5</v>
      </c>
      <c r="AN380" s="16">
        <f>IF( 数据!AN380&lt;=6,(数据!AN380-1)*权重!AD$48,              IF(数据!AN380&lt;=12, 5*权重!AD$48+(数据!AN380-6)*权重!AD$49,                              5*权重!AD$48+6*权重!AD$49+(数据!AN380-12)*权重!AD$51              )
 )</f>
        <v>67.875</v>
      </c>
      <c r="AO380" s="16">
        <f>IF( 数据!AO380&lt;=6,(数据!AO380-1)*权重!AE$48,              IF(数据!AO380&lt;=12, 5*权重!AE$48+(数据!AO380-6)*权重!AE$49,                              5*权重!AE$48+6*权重!AE$49+(数据!AO380-12)*权重!AE$51              )
 )</f>
        <v>17.7</v>
      </c>
      <c r="AP380" s="16">
        <f>IF( 数据!AP380&lt;=6,(数据!AP380-1)*权重!AF$48,              IF(数据!AP380&lt;=12, 5*权重!AF$48+(数据!AP380-6)*权重!AF$49,                              5*权重!AF$48+6*权重!AF$49+(数据!AP380-12)*权重!AF$51              )
 )</f>
        <v>14.466666666666667</v>
      </c>
      <c r="AQ380" s="16">
        <f>IF( 数据!AQ380&lt;=6,(数据!AQ380-1)*权重!AG$48,              IF(数据!AQ380&lt;=12, 5*权重!AG$48+(数据!AQ380-6)*权重!AG$49,                              5*权重!AG$48+6*权重!AG$49+(数据!AQ380-12)*权重!AG$51              )
 )</f>
        <v>19.350000000000001</v>
      </c>
      <c r="AR380" s="16">
        <f>IF( 数据!AR380&lt;=6,(数据!AR380-1)*权重!AH$48,              IF(数据!AR380&lt;=12, 5*权重!AH$48+(数据!AR380-6)*权重!AH$49,                              5*权重!AH$48+6*权重!AH$49+(数据!AR380-12)*权重!AH$51              )
 )</f>
        <v>14.566666666666665</v>
      </c>
      <c r="AS380" s="16">
        <f>IF( 数据!AS380&lt;=6,(数据!AS380-1)*权重!AI$48,              IF(数据!AS380&lt;=12, 5*权重!AI$48+(数据!AS380-6)*权重!AI$49,                              5*权重!AI$48+6*权重!AI$49+(数据!AS380-12)*权重!AI$51              )
 )</f>
        <v>7.6000000000000014</v>
      </c>
      <c r="AT380" s="16">
        <f>IF( 数据!AT380&lt;=6,(数据!AT380-1)*权重!AJ$48,              IF(数据!AT380&lt;=12, 5*权重!AJ$48+(数据!AT380-6)*权重!AJ$49,                              5*权重!AJ$48+6*权重!AJ$49+(数据!AT380-12)*权重!AJ$51              )
 )</f>
        <v>67</v>
      </c>
      <c r="AU380" s="16">
        <f>IF( 数据!AU380&lt;=6,(数据!AU380-1)*权重!AK$48,              IF(数据!AU380&lt;=12, 5*权重!AK$48+(数据!AU380-6)*权重!AK$49,                              5*权重!AK$48+6*权重!AK$49+(数据!AU380-12)*权重!AK$51              )
 )</f>
        <v>13.899999999999999</v>
      </c>
      <c r="AV380" s="16">
        <f>IF( 数据!AV380&lt;=6,(数据!AV380-1)*权重!AL$48,              IF(数据!AV380&lt;=10, 5*权重!AL$48+(数据!AV380-4)*权重!AL$50,                              5*权重!AL$48+4*权重!AL$50+(数据!AV380-10)*权重!AL$52              )  )</f>
        <v>2.5499999999999998</v>
      </c>
      <c r="AW380" s="16">
        <f>IF( 数据!AW380&lt;=6,(数据!AW380-1)*权重!AM$48,              IF(数据!AW380&lt;=10, 5*权重!AM$48+(数据!AW380-4)*权重!AM$50,                              5*权重!AM$48+4*权重!AM$50+(数据!AW380-10)*权重!AM$52              )  )</f>
        <v>3.0750000000000002</v>
      </c>
      <c r="AX380" s="16">
        <f>IF( 数据!AX380&lt;=6,(数据!AX380-1)*权重!AN$48,              IF(数据!AX380&lt;=10, 5*权重!AN$48+(数据!AX380-4)*权重!AN$50,                              5*权重!AN$48+4*权重!AN$50+(数据!AX380-10)*权重!AN$52              )  )</f>
        <v>24.587499999999999</v>
      </c>
      <c r="AY380" s="8">
        <v>1</v>
      </c>
      <c r="AZ380" s="8">
        <v>1</v>
      </c>
      <c r="BA380" s="8">
        <v>1</v>
      </c>
      <c r="BB380" s="8">
        <v>3</v>
      </c>
      <c r="BC380" s="8">
        <v>3</v>
      </c>
      <c r="BD380" s="8">
        <v>3</v>
      </c>
      <c r="BE380" s="8">
        <v>2</v>
      </c>
      <c r="BF380" s="8">
        <v>1</v>
      </c>
      <c r="BG380" s="8">
        <v>3</v>
      </c>
      <c r="BH380" s="8">
        <v>2</v>
      </c>
      <c r="BI380" s="8">
        <v>2</v>
      </c>
      <c r="BJ380" s="8" t="s">
        <v>26</v>
      </c>
      <c r="BK380" s="8" t="s">
        <v>20</v>
      </c>
      <c r="BL380" s="8">
        <v>15</v>
      </c>
      <c r="BM380" s="8" t="s">
        <v>26</v>
      </c>
      <c r="BN380" s="8"/>
      <c r="BO380" s="8" t="s">
        <v>26</v>
      </c>
      <c r="BP380" s="34">
        <v>48029</v>
      </c>
      <c r="BQ380" s="8" t="s">
        <v>21</v>
      </c>
      <c r="BR380" s="8" t="s">
        <v>156</v>
      </c>
    </row>
    <row r="381" spans="1:70" ht="23" thickBot="1" x14ac:dyDescent="0.35">
      <c r="A381" s="8" t="s">
        <v>26</v>
      </c>
      <c r="B381" s="16">
        <f t="shared" si="14"/>
        <v>384.13666666666666</v>
      </c>
      <c r="C381" s="8" t="s">
        <v>725</v>
      </c>
      <c r="D381" s="8" t="s">
        <v>154</v>
      </c>
      <c r="E381" s="33">
        <v>1</v>
      </c>
      <c r="F381" s="8">
        <v>0</v>
      </c>
      <c r="G381" s="8" t="s">
        <v>33</v>
      </c>
      <c r="H381" s="8" t="s">
        <v>726</v>
      </c>
      <c r="I381" s="8">
        <v>19</v>
      </c>
      <c r="J381" s="8">
        <v>125</v>
      </c>
      <c r="K381" s="8">
        <v>143</v>
      </c>
      <c r="L381" s="16">
        <f>IF( 数据!L381&lt;=6,(数据!L381-1)*权重!B$48,              IF(数据!L381&lt;=12, 5*权重!B$48+(数据!L381-6)*权重!B$49,                              5*权重!B$48+6*权重!B$49+(数据!L381-12)*权重!B$51              )
 )</f>
        <v>3</v>
      </c>
      <c r="M381" s="16">
        <f>IF( 数据!M381&lt;=6,(数据!M381-1)*权重!C$48,              IF(数据!M381&lt;=12, 5*权重!C$48+(数据!M381-6)*权重!C$49,                              5*权重!C$48+6*权重!C$49+(数据!M381-12)*权重!C$51              )
 )</f>
        <v>0.5</v>
      </c>
      <c r="N381" s="16">
        <f>IF( 数据!N381&lt;=6,(数据!N381-1)*权重!D$48,              IF(数据!N381&lt;=12, 5*权重!D$48+(数据!N381-6)*权重!D$49,                              5*权重!D$48+6*权重!D$49+(数据!N381-12)*权重!D$51              )
 )</f>
        <v>-0.27999999999999992</v>
      </c>
      <c r="O381" s="16">
        <f>IF( 数据!O381&lt;=6,(数据!O381-1)*权重!E$48,              IF(数据!O381&lt;=12, 5*权重!E$48+(数据!O381-6)*权重!E$49,                              5*权重!E$48+6*权重!E$49+(数据!O381-12)*权重!E$51              )
 )</f>
        <v>0</v>
      </c>
      <c r="P381" s="16">
        <f>IF( 数据!P381&lt;=6,(数据!P381-1)*权重!F$48,              IF(数据!P381&lt;=12, 5*权重!F$48+(数据!P381-6)*权重!F$49,                              5*权重!F$48+6*权重!F$49+(数据!P381-12)*权重!F$51              )
 )</f>
        <v>-3.4999999999999996</v>
      </c>
      <c r="Q381" s="16">
        <f>IF( 数据!Q381&lt;=6,(数据!Q381-1)*权重!G$48,              IF(数据!Q381&lt;=12, 5*权重!G$48+(数据!Q381-6)*权重!G$49,                              5*权重!G$48+6*权重!G$49+(数据!Q381-12)*权重!G$51              )
 )</f>
        <v>0</v>
      </c>
      <c r="R381" s="16">
        <f>IF( 数据!R381&lt;=6,(数据!R381-1)*权重!H$48,              IF(数据!R381&lt;=12, 5*权重!H$48+(数据!R381-6)*权重!H$49,                              5*权重!H$48+6*权重!H$49+(数据!R381-12)*权重!H$51              )
 )</f>
        <v>0</v>
      </c>
      <c r="S381" s="16">
        <f>IF( 数据!S381&lt;=6,(数据!S381-1)*权重!I$48,              IF(数据!S381&lt;=12, 5*权重!I$48+(数据!S381-6)*权重!I$49,                              5*权重!I$48+6*权重!I$49+(数据!S381-12)*权重!I$51              )
 )</f>
        <v>15.2</v>
      </c>
      <c r="T381" s="16">
        <f>IF( 数据!T381&lt;=6,(数据!T381-1)*权重!J$48,              IF(数据!T381&lt;=12, 5*权重!J$48+(数据!T381-6)*权重!J$49,                              5*权重!J$48+6*权重!J$49+(数据!T381-12)*权重!J$51              )
 )</f>
        <v>-0.20000000000000018</v>
      </c>
      <c r="U381" s="16">
        <f>IF( 数据!U381&lt;=6,(数据!U381-1)*权重!K$48,              IF(数据!U381&lt;=12, 5*权重!K$48+(数据!U381-6)*权重!K$49,                              5*权重!K$48+6*权重!K$49+(数据!U381-12)*权重!K$51              )
 )</f>
        <v>0</v>
      </c>
      <c r="V381" s="16">
        <f>IF( 数据!V381&lt;=6,(数据!V381-1)*权重!L$48,              IF(数据!V381&lt;=12, 5*权重!L$48+(数据!V381-6)*权重!L$49,                              5*权重!L$48+6*权重!L$49+(数据!V381-12)*权重!L$51              )
 )</f>
        <v>7.1333333333333346</v>
      </c>
      <c r="W381" s="16">
        <f>IF( 数据!W381&lt;=6,(数据!W381-1)*权重!M$48,              IF(数据!W381&lt;=12, 5*权重!M$48+(数据!W381-6)*权重!M$49,                              5*权重!M$48+6*权重!M$49+(数据!W381-12)*权重!M$51              )
 )</f>
        <v>-0.53333333333333333</v>
      </c>
      <c r="X381" s="16">
        <f>IF( 数据!X381&lt;=6,(数据!X381-1)*权重!N$48,              IF(数据!X381&lt;=12, 5*权重!N$48+(数据!X381-6)*权重!N$49,                              5*权重!N$48+6*权重!N$49+(数据!X381-12)*权重!N$51              )
 )</f>
        <v>2.2999999999999998</v>
      </c>
      <c r="Y381" s="16">
        <f>IF( 数据!Y381&lt;=6,(数据!Y381-1)*权重!O$48,              IF(数据!Y381&lt;=12, 5*权重!O$48+(数据!Y381-6)*权重!O$49,                              5*权重!O$48+6*权重!O$49+(数据!Y381-12)*权重!O$51              )
 )</f>
        <v>1.2833333333333332</v>
      </c>
      <c r="Z381" s="16">
        <f>IF( 数据!Z381&lt;=6,(数据!Z381-1)*权重!P$48,              IF(数据!Z381&lt;=10, 5*权重!P$48+(数据!Z381-4)*权重!P$50,                              5*权重!P$48+4*权重!P$50+(数据!Z381-10)*权重!P$52              )  )</f>
        <v>-1.6</v>
      </c>
      <c r="AA381" s="16">
        <f>IF( 数据!AA381&lt;=6,(数据!AA381-1)*权重!Q$48,              IF(数据!AA381&lt;=12, 5*权重!Q$48+(数据!AA381-6)*权重!Q$49,                              5*权重!Q$48+6*权重!Q$49+(数据!AA381-12)*权重!Q$51              )
 )</f>
        <v>4.5</v>
      </c>
      <c r="AB381" s="16">
        <f>IF( 数据!AB381&lt;=6,(数据!AB381-1)*权重!R$48,              IF(数据!AB381&lt;=10, 5*权重!R$48+(数据!AB381-4)*权重!R$50,                              5*权重!R$48+4*权重!R$50+(数据!AB381-10)*权重!R$52              )  )</f>
        <v>55.25</v>
      </c>
      <c r="AC381" s="16">
        <f>IF( 数据!AC381&lt;=6,(数据!AC381-1)*权重!S$48,              IF(数据!AC381&lt;=12, 5*权重!S$48+(数据!AC381-6)*权重!S$49,                              5*权重!S$48+6*权重!S$49+(数据!AC381-12)*权重!S$51              )
 )</f>
        <v>18</v>
      </c>
      <c r="AD381" s="16">
        <f>IF( 数据!AD381&lt;=6,(数据!AD381-1)*权重!T$48,              IF(数据!AD381&lt;=12, 5*权重!T$48+(数据!AD381-6)*权重!T$49,                              5*权重!T$48+6*权重!T$49+(数据!AD381-12)*权重!T$51              )
 )</f>
        <v>-1.5999999999999996</v>
      </c>
      <c r="AE381" s="16">
        <f>IF( 数据!AE381&lt;=6,(数据!AE381-1)*权重!U$48,              IF(数据!AE381&lt;=10, 5*权重!U$48+(数据!AE381-4)*权重!U$50,                              5*权重!U$48+4*权重!U$50+(数据!AE381-10)*权重!U$52              )  )</f>
        <v>0</v>
      </c>
      <c r="AF381" s="16">
        <f>IF( 数据!AF381&lt;=6,(数据!AF381-1)*权重!V$48,              IF(数据!AF381&lt;=10, 5*权重!V$48+(数据!AF381-4)*权重!V$50,                              5*权重!V$48+4*权重!V$50+(数据!AF381-10)*权重!V$52              )  )</f>
        <v>6.75</v>
      </c>
      <c r="AG381" s="16">
        <f>IF( 数据!AG381&lt;=6,(数据!AG381-1)*权重!W$48,              IF(数据!AG381&lt;=12, 5*权重!W$48+(数据!AG381-6)*权重!W$49,                              5*权重!W$48+6*权重!W$49+(数据!AG381-12)*权重!W$51              )
 )</f>
        <v>3.0999999999999996</v>
      </c>
      <c r="AH381" s="16">
        <f>IF( 数据!AH381&lt;=6,(数据!AH381-1)*权重!X$48,              IF(数据!AH381&lt;=10, 5*权重!X$48+(数据!AH381-4)*权重!X$50,                              5*权重!X$48+4*权重!X$50+(数据!AH381-10)*权重!X$52              )  )</f>
        <v>-0.16249999999999998</v>
      </c>
      <c r="AI381" s="16">
        <f>IF( 数据!AI381&lt;=6,(数据!AI381-1)*权重!Y$48,              IF(数据!AI381&lt;=12, 5*权重!Y$48+(数据!AI381-6)*权重!Y$49,                              5*权重!Y$48+6*权重!Y$49+(数据!AI381-12)*权重!Y$51              )
 )</f>
        <v>0</v>
      </c>
      <c r="AJ381" s="16">
        <f>IF( 数据!AJ381&lt;=6,(数据!AJ381-1)*权重!Z$48,              IF(数据!AJ381&lt;=10, 5*权重!Z$48+(数据!AJ381-4)*权重!Z$50,                              5*权重!Z$48+4*权重!Z$50+(数据!AJ381-10)*权重!Z$52              )  )</f>
        <v>8.6625000000000014</v>
      </c>
      <c r="AK381" s="16">
        <f>IF( 数据!AK381&lt;=6,(数据!AK381-1)*权重!AA$48,              IF(数据!AK381&lt;=10, 5*权重!AA$48+(数据!AK381-4)*权重!AA$50,                              5*权重!AA$48+4*权重!AA$50+(数据!AK381-10)*权重!AA$52              )  )</f>
        <v>-1.4500000000000002</v>
      </c>
      <c r="AL381" s="16">
        <f>IF( 数据!AL381&lt;=6,(数据!AL381-1)*权重!AB$48,              IF(数据!AL381&lt;=12, 5*权重!AB$48+(数据!AL381-6)*权重!AB$49,                              5*权重!AB$48+6*权重!AB$49+(数据!AL381-12)*权重!AB$51              )
 )</f>
        <v>11.716666666666665</v>
      </c>
      <c r="AM381" s="16">
        <f>IF( 数据!AM381&lt;=6,(数据!AM381-1)*权重!AC$48,              IF(数据!AM381&lt;=12, 5*权重!AC$48+(数据!AM381-6)*权重!AC$49,                              5*权重!AC$48+6*权重!AC$49+(数据!AM381-12)*权重!AC$51              )
 )</f>
        <v>8.8666666666666671</v>
      </c>
      <c r="AN381" s="16">
        <f>IF( 数据!AN381&lt;=6,(数据!AN381-1)*权重!AD$48,              IF(数据!AN381&lt;=12, 5*权重!AD$48+(数据!AN381-6)*权重!AD$49,                              5*权重!AD$48+6*权重!AD$49+(数据!AN381-12)*权重!AD$51              )
 )</f>
        <v>72.604166666666671</v>
      </c>
      <c r="AO381" s="16">
        <f>IF( 数据!AO381&lt;=6,(数据!AO381-1)*权重!AE$48,              IF(数据!AO381&lt;=12, 5*权重!AE$48+(数据!AO381-6)*权重!AE$49,                              5*权重!AE$48+6*权重!AE$49+(数据!AO381-12)*权重!AE$51              )
 )</f>
        <v>12.5</v>
      </c>
      <c r="AP381" s="16">
        <f>IF( 数据!AP381&lt;=6,(数据!AP381-1)*权重!AF$48,              IF(数据!AP381&lt;=12, 5*权重!AF$48+(数据!AP381-6)*权重!AF$49,                              5*权重!AF$48+6*权重!AF$49+(数据!AP381-12)*权重!AF$51              )
 )</f>
        <v>14.466666666666667</v>
      </c>
      <c r="AQ381" s="16">
        <f>IF( 数据!AQ381&lt;=6,(数据!AQ381-1)*权重!AG$48,              IF(数据!AQ381&lt;=12, 5*权重!AG$48+(数据!AQ381-6)*权重!AG$49,                              5*权重!AG$48+6*权重!AG$49+(数据!AQ381-12)*权重!AG$51              )
 )</f>
        <v>18.833333333333336</v>
      </c>
      <c r="AR381" s="16">
        <f>IF( 数据!AR381&lt;=6,(数据!AR381-1)*权重!AH$48,              IF(数据!AR381&lt;=12, 5*权重!AH$48+(数据!AR381-6)*权重!AH$49,                              5*权重!AH$48+6*权重!AH$49+(数据!AR381-12)*权重!AH$51              )
 )</f>
        <v>13.399999999999999</v>
      </c>
      <c r="AS381" s="16">
        <f>IF( 数据!AS381&lt;=6,(数据!AS381-1)*权重!AI$48,              IF(数据!AS381&lt;=12, 5*权重!AI$48+(数据!AS381-6)*权重!AI$49,                              5*权重!AI$48+6*权重!AI$49+(数据!AS381-12)*权重!AI$51              )
 )</f>
        <v>3.1333333333333337</v>
      </c>
      <c r="AT381" s="16">
        <f>IF( 数据!AT381&lt;=6,(数据!AT381-1)*权重!AJ$48,              IF(数据!AT381&lt;=12, 5*权重!AJ$48+(数据!AT381-6)*权重!AJ$49,                              5*权重!AJ$48+6*权重!AJ$49+(数据!AT381-12)*权重!AJ$51              )
 )</f>
        <v>71.875</v>
      </c>
      <c r="AU381" s="16">
        <f>IF( 数据!AU381&lt;=6,(数据!AU381-1)*权重!AK$48,              IF(数据!AU381&lt;=12, 5*权重!AK$48+(数据!AU381-6)*权重!AK$49,                              5*权重!AK$48+6*权重!AK$49+(数据!AU381-12)*权重!AK$51              )
 )</f>
        <v>13.899999999999999</v>
      </c>
      <c r="AV381" s="16">
        <f>IF( 数据!AV381&lt;=6,(数据!AV381-1)*权重!AL$48,              IF(数据!AV381&lt;=10, 5*权重!AL$48+(数据!AV381-4)*权重!AL$50,                              5*权重!AL$48+4*权重!AL$50+(数据!AV381-10)*权重!AL$52              )  )</f>
        <v>2.2999999999999998</v>
      </c>
      <c r="AW381" s="16">
        <f>IF( 数据!AW381&lt;=6,(数据!AW381-1)*权重!AM$48,              IF(数据!AW381&lt;=10, 5*权重!AM$48+(数据!AW381-4)*权重!AM$50,                              5*权重!AM$48+4*权重!AM$50+(数据!AW381-10)*权重!AM$52              )  )</f>
        <v>2.95</v>
      </c>
      <c r="AX381" s="16">
        <f>IF( 数据!AX381&lt;=6,(数据!AX381-1)*权重!AN$48,              IF(数据!AX381&lt;=10, 5*权重!AN$48+(数据!AX381-4)*权重!AN$50,                              5*权重!AN$48+4*权重!AN$50+(数据!AX381-10)*权重!AN$52              )  )</f>
        <v>21.237499999999997</v>
      </c>
      <c r="AY381" s="8">
        <v>1</v>
      </c>
      <c r="AZ381" s="8">
        <v>3</v>
      </c>
      <c r="BA381" s="8">
        <v>1</v>
      </c>
      <c r="BB381" s="8">
        <v>3</v>
      </c>
      <c r="BC381" s="8">
        <v>3</v>
      </c>
      <c r="BD381" s="8">
        <v>1</v>
      </c>
      <c r="BE381" s="8">
        <v>2</v>
      </c>
      <c r="BF381" s="8">
        <v>1</v>
      </c>
      <c r="BG381" s="8">
        <v>2</v>
      </c>
      <c r="BH381" s="8">
        <v>1</v>
      </c>
      <c r="BI381" s="8">
        <v>1</v>
      </c>
      <c r="BJ381" s="8" t="s">
        <v>26</v>
      </c>
      <c r="BK381" s="8" t="s">
        <v>20</v>
      </c>
      <c r="BL381" s="8">
        <v>14</v>
      </c>
      <c r="BM381" s="8" t="s">
        <v>26</v>
      </c>
      <c r="BN381" s="8"/>
      <c r="BO381" s="8" t="s">
        <v>26</v>
      </c>
      <c r="BP381" s="34">
        <v>46934</v>
      </c>
      <c r="BQ381" s="8" t="s">
        <v>21</v>
      </c>
      <c r="BR381" s="8" t="s">
        <v>156</v>
      </c>
    </row>
    <row r="382" spans="1:70" ht="15.5" thickBot="1" x14ac:dyDescent="0.35">
      <c r="A382" s="8" t="s">
        <v>26</v>
      </c>
      <c r="B382" s="16">
        <f t="shared" si="14"/>
        <v>348.63166666666666</v>
      </c>
      <c r="C382" s="8" t="s">
        <v>727</v>
      </c>
      <c r="D382" s="8" t="s">
        <v>154</v>
      </c>
      <c r="E382" s="33">
        <v>0.96</v>
      </c>
      <c r="F382" s="8">
        <v>0</v>
      </c>
      <c r="G382" s="8" t="s">
        <v>22</v>
      </c>
      <c r="H382" s="8" t="s">
        <v>420</v>
      </c>
      <c r="I382" s="8">
        <v>19</v>
      </c>
      <c r="J382" s="8">
        <v>60</v>
      </c>
      <c r="K382" s="8">
        <v>99</v>
      </c>
      <c r="L382" s="16">
        <f>IF( 数据!L382&lt;=6,(数据!L382-1)*权重!B$48,              IF(数据!L382&lt;=12, 5*权重!B$48+(数据!L382-6)*权重!B$49,                              5*权重!B$48+6*权重!B$49+(数据!L382-12)*权重!B$51              )
 )</f>
        <v>3.25</v>
      </c>
      <c r="M382" s="16">
        <f>IF( 数据!M382&lt;=6,(数据!M382-1)*权重!C$48,              IF(数据!M382&lt;=12, 5*权重!C$48+(数据!M382-6)*权重!C$49,                              5*权重!C$48+6*权重!C$49+(数据!M382-12)*权重!C$51              )
 )</f>
        <v>1.7399999999999998</v>
      </c>
      <c r="N382" s="16">
        <f>IF( 数据!N382&lt;=6,(数据!N382-1)*权重!D$48,              IF(数据!N382&lt;=12, 5*权重!D$48+(数据!N382-6)*权重!D$49,                              5*权重!D$48+6*权重!D$49+(数据!N382-12)*权重!D$51              )
 )</f>
        <v>0.16</v>
      </c>
      <c r="O382" s="16">
        <f>IF( 数据!O382&lt;=6,(数据!O382-1)*权重!E$48,              IF(数据!O382&lt;=12, 5*权重!E$48+(数据!O382-6)*权重!E$49,                              5*权重!E$48+6*权重!E$49+(数据!O382-12)*权重!E$51              )
 )</f>
        <v>0</v>
      </c>
      <c r="P382" s="16">
        <f>IF( 数据!P382&lt;=6,(数据!P382-1)*权重!F$48,              IF(数据!P382&lt;=12, 5*权重!F$48+(数据!P382-6)*权重!F$49,                              5*权重!F$48+6*权重!F$49+(数据!P382-12)*权重!F$51              )
 )</f>
        <v>-3.5666666666666664</v>
      </c>
      <c r="Q382" s="16">
        <f>IF( 数据!Q382&lt;=6,(数据!Q382-1)*权重!G$48,              IF(数据!Q382&lt;=12, 5*权重!G$48+(数据!Q382-6)*权重!G$49,                              5*权重!G$48+6*权重!G$49+(数据!Q382-12)*权重!G$51              )
 )</f>
        <v>0</v>
      </c>
      <c r="R382" s="16">
        <f>IF( 数据!R382&lt;=6,(数据!R382-1)*权重!H$48,              IF(数据!R382&lt;=12, 5*权重!H$48+(数据!R382-6)*权重!H$49,                              5*权重!H$48+6*权重!H$49+(数据!R382-12)*权重!H$51              )
 )</f>
        <v>0</v>
      </c>
      <c r="S382" s="16">
        <f>IF( 数据!S382&lt;=6,(数据!S382-1)*权重!I$48,              IF(数据!S382&lt;=12, 5*权重!I$48+(数据!S382-6)*权重!I$49,                              5*权重!I$48+6*权重!I$49+(数据!S382-12)*权重!I$51              )
 )</f>
        <v>16.566666666666666</v>
      </c>
      <c r="T382" s="16">
        <f>IF( 数据!T382&lt;=6,(数据!T382-1)*权重!J$48,              IF(数据!T382&lt;=12, 5*权重!J$48+(数据!T382-6)*权重!J$49,                              5*权重!J$48+6*权重!J$49+(数据!T382-12)*权重!J$51              )
 )</f>
        <v>0</v>
      </c>
      <c r="U382" s="16">
        <f>IF( 数据!U382&lt;=6,(数据!U382-1)*权重!K$48,              IF(数据!U382&lt;=12, 5*权重!K$48+(数据!U382-6)*权重!K$49,                              5*权重!K$48+6*权重!K$49+(数据!U382-12)*权重!K$51              )
 )</f>
        <v>0</v>
      </c>
      <c r="V382" s="16">
        <f>IF( 数据!V382&lt;=6,(数据!V382-1)*权重!L$48,              IF(数据!V382&lt;=12, 5*权重!L$48+(数据!V382-6)*权重!L$49,                              5*权重!L$48+6*权重!L$49+(数据!V382-12)*权重!L$51              )
 )</f>
        <v>6.7666666666666675</v>
      </c>
      <c r="W382" s="16">
        <f>IF( 数据!W382&lt;=6,(数据!W382-1)*权重!M$48,              IF(数据!W382&lt;=12, 5*权重!M$48+(数据!W382-6)*权重!M$49,                              5*权重!M$48+6*权重!M$49+(数据!W382-12)*权重!M$51              )
 )</f>
        <v>-0.54999999999999993</v>
      </c>
      <c r="X382" s="16">
        <f>IF( 数据!X382&lt;=6,(数据!X382-1)*权重!N$48,              IF(数据!X382&lt;=12, 5*权重!N$48+(数据!X382-6)*权重!N$49,                              5*权重!N$48+6*权重!N$49+(数据!X382-12)*权重!N$51              )
 )</f>
        <v>2.0499999999999998</v>
      </c>
      <c r="Y382" s="16">
        <f>IF( 数据!Y382&lt;=6,(数据!Y382-1)*权重!O$48,              IF(数据!Y382&lt;=12, 5*权重!O$48+(数据!Y382-6)*权重!O$49,                              5*权重!O$48+6*权重!O$49+(数据!Y382-12)*权重!O$51              )
 )</f>
        <v>1.2</v>
      </c>
      <c r="Z382" s="16">
        <f>IF( 数据!Z382&lt;=6,(数据!Z382-1)*权重!P$48,              IF(数据!Z382&lt;=10, 5*权重!P$48+(数据!Z382-4)*权重!P$50,                              5*权重!P$48+4*权重!P$50+(数据!Z382-10)*权重!P$52              )  )</f>
        <v>-0.72500000000000009</v>
      </c>
      <c r="AA382" s="16">
        <f>IF( 数据!AA382&lt;=6,(数据!AA382-1)*权重!Q$48,              IF(数据!AA382&lt;=12, 5*权重!Q$48+(数据!AA382-6)*权重!Q$49,                              5*权重!Q$48+6*权重!Q$49+(数据!AA382-12)*权重!Q$51              )
 )</f>
        <v>5.68</v>
      </c>
      <c r="AB382" s="16">
        <f>IF( 数据!AB382&lt;=6,(数据!AB382-1)*权重!R$48,              IF(数据!AB382&lt;=10, 5*权重!R$48+(数据!AB382-4)*权重!R$50,                              5*权重!R$48+4*权重!R$50+(数据!AB382-10)*权重!R$52              )  )</f>
        <v>50.800000000000004</v>
      </c>
      <c r="AC382" s="16">
        <f>IF( 数据!AC382&lt;=6,(数据!AC382-1)*权重!S$48,              IF(数据!AC382&lt;=12, 5*权重!S$48+(数据!AC382-6)*权重!S$49,                              5*权重!S$48+6*权重!S$49+(数据!AC382-12)*权重!S$51              )
 )</f>
        <v>15</v>
      </c>
      <c r="AD382" s="16">
        <f>IF( 数据!AD382&lt;=6,(数据!AD382-1)*权重!T$48,              IF(数据!AD382&lt;=12, 5*权重!T$48+(数据!AD382-6)*权重!T$49,                              5*权重!T$48+6*权重!T$49+(数据!AD382-12)*权重!T$51              )
 )</f>
        <v>-6.666666666666643E-2</v>
      </c>
      <c r="AE382" s="16">
        <f>IF( 数据!AE382&lt;=6,(数据!AE382-1)*权重!U$48,              IF(数据!AE382&lt;=10, 5*权重!U$48+(数据!AE382-4)*权重!U$50,                              5*权重!U$48+4*权重!U$50+(数据!AE382-10)*权重!U$52              )  )</f>
        <v>-2.1999999999999993</v>
      </c>
      <c r="AF382" s="16">
        <f>IF( 数据!AF382&lt;=6,(数据!AF382-1)*权重!V$48,              IF(数据!AF382&lt;=10, 5*权重!V$48+(数据!AF382-4)*权重!V$50,                              5*权重!V$48+4*权重!V$50+(数据!AF382-10)*权重!V$52              )  )</f>
        <v>5.4</v>
      </c>
      <c r="AG382" s="16">
        <f>IF( 数据!AG382&lt;=6,(数据!AG382-1)*权重!W$48,              IF(数据!AG382&lt;=12, 5*权重!W$48+(数据!AG382-6)*权重!W$49,                              5*权重!W$48+6*权重!W$49+(数据!AG382-12)*权重!W$51              )
 )</f>
        <v>7</v>
      </c>
      <c r="AH382" s="16">
        <f>IF( 数据!AH382&lt;=6,(数据!AH382-1)*权重!X$48,              IF(数据!AH382&lt;=10, 5*权重!X$48+(数据!AH382-4)*权重!X$50,                              5*权重!X$48+4*权重!X$50+(数据!AH382-10)*权重!X$52              )  )</f>
        <v>1.6</v>
      </c>
      <c r="AI382" s="16">
        <f>IF( 数据!AI382&lt;=6,(数据!AI382-1)*权重!Y$48,              IF(数据!AI382&lt;=12, 5*权重!Y$48+(数据!AI382-6)*权重!Y$49,                              5*权重!Y$48+6*权重!Y$49+(数据!AI382-12)*权重!Y$51              )
 )</f>
        <v>0.1</v>
      </c>
      <c r="AJ382" s="16">
        <f>IF( 数据!AJ382&lt;=6,(数据!AJ382-1)*权重!Z$48,              IF(数据!AJ382&lt;=10, 5*权重!Z$48+(数据!AJ382-4)*权重!Z$50,                              5*权重!Z$48+4*权重!Z$50+(数据!AJ382-10)*权重!Z$52              )  )</f>
        <v>8.6625000000000014</v>
      </c>
      <c r="AK382" s="16">
        <f>IF( 数据!AK382&lt;=6,(数据!AK382-1)*权重!AA$48,              IF(数据!AK382&lt;=10, 5*权重!AA$48+(数据!AK382-4)*权重!AA$50,                              5*权重!AA$48+4*权重!AA$50+(数据!AK382-10)*权重!AA$52              )  )</f>
        <v>-1.4000000000000001</v>
      </c>
      <c r="AL382" s="16">
        <f>IF( 数据!AL382&lt;=6,(数据!AL382-1)*权重!AB$48,              IF(数据!AL382&lt;=12, 5*权重!AB$48+(数据!AL382-6)*权重!AB$49,                              5*权重!AB$48+6*权重!AB$49+(数据!AL382-12)*权重!AB$51              )
 )</f>
        <v>5.84</v>
      </c>
      <c r="AM382" s="16">
        <f>IF( 数据!AM382&lt;=6,(数据!AM382-1)*权重!AC$48,              IF(数据!AM382&lt;=12, 5*权重!AC$48+(数据!AM382-6)*权重!AC$49,                              5*权重!AC$48+6*权重!AC$49+(数据!AM382-12)*权重!AC$51              )
 )</f>
        <v>7.7</v>
      </c>
      <c r="AN382" s="16">
        <f>IF( 数据!AN382&lt;=6,(数据!AN382-1)*权重!AD$48,              IF(数据!AN382&lt;=12, 5*权重!AD$48+(数据!AN382-6)*权重!AD$49,                              5*权重!AD$48+6*权重!AD$49+(数据!AN382-12)*权重!AD$51              )
 )</f>
        <v>72.604166666666671</v>
      </c>
      <c r="AO382" s="16">
        <f>IF( 数据!AO382&lt;=6,(数据!AO382-1)*权重!AE$48,              IF(数据!AO382&lt;=12, 5*权重!AE$48+(数据!AO382-6)*权重!AE$49,                              5*权重!AE$48+6*权重!AE$49+(数据!AO382-12)*权重!AE$51              )
 )</f>
        <v>6.9666666666666668</v>
      </c>
      <c r="AP382" s="16">
        <f>IF( 数据!AP382&lt;=6,(数据!AP382-1)*权重!AF$48,              IF(数据!AP382&lt;=12, 5*权重!AF$48+(数据!AP382-6)*权重!AF$49,                              5*权重!AF$48+6*权重!AF$49+(数据!AP382-12)*权重!AF$51              )
 )</f>
        <v>14.5</v>
      </c>
      <c r="AQ382" s="16">
        <f>IF( 数据!AQ382&lt;=6,(数据!AQ382-1)*权重!AG$48,              IF(数据!AQ382&lt;=12, 5*权重!AG$48+(数据!AQ382-6)*权重!AG$49,                              5*权重!AG$48+6*权重!AG$49+(数据!AQ382-12)*权重!AG$51              )
 )</f>
        <v>16.133333333333333</v>
      </c>
      <c r="AR382" s="16">
        <f>IF( 数据!AR382&lt;=6,(数据!AR382-1)*权重!AH$48,              IF(数据!AR382&lt;=12, 5*权重!AH$48+(数据!AR382-6)*权重!AH$49,                              5*权重!AH$48+6*权重!AH$49+(数据!AR382-12)*权重!AH$51              )
 )</f>
        <v>3.3</v>
      </c>
      <c r="AS382" s="16">
        <f>IF( 数据!AS382&lt;=6,(数据!AS382-1)*权重!AI$48,              IF(数据!AS382&lt;=12, 5*权重!AI$48+(数据!AS382-6)*权重!AI$49,                              5*权重!AI$48+6*权重!AI$49+(数据!AS382-12)*权重!AI$51              )
 )</f>
        <v>-1.6</v>
      </c>
      <c r="AT382" s="16">
        <f>IF( 数据!AT382&lt;=6,(数据!AT382-1)*权重!AJ$48,              IF(数据!AT382&lt;=12, 5*权重!AJ$48+(数据!AT382-6)*权重!AJ$49,                              5*权重!AJ$48+6*权重!AJ$49+(数据!AT382-12)*权重!AJ$51              )
 )</f>
        <v>67</v>
      </c>
      <c r="AU382" s="16">
        <f>IF( 数据!AU382&lt;=6,(数据!AU382-1)*权重!AK$48,              IF(数据!AU382&lt;=12, 5*权重!AK$48+(数据!AU382-6)*权重!AK$49,                              5*权重!AK$48+6*权重!AK$49+(数据!AU382-12)*权重!AK$51              )
 )</f>
        <v>13.899999999999999</v>
      </c>
      <c r="AV382" s="16">
        <f>IF( 数据!AV382&lt;=6,(数据!AV382-1)*权重!AL$48,              IF(数据!AV382&lt;=10, 5*权重!AL$48+(数据!AV382-4)*权重!AL$50,                              5*权重!AL$48+4*权重!AL$50+(数据!AV382-10)*权重!AL$52              )  )</f>
        <v>2</v>
      </c>
      <c r="AW382" s="16">
        <f>IF( 数据!AW382&lt;=6,(数据!AW382-1)*权重!AM$48,              IF(数据!AW382&lt;=10, 5*权重!AM$48+(数据!AW382-4)*权重!AM$50,                              5*权重!AM$48+4*权重!AM$50+(数据!AW382-10)*权重!AM$52              )  )</f>
        <v>1.3200000000000003</v>
      </c>
      <c r="AX382" s="16">
        <f>IF( 数据!AX382&lt;=6,(数据!AX382-1)*权重!AN$48,              IF(数据!AX382&lt;=10, 5*权重!AN$48+(数据!AX382-4)*权重!AN$50,                              5*权重!AN$48+4*权重!AN$50+(数据!AX382-10)*权重!AN$52              )  )</f>
        <v>21.5</v>
      </c>
      <c r="AY382" s="8">
        <v>1</v>
      </c>
      <c r="AZ382" s="8">
        <v>2</v>
      </c>
      <c r="BA382" s="8">
        <v>2</v>
      </c>
      <c r="BB382" s="8">
        <v>3</v>
      </c>
      <c r="BC382" s="8">
        <v>2</v>
      </c>
      <c r="BD382" s="8">
        <v>1</v>
      </c>
      <c r="BE382" s="8">
        <v>2</v>
      </c>
      <c r="BF382" s="8">
        <v>1</v>
      </c>
      <c r="BG382" s="8">
        <v>1</v>
      </c>
      <c r="BH382" s="8">
        <v>1</v>
      </c>
      <c r="BI382" s="8">
        <v>1</v>
      </c>
      <c r="BJ382" s="8" t="s">
        <v>26</v>
      </c>
      <c r="BK382" s="8" t="s">
        <v>20</v>
      </c>
      <c r="BL382" s="8">
        <v>10</v>
      </c>
      <c r="BM382" s="8" t="s">
        <v>26</v>
      </c>
      <c r="BN382" s="8"/>
      <c r="BO382" s="8">
        <v>3</v>
      </c>
      <c r="BP382" s="34">
        <v>47299</v>
      </c>
      <c r="BQ382" s="8" t="s">
        <v>21</v>
      </c>
      <c r="BR382" s="8" t="s">
        <v>156</v>
      </c>
    </row>
    <row r="383" spans="1:70" ht="15.5" thickBot="1" x14ac:dyDescent="0.35">
      <c r="A383" s="8" t="s">
        <v>26</v>
      </c>
      <c r="B383" s="16">
        <f t="shared" si="14"/>
        <v>426.53583333333324</v>
      </c>
      <c r="C383" s="8" t="s">
        <v>728</v>
      </c>
      <c r="D383" s="8" t="s">
        <v>154</v>
      </c>
      <c r="E383" s="33">
        <v>1</v>
      </c>
      <c r="F383" s="8">
        <v>0</v>
      </c>
      <c r="G383" s="8" t="s">
        <v>28</v>
      </c>
      <c r="H383" s="8" t="s">
        <v>23</v>
      </c>
      <c r="I383" s="8">
        <v>20</v>
      </c>
      <c r="J383" s="8">
        <v>135</v>
      </c>
      <c r="K383" s="8">
        <v>145</v>
      </c>
      <c r="L383" s="16">
        <f>IF( 数据!L383&lt;=6,(数据!L383-1)*权重!B$48,              IF(数据!L383&lt;=12, 5*权重!B$48+(数据!L383-6)*权重!B$49,                              5*权重!B$48+6*权重!B$49+(数据!L383-12)*权重!B$51              )
 )</f>
        <v>3.4666666666666668</v>
      </c>
      <c r="M383" s="16">
        <f>IF( 数据!M383&lt;=6,(数据!M383-1)*权重!C$48,              IF(数据!M383&lt;=12, 5*权重!C$48+(数据!M383-6)*权重!C$49,                              5*权重!C$48+6*权重!C$49+(数据!M383-12)*权重!C$51              )
 )</f>
        <v>2.166666666666667</v>
      </c>
      <c r="N383" s="16">
        <f>IF( 数据!N383&lt;=6,(数据!N383-1)*权重!D$48,              IF(数据!N383&lt;=12, 5*权重!D$48+(数据!N383-6)*权重!D$49,                              5*权重!D$48+6*权重!D$49+(数据!N383-12)*权重!D$51              )
 )</f>
        <v>-0.27999999999999992</v>
      </c>
      <c r="O383" s="16">
        <f>IF( 数据!O383&lt;=6,(数据!O383-1)*权重!E$48,              IF(数据!O383&lt;=12, 5*权重!E$48+(数据!O383-6)*权重!E$49,                              5*权重!E$48+6*权重!E$49+(数据!O383-12)*权重!E$51              )
 )</f>
        <v>0</v>
      </c>
      <c r="P383" s="16">
        <f>IF( 数据!P383&lt;=6,(数据!P383-1)*权重!F$48,              IF(数据!P383&lt;=12, 5*权重!F$48+(数据!P383-6)*权重!F$49,                              5*权重!F$48+6*权重!F$49+(数据!P383-12)*权重!F$51              )
 )</f>
        <v>-3.1166666666666663</v>
      </c>
      <c r="Q383" s="16">
        <f>IF( 数据!Q383&lt;=6,(数据!Q383-1)*权重!G$48,              IF(数据!Q383&lt;=12, 5*权重!G$48+(数据!Q383-6)*权重!G$49,                              5*权重!G$48+6*权重!G$49+(数据!Q383-12)*权重!G$51              )
 )</f>
        <v>0</v>
      </c>
      <c r="R383" s="16">
        <f>IF( 数据!R383&lt;=6,(数据!R383-1)*权重!H$48,              IF(数据!R383&lt;=12, 5*权重!H$48+(数据!R383-6)*权重!H$49,                              5*权重!H$48+6*权重!H$49+(数据!R383-12)*权重!H$51              )
 )</f>
        <v>0</v>
      </c>
      <c r="S383" s="16">
        <f>IF( 数据!S383&lt;=6,(数据!S383-1)*权重!I$48,              IF(数据!S383&lt;=12, 5*权重!I$48+(数据!S383-6)*权重!I$49,                              5*权重!I$48+6*权重!I$49+(数据!S383-12)*权重!I$51              )
 )</f>
        <v>16.566666666666666</v>
      </c>
      <c r="T383" s="16">
        <f>IF( 数据!T383&lt;=6,(数据!T383-1)*权重!J$48,              IF(数据!T383&lt;=12, 5*权重!J$48+(数据!T383-6)*权重!J$49,                              5*权重!J$48+6*权重!J$49+(数据!T383-12)*权重!J$51              )
 )</f>
        <v>0.79999999999999982</v>
      </c>
      <c r="U383" s="16">
        <f>IF( 数据!U383&lt;=6,(数据!U383-1)*权重!K$48,              IF(数据!U383&lt;=12, 5*权重!K$48+(数据!U383-6)*权重!K$49,                              5*权重!K$48+6*权重!K$49+(数据!U383-12)*权重!K$51              )
 )</f>
        <v>0</v>
      </c>
      <c r="V383" s="16">
        <f>IF( 数据!V383&lt;=6,(数据!V383-1)*权重!L$48,              IF(数据!V383&lt;=12, 5*权重!L$48+(数据!V383-6)*权重!L$49,                              5*权重!L$48+6*权重!L$49+(数据!V383-12)*权重!L$51              )
 )</f>
        <v>7.1333333333333346</v>
      </c>
      <c r="W383" s="16">
        <f>IF( 数据!W383&lt;=6,(数据!W383-1)*权重!M$48,              IF(数据!W383&lt;=12, 5*权重!M$48+(数据!W383-6)*权重!M$49,                              5*权重!M$48+6*权重!M$49+(数据!W383-12)*权重!M$51              )
 )</f>
        <v>0.1333333333333333</v>
      </c>
      <c r="X383" s="16">
        <f>IF( 数据!X383&lt;=6,(数据!X383-1)*权重!N$48,              IF(数据!X383&lt;=12, 5*权重!N$48+(数据!X383-6)*权重!N$49,                              5*权重!N$48+6*权重!N$49+(数据!X383-12)*权重!N$51              )
 )</f>
        <v>1.7999999999999998</v>
      </c>
      <c r="Y383" s="16">
        <f>IF( 数据!Y383&lt;=6,(数据!Y383-1)*权重!O$48,              IF(数据!Y383&lt;=12, 5*权重!O$48+(数据!Y383-6)*权重!O$49,                              5*权重!O$48+6*权重!O$49+(数据!Y383-12)*权重!O$51              )
 )</f>
        <v>1.45</v>
      </c>
      <c r="Z383" s="16">
        <f>IF( 数据!Z383&lt;=6,(数据!Z383-1)*权重!P$48,              IF(数据!Z383&lt;=10, 5*权重!P$48+(数据!Z383-4)*权重!P$50,                              5*权重!P$48+4*权重!P$50+(数据!Z383-10)*权重!P$52              )  )</f>
        <v>-1.0750000000000002</v>
      </c>
      <c r="AA383" s="16">
        <f>IF( 数据!AA383&lt;=6,(数据!AA383-1)*权重!Q$48,              IF(数据!AA383&lt;=12, 5*权重!Q$48+(数据!AA383-6)*权重!Q$49,                              5*权重!Q$48+6*权重!Q$49+(数据!AA383-12)*权重!Q$51              )
 )</f>
        <v>4.9333333333333327</v>
      </c>
      <c r="AB383" s="16">
        <f>IF( 数据!AB383&lt;=6,(数据!AB383-1)*权重!R$48,              IF(数据!AB383&lt;=10, 5*权重!R$48+(数据!AB383-4)*权重!R$50,                              5*权重!R$48+4*权重!R$50+(数据!AB383-10)*权重!R$52              )  )</f>
        <v>56</v>
      </c>
      <c r="AC383" s="16">
        <f>IF( 数据!AC383&lt;=6,(数据!AC383-1)*权重!S$48,              IF(数据!AC383&lt;=12, 5*权重!S$48+(数据!AC383-6)*权重!S$49,                              5*权重!S$48+6*权重!S$49+(数据!AC383-12)*权重!S$51              )
 )</f>
        <v>18.75</v>
      </c>
      <c r="AD383" s="16">
        <f>IF( 数据!AD383&lt;=6,(数据!AD383-1)*权重!T$48,              IF(数据!AD383&lt;=12, 5*权重!T$48+(数据!AD383-6)*权重!T$49,                              5*权重!T$48+6*权重!T$49+(数据!AD383-12)*权重!T$51              )
 )</f>
        <v>-0.83333333333333304</v>
      </c>
      <c r="AE383" s="16">
        <f>IF( 数据!AE383&lt;=6,(数据!AE383-1)*权重!U$48,              IF(数据!AE383&lt;=10, 5*权重!U$48+(数据!AE383-4)*权重!U$50,                              5*权重!U$48+4*权重!U$50+(数据!AE383-10)*权重!U$52              )  )</f>
        <v>-3.28</v>
      </c>
      <c r="AF383" s="16">
        <f>IF( 数据!AF383&lt;=6,(数据!AF383-1)*权重!V$48,              IF(数据!AF383&lt;=10, 5*权重!V$48+(数据!AF383-4)*权重!V$50,                              5*权重!V$48+4*权重!V$50+(数据!AF383-10)*权重!V$52              )  )</f>
        <v>7.8750000000000009</v>
      </c>
      <c r="AG383" s="16">
        <f>IF( 数据!AG383&lt;=6,(数据!AG383-1)*权重!W$48,              IF(数据!AG383&lt;=12, 5*权重!W$48+(数据!AG383-6)*权重!W$49,                              5*权重!W$48+6*权重!W$49+(数据!AG383-12)*权重!W$51              )
 )</f>
        <v>3.0999999999999996</v>
      </c>
      <c r="AH383" s="16">
        <f>IF( 数据!AH383&lt;=6,(数据!AH383-1)*权重!X$48,              IF(数据!AH383&lt;=10, 5*权重!X$48+(数据!AH383-4)*权重!X$50,                              5*权重!X$48+4*权重!X$50+(数据!AH383-10)*权重!X$52              )  )</f>
        <v>-0.16249999999999998</v>
      </c>
      <c r="AI383" s="16">
        <f>IF( 数据!AI383&lt;=6,(数据!AI383-1)*权重!Y$48,              IF(数据!AI383&lt;=12, 5*权重!Y$48+(数据!AI383-6)*权重!Y$49,                              5*权重!Y$48+6*权重!Y$49+(数据!AI383-12)*权重!Y$51              )
 )</f>
        <v>3.3333333333333354E-2</v>
      </c>
      <c r="AJ383" s="16">
        <f>IF( 数据!AJ383&lt;=6,(数据!AJ383-1)*权重!Z$48,              IF(数据!AJ383&lt;=10, 5*权重!Z$48+(数据!AJ383-4)*权重!Z$50,                              5*权重!Z$48+4*权重!Z$50+(数据!AJ383-10)*权重!Z$52              )  )</f>
        <v>9.25</v>
      </c>
      <c r="AK383" s="16">
        <f>IF( 数据!AK383&lt;=6,(数据!AK383-1)*权重!AA$48,              IF(数据!AK383&lt;=10, 5*权重!AA$48+(数据!AK383-4)*权重!AA$50,                              5*权重!AA$48+4*权重!AA$50+(数据!AK383-10)*权重!AA$52              )  )</f>
        <v>-0.92500000000000004</v>
      </c>
      <c r="AL383" s="16">
        <f>IF( 数据!AL383&lt;=6,(数据!AL383-1)*权重!AB$48,              IF(数据!AL383&lt;=12, 5*权重!AB$48+(数据!AL383-6)*权重!AB$49,                              5*权重!AB$48+6*权重!AB$49+(数据!AL383-12)*权重!AB$51              )
 )</f>
        <v>13.5</v>
      </c>
      <c r="AM383" s="16">
        <f>IF( 数据!AM383&lt;=6,(数据!AM383-1)*权重!AC$48,              IF(数据!AM383&lt;=12, 5*权重!AC$48+(数据!AM383-6)*权重!AC$49,                              5*权重!AC$48+6*权重!AC$49+(数据!AM383-12)*权重!AC$51              )
 )</f>
        <v>8.3666666666666671</v>
      </c>
      <c r="AN383" s="16">
        <f>IF( 数据!AN383&lt;=6,(数据!AN383-1)*权重!AD$48,              IF(数据!AN383&lt;=12, 5*权重!AD$48+(数据!AN383-6)*权重!AD$49,                              5*权重!AD$48+6*权重!AD$49+(数据!AN383-12)*权重!AD$51              )
 )</f>
        <v>86.791666666666657</v>
      </c>
      <c r="AO383" s="16">
        <f>IF( 数据!AO383&lt;=6,(数据!AO383-1)*权重!AE$48,              IF(数据!AO383&lt;=12, 5*权重!AE$48+(数据!AO383-6)*权重!AE$49,                              5*权重!AE$48+6*权重!AE$49+(数据!AO383-12)*权重!AE$51              )
 )</f>
        <v>12.5</v>
      </c>
      <c r="AP383" s="16">
        <f>IF( 数据!AP383&lt;=6,(数据!AP383-1)*权重!AF$48,              IF(数据!AP383&lt;=12, 5*权重!AF$48+(数据!AP383-6)*权重!AF$49,                              5*权重!AF$48+6*权重!AF$49+(数据!AP383-12)*权重!AF$51              )
 )</f>
        <v>17.366666666666667</v>
      </c>
      <c r="AQ383" s="16">
        <f>IF( 数据!AQ383&lt;=6,(数据!AQ383-1)*权重!AG$48,              IF(数据!AQ383&lt;=12, 5*权重!AG$48+(数据!AQ383-6)*权重!AG$49,                              5*权重!AG$48+6*权重!AG$49+(数据!AQ383-12)*权重!AG$51              )
 )</f>
        <v>18.833333333333336</v>
      </c>
      <c r="AR383" s="16">
        <f>IF( 数据!AR383&lt;=6,(数据!AR383-1)*权重!AH$48,              IF(数据!AR383&lt;=12, 5*权重!AH$48+(数据!AR383-6)*权重!AH$49,                              5*权重!AH$48+6*权重!AH$49+(数据!AR383-12)*权重!AH$51              )
 )</f>
        <v>14.566666666666665</v>
      </c>
      <c r="AS383" s="16">
        <f>IF( 数据!AS383&lt;=6,(数据!AS383-1)*权重!AI$48,              IF(数据!AS383&lt;=12, 5*权重!AI$48+(数据!AS383-6)*权重!AI$49,                              5*权重!AI$48+6*权重!AI$49+(数据!AS383-12)*权重!AI$51              )
 )</f>
        <v>6.6500000000000012</v>
      </c>
      <c r="AT383" s="16">
        <f>IF( 数据!AT383&lt;=6,(数据!AT383-1)*权重!AJ$48,              IF(数据!AT383&lt;=12, 5*权重!AJ$48+(数据!AT383-6)*权重!AJ$49,                              5*权重!AJ$48+6*权重!AJ$49+(数据!AT383-12)*权重!AJ$51              )
 )</f>
        <v>81.625</v>
      </c>
      <c r="AU383" s="16">
        <f>IF( 数据!AU383&lt;=6,(数据!AU383-1)*权重!AK$48,              IF(数据!AU383&lt;=12, 5*权重!AK$48+(数据!AU383-6)*权重!AK$49,                              5*权重!AK$48+6*权重!AK$49+(数据!AU383-12)*权重!AK$51              )
 )</f>
        <v>15.399999999999999</v>
      </c>
      <c r="AV383" s="16">
        <f>IF( 数据!AV383&lt;=6,(数据!AV383-1)*权重!AL$48,              IF(数据!AV383&lt;=10, 5*权重!AL$48+(数据!AV383-4)*权重!AL$50,                              5*权重!AL$48+4*权重!AL$50+(数据!AV383-10)*权重!AL$52              )  )</f>
        <v>2</v>
      </c>
      <c r="AW383" s="16">
        <f>IF( 数据!AW383&lt;=6,(数据!AW383-1)*权重!AM$48,              IF(数据!AW383&lt;=10, 5*权重!AM$48+(数据!AW383-4)*权重!AM$50,                              5*权重!AM$48+4*权重!AM$50+(数据!AW383-10)*权重!AM$52              )  )</f>
        <v>3.0750000000000002</v>
      </c>
      <c r="AX383" s="16">
        <f>IF( 数据!AX383&lt;=6,(数据!AX383-1)*权重!AN$48,              IF(数据!AX383&lt;=10, 5*权重!AN$48+(数据!AX383-4)*权重!AN$50,                              5*权重!AN$48+4*权重!AN$50+(数据!AX383-10)*权重!AN$52              )  )</f>
        <v>22.074999999999999</v>
      </c>
      <c r="AY383" s="8">
        <v>1</v>
      </c>
      <c r="AZ383" s="8">
        <v>1</v>
      </c>
      <c r="BA383" s="8">
        <v>1</v>
      </c>
      <c r="BB383" s="8">
        <v>2</v>
      </c>
      <c r="BC383" s="8">
        <v>2</v>
      </c>
      <c r="BD383" s="8">
        <v>2</v>
      </c>
      <c r="BE383" s="8">
        <v>3</v>
      </c>
      <c r="BF383" s="8">
        <v>1</v>
      </c>
      <c r="BG383" s="8">
        <v>2</v>
      </c>
      <c r="BH383" s="8">
        <v>1</v>
      </c>
      <c r="BI383" s="8">
        <v>1</v>
      </c>
      <c r="BJ383" s="8" t="s">
        <v>26</v>
      </c>
      <c r="BK383" s="8" t="s">
        <v>20</v>
      </c>
      <c r="BL383" s="8">
        <v>12</v>
      </c>
      <c r="BM383" s="8" t="s">
        <v>26</v>
      </c>
      <c r="BN383" s="8"/>
      <c r="BO383" s="8">
        <v>6</v>
      </c>
      <c r="BP383" s="34">
        <v>47664</v>
      </c>
      <c r="BQ383" s="8" t="s">
        <v>21</v>
      </c>
      <c r="BR383" s="8" t="s">
        <v>156</v>
      </c>
    </row>
    <row r="384" spans="1:70" x14ac:dyDescent="0.3">
      <c r="A384" s="48" t="s">
        <v>729</v>
      </c>
    </row>
    <row r="385" spans="1:70" ht="14.5" thickBot="1" x14ac:dyDescent="0.35">
      <c r="A385" s="7" t="s">
        <v>0</v>
      </c>
      <c r="B385" s="7"/>
      <c r="C385" s="7" t="s">
        <v>2</v>
      </c>
      <c r="D385" s="7" t="s">
        <v>3</v>
      </c>
      <c r="E385" s="7"/>
      <c r="F385" s="7" t="s">
        <v>14</v>
      </c>
      <c r="G385" s="7" t="s">
        <v>12</v>
      </c>
      <c r="H385" s="7" t="s">
        <v>1</v>
      </c>
      <c r="I385" s="7" t="s">
        <v>4</v>
      </c>
      <c r="J385" s="7" t="s">
        <v>5</v>
      </c>
      <c r="K385" s="7" t="s">
        <v>329</v>
      </c>
      <c r="L385" s="7" t="s">
        <v>34</v>
      </c>
      <c r="M385" s="7" t="s">
        <v>35</v>
      </c>
      <c r="N385" s="7" t="s">
        <v>36</v>
      </c>
      <c r="O385" s="7" t="s">
        <v>37</v>
      </c>
      <c r="P385" s="7" t="s">
        <v>38</v>
      </c>
      <c r="Q385" s="7" t="s">
        <v>39</v>
      </c>
      <c r="R385" s="7" t="s">
        <v>40</v>
      </c>
      <c r="S385" s="7" t="s">
        <v>9</v>
      </c>
      <c r="T385" s="7" t="s">
        <v>41</v>
      </c>
      <c r="U385" s="7" t="s">
        <v>42</v>
      </c>
      <c r="V385" s="7" t="s">
        <v>43</v>
      </c>
      <c r="W385" s="7" t="s">
        <v>44</v>
      </c>
      <c r="X385" s="7" t="s">
        <v>45</v>
      </c>
      <c r="Y385" s="7" t="s">
        <v>46</v>
      </c>
      <c r="Z385" s="7" t="s">
        <v>47</v>
      </c>
      <c r="AA385" s="7" t="s">
        <v>1</v>
      </c>
      <c r="AB385" s="7" t="s">
        <v>10</v>
      </c>
      <c r="AC385" s="7" t="s">
        <v>48</v>
      </c>
      <c r="AD385" s="7" t="s">
        <v>49</v>
      </c>
      <c r="AE385" s="7" t="s">
        <v>50</v>
      </c>
      <c r="AF385" s="7" t="s">
        <v>51</v>
      </c>
      <c r="AG385" s="7" t="s">
        <v>52</v>
      </c>
      <c r="AH385" s="7" t="s">
        <v>53</v>
      </c>
      <c r="AI385" s="7" t="s">
        <v>54</v>
      </c>
      <c r="AJ385" s="7" t="s">
        <v>55</v>
      </c>
      <c r="AK385" s="7" t="s">
        <v>56</v>
      </c>
      <c r="AL385" s="7" t="s">
        <v>57</v>
      </c>
      <c r="AM385" s="7" t="s">
        <v>58</v>
      </c>
      <c r="AN385" s="7" t="s">
        <v>7</v>
      </c>
      <c r="AO385" s="7" t="s">
        <v>8</v>
      </c>
      <c r="AP385" s="7" t="s">
        <v>59</v>
      </c>
      <c r="AQ385" s="7" t="s">
        <v>60</v>
      </c>
      <c r="AR385" s="7" t="s">
        <v>61</v>
      </c>
      <c r="AS385" s="7" t="s">
        <v>62</v>
      </c>
      <c r="AT385" s="7" t="s">
        <v>6</v>
      </c>
      <c r="AU385" s="7" t="s">
        <v>63</v>
      </c>
      <c r="AV385" s="7" t="s">
        <v>213</v>
      </c>
      <c r="AW385" s="7" t="s">
        <v>214</v>
      </c>
      <c r="AX385" s="7" t="s">
        <v>215</v>
      </c>
      <c r="AY385" s="7" t="s">
        <v>140</v>
      </c>
      <c r="AZ385" s="7" t="s">
        <v>141</v>
      </c>
      <c r="BA385" s="7" t="s">
        <v>142</v>
      </c>
      <c r="BB385" s="7" t="s">
        <v>143</v>
      </c>
      <c r="BC385" s="7" t="s">
        <v>144</v>
      </c>
      <c r="BD385" s="7" t="s">
        <v>145</v>
      </c>
      <c r="BE385" s="7" t="s">
        <v>146</v>
      </c>
      <c r="BF385" s="7" t="s">
        <v>147</v>
      </c>
      <c r="BG385" s="7" t="s">
        <v>148</v>
      </c>
      <c r="BH385" s="7" t="s">
        <v>149</v>
      </c>
      <c r="BI385" s="7" t="s">
        <v>150</v>
      </c>
      <c r="BJ385" s="7" t="s">
        <v>18</v>
      </c>
      <c r="BK385" s="7" t="s">
        <v>16</v>
      </c>
      <c r="BL385" s="7" t="s">
        <v>11</v>
      </c>
      <c r="BM385" s="7" t="s">
        <v>13</v>
      </c>
      <c r="BN385" s="7" t="s">
        <v>17</v>
      </c>
      <c r="BO385" s="7" t="s">
        <v>151</v>
      </c>
      <c r="BP385" s="7" t="s">
        <v>15</v>
      </c>
      <c r="BQ385" s="7" t="s">
        <v>152</v>
      </c>
      <c r="BR385" s="7" t="s">
        <v>153</v>
      </c>
    </row>
    <row r="386" spans="1:70" ht="15.5" thickBot="1" x14ac:dyDescent="0.35">
      <c r="A386" s="8" t="s">
        <v>26</v>
      </c>
      <c r="B386" s="16">
        <f t="shared" ref="B386:B409" si="15">SUM(L386:AX386)</f>
        <v>396.00749999999999</v>
      </c>
      <c r="C386" s="8" t="s">
        <v>730</v>
      </c>
      <c r="D386" s="8" t="s">
        <v>154</v>
      </c>
      <c r="E386" s="33">
        <v>1</v>
      </c>
      <c r="F386" s="8">
        <v>0</v>
      </c>
      <c r="G386" s="8" t="s">
        <v>22</v>
      </c>
      <c r="H386" s="8" t="s">
        <v>221</v>
      </c>
      <c r="I386" s="8">
        <v>25</v>
      </c>
      <c r="J386" s="8">
        <v>139</v>
      </c>
      <c r="K386" s="8">
        <v>158</v>
      </c>
      <c r="L386" s="16">
        <f>IF( 数据!L386&lt;=6,(数据!L386-1)*权重!B$48,              IF(数据!L386&lt;=12, 5*权重!B$48+(数据!L386-6)*权重!B$49,                              5*权重!B$48+6*权重!B$49+(数据!L386-12)*权重!B$51              )
 )</f>
        <v>4.4000000000000004</v>
      </c>
      <c r="M386" s="16">
        <f>IF( 数据!M386&lt;=6,(数据!M386-1)*权重!C$48,              IF(数据!M386&lt;=12, 5*权重!C$48+(数据!M386-6)*权重!C$49,                              5*权重!C$48+6*权重!C$49+(数据!M386-12)*权重!C$51              )
 )</f>
        <v>1.7</v>
      </c>
      <c r="N386" s="16">
        <f>IF( 数据!N386&lt;=6,(数据!N386-1)*权重!D$48,              IF(数据!N386&lt;=12, 5*权重!D$48+(数据!N386-6)*权重!D$49,                              5*权重!D$48+6*权重!D$49+(数据!N386-12)*权重!D$51              )
 )</f>
        <v>0.27</v>
      </c>
      <c r="O386" s="16">
        <f>IF( 数据!O386&lt;=6,(数据!O386-1)*权重!E$48,              IF(数据!O386&lt;=12, 5*权重!E$48+(数据!O386-6)*权重!E$49,                              5*权重!E$48+6*权重!E$49+(数据!O386-12)*权重!E$51              )
 )</f>
        <v>0</v>
      </c>
      <c r="P386" s="16">
        <f>IF( 数据!P386&lt;=6,(数据!P386-1)*权重!F$48,              IF(数据!P386&lt;=12, 5*权重!F$48+(数据!P386-6)*权重!F$49,                              5*权重!F$48+6*权重!F$49+(数据!P386-12)*权重!F$51              )
 )</f>
        <v>-2.7333333333333329</v>
      </c>
      <c r="Q386" s="16">
        <f>IF( 数据!Q386&lt;=6,(数据!Q386-1)*权重!G$48,              IF(数据!Q386&lt;=12, 5*权重!G$48+(数据!Q386-6)*权重!G$49,                              5*权重!G$48+6*权重!G$49+(数据!Q386-12)*权重!G$51              )
 )</f>
        <v>0</v>
      </c>
      <c r="R386" s="16">
        <f>IF( 数据!R386&lt;=6,(数据!R386-1)*权重!H$48,              IF(数据!R386&lt;=12, 5*权重!H$48+(数据!R386-6)*权重!H$49,                              5*权重!H$48+6*权重!H$49+(数据!R386-12)*权重!H$51              )
 )</f>
        <v>0</v>
      </c>
      <c r="S386" s="16">
        <f>IF( 数据!S386&lt;=6,(数据!S386-1)*权重!I$48,              IF(数据!S386&lt;=12, 5*权重!I$48+(数据!S386-6)*权重!I$49,                              5*权重!I$48+6*权重!I$49+(数据!S386-12)*权重!I$51              )
 )</f>
        <v>15.2</v>
      </c>
      <c r="T386" s="16">
        <f>IF( 数据!T386&lt;=6,(数据!T386-1)*权重!J$48,              IF(数据!T386&lt;=12, 5*权重!J$48+(数据!T386-6)*权重!J$49,                              5*权重!J$48+6*权重!J$49+(数据!T386-12)*权重!J$51              )
 )</f>
        <v>1.2999999999999998</v>
      </c>
      <c r="U386" s="16">
        <f>IF( 数据!U386&lt;=6,(数据!U386-1)*权重!K$48,              IF(数据!U386&lt;=12, 5*权重!K$48+(数据!U386-6)*权重!K$49,                              5*权重!K$48+6*权重!K$49+(数据!U386-12)*权重!K$51              )
 )</f>
        <v>0</v>
      </c>
      <c r="V386" s="16">
        <f>IF( 数据!V386&lt;=6,(数据!V386-1)*权重!L$48,              IF(数据!V386&lt;=12, 5*权重!L$48+(数据!V386-6)*权重!L$49,                              5*权重!L$48+6*权重!L$49+(数据!V386-12)*权重!L$51              )
 )</f>
        <v>6.4</v>
      </c>
      <c r="W386" s="16">
        <f>IF( 数据!W386&lt;=6,(数据!W386-1)*权重!M$48,              IF(数据!W386&lt;=12, 5*权重!M$48+(数据!W386-6)*权重!M$49,                              5*权重!M$48+6*权重!M$49+(数据!W386-12)*权重!M$51              )
 )</f>
        <v>0.76666666666666661</v>
      </c>
      <c r="X386" s="16">
        <f>IF( 数据!X386&lt;=6,(数据!X386-1)*权重!N$48,              IF(数据!X386&lt;=12, 5*权重!N$48+(数据!X386-6)*权重!N$49,                              5*权重!N$48+6*权重!N$49+(数据!X386-12)*权重!N$51              )
 )</f>
        <v>1.7999999999999998</v>
      </c>
      <c r="Y386" s="16">
        <f>IF( 数据!Y386&lt;=6,(数据!Y386-1)*权重!O$48,              IF(数据!Y386&lt;=12, 5*权重!O$48+(数据!Y386-6)*权重!O$49,                              5*权重!O$48+6*权重!O$49+(数据!Y386-12)*权重!O$51              )
 )</f>
        <v>1.6166666666666667</v>
      </c>
      <c r="Z386" s="16">
        <f>IF( 数据!Z386&lt;=6,(数据!Z386-1)*权重!P$48,              IF(数据!Z386&lt;=10, 5*权重!P$48+(数据!Z386-4)*权重!P$50,                              5*权重!P$48+4*权重!P$50+(数据!Z386-10)*权重!P$52              )  )</f>
        <v>-1.85</v>
      </c>
      <c r="AA386" s="16">
        <f>IF( 数据!AA386&lt;=6,(数据!AA386-1)*权重!Q$48,              IF(数据!AA386&lt;=12, 5*权重!Q$48+(数据!AA386-6)*权重!Q$49,                              5*权重!Q$48+6*权重!Q$49+(数据!AA386-12)*权重!Q$51              )
 )</f>
        <v>5.833333333333333</v>
      </c>
      <c r="AB386" s="16">
        <f>IF( 数据!AB386&lt;=6,(数据!AB386-1)*权重!R$48,              IF(数据!AB386&lt;=10, 5*权重!R$48+(数据!AB386-4)*权重!R$50,                              5*权重!R$48+4*权重!R$50+(数据!AB386-10)*权重!R$52              )  )</f>
        <v>56</v>
      </c>
      <c r="AC386" s="16">
        <f>IF( 数据!AC386&lt;=6,(数据!AC386-1)*权重!S$48,              IF(数据!AC386&lt;=12, 5*权重!S$48+(数据!AC386-6)*权重!S$49,                              5*权重!S$48+6*权重!S$49+(数据!AC386-12)*权重!S$51              )
 )</f>
        <v>20.183333333333334</v>
      </c>
      <c r="AD386" s="16">
        <f>IF( 数据!AD386&lt;=6,(数据!AD386-1)*权重!T$48,              IF(数据!AD386&lt;=12, 5*权重!T$48+(数据!AD386-6)*权重!T$49,                              5*权重!T$48+6*权重!T$49+(数据!AD386-12)*权重!T$51              )
 )</f>
        <v>-1.2333333333333329</v>
      </c>
      <c r="AE386" s="16">
        <f>IF( 数据!AE386&lt;=6,(数据!AE386-1)*权重!U$48,              IF(数据!AE386&lt;=10, 5*权重!U$48+(数据!AE386-4)*权重!U$50,                              5*权重!U$48+4*权重!U$50+(数据!AE386-10)*权重!U$52              )  )</f>
        <v>-2.4499999999999993</v>
      </c>
      <c r="AF386" s="16">
        <f>IF( 数据!AF386&lt;=6,(数据!AF386-1)*权重!V$48,              IF(数据!AF386&lt;=10, 5*权重!V$48+(数据!AF386-4)*权重!V$50,                              5*权重!V$48+4*权重!V$50+(数据!AF386-10)*权重!V$52              )  )</f>
        <v>7.3500000000000005</v>
      </c>
      <c r="AG386" s="16">
        <f>IF( 数据!AG386&lt;=6,(数据!AG386-1)*权重!W$48,              IF(数据!AG386&lt;=12, 5*权重!W$48+(数据!AG386-6)*权重!W$49,                              5*权重!W$48+6*权重!W$49+(数据!AG386-12)*权重!W$51              )
 )</f>
        <v>3.6999999999999997</v>
      </c>
      <c r="AH386" s="16">
        <f>IF( 数据!AH386&lt;=6,(数据!AH386-1)*权重!X$48,              IF(数据!AH386&lt;=10, 5*权重!X$48+(数据!AH386-4)*权重!X$50,                              5*权重!X$48+4*权重!X$50+(数据!AH386-10)*权重!X$52              )  )</f>
        <v>-4.9999999999999989E-2</v>
      </c>
      <c r="AI386" s="16">
        <f>IF( 数据!AI386&lt;=6,(数据!AI386-1)*权重!Y$48,              IF(数据!AI386&lt;=12, 5*权重!Y$48+(数据!AI386-6)*权重!Y$49,                              5*权重!Y$48+6*权重!Y$49+(数据!AI386-12)*权重!Y$51              )
 )</f>
        <v>0</v>
      </c>
      <c r="AJ386" s="16">
        <f>IF( 数据!AJ386&lt;=6,(数据!AJ386-1)*权重!Z$48,              IF(数据!AJ386&lt;=10, 5*权重!Z$48+(数据!AJ386-4)*权重!Z$50,                              5*权重!Z$48+4*权重!Z$50+(数据!AJ386-10)*权重!Z$52              )  )</f>
        <v>9.8375000000000004</v>
      </c>
      <c r="AK386" s="16">
        <f>IF( 数据!AK386&lt;=6,(数据!AK386-1)*权重!AA$48,              IF(数据!AK386&lt;=10, 5*权重!AA$48+(数据!AK386-4)*权重!AA$50,                              5*权重!AA$48+4*权重!AA$50+(数据!AK386-10)*权重!AA$52              )  )</f>
        <v>-1.1000000000000001</v>
      </c>
      <c r="AL386" s="16">
        <f>IF( 数据!AL386&lt;=6,(数据!AL386-1)*权重!AB$48,              IF(数据!AL386&lt;=12, 5*权重!AB$48+(数据!AL386-6)*权重!AB$49,                              5*权重!AB$48+6*权重!AB$49+(数据!AL386-12)*权重!AB$51              )
 )</f>
        <v>15.3</v>
      </c>
      <c r="AM386" s="16">
        <f>IF( 数据!AM386&lt;=6,(数据!AM386-1)*权重!AC$48,              IF(数据!AM386&lt;=12, 5*权重!AC$48+(数据!AM386-6)*权重!AC$49,                              5*权重!AC$48+6*权重!AC$49+(数据!AM386-12)*权重!AC$51              )
 )</f>
        <v>8.8666666666666671</v>
      </c>
      <c r="AN386" s="16">
        <f>IF( 数据!AN386&lt;=6,(数据!AN386-1)*权重!AD$48,              IF(数据!AN386&lt;=12, 5*权重!AD$48+(数据!AN386-6)*权重!AD$49,                              5*权重!AD$48+6*权重!AD$49+(数据!AN386-12)*权重!AD$51              )
 )</f>
        <v>67.875</v>
      </c>
      <c r="AO386" s="16">
        <f>IF( 数据!AO386&lt;=6,(数据!AO386-1)*权重!AE$48,              IF(数据!AO386&lt;=12, 5*权重!AE$48+(数据!AO386-6)*权重!AE$49,                              5*权重!AE$48+6*权重!AE$49+(数据!AO386-12)*权重!AE$51              )
 )</f>
        <v>9.7333333333333343</v>
      </c>
      <c r="AP386" s="16">
        <f>IF( 数据!AP386&lt;=6,(数据!AP386-1)*权重!AF$48,              IF(数据!AP386&lt;=12, 5*权重!AF$48+(数据!AP386-6)*权重!AF$49,                              5*权重!AF$48+6*权重!AF$49+(数据!AP386-12)*权重!AF$51              )
 )</f>
        <v>14.466666666666667</v>
      </c>
      <c r="AQ386" s="16">
        <f>IF( 数据!AQ386&lt;=6,(数据!AQ386-1)*权重!AG$48,              IF(数据!AQ386&lt;=12, 5*权重!AG$48+(数据!AQ386-6)*权重!AG$49,                              5*权重!AG$48+6*权重!AG$49+(数据!AQ386-12)*权重!AG$51              )
 )</f>
        <v>18.316666666666666</v>
      </c>
      <c r="AR386" s="16">
        <f>IF( 数据!AR386&lt;=6,(数据!AR386-1)*权重!AH$48,              IF(数据!AR386&lt;=12, 5*权重!AH$48+(数据!AR386-6)*权重!AH$49,                              5*权重!AH$48+6*权重!AH$49+(数据!AR386-12)*权重!AH$51              )
 )</f>
        <v>13.399999999999999</v>
      </c>
      <c r="AS386" s="16">
        <f>IF( 数据!AS386&lt;=6,(数据!AS386-1)*权重!AI$48,              IF(数据!AS386&lt;=12, 5*权重!AI$48+(数据!AS386-6)*权重!AI$49,                              5*权重!AI$48+6*权重!AI$49+(数据!AS386-12)*权重!AI$51              )
 )</f>
        <v>5.7000000000000011</v>
      </c>
      <c r="AT386" s="16">
        <f>IF( 数据!AT386&lt;=6,(数据!AT386-1)*权重!AJ$48,              IF(数据!AT386&lt;=12, 5*权重!AJ$48+(数据!AT386-6)*权重!AJ$49,                              5*权重!AJ$48+6*权重!AJ$49+(数据!AT386-12)*权重!AJ$51              )
 )</f>
        <v>71.875</v>
      </c>
      <c r="AU386" s="16">
        <f>IF( 数据!AU386&lt;=6,(数据!AU386-1)*权重!AK$48,              IF(数据!AU386&lt;=12, 5*权重!AK$48+(数据!AU386-6)*权重!AK$49,                              5*权重!AK$48+6*权重!AK$49+(数据!AU386-12)*权重!AK$51              )
 )</f>
        <v>10.833333333333332</v>
      </c>
      <c r="AV386" s="16">
        <f>IF( 数据!AV386&lt;=6,(数据!AV386-1)*权重!AL$48,              IF(数据!AV386&lt;=10, 5*权重!AL$48+(数据!AV386-4)*权重!AL$50,                              5*权重!AL$48+4*权重!AL$50+(数据!AV386-10)*权重!AL$52              )  )</f>
        <v>3.8250000000000002</v>
      </c>
      <c r="AW386" s="16">
        <f>IF( 数据!AW386&lt;=6,(数据!AW386-1)*权重!AM$48,              IF(数据!AW386&lt;=10, 5*权重!AM$48+(数据!AW386-4)*权重!AM$50,                              5*权重!AM$48+4*权重!AM$50+(数据!AW386-10)*权重!AM$52              )  )</f>
        <v>3.45</v>
      </c>
      <c r="AX386" s="16">
        <f>IF( 数据!AX386&lt;=6,(数据!AX386-1)*权重!AN$48,              IF(数据!AX386&lt;=10, 5*权重!AN$48+(数据!AX386-4)*权重!AN$50,                              5*权重!AN$48+4*权重!AN$50+(数据!AX386-10)*权重!AN$52              )  )</f>
        <v>25.424999999999997</v>
      </c>
      <c r="AY386" s="8">
        <v>1</v>
      </c>
      <c r="AZ386" s="8">
        <v>3</v>
      </c>
      <c r="BA386" s="8">
        <v>2</v>
      </c>
      <c r="BB386" s="8">
        <v>2</v>
      </c>
      <c r="BC386" s="8">
        <v>1</v>
      </c>
      <c r="BD386" s="8">
        <v>3</v>
      </c>
      <c r="BE386" s="8">
        <v>2</v>
      </c>
      <c r="BF386" s="8">
        <v>3</v>
      </c>
      <c r="BG386" s="8">
        <v>3</v>
      </c>
      <c r="BH386" s="8">
        <v>3</v>
      </c>
      <c r="BI386" s="8">
        <v>1</v>
      </c>
      <c r="BJ386" s="8" t="s">
        <v>26</v>
      </c>
      <c r="BK386" s="8" t="s">
        <v>20</v>
      </c>
      <c r="BL386" s="8">
        <v>14</v>
      </c>
      <c r="BM386" s="8" t="s">
        <v>26</v>
      </c>
      <c r="BN386" s="8"/>
      <c r="BO386" s="8">
        <v>6</v>
      </c>
      <c r="BP386" s="34">
        <v>47299</v>
      </c>
      <c r="BQ386" s="8" t="s">
        <v>21</v>
      </c>
      <c r="BR386" s="8" t="s">
        <v>156</v>
      </c>
    </row>
    <row r="387" spans="1:70" ht="15.5" thickBot="1" x14ac:dyDescent="0.35">
      <c r="A387" s="8" t="s">
        <v>26</v>
      </c>
      <c r="B387" s="16">
        <f t="shared" si="15"/>
        <v>332.19499999999999</v>
      </c>
      <c r="C387" s="8" t="s">
        <v>731</v>
      </c>
      <c r="D387" s="8" t="s">
        <v>154</v>
      </c>
      <c r="E387" s="33">
        <v>1</v>
      </c>
      <c r="F387" s="8">
        <v>0</v>
      </c>
      <c r="G387" s="8" t="s">
        <v>157</v>
      </c>
      <c r="H387" s="8" t="s">
        <v>32</v>
      </c>
      <c r="I387" s="8">
        <v>32</v>
      </c>
      <c r="J387" s="8">
        <v>138</v>
      </c>
      <c r="K387" s="8">
        <v>154</v>
      </c>
      <c r="L387" s="16">
        <f>IF( 数据!L387&lt;=6,(数据!L387-1)*权重!B$48,              IF(数据!L387&lt;=12, 5*权重!B$48+(数据!L387-6)*权重!B$49,                              5*权重!B$48+6*权重!B$49+(数据!L387-12)*权重!B$51              )
 )</f>
        <v>3.0833333333333335</v>
      </c>
      <c r="M387" s="16">
        <f>IF( 数据!M387&lt;=6,(数据!M387-1)*权重!C$48,              IF(数据!M387&lt;=12, 5*权重!C$48+(数据!M387-6)*权重!C$49,                              5*权重!C$48+6*权重!C$49+(数据!M387-12)*权重!C$51              )
 )</f>
        <v>0</v>
      </c>
      <c r="N387" s="16">
        <f>IF( 数据!N387&lt;=6,(数据!N387-1)*权重!D$48,              IF(数据!N387&lt;=12, 5*权重!D$48+(数据!N387-6)*权重!D$49,                              5*权重!D$48+6*权重!D$49+(数据!N387-12)*权重!D$51              )
 )</f>
        <v>0.16</v>
      </c>
      <c r="O387" s="16">
        <f>IF( 数据!O387&lt;=6,(数据!O387-1)*权重!E$48,              IF(数据!O387&lt;=12, 5*权重!E$48+(数据!O387-6)*权重!E$49,                              5*权重!E$48+6*权重!E$49+(数据!O387-12)*权重!E$51              )
 )</f>
        <v>0</v>
      </c>
      <c r="P387" s="16">
        <f>IF( 数据!P387&lt;=6,(数据!P387-1)*权重!F$48,              IF(数据!P387&lt;=12, 5*权重!F$48+(数据!P387-6)*权重!F$49,                              5*权重!F$48+6*权重!F$49+(数据!P387-12)*权重!F$51              )
 )</f>
        <v>-3.5666666666666664</v>
      </c>
      <c r="Q387" s="16">
        <f>IF( 数据!Q387&lt;=6,(数据!Q387-1)*权重!G$48,              IF(数据!Q387&lt;=12, 5*权重!G$48+(数据!Q387-6)*权重!G$49,                              5*权重!G$48+6*权重!G$49+(数据!Q387-12)*权重!G$51              )
 )</f>
        <v>0</v>
      </c>
      <c r="R387" s="16">
        <f>IF( 数据!R387&lt;=6,(数据!R387-1)*权重!H$48,              IF(数据!R387&lt;=12, 5*权重!H$48+(数据!R387-6)*权重!H$49,                              5*权重!H$48+6*权重!H$49+(数据!R387-12)*权重!H$51              )
 )</f>
        <v>0</v>
      </c>
      <c r="S387" s="16">
        <f>IF( 数据!S387&lt;=6,(数据!S387-1)*权重!I$48,              IF(数据!S387&lt;=12, 5*权重!I$48+(数据!S387-6)*权重!I$49,                              5*权重!I$48+6*权重!I$49+(数据!S387-12)*权重!I$51              )
 )</f>
        <v>2.4</v>
      </c>
      <c r="T387" s="16">
        <f>IF( 数据!T387&lt;=6,(数据!T387-1)*权重!J$48,              IF(数据!T387&lt;=12, 5*权重!J$48+(数据!T387-6)*权重!J$49,                              5*权重!J$48+6*权重!J$49+(数据!T387-12)*权重!J$51              )
 )</f>
        <v>0</v>
      </c>
      <c r="U387" s="16">
        <f>IF( 数据!U387&lt;=6,(数据!U387-1)*权重!K$48,              IF(数据!U387&lt;=12, 5*权重!K$48+(数据!U387-6)*权重!K$49,                              5*权重!K$48+6*权重!K$49+(数据!U387-12)*权重!K$51              )
 )</f>
        <v>0</v>
      </c>
      <c r="V387" s="16">
        <f>IF( 数据!V387&lt;=6,(数据!V387-1)*权重!L$48,              IF(数据!V387&lt;=12, 5*权重!L$48+(数据!V387-6)*权重!L$49,                              5*权重!L$48+6*权重!L$49+(数据!V387-12)*权重!L$51              )
 )</f>
        <v>2.12</v>
      </c>
      <c r="W387" s="16">
        <f>IF( 数据!W387&lt;=6,(数据!W387-1)*权重!M$48,              IF(数据!W387&lt;=12, 5*权重!M$48+(数据!W387-6)*权重!M$49,                              5*权重!M$48+6*权重!M$49+(数据!W387-12)*权重!M$51              )
 )</f>
        <v>-0.6</v>
      </c>
      <c r="X387" s="16">
        <f>IF( 数据!X387&lt;=6,(数据!X387-1)*权重!N$48,              IF(数据!X387&lt;=12, 5*权重!N$48+(数据!X387-6)*权重!N$49,                              5*权重!N$48+6*权重!N$49+(数据!X387-12)*权重!N$51              )
 )</f>
        <v>1.8399999999999999</v>
      </c>
      <c r="Y387" s="16">
        <f>IF( 数据!Y387&lt;=6,(数据!Y387-1)*权重!O$48,              IF(数据!Y387&lt;=12, 5*权重!O$48+(数据!Y387-6)*权重!O$49,                              5*权重!O$48+6*权重!O$49+(数据!Y387-12)*权重!O$51              )
 )</f>
        <v>0.48</v>
      </c>
      <c r="Z387" s="16">
        <f>IF( 数据!Z387&lt;=6,(数据!Z387-1)*权重!P$48,              IF(数据!Z387&lt;=10, 5*权重!P$48+(数据!Z387-4)*权重!P$50,                              5*权重!P$48+4*权重!P$50+(数据!Z387-10)*权重!P$52              )  )</f>
        <v>-0.72500000000000009</v>
      </c>
      <c r="AA387" s="16">
        <f>IF( 数据!AA387&lt;=6,(数据!AA387-1)*权重!Q$48,              IF(数据!AA387&lt;=12, 5*权重!Q$48+(数据!AA387-6)*权重!Q$49,                              5*权重!Q$48+6*权重!Q$49+(数据!AA387-12)*权重!Q$51              )
 )</f>
        <v>6.5</v>
      </c>
      <c r="AB387" s="16">
        <f>IF( 数据!AB387&lt;=6,(数据!AB387-1)*权重!R$48,              IF(数据!AB387&lt;=10, 5*权重!R$48+(数据!AB387-4)*权重!R$50,                              5*权重!R$48+4*权重!R$50+(数据!AB387-10)*权重!R$52              )  )</f>
        <v>55.25</v>
      </c>
      <c r="AC387" s="16">
        <f>IF( 数据!AC387&lt;=6,(数据!AC387-1)*权重!S$48,              IF(数据!AC387&lt;=12, 5*权重!S$48+(数据!AC387-6)*权重!S$49,                              5*权重!S$48+6*权重!S$49+(数据!AC387-12)*权重!S$51              )
 )</f>
        <v>20.866666666666667</v>
      </c>
      <c r="AD387" s="16">
        <f>IF( 数据!AD387&lt;=6,(数据!AD387-1)*权重!T$48,              IF(数据!AD387&lt;=12, 5*权重!T$48+(数据!AD387-6)*权重!T$49,                              5*权重!T$48+6*权重!T$49+(数据!AD387-12)*权重!T$51              )
 )</f>
        <v>-1.5999999999999996</v>
      </c>
      <c r="AE387" s="16">
        <f>IF( 数据!AE387&lt;=6,(数据!AE387-1)*权重!U$48,              IF(数据!AE387&lt;=10, 5*权重!U$48+(数据!AE387-4)*权重!U$50,                              5*权重!U$48+4*权重!U$50+(数据!AE387-10)*权重!U$52              )  )</f>
        <v>-1.3999999999999995</v>
      </c>
      <c r="AF387" s="16">
        <f>IF( 数据!AF387&lt;=6,(数据!AF387-1)*权重!V$48,              IF(数据!AF387&lt;=10, 5*权重!V$48+(数据!AF387-4)*权重!V$50,                              5*权重!V$48+4*权重!V$50+(数据!AF387-10)*权重!V$52              )  )</f>
        <v>4.32</v>
      </c>
      <c r="AG387" s="16">
        <f>IF( 数据!AG387&lt;=6,(数据!AG387-1)*权重!W$48,              IF(数据!AG387&lt;=12, 5*权重!W$48+(数据!AG387-6)*权重!W$49,                              5*权重!W$48+6*权重!W$49+(数据!AG387-12)*权重!W$51              )
 )</f>
        <v>4.4000000000000004</v>
      </c>
      <c r="AH387" s="16">
        <f>IF( 数据!AH387&lt;=6,(数据!AH387-1)*权重!X$48,              IF(数据!AH387&lt;=10, 5*权重!X$48+(数据!AH387-4)*权重!X$50,                              5*权重!X$48+4*权重!X$50+(数据!AH387-10)*权重!X$52              )  )</f>
        <v>-4.9999999999999989E-2</v>
      </c>
      <c r="AI387" s="16">
        <f>IF( 数据!AI387&lt;=6,(数据!AI387-1)*权重!Y$48,              IF(数据!AI387&lt;=12, 5*权重!Y$48+(数据!AI387-6)*权重!Y$49,                              5*权重!Y$48+6*权重!Y$49+(数据!AI387-12)*权重!Y$51              )
 )</f>
        <v>0</v>
      </c>
      <c r="AJ387" s="16">
        <f>IF( 数据!AJ387&lt;=6,(数据!AJ387-1)*权重!Z$48,              IF(数据!AJ387&lt;=10, 5*权重!Z$48+(数据!AJ387-4)*权重!Z$50,                              5*权重!Z$48+4*权重!Z$50+(数据!AJ387-10)*权重!Z$52              )  )</f>
        <v>9.8375000000000004</v>
      </c>
      <c r="AK387" s="16">
        <f>IF( 数据!AK387&lt;=6,(数据!AK387-1)*权重!AA$48,              IF(数据!AK387&lt;=10, 5*权重!AA$48+(数据!AK387-4)*权重!AA$50,                              5*权重!AA$48+4*权重!AA$50+(数据!AK387-10)*权重!AA$52              )  )</f>
        <v>-0.92500000000000004</v>
      </c>
      <c r="AL387" s="16">
        <f>IF( 数据!AL387&lt;=6,(数据!AL387-1)*权重!AB$48,              IF(数据!AL387&lt;=12, 5*权重!AB$48+(数据!AL387-6)*权重!AB$49,                              5*权重!AB$48+6*权重!AB$49+(数据!AL387-12)*权重!AB$51              )
 )</f>
        <v>14.4</v>
      </c>
      <c r="AM387" s="16">
        <f>IF( 数据!AM387&lt;=6,(数据!AM387-1)*权重!AC$48,              IF(数据!AM387&lt;=12, 5*权重!AC$48+(数据!AM387-6)*权重!AC$49,                              5*权重!AC$48+6*权重!AC$49+(数据!AM387-12)*权重!AC$51              )
 )</f>
        <v>8.8666666666666671</v>
      </c>
      <c r="AN387" s="16">
        <f>IF( 数据!AN387&lt;=6,(数据!AN387-1)*权重!AD$48,              IF(数据!AN387&lt;=12, 5*权重!AD$48+(数据!AN387-6)*权重!AD$49,                              5*权重!AD$48+6*权重!AD$49+(数据!AN387-12)*权重!AD$51              )
 )</f>
        <v>39.041666666666664</v>
      </c>
      <c r="AO387" s="16">
        <f>IF( 数据!AO387&lt;=6,(数据!AO387-1)*权重!AE$48,              IF(数据!AO387&lt;=12, 5*权重!AE$48+(数据!AO387-6)*权重!AE$49,                              5*权重!AE$48+6*权重!AE$49+(数据!AO387-12)*权重!AE$51              )
 )</f>
        <v>20.3</v>
      </c>
      <c r="AP387" s="16">
        <f>IF( 数据!AP387&lt;=6,(数据!AP387-1)*权重!AF$48,              IF(数据!AP387&lt;=12, 5*权重!AF$48+(数据!AP387-6)*权重!AF$49,                              5*权重!AF$48+6*权重!AF$49+(数据!AP387-12)*权重!AF$51              )
 )</f>
        <v>13.833333333333334</v>
      </c>
      <c r="AQ387" s="16">
        <f>IF( 数据!AQ387&lt;=6,(数据!AQ387-1)*权重!AG$48,              IF(数据!AQ387&lt;=12, 5*权重!AG$48+(数据!AQ387-6)*权重!AG$49,                              5*权重!AG$48+6*权重!AG$49+(数据!AQ387-12)*权重!AG$51              )
 )</f>
        <v>18.316666666666666</v>
      </c>
      <c r="AR387" s="16">
        <f>IF( 数据!AR387&lt;=6,(数据!AR387-1)*权重!AH$48,              IF(数据!AR387&lt;=12, 5*权重!AH$48+(数据!AR387-6)*权重!AH$49,                              5*权重!AH$48+6*权重!AH$49+(数据!AR387-12)*权重!AH$51              )
 )</f>
        <v>16.899999999999999</v>
      </c>
      <c r="AS387" s="16">
        <f>IF( 数据!AS387&lt;=6,(数据!AS387-1)*权重!AI$48,              IF(数据!AS387&lt;=12, 5*权重!AI$48+(数据!AS387-6)*权重!AI$49,                              5*权重!AI$48+6*权重!AI$49+(数据!AS387-12)*权重!AI$51              )
 )</f>
        <v>7.6000000000000014</v>
      </c>
      <c r="AT387" s="16">
        <f>IF( 数据!AT387&lt;=6,(数据!AT387-1)*权重!AJ$48,              IF(数据!AT387&lt;=12, 5*权重!AJ$48+(数据!AT387-6)*权重!AJ$49,                              5*权重!AJ$48+6*权重!AJ$49+(数据!AT387-12)*权重!AJ$51              )
 )</f>
        <v>42.083333333333336</v>
      </c>
      <c r="AU387" s="16">
        <f>IF( 数据!AU387&lt;=6,(数据!AU387-1)*权重!AK$48,              IF(数据!AU387&lt;=12, 5*权重!AK$48+(数据!AU387-6)*权重!AK$49,                              5*权重!AK$48+6*权重!AK$49+(数据!AU387-12)*权重!AK$51              )
 )</f>
        <v>15.099999999999998</v>
      </c>
      <c r="AV387" s="16">
        <f>IF( 数据!AV387&lt;=6,(数据!AV387-1)*权重!AL$48,              IF(数据!AV387&lt;=10, 5*权重!AL$48+(数据!AV387-4)*权重!AL$50,                              5*权重!AL$48+4*权重!AL$50+(数据!AV387-10)*权重!AL$52              )  )</f>
        <v>3.8250000000000002</v>
      </c>
      <c r="AW387" s="16">
        <f>IF( 数据!AW387&lt;=6,(数据!AW387-1)*权重!AM$48,              IF(数据!AW387&lt;=10, 5*权重!AM$48+(数据!AW387-4)*权重!AM$50,                              5*权重!AM$48+4*权重!AM$50+(数据!AW387-10)*权重!AM$52              )  )</f>
        <v>4.95</v>
      </c>
      <c r="AX387" s="16">
        <f>IF( 数据!AX387&lt;=6,(数据!AX387-1)*权重!AN$48,              IF(数据!AX387&lt;=10, 5*权重!AN$48+(数据!AX387-4)*权重!AN$50,                              5*权重!AN$48+4*权重!AN$50+(数据!AX387-10)*权重!AN$52              )  )</f>
        <v>24.587499999999999</v>
      </c>
      <c r="AY387" s="8">
        <v>10</v>
      </c>
      <c r="AZ387" s="8">
        <v>13</v>
      </c>
      <c r="BA387" s="8">
        <v>15</v>
      </c>
      <c r="BB387" s="8">
        <v>15</v>
      </c>
      <c r="BC387" s="8">
        <v>9</v>
      </c>
      <c r="BD387" s="8">
        <v>15</v>
      </c>
      <c r="BE387" s="8">
        <v>13</v>
      </c>
      <c r="BF387" s="8">
        <v>14</v>
      </c>
      <c r="BG387" s="8">
        <v>6</v>
      </c>
      <c r="BH387" s="8">
        <v>14</v>
      </c>
      <c r="BI387" s="8">
        <v>13</v>
      </c>
      <c r="BJ387" s="8" t="s">
        <v>26</v>
      </c>
      <c r="BK387" s="8" t="s">
        <v>20</v>
      </c>
      <c r="BL387" s="8">
        <v>16</v>
      </c>
      <c r="BM387" s="8" t="s">
        <v>26</v>
      </c>
      <c r="BN387" s="8"/>
      <c r="BO387" s="8" t="s">
        <v>26</v>
      </c>
      <c r="BP387" s="34">
        <v>46934</v>
      </c>
      <c r="BQ387" s="8" t="s">
        <v>21</v>
      </c>
      <c r="BR387" s="8" t="s">
        <v>156</v>
      </c>
    </row>
    <row r="388" spans="1:70" ht="15.5" thickBot="1" x14ac:dyDescent="0.35">
      <c r="A388" s="8" t="s">
        <v>26</v>
      </c>
      <c r="B388" s="16">
        <f t="shared" si="15"/>
        <v>396.1758333333334</v>
      </c>
      <c r="C388" s="8" t="s">
        <v>732</v>
      </c>
      <c r="D388" s="8" t="s">
        <v>154</v>
      </c>
      <c r="E388" s="33">
        <v>1</v>
      </c>
      <c r="F388" s="8">
        <v>0</v>
      </c>
      <c r="G388" s="8" t="s">
        <v>33</v>
      </c>
      <c r="H388" s="8" t="s">
        <v>435</v>
      </c>
      <c r="I388" s="8">
        <v>27</v>
      </c>
      <c r="J388" s="8">
        <v>124</v>
      </c>
      <c r="K388" s="8">
        <v>135</v>
      </c>
      <c r="L388" s="16">
        <f>IF( 数据!L388&lt;=6,(数据!L388-1)*权重!B$48,              IF(数据!L388&lt;=12, 5*权重!B$48+(数据!L388-6)*权重!B$49,                              5*权重!B$48+6*权重!B$49+(数据!L388-12)*权重!B$51              )
 )</f>
        <v>3.4666666666666668</v>
      </c>
      <c r="M388" s="16">
        <f>IF( 数据!M388&lt;=6,(数据!M388-1)*权重!C$48,              IF(数据!M388&lt;=12, 5*权重!C$48+(数据!M388-6)*权重!C$49,                              5*权重!C$48+6*权重!C$49+(数据!M388-12)*权重!C$51              )
 )</f>
        <v>1.75</v>
      </c>
      <c r="N388" s="16">
        <f>IF( 数据!N388&lt;=6,(数据!N388-1)*权重!D$48,              IF(数据!N388&lt;=12, 5*权重!D$48+(数据!N388-6)*权重!D$49,                              5*权重!D$48+6*权重!D$49+(数据!N388-12)*权重!D$51              )
 )</f>
        <v>-0.28666666666666663</v>
      </c>
      <c r="O388" s="16">
        <f>IF( 数据!O388&lt;=6,(数据!O388-1)*权重!E$48,              IF(数据!O388&lt;=12, 5*权重!E$48+(数据!O388-6)*权重!E$49,                              5*权重!E$48+6*权重!E$49+(数据!O388-12)*权重!E$51              )
 )</f>
        <v>0</v>
      </c>
      <c r="P388" s="16">
        <f>IF( 数据!P388&lt;=6,(数据!P388-1)*权重!F$48,              IF(数据!P388&lt;=12, 5*权重!F$48+(数据!P388-6)*权重!F$49,                              5*权重!F$48+6*权重!F$49+(数据!P388-12)*权重!F$51              )
 )</f>
        <v>-2.7333333333333329</v>
      </c>
      <c r="Q388" s="16">
        <f>IF( 数据!Q388&lt;=6,(数据!Q388-1)*权重!G$48,              IF(数据!Q388&lt;=12, 5*权重!G$48+(数据!Q388-6)*权重!G$49,                              5*权重!G$48+6*权重!G$49+(数据!Q388-12)*权重!G$51              )
 )</f>
        <v>0</v>
      </c>
      <c r="R388" s="16">
        <f>IF( 数据!R388&lt;=6,(数据!R388-1)*权重!H$48,              IF(数据!R388&lt;=12, 5*权重!H$48+(数据!R388-6)*权重!H$49,                              5*权重!H$48+6*权重!H$49+(数据!R388-12)*权重!H$51              )
 )</f>
        <v>0</v>
      </c>
      <c r="S388" s="16">
        <f>IF( 数据!S388&lt;=6,(数据!S388-1)*权重!I$48,              IF(数据!S388&lt;=12, 5*权重!I$48+(数据!S388-6)*权重!I$49,                              5*权重!I$48+6*权重!I$49+(数据!S388-12)*权重!I$51              )
 )</f>
        <v>16.566666666666666</v>
      </c>
      <c r="T388" s="16">
        <f>IF( 数据!T388&lt;=6,(数据!T388-1)*权重!J$48,              IF(数据!T388&lt;=12, 5*权重!J$48+(数据!T388-6)*权重!J$49,                              5*权重!J$48+6*权重!J$49+(数据!T388-12)*权重!J$51              )
 )</f>
        <v>-0.20000000000000018</v>
      </c>
      <c r="U388" s="16">
        <f>IF( 数据!U388&lt;=6,(数据!U388-1)*权重!K$48,              IF(数据!U388&lt;=12, 5*权重!K$48+(数据!U388-6)*权重!K$49,                              5*权重!K$48+6*权重!K$49+(数据!U388-12)*权重!K$51              )
 )</f>
        <v>0</v>
      </c>
      <c r="V388" s="16">
        <f>IF( 数据!V388&lt;=6,(数据!V388-1)*权重!L$48,              IF(数据!V388&lt;=12, 5*权重!L$48+(数据!V388-6)*权重!L$49,                              5*权重!L$48+6*权重!L$49+(数据!V388-12)*权重!L$51              )
 )</f>
        <v>5.3000000000000007</v>
      </c>
      <c r="W388" s="16">
        <f>IF( 数据!W388&lt;=6,(数据!W388-1)*权重!M$48,              IF(数据!W388&lt;=12, 5*权重!M$48+(数据!W388-6)*权重!M$49,                              5*权重!M$48+6*权重!M$49+(数据!W388-12)*权重!M$51              )
 )</f>
        <v>0.76666666666666661</v>
      </c>
      <c r="X388" s="16">
        <f>IF( 数据!X388&lt;=6,(数据!X388-1)*权重!N$48,              IF(数据!X388&lt;=12, 5*权重!N$48+(数据!X388-6)*权重!N$49,                              5*权重!N$48+6*权重!N$49+(数据!X388-12)*权重!N$51              )
 )</f>
        <v>2.1333333333333333</v>
      </c>
      <c r="Y388" s="16">
        <f>IF( 数据!Y388&lt;=6,(数据!Y388-1)*权重!O$48,              IF(数据!Y388&lt;=12, 5*权重!O$48+(数据!Y388-6)*权重!O$49,                              5*权重!O$48+6*权重!O$49+(数据!Y388-12)*权重!O$51              )
 )</f>
        <v>1.6166666666666667</v>
      </c>
      <c r="Z388" s="16">
        <f>IF( 数据!Z388&lt;=6,(数据!Z388-1)*权重!P$48,              IF(数据!Z388&lt;=10, 5*权重!P$48+(数据!Z388-4)*权重!P$50,                              5*权重!P$48+4*权重!P$50+(数据!Z388-10)*权重!P$52              )  )</f>
        <v>-0.90000000000000013</v>
      </c>
      <c r="AA388" s="16">
        <f>IF( 数据!AA388&lt;=6,(数据!AA388-1)*权重!Q$48,              IF(数据!AA388&lt;=12, 5*权重!Q$48+(数据!AA388-6)*权重!Q$49,                              5*权重!Q$48+6*权重!Q$49+(数据!AA388-12)*权重!Q$51              )
 )</f>
        <v>4.9333333333333327</v>
      </c>
      <c r="AB388" s="16">
        <f>IF( 数据!AB388&lt;=6,(数据!AB388-1)*权重!R$48,              IF(数据!AB388&lt;=10, 5*权重!R$48+(数据!AB388-4)*权重!R$50,                              5*权重!R$48+4*权重!R$50+(数据!AB388-10)*权重!R$52              )  )</f>
        <v>57.400000000000006</v>
      </c>
      <c r="AC388" s="16">
        <f>IF( 数据!AC388&lt;=6,(数据!AC388-1)*权重!S$48,              IF(数据!AC388&lt;=12, 5*权重!S$48+(数据!AC388-6)*权重!S$49,                              5*权重!S$48+6*权重!S$49+(数据!AC388-12)*权重!S$51              )
 )</f>
        <v>18</v>
      </c>
      <c r="AD388" s="16">
        <f>IF( 数据!AD388&lt;=6,(数据!AD388-1)*权重!T$48,              IF(数据!AD388&lt;=12, 5*权重!T$48+(数据!AD388-6)*权重!T$49,                              5*权重!T$48+6*权重!T$49+(数据!AD388-12)*权重!T$51              )
 )</f>
        <v>-6.666666666666643E-2</v>
      </c>
      <c r="AE388" s="16">
        <f>IF( 数据!AE388&lt;=6,(数据!AE388-1)*权重!U$48,              IF(数据!AE388&lt;=10, 5*权重!U$48+(数据!AE388-4)*权重!U$50,                              5*权重!U$48+4*权重!U$50+(数据!AE388-10)*权重!U$52              )  )</f>
        <v>-2.4499999999999993</v>
      </c>
      <c r="AF388" s="16">
        <f>IF( 数据!AF388&lt;=6,(数据!AF388-1)*权重!V$48,              IF(数据!AF388&lt;=10, 5*权重!V$48+(数据!AF388-4)*权重!V$50,                              5*权重!V$48+4*权重!V$50+(数据!AF388-10)*权重!V$52              )  )</f>
        <v>7.0875000000000004</v>
      </c>
      <c r="AG388" s="16">
        <f>IF( 数据!AG388&lt;=6,(数据!AG388-1)*权重!W$48,              IF(数据!AG388&lt;=12, 5*权重!W$48+(数据!AG388-6)*权重!W$49,                              5*权重!W$48+6*权重!W$49+(数据!AG388-12)*权重!W$51              )
 )</f>
        <v>3.4999999999999996</v>
      </c>
      <c r="AH388" s="16">
        <f>IF( 数据!AH388&lt;=6,(数据!AH388-1)*权重!X$48,              IF(数据!AH388&lt;=10, 5*权重!X$48+(数据!AH388-4)*权重!X$50,                              5*权重!X$48+4*权重!X$50+(数据!AH388-10)*权重!X$52              )  )</f>
        <v>-4.9999999999999989E-2</v>
      </c>
      <c r="AI388" s="16">
        <f>IF( 数据!AI388&lt;=6,(数据!AI388-1)*权重!Y$48,              IF(数据!AI388&lt;=12, 5*权重!Y$48+(数据!AI388-6)*权重!Y$49,                              5*权重!Y$48+6*权重!Y$49+(数据!AI388-12)*权重!Y$51              )
 )</f>
        <v>0.26666666666666666</v>
      </c>
      <c r="AJ388" s="16">
        <f>IF( 数据!AJ388&lt;=6,(数据!AJ388-1)*权重!Z$48,              IF(数据!AJ388&lt;=10, 5*权重!Z$48+(数据!AJ388-4)*权重!Z$50,                              5*权重!Z$48+4*权重!Z$50+(数据!AJ388-10)*权重!Z$52              )  )</f>
        <v>8.6625000000000014</v>
      </c>
      <c r="AK388" s="16">
        <f>IF( 数据!AK388&lt;=6,(数据!AK388-1)*权重!AA$48,              IF(数据!AK388&lt;=10, 5*权重!AA$48+(数据!AK388-4)*权重!AA$50,                              5*权重!AA$48+4*权重!AA$50+(数据!AK388-10)*权重!AA$52              )  )</f>
        <v>-1.625</v>
      </c>
      <c r="AL388" s="16">
        <f>IF( 数据!AL388&lt;=6,(数据!AL388-1)*权重!AB$48,              IF(数据!AL388&lt;=12, 5*权重!AB$48+(数据!AL388-6)*权重!AB$49,                              5*权重!AB$48+6*权重!AB$49+(数据!AL388-12)*权重!AB$51              )
 )</f>
        <v>11.716666666666665</v>
      </c>
      <c r="AM388" s="16">
        <f>IF( 数据!AM388&lt;=6,(数据!AM388-1)*权重!AC$48,              IF(数据!AM388&lt;=12, 5*权重!AC$48+(数据!AM388-6)*权重!AC$49,                              5*权重!AC$48+6*权重!AC$49+(数据!AM388-12)*权重!AC$51              )
 )</f>
        <v>8.3666666666666671</v>
      </c>
      <c r="AN388" s="16">
        <f>IF( 数据!AN388&lt;=6,(数据!AN388-1)*权重!AD$48,              IF(数据!AN388&lt;=12, 5*权重!AD$48+(数据!AN388-6)*权重!AD$49,                              5*权重!AD$48+6*权重!AD$49+(数据!AN388-12)*权重!AD$51              )
 )</f>
        <v>72.604166666666671</v>
      </c>
      <c r="AO388" s="16">
        <f>IF( 数据!AO388&lt;=6,(数据!AO388-1)*权重!AE$48,              IF(数据!AO388&lt;=12, 5*权重!AE$48+(数据!AO388-6)*权重!AE$49,                              5*权重!AE$48+6*权重!AE$49+(数据!AO388-12)*权重!AE$51              )
 )</f>
        <v>12.5</v>
      </c>
      <c r="AP388" s="16">
        <f>IF( 数据!AP388&lt;=6,(数据!AP388-1)*权重!AF$48,              IF(数据!AP388&lt;=12, 5*权重!AF$48+(数据!AP388-6)*权重!AF$49,                              5*权重!AF$48+6*权重!AF$49+(数据!AP388-12)*权重!AF$51              )
 )</f>
        <v>15.433333333333334</v>
      </c>
      <c r="AQ388" s="16">
        <f>IF( 数据!AQ388&lt;=6,(数据!AQ388-1)*权重!AG$48,              IF(数据!AQ388&lt;=12, 5*权重!AG$48+(数据!AQ388-6)*权重!AG$49,                              5*权重!AG$48+6*权重!AG$49+(数据!AQ388-12)*权重!AG$51              )
 )</f>
        <v>18.316666666666666</v>
      </c>
      <c r="AR388" s="16">
        <f>IF( 数据!AR388&lt;=6,(数据!AR388-1)*权重!AH$48,              IF(数据!AR388&lt;=12, 5*权重!AH$48+(数据!AR388-6)*权重!AH$49,                              5*权重!AH$48+6*权重!AH$49+(数据!AR388-12)*权重!AH$51              )
 )</f>
        <v>14.566666666666665</v>
      </c>
      <c r="AS388" s="16">
        <f>IF( 数据!AS388&lt;=6,(数据!AS388-1)*权重!AI$48,              IF(数据!AS388&lt;=12, 5*权重!AI$48+(数据!AS388-6)*权重!AI$49,                              5*权重!AI$48+6*权重!AI$49+(数据!AS388-12)*权重!AI$51              )
 )</f>
        <v>4.416666666666667</v>
      </c>
      <c r="AT388" s="16">
        <f>IF( 数据!AT388&lt;=6,(数据!AT388-1)*权重!AJ$48,              IF(数据!AT388&lt;=12, 5*权重!AJ$48+(数据!AT388-6)*权重!AJ$49,                              5*权重!AJ$48+6*权重!AJ$49+(数据!AT388-12)*权重!AJ$51              )
 )</f>
        <v>71.875</v>
      </c>
      <c r="AU388" s="16">
        <f>IF( 数据!AU388&lt;=6,(数据!AU388-1)*权重!AK$48,              IF(数据!AU388&lt;=12, 5*权重!AK$48+(数据!AU388-6)*权重!AK$49,                              5*权重!AK$48+6*权重!AK$49+(数据!AU388-12)*权重!AK$51              )
 )</f>
        <v>12.366666666666667</v>
      </c>
      <c r="AV388" s="16">
        <f>IF( 数据!AV388&lt;=6,(数据!AV388-1)*权重!AL$48,              IF(数据!AV388&lt;=10, 5*权重!AL$48+(数据!AV388-4)*权重!AL$50,                              5*权重!AL$48+4*权重!AL$50+(数据!AV388-10)*权重!AL$52              )  )</f>
        <v>2.5499999999999998</v>
      </c>
      <c r="AW388" s="16">
        <f>IF( 数据!AW388&lt;=6,(数据!AW388-1)*权重!AM$48,              IF(数据!AW388&lt;=10, 5*权重!AM$48+(数据!AW388-4)*权重!AM$50,                              5*权重!AM$48+4*权重!AM$50+(数据!AW388-10)*权重!AM$52              )  )</f>
        <v>4.5750000000000002</v>
      </c>
      <c r="AX388" s="16">
        <f>IF( 数据!AX388&lt;=6,(数据!AX388-1)*权重!AN$48,              IF(数据!AX388&lt;=10, 5*权重!AN$48+(数据!AX388-4)*权重!AN$50,                              5*权重!AN$48+4*权重!AN$50+(数据!AX388-10)*权重!AN$52              )  )</f>
        <v>23.75</v>
      </c>
      <c r="AY388" s="8">
        <v>2</v>
      </c>
      <c r="AZ388" s="8">
        <v>1</v>
      </c>
      <c r="BA388" s="8">
        <v>3</v>
      </c>
      <c r="BB388" s="8">
        <v>2</v>
      </c>
      <c r="BC388" s="8">
        <v>3</v>
      </c>
      <c r="BD388" s="8">
        <v>1</v>
      </c>
      <c r="BE388" s="8">
        <v>3</v>
      </c>
      <c r="BF388" s="8">
        <v>2</v>
      </c>
      <c r="BG388" s="8">
        <v>1</v>
      </c>
      <c r="BH388" s="8">
        <v>1</v>
      </c>
      <c r="BI388" s="8">
        <v>3</v>
      </c>
      <c r="BJ388" s="8" t="s">
        <v>26</v>
      </c>
      <c r="BK388" s="8" t="s">
        <v>20</v>
      </c>
      <c r="BL388" s="8">
        <v>15</v>
      </c>
      <c r="BM388" s="8" t="s">
        <v>26</v>
      </c>
      <c r="BN388" s="8"/>
      <c r="BO388" s="8">
        <v>4</v>
      </c>
      <c r="BP388" s="34">
        <v>46934</v>
      </c>
      <c r="BQ388" s="8" t="s">
        <v>21</v>
      </c>
      <c r="BR388" s="8" t="s">
        <v>156</v>
      </c>
    </row>
    <row r="389" spans="1:70" ht="15.5" thickBot="1" x14ac:dyDescent="0.35">
      <c r="A389" s="8" t="s">
        <v>26</v>
      </c>
      <c r="B389" s="16">
        <f t="shared" si="15"/>
        <v>377.0383333333333</v>
      </c>
      <c r="C389" s="8" t="s">
        <v>733</v>
      </c>
      <c r="D389" s="8" t="s">
        <v>154</v>
      </c>
      <c r="E389" s="33">
        <v>1</v>
      </c>
      <c r="F389" s="8">
        <v>0</v>
      </c>
      <c r="G389" s="8" t="s">
        <v>19</v>
      </c>
      <c r="H389" s="8" t="s">
        <v>308</v>
      </c>
      <c r="I389" s="8">
        <v>34</v>
      </c>
      <c r="J389" s="8">
        <v>126</v>
      </c>
      <c r="K389" s="8">
        <v>150</v>
      </c>
      <c r="L389" s="16">
        <f>IF( 数据!L389&lt;=6,(数据!L389-1)*权重!B$48,              IF(数据!L389&lt;=12, 5*权重!B$48+(数据!L389-6)*权重!B$49,                              5*权重!B$48+6*权重!B$49+(数据!L389-12)*权重!B$51              )
 )</f>
        <v>3.0833333333333335</v>
      </c>
      <c r="M389" s="16">
        <f>IF( 数据!M389&lt;=6,(数据!M389-1)*权重!C$48,              IF(数据!M389&lt;=12, 5*权重!C$48+(数据!M389-6)*权重!C$49,                              5*权重!C$48+6*权重!C$49+(数据!M389-12)*权重!C$51              )
 )</f>
        <v>0.90000000000000013</v>
      </c>
      <c r="N389" s="16">
        <f>IF( 数据!N389&lt;=6,(数据!N389-1)*权重!D$48,              IF(数据!N389&lt;=12, 5*权重!D$48+(数据!N389-6)*权重!D$49,                              5*权重!D$48+6*权重!D$49+(数据!N389-12)*权重!D$51              )
 )</f>
        <v>0.27</v>
      </c>
      <c r="O389" s="16">
        <f>IF( 数据!O389&lt;=6,(数据!O389-1)*权重!E$48,              IF(数据!O389&lt;=12, 5*权重!E$48+(数据!O389-6)*权重!E$49,                              5*权重!E$48+6*权重!E$49+(数据!O389-12)*权重!E$51              )
 )</f>
        <v>0</v>
      </c>
      <c r="P389" s="16">
        <f>IF( 数据!P389&lt;=6,(数据!P389-1)*权重!F$48,              IF(数据!P389&lt;=12, 5*权重!F$48+(数据!P389-6)*权重!F$49,                              5*权重!F$48+6*权重!F$49+(数据!P389-12)*权重!F$51              )
 )</f>
        <v>-3.1166666666666663</v>
      </c>
      <c r="Q389" s="16">
        <f>IF( 数据!Q389&lt;=6,(数据!Q389-1)*权重!G$48,              IF(数据!Q389&lt;=12, 5*权重!G$48+(数据!Q389-6)*权重!G$49,                              5*权重!G$48+6*权重!G$49+(数据!Q389-12)*权重!G$51              )
 )</f>
        <v>0</v>
      </c>
      <c r="R389" s="16">
        <f>IF( 数据!R389&lt;=6,(数据!R389-1)*权重!H$48,              IF(数据!R389&lt;=12, 5*权重!H$48+(数据!R389-6)*权重!H$49,                              5*权重!H$48+6*权重!H$49+(数据!R389-12)*权重!H$51              )
 )</f>
        <v>0</v>
      </c>
      <c r="S389" s="16">
        <f>IF( 数据!S389&lt;=6,(数据!S389-1)*权重!I$48,              IF(数据!S389&lt;=12, 5*权重!I$48+(数据!S389-6)*权重!I$49,                              5*权重!I$48+6*权重!I$49+(数据!S389-12)*权重!I$51              )
 )</f>
        <v>12.133333333333333</v>
      </c>
      <c r="T389" s="16">
        <f>IF( 数据!T389&lt;=6,(数据!T389-1)*权重!J$48,              IF(数据!T389&lt;=12, 5*权重!J$48+(数据!T389-6)*权重!J$49,                              5*权重!J$48+6*权重!J$49+(数据!T389-12)*权重!J$51              )
 )</f>
        <v>0.79999999999999982</v>
      </c>
      <c r="U389" s="16">
        <f>IF( 数据!U389&lt;=6,(数据!U389-1)*权重!K$48,              IF(数据!U389&lt;=12, 5*权重!K$48+(数据!U389-6)*权重!K$49,                              5*权重!K$48+6*权重!K$49+(数据!U389-12)*权重!K$51              )
 )</f>
        <v>0</v>
      </c>
      <c r="V389" s="16">
        <f>IF( 数据!V389&lt;=6,(数据!V389-1)*权重!L$48,              IF(数据!V389&lt;=12, 5*权重!L$48+(数据!V389-6)*权重!L$49,                              5*权重!L$48+6*权重!L$49+(数据!V389-12)*权重!L$51              )
 )</f>
        <v>4.24</v>
      </c>
      <c r="W389" s="16">
        <f>IF( 数据!W389&lt;=6,(数据!W389-1)*权重!M$48,              IF(数据!W389&lt;=12, 5*权重!M$48+(数据!W389-6)*权重!M$49,                              5*权重!M$48+6*权重!M$49+(数据!W389-12)*权重!M$51              )
 )</f>
        <v>-0.51666666666666661</v>
      </c>
      <c r="X389" s="16">
        <f>IF( 数据!X389&lt;=6,(数据!X389-1)*权重!N$48,              IF(数据!X389&lt;=12, 5*权重!N$48+(数据!X389-6)*权重!N$49,                              5*权重!N$48+6*权重!N$49+(数据!X389-12)*权重!N$51              )
 )</f>
        <v>1.9666666666666666</v>
      </c>
      <c r="Y389" s="16">
        <f>IF( 数据!Y389&lt;=6,(数据!Y389-1)*权重!O$48,              IF(数据!Y389&lt;=12, 5*权重!O$48+(数据!Y389-6)*权重!O$49,                              5*权重!O$48+6*权重!O$49+(数据!Y389-12)*权重!O$51              )
 )</f>
        <v>0.72</v>
      </c>
      <c r="Z389" s="16">
        <f>IF( 数据!Z389&lt;=6,(数据!Z389-1)*权重!P$48,              IF(数据!Z389&lt;=10, 5*权重!P$48+(数据!Z389-4)*权重!P$50,                              5*权重!P$48+4*权重!P$50+(数据!Z389-10)*权重!P$52              )  )</f>
        <v>-1.6</v>
      </c>
      <c r="AA389" s="16">
        <f>IF( 数据!AA389&lt;=6,(数据!AA389-1)*权重!Q$48,              IF(数据!AA389&lt;=12, 5*权重!Q$48+(数据!AA389-6)*权重!Q$49,                              5*权重!Q$48+6*权重!Q$49+(数据!AA389-12)*权重!Q$51              )
 )</f>
        <v>5.833333333333333</v>
      </c>
      <c r="AB389" s="16">
        <f>IF( 数据!AB389&lt;=6,(数据!AB389-1)*权重!R$48,              IF(数据!AB389&lt;=10, 5*权重!R$48+(数据!AB389-4)*权重!R$50,                              5*权重!R$48+4*权重!R$50+(数据!AB389-10)*权重!R$52              )  )</f>
        <v>56.75</v>
      </c>
      <c r="AC389" s="16">
        <f>IF( 数据!AC389&lt;=6,(数据!AC389-1)*权重!S$48,              IF(数据!AC389&lt;=12, 5*权重!S$48+(数据!AC389-6)*权重!S$49,                              5*权重!S$48+6*权重!S$49+(数据!AC389-12)*权重!S$51              )
 )</f>
        <v>20.866666666666667</v>
      </c>
      <c r="AD389" s="16">
        <f>IF( 数据!AD389&lt;=6,(数据!AD389-1)*权重!T$48,              IF(数据!AD389&lt;=12, 5*权重!T$48+(数据!AD389-6)*权重!T$49,                              5*权重!T$48+6*权重!T$49+(数据!AD389-12)*权重!T$51              )
 )</f>
        <v>-1.5999999999999996</v>
      </c>
      <c r="AE389" s="16">
        <f>IF( 数据!AE389&lt;=6,(数据!AE389-1)*权重!U$48,              IF(数据!AE389&lt;=10, 5*权重!U$48+(数据!AE389-4)*权重!U$50,                              5*权重!U$48+4*权重!U$50+(数据!AE389-10)*权重!U$52              )  )</f>
        <v>-2.5999999999999996</v>
      </c>
      <c r="AF389" s="16">
        <f>IF( 数据!AF389&lt;=6,(数据!AF389-1)*权重!V$48,              IF(数据!AF389&lt;=10, 5*权重!V$48+(数据!AF389-4)*权重!V$50,                              5*权重!V$48+4*权重!V$50+(数据!AF389-10)*权重!V$52              )  )</f>
        <v>7.3500000000000005</v>
      </c>
      <c r="AG389" s="16">
        <f>IF( 数据!AG389&lt;=6,(数据!AG389-1)*权重!W$48,              IF(数据!AG389&lt;=12, 5*权重!W$48+(数据!AG389-6)*权重!W$49,                              5*权重!W$48+6*权重!W$49+(数据!AG389-12)*权重!W$51              )
 )</f>
        <v>3.75</v>
      </c>
      <c r="AH389" s="16">
        <f>IF( 数据!AH389&lt;=6,(数据!AH389-1)*权重!X$48,              IF(数据!AH389&lt;=10, 5*权重!X$48+(数据!AH389-4)*权重!X$50,                              5*权重!X$48+4*权重!X$50+(数据!AH389-10)*权重!X$52              )  )</f>
        <v>6.25E-2</v>
      </c>
      <c r="AI389" s="16">
        <f>IF( 数据!AI389&lt;=6,(数据!AI389-1)*权重!Y$48,              IF(数据!AI389&lt;=12, 5*权重!Y$48+(数据!AI389-6)*权重!Y$49,                              5*权重!Y$48+6*权重!Y$49+(数据!AI389-12)*权重!Y$51              )
 )</f>
        <v>3.3333333333333354E-2</v>
      </c>
      <c r="AJ389" s="16">
        <f>IF( 数据!AJ389&lt;=6,(数据!AJ389-1)*权重!Z$48,              IF(数据!AJ389&lt;=10, 5*权重!Z$48+(数据!AJ389-4)*权重!Z$50,                              5*权重!Z$48+4*权重!Z$50+(数据!AJ389-10)*权重!Z$52              )  )</f>
        <v>8.0750000000000011</v>
      </c>
      <c r="AK389" s="16">
        <f>IF( 数据!AK389&lt;=6,(数据!AK389-1)*权重!AA$48,              IF(数据!AK389&lt;=10, 5*权重!AA$48+(数据!AK389-4)*权重!AA$50,                              5*权重!AA$48+4*权重!AA$50+(数据!AK389-10)*权重!AA$52              )  )</f>
        <v>-1.1000000000000001</v>
      </c>
      <c r="AL389" s="16">
        <f>IF( 数据!AL389&lt;=6,(数据!AL389-1)*权重!AB$48,              IF(数据!AL389&lt;=12, 5*权重!AB$48+(数据!AL389-6)*权重!AB$49,                              5*权重!AB$48+6*权重!AB$49+(数据!AL389-12)*权重!AB$51              )
 )</f>
        <v>13.5</v>
      </c>
      <c r="AM389" s="16">
        <f>IF( 数据!AM389&lt;=6,(数据!AM389-1)*权重!AC$48,              IF(数据!AM389&lt;=12, 5*权重!AC$48+(数据!AM389-6)*权重!AC$49,                              5*权重!AC$48+6*权重!AC$49+(数据!AM389-12)*权重!AC$51              )
 )</f>
        <v>8.8666666666666671</v>
      </c>
      <c r="AN389" s="16">
        <f>IF( 数据!AN389&lt;=6,(数据!AN389-1)*权重!AD$48,              IF(数据!AN389&lt;=12, 5*权重!AD$48+(数据!AN389-6)*权重!AD$49,                              5*权重!AD$48+6*权重!AD$49+(数据!AN389-12)*权重!AD$51              )
 )</f>
        <v>67.875</v>
      </c>
      <c r="AO389" s="16">
        <f>IF( 数据!AO389&lt;=6,(数据!AO389-1)*权重!AE$48,              IF(数据!AO389&lt;=12, 5*权重!AE$48+(数据!AO389-6)*权重!AE$49,                              5*权重!AE$48+6*权重!AE$49+(数据!AO389-12)*权重!AE$51              )
 )</f>
        <v>8.3500000000000014</v>
      </c>
      <c r="AP389" s="16">
        <f>IF( 数据!AP389&lt;=6,(数据!AP389-1)*权重!AF$48,              IF(数据!AP389&lt;=12, 5*权重!AF$48+(数据!AP389-6)*权重!AF$49,                              5*权重!AF$48+6*权重!AF$49+(数据!AP389-12)*权重!AF$51              )
 )</f>
        <v>14.166666666666666</v>
      </c>
      <c r="AQ389" s="16">
        <f>IF( 数据!AQ389&lt;=6,(数据!AQ389-1)*权重!AG$48,              IF(数据!AQ389&lt;=12, 5*权重!AG$48+(数据!AQ389-6)*权重!AG$49,                              5*权重!AG$48+6*权重!AG$49+(数据!AQ389-12)*权重!AG$51              )
 )</f>
        <v>18.316666666666666</v>
      </c>
      <c r="AR389" s="16">
        <f>IF( 数据!AR389&lt;=6,(数据!AR389-1)*权重!AH$48,              IF(数据!AR389&lt;=12, 5*权重!AH$48+(数据!AR389-6)*权重!AH$49,                              5*权重!AH$48+6*权重!AH$49+(数据!AR389-12)*权重!AH$51              )
 )</f>
        <v>13.399999999999999</v>
      </c>
      <c r="AS389" s="16">
        <f>IF( 数据!AS389&lt;=6,(数据!AS389-1)*权重!AI$48,              IF(数据!AS389&lt;=12, 5*权重!AI$48+(数据!AS389-6)*权重!AI$49,                              5*权重!AI$48+6*权重!AI$49+(数据!AS389-12)*权重!AI$51              )
 )</f>
        <v>5.7000000000000011</v>
      </c>
      <c r="AT389" s="16">
        <f>IF( 数据!AT389&lt;=6,(数据!AT389-1)*权重!AJ$48,              IF(数据!AT389&lt;=12, 5*权重!AJ$48+(数据!AT389-6)*权重!AJ$49,                              5*权重!AJ$48+6*权重!AJ$49+(数据!AT389-12)*权重!AJ$51              )
 )</f>
        <v>67</v>
      </c>
      <c r="AU389" s="16">
        <f>IF( 数据!AU389&lt;=6,(数据!AU389-1)*权重!AK$48,              IF(数据!AU389&lt;=12, 5*权重!AK$48+(数据!AU389-6)*权重!AK$49,                              5*权重!AK$48+6*权重!AK$49+(数据!AU389-12)*权重!AK$51              )
 )</f>
        <v>13.899999999999999</v>
      </c>
      <c r="AV389" s="16">
        <f>IF( 数据!AV389&lt;=6,(数据!AV389-1)*权重!AL$48,              IF(数据!AV389&lt;=10, 5*权重!AL$48+(数据!AV389-4)*权重!AL$50,                              5*权重!AL$48+4*权重!AL$50+(数据!AV389-10)*权重!AL$52              )  )</f>
        <v>2.5499999999999998</v>
      </c>
      <c r="AW389" s="16">
        <f>IF( 数据!AW389&lt;=6,(数据!AW389-1)*权重!AM$48,              IF(数据!AW389&lt;=10, 5*权重!AM$48+(数据!AW389-4)*权重!AM$50,                              5*权重!AM$48+4*权重!AM$50+(数据!AW389-10)*权重!AM$52              )  )</f>
        <v>4.2</v>
      </c>
      <c r="AX389" s="16">
        <f>IF( 数据!AX389&lt;=6,(数据!AX389-1)*权重!AN$48,              IF(数据!AX389&lt;=10, 5*权重!AN$48+(数据!AX389-4)*权重!AN$50,                              5*权重!AN$48+4*权重!AN$50+(数据!AX389-10)*权重!AN$52              )  )</f>
        <v>22.912499999999998</v>
      </c>
      <c r="AY389" s="8">
        <v>2</v>
      </c>
      <c r="AZ389" s="8">
        <v>1</v>
      </c>
      <c r="BA389" s="8">
        <v>3</v>
      </c>
      <c r="BB389" s="8">
        <v>1</v>
      </c>
      <c r="BC389" s="8">
        <v>2</v>
      </c>
      <c r="BD389" s="8">
        <v>2</v>
      </c>
      <c r="BE389" s="8">
        <v>3</v>
      </c>
      <c r="BF389" s="8">
        <v>2</v>
      </c>
      <c r="BG389" s="8">
        <v>3</v>
      </c>
      <c r="BH389" s="8">
        <v>2</v>
      </c>
      <c r="BI389" s="8">
        <v>1</v>
      </c>
      <c r="BJ389" s="8" t="s">
        <v>26</v>
      </c>
      <c r="BK389" s="8" t="s">
        <v>20</v>
      </c>
      <c r="BL389" s="8">
        <v>14</v>
      </c>
      <c r="BM389" s="8" t="s">
        <v>26</v>
      </c>
      <c r="BN389" s="8"/>
      <c r="BO389" s="8">
        <v>5</v>
      </c>
      <c r="BP389" s="34">
        <v>46203</v>
      </c>
      <c r="BQ389" s="8" t="s">
        <v>21</v>
      </c>
      <c r="BR389" s="8" t="s">
        <v>156</v>
      </c>
    </row>
    <row r="390" spans="1:70" ht="15.5" thickBot="1" x14ac:dyDescent="0.35">
      <c r="A390" s="8" t="s">
        <v>26</v>
      </c>
      <c r="B390" s="16">
        <f t="shared" si="15"/>
        <v>423.03250000000003</v>
      </c>
      <c r="C390" s="8" t="s">
        <v>734</v>
      </c>
      <c r="D390" s="8" t="s">
        <v>154</v>
      </c>
      <c r="E390" s="33">
        <v>1</v>
      </c>
      <c r="F390" s="8">
        <v>0</v>
      </c>
      <c r="G390" s="8" t="s">
        <v>155</v>
      </c>
      <c r="H390" s="8" t="s">
        <v>735</v>
      </c>
      <c r="I390" s="8">
        <v>26</v>
      </c>
      <c r="J390" s="8">
        <v>138</v>
      </c>
      <c r="K390" s="8">
        <v>155</v>
      </c>
      <c r="L390" s="16">
        <f>IF( 数据!L390&lt;=6,(数据!L390-1)*权重!B$48,              IF(数据!L390&lt;=12, 5*权重!B$48+(数据!L390-6)*权重!B$49,                              5*权重!B$48+6*权重!B$49+(数据!L390-12)*权重!B$51              )
 )</f>
        <v>3</v>
      </c>
      <c r="M390" s="16">
        <f>IF( 数据!M390&lt;=6,(数据!M390-1)*权重!C$48,              IF(数据!M390&lt;=12, 5*权重!C$48+(数据!M390-6)*权重!C$49,                              5*权重!C$48+6*权重!C$49+(数据!M390-12)*权重!C$51              )
 )</f>
        <v>0.5</v>
      </c>
      <c r="N390" s="16">
        <f>IF( 数据!N390&lt;=6,(数据!N390-1)*权重!D$48,              IF(数据!N390&lt;=12, 5*权重!D$48+(数据!N390-6)*权重!D$49,                              5*权重!D$48+6*权重!D$49+(数据!N390-12)*权重!D$51              )
 )</f>
        <v>0.52833333333333332</v>
      </c>
      <c r="O390" s="16">
        <f>IF( 数据!O390&lt;=6,(数据!O390-1)*权重!E$48,              IF(数据!O390&lt;=12, 5*权重!E$48+(数据!O390-6)*权重!E$49,                              5*权重!E$48+6*权重!E$49+(数据!O390-12)*权重!E$51              )
 )</f>
        <v>0</v>
      </c>
      <c r="P390" s="16">
        <f>IF( 数据!P390&lt;=6,(数据!P390-1)*权重!F$48,              IF(数据!P390&lt;=12, 5*权重!F$48+(数据!P390-6)*权重!F$49,                              5*权重!F$48+6*权重!F$49+(数据!P390-12)*权重!F$51              )
 )</f>
        <v>-2.7333333333333329</v>
      </c>
      <c r="Q390" s="16">
        <f>IF( 数据!Q390&lt;=6,(数据!Q390-1)*权重!G$48,              IF(数据!Q390&lt;=12, 5*权重!G$48+(数据!Q390-6)*权重!G$49,                              5*权重!G$48+6*权重!G$49+(数据!Q390-12)*权重!G$51              )
 )</f>
        <v>0</v>
      </c>
      <c r="R390" s="16">
        <f>IF( 数据!R390&lt;=6,(数据!R390-1)*权重!H$48,              IF(数据!R390&lt;=12, 5*权重!H$48+(数据!R390-6)*权重!H$49,                              5*权重!H$48+6*权重!H$49+(数据!R390-12)*权重!H$51              )
 )</f>
        <v>0</v>
      </c>
      <c r="S390" s="16">
        <f>IF( 数据!S390&lt;=6,(数据!S390-1)*权重!I$48,              IF(数据!S390&lt;=12, 5*权重!I$48+(数据!S390-6)*权重!I$49,                              5*权重!I$48+6*权重!I$49+(数据!S390-12)*权重!I$51              )
 )</f>
        <v>16.566666666666666</v>
      </c>
      <c r="T390" s="16">
        <f>IF( 数据!T390&lt;=6,(数据!T390-1)*权重!J$48,              IF(数据!T390&lt;=12, 5*权重!J$48+(数据!T390-6)*权重!J$49,                              5*权重!J$48+6*权重!J$49+(数据!T390-12)*权重!J$51              )
 )</f>
        <v>2.8833333333333333</v>
      </c>
      <c r="U390" s="16">
        <f>IF( 数据!U390&lt;=6,(数据!U390-1)*权重!K$48,              IF(数据!U390&lt;=12, 5*权重!K$48+(数据!U390-6)*权重!K$49,                              5*权重!K$48+6*权重!K$49+(数据!U390-12)*权重!K$51              )
 )</f>
        <v>0</v>
      </c>
      <c r="V390" s="16">
        <f>IF( 数据!V390&lt;=6,(数据!V390-1)*权重!L$48,              IF(数据!V390&lt;=12, 5*权重!L$48+(数据!V390-6)*权重!L$49,                              5*权重!L$48+6*权重!L$49+(数据!V390-12)*权重!L$51              )
 )</f>
        <v>8.8333333333333339</v>
      </c>
      <c r="W390" s="16">
        <f>IF( 数据!W390&lt;=6,(数据!W390-1)*权重!M$48,              IF(数据!W390&lt;=12, 5*权重!M$48+(数据!W390-6)*权重!M$49,                              5*权重!M$48+6*权重!M$49+(数据!W390-12)*权重!M$51              )
 )</f>
        <v>-0.5</v>
      </c>
      <c r="X390" s="16">
        <f>IF( 数据!X390&lt;=6,(数据!X390-1)*权重!N$48,              IF(数据!X390&lt;=12, 5*权重!N$48+(数据!X390-6)*权重!N$49,                              5*权重!N$48+6*权重!N$49+(数据!X390-12)*权重!N$51              )
 )</f>
        <v>2.7333333333333329</v>
      </c>
      <c r="Y390" s="16">
        <f>IF( 数据!Y390&lt;=6,(数据!Y390-1)*权重!O$48,              IF(数据!Y390&lt;=12, 5*权重!O$48+(数据!Y390-6)*权重!O$49,                              5*权重!O$48+6*权重!O$49+(数据!Y390-12)*权重!O$51              )
 )</f>
        <v>1.45</v>
      </c>
      <c r="Z390" s="16">
        <f>IF( 数据!Z390&lt;=6,(数据!Z390-1)*权重!P$48,              IF(数据!Z390&lt;=10, 5*权重!P$48+(数据!Z390-4)*权重!P$50,                              5*权重!P$48+4*权重!P$50+(数据!Z390-10)*权重!P$52              )  )</f>
        <v>-0.72500000000000009</v>
      </c>
      <c r="AA390" s="16">
        <f>IF( 数据!AA390&lt;=6,(数据!AA390-1)*权重!Q$48,              IF(数据!AA390&lt;=12, 5*权重!Q$48+(数据!AA390-6)*权重!Q$49,                              5*权重!Q$48+6*权重!Q$49+(数据!AA390-12)*权重!Q$51              )
 )</f>
        <v>5.8</v>
      </c>
      <c r="AB390" s="16">
        <f>IF( 数据!AB390&lt;=6,(数据!AB390-1)*权重!R$48,              IF(数据!AB390&lt;=10, 5*权重!R$48+(数据!AB390-4)*权重!R$50,                              5*权重!R$48+4*权重!R$50+(数据!AB390-10)*权重!R$52              )  )</f>
        <v>55.25</v>
      </c>
      <c r="AC390" s="16">
        <f>IF( 数据!AC390&lt;=6,(数据!AC390-1)*权重!S$48,              IF(数据!AC390&lt;=12, 5*权重!S$48+(数据!AC390-6)*权重!S$49,                              5*权重!S$48+6*权重!S$49+(数据!AC390-12)*权重!S$51              )
 )</f>
        <v>18.75</v>
      </c>
      <c r="AD390" s="16">
        <f>IF( 数据!AD390&lt;=6,(数据!AD390-1)*权重!T$48,              IF(数据!AD390&lt;=12, 5*权重!T$48+(数据!AD390-6)*权重!T$49,                              5*权重!T$48+6*权重!T$49+(数据!AD390-12)*权重!T$51              )
 )</f>
        <v>-0.83333333333333304</v>
      </c>
      <c r="AE390" s="16">
        <f>IF( 数据!AE390&lt;=6,(数据!AE390-1)*权重!U$48,              IF(数据!AE390&lt;=10, 5*权重!U$48+(数据!AE390-4)*权重!U$50,                              5*权重!U$48+4*权重!U$50+(数据!AE390-10)*权重!U$52              )  )</f>
        <v>-3.2749999999999995</v>
      </c>
      <c r="AF390" s="16">
        <f>IF( 数据!AF390&lt;=6,(数据!AF390-1)*权重!V$48,              IF(数据!AF390&lt;=10, 5*权重!V$48+(数据!AF390-4)*权重!V$50,                              5*权重!V$48+4*权重!V$50+(数据!AF390-10)*权重!V$52              )  )</f>
        <v>7.0875000000000004</v>
      </c>
      <c r="AG390" s="16">
        <f>IF( 数据!AG390&lt;=6,(数据!AG390-1)*权重!W$48,              IF(数据!AG390&lt;=12, 5*权重!W$48+(数据!AG390-6)*权重!W$49,                              5*权重!W$48+6*权重!W$49+(数据!AG390-12)*权重!W$51              )
 )</f>
        <v>3.75</v>
      </c>
      <c r="AH390" s="16">
        <f>IF( 数据!AH390&lt;=6,(数据!AH390-1)*权重!X$48,              IF(数据!AH390&lt;=10, 5*权重!X$48+(数据!AH390-4)*权重!X$50,                              5*权重!X$48+4*权重!X$50+(数据!AH390-10)*权重!X$52              )  )</f>
        <v>6.25E-2</v>
      </c>
      <c r="AI390" s="16">
        <f>IF( 数据!AI390&lt;=6,(数据!AI390-1)*权重!Y$48,              IF(数据!AI390&lt;=12, 5*权重!Y$48+(数据!AI390-6)*权重!Y$49,                              5*权重!Y$48+6*权重!Y$49+(数据!AI390-12)*权重!Y$51              )
 )</f>
        <v>0.53333333333333333</v>
      </c>
      <c r="AJ390" s="16">
        <f>IF( 数据!AJ390&lt;=6,(数据!AJ390-1)*权重!Z$48,              IF(数据!AJ390&lt;=10, 5*权重!Z$48+(数据!AJ390-4)*权重!Z$50,                              5*权重!Z$48+4*权重!Z$50+(数据!AJ390-10)*权重!Z$52              )  )</f>
        <v>9.25</v>
      </c>
      <c r="AK390" s="16">
        <f>IF( 数据!AK390&lt;=6,(数据!AK390-1)*权重!AA$48,              IF(数据!AK390&lt;=10, 5*权重!AA$48+(数据!AK390-4)*权重!AA$50,                              5*权重!AA$48+4*权重!AA$50+(数据!AK390-10)*权重!AA$52              )  )</f>
        <v>-1.4500000000000002</v>
      </c>
      <c r="AL390" s="16">
        <f>IF( 数据!AL390&lt;=6,(数据!AL390-1)*权重!AB$48,              IF(数据!AL390&lt;=12, 5*权重!AB$48+(数据!AL390-6)*权重!AB$49,                              5*权重!AB$48+6*权重!AB$49+(数据!AL390-12)*权重!AB$51              )
 )</f>
        <v>13.5</v>
      </c>
      <c r="AM390" s="16">
        <f>IF( 数据!AM390&lt;=6,(数据!AM390-1)*权重!AC$48,              IF(数据!AM390&lt;=12, 5*权重!AC$48+(数据!AM390-6)*权重!AC$49,                              5*权重!AC$48+6*权重!AC$49+(数据!AM390-12)*权重!AC$51              )
 )</f>
        <v>9.2333333333333343</v>
      </c>
      <c r="AN390" s="16">
        <f>IF( 数据!AN390&lt;=6,(数据!AN390-1)*权重!AD$48,              IF(数据!AN390&lt;=12, 5*权重!AD$48+(数据!AN390-6)*权重!AD$49,                              5*权重!AD$48+6*权重!AD$49+(数据!AN390-12)*权重!AD$51              )
 )</f>
        <v>82.0625</v>
      </c>
      <c r="AO390" s="16">
        <f>IF( 数据!AO390&lt;=6,(数据!AO390-1)*权重!AE$48,              IF(数据!AO390&lt;=12, 5*权重!AE$48+(数据!AO390-6)*权重!AE$49,                              5*权重!AE$48+6*权重!AE$49+(数据!AO390-12)*权重!AE$51              )
 )</f>
        <v>8.3500000000000014</v>
      </c>
      <c r="AP390" s="16">
        <f>IF( 数据!AP390&lt;=6,(数据!AP390-1)*权重!AF$48,              IF(数据!AP390&lt;=12, 5*权重!AF$48+(数据!AP390-6)*权重!AF$49,                              5*权重!AF$48+6*权重!AF$49+(数据!AP390-12)*权重!AF$51              )
 )</f>
        <v>16.399999999999999</v>
      </c>
      <c r="AQ390" s="16">
        <f>IF( 数据!AQ390&lt;=6,(数据!AQ390-1)*权重!AG$48,              IF(数据!AQ390&lt;=12, 5*权重!AG$48+(数据!AQ390-6)*权重!AG$49,                              5*权重!AG$48+6*权重!AG$49+(数据!AQ390-12)*权重!AG$51              )
 )</f>
        <v>18.833333333333336</v>
      </c>
      <c r="AR390" s="16">
        <f>IF( 数据!AR390&lt;=6,(数据!AR390-1)*权重!AH$48,              IF(数据!AR390&lt;=12, 5*权重!AH$48+(数据!AR390-6)*权重!AH$49,                              5*权重!AH$48+6*权重!AH$49+(数据!AR390-12)*权重!AH$51              )
 )</f>
        <v>16.899999999999999</v>
      </c>
      <c r="AS390" s="16">
        <f>IF( 数据!AS390&lt;=6,(数据!AS390-1)*权重!AI$48,              IF(数据!AS390&lt;=12, 5*权重!AI$48+(数据!AS390-6)*权重!AI$49,                              5*权重!AI$48+6*权重!AI$49+(数据!AS390-12)*权重!AI$51              )
 )</f>
        <v>4.416666666666667</v>
      </c>
      <c r="AT390" s="16">
        <f>IF( 数据!AT390&lt;=6,(数据!AT390-1)*权重!AJ$48,              IF(数据!AT390&lt;=12, 5*权重!AJ$48+(数据!AT390-6)*权重!AJ$49,                              5*权重!AJ$48+6*权重!AJ$49+(数据!AT390-12)*权重!AJ$51              )
 )</f>
        <v>81.625</v>
      </c>
      <c r="AU390" s="16">
        <f>IF( 数据!AU390&lt;=6,(数据!AU390-1)*权重!AK$48,              IF(数据!AU390&lt;=12, 5*权重!AK$48+(数据!AU390-6)*权重!AK$49,                              5*权重!AK$48+6*权重!AK$49+(数据!AU390-12)*权重!AK$51              )
 )</f>
        <v>14.499999999999998</v>
      </c>
      <c r="AV390" s="16">
        <f>IF( 数据!AV390&lt;=6,(数据!AV390-1)*权重!AL$48,              IF(数据!AV390&lt;=10, 5*权重!AL$48+(数据!AV390-4)*权重!AL$50,                              5*权重!AL$48+4*权重!AL$50+(数据!AV390-10)*权重!AL$52              )  )</f>
        <v>2.5499999999999998</v>
      </c>
      <c r="AW390" s="16">
        <f>IF( 数据!AW390&lt;=6,(数据!AW390-1)*权重!AM$48,              IF(数据!AW390&lt;=10, 5*权重!AM$48+(数据!AW390-4)*权重!AM$50,                              5*权重!AM$48+4*权重!AM$50+(数据!AW390-10)*权重!AM$52              )  )</f>
        <v>3.45</v>
      </c>
      <c r="AX390" s="16">
        <f>IF( 数据!AX390&lt;=6,(数据!AX390-1)*权重!AN$48,              IF(数据!AX390&lt;=10, 5*权重!AN$48+(数据!AX390-4)*权重!AN$50,                              5*权重!AN$48+4*权重!AN$50+(数据!AX390-10)*权重!AN$52              )  )</f>
        <v>23.75</v>
      </c>
      <c r="AY390" s="8">
        <v>2</v>
      </c>
      <c r="AZ390" s="8">
        <v>3</v>
      </c>
      <c r="BA390" s="8">
        <v>3</v>
      </c>
      <c r="BB390" s="8">
        <v>2</v>
      </c>
      <c r="BC390" s="8">
        <v>2</v>
      </c>
      <c r="BD390" s="8">
        <v>3</v>
      </c>
      <c r="BE390" s="8">
        <v>2</v>
      </c>
      <c r="BF390" s="8">
        <v>3</v>
      </c>
      <c r="BG390" s="8">
        <v>3</v>
      </c>
      <c r="BH390" s="8">
        <v>4</v>
      </c>
      <c r="BI390" s="8">
        <v>2</v>
      </c>
      <c r="BJ390" s="8" t="s">
        <v>26</v>
      </c>
      <c r="BK390" s="8" t="s">
        <v>20</v>
      </c>
      <c r="BL390" s="8">
        <v>14</v>
      </c>
      <c r="BM390" s="8" t="s">
        <v>26</v>
      </c>
      <c r="BN390" s="8"/>
      <c r="BO390" s="8">
        <v>17</v>
      </c>
      <c r="BP390" s="34">
        <v>47299</v>
      </c>
      <c r="BQ390" s="8" t="s">
        <v>21</v>
      </c>
      <c r="BR390" s="8" t="s">
        <v>156</v>
      </c>
    </row>
    <row r="391" spans="1:70" ht="15.5" thickBot="1" x14ac:dyDescent="0.35">
      <c r="A391" s="8" t="s">
        <v>26</v>
      </c>
      <c r="B391" s="16">
        <f t="shared" si="15"/>
        <v>421.76999999999992</v>
      </c>
      <c r="C391" s="8" t="s">
        <v>736</v>
      </c>
      <c r="D391" s="8" t="s">
        <v>154</v>
      </c>
      <c r="E391" s="33">
        <v>1</v>
      </c>
      <c r="F391" s="8">
        <v>0</v>
      </c>
      <c r="G391" s="8" t="s">
        <v>20</v>
      </c>
      <c r="H391" s="8" t="s">
        <v>369</v>
      </c>
      <c r="I391" s="8">
        <v>25</v>
      </c>
      <c r="J391" s="8">
        <v>145</v>
      </c>
      <c r="K391" s="8">
        <v>151</v>
      </c>
      <c r="L391" s="16">
        <f>IF( 数据!L391&lt;=6,(数据!L391-1)*权重!B$48,              IF(数据!L391&lt;=12, 5*权重!B$48+(数据!L391-6)*权重!B$49,                              5*权重!B$48+6*权重!B$49+(数据!L391-12)*权重!B$51              )
 )</f>
        <v>3</v>
      </c>
      <c r="M391" s="16">
        <f>IF( 数据!M391&lt;=6,(数据!M391-1)*权重!C$48,              IF(数据!M391&lt;=12, 5*权重!C$48+(数据!M391-6)*权重!C$49,                              5*权重!C$48+6*权重!C$49+(数据!M391-12)*权重!C$51              )
 )</f>
        <v>0.5</v>
      </c>
      <c r="N391" s="16">
        <f>IF( 数据!N391&lt;=6,(数据!N391-1)*权重!D$48,              IF(数据!N391&lt;=12, 5*权重!D$48+(数据!N391-6)*权重!D$49,                              5*权重!D$48+6*权重!D$49+(数据!N391-12)*权重!D$51              )
 )</f>
        <v>-0.27999999999999992</v>
      </c>
      <c r="O391" s="16">
        <f>IF( 数据!O391&lt;=6,(数据!O391-1)*权重!E$48,              IF(数据!O391&lt;=12, 5*权重!E$48+(数据!O391-6)*权重!E$49,                              5*权重!E$48+6*权重!E$49+(数据!O391-12)*权重!E$51              )
 )</f>
        <v>0</v>
      </c>
      <c r="P391" s="16">
        <f>IF( 数据!P391&lt;=6,(数据!P391-1)*权重!F$48,              IF(数据!P391&lt;=12, 5*权重!F$48+(数据!P391-6)*权重!F$49,                              5*权重!F$48+6*权重!F$49+(数据!P391-12)*权重!F$51              )
 )</f>
        <v>-3.4999999999999996</v>
      </c>
      <c r="Q391" s="16">
        <f>IF( 数据!Q391&lt;=6,(数据!Q391-1)*权重!G$48,              IF(数据!Q391&lt;=12, 5*权重!G$48+(数据!Q391-6)*权重!G$49,                              5*权重!G$48+6*权重!G$49+(数据!Q391-12)*权重!G$51              )
 )</f>
        <v>0</v>
      </c>
      <c r="R391" s="16">
        <f>IF( 数据!R391&lt;=6,(数据!R391-1)*权重!H$48,              IF(数据!R391&lt;=12, 5*权重!H$48+(数据!R391-6)*权重!H$49,                              5*权重!H$48+6*权重!H$49+(数据!R391-12)*权重!H$51              )
 )</f>
        <v>0</v>
      </c>
      <c r="S391" s="16">
        <f>IF( 数据!S391&lt;=6,(数据!S391-1)*权重!I$48,              IF(数据!S391&lt;=12, 5*权重!I$48+(数据!S391-6)*权重!I$49,                              5*权重!I$48+6*权重!I$49+(数据!S391-12)*权重!I$51              )
 )</f>
        <v>15.2</v>
      </c>
      <c r="T391" s="16">
        <f>IF( 数据!T391&lt;=6,(数据!T391-1)*权重!J$48,              IF(数据!T391&lt;=12, 5*权重!J$48+(数据!T391-6)*权重!J$49,                              5*权重!J$48+6*权重!J$49+(数据!T391-12)*权重!J$51              )
 )</f>
        <v>2.2999999999999998</v>
      </c>
      <c r="U391" s="16">
        <f>IF( 数据!U391&lt;=6,(数据!U391-1)*权重!K$48,              IF(数据!U391&lt;=12, 5*权重!K$48+(数据!U391-6)*权重!K$49,                              5*权重!K$48+6*权重!K$49+(数据!U391-12)*权重!K$51              )
 )</f>
        <v>0</v>
      </c>
      <c r="V391" s="16">
        <f>IF( 数据!V391&lt;=6,(数据!V391-1)*权重!L$48,              IF(数据!V391&lt;=12, 5*权重!L$48+(数据!V391-6)*权重!L$49,                              5*权重!L$48+6*权重!L$49+(数据!V391-12)*权重!L$51              )
 )</f>
        <v>5.6666666666666679</v>
      </c>
      <c r="W391" s="16">
        <f>IF( 数据!W391&lt;=6,(数据!W391-1)*权重!M$48,              IF(数据!W391&lt;=12, 5*权重!M$48+(数据!W391-6)*权重!M$49,                              5*权重!M$48+6*权重!M$49+(数据!W391-12)*权重!M$51              )
 )</f>
        <v>-0.51666666666666661</v>
      </c>
      <c r="X391" s="16">
        <f>IF( 数据!X391&lt;=6,(数据!X391-1)*权重!N$48,              IF(数据!X391&lt;=12, 5*权重!N$48+(数据!X391-6)*权重!N$49,                              5*权重!N$48+6*权重!N$49+(数据!X391-12)*权重!N$51              )
 )</f>
        <v>1.8833333333333333</v>
      </c>
      <c r="Y391" s="16">
        <f>IF( 数据!Y391&lt;=6,(数据!Y391-1)*权重!O$48,              IF(数据!Y391&lt;=12, 5*权重!O$48+(数据!Y391-6)*权重!O$49,                              5*权重!O$48+6*权重!O$49+(数据!Y391-12)*权重!O$51              )
 )</f>
        <v>1.3666666666666667</v>
      </c>
      <c r="Z391" s="16">
        <f>IF( 数据!Z391&lt;=6,(数据!Z391-1)*权重!P$48,              IF(数据!Z391&lt;=10, 5*权重!P$48+(数据!Z391-4)*权重!P$50,                              5*权重!P$48+4*权重!P$50+(数据!Z391-10)*权重!P$52              )  )</f>
        <v>-1.85</v>
      </c>
      <c r="AA391" s="16">
        <f>IF( 数据!AA391&lt;=6,(数据!AA391-1)*权重!Q$48,              IF(数据!AA391&lt;=12, 5*权重!Q$48+(数据!AA391-6)*权重!Q$49,                              5*权重!Q$48+6*权重!Q$49+(数据!AA391-12)*权重!Q$51              )
 )</f>
        <v>6.5</v>
      </c>
      <c r="AB391" s="16">
        <f>IF( 数据!AB391&lt;=6,(数据!AB391-1)*权重!R$48,              IF(数据!AB391&lt;=10, 5*权重!R$48+(数据!AB391-4)*权重!R$50,                              5*权重!R$48+4*权重!R$50+(数据!AB391-10)*权重!R$52              )  )</f>
        <v>56.75</v>
      </c>
      <c r="AC391" s="16">
        <f>IF( 数据!AC391&lt;=6,(数据!AC391-1)*权重!S$48,              IF(数据!AC391&lt;=12, 5*权重!S$48+(数据!AC391-6)*权重!S$49,                              5*权重!S$48+6*权重!S$49+(数据!AC391-12)*权重!S$51              )
 )</f>
        <v>20.866666666666667</v>
      </c>
      <c r="AD391" s="16">
        <f>IF( 数据!AD391&lt;=6,(数据!AD391-1)*权重!T$48,              IF(数据!AD391&lt;=12, 5*权重!T$48+(数据!AD391-6)*权重!T$49,                              5*权重!T$48+6*权重!T$49+(数据!AD391-12)*权重!T$51              )
 )</f>
        <v>-1.5999999999999996</v>
      </c>
      <c r="AE391" s="16">
        <f>IF( 数据!AE391&lt;=6,(数据!AE391-1)*权重!U$48,              IF(数据!AE391&lt;=10, 5*权重!U$48+(数据!AE391-4)*权重!U$50,                              5*权重!U$48+4*权重!U$50+(数据!AE391-10)*权重!U$52              )  )</f>
        <v>-2.9999999999999996</v>
      </c>
      <c r="AF391" s="16">
        <f>IF( 数据!AF391&lt;=6,(数据!AF391-1)*权重!V$48,              IF(数据!AF391&lt;=10, 5*权重!V$48+(数据!AF391-4)*权重!V$50,                              5*权重!V$48+4*权重!V$50+(数据!AF391-10)*权重!V$52              )  )</f>
        <v>7.6125000000000007</v>
      </c>
      <c r="AG391" s="16">
        <f>IF( 数据!AG391&lt;=6,(数据!AG391-1)*权重!W$48,              IF(数据!AG391&lt;=12, 5*权重!W$48+(数据!AG391-6)*权重!W$49,                              5*权重!W$48+6*权重!W$49+(数据!AG391-12)*权重!W$51              )
 )</f>
        <v>3.3</v>
      </c>
      <c r="AH391" s="16">
        <f>IF( 数据!AH391&lt;=6,(数据!AH391-1)*权重!X$48,              IF(数据!AH391&lt;=10, 5*权重!X$48+(数据!AH391-4)*权重!X$50,                              5*权重!X$48+4*权重!X$50+(数据!AH391-10)*权重!X$52              )  )</f>
        <v>0.17500000000000004</v>
      </c>
      <c r="AI391" s="16">
        <f>IF( 数据!AI391&lt;=6,(数据!AI391-1)*权重!Y$48,              IF(数据!AI391&lt;=12, 5*权重!Y$48+(数据!AI391-6)*权重!Y$49,                              5*权重!Y$48+6*权重!Y$49+(数据!AI391-12)*权重!Y$51              )
 )</f>
        <v>0.26666666666666666</v>
      </c>
      <c r="AJ391" s="16">
        <f>IF( 数据!AJ391&lt;=6,(数据!AJ391-1)*权重!Z$48,              IF(数据!AJ391&lt;=10, 5*权重!Z$48+(数据!AJ391-4)*权重!Z$50,                              5*权重!Z$48+4*权重!Z$50+(数据!AJ391-10)*权重!Z$52              )  )</f>
        <v>8.6625000000000014</v>
      </c>
      <c r="AK391" s="16">
        <f>IF( 数据!AK391&lt;=6,(数据!AK391-1)*权重!AA$48,              IF(数据!AK391&lt;=10, 5*权重!AA$48+(数据!AK391-4)*权重!AA$50,                              5*权重!AA$48+4*权重!AA$50+(数据!AK391-10)*权重!AA$52              )  )</f>
        <v>-1.2750000000000001</v>
      </c>
      <c r="AL391" s="16">
        <f>IF( 数据!AL391&lt;=6,(数据!AL391-1)*权重!AB$48,              IF(数据!AL391&lt;=12, 5*权重!AB$48+(数据!AL391-6)*权重!AB$49,                              5*权重!AB$48+6*权重!AB$49+(数据!AL391-12)*权重!AB$51              )
 )</f>
        <v>13.5</v>
      </c>
      <c r="AM391" s="16">
        <f>IF( 数据!AM391&lt;=6,(数据!AM391-1)*权重!AC$48,              IF(数据!AM391&lt;=12, 5*权重!AC$48+(数据!AM391-6)*权重!AC$49,                              5*权重!AC$48+6*权重!AC$49+(数据!AM391-12)*权重!AC$51              )
 )</f>
        <v>8.8666666666666671</v>
      </c>
      <c r="AN391" s="16">
        <f>IF( 数据!AN391&lt;=6,(数据!AN391-1)*权重!AD$48,              IF(数据!AN391&lt;=12, 5*权重!AD$48+(数据!AN391-6)*权重!AD$49,                              5*权重!AD$48+6*权重!AD$49+(数据!AN391-12)*权重!AD$51              )
 )</f>
        <v>82.0625</v>
      </c>
      <c r="AO391" s="16">
        <f>IF( 数据!AO391&lt;=6,(数据!AO391-1)*权重!AE$48,              IF(数据!AO391&lt;=12, 5*权重!AE$48+(数据!AO391-6)*权重!AE$49,                              5*权重!AE$48+6*权重!AE$49+(数据!AO391-12)*权重!AE$51              )
 )</f>
        <v>8.3500000000000014</v>
      </c>
      <c r="AP391" s="16">
        <f>IF( 数据!AP391&lt;=6,(数据!AP391-1)*权重!AF$48,              IF(数据!AP391&lt;=12, 5*权重!AF$48+(数据!AP391-6)*权重!AF$49,                              5*权重!AF$48+6*权重!AF$49+(数据!AP391-12)*权重!AF$51              )
 )</f>
        <v>15.433333333333334</v>
      </c>
      <c r="AQ391" s="16">
        <f>IF( 数据!AQ391&lt;=6,(数据!AQ391-1)*权重!AG$48,              IF(数据!AQ391&lt;=12, 5*权重!AG$48+(数据!AQ391-6)*权重!AG$49,                              5*权重!AG$48+6*权重!AG$49+(数据!AQ391-12)*权重!AG$51              )
 )</f>
        <v>19.866666666666667</v>
      </c>
      <c r="AR391" s="16">
        <f>IF( 数据!AR391&lt;=6,(数据!AR391-1)*权重!AH$48,              IF(数据!AR391&lt;=12, 5*权重!AH$48+(数据!AR391-6)*权重!AH$49,                              5*权重!AH$48+6*权重!AH$49+(数据!AR391-12)*权重!AH$51              )
 )</f>
        <v>16.899999999999999</v>
      </c>
      <c r="AS391" s="16">
        <f>IF( 数据!AS391&lt;=6,(数据!AS391-1)*权重!AI$48,              IF(数据!AS391&lt;=12, 5*权重!AI$48+(数据!AS391-6)*权重!AI$49,                              5*权重!AI$48+6*权重!AI$49+(数据!AS391-12)*权重!AI$51              )
 )</f>
        <v>6.6500000000000012</v>
      </c>
      <c r="AT391" s="16">
        <f>IF( 数据!AT391&lt;=6,(数据!AT391-1)*权重!AJ$48,              IF(数据!AT391&lt;=12, 5*权重!AJ$48+(数据!AT391-6)*权重!AJ$49,                              5*权重!AJ$48+6*权重!AJ$49+(数据!AT391-12)*权重!AJ$51              )
 )</f>
        <v>81.625</v>
      </c>
      <c r="AU391" s="16">
        <f>IF( 数据!AU391&lt;=6,(数据!AU391-1)*权重!AK$48,              IF(数据!AU391&lt;=12, 5*权重!AK$48+(数据!AU391-6)*权重!AK$49,                              5*权重!AK$48+6*权重!AK$49+(数据!AU391-12)*权重!AK$51              )
 )</f>
        <v>15.099999999999998</v>
      </c>
      <c r="AV391" s="16">
        <f>IF( 数据!AV391&lt;=6,(数据!AV391-1)*权重!AL$48,              IF(数据!AV391&lt;=10, 5*权重!AL$48+(数据!AV391-4)*权重!AL$50,                              5*权重!AL$48+4*权重!AL$50+(数据!AV391-10)*权重!AL$52              )  )</f>
        <v>2.9749999999999996</v>
      </c>
      <c r="AW391" s="16">
        <f>IF( 数据!AW391&lt;=6,(数据!AW391-1)*权重!AM$48,              IF(数据!AW391&lt;=10, 5*权重!AM$48+(数据!AW391-4)*权重!AM$50,                              5*权重!AM$48+4*权重!AM$50+(数据!AW391-10)*权重!AM$52              )  )</f>
        <v>3.8250000000000002</v>
      </c>
      <c r="AX391" s="16">
        <f>IF( 数据!AX391&lt;=6,(数据!AX391-1)*权重!AN$48,              IF(数据!AX391&lt;=10, 5*权重!AN$48+(数据!AX391-4)*权重!AN$50,                              5*权重!AN$48+4*权重!AN$50+(数据!AX391-10)*权重!AN$52              )  )</f>
        <v>24.587499999999999</v>
      </c>
      <c r="AY391" s="8">
        <v>3</v>
      </c>
      <c r="AZ391" s="8">
        <v>2</v>
      </c>
      <c r="BA391" s="8">
        <v>3</v>
      </c>
      <c r="BB391" s="8">
        <v>3</v>
      </c>
      <c r="BC391" s="8">
        <v>2</v>
      </c>
      <c r="BD391" s="8">
        <v>3</v>
      </c>
      <c r="BE391" s="8">
        <v>2</v>
      </c>
      <c r="BF391" s="8">
        <v>2</v>
      </c>
      <c r="BG391" s="8">
        <v>2</v>
      </c>
      <c r="BH391" s="8">
        <v>1</v>
      </c>
      <c r="BI391" s="8">
        <v>2</v>
      </c>
      <c r="BJ391" s="8" t="s">
        <v>26</v>
      </c>
      <c r="BK391" s="8" t="s">
        <v>20</v>
      </c>
      <c r="BL391" s="8">
        <v>16</v>
      </c>
      <c r="BM391" s="8" t="s">
        <v>26</v>
      </c>
      <c r="BN391" s="8"/>
      <c r="BO391" s="8">
        <v>1</v>
      </c>
      <c r="BP391" s="34">
        <v>46568</v>
      </c>
      <c r="BQ391" s="8" t="s">
        <v>21</v>
      </c>
      <c r="BR391" s="8" t="s">
        <v>156</v>
      </c>
    </row>
    <row r="392" spans="1:70" ht="15.5" thickBot="1" x14ac:dyDescent="0.35">
      <c r="A392" s="8" t="s">
        <v>26</v>
      </c>
      <c r="B392" s="16">
        <f>SUM(L392:AX392)</f>
        <v>312.0025</v>
      </c>
      <c r="C392" s="8" t="s">
        <v>737</v>
      </c>
      <c r="D392" s="8" t="s">
        <v>154</v>
      </c>
      <c r="E392" s="33">
        <v>1</v>
      </c>
      <c r="F392" s="8">
        <v>0</v>
      </c>
      <c r="G392" s="8" t="s">
        <v>155</v>
      </c>
      <c r="H392" s="8" t="s">
        <v>32</v>
      </c>
      <c r="I392" s="8">
        <v>31</v>
      </c>
      <c r="J392" s="8">
        <v>98</v>
      </c>
      <c r="K392" s="8">
        <v>128</v>
      </c>
      <c r="L392" s="16">
        <f>IF( 数据!L392&lt;=6,(数据!L392-1)*权重!B$48,              IF(数据!L392&lt;=12, 5*权重!B$48+(数据!L392-6)*权重!B$49,                              5*权重!B$48+6*权重!B$49+(数据!L392-12)*权重!B$51              )
 )</f>
        <v>2.8</v>
      </c>
      <c r="M392" s="16">
        <f>IF( 数据!M392&lt;=6,(数据!M392-1)*权重!C$48,              IF(数据!M392&lt;=12, 5*权重!C$48+(数据!M392-6)*权重!C$49,                              5*权重!C$48+6*权重!C$49+(数据!M392-12)*权重!C$51              )
 )</f>
        <v>1.1599999999999999</v>
      </c>
      <c r="N392" s="16">
        <f>IF( 数据!N392&lt;=6,(数据!N392-1)*权重!D$48,              IF(数据!N392&lt;=12, 5*权重!D$48+(数据!N392-6)*权重!D$49,                              5*权重!D$48+6*权重!D$49+(数据!N392-12)*权重!D$51              )
 )</f>
        <v>0</v>
      </c>
      <c r="O392" s="16">
        <f>IF( 数据!O392&lt;=6,(数据!O392-1)*权重!E$48,              IF(数据!O392&lt;=12, 5*权重!E$48+(数据!O392-6)*权重!E$49,                              5*权重!E$48+6*权重!E$49+(数据!O392-12)*权重!E$51              )
 )</f>
        <v>0</v>
      </c>
      <c r="P392" s="16">
        <f>IF( 数据!P392&lt;=6,(数据!P392-1)*权重!F$48,              IF(数据!P392&lt;=12, 5*权重!F$48+(数据!P392-6)*权重!F$49,                              5*权重!F$48+6*权重!F$49+(数据!P392-12)*权重!F$51              )
 )</f>
        <v>-3.5333333333333328</v>
      </c>
      <c r="Q392" s="16">
        <f>IF( 数据!Q392&lt;=6,(数据!Q392-1)*权重!G$48,              IF(数据!Q392&lt;=12, 5*权重!G$48+(数据!Q392-6)*权重!G$49,                              5*权重!G$48+6*权重!G$49+(数据!Q392-12)*权重!G$51              )
 )</f>
        <v>0</v>
      </c>
      <c r="R392" s="16">
        <f>IF( 数据!R392&lt;=6,(数据!R392-1)*权重!H$48,              IF(数据!R392&lt;=12, 5*权重!H$48+(数据!R392-6)*权重!H$49,                              5*权重!H$48+6*权重!H$49+(数据!R392-12)*权重!H$51              )
 )</f>
        <v>0</v>
      </c>
      <c r="S392" s="16">
        <f>IF( 数据!S392&lt;=6,(数据!S392-1)*权重!I$48,              IF(数据!S392&lt;=12, 5*权重!I$48+(数据!S392-6)*权重!I$49,                              5*权重!I$48+6*权重!I$49+(数据!S392-12)*权重!I$51              )
 )</f>
        <v>2.4</v>
      </c>
      <c r="T392" s="16">
        <f>IF( 数据!T392&lt;=6,(数据!T392-1)*权重!J$48,              IF(数据!T392&lt;=12, 5*权重!J$48+(数据!T392-6)*权重!J$49,                              5*权重!J$48+6*权重!J$49+(数据!T392-12)*权重!J$51              )
 )</f>
        <v>1.4</v>
      </c>
      <c r="U392" s="16">
        <f>IF( 数据!U392&lt;=6,(数据!U392-1)*权重!K$48,              IF(数据!U392&lt;=12, 5*权重!K$48+(数据!U392-6)*权重!K$49,                              5*权重!K$48+6*权重!K$49+(数据!U392-12)*权重!K$51              )
 )</f>
        <v>0</v>
      </c>
      <c r="V392" s="16">
        <f>IF( 数据!V392&lt;=6,(数据!V392-1)*权重!L$48,              IF(数据!V392&lt;=12, 5*权重!L$48+(数据!V392-6)*权重!L$49,                              5*权重!L$48+6*权重!L$49+(数据!V392-12)*权重!L$51              )
 )</f>
        <v>2.12</v>
      </c>
      <c r="W392" s="16">
        <f>IF( 数据!W392&lt;=6,(数据!W392-1)*权重!M$48,              IF(数据!W392&lt;=12, 5*权重!M$48+(数据!W392-6)*权重!M$49,                              5*权重!M$48+6*权重!M$49+(数据!W392-12)*权重!M$51              )
 )</f>
        <v>-0.56666666666666665</v>
      </c>
      <c r="X392" s="16">
        <f>IF( 数据!X392&lt;=6,(数据!X392-1)*权重!N$48,              IF(数据!X392&lt;=12, 5*权重!N$48+(数据!X392-6)*权重!N$49,                              5*权重!N$48+6*权重!N$49+(数据!X392-12)*权重!N$51              )
 )</f>
        <v>2.2999999999999998</v>
      </c>
      <c r="Y392" s="16">
        <f>IF( 数据!Y392&lt;=6,(数据!Y392-1)*权重!O$48,              IF(数据!Y392&lt;=12, 5*权重!O$48+(数据!Y392-6)*权重!O$49,                              5*权重!O$48+6*权重!O$49+(数据!Y392-12)*权重!O$51              )
 )</f>
        <v>0</v>
      </c>
      <c r="Z392" s="16">
        <f>IF( 数据!Z392&lt;=6,(数据!Z392-1)*权重!P$48,              IF(数据!Z392&lt;=10, 5*权重!P$48+(数据!Z392-4)*权重!P$50,                              5*权重!P$48+4*权重!P$50+(数据!Z392-10)*权重!P$52              )  )</f>
        <v>0</v>
      </c>
      <c r="AA392" s="16">
        <f>IF( 数据!AA392&lt;=6,(数据!AA392-1)*权重!Q$48,              IF(数据!AA392&lt;=12, 5*权重!Q$48+(数据!AA392-6)*权重!Q$49,                              5*权重!Q$48+6*权重!Q$49+(数据!AA392-12)*权重!Q$51              )
 )</f>
        <v>4.5</v>
      </c>
      <c r="AB392" s="16">
        <f>IF( 数据!AB392&lt;=6,(数据!AB392-1)*权重!R$48,              IF(数据!AB392&lt;=10, 5*权重!R$48+(数据!AB392-4)*权重!R$50,                              5*权重!R$48+4*权重!R$50+(数据!AB392-10)*权重!R$52              )  )</f>
        <v>55.2</v>
      </c>
      <c r="AC392" s="16">
        <f>IF( 数据!AC392&lt;=6,(数据!AC392-1)*权重!S$48,              IF(数据!AC392&lt;=12, 5*权重!S$48+(数据!AC392-6)*权重!S$49,                              5*权重!S$48+6*权重!S$49+(数据!AC392-12)*权重!S$51              )
 )</f>
        <v>17.25</v>
      </c>
      <c r="AD392" s="16">
        <f>IF( 数据!AD392&lt;=6,(数据!AD392-1)*权重!T$48,              IF(数据!AD392&lt;=12, 5*权重!T$48+(数据!AD392-6)*权重!T$49,                              5*权重!T$48+6*权重!T$49+(数据!AD392-12)*权重!T$51              )
 )</f>
        <v>-0.83333333333333304</v>
      </c>
      <c r="AE392" s="16">
        <f>IF( 数据!AE392&lt;=6,(数据!AE392-1)*权重!U$48,              IF(数据!AE392&lt;=10, 5*权重!U$48+(数据!AE392-4)*权重!U$50,                              5*权重!U$48+4*权重!U$50+(数据!AE392-10)*权重!U$52              )  )</f>
        <v>-2.7249999999999996</v>
      </c>
      <c r="AF392" s="16">
        <f>IF( 数据!AF392&lt;=6,(数据!AF392-1)*权重!V$48,              IF(数据!AF392&lt;=10, 5*权重!V$48+(数据!AF392-4)*权重!V$50,                              5*权重!V$48+4*权重!V$50+(数据!AF392-10)*权重!V$52              )  )</f>
        <v>6.0750000000000002</v>
      </c>
      <c r="AG392" s="16">
        <f>IF( 数据!AG392&lt;=6,(数据!AG392-1)*权重!W$48,              IF(数据!AG392&lt;=12, 5*权重!W$48+(数据!AG392-6)*权重!W$49,                              5*权重!W$48+6*权重!W$49+(数据!AG392-12)*权重!W$51              )
 )</f>
        <v>5.05</v>
      </c>
      <c r="AH392" s="16">
        <f>IF( 数据!AH392&lt;=6,(数据!AH392-1)*权重!X$48,              IF(数据!AH392&lt;=10, 5*权重!X$48+(数据!AH392-4)*权重!X$50,                              5*权重!X$48+4*权重!X$50+(数据!AH392-10)*权重!X$52              )  )</f>
        <v>-0.27500000000000002</v>
      </c>
      <c r="AI392" s="16">
        <f>IF( 数据!AI392&lt;=6,(数据!AI392-1)*权重!Y$48,              IF(数据!AI392&lt;=12, 5*权重!Y$48+(数据!AI392-6)*权重!Y$49,                              5*权重!Y$48+6*权重!Y$49+(数据!AI392-12)*权重!Y$51              )
 )</f>
        <v>0.16</v>
      </c>
      <c r="AJ392" s="16">
        <f>IF( 数据!AJ392&lt;=6,(数据!AJ392-1)*权重!Z$48,              IF(数据!AJ392&lt;=10, 5*权重!Z$48+(数据!AJ392-4)*权重!Z$50,                              5*权重!Z$48+4*权重!Z$50+(数据!AJ392-10)*权重!Z$52              )  )</f>
        <v>6.7750000000000004</v>
      </c>
      <c r="AK392" s="16">
        <f>IF( 数据!AK392&lt;=6,(数据!AK392-1)*权重!AA$48,              IF(数据!AK392&lt;=10, 5*权重!AA$48+(数据!AK392-4)*权重!AA$50,                              5*权重!AA$48+4*权重!AA$50+(数据!AK392-10)*权重!AA$52              )  )</f>
        <v>-1.4500000000000002</v>
      </c>
      <c r="AL392" s="16">
        <f>IF( 数据!AL392&lt;=6,(数据!AL392-1)*权重!AB$48,              IF(数据!AL392&lt;=12, 5*权重!AB$48+(数据!AL392-6)*权重!AB$49,                              5*权重!AB$48+6*权重!AB$49+(数据!AL392-12)*权重!AB$51              )
 )</f>
        <v>10.833333333333332</v>
      </c>
      <c r="AM392" s="16">
        <f>IF( 数据!AM392&lt;=6,(数据!AM392-1)*权重!AC$48,              IF(数据!AM392&lt;=12, 5*权重!AC$48+(数据!AM392-6)*权重!AC$49,                              5*权重!AC$48+6*权重!AC$49+(数据!AM392-12)*权重!AC$51              )
 )</f>
        <v>8.5</v>
      </c>
      <c r="AN392" s="16">
        <f>IF( 数据!AN392&lt;=6,(数据!AN392-1)*权重!AD$48,              IF(数据!AN392&lt;=12, 5*权重!AD$48+(数据!AN392-6)*权重!AD$49,                              5*权重!AD$48+6*权重!AD$49+(数据!AN392-12)*权重!AD$51              )
 )</f>
        <v>39.041666666666664</v>
      </c>
      <c r="AO392" s="16">
        <f>IF( 数据!AO392&lt;=6,(数据!AO392-1)*权重!AE$48,              IF(数据!AO392&lt;=12, 5*权重!AE$48+(数据!AO392-6)*权重!AE$49,                              5*权重!AE$48+6*权重!AE$49+(数据!AO392-12)*权重!AE$51              )
 )</f>
        <v>20.3</v>
      </c>
      <c r="AP392" s="16">
        <f>IF( 数据!AP392&lt;=6,(数据!AP392-1)*权重!AF$48,              IF(数据!AP392&lt;=12, 5*权重!AF$48+(数据!AP392-6)*权重!AF$49,                              5*权重!AF$48+6*权重!AF$49+(数据!AP392-12)*权重!AF$51              )
 )</f>
        <v>14.5</v>
      </c>
      <c r="AQ392" s="16">
        <f>IF( 数据!AQ392&lt;=6,(数据!AQ392-1)*权重!AG$48,              IF(数据!AQ392&lt;=12, 5*权重!AG$48+(数据!AQ392-6)*权重!AG$49,                              5*权重!AG$48+6*权重!AG$49+(数据!AQ392-12)*权重!AG$51              )
 )</f>
        <v>18.833333333333336</v>
      </c>
      <c r="AR392" s="16">
        <f>IF( 数据!AR392&lt;=6,(数据!AR392-1)*权重!AH$48,              IF(数据!AR392&lt;=12, 5*权重!AH$48+(数据!AR392-6)*权重!AH$49,                              5*权重!AH$48+6*权重!AH$49+(数据!AR392-12)*权重!AH$51              )
 )</f>
        <v>11.716666666666665</v>
      </c>
      <c r="AS392" s="16">
        <f>IF( 数据!AS392&lt;=6,(数据!AS392-1)*权重!AI$48,              IF(数据!AS392&lt;=12, 5*权重!AI$48+(数据!AS392-6)*权重!AI$49,                              5*权重!AI$48+6*权重!AI$49+(数据!AS392-12)*权重!AI$51              )
 )</f>
        <v>6.6500000000000012</v>
      </c>
      <c r="AT392" s="16">
        <f>IF( 数据!AT392&lt;=6,(数据!AT392-1)*权重!AJ$48,              IF(数据!AT392&lt;=12, 5*权重!AJ$48+(数据!AT392-6)*权重!AJ$49,                              5*权重!AJ$48+6*权重!AJ$49+(数据!AT392-12)*权重!AJ$51              )
 )</f>
        <v>48.3125</v>
      </c>
      <c r="AU392" s="16">
        <f>IF( 数据!AU392&lt;=6,(数据!AU392-1)*权重!AK$48,              IF(数据!AU392&lt;=12, 5*权重!AK$48+(数据!AU392-6)*权重!AK$49,                              5*权重!AK$48+6*权重!AK$49+(数据!AU392-12)*权重!AK$51              )
 )</f>
        <v>10.833333333333332</v>
      </c>
      <c r="AV392" s="16">
        <f>IF( 数据!AV392&lt;=6,(数据!AV392-1)*权重!AL$48,              IF(数据!AV392&lt;=10, 5*权重!AL$48+(数据!AV392-4)*权重!AL$50,                              5*权重!AL$48+4*权重!AL$50+(数据!AV392-10)*权重!AL$52              )  )</f>
        <v>1.7</v>
      </c>
      <c r="AW392" s="16">
        <f>IF( 数据!AW392&lt;=6,(数据!AW392-1)*权重!AM$48,              IF(数据!AW392&lt;=10, 5*权重!AM$48+(数据!AW392-4)*权重!AM$50,                              5*权重!AM$48+4*权重!AM$50+(数据!AW392-10)*权重!AM$52              )  )</f>
        <v>2.5750000000000002</v>
      </c>
      <c r="AX392" s="16">
        <f>IF( 数据!AX392&lt;=6,(数据!AX392-1)*权重!AN$48,              IF(数据!AX392&lt;=10, 5*权重!AN$48+(数据!AX392-4)*权重!AN$50,                              5*权重!AN$48+4*权重!AN$50+(数据!AX392-10)*权重!AN$52              )  )</f>
        <v>20.399999999999999</v>
      </c>
      <c r="AY392" s="8">
        <v>12</v>
      </c>
      <c r="AZ392" s="8">
        <v>13</v>
      </c>
      <c r="BA392" s="8">
        <v>11</v>
      </c>
      <c r="BB392" s="8">
        <v>11</v>
      </c>
      <c r="BC392" s="8">
        <v>13</v>
      </c>
      <c r="BD392" s="8">
        <v>11</v>
      </c>
      <c r="BE392" s="8">
        <v>11</v>
      </c>
      <c r="BF392" s="8">
        <v>12</v>
      </c>
      <c r="BG392" s="8">
        <v>10</v>
      </c>
      <c r="BH392" s="8">
        <v>11</v>
      </c>
      <c r="BI392" s="8">
        <v>14</v>
      </c>
      <c r="BJ392" s="8" t="s">
        <v>26</v>
      </c>
      <c r="BK392" s="8" t="s">
        <v>20</v>
      </c>
      <c r="BL392" s="8">
        <v>12</v>
      </c>
      <c r="BM392" s="8" t="s">
        <v>26</v>
      </c>
      <c r="BN392" s="8"/>
      <c r="BO392" s="8" t="s">
        <v>26</v>
      </c>
      <c r="BP392" s="34">
        <v>46568</v>
      </c>
      <c r="BQ392" s="8" t="s">
        <v>21</v>
      </c>
      <c r="BR392" s="8" t="s">
        <v>156</v>
      </c>
    </row>
    <row r="393" spans="1:70" ht="15.5" thickBot="1" x14ac:dyDescent="0.35">
      <c r="A393" s="8" t="s">
        <v>26</v>
      </c>
      <c r="B393" s="16">
        <f>SUM(L393:AX393)</f>
        <v>372.59500000000003</v>
      </c>
      <c r="C393" s="8" t="s">
        <v>738</v>
      </c>
      <c r="D393" s="8" t="s">
        <v>154</v>
      </c>
      <c r="E393" s="33">
        <v>1</v>
      </c>
      <c r="F393" s="8">
        <v>0</v>
      </c>
      <c r="G393" s="8" t="s">
        <v>29</v>
      </c>
      <c r="H393" s="8" t="s">
        <v>221</v>
      </c>
      <c r="I393" s="8">
        <v>30</v>
      </c>
      <c r="J393" s="8">
        <v>133</v>
      </c>
      <c r="K393" s="8">
        <v>155</v>
      </c>
      <c r="L393" s="16">
        <f>IF( 数据!L393&lt;=6,(数据!L393-1)*权重!B$48,              IF(数据!L393&lt;=12, 5*权重!B$48+(数据!L393-6)*权重!B$49,                              5*权重!B$48+6*权重!B$49+(数据!L393-12)*权重!B$51              )
 )</f>
        <v>3.9333333333333331</v>
      </c>
      <c r="M393" s="16">
        <f>IF( 数据!M393&lt;=6,(数据!M393-1)*权重!C$48,              IF(数据!M393&lt;=12, 5*权重!C$48+(数据!M393-6)*权重!C$49,                              5*权重!C$48+6*权重!C$49+(数据!M393-12)*权重!C$51              )
 )</f>
        <v>0.90000000000000013</v>
      </c>
      <c r="N393" s="16">
        <f>IF( 数据!N393&lt;=6,(数据!N393-1)*权重!D$48,              IF(数据!N393&lt;=12, 5*权重!D$48+(数据!N393-6)*权重!D$49,                              5*权重!D$48+6*权重!D$49+(数据!N393-12)*权重!D$51              )
 )</f>
        <v>0.27</v>
      </c>
      <c r="O393" s="16">
        <f>IF( 数据!O393&lt;=6,(数据!O393-1)*权重!E$48,              IF(数据!O393&lt;=12, 5*权重!E$48+(数据!O393-6)*权重!E$49,                              5*权重!E$48+6*权重!E$49+(数据!O393-12)*权重!E$51              )
 )</f>
        <v>0</v>
      </c>
      <c r="P393" s="16">
        <f>IF( 数据!P393&lt;=6,(数据!P393-1)*权重!F$48,              IF(数据!P393&lt;=12, 5*权重!F$48+(数据!P393-6)*权重!F$49,                              5*权重!F$48+6*权重!F$49+(数据!P393-12)*权重!F$51              )
 )</f>
        <v>-2.7333333333333329</v>
      </c>
      <c r="Q393" s="16">
        <f>IF( 数据!Q393&lt;=6,(数据!Q393-1)*权重!G$48,              IF(数据!Q393&lt;=12, 5*权重!G$48+(数据!Q393-6)*权重!G$49,                              5*权重!G$48+6*权重!G$49+(数据!Q393-12)*权重!G$51              )
 )</f>
        <v>0</v>
      </c>
      <c r="R393" s="16">
        <f>IF( 数据!R393&lt;=6,(数据!R393-1)*权重!H$48,              IF(数据!R393&lt;=12, 5*权重!H$48+(数据!R393-6)*权重!H$49,                              5*权重!H$48+6*权重!H$49+(数据!R393-12)*权重!H$51              )
 )</f>
        <v>0</v>
      </c>
      <c r="S393" s="16">
        <f>IF( 数据!S393&lt;=6,(数据!S393-1)*权重!I$48,              IF(数据!S393&lt;=12, 5*权重!I$48+(数据!S393-6)*权重!I$49,                              5*权重!I$48+6*权重!I$49+(数据!S393-12)*权重!I$51              )
 )</f>
        <v>15.2</v>
      </c>
      <c r="T393" s="16">
        <f>IF( 数据!T393&lt;=6,(数据!T393-1)*权重!J$48,              IF(数据!T393&lt;=12, 5*权重!J$48+(数据!T393-6)*权重!J$49,                              5*权重!J$48+6*权重!J$49+(数据!T393-12)*权重!J$51              )
 )</f>
        <v>0.79999999999999982</v>
      </c>
      <c r="U393" s="16">
        <f>IF( 数据!U393&lt;=6,(数据!U393-1)*权重!K$48,              IF(数据!U393&lt;=12, 5*权重!K$48+(数据!U393-6)*权重!K$49,                              5*权重!K$48+6*权重!K$49+(数据!U393-12)*权重!K$51              )
 )</f>
        <v>0</v>
      </c>
      <c r="V393" s="16">
        <f>IF( 数据!V393&lt;=6,(数据!V393-1)*权重!L$48,              IF(数据!V393&lt;=12, 5*权重!L$48+(数据!V393-6)*权重!L$49,                              5*权重!L$48+6*权重!L$49+(数据!V393-12)*权重!L$51              )
 )</f>
        <v>6.4</v>
      </c>
      <c r="W393" s="16">
        <f>IF( 数据!W393&lt;=6,(数据!W393-1)*权重!M$48,              IF(数据!W393&lt;=12, 5*权重!M$48+(数据!W393-6)*权重!M$49,                              5*权重!M$48+6*权重!M$49+(数据!W393-12)*权重!M$51              )
 )</f>
        <v>0.1333333333333333</v>
      </c>
      <c r="X393" s="16">
        <f>IF( 数据!X393&lt;=6,(数据!X393-1)*权重!N$48,              IF(数据!X393&lt;=12, 5*权重!N$48+(数据!X393-6)*权重!N$49,                              5*权重!N$48+6*权重!N$49+(数据!X393-12)*权重!N$51              )
 )</f>
        <v>1.8833333333333333</v>
      </c>
      <c r="Y393" s="16">
        <f>IF( 数据!Y393&lt;=6,(数据!Y393-1)*权重!O$48,              IF(数据!Y393&lt;=12, 5*权重!O$48+(数据!Y393-6)*权重!O$49,                              5*权重!O$48+6*权重!O$49+(数据!Y393-12)*权重!O$51              )
 )</f>
        <v>1.5333333333333332</v>
      </c>
      <c r="Z393" s="16">
        <f>IF( 数据!Z393&lt;=6,(数据!Z393-1)*权重!P$48,              IF(数据!Z393&lt;=10, 5*权重!P$48+(数据!Z393-4)*权重!P$50,                              5*权重!P$48+4*权重!P$50+(数据!Z393-10)*权重!P$52              )  )</f>
        <v>-1.425</v>
      </c>
      <c r="AA393" s="16">
        <f>IF( 数据!AA393&lt;=6,(数据!AA393-1)*权重!Q$48,              IF(数据!AA393&lt;=12, 5*权重!Q$48+(数据!AA393-6)*权重!Q$49,                              5*权重!Q$48+6*权重!Q$49+(数据!AA393-12)*权重!Q$51              )
 )</f>
        <v>5.833333333333333</v>
      </c>
      <c r="AB393" s="16">
        <f>IF( 数据!AB393&lt;=6,(数据!AB393-1)*权重!R$48,              IF(数据!AB393&lt;=10, 5*权重!R$48+(数据!AB393-4)*权重!R$50,                              5*权重!R$48+4*权重!R$50+(数据!AB393-10)*权重!R$52              )  )</f>
        <v>57.5</v>
      </c>
      <c r="AC393" s="16">
        <f>IF( 数据!AC393&lt;=6,(数据!AC393-1)*权重!S$48,              IF(数据!AC393&lt;=12, 5*权重!S$48+(数据!AC393-6)*权重!S$49,                              5*权重!S$48+6*权重!S$49+(数据!AC393-12)*权重!S$51              )
 )</f>
        <v>20.183333333333334</v>
      </c>
      <c r="AD393" s="16">
        <f>IF( 数据!AD393&lt;=6,(数据!AD393-1)*权重!T$48,              IF(数据!AD393&lt;=12, 5*权重!T$48+(数据!AD393-6)*权重!T$49,                              5*权重!T$48+6*权重!T$49+(数据!AD393-12)*权重!T$51              )
 )</f>
        <v>-0.86666666666666625</v>
      </c>
      <c r="AE393" s="16">
        <f>IF( 数据!AE393&lt;=6,(数据!AE393-1)*权重!U$48,              IF(数据!AE393&lt;=10, 5*权重!U$48+(数据!AE393-4)*权重!U$50,                              5*权重!U$48+4*权重!U$50+(数据!AE393-10)*权重!U$52              )  )</f>
        <v>-1.3999999999999995</v>
      </c>
      <c r="AF393" s="16">
        <f>IF( 数据!AF393&lt;=6,(数据!AF393-1)*权重!V$48,              IF(数据!AF393&lt;=10, 5*权重!V$48+(数据!AF393-4)*权重!V$50,                              5*权重!V$48+4*权重!V$50+(数据!AF393-10)*权重!V$52              )  )</f>
        <v>7.8750000000000009</v>
      </c>
      <c r="AG393" s="16">
        <f>IF( 数据!AG393&lt;=6,(数据!AG393-1)*权重!W$48,              IF(数据!AG393&lt;=12, 5*权重!W$48+(数据!AG393-6)*权重!W$49,                              5*权重!W$48+6*权重!W$49+(数据!AG393-12)*权重!W$51              )
 )</f>
        <v>3.4999999999999996</v>
      </c>
      <c r="AH393" s="16">
        <f>IF( 数据!AH393&lt;=6,(数据!AH393-1)*权重!X$48,              IF(数据!AH393&lt;=10, 5*权重!X$48+(数据!AH393-4)*权重!X$50,                              5*权重!X$48+4*权重!X$50+(数据!AH393-10)*权重!X$52              )  )</f>
        <v>6.25E-2</v>
      </c>
      <c r="AI393" s="16">
        <f>IF( 数据!AI393&lt;=6,(数据!AI393-1)*权重!Y$48,              IF(数据!AI393&lt;=12, 5*权重!Y$48+(数据!AI393-6)*权重!Y$49,                              5*权重!Y$48+6*权重!Y$49+(数据!AI393-12)*权重!Y$51              )
 )</f>
        <v>0.26666666666666666</v>
      </c>
      <c r="AJ393" s="16">
        <f>IF( 数据!AJ393&lt;=6,(数据!AJ393-1)*权重!Z$48,              IF(数据!AJ393&lt;=10, 5*权重!Z$48+(数据!AJ393-4)*权重!Z$50,                              5*权重!Z$48+4*权重!Z$50+(数据!AJ393-10)*权重!Z$52              )  )</f>
        <v>9.8375000000000004</v>
      </c>
      <c r="AK393" s="16">
        <f>IF( 数据!AK393&lt;=6,(数据!AK393-1)*权重!AA$48,              IF(数据!AK393&lt;=10, 5*权重!AA$48+(数据!AK393-4)*权重!AA$50,                              5*权重!AA$48+4*权重!AA$50+(数据!AK393-10)*权重!AA$52              )  )</f>
        <v>-0.92500000000000004</v>
      </c>
      <c r="AL393" s="16">
        <f>IF( 数据!AL393&lt;=6,(数据!AL393-1)*权重!AB$48,              IF(数据!AL393&lt;=12, 5*权重!AB$48+(数据!AL393-6)*权重!AB$49,                              5*权重!AB$48+6*权重!AB$49+(数据!AL393-12)*权重!AB$51              )
 )</f>
        <v>15.3</v>
      </c>
      <c r="AM393" s="16">
        <f>IF( 数据!AM393&lt;=6,(数据!AM393-1)*权重!AC$48,              IF(数据!AM393&lt;=12, 5*权重!AC$48+(数据!AM393-6)*权重!AC$49,                              5*权重!AC$48+6*权重!AC$49+(数据!AM393-12)*权重!AC$51              )
 )</f>
        <v>9.2333333333333343</v>
      </c>
      <c r="AN393" s="16">
        <f>IF( 数据!AN393&lt;=6,(数据!AN393-1)*权重!AD$48,              IF(数据!AN393&lt;=12, 5*权重!AD$48+(数据!AN393-6)*权重!AD$49,                              5*权重!AD$48+6*权重!AD$49+(数据!AN393-12)*权重!AD$51              )
 )</f>
        <v>46.25</v>
      </c>
      <c r="AO393" s="16">
        <f>IF( 数据!AO393&lt;=6,(数据!AO393-1)*权重!AE$48,              IF(数据!AO393&lt;=12, 5*权重!AE$48+(数据!AO393-6)*权重!AE$49,                              5*权重!AE$48+6*权重!AE$49+(数据!AO393-12)*权重!AE$51              )
 )</f>
        <v>15.1</v>
      </c>
      <c r="AP393" s="16">
        <f>IF( 数据!AP393&lt;=6,(数据!AP393-1)*权重!AF$48,              IF(数据!AP393&lt;=12, 5*权重!AF$48+(数据!AP393-6)*权重!AF$49,                              5*权重!AF$48+6*权重!AF$49+(数据!AP393-12)*权重!AF$51              )
 )</f>
        <v>13.833333333333334</v>
      </c>
      <c r="AQ393" s="16">
        <f>IF( 数据!AQ393&lt;=6,(数据!AQ393-1)*权重!AG$48,              IF(数据!AQ393&lt;=12, 5*权重!AG$48+(数据!AQ393-6)*权重!AG$49,                              5*权重!AG$48+6*权重!AG$49+(数据!AQ393-12)*权重!AG$51              )
 )</f>
        <v>18.833333333333336</v>
      </c>
      <c r="AR393" s="16">
        <f>IF( 数据!AR393&lt;=6,(数据!AR393-1)*权重!AH$48,              IF(数据!AR393&lt;=12, 5*权重!AH$48+(数据!AR393-6)*权重!AH$49,                              5*权重!AH$48+6*权重!AH$49+(数据!AR393-12)*权重!AH$51              )
 )</f>
        <v>13.399999999999999</v>
      </c>
      <c r="AS393" s="16">
        <f>IF( 数据!AS393&lt;=6,(数据!AS393-1)*权重!AI$48,              IF(数据!AS393&lt;=12, 5*权重!AI$48+(数据!AS393-6)*权重!AI$49,                              5*权重!AI$48+6*权重!AI$49+(数据!AS393-12)*权重!AI$51              )
 )</f>
        <v>6.6500000000000012</v>
      </c>
      <c r="AT393" s="16">
        <f>IF( 数据!AT393&lt;=6,(数据!AT393-1)*权重!AJ$48,              IF(数据!AT393&lt;=12, 5*权重!AJ$48+(数据!AT393-6)*权重!AJ$49,                              5*权重!AJ$48+6*权重!AJ$49+(数据!AT393-12)*权重!AJ$51              )
 )</f>
        <v>60.770833333333343</v>
      </c>
      <c r="AU393" s="16">
        <f>IF( 数据!AU393&lt;=6,(数据!AU393-1)*权重!AK$48,              IF(数据!AU393&lt;=12, 5*权重!AK$48+(数据!AU393-6)*权重!AK$49,                              5*权重!AK$48+6*权重!AK$49+(数据!AU393-12)*权重!AK$51              )
 )</f>
        <v>13.899999999999999</v>
      </c>
      <c r="AV393" s="16">
        <f>IF( 数据!AV393&lt;=6,(数据!AV393-1)*权重!AL$48,              IF(数据!AV393&lt;=10, 5*权重!AL$48+(数据!AV393-4)*权重!AL$50,                              5*权重!AL$48+4*权重!AL$50+(数据!AV393-10)*权重!AL$52              )  )</f>
        <v>3.8250000000000002</v>
      </c>
      <c r="AW393" s="16">
        <f>IF( 数据!AW393&lt;=6,(数据!AW393-1)*权重!AM$48,              IF(数据!AW393&lt;=10, 5*权重!AM$48+(数据!AW393-4)*权重!AM$50,                              5*权重!AM$48+4*权重!AM$50+(数据!AW393-10)*权重!AM$52              )  )</f>
        <v>3.8250000000000002</v>
      </c>
      <c r="AX393" s="16">
        <f>IF( 数据!AX393&lt;=6,(数据!AX393-1)*权重!AN$48,              IF(数据!AX393&lt;=10, 5*权重!AN$48+(数据!AX393-4)*权重!AN$50,                              5*权重!AN$48+4*权重!AN$50+(数据!AX393-10)*权重!AN$52              )  )</f>
        <v>22.912499999999998</v>
      </c>
      <c r="AY393" s="8">
        <v>3</v>
      </c>
      <c r="AZ393" s="8">
        <v>1</v>
      </c>
      <c r="BA393" s="8">
        <v>3</v>
      </c>
      <c r="BB393" s="8">
        <v>2</v>
      </c>
      <c r="BC393" s="8">
        <v>2</v>
      </c>
      <c r="BD393" s="8">
        <v>1</v>
      </c>
      <c r="BE393" s="8">
        <v>2</v>
      </c>
      <c r="BF393" s="8">
        <v>4</v>
      </c>
      <c r="BG393" s="8">
        <v>1</v>
      </c>
      <c r="BH393" s="8">
        <v>3</v>
      </c>
      <c r="BI393" s="8">
        <v>4</v>
      </c>
      <c r="BJ393" s="8" t="s">
        <v>26</v>
      </c>
      <c r="BK393" s="8" t="s">
        <v>20</v>
      </c>
      <c r="BL393" s="8">
        <v>16</v>
      </c>
      <c r="BM393" s="8" t="s">
        <v>26</v>
      </c>
      <c r="BN393" s="8"/>
      <c r="BO393" s="8">
        <v>17</v>
      </c>
      <c r="BP393" s="34">
        <v>46568</v>
      </c>
      <c r="BQ393" s="8" t="s">
        <v>21</v>
      </c>
      <c r="BR393" s="8" t="s">
        <v>156</v>
      </c>
    </row>
    <row r="394" spans="1:70" ht="15.5" thickBot="1" x14ac:dyDescent="0.35">
      <c r="A394" s="8" t="s">
        <v>26</v>
      </c>
      <c r="B394" s="16">
        <f t="shared" si="15"/>
        <v>370.29500000000002</v>
      </c>
      <c r="C394" s="8" t="s">
        <v>739</v>
      </c>
      <c r="D394" s="8" t="s">
        <v>154</v>
      </c>
      <c r="E394" s="33">
        <v>1</v>
      </c>
      <c r="F394" s="8">
        <v>0</v>
      </c>
      <c r="G394" s="8" t="s">
        <v>33</v>
      </c>
      <c r="H394" s="8" t="s">
        <v>32</v>
      </c>
      <c r="I394" s="8">
        <v>28</v>
      </c>
      <c r="J394" s="8">
        <v>147</v>
      </c>
      <c r="K394" s="8">
        <v>155</v>
      </c>
      <c r="L394" s="16">
        <f>IF( 数据!L394&lt;=6,(数据!L394-1)*权重!B$48,              IF(数据!L394&lt;=12, 5*权重!B$48+(数据!L394-6)*权重!B$49,                              5*权重!B$48+6*权重!B$49+(数据!L394-12)*权重!B$51              )
 )</f>
        <v>3.0833333333333335</v>
      </c>
      <c r="M394" s="16">
        <f>IF( 数据!M394&lt;=6,(数据!M394-1)*权重!C$48,              IF(数据!M394&lt;=12, 5*权重!C$48+(数据!M394-6)*权重!C$49,                              5*权重!C$48+6*权重!C$49+(数据!M394-12)*权重!C$51              )
 )</f>
        <v>0.57999999999999996</v>
      </c>
      <c r="N394" s="16">
        <f>IF( 数据!N394&lt;=6,(数据!N394-1)*权重!D$48,              IF(数据!N394&lt;=12, 5*权重!D$48+(数据!N394-6)*权重!D$49,                              5*权重!D$48+6*权重!D$49+(数据!N394-12)*权重!D$51              )
 )</f>
        <v>0</v>
      </c>
      <c r="O394" s="16">
        <f>IF( 数据!O394&lt;=6,(数据!O394-1)*权重!E$48,              IF(数据!O394&lt;=12, 5*权重!E$48+(数据!O394-6)*权重!E$49,                              5*权重!E$48+6*权重!E$49+(数据!O394-12)*权重!E$51              )
 )</f>
        <v>0</v>
      </c>
      <c r="P394" s="16">
        <f>IF( 数据!P394&lt;=6,(数据!P394-1)*权重!F$48,              IF(数据!P394&lt;=12, 5*权重!F$48+(数据!P394-6)*权重!F$49,                              5*权重!F$48+6*权重!F$49+(数据!P394-12)*权重!F$51              )
 )</f>
        <v>-3.5166666666666662</v>
      </c>
      <c r="Q394" s="16">
        <f>IF( 数据!Q394&lt;=6,(数据!Q394-1)*权重!G$48,              IF(数据!Q394&lt;=12, 5*权重!G$48+(数据!Q394-6)*权重!G$49,                              5*权重!G$48+6*权重!G$49+(数据!Q394-12)*权重!G$51              )
 )</f>
        <v>0</v>
      </c>
      <c r="R394" s="16">
        <f>IF( 数据!R394&lt;=6,(数据!R394-1)*权重!H$48,              IF(数据!R394&lt;=12, 5*权重!H$48+(数据!R394-6)*权重!H$49,                              5*权重!H$48+6*权重!H$49+(数据!R394-12)*权重!H$51              )
 )</f>
        <v>0</v>
      </c>
      <c r="S394" s="16">
        <f>IF( 数据!S394&lt;=6,(数据!S394-1)*权重!I$48,              IF(数据!S394&lt;=12, 5*权重!I$48+(数据!S394-6)*权重!I$49,                              5*权重!I$48+6*权重!I$49+(数据!S394-12)*权重!I$51              )
 )</f>
        <v>0</v>
      </c>
      <c r="T394" s="16">
        <f>IF( 数据!T394&lt;=6,(数据!T394-1)*权重!J$48,              IF(数据!T394&lt;=12, 5*权重!J$48+(数据!T394-6)*权重!J$49,                              5*权重!J$48+6*权重!J$49+(数据!T394-12)*权重!J$51              )
 )</f>
        <v>1.4</v>
      </c>
      <c r="U394" s="16">
        <f>IF( 数据!U394&lt;=6,(数据!U394-1)*权重!K$48,              IF(数据!U394&lt;=12, 5*权重!K$48+(数据!U394-6)*权重!K$49,                              5*权重!K$48+6*权重!K$49+(数据!U394-12)*权重!K$51              )
 )</f>
        <v>0</v>
      </c>
      <c r="V394" s="16">
        <f>IF( 数据!V394&lt;=6,(数据!V394-1)*权重!L$48,              IF(数据!V394&lt;=12, 5*权重!L$48+(数据!V394-6)*权重!L$49,                              5*权重!L$48+6*权重!L$49+(数据!V394-12)*权重!L$51              )
 )</f>
        <v>1.06</v>
      </c>
      <c r="W394" s="16">
        <f>IF( 数据!W394&lt;=6,(数据!W394-1)*权重!M$48,              IF(数据!W394&lt;=12, 5*权重!M$48+(数据!W394-6)*权重!M$49,                              5*权重!M$48+6*权重!M$49+(数据!W394-12)*权重!M$51              )
 )</f>
        <v>-0.51666666666666661</v>
      </c>
      <c r="X394" s="16">
        <f>IF( 数据!X394&lt;=6,(数据!X394-1)*权重!N$48,              IF(数据!X394&lt;=12, 5*权重!N$48+(数据!X394-6)*权重!N$49,                              5*权重!N$48+6*权重!N$49+(数据!X394-12)*权重!N$51              )
 )</f>
        <v>2.2166666666666663</v>
      </c>
      <c r="Y394" s="16">
        <f>IF( 数据!Y394&lt;=6,(数据!Y394-1)*权重!O$48,              IF(数据!Y394&lt;=12, 5*权重!O$48+(数据!Y394-6)*权重!O$49,                              5*权重!O$48+6*权重!O$49+(数据!Y394-12)*权重!O$51              )
 )</f>
        <v>0.48</v>
      </c>
      <c r="Z394" s="16">
        <f>IF( 数据!Z394&lt;=6,(数据!Z394-1)*权重!P$48,              IF(数据!Z394&lt;=10, 5*权重!P$48+(数据!Z394-4)*权重!P$50,                              5*权重!P$48+4*权重!P$50+(数据!Z394-10)*权重!P$52              )  )</f>
        <v>-1.0750000000000002</v>
      </c>
      <c r="AA394" s="16">
        <f>IF( 数据!AA394&lt;=6,(数据!AA394-1)*权重!Q$48,              IF(数据!AA394&lt;=12, 5*权重!Q$48+(数据!AA394-6)*权重!Q$49,                              5*权重!Q$48+6*权重!Q$49+(数据!AA394-12)*权重!Q$51              )
 )</f>
        <v>6.5</v>
      </c>
      <c r="AB394" s="16">
        <f>IF( 数据!AB394&lt;=6,(数据!AB394-1)*权重!R$48,              IF(数据!AB394&lt;=10, 5*权重!R$48+(数据!AB394-4)*权重!R$50,                              5*权重!R$48+4*权重!R$50+(数据!AB394-10)*权重!R$52              )  )</f>
        <v>53.75</v>
      </c>
      <c r="AC394" s="16">
        <f>IF( 数据!AC394&lt;=6,(数据!AC394-1)*权重!S$48,              IF(数据!AC394&lt;=12, 5*权重!S$48+(数据!AC394-6)*权重!S$49,                              5*权重!S$48+6*权重!S$49+(数据!AC394-12)*权重!S$51              )
 )</f>
        <v>20.866666666666667</v>
      </c>
      <c r="AD394" s="16">
        <f>IF( 数据!AD394&lt;=6,(数据!AD394-1)*权重!T$48,              IF(数据!AD394&lt;=12, 5*权重!T$48+(数据!AD394-6)*权重!T$49,                              5*权重!T$48+6*权重!T$49+(数据!AD394-12)*权重!T$51              )
 )</f>
        <v>-1.2333333333333329</v>
      </c>
      <c r="AE394" s="16">
        <f>IF( 数据!AE394&lt;=6,(数据!AE394-1)*权重!U$48,              IF(数据!AE394&lt;=10, 5*权重!U$48+(数据!AE394-4)*权重!U$50,                              5*权重!U$48+4*权重!U$50+(数据!AE394-10)*权重!U$52              )  )</f>
        <v>-2.1999999999999993</v>
      </c>
      <c r="AF394" s="16">
        <f>IF( 数据!AF394&lt;=6,(数据!AF394-1)*权重!V$48,              IF(数据!AF394&lt;=10, 5*权重!V$48+(数据!AF394-4)*权重!V$50,                              5*权重!V$48+4*权重!V$50+(数据!AF394-10)*权重!V$52              )  )</f>
        <v>7.6125000000000007</v>
      </c>
      <c r="AG394" s="16">
        <f>IF( 数据!AG394&lt;=6,(数据!AG394-1)*权重!W$48,              IF(数据!AG394&lt;=12, 5*权重!W$48+(数据!AG394-6)*权重!W$49,                              5*权重!W$48+6*权重!W$49+(数据!AG394-12)*权重!W$51              )
 )</f>
        <v>5.7</v>
      </c>
      <c r="AH394" s="16">
        <f>IF( 数据!AH394&lt;=6,(数据!AH394-1)*权重!X$48,              IF(数据!AH394&lt;=10, 5*权重!X$48+(数据!AH394-4)*权重!X$50,                              5*权重!X$48+4*权重!X$50+(数据!AH394-10)*权重!X$52              )  )</f>
        <v>-0.16249999999999998</v>
      </c>
      <c r="AI394" s="16">
        <f>IF( 数据!AI394&lt;=6,(数据!AI394-1)*权重!Y$48,              IF(数据!AI394&lt;=12, 5*权重!Y$48+(数据!AI394-6)*权重!Y$49,                              5*权重!Y$48+6*权重!Y$49+(数据!AI394-12)*权重!Y$51              )
 )</f>
        <v>0.26666666666666666</v>
      </c>
      <c r="AJ394" s="16">
        <f>IF( 数据!AJ394&lt;=6,(数据!AJ394-1)*权重!Z$48,              IF(数据!AJ394&lt;=10, 5*权重!Z$48+(数据!AJ394-4)*权重!Z$50,                              5*权重!Z$48+4*权重!Z$50+(数据!AJ394-10)*权重!Z$52              )  )</f>
        <v>9.8375000000000004</v>
      </c>
      <c r="AK394" s="16">
        <f>IF( 数据!AK394&lt;=6,(数据!AK394-1)*权重!AA$48,              IF(数据!AK394&lt;=10, 5*权重!AA$48+(数据!AK394-4)*权重!AA$50,                              5*权重!AA$48+4*权重!AA$50+(数据!AK394-10)*权重!AA$52              )  )</f>
        <v>-1.1000000000000001</v>
      </c>
      <c r="AL394" s="16">
        <f>IF( 数据!AL394&lt;=6,(数据!AL394-1)*权重!AB$48,              IF(数据!AL394&lt;=12, 5*权重!AB$48+(数据!AL394-6)*权重!AB$49,                              5*权重!AB$48+6*权重!AB$49+(数据!AL394-12)*权重!AB$51              )
 )</f>
        <v>14.4</v>
      </c>
      <c r="AM394" s="16">
        <f>IF( 数据!AM394&lt;=6,(数据!AM394-1)*权重!AC$48,              IF(数据!AM394&lt;=12, 5*权重!AC$48+(数据!AM394-6)*权重!AC$49,                              5*权重!AC$48+6*权重!AC$49+(数据!AM394-12)*权重!AC$51              )
 )</f>
        <v>8.8666666666666671</v>
      </c>
      <c r="AN394" s="16">
        <f>IF( 数据!AN394&lt;=6,(数据!AN394-1)*权重!AD$48,              IF(数据!AN394&lt;=12, 5*权重!AD$48+(数据!AN394-6)*权重!AD$49,                              5*权重!AD$48+6*权重!AD$49+(数据!AN394-12)*权重!AD$51              )
 )</f>
        <v>67.875</v>
      </c>
      <c r="AO394" s="16">
        <f>IF( 数据!AO394&lt;=6,(数据!AO394-1)*权重!AE$48,              IF(数据!AO394&lt;=12, 5*权重!AE$48+(数据!AO394-6)*权重!AE$49,                              5*权重!AE$48+6*权重!AE$49+(数据!AO394-12)*权重!AE$51              )
 )</f>
        <v>17.7</v>
      </c>
      <c r="AP394" s="16">
        <f>IF( 数据!AP394&lt;=6,(数据!AP394-1)*权重!AF$48,              IF(数据!AP394&lt;=12, 5*权重!AF$48+(数据!AP394-6)*权重!AF$49,                              5*权重!AF$48+6*权重!AF$49+(数据!AP394-12)*权重!AF$51              )
 )</f>
        <v>14.166666666666666</v>
      </c>
      <c r="AQ394" s="16">
        <f>IF( 数据!AQ394&lt;=6,(数据!AQ394-1)*权重!AG$48,              IF(数据!AQ394&lt;=12, 5*权重!AG$48+(数据!AQ394-6)*权重!AG$49,                              5*权重!AG$48+6*权重!AG$49+(数据!AQ394-12)*权重!AG$51              )
 )</f>
        <v>17.8</v>
      </c>
      <c r="AR394" s="16">
        <f>IF( 数据!AR394&lt;=6,(数据!AR394-1)*权重!AH$48,              IF(数据!AR394&lt;=12, 5*权重!AH$48+(数据!AR394-6)*权重!AH$49,                              5*权重!AH$48+6*权重!AH$49+(数据!AR394-12)*权重!AH$51              )
 )</f>
        <v>13.399999999999999</v>
      </c>
      <c r="AS394" s="16">
        <f>IF( 数据!AS394&lt;=6,(数据!AS394-1)*权重!AI$48,              IF(数据!AS394&lt;=12, 5*权重!AI$48+(数据!AS394-6)*权重!AI$49,                              5*权重!AI$48+6*权重!AI$49+(数据!AS394-12)*权重!AI$51              )
 )</f>
        <v>4.416666666666667</v>
      </c>
      <c r="AT394" s="16">
        <f>IF( 数据!AT394&lt;=6,(数据!AT394-1)*权重!AJ$48,              IF(数据!AT394&lt;=12, 5*权重!AJ$48+(数据!AT394-6)*权重!AJ$49,                              5*权重!AJ$48+6*权重!AJ$49+(数据!AT394-12)*权重!AJ$51              )
 )</f>
        <v>60.770833333333343</v>
      </c>
      <c r="AU394" s="16">
        <f>IF( 数据!AU394&lt;=6,(数据!AU394-1)*权重!AK$48,              IF(数据!AU394&lt;=12, 5*权重!AK$48+(数据!AU394-6)*权重!AK$49,                              5*权重!AK$48+6*权重!AK$49+(数据!AU394-12)*权重!AK$51              )
 )</f>
        <v>14.499999999999998</v>
      </c>
      <c r="AV394" s="16">
        <f>IF( 数据!AV394&lt;=6,(数据!AV394-1)*权重!AL$48,              IF(数据!AV394&lt;=10, 5*权重!AL$48+(数据!AV394-4)*权重!AL$50,                              5*权重!AL$48+4*权重!AL$50+(数据!AV394-10)*权重!AL$52              )  )</f>
        <v>3.4</v>
      </c>
      <c r="AW394" s="16">
        <f>IF( 数据!AW394&lt;=6,(数据!AW394-1)*权重!AM$48,              IF(数据!AW394&lt;=10, 5*权重!AM$48+(数据!AW394-4)*权重!AM$50,                              5*权重!AM$48+4*权重!AM$50+(数据!AW394-10)*权重!AM$52              )  )</f>
        <v>5.7</v>
      </c>
      <c r="AX394" s="16">
        <f>IF( 数据!AX394&lt;=6,(数据!AX394-1)*权重!AN$48,              IF(数据!AX394&lt;=10, 5*权重!AN$48+(数据!AX394-4)*权重!AN$50,                              5*权重!AN$48+4*权重!AN$50+(数据!AX394-10)*权重!AN$52              )  )</f>
        <v>23.75</v>
      </c>
      <c r="AY394" s="8">
        <v>16</v>
      </c>
      <c r="AZ394" s="8">
        <v>12</v>
      </c>
      <c r="BA394" s="8">
        <v>16</v>
      </c>
      <c r="BB394" s="8">
        <v>14</v>
      </c>
      <c r="BC394" s="8">
        <v>19</v>
      </c>
      <c r="BD394" s="8">
        <v>13</v>
      </c>
      <c r="BE394" s="8">
        <v>14</v>
      </c>
      <c r="BF394" s="8">
        <v>14</v>
      </c>
      <c r="BG394" s="8">
        <v>15</v>
      </c>
      <c r="BH394" s="8">
        <v>14</v>
      </c>
      <c r="BI394" s="8">
        <v>13</v>
      </c>
      <c r="BJ394" s="8" t="s">
        <v>26</v>
      </c>
      <c r="BK394" s="8" t="s">
        <v>20</v>
      </c>
      <c r="BL394" s="8">
        <v>14</v>
      </c>
      <c r="BM394" s="8" t="s">
        <v>26</v>
      </c>
      <c r="BN394" s="8"/>
      <c r="BO394" s="8" t="s">
        <v>26</v>
      </c>
      <c r="BP394" s="34">
        <v>46934</v>
      </c>
      <c r="BQ394" s="8" t="s">
        <v>21</v>
      </c>
      <c r="BR394" s="8" t="s">
        <v>156</v>
      </c>
    </row>
    <row r="395" spans="1:70" ht="15.5" thickBot="1" x14ac:dyDescent="0.35">
      <c r="A395" s="8" t="s">
        <v>26</v>
      </c>
      <c r="B395" s="16">
        <f t="shared" si="15"/>
        <v>425.60749999999996</v>
      </c>
      <c r="C395" s="8" t="s">
        <v>740</v>
      </c>
      <c r="D395" s="8" t="s">
        <v>154</v>
      </c>
      <c r="E395" s="33">
        <v>1</v>
      </c>
      <c r="F395" s="8">
        <v>0</v>
      </c>
      <c r="G395" s="8" t="s">
        <v>28</v>
      </c>
      <c r="H395" s="8" t="s">
        <v>138</v>
      </c>
      <c r="I395" s="8">
        <v>24</v>
      </c>
      <c r="J395" s="8">
        <v>140</v>
      </c>
      <c r="K395" s="8">
        <v>155</v>
      </c>
      <c r="L395" s="16">
        <f>IF( 数据!L395&lt;=6,(数据!L395-1)*权重!B$48,              IF(数据!L395&lt;=12, 5*权重!B$48+(数据!L395-6)*权重!B$49,                              5*权重!B$48+6*权重!B$49+(数据!L395-12)*权重!B$51              )
 )</f>
        <v>3.1666666666666665</v>
      </c>
      <c r="M395" s="16">
        <f>IF( 数据!M395&lt;=6,(数据!M395-1)*权重!C$48,              IF(数据!M395&lt;=12, 5*权重!C$48+(数据!M395-6)*权重!C$49,                              5*权重!C$48+6*权重!C$49+(数据!M395-12)*权重!C$51              )
 )</f>
        <v>0.90000000000000013</v>
      </c>
      <c r="N395" s="16">
        <f>IF( 数据!N395&lt;=6,(数据!N395-1)*权重!D$48,              IF(数据!N395&lt;=12, 5*权重!D$48+(数据!N395-6)*权重!D$49,                              5*权重!D$48+6*权重!D$49+(数据!N395-12)*权重!D$51              )
 )</f>
        <v>0.52833333333333332</v>
      </c>
      <c r="O395" s="16">
        <f>IF( 数据!O395&lt;=6,(数据!O395-1)*权重!E$48,              IF(数据!O395&lt;=12, 5*权重!E$48+(数据!O395-6)*权重!E$49,                              5*权重!E$48+6*权重!E$49+(数据!O395-12)*权重!E$51              )
 )</f>
        <v>0</v>
      </c>
      <c r="P395" s="16">
        <f>IF( 数据!P395&lt;=6,(数据!P395-1)*权重!F$48,              IF(数据!P395&lt;=12, 5*权重!F$48+(数据!P395-6)*权重!F$49,                              5*权重!F$48+6*权重!F$49+(数据!P395-12)*权重!F$51              )
 )</f>
        <v>-3.5166666666666662</v>
      </c>
      <c r="Q395" s="16">
        <f>IF( 数据!Q395&lt;=6,(数据!Q395-1)*权重!G$48,              IF(数据!Q395&lt;=12, 5*权重!G$48+(数据!Q395-6)*权重!G$49,                              5*权重!G$48+6*权重!G$49+(数据!Q395-12)*权重!G$51              )
 )</f>
        <v>0</v>
      </c>
      <c r="R395" s="16">
        <f>IF( 数据!R395&lt;=6,(数据!R395-1)*权重!H$48,              IF(数据!R395&lt;=12, 5*权重!H$48+(数据!R395-6)*权重!H$49,                              5*权重!H$48+6*权重!H$49+(数据!R395-12)*权重!H$51              )
 )</f>
        <v>0</v>
      </c>
      <c r="S395" s="16">
        <f>IF( 数据!S395&lt;=6,(数据!S395-1)*权重!I$48,              IF(数据!S395&lt;=12, 5*权重!I$48+(数据!S395-6)*权重!I$49,                              5*权重!I$48+6*权重!I$49+(数据!S395-12)*权重!I$51              )
 )</f>
        <v>12.133333333333333</v>
      </c>
      <c r="T395" s="16">
        <f>IF( 数据!T395&lt;=6,(数据!T395-1)*权重!J$48,              IF(数据!T395&lt;=12, 5*权重!J$48+(数据!T395-6)*权重!J$49,                              5*权重!J$48+6*权重!J$49+(数据!T395-12)*权重!J$51              )
 )</f>
        <v>3.5</v>
      </c>
      <c r="U395" s="16">
        <f>IF( 数据!U395&lt;=6,(数据!U395-1)*权重!K$48,              IF(数据!U395&lt;=12, 5*权重!K$48+(数据!U395-6)*权重!K$49,                              5*权重!K$48+6*权重!K$49+(数据!U395-12)*权重!K$51              )
 )</f>
        <v>0</v>
      </c>
      <c r="V395" s="16">
        <f>IF( 数据!V395&lt;=6,(数据!V395-1)*权重!L$48,              IF(数据!V395&lt;=12, 5*权重!L$48+(数据!V395-6)*权重!L$49,                              5*权重!L$48+6*权重!L$49+(数据!V395-12)*权重!L$51              )
 )</f>
        <v>10.166666666666668</v>
      </c>
      <c r="W395" s="16">
        <f>IF( 数据!W395&lt;=6,(数据!W395-1)*权重!M$48,              IF(数据!W395&lt;=12, 5*权重!M$48+(数据!W395-6)*权重!M$49,                              5*权重!M$48+6*权重!M$49+(数据!W395-12)*权重!M$51              )
 )</f>
        <v>-0.51666666666666661</v>
      </c>
      <c r="X395" s="16">
        <f>IF( 数据!X395&lt;=6,(数据!X395-1)*权重!N$48,              IF(数据!X395&lt;=12, 5*权重!N$48+(数据!X395-6)*权重!N$49,                              5*权重!N$48+6*权重!N$49+(数据!X395-12)*权重!N$51              )
 )</f>
        <v>2.1333333333333333</v>
      </c>
      <c r="Y395" s="16">
        <f>IF( 数据!Y395&lt;=6,(数据!Y395-1)*权重!O$48,              IF(数据!Y395&lt;=12, 5*权重!O$48+(数据!Y395-6)*权重!O$49,                              5*权重!O$48+6*权重!O$49+(数据!Y395-12)*权重!O$51              )
 )</f>
        <v>1.6166666666666667</v>
      </c>
      <c r="Z395" s="16">
        <f>IF( 数据!Z395&lt;=6,(数据!Z395-1)*权重!P$48,              IF(数据!Z395&lt;=10, 5*权重!P$48+(数据!Z395-4)*权重!P$50,                              5*权重!P$48+4*权重!P$50+(数据!Z395-10)*权重!P$52              )  )</f>
        <v>-1.25</v>
      </c>
      <c r="AA395" s="16">
        <f>IF( 数据!AA395&lt;=6,(数据!AA395-1)*权重!Q$48,              IF(数据!AA395&lt;=12, 5*权重!Q$48+(数据!AA395-6)*权重!Q$49,                              5*权重!Q$48+6*权重!Q$49+(数据!AA395-12)*权重!Q$51              )
 )</f>
        <v>6.6666666666666661</v>
      </c>
      <c r="AB395" s="16">
        <f>IF( 数据!AB395&lt;=6,(数据!AB395-1)*权重!R$48,              IF(数据!AB395&lt;=10, 5*权重!R$48+(数据!AB395-4)*权重!R$50,                              5*权重!R$48+4*权重!R$50+(数据!AB395-10)*权重!R$52              )  )</f>
        <v>54.5</v>
      </c>
      <c r="AC395" s="16">
        <f>IF( 数据!AC395&lt;=6,(数据!AC395-1)*权重!S$48,              IF(数据!AC395&lt;=12, 5*权重!S$48+(数据!AC395-6)*权重!S$49,                              5*权重!S$48+6*权重!S$49+(数据!AC395-12)*权重!S$51              )
 )</f>
        <v>18</v>
      </c>
      <c r="AD395" s="16">
        <f>IF( 数据!AD395&lt;=6,(数据!AD395-1)*权重!T$48,              IF(数据!AD395&lt;=12, 5*权重!T$48+(数据!AD395-6)*权重!T$49,                              5*权重!T$48+6*权重!T$49+(数据!AD395-12)*权重!T$51              )
 )</f>
        <v>-6.666666666666643E-2</v>
      </c>
      <c r="AE395" s="16">
        <f>IF( 数据!AE395&lt;=6,(数据!AE395-1)*权重!U$48,              IF(数据!AE395&lt;=10, 5*权重!U$48+(数据!AE395-4)*权重!U$50,                              5*权重!U$48+4*权重!U$50+(数据!AE395-10)*权重!U$52              )  )</f>
        <v>-2.9999999999999996</v>
      </c>
      <c r="AF395" s="16">
        <f>IF( 数据!AF395&lt;=6,(数据!AF395-1)*权重!V$48,              IF(数据!AF395&lt;=10, 5*权重!V$48+(数据!AF395-4)*权重!V$50,                              5*权重!V$48+4*权重!V$50+(数据!AF395-10)*权重!V$52              )  )</f>
        <v>6.0750000000000002</v>
      </c>
      <c r="AG395" s="16">
        <f>IF( 数据!AG395&lt;=6,(数据!AG395-1)*权重!W$48,              IF(数据!AG395&lt;=12, 5*权重!W$48+(数据!AG395-6)*权重!W$49,                              5*权重!W$48+6*权重!W$49+(数据!AG395-12)*权重!W$51              )
 )</f>
        <v>3.75</v>
      </c>
      <c r="AH395" s="16">
        <f>IF( 数据!AH395&lt;=6,(数据!AH395-1)*权重!X$48,              IF(数据!AH395&lt;=10, 5*权重!X$48+(数据!AH395-4)*权重!X$50,                              5*权重!X$48+4*权重!X$50+(数据!AH395-10)*权重!X$52              )  )</f>
        <v>-0.16249999999999998</v>
      </c>
      <c r="AI395" s="16">
        <f>IF( 数据!AI395&lt;=6,(数据!AI395-1)*权重!Y$48,              IF(数据!AI395&lt;=12, 5*权重!Y$48+(数据!AI395-6)*权重!Y$49,                              5*权重!Y$48+6*权重!Y$49+(数据!AI395-12)*权重!Y$51              )
 )</f>
        <v>1.3333333333333333</v>
      </c>
      <c r="AJ395" s="16">
        <f>IF( 数据!AJ395&lt;=6,(数据!AJ395-1)*权重!Z$48,              IF(数据!AJ395&lt;=10, 5*权重!Z$48+(数据!AJ395-4)*权重!Z$50,                              5*权重!Z$48+4*权重!Z$50+(数据!AJ395-10)*权重!Z$52              )  )</f>
        <v>8.0750000000000011</v>
      </c>
      <c r="AK395" s="16">
        <f>IF( 数据!AK395&lt;=6,(数据!AK395-1)*权重!AA$48,              IF(数据!AK395&lt;=10, 5*权重!AA$48+(数据!AK395-4)*权重!AA$50,                              5*权重!AA$48+4*权重!AA$50+(数据!AK395-10)*权重!AA$52              )  )</f>
        <v>-1.8</v>
      </c>
      <c r="AL395" s="16">
        <f>IF( 数据!AL395&lt;=6,(数据!AL395-1)*权重!AB$48,              IF(数据!AL395&lt;=12, 5*权重!AB$48+(数据!AL395-6)*权重!AB$49,                              5*权重!AB$48+6*权重!AB$49+(数据!AL395-12)*权重!AB$51              )
 )</f>
        <v>14.4</v>
      </c>
      <c r="AM395" s="16">
        <f>IF( 数据!AM395&lt;=6,(数据!AM395-1)*权重!AC$48,              IF(数据!AM395&lt;=12, 5*权重!AC$48+(数据!AM395-6)*权重!AC$49,                              5*权重!AC$48+6*权重!AC$49+(数据!AM395-12)*权重!AC$51              )
 )</f>
        <v>9.2333333333333343</v>
      </c>
      <c r="AN395" s="16">
        <f>IF( 数据!AN395&lt;=6,(数据!AN395-1)*权重!AD$48,              IF(数据!AN395&lt;=12, 5*权重!AD$48+(数据!AN395-6)*权重!AD$49,                              5*权重!AD$48+6*权重!AD$49+(数据!AN395-12)*权重!AD$51              )
 )</f>
        <v>86.791666666666657</v>
      </c>
      <c r="AO395" s="16">
        <f>IF( 数据!AO395&lt;=6,(数据!AO395-1)*权重!AE$48,              IF(数据!AO395&lt;=12, 5*权重!AE$48+(数据!AO395-6)*权重!AE$49,                              5*权重!AE$48+6*权重!AE$49+(数据!AO395-12)*权重!AE$51              )
 )</f>
        <v>12.5</v>
      </c>
      <c r="AP395" s="16">
        <f>IF( 数据!AP395&lt;=6,(数据!AP395-1)*权重!AF$48,              IF(数据!AP395&lt;=12, 5*权重!AF$48+(数据!AP395-6)*权重!AF$49,                              5*权重!AF$48+6*权重!AF$49+(数据!AP395-12)*权重!AF$51              )
 )</f>
        <v>17.366666666666667</v>
      </c>
      <c r="AQ395" s="16">
        <f>IF( 数据!AQ395&lt;=6,(数据!AQ395-1)*权重!AG$48,              IF(数据!AQ395&lt;=12, 5*权重!AG$48+(数据!AQ395-6)*权重!AG$49,                              5*权重!AG$48+6*权重!AG$49+(数据!AQ395-12)*权重!AG$51              )
 )</f>
        <v>18.316666666666666</v>
      </c>
      <c r="AR395" s="16">
        <f>IF( 数据!AR395&lt;=6,(数据!AR395-1)*权重!AH$48,              IF(数据!AR395&lt;=12, 5*权重!AH$48+(数据!AR395-6)*权重!AH$49,                              5*权重!AH$48+6*权重!AH$49+(数据!AR395-12)*权重!AH$51              )
 )</f>
        <v>15.733333333333333</v>
      </c>
      <c r="AS395" s="16">
        <f>IF( 数据!AS395&lt;=6,(数据!AS395-1)*权重!AI$48,              IF(数据!AS395&lt;=12, 5*权重!AI$48+(数据!AS395-6)*权重!AI$49,                              5*权重!AI$48+6*权重!AI$49+(数据!AS395-12)*权重!AI$51              )
 )</f>
        <v>3.1333333333333337</v>
      </c>
      <c r="AT395" s="16">
        <f>IF( 数据!AT395&lt;=6,(数据!AT395-1)*权重!AJ$48,              IF(数据!AT395&lt;=12, 5*权重!AJ$48+(数据!AT395-6)*权重!AJ$49,                              5*权重!AJ$48+6*权重!AJ$49+(数据!AT395-12)*权重!AJ$51              )
 )</f>
        <v>81.625</v>
      </c>
      <c r="AU395" s="16">
        <f>IF( 数据!AU395&lt;=6,(数据!AU395-1)*权重!AK$48,              IF(数据!AU395&lt;=12, 5*权重!AK$48+(数据!AU395-6)*权重!AK$49,                              5*权重!AK$48+6*权重!AK$49+(数据!AU395-12)*权重!AK$51              )
 )</f>
        <v>14.2</v>
      </c>
      <c r="AV395" s="16">
        <f>IF( 数据!AV395&lt;=6,(数据!AV395-1)*权重!AL$48,              IF(数据!AV395&lt;=10, 5*权重!AL$48+(数据!AV395-4)*权重!AL$50,                              5*权重!AL$48+4*权重!AL$50+(数据!AV395-10)*权重!AL$52              )  )</f>
        <v>2.125</v>
      </c>
      <c r="AW395" s="16">
        <f>IF( 数据!AW395&lt;=6,(数据!AW395-1)*权重!AM$48,              IF(数据!AW395&lt;=10, 5*权重!AM$48+(数据!AW395-4)*权重!AM$50,                              5*权重!AM$48+4*权重!AM$50+(数据!AW395-10)*权重!AM$52              )  )</f>
        <v>4.2</v>
      </c>
      <c r="AX395" s="16">
        <f>IF( 数据!AX395&lt;=6,(数据!AX395-1)*权重!AN$48,              IF(数据!AX395&lt;=10, 5*权重!AN$48+(数据!AX395-4)*权重!AN$50,                              5*权重!AN$48+4*权重!AN$50+(数据!AX395-10)*权重!AN$52              )  )</f>
        <v>23.75</v>
      </c>
      <c r="AY395" s="8">
        <v>2</v>
      </c>
      <c r="AZ395" s="8">
        <v>2</v>
      </c>
      <c r="BA395" s="8">
        <v>1</v>
      </c>
      <c r="BB395" s="8">
        <v>1</v>
      </c>
      <c r="BC395" s="8">
        <v>1</v>
      </c>
      <c r="BD395" s="8">
        <v>2</v>
      </c>
      <c r="BE395" s="8">
        <v>1</v>
      </c>
      <c r="BF395" s="8">
        <v>1</v>
      </c>
      <c r="BG395" s="8">
        <v>3</v>
      </c>
      <c r="BH395" s="8">
        <v>3</v>
      </c>
      <c r="BI395" s="8">
        <v>2</v>
      </c>
      <c r="BJ395" s="8" t="s">
        <v>26</v>
      </c>
      <c r="BK395" s="8" t="s">
        <v>20</v>
      </c>
      <c r="BL395" s="8">
        <v>12</v>
      </c>
      <c r="BM395" s="8" t="s">
        <v>26</v>
      </c>
      <c r="BN395" s="8"/>
      <c r="BO395" s="8">
        <v>34</v>
      </c>
      <c r="BP395" s="34">
        <v>47664</v>
      </c>
      <c r="BQ395" s="8" t="s">
        <v>21</v>
      </c>
      <c r="BR395" s="8" t="s">
        <v>156</v>
      </c>
    </row>
    <row r="396" spans="1:70" ht="15.5" thickBot="1" x14ac:dyDescent="0.35">
      <c r="A396" s="8" t="s">
        <v>26</v>
      </c>
      <c r="B396" s="16">
        <f t="shared" si="15"/>
        <v>387.21333333333337</v>
      </c>
      <c r="C396" s="8" t="s">
        <v>741</v>
      </c>
      <c r="D396" s="8" t="s">
        <v>154</v>
      </c>
      <c r="E396" s="33">
        <v>1</v>
      </c>
      <c r="F396" s="8">
        <v>0</v>
      </c>
      <c r="G396" s="8" t="s">
        <v>155</v>
      </c>
      <c r="H396" s="8" t="s">
        <v>742</v>
      </c>
      <c r="I396" s="8">
        <v>28</v>
      </c>
      <c r="J396" s="8">
        <v>139</v>
      </c>
      <c r="K396" s="8">
        <v>150</v>
      </c>
      <c r="L396" s="16">
        <f>IF( 数据!L396&lt;=6,(数据!L396-1)*权重!B$48,              IF(数据!L396&lt;=12, 5*权重!B$48+(数据!L396-6)*权重!B$49,                              5*权重!B$48+6*权重!B$49+(数据!L396-12)*权重!B$51              )
 )</f>
        <v>3.4666666666666668</v>
      </c>
      <c r="M396" s="16">
        <f>IF( 数据!M396&lt;=6,(数据!M396-1)*权重!C$48,              IF(数据!M396&lt;=12, 5*权重!C$48+(数据!M396-6)*权重!C$49,                              5*权重!C$48+6*权重!C$49+(数据!M396-12)*权重!C$51              )
 )</f>
        <v>0.5</v>
      </c>
      <c r="N396" s="16">
        <f>IF( 数据!N396&lt;=6,(数据!N396-1)*权重!D$48,              IF(数据!N396&lt;=12, 5*权重!D$48+(数据!N396-6)*权重!D$49,                              5*权重!D$48+6*权重!D$49+(数据!N396-12)*权重!D$51              )
 )</f>
        <v>-0.28666666666666663</v>
      </c>
      <c r="O396" s="16">
        <f>IF( 数据!O396&lt;=6,(数据!O396-1)*权重!E$48,              IF(数据!O396&lt;=12, 5*权重!E$48+(数据!O396-6)*权重!E$49,                              5*权重!E$48+6*权重!E$49+(数据!O396-12)*权重!E$51              )
 )</f>
        <v>0</v>
      </c>
      <c r="P396" s="16">
        <f>IF( 数据!P396&lt;=6,(数据!P396-1)*权重!F$48,              IF(数据!P396&lt;=12, 5*权重!F$48+(数据!P396-6)*权重!F$49,                              5*权重!F$48+6*权重!F$49+(数据!P396-12)*权重!F$51              )
 )</f>
        <v>-2.7333333333333329</v>
      </c>
      <c r="Q396" s="16">
        <f>IF( 数据!Q396&lt;=6,(数据!Q396-1)*权重!G$48,              IF(数据!Q396&lt;=12, 5*权重!G$48+(数据!Q396-6)*权重!G$49,                              5*权重!G$48+6*权重!G$49+(数据!Q396-12)*权重!G$51              )
 )</f>
        <v>0</v>
      </c>
      <c r="R396" s="16">
        <f>IF( 数据!R396&lt;=6,(数据!R396-1)*权重!H$48,              IF(数据!R396&lt;=12, 5*权重!H$48+(数据!R396-6)*权重!H$49,                              5*权重!H$48+6*权重!H$49+(数据!R396-12)*权重!H$51              )
 )</f>
        <v>0</v>
      </c>
      <c r="S396" s="16">
        <f>IF( 数据!S396&lt;=6,(数据!S396-1)*权重!I$48,              IF(数据!S396&lt;=12, 5*权重!I$48+(数据!S396-6)*权重!I$49,                              5*权重!I$48+6*权重!I$49+(数据!S396-12)*权重!I$51              )
 )</f>
        <v>16.566666666666666</v>
      </c>
      <c r="T396" s="16">
        <f>IF( 数据!T396&lt;=6,(数据!T396-1)*权重!J$48,              IF(数据!T396&lt;=12, 5*权重!J$48+(数据!T396-6)*权重!J$49,                              5*权重!J$48+6*权重!J$49+(数据!T396-12)*权重!J$51              )
 )</f>
        <v>-0.20000000000000018</v>
      </c>
      <c r="U396" s="16">
        <f>IF( 数据!U396&lt;=6,(数据!U396-1)*权重!K$48,              IF(数据!U396&lt;=12, 5*权重!K$48+(数据!U396-6)*权重!K$49,                              5*权重!K$48+6*权重!K$49+(数据!U396-12)*权重!K$51              )
 )</f>
        <v>0</v>
      </c>
      <c r="V396" s="16">
        <f>IF( 数据!V396&lt;=6,(数据!V396-1)*权重!L$48,              IF(数据!V396&lt;=12, 5*权重!L$48+(数据!V396-6)*权重!L$49,                              5*权重!L$48+6*权重!L$49+(数据!V396-12)*权重!L$51              )
 )</f>
        <v>7.5000000000000009</v>
      </c>
      <c r="W396" s="16">
        <f>IF( 数据!W396&lt;=6,(数据!W396-1)*权重!M$48,              IF(数据!W396&lt;=12, 5*权重!M$48+(数据!W396-6)*权重!M$49,                              5*权重!M$48+6*权重!M$49+(数据!W396-12)*权重!M$51              )
 )</f>
        <v>0.76666666666666661</v>
      </c>
      <c r="X396" s="16">
        <f>IF( 数据!X396&lt;=6,(数据!X396-1)*权重!N$48,              IF(数据!X396&lt;=12, 5*权重!N$48+(数据!X396-6)*权重!N$49,                              5*权重!N$48+6*权重!N$49+(数据!X396-12)*权重!N$51              )
 )</f>
        <v>2.2166666666666663</v>
      </c>
      <c r="Y396" s="16">
        <f>IF( 数据!Y396&lt;=6,(数据!Y396-1)*权重!O$48,              IF(数据!Y396&lt;=12, 5*权重!O$48+(数据!Y396-6)*权重!O$49,                              5*权重!O$48+6*权重!O$49+(数据!Y396-12)*权重!O$51              )
 )</f>
        <v>2.5333333333333332</v>
      </c>
      <c r="Z396" s="16">
        <f>IF( 数据!Z396&lt;=6,(数据!Z396-1)*权重!P$48,              IF(数据!Z396&lt;=10, 5*权重!P$48+(数据!Z396-4)*权重!P$50,                              5*权重!P$48+4*权重!P$50+(数据!Z396-10)*权重!P$52              )  )</f>
        <v>-1.0750000000000002</v>
      </c>
      <c r="AA396" s="16">
        <f>IF( 数据!AA396&lt;=6,(数据!AA396-1)*权重!Q$48,              IF(数据!AA396&lt;=12, 5*权重!Q$48+(数据!AA396-6)*权重!Q$49,                              5*权重!Q$48+6*权重!Q$49+(数据!AA396-12)*权重!Q$51              )
 )</f>
        <v>4.5</v>
      </c>
      <c r="AB396" s="16">
        <f>IF( 数据!AB396&lt;=6,(数据!AB396-1)*权重!R$48,              IF(数据!AB396&lt;=10, 5*权重!R$48+(数据!AB396-4)*权重!R$50,                              5*权重!R$48+4*权重!R$50+(数据!AB396-10)*权重!R$52              )  )</f>
        <v>55.25</v>
      </c>
      <c r="AC396" s="16">
        <f>IF( 数据!AC396&lt;=6,(数据!AC396-1)*权重!S$48,              IF(数据!AC396&lt;=12, 5*权重!S$48+(数据!AC396-6)*权重!S$49,                              5*权重!S$48+6*权重!S$49+(数据!AC396-12)*权重!S$51              )
 )</f>
        <v>19.5</v>
      </c>
      <c r="AD396" s="16">
        <f>IF( 数据!AD396&lt;=6,(数据!AD396-1)*权重!T$48,              IF(数据!AD396&lt;=12, 5*权重!T$48+(数据!AD396-6)*权重!T$49,                              5*权重!T$48+6*权重!T$49+(数据!AD396-12)*权重!T$51              )
 )</f>
        <v>-1.5999999999999996</v>
      </c>
      <c r="AE396" s="16">
        <f>IF( 数据!AE396&lt;=6,(数据!AE396-1)*权重!U$48,              IF(数据!AE396&lt;=10, 5*权重!U$48+(数据!AE396-4)*权重!U$50,                              5*权重!U$48+4*权重!U$50+(数据!AE396-10)*权重!U$52              )  )</f>
        <v>-3.2749999999999995</v>
      </c>
      <c r="AF396" s="16">
        <f>IF( 数据!AF396&lt;=6,(数据!AF396-1)*权重!V$48,              IF(数据!AF396&lt;=10, 5*权重!V$48+(数据!AF396-4)*权重!V$50,                              5*权重!V$48+4*权重!V$50+(数据!AF396-10)*权重!V$52              )  )</f>
        <v>6.8250000000000011</v>
      </c>
      <c r="AG396" s="16">
        <f>IF( 数据!AG396&lt;=6,(数据!AG396-1)*权重!W$48,              IF(数据!AG396&lt;=12, 5*权重!W$48+(数据!AG396-6)*权重!W$49,                              5*权重!W$48+6*权重!W$49+(数据!AG396-12)*权重!W$51              )
 )</f>
        <v>3.3</v>
      </c>
      <c r="AH396" s="16">
        <f>IF( 数据!AH396&lt;=6,(数据!AH396-1)*权重!X$48,              IF(数据!AH396&lt;=10, 5*权重!X$48+(数据!AH396-4)*权重!X$50,                              5*权重!X$48+4*权重!X$50+(数据!AH396-10)*权重!X$52              )  )</f>
        <v>-4.9999999999999989E-2</v>
      </c>
      <c r="AI396" s="16">
        <f>IF( 数据!AI396&lt;=6,(数据!AI396-1)*权重!Y$48,              IF(数据!AI396&lt;=12, 5*权重!Y$48+(数据!AI396-6)*权重!Y$49,                              5*权重!Y$48+6*权重!Y$49+(数据!AI396-12)*权重!Y$51              )
 )</f>
        <v>0.26666666666666666</v>
      </c>
      <c r="AJ396" s="16">
        <f>IF( 数据!AJ396&lt;=6,(数据!AJ396-1)*权重!Z$48,              IF(数据!AJ396&lt;=10, 5*权重!Z$48+(数据!AJ396-4)*权重!Z$50,                              5*权重!Z$48+4*权重!Z$50+(数据!AJ396-10)*权重!Z$52              )  )</f>
        <v>8.0750000000000011</v>
      </c>
      <c r="AK396" s="16">
        <f>IF( 数据!AK396&lt;=6,(数据!AK396-1)*权重!AA$48,              IF(数据!AK396&lt;=10, 5*权重!AA$48+(数据!AK396-4)*权重!AA$50,                              5*权重!AA$48+4*权重!AA$50+(数据!AK396-10)*权重!AA$52              )  )</f>
        <v>-1.625</v>
      </c>
      <c r="AL396" s="16">
        <f>IF( 数据!AL396&lt;=6,(数据!AL396-1)*权重!AB$48,              IF(数据!AL396&lt;=12, 5*权重!AB$48+(数据!AL396-6)*权重!AB$49,                              5*权重!AB$48+6*权重!AB$49+(数据!AL396-12)*权重!AB$51              )
 )</f>
        <v>12.6</v>
      </c>
      <c r="AM396" s="16">
        <f>IF( 数据!AM396&lt;=6,(数据!AM396-1)*权重!AC$48,              IF(数据!AM396&lt;=12, 5*权重!AC$48+(数据!AM396-6)*权重!AC$49,                              5*权重!AC$48+6*权重!AC$49+(数据!AM396-12)*权重!AC$51              )
 )</f>
        <v>8.5</v>
      </c>
      <c r="AN396" s="16">
        <f>IF( 数据!AN396&lt;=6,(数据!AN396-1)*权重!AD$48,              IF(数据!AN396&lt;=12, 5*权重!AD$48+(数据!AN396-6)*权重!AD$49,                              5*权重!AD$48+6*权重!AD$49+(数据!AN396-12)*权重!AD$51              )
 )</f>
        <v>67.875</v>
      </c>
      <c r="AO396" s="16">
        <f>IF( 数据!AO396&lt;=6,(数据!AO396-1)*权重!AE$48,              IF(数据!AO396&lt;=12, 5*权重!AE$48+(数据!AO396-6)*权重!AE$49,                              5*权重!AE$48+6*权重!AE$49+(数据!AO396-12)*权重!AE$51              )
 )</f>
        <v>11.116666666666667</v>
      </c>
      <c r="AP396" s="16">
        <f>IF( 数据!AP396&lt;=6,(数据!AP396-1)*权重!AF$48,              IF(数据!AP396&lt;=12, 5*权重!AF$48+(数据!AP396-6)*权重!AF$49,                              5*权重!AF$48+6*权重!AF$49+(数据!AP396-12)*权重!AF$51              )
 )</f>
        <v>15.433333333333334</v>
      </c>
      <c r="AQ396" s="16">
        <f>IF( 数据!AQ396&lt;=6,(数据!AQ396-1)*权重!AG$48,              IF(数据!AQ396&lt;=12, 5*权重!AG$48+(数据!AQ396-6)*权重!AG$49,                              5*权重!AG$48+6*权重!AG$49+(数据!AQ396-12)*权重!AG$51              )
 )</f>
        <v>18.316666666666666</v>
      </c>
      <c r="AR396" s="16">
        <f>IF( 数据!AR396&lt;=6,(数据!AR396-1)*权重!AH$48,              IF(数据!AR396&lt;=12, 5*权重!AH$48+(数据!AR396-6)*权重!AH$49,                              5*权重!AH$48+6*权重!AH$49+(数据!AR396-12)*权重!AH$51              )
 )</f>
        <v>14.566666666666665</v>
      </c>
      <c r="AS396" s="16">
        <f>IF( 数据!AS396&lt;=6,(数据!AS396-1)*权重!AI$48,              IF(数据!AS396&lt;=12, 5*权重!AI$48+(数据!AS396-6)*权重!AI$49,                              5*权重!AI$48+6*权重!AI$49+(数据!AS396-12)*权重!AI$51              )
 )</f>
        <v>3.1333333333333337</v>
      </c>
      <c r="AT396" s="16">
        <f>IF( 数据!AT396&lt;=6,(数据!AT396-1)*权重!AJ$48,              IF(数据!AT396&lt;=12, 5*权重!AJ$48+(数据!AT396-6)*权重!AJ$49,                              5*权重!AJ$48+6*权重!AJ$49+(数据!AT396-12)*权重!AJ$51              )
 )</f>
        <v>71.875</v>
      </c>
      <c r="AU396" s="16">
        <f>IF( 数据!AU396&lt;=6,(数据!AU396-1)*权重!AK$48,              IF(数据!AU396&lt;=12, 5*权重!AK$48+(数据!AU396-6)*权重!AK$49,                              5*权重!AK$48+6*权重!AK$49+(数据!AU396-12)*权重!AK$51              )
 )</f>
        <v>14.499999999999998</v>
      </c>
      <c r="AV396" s="16">
        <f>IF( 数据!AV396&lt;=6,(数据!AV396-1)*权重!AL$48,              IF(数据!AV396&lt;=10, 5*权重!AL$48+(数据!AV396-4)*权重!AL$50,                              5*权重!AL$48+4*权重!AL$50+(数据!AV396-10)*权重!AL$52              )  )</f>
        <v>2.9749999999999996</v>
      </c>
      <c r="AW396" s="16">
        <f>IF( 数据!AW396&lt;=6,(数据!AW396-1)*权重!AM$48,              IF(数据!AW396&lt;=10, 5*权重!AM$48+(数据!AW396-4)*权重!AM$50,                              5*权重!AM$48+4*权重!AM$50+(数据!AW396-10)*权重!AM$52              )  )</f>
        <v>3.8250000000000002</v>
      </c>
      <c r="AX396" s="16">
        <f>IF( 数据!AX396&lt;=6,(数据!AX396-1)*权重!AN$48,              IF(数据!AX396&lt;=10, 5*权重!AN$48+(数据!AX396-4)*权重!AN$50,                              5*权重!AN$48+4*权重!AN$50+(数据!AX396-10)*权重!AN$52              )  )</f>
        <v>22.074999999999999</v>
      </c>
      <c r="AY396" s="8">
        <v>1</v>
      </c>
      <c r="AZ396" s="8">
        <v>1</v>
      </c>
      <c r="BA396" s="8">
        <v>2</v>
      </c>
      <c r="BB396" s="8">
        <v>1</v>
      </c>
      <c r="BC396" s="8">
        <v>1</v>
      </c>
      <c r="BD396" s="8">
        <v>3</v>
      </c>
      <c r="BE396" s="8">
        <v>1</v>
      </c>
      <c r="BF396" s="8">
        <v>1</v>
      </c>
      <c r="BG396" s="8">
        <v>1</v>
      </c>
      <c r="BH396" s="8">
        <v>1</v>
      </c>
      <c r="BI396" s="8">
        <v>2</v>
      </c>
      <c r="BJ396" s="8" t="s">
        <v>26</v>
      </c>
      <c r="BK396" s="8" t="s">
        <v>20</v>
      </c>
      <c r="BL396" s="8">
        <v>17</v>
      </c>
      <c r="BM396" s="8" t="s">
        <v>26</v>
      </c>
      <c r="BN396" s="8"/>
      <c r="BO396" s="8">
        <v>48</v>
      </c>
      <c r="BP396" s="34">
        <v>46203</v>
      </c>
      <c r="BQ396" s="8" t="s">
        <v>21</v>
      </c>
      <c r="BR396" s="8" t="s">
        <v>156</v>
      </c>
    </row>
    <row r="397" spans="1:70" ht="23" thickBot="1" x14ac:dyDescent="0.35">
      <c r="A397" s="8" t="s">
        <v>26</v>
      </c>
      <c r="B397" s="16">
        <f t="shared" si="15"/>
        <v>442.49583333333334</v>
      </c>
      <c r="C397" s="8" t="s">
        <v>743</v>
      </c>
      <c r="D397" s="8" t="s">
        <v>154</v>
      </c>
      <c r="E397" s="33">
        <v>1</v>
      </c>
      <c r="F397" s="8">
        <v>0</v>
      </c>
      <c r="G397" s="8" t="s">
        <v>22</v>
      </c>
      <c r="H397" s="8" t="s">
        <v>488</v>
      </c>
      <c r="I397" s="8">
        <v>27</v>
      </c>
      <c r="J397" s="8">
        <v>148</v>
      </c>
      <c r="K397" s="8">
        <v>150</v>
      </c>
      <c r="L397" s="16">
        <f>IF( 数据!L397&lt;=6,(数据!L397-1)*权重!B$48,              IF(数据!L397&lt;=12, 5*权重!B$48+(数据!L397-6)*权重!B$49,                              5*权重!B$48+6*权重!B$49+(数据!L397-12)*权重!B$51              )
 )</f>
        <v>3</v>
      </c>
      <c r="M397" s="16">
        <f>IF( 数据!M397&lt;=6,(数据!M397-1)*权重!C$48,              IF(数据!M397&lt;=12, 5*权重!C$48+(数据!M397-6)*权重!C$49,                              5*权重!C$48+6*权重!C$49+(数据!M397-12)*权重!C$51              )
 )</f>
        <v>0.90000000000000013</v>
      </c>
      <c r="N397" s="16">
        <f>IF( 数据!N397&lt;=6,(数据!N397-1)*权重!D$48,              IF(数据!N397&lt;=12, 5*权重!D$48+(数据!N397-6)*权重!D$49,                              5*权重!D$48+6*权重!D$49+(数据!N397-12)*权重!D$51              )
 )</f>
        <v>0.8</v>
      </c>
      <c r="O397" s="16">
        <f>IF( 数据!O397&lt;=6,(数据!O397-1)*权重!E$48,              IF(数据!O397&lt;=12, 5*权重!E$48+(数据!O397-6)*权重!E$49,                              5*权重!E$48+6*权重!E$49+(数据!O397-12)*权重!E$51              )
 )</f>
        <v>0</v>
      </c>
      <c r="P397" s="16">
        <f>IF( 数据!P397&lt;=6,(数据!P397-1)*权重!F$48,              IF(数据!P397&lt;=12, 5*权重!F$48+(数据!P397-6)*权重!F$49,                              5*权重!F$48+6*权重!F$49+(数据!P397-12)*权重!F$51              )
 )</f>
        <v>-3.4999999999999996</v>
      </c>
      <c r="Q397" s="16">
        <f>IF( 数据!Q397&lt;=6,(数据!Q397-1)*权重!G$48,              IF(数据!Q397&lt;=12, 5*权重!G$48+(数据!Q397-6)*权重!G$49,                              5*权重!G$48+6*权重!G$49+(数据!Q397-12)*权重!G$51              )
 )</f>
        <v>0</v>
      </c>
      <c r="R397" s="16">
        <f>IF( 数据!R397&lt;=6,(数据!R397-1)*权重!H$48,              IF(数据!R397&lt;=12, 5*权重!H$48+(数据!R397-6)*权重!H$49,                              5*权重!H$48+6*权重!H$49+(数据!R397-12)*权重!H$51              )
 )</f>
        <v>0</v>
      </c>
      <c r="S397" s="16">
        <f>IF( 数据!S397&lt;=6,(数据!S397-1)*权重!I$48,              IF(数据!S397&lt;=12, 5*权重!I$48+(数据!S397-6)*权重!I$49,                              5*权重!I$48+6*权重!I$49+(数据!S397-12)*权重!I$51              )
 )</f>
        <v>19.299999999999997</v>
      </c>
      <c r="T397" s="16">
        <f>IF( 数据!T397&lt;=6,(数据!T397-1)*权重!J$48,              IF(数据!T397&lt;=12, 5*权重!J$48+(数据!T397-6)*权重!J$49,                              5*权重!J$48+6*权重!J$49+(数据!T397-12)*权重!J$51              )
 )</f>
        <v>2.8833333333333333</v>
      </c>
      <c r="U397" s="16">
        <f>IF( 数据!U397&lt;=6,(数据!U397-1)*权重!K$48,              IF(数据!U397&lt;=12, 5*权重!K$48+(数据!U397-6)*权重!K$49,                              5*权重!K$48+6*权重!K$49+(数据!U397-12)*权重!K$51              )
 )</f>
        <v>0</v>
      </c>
      <c r="V397" s="16">
        <f>IF( 数据!V397&lt;=6,(数据!V397-1)*权重!L$48,              IF(数据!V397&lt;=12, 5*权重!L$48+(数据!V397-6)*权重!L$49,                              5*权重!L$48+6*权重!L$49+(数据!V397-12)*权重!L$51              )
 )</f>
        <v>8.8333333333333339</v>
      </c>
      <c r="W397" s="16">
        <f>IF( 数据!W397&lt;=6,(数据!W397-1)*权重!M$48,              IF(数据!W397&lt;=12, 5*权重!M$48+(数据!W397-6)*权重!M$49,                              5*权重!M$48+6*权重!M$49+(数据!W397-12)*权重!M$51              )
 )</f>
        <v>0.1333333333333333</v>
      </c>
      <c r="X397" s="16">
        <f>IF( 数据!X397&lt;=6,(数据!X397-1)*权重!N$48,              IF(数据!X397&lt;=12, 5*权重!N$48+(数据!X397-6)*权重!N$49,                              5*权重!N$48+6*权重!N$49+(数据!X397-12)*权重!N$51              )
 )</f>
        <v>1.9666666666666666</v>
      </c>
      <c r="Y397" s="16">
        <f>IF( 数据!Y397&lt;=6,(数据!Y397-1)*权重!O$48,              IF(数据!Y397&lt;=12, 5*权重!O$48+(数据!Y397-6)*权重!O$49,                              5*权重!O$48+6*权重!O$49+(数据!Y397-12)*权重!O$51              )
 )</f>
        <v>1.7</v>
      </c>
      <c r="Z397" s="16">
        <f>IF( 数据!Z397&lt;=6,(数据!Z397-1)*权重!P$48,              IF(数据!Z397&lt;=10, 5*权重!P$48+(数据!Z397-4)*权重!P$50,                              5*权重!P$48+4*权重!P$50+(数据!Z397-10)*权重!P$52              )  )</f>
        <v>-0.90000000000000013</v>
      </c>
      <c r="AA397" s="16">
        <f>IF( 数据!AA397&lt;=6,(数据!AA397-1)*权重!Q$48,              IF(数据!AA397&lt;=12, 5*权重!Q$48+(数据!AA397-6)*权重!Q$49,                              5*权重!Q$48+6*权重!Q$49+(数据!AA397-12)*权重!Q$51              )
 )</f>
        <v>6.6666666666666661</v>
      </c>
      <c r="AB397" s="16">
        <f>IF( 数据!AB397&lt;=6,(数据!AB397-1)*权重!R$48,              IF(数据!AB397&lt;=10, 5*权重!R$48+(数据!AB397-4)*权重!R$50,                              5*权重!R$48+4*权重!R$50+(数据!AB397-10)*权重!R$52              )  )</f>
        <v>56</v>
      </c>
      <c r="AC397" s="16">
        <f>IF( 数据!AC397&lt;=6,(数据!AC397-1)*权重!S$48,              IF(数据!AC397&lt;=12, 5*权重!S$48+(数据!AC397-6)*权重!S$49,                              5*权重!S$48+6*权重!S$49+(数据!AC397-12)*权重!S$51              )
 )</f>
        <v>18</v>
      </c>
      <c r="AD397" s="16">
        <f>IF( 数据!AD397&lt;=6,(数据!AD397-1)*权重!T$48,              IF(数据!AD397&lt;=12, 5*权重!T$48+(数据!AD397-6)*权重!T$49,                              5*权重!T$48+6*权重!T$49+(数据!AD397-12)*权重!T$51              )
 )</f>
        <v>-0.83333333333333304</v>
      </c>
      <c r="AE397" s="16">
        <f>IF( 数据!AE397&lt;=6,(数据!AE397-1)*权重!U$48,              IF(数据!AE397&lt;=10, 5*权重!U$48+(数据!AE397-4)*权重!U$50,                              5*权重!U$48+4*权重!U$50+(数据!AE397-10)*权重!U$52              )  )</f>
        <v>-4.0999999999999996</v>
      </c>
      <c r="AF397" s="16">
        <f>IF( 数据!AF397&lt;=6,(数据!AF397-1)*权重!V$48,              IF(数据!AF397&lt;=10, 5*权重!V$48+(数据!AF397-4)*权重!V$50,                              5*权重!V$48+4*权重!V$50+(数据!AF397-10)*权重!V$52              )  )</f>
        <v>6.5250000000000004</v>
      </c>
      <c r="AG397" s="16">
        <f>IF( 数据!AG397&lt;=6,(数据!AG397-1)*权重!W$48,              IF(数据!AG397&lt;=12, 5*权重!W$48+(数据!AG397-6)*权重!W$49,                              5*权重!W$48+6*权重!W$49+(数据!AG397-12)*权重!W$51              )
 )</f>
        <v>3.0999999999999996</v>
      </c>
      <c r="AH397" s="16">
        <f>IF( 数据!AH397&lt;=6,(数据!AH397-1)*权重!X$48,              IF(数据!AH397&lt;=10, 5*权重!X$48+(数据!AH397-4)*权重!X$50,                              5*权重!X$48+4*权重!X$50+(数据!AH397-10)*权重!X$52              )  )</f>
        <v>-0.27500000000000002</v>
      </c>
      <c r="AI397" s="16">
        <f>IF( 数据!AI397&lt;=6,(数据!AI397-1)*权重!Y$48,              IF(数据!AI397&lt;=12, 5*权重!Y$48+(数据!AI397-6)*权重!Y$49,                              5*权重!Y$48+6*权重!Y$49+(数据!AI397-12)*权重!Y$51              )
 )</f>
        <v>0.53333333333333333</v>
      </c>
      <c r="AJ397" s="16">
        <f>IF( 数据!AJ397&lt;=6,(数据!AJ397-1)*权重!Z$48,              IF(数据!AJ397&lt;=10, 5*权重!Z$48+(数据!AJ397-4)*权重!Z$50,                              5*权重!Z$48+4*权重!Z$50+(数据!AJ397-10)*权重!Z$52              )  )</f>
        <v>8.0750000000000011</v>
      </c>
      <c r="AK397" s="16">
        <f>IF( 数据!AK397&lt;=6,(数据!AK397-1)*权重!AA$48,              IF(数据!AK397&lt;=10, 5*权重!AA$48+(数据!AK397-4)*权重!AA$50,                              5*权重!AA$48+4*权重!AA$50+(数据!AK397-10)*权重!AA$52              )  )</f>
        <v>-1.4500000000000002</v>
      </c>
      <c r="AL397" s="16">
        <f>IF( 数据!AL397&lt;=6,(数据!AL397-1)*权重!AB$48,              IF(数据!AL397&lt;=12, 5*权重!AB$48+(数据!AL397-6)*权重!AB$49,                              5*权重!AB$48+6*权重!AB$49+(数据!AL397-12)*权重!AB$51              )
 )</f>
        <v>13.5</v>
      </c>
      <c r="AM397" s="16">
        <f>IF( 数据!AM397&lt;=6,(数据!AM397-1)*权重!AC$48,              IF(数据!AM397&lt;=12, 5*权重!AC$48+(数据!AM397-6)*权重!AC$49,                              5*权重!AC$48+6*权重!AC$49+(数据!AM397-12)*权重!AC$51              )
 )</f>
        <v>8.8666666666666671</v>
      </c>
      <c r="AN397" s="16">
        <f>IF( 数据!AN397&lt;=6,(数据!AN397-1)*权重!AD$48,              IF(数据!AN397&lt;=12, 5*权重!AD$48+(数据!AN397-6)*权重!AD$49,                              5*权重!AD$48+6*权重!AD$49+(数据!AN397-12)*权重!AD$51              )
 )</f>
        <v>82.0625</v>
      </c>
      <c r="AO397" s="16">
        <f>IF( 数据!AO397&lt;=6,(数据!AO397-1)*权重!AE$48,              IF(数据!AO397&lt;=12, 5*权重!AE$48+(数据!AO397-6)*权重!AE$49,                              5*权重!AE$48+6*权重!AE$49+(数据!AO397-12)*权重!AE$51              )
 )</f>
        <v>17.7</v>
      </c>
      <c r="AP397" s="16">
        <f>IF( 数据!AP397&lt;=6,(数据!AP397-1)*权重!AF$48,              IF(数据!AP397&lt;=12, 5*权重!AF$48+(数据!AP397-6)*权重!AF$49,                              5*权重!AF$48+6*权重!AF$49+(数据!AP397-12)*权重!AF$51              )
 )</f>
        <v>17.366666666666667</v>
      </c>
      <c r="AQ397" s="16">
        <f>IF( 数据!AQ397&lt;=6,(数据!AQ397-1)*权重!AG$48,              IF(数据!AQ397&lt;=12, 5*权重!AG$48+(数据!AQ397-6)*权重!AG$49,                              5*权重!AG$48+6*权重!AG$49+(数据!AQ397-12)*权重!AG$51              )
 )</f>
        <v>18.833333333333336</v>
      </c>
      <c r="AR397" s="16">
        <f>IF( 数据!AR397&lt;=6,(数据!AR397-1)*权重!AH$48,              IF(数据!AR397&lt;=12, 5*权重!AH$48+(数据!AR397-6)*权重!AH$49,                              5*权重!AH$48+6*权重!AH$49+(数据!AR397-12)*权重!AH$51              )
 )</f>
        <v>15.733333333333333</v>
      </c>
      <c r="AS397" s="16">
        <f>IF( 数据!AS397&lt;=6,(数据!AS397-1)*权重!AI$48,              IF(数据!AS397&lt;=12, 5*权重!AI$48+(数据!AS397-6)*权重!AI$49,                              5*权重!AI$48+6*权重!AI$49+(数据!AS397-12)*权重!AI$51              )
 )</f>
        <v>6.6500000000000012</v>
      </c>
      <c r="AT397" s="16">
        <f>IF( 数据!AT397&lt;=6,(数据!AT397-1)*权重!AJ$48,              IF(数据!AT397&lt;=12, 5*权重!AJ$48+(数据!AT397-6)*权重!AJ$49,                              5*权重!AJ$48+6*权重!AJ$49+(数据!AT397-12)*权重!AJ$51              )
 )</f>
        <v>91.375</v>
      </c>
      <c r="AU397" s="16">
        <f>IF( 数据!AU397&lt;=6,(数据!AU397-1)*权重!AK$48,              IF(数据!AU397&lt;=12, 5*权重!AK$48+(数据!AU397-6)*权重!AK$49,                              5*权重!AK$48+6*权重!AK$49+(数据!AU397-12)*权重!AK$51              )
 )</f>
        <v>14.799999999999999</v>
      </c>
      <c r="AV397" s="16">
        <f>IF( 数据!AV397&lt;=6,(数据!AV397-1)*权重!AL$48,              IF(数据!AV397&lt;=10, 5*权重!AL$48+(数据!AV397-4)*权重!AL$50,                              5*权重!AL$48+4*权重!AL$50+(数据!AV397-10)*权重!AL$52              )  )</f>
        <v>2.5499999999999998</v>
      </c>
      <c r="AW397" s="16">
        <f>IF( 数据!AW397&lt;=6,(数据!AW397-1)*权重!AM$48,              IF(数据!AW397&lt;=10, 5*权重!AM$48+(数据!AW397-4)*权重!AM$50,                              5*权重!AM$48+4*权重!AM$50+(数据!AW397-10)*权重!AM$52              )  )</f>
        <v>4.2</v>
      </c>
      <c r="AX397" s="16">
        <f>IF( 数据!AX397&lt;=6,(数据!AX397-1)*权重!AN$48,              IF(数据!AX397&lt;=10, 5*权重!AN$48+(数据!AX397-4)*权重!AN$50,                              5*权重!AN$48+4*权重!AN$50+(数据!AX397-10)*权重!AN$52              )  )</f>
        <v>21.5</v>
      </c>
      <c r="AY397" s="8">
        <v>3</v>
      </c>
      <c r="AZ397" s="8">
        <v>3</v>
      </c>
      <c r="BA397" s="8">
        <v>2</v>
      </c>
      <c r="BB397" s="8">
        <v>2</v>
      </c>
      <c r="BC397" s="8">
        <v>1</v>
      </c>
      <c r="BD397" s="8">
        <v>2</v>
      </c>
      <c r="BE397" s="8">
        <v>2</v>
      </c>
      <c r="BF397" s="8">
        <v>4</v>
      </c>
      <c r="BG397" s="8">
        <v>2</v>
      </c>
      <c r="BH397" s="8">
        <v>3</v>
      </c>
      <c r="BI397" s="8">
        <v>2</v>
      </c>
      <c r="BJ397" s="8" t="s">
        <v>26</v>
      </c>
      <c r="BK397" s="8" t="s">
        <v>20</v>
      </c>
      <c r="BL397" s="8">
        <v>14</v>
      </c>
      <c r="BM397" s="8" t="s">
        <v>26</v>
      </c>
      <c r="BN397" s="8"/>
      <c r="BO397" s="8">
        <v>51</v>
      </c>
      <c r="BP397" s="34">
        <v>47299</v>
      </c>
      <c r="BQ397" s="8" t="s">
        <v>21</v>
      </c>
      <c r="BR397" s="8" t="s">
        <v>156</v>
      </c>
    </row>
    <row r="398" spans="1:70" ht="15.5" thickBot="1" x14ac:dyDescent="0.35">
      <c r="A398" s="8" t="s">
        <v>26</v>
      </c>
      <c r="B398" s="16">
        <f t="shared" si="15"/>
        <v>441.60166666666663</v>
      </c>
      <c r="C398" s="8" t="s">
        <v>744</v>
      </c>
      <c r="D398" s="8" t="s">
        <v>154</v>
      </c>
      <c r="E398" s="33">
        <v>1</v>
      </c>
      <c r="F398" s="8">
        <v>0</v>
      </c>
      <c r="G398" s="8" t="s">
        <v>157</v>
      </c>
      <c r="H398" s="8" t="s">
        <v>24</v>
      </c>
      <c r="I398" s="8">
        <v>27</v>
      </c>
      <c r="J398" s="8">
        <v>146</v>
      </c>
      <c r="K398" s="8">
        <v>150</v>
      </c>
      <c r="L398" s="16">
        <f>IF( 数据!L398&lt;=6,(数据!L398-1)*权重!B$48,              IF(数据!L398&lt;=12, 5*权重!B$48+(数据!L398-6)*权重!B$49,                              5*权重!B$48+6*权重!B$49+(数据!L398-12)*权重!B$51              )
 )</f>
        <v>3.0833333333333335</v>
      </c>
      <c r="M398" s="16">
        <f>IF( 数据!M398&lt;=6,(数据!M398-1)*权重!C$48,              IF(数据!M398&lt;=12, 5*权重!C$48+(数据!M398-6)*权重!C$49,                              5*权重!C$48+6*权重!C$49+(数据!M398-12)*权重!C$51              )
 )</f>
        <v>2.1</v>
      </c>
      <c r="N398" s="16">
        <f>IF( 数据!N398&lt;=6,(数据!N398-1)*权重!D$48,              IF(数据!N398&lt;=12, 5*权重!D$48+(数据!N398-6)*权重!D$49,                              5*权重!D$48+6*权重!D$49+(数据!N398-12)*权重!D$51              )
 )</f>
        <v>-1.4999999999999902E-2</v>
      </c>
      <c r="O398" s="16">
        <f>IF( 数据!O398&lt;=6,(数据!O398-1)*权重!E$48,              IF(数据!O398&lt;=12, 5*权重!E$48+(数据!O398-6)*权重!E$49,                              5*权重!E$48+6*权重!E$49+(数据!O398-12)*权重!E$51              )
 )</f>
        <v>0</v>
      </c>
      <c r="P398" s="16">
        <f>IF( 数据!P398&lt;=6,(数据!P398-1)*权重!F$48,              IF(数据!P398&lt;=12, 5*权重!F$48+(数据!P398-6)*权重!F$49,                              5*权重!F$48+6*权重!F$49+(数据!P398-12)*权重!F$51              )
 )</f>
        <v>-3.1166666666666663</v>
      </c>
      <c r="Q398" s="16">
        <f>IF( 数据!Q398&lt;=6,(数据!Q398-1)*权重!G$48,              IF(数据!Q398&lt;=12, 5*权重!G$48+(数据!Q398-6)*权重!G$49,                              5*权重!G$48+6*权重!G$49+(数据!Q398-12)*权重!G$51              )
 )</f>
        <v>0</v>
      </c>
      <c r="R398" s="16">
        <f>IF( 数据!R398&lt;=6,(数据!R398-1)*权重!H$48,              IF(数据!R398&lt;=12, 5*权重!H$48+(数据!R398-6)*权重!H$49,                              5*权重!H$48+6*权重!H$49+(数据!R398-12)*权重!H$51              )
 )</f>
        <v>0</v>
      </c>
      <c r="S398" s="16">
        <f>IF( 数据!S398&lt;=6,(数据!S398-1)*权重!I$48,              IF(数据!S398&lt;=12, 5*权重!I$48+(数据!S398-6)*权重!I$49,                              5*权重!I$48+6*权重!I$49+(数据!S398-12)*权重!I$51              )
 )</f>
        <v>17.933333333333334</v>
      </c>
      <c r="T398" s="16">
        <f>IF( 数据!T398&lt;=6,(数据!T398-1)*权重!J$48,              IF(数据!T398&lt;=12, 5*权重!J$48+(数据!T398-6)*权重!J$49,                              5*权重!J$48+6*权重!J$49+(数据!T398-12)*权重!J$51              )
 )</f>
        <v>2.8833333333333333</v>
      </c>
      <c r="U398" s="16">
        <f>IF( 数据!U398&lt;=6,(数据!U398-1)*权重!K$48,              IF(数据!U398&lt;=12, 5*权重!K$48+(数据!U398-6)*权重!K$49,                              5*权重!K$48+6*权重!K$49+(数据!U398-12)*权重!K$51              )
 )</f>
        <v>0</v>
      </c>
      <c r="V398" s="16">
        <f>IF( 数据!V398&lt;=6,(数据!V398-1)*权重!L$48,              IF(数据!V398&lt;=12, 5*权重!L$48+(数据!V398-6)*权重!L$49,                              5*权重!L$48+6*权重!L$49+(数据!V398-12)*权重!L$51              )
 )</f>
        <v>9.5</v>
      </c>
      <c r="W398" s="16">
        <f>IF( 数据!W398&lt;=6,(数据!W398-1)*权重!M$48,              IF(数据!W398&lt;=12, 5*权重!M$48+(数据!W398-6)*权重!M$49,                              5*权重!M$48+6*权重!M$49+(数据!W398-12)*权重!M$51              )
 )</f>
        <v>0.76666666666666661</v>
      </c>
      <c r="X398" s="16">
        <f>IF( 数据!X398&lt;=6,(数据!X398-1)*权重!N$48,              IF(数据!X398&lt;=12, 5*权重!N$48+(数据!X398-6)*权重!N$49,                              5*权重!N$48+6*权重!N$49+(数据!X398-12)*权重!N$51              )
 )</f>
        <v>2.7333333333333329</v>
      </c>
      <c r="Y398" s="16">
        <f>IF( 数据!Y398&lt;=6,(数据!Y398-1)*权重!O$48,              IF(数据!Y398&lt;=12, 5*权重!O$48+(数据!Y398-6)*权重!O$49,                              5*权重!O$48+6*权重!O$49+(数据!Y398-12)*权重!O$51              )
 )</f>
        <v>1.45</v>
      </c>
      <c r="Z398" s="16">
        <f>IF( 数据!Z398&lt;=6,(数据!Z398-1)*权重!P$48,              IF(数据!Z398&lt;=10, 5*权重!P$48+(数据!Z398-4)*权重!P$50,                              5*权重!P$48+4*权重!P$50+(数据!Z398-10)*权重!P$52              )  )</f>
        <v>-0.90000000000000013</v>
      </c>
      <c r="AA398" s="16">
        <f>IF( 数据!AA398&lt;=6,(数据!AA398-1)*权重!Q$48,              IF(数据!AA398&lt;=12, 5*权重!Q$48+(数据!AA398-6)*权重!Q$49,                              5*权重!Q$48+6*权重!Q$49+(数据!AA398-12)*权重!Q$51              )
 )</f>
        <v>4.9333333333333327</v>
      </c>
      <c r="AB398" s="16">
        <f>IF( 数据!AB398&lt;=6,(数据!AB398-1)*权重!R$48,              IF(数据!AB398&lt;=10, 5*权重!R$48+(数据!AB398-4)*权重!R$50,                              5*权重!R$48+4*权重!R$50+(数据!AB398-10)*权重!R$52              )  )</f>
        <v>56</v>
      </c>
      <c r="AC398" s="16">
        <f>IF( 数据!AC398&lt;=6,(数据!AC398-1)*权重!S$48,              IF(数据!AC398&lt;=12, 5*权重!S$48+(数据!AC398-6)*权重!S$49,                              5*权重!S$48+6*权重!S$49+(数据!AC398-12)*权重!S$51              )
 )</f>
        <v>19.5</v>
      </c>
      <c r="AD398" s="16">
        <f>IF( 数据!AD398&lt;=6,(数据!AD398-1)*权重!T$48,              IF(数据!AD398&lt;=12, 5*权重!T$48+(数据!AD398-6)*权重!T$49,                              5*权重!T$48+6*权重!T$49+(数据!AD398-12)*权重!T$51              )
 )</f>
        <v>-1.5999999999999996</v>
      </c>
      <c r="AE398" s="16">
        <f>IF( 数据!AE398&lt;=6,(数据!AE398-1)*权重!U$48,              IF(数据!AE398&lt;=10, 5*权重!U$48+(数据!AE398-4)*权重!U$50,                              5*权重!U$48+4*权重!U$50+(数据!AE398-10)*权重!U$52              )  )</f>
        <v>-2.5999999999999996</v>
      </c>
      <c r="AF398" s="16">
        <f>IF( 数据!AF398&lt;=6,(数据!AF398-1)*权重!V$48,              IF(数据!AF398&lt;=10, 5*权重!V$48+(数据!AF398-4)*权重!V$50,                              5*权重!V$48+4*权重!V$50+(数据!AF398-10)*权重!V$52              )  )</f>
        <v>7.6125000000000007</v>
      </c>
      <c r="AG398" s="16">
        <f>IF( 数据!AG398&lt;=6,(数据!AG398-1)*权重!W$48,              IF(数据!AG398&lt;=12, 5*权重!W$48+(数据!AG398-6)*权重!W$49,                              5*权重!W$48+6*权重!W$49+(数据!AG398-12)*权重!W$51              )
 )</f>
        <v>4.4000000000000004</v>
      </c>
      <c r="AH398" s="16">
        <f>IF( 数据!AH398&lt;=6,(数据!AH398-1)*权重!X$48,              IF(数据!AH398&lt;=10, 5*权重!X$48+(数据!AH398-4)*权重!X$50,                              5*权重!X$48+4*权重!X$50+(数据!AH398-10)*权重!X$52              )  )</f>
        <v>-4.9999999999999989E-2</v>
      </c>
      <c r="AI398" s="16">
        <f>IF( 数据!AI398&lt;=6,(数据!AI398-1)*权重!Y$48,              IF(数据!AI398&lt;=12, 5*权重!Y$48+(数据!AI398-6)*权重!Y$49,                              5*权重!Y$48+6*权重!Y$49+(数据!AI398-12)*权重!Y$51              )
 )</f>
        <v>0.53333333333333333</v>
      </c>
      <c r="AJ398" s="16">
        <f>IF( 数据!AJ398&lt;=6,(数据!AJ398-1)*权重!Z$48,              IF(数据!AJ398&lt;=10, 5*权重!Z$48+(数据!AJ398-4)*权重!Z$50,                              5*权重!Z$48+4*权重!Z$50+(数据!AJ398-10)*权重!Z$52              )  )</f>
        <v>8.6625000000000014</v>
      </c>
      <c r="AK398" s="16">
        <f>IF( 数据!AK398&lt;=6,(数据!AK398-1)*权重!AA$48,              IF(数据!AK398&lt;=10, 5*权重!AA$48+(数据!AK398-4)*权重!AA$50,                              5*权重!AA$48+4*权重!AA$50+(数据!AK398-10)*权重!AA$52              )  )</f>
        <v>-1.1000000000000001</v>
      </c>
      <c r="AL398" s="16">
        <f>IF( 数据!AL398&lt;=6,(数据!AL398-1)*权重!AB$48,              IF(数据!AL398&lt;=12, 5*权重!AB$48+(数据!AL398-6)*权重!AB$49,                              5*权重!AB$48+6*权重!AB$49+(数据!AL398-12)*权重!AB$51              )
 )</f>
        <v>13.5</v>
      </c>
      <c r="AM398" s="16">
        <f>IF( 数据!AM398&lt;=6,(数据!AM398-1)*权重!AC$48,              IF(数据!AM398&lt;=12, 5*权重!AC$48+(数据!AM398-6)*权重!AC$49,                              5*权重!AC$48+6*权重!AC$49+(数据!AM398-12)*权重!AC$51              )
 )</f>
        <v>8.5</v>
      </c>
      <c r="AN398" s="16">
        <f>IF( 数据!AN398&lt;=6,(数据!AN398-1)*权重!AD$48,              IF(数据!AN398&lt;=12, 5*权重!AD$48+(数据!AN398-6)*权重!AD$49,                              5*权重!AD$48+6*权重!AD$49+(数据!AN398-12)*权重!AD$51              )
 )</f>
        <v>77.333333333333329</v>
      </c>
      <c r="AO398" s="16">
        <f>IF( 数据!AO398&lt;=6,(数据!AO398-1)*权重!AE$48,              IF(数据!AO398&lt;=12, 5*权重!AE$48+(数据!AO398-6)*权重!AE$49,                              5*权重!AE$48+6*权重!AE$49+(数据!AO398-12)*权重!AE$51              )
 )</f>
        <v>22.9</v>
      </c>
      <c r="AP398" s="16">
        <f>IF( 数据!AP398&lt;=6,(数据!AP398-1)*权重!AF$48,              IF(数据!AP398&lt;=12, 5*权重!AF$48+(数据!AP398-6)*权重!AF$49,                              5*权重!AF$48+6*权重!AF$49+(数据!AP398-12)*权重!AF$51              )
 )</f>
        <v>17.366666666666667</v>
      </c>
      <c r="AQ398" s="16">
        <f>IF( 数据!AQ398&lt;=6,(数据!AQ398-1)*权重!AG$48,              IF(数据!AQ398&lt;=12, 5*权重!AG$48+(数据!AQ398-6)*权重!AG$49,                              5*权重!AG$48+6*权重!AG$49+(数据!AQ398-12)*权重!AG$51              )
 )</f>
        <v>18.833333333333336</v>
      </c>
      <c r="AR398" s="16">
        <f>IF( 数据!AR398&lt;=6,(数据!AR398-1)*权重!AH$48,              IF(数据!AR398&lt;=12, 5*权重!AH$48+(数据!AR398-6)*权重!AH$49,                              5*权重!AH$48+6*权重!AH$49+(数据!AR398-12)*权重!AH$51              )
 )</f>
        <v>15.733333333333333</v>
      </c>
      <c r="AS398" s="16">
        <f>IF( 数据!AS398&lt;=6,(数据!AS398-1)*权重!AI$48,              IF(数据!AS398&lt;=12, 5*权重!AI$48+(数据!AS398-6)*权重!AI$49,                              5*权重!AI$48+6*权重!AI$49+(数据!AS398-12)*权重!AI$51              )
 )</f>
        <v>9.5000000000000018</v>
      </c>
      <c r="AT398" s="16">
        <f>IF( 数据!AT398&lt;=6,(数据!AT398-1)*权重!AJ$48,              IF(数据!AT398&lt;=12, 5*权重!AJ$48+(数据!AT398-6)*权重!AJ$49,                              5*权重!AJ$48+6*权重!AJ$49+(数据!AT398-12)*权重!AJ$51              )
 )</f>
        <v>81.625</v>
      </c>
      <c r="AU398" s="16">
        <f>IF( 数据!AU398&lt;=6,(数据!AU398-1)*权重!AK$48,              IF(数据!AU398&lt;=12, 5*权重!AK$48+(数据!AU398-6)*权重!AK$49,                              5*权重!AK$48+6*权重!AK$49+(数据!AU398-12)*权重!AK$51              )
 )</f>
        <v>14.499999999999998</v>
      </c>
      <c r="AV398" s="16">
        <f>IF( 数据!AV398&lt;=6,(数据!AV398-1)*权重!AL$48,              IF(数据!AV398&lt;=10, 5*权重!AL$48+(数据!AV398-4)*权重!AL$50,                              5*权重!AL$48+4*权重!AL$50+(数据!AV398-10)*权重!AL$52              )  )</f>
        <v>3.4</v>
      </c>
      <c r="AW398" s="16">
        <f>IF( 数据!AW398&lt;=6,(数据!AW398-1)*权重!AM$48,              IF(数据!AW398&lt;=10, 5*权重!AM$48+(数据!AW398-4)*权重!AM$50,                              5*权重!AM$48+4*权重!AM$50+(数据!AW398-10)*权重!AM$52              )  )</f>
        <v>4.2</v>
      </c>
      <c r="AX398" s="16">
        <f>IF( 数据!AX398&lt;=6,(数据!AX398-1)*权重!AN$48,              IF(数据!AX398&lt;=10, 5*权重!AN$48+(数据!AX398-4)*权重!AN$50,                              5*权重!AN$48+4*权重!AN$50+(数据!AX398-10)*权重!AN$52              )  )</f>
        <v>21.5</v>
      </c>
      <c r="AY398" s="8">
        <v>3</v>
      </c>
      <c r="AZ398" s="8">
        <v>3</v>
      </c>
      <c r="BA398" s="8">
        <v>2</v>
      </c>
      <c r="BB398" s="8">
        <v>1</v>
      </c>
      <c r="BC398" s="8">
        <v>3</v>
      </c>
      <c r="BD398" s="8">
        <v>2</v>
      </c>
      <c r="BE398" s="8">
        <v>2</v>
      </c>
      <c r="BF398" s="8">
        <v>3</v>
      </c>
      <c r="BG398" s="8">
        <v>2</v>
      </c>
      <c r="BH398" s="8">
        <v>2</v>
      </c>
      <c r="BI398" s="8">
        <v>2</v>
      </c>
      <c r="BJ398" s="8" t="s">
        <v>26</v>
      </c>
      <c r="BK398" s="8" t="s">
        <v>20</v>
      </c>
      <c r="BL398" s="8">
        <v>14</v>
      </c>
      <c r="BM398" s="8" t="s">
        <v>26</v>
      </c>
      <c r="BN398" s="8"/>
      <c r="BO398" s="8">
        <v>61</v>
      </c>
      <c r="BP398" s="34">
        <v>46203</v>
      </c>
      <c r="BQ398" s="8" t="s">
        <v>21</v>
      </c>
      <c r="BR398" s="8" t="s">
        <v>156</v>
      </c>
    </row>
    <row r="399" spans="1:70" ht="15.5" thickBot="1" x14ac:dyDescent="0.35">
      <c r="A399" s="8" t="s">
        <v>26</v>
      </c>
      <c r="B399" s="16">
        <f t="shared" si="15"/>
        <v>442.09083333333336</v>
      </c>
      <c r="C399" s="8" t="s">
        <v>745</v>
      </c>
      <c r="D399" s="8" t="s">
        <v>154</v>
      </c>
      <c r="E399" s="33">
        <v>1</v>
      </c>
      <c r="F399" s="8">
        <v>0</v>
      </c>
      <c r="G399" s="8" t="s">
        <v>33</v>
      </c>
      <c r="H399" s="8" t="s">
        <v>31</v>
      </c>
      <c r="I399" s="8">
        <v>25</v>
      </c>
      <c r="J399" s="8">
        <v>146</v>
      </c>
      <c r="K399" s="8">
        <v>156</v>
      </c>
      <c r="L399" s="16">
        <f>IF( 数据!L399&lt;=6,(数据!L399-1)*权重!B$48,              IF(数据!L399&lt;=12, 5*权重!B$48+(数据!L399-6)*权重!B$49,                              5*权重!B$48+6*权重!B$49+(数据!L399-12)*权重!B$51              )
 )</f>
        <v>3</v>
      </c>
      <c r="M399" s="16">
        <f>IF( 数据!M399&lt;=6,(数据!M399-1)*权重!C$48,              IF(数据!M399&lt;=12, 5*权重!C$48+(数据!M399-6)*权重!C$49,                              5*权重!C$48+6*权重!C$49+(数据!M399-12)*权重!C$51              )
 )</f>
        <v>2.5</v>
      </c>
      <c r="N399" s="16">
        <f>IF( 数据!N399&lt;=6,(数据!N399-1)*权重!D$48,              IF(数据!N399&lt;=12, 5*权重!D$48+(数据!N399-6)*权重!D$49,                              5*权重!D$48+6*权重!D$49+(数据!N399-12)*权重!D$51              )
 )</f>
        <v>0.82000000000000006</v>
      </c>
      <c r="O399" s="16">
        <f>IF( 数据!O399&lt;=6,(数据!O399-1)*权重!E$48,              IF(数据!O399&lt;=12, 5*权重!E$48+(数据!O399-6)*权重!E$49,                              5*权重!E$48+6*权重!E$49+(数据!O399-12)*权重!E$51              )
 )</f>
        <v>0</v>
      </c>
      <c r="P399" s="16">
        <f>IF( 数据!P399&lt;=6,(数据!P399-1)*权重!F$48,              IF(数据!P399&lt;=12, 5*权重!F$48+(数据!P399-6)*权重!F$49,                              5*权重!F$48+6*权重!F$49+(数据!P399-12)*权重!F$51              )
 )</f>
        <v>-3.4999999999999996</v>
      </c>
      <c r="Q399" s="16">
        <f>IF( 数据!Q399&lt;=6,(数据!Q399-1)*权重!G$48,              IF(数据!Q399&lt;=12, 5*权重!G$48+(数据!Q399-6)*权重!G$49,                              5*权重!G$48+6*权重!G$49+(数据!Q399-12)*权重!G$51              )
 )</f>
        <v>0</v>
      </c>
      <c r="R399" s="16">
        <f>IF( 数据!R399&lt;=6,(数据!R399-1)*权重!H$48,              IF(数据!R399&lt;=12, 5*权重!H$48+(数据!R399-6)*权重!H$49,                              5*权重!H$48+6*权重!H$49+(数据!R399-12)*权重!H$51              )
 )</f>
        <v>0</v>
      </c>
      <c r="S399" s="16">
        <f>IF( 数据!S399&lt;=6,(数据!S399-1)*权重!I$48,              IF(数据!S399&lt;=12, 5*权重!I$48+(数据!S399-6)*权重!I$49,                              5*权重!I$48+6*权重!I$49+(数据!S399-12)*权重!I$51              )
 )</f>
        <v>13.666666666666666</v>
      </c>
      <c r="T399" s="16">
        <f>IF( 数据!T399&lt;=6,(数据!T399-1)*权重!J$48,              IF(数据!T399&lt;=12, 5*权重!J$48+(数据!T399-6)*权重!J$49,                              5*权重!J$48+6*权重!J$49+(数据!T399-12)*权重!J$51              )
 )</f>
        <v>0.79999999999999982</v>
      </c>
      <c r="U399" s="16">
        <f>IF( 数据!U399&lt;=6,(数据!U399-1)*权重!K$48,              IF(数据!U399&lt;=12, 5*权重!K$48+(数据!U399-6)*权重!K$49,                              5*权重!K$48+6*权重!K$49+(数据!U399-12)*权重!K$51              )
 )</f>
        <v>0</v>
      </c>
      <c r="V399" s="16">
        <f>IF( 数据!V399&lt;=6,(数据!V399-1)*权重!L$48,              IF(数据!V399&lt;=12, 5*权重!L$48+(数据!V399-6)*权重!L$49,                              5*权重!L$48+6*权重!L$49+(数据!V399-12)*权重!L$51              )
 )</f>
        <v>5.6666666666666679</v>
      </c>
      <c r="W399" s="16">
        <f>IF( 数据!W399&lt;=6,(数据!W399-1)*权重!M$48,              IF(数据!W399&lt;=12, 5*权重!M$48+(数据!W399-6)*权重!M$49,                              5*权重!M$48+6*权重!M$49+(数据!W399-12)*权重!M$51              )
 )</f>
        <v>-0.5</v>
      </c>
      <c r="X399" s="16">
        <f>IF( 数据!X399&lt;=6,(数据!X399-1)*权重!N$48,              IF(数据!X399&lt;=12, 5*权重!N$48+(数据!X399-6)*权重!N$49,                              5*权重!N$48+6*权重!N$49+(数据!X399-12)*权重!N$51              )
 )</f>
        <v>3.1999999999999997</v>
      </c>
      <c r="Y399" s="16">
        <f>IF( 数据!Y399&lt;=6,(数据!Y399-1)*权重!O$48,              IF(数据!Y399&lt;=12, 5*权重!O$48+(数据!Y399-6)*权重!O$49,                              5*权重!O$48+6*权重!O$49+(数据!Y399-12)*权重!O$51              )
 )</f>
        <v>1.2</v>
      </c>
      <c r="Z399" s="16">
        <f>IF( 数据!Z399&lt;=6,(数据!Z399-1)*权重!P$48,              IF(数据!Z399&lt;=10, 5*权重!P$48+(数据!Z399-4)*权重!P$50,                              5*权重!P$48+4*权重!P$50+(数据!Z399-10)*权重!P$52              )  )</f>
        <v>-1.25</v>
      </c>
      <c r="AA399" s="16">
        <f>IF( 数据!AA399&lt;=6,(数据!AA399-1)*权重!Q$48,              IF(数据!AA399&lt;=12, 5*权重!Q$48+(数据!AA399-6)*权重!Q$49,                              5*权重!Q$48+6*权重!Q$49+(数据!AA399-12)*权重!Q$51              )
 )</f>
        <v>5.833333333333333</v>
      </c>
      <c r="AB399" s="16">
        <f>IF( 数据!AB399&lt;=6,(数据!AB399-1)*权重!R$48,              IF(数据!AB399&lt;=10, 5*权重!R$48+(数据!AB399-4)*权重!R$50,                              5*权重!R$48+4*权重!R$50+(数据!AB399-10)*权重!R$52              )  )</f>
        <v>56</v>
      </c>
      <c r="AC399" s="16">
        <f>IF( 数据!AC399&lt;=6,(数据!AC399-1)*权重!S$48,              IF(数据!AC399&lt;=12, 5*权重!S$48+(数据!AC399-6)*权重!S$49,                              5*权重!S$48+6*权重!S$49+(数据!AC399-12)*权重!S$51              )
 )</f>
        <v>19.5</v>
      </c>
      <c r="AD399" s="16">
        <f>IF( 数据!AD399&lt;=6,(数据!AD399-1)*权重!T$48,              IF(数据!AD399&lt;=12, 5*权重!T$48+(数据!AD399-6)*权重!T$49,                              5*权重!T$48+6*权重!T$49+(数据!AD399-12)*权重!T$51              )
 )</f>
        <v>-1.2333333333333329</v>
      </c>
      <c r="AE399" s="16">
        <f>IF( 数据!AE399&lt;=6,(数据!AE399-1)*权重!U$48,              IF(数据!AE399&lt;=10, 5*权重!U$48+(数据!AE399-4)*权重!U$50,                              5*权重!U$48+4*权重!U$50+(数据!AE399-10)*权重!U$52              )  )</f>
        <v>-1.7999999999999994</v>
      </c>
      <c r="AF399" s="16">
        <f>IF( 数据!AF399&lt;=6,(数据!AF399-1)*权重!V$48,              IF(数据!AF399&lt;=10, 5*权重!V$48+(数据!AF399-4)*权重!V$50,                              5*权重!V$48+4*权重!V$50+(数据!AF399-10)*权重!V$52              )  )</f>
        <v>7.8750000000000009</v>
      </c>
      <c r="AG399" s="16">
        <f>IF( 数据!AG399&lt;=6,(数据!AG399-1)*权重!W$48,              IF(数据!AG399&lt;=12, 5*权重!W$48+(数据!AG399-6)*权重!W$49,                              5*权重!W$48+6*权重!W$49+(数据!AG399-12)*权重!W$51              )
 )</f>
        <v>3.0999999999999996</v>
      </c>
      <c r="AH399" s="16">
        <f>IF( 数据!AH399&lt;=6,(数据!AH399-1)*权重!X$48,              IF(数据!AH399&lt;=10, 5*权重!X$48+(数据!AH399-4)*权重!X$50,                              5*权重!X$48+4*权重!X$50+(数据!AH399-10)*权重!X$52              )  )</f>
        <v>-0.16249999999999998</v>
      </c>
      <c r="AI399" s="16">
        <f>IF( 数据!AI399&lt;=6,(数据!AI399-1)*权重!Y$48,              IF(数据!AI399&lt;=12, 5*权重!Y$48+(数据!AI399-6)*权重!Y$49,                              5*权重!Y$48+6*权重!Y$49+(数据!AI399-12)*权重!Y$51              )
 )</f>
        <v>0.13333333333333336</v>
      </c>
      <c r="AJ399" s="16">
        <f>IF( 数据!AJ399&lt;=6,(数据!AJ399-1)*权重!Z$48,              IF(数据!AJ399&lt;=10, 5*权重!Z$48+(数据!AJ399-4)*权重!Z$50,                              5*权重!Z$48+4*权重!Z$50+(数据!AJ399-10)*权重!Z$52              )  )</f>
        <v>10.425000000000001</v>
      </c>
      <c r="AK399" s="16">
        <f>IF( 数据!AK399&lt;=6,(数据!AK399-1)*权重!AA$48,              IF(数据!AK399&lt;=10, 5*权重!AA$48+(数据!AK399-4)*权重!AA$50,                              5*权重!AA$48+4*权重!AA$50+(数据!AK399-10)*权重!AA$52              )  )</f>
        <v>-0.75000000000000022</v>
      </c>
      <c r="AL399" s="16">
        <f>IF( 数据!AL399&lt;=6,(数据!AL399-1)*权重!AB$48,              IF(数据!AL399&lt;=12, 5*权重!AB$48+(数据!AL399-6)*权重!AB$49,                              5*权重!AB$48+6*权重!AB$49+(数据!AL399-12)*权重!AB$51              )
 )</f>
        <v>15.3</v>
      </c>
      <c r="AM399" s="16">
        <f>IF( 数据!AM399&lt;=6,(数据!AM399-1)*权重!AC$48,              IF(数据!AM399&lt;=12, 5*权重!AC$48+(数据!AM399-6)*权重!AC$49,                              5*权重!AC$48+6*权重!AC$49+(数据!AM399-12)*权重!AC$51              )
 )</f>
        <v>8.5</v>
      </c>
      <c r="AN399" s="16">
        <f>IF( 数据!AN399&lt;=6,(数据!AN399-1)*权重!AD$48,              IF(数据!AN399&lt;=12, 5*权重!AD$48+(数据!AN399-6)*权重!AD$49,                              5*权重!AD$48+6*权重!AD$49+(数据!AN399-12)*权重!AD$51              )
 )</f>
        <v>82.0625</v>
      </c>
      <c r="AO399" s="16">
        <f>IF( 数据!AO399&lt;=6,(数据!AO399-1)*权重!AE$48,              IF(数据!AO399&lt;=12, 5*权重!AE$48+(数据!AO399-6)*权重!AE$49,                              5*权重!AE$48+6*权重!AE$49+(数据!AO399-12)*权重!AE$51              )
 )</f>
        <v>20.3</v>
      </c>
      <c r="AP399" s="16">
        <f>IF( 数据!AP399&lt;=6,(数据!AP399-1)*权重!AF$48,              IF(数据!AP399&lt;=12, 5*权重!AF$48+(数据!AP399-6)*权重!AF$49,                              5*权重!AF$48+6*权重!AF$49+(数据!AP399-12)*权重!AF$51              )
 )</f>
        <v>15.433333333333334</v>
      </c>
      <c r="AQ399" s="16">
        <f>IF( 数据!AQ399&lt;=6,(数据!AQ399-1)*权重!AG$48,              IF(数据!AQ399&lt;=12, 5*权重!AG$48+(数据!AQ399-6)*权重!AG$49,                              5*权重!AG$48+6*权重!AG$49+(数据!AQ399-12)*权重!AG$51              )
 )</f>
        <v>17.8</v>
      </c>
      <c r="AR399" s="16">
        <f>IF( 数据!AR399&lt;=6,(数据!AR399-1)*权重!AH$48,              IF(数据!AR399&lt;=12, 5*权重!AH$48+(数据!AR399-6)*权重!AH$49,                              5*权重!AH$48+6*权重!AH$49+(数据!AR399-12)*权重!AH$51              )
 )</f>
        <v>15.733333333333333</v>
      </c>
      <c r="AS399" s="16">
        <f>IF( 数据!AS399&lt;=6,(数据!AS399-1)*权重!AI$48,              IF(数据!AS399&lt;=12, 5*权重!AI$48+(数据!AS399-6)*权重!AI$49,                              5*权重!AI$48+6*权重!AI$49+(数据!AS399-12)*权重!AI$51              )
 )</f>
        <v>8.5500000000000007</v>
      </c>
      <c r="AT399" s="16">
        <f>IF( 数据!AT399&lt;=6,(数据!AT399-1)*权重!AJ$48,              IF(数据!AT399&lt;=12, 5*权重!AJ$48+(数据!AT399-6)*权重!AJ$49,                              5*权重!AJ$48+6*权重!AJ$49+(数据!AT399-12)*权重!AJ$51              )
 )</f>
        <v>91.375</v>
      </c>
      <c r="AU399" s="16">
        <f>IF( 数据!AU399&lt;=6,(数据!AU399-1)*权重!AK$48,              IF(数据!AU399&lt;=12, 5*权重!AK$48+(数据!AU399-6)*权重!AK$49,                              5*权重!AK$48+6*权重!AK$49+(数据!AU399-12)*权重!AK$51              )
 )</f>
        <v>14.799999999999999</v>
      </c>
      <c r="AV399" s="16">
        <f>IF( 数据!AV399&lt;=6,(数据!AV399-1)*权重!AL$48,              IF(数据!AV399&lt;=10, 5*权重!AL$48+(数据!AV399-4)*权重!AL$50,                              5*权重!AL$48+4*权重!AL$50+(数据!AV399-10)*权重!AL$52              )  )</f>
        <v>3.4</v>
      </c>
      <c r="AW399" s="16">
        <f>IF( 数据!AW399&lt;=6,(数据!AW399-1)*权重!AM$48,              IF(数据!AW399&lt;=10, 5*权重!AM$48+(数据!AW399-4)*权重!AM$50,                              5*权重!AM$48+4*权重!AM$50+(数据!AW399-10)*权重!AM$52              )  )</f>
        <v>3.0750000000000002</v>
      </c>
      <c r="AX399" s="16">
        <f>IF( 数据!AX399&lt;=6,(数据!AX399-1)*权重!AN$48,              IF(数据!AX399&lt;=10, 5*权重!AN$48+(数据!AX399-4)*权重!AN$50,                              5*权重!AN$48+4*权重!AN$50+(数据!AX399-10)*权重!AN$52              )  )</f>
        <v>21.237499999999997</v>
      </c>
      <c r="AY399" s="8">
        <v>1</v>
      </c>
      <c r="AZ399" s="8">
        <v>3</v>
      </c>
      <c r="BA399" s="8">
        <v>3</v>
      </c>
      <c r="BB399" s="8">
        <v>4</v>
      </c>
      <c r="BC399" s="8">
        <v>2</v>
      </c>
      <c r="BD399" s="8">
        <v>3</v>
      </c>
      <c r="BE399" s="8">
        <v>3</v>
      </c>
      <c r="BF399" s="8">
        <v>3</v>
      </c>
      <c r="BG399" s="8">
        <v>2</v>
      </c>
      <c r="BH399" s="8">
        <v>2</v>
      </c>
      <c r="BI399" s="8">
        <v>2</v>
      </c>
      <c r="BJ399" s="8" t="s">
        <v>26</v>
      </c>
      <c r="BK399" s="8" t="s">
        <v>20</v>
      </c>
      <c r="BL399" s="8">
        <v>13</v>
      </c>
      <c r="BM399" s="8" t="s">
        <v>26</v>
      </c>
      <c r="BN399" s="8"/>
      <c r="BO399" s="8">
        <v>2</v>
      </c>
      <c r="BP399" s="34">
        <v>47299</v>
      </c>
      <c r="BQ399" s="8" t="s">
        <v>21</v>
      </c>
      <c r="BR399" s="8" t="s">
        <v>156</v>
      </c>
    </row>
    <row r="400" spans="1:70" ht="15.5" thickBot="1" x14ac:dyDescent="0.35">
      <c r="A400" s="8" t="s">
        <v>26</v>
      </c>
      <c r="B400" s="16">
        <f t="shared" si="15"/>
        <v>426.48166666666663</v>
      </c>
      <c r="C400" s="8" t="s">
        <v>746</v>
      </c>
      <c r="D400" s="8" t="s">
        <v>154</v>
      </c>
      <c r="E400" s="33">
        <v>1</v>
      </c>
      <c r="F400" s="8">
        <v>0</v>
      </c>
      <c r="G400" s="8" t="s">
        <v>33</v>
      </c>
      <c r="H400" s="8" t="s">
        <v>599</v>
      </c>
      <c r="I400" s="8">
        <v>23</v>
      </c>
      <c r="J400" s="8">
        <v>144</v>
      </c>
      <c r="K400" s="8">
        <v>150</v>
      </c>
      <c r="L400" s="16">
        <f>IF( 数据!L400&lt;=6,(数据!L400-1)*权重!B$48,              IF(数据!L400&lt;=12, 5*权重!B$48+(数据!L400-6)*权重!B$49,                              5*权重!B$48+6*权重!B$49+(数据!L400-12)*权重!B$51              )
 )</f>
        <v>3</v>
      </c>
      <c r="M400" s="16">
        <f>IF( 数据!M400&lt;=6,(数据!M400-1)*权重!C$48,              IF(数据!M400&lt;=12, 5*权重!C$48+(数据!M400-6)*权重!C$49,                              5*权重!C$48+6*权重!C$49+(数据!M400-12)*权重!C$51              )
 )</f>
        <v>1.3</v>
      </c>
      <c r="N400" s="16">
        <f>IF( 数据!N400&lt;=6,(数据!N400-1)*权重!D$48,              IF(数据!N400&lt;=12, 5*权重!D$48+(数据!N400-6)*权重!D$49,                              5*权重!D$48+6*权重!D$49+(数据!N400-12)*权重!D$51              )
 )</f>
        <v>0.64</v>
      </c>
      <c r="O400" s="16">
        <f>IF( 数据!O400&lt;=6,(数据!O400-1)*权重!E$48,              IF(数据!O400&lt;=12, 5*权重!E$48+(数据!O400-6)*权重!E$49,                              5*权重!E$48+6*权重!E$49+(数据!O400-12)*权重!E$51              )
 )</f>
        <v>0</v>
      </c>
      <c r="P400" s="16">
        <f>IF( 数据!P400&lt;=6,(数据!P400-1)*权重!F$48,              IF(数据!P400&lt;=12, 5*权重!F$48+(数据!P400-6)*权重!F$49,                              5*权重!F$48+6*权重!F$49+(数据!P400-12)*权重!F$51              )
 )</f>
        <v>-3.1166666666666663</v>
      </c>
      <c r="Q400" s="16">
        <f>IF( 数据!Q400&lt;=6,(数据!Q400-1)*权重!G$48,              IF(数据!Q400&lt;=12, 5*权重!G$48+(数据!Q400-6)*权重!G$49,                              5*权重!G$48+6*权重!G$49+(数据!Q400-12)*权重!G$51              )
 )</f>
        <v>0</v>
      </c>
      <c r="R400" s="16">
        <f>IF( 数据!R400&lt;=6,(数据!R400-1)*权重!H$48,              IF(数据!R400&lt;=12, 5*权重!H$48+(数据!R400-6)*权重!H$49,                              5*权重!H$48+6*权重!H$49+(数据!R400-12)*权重!H$51              )
 )</f>
        <v>0</v>
      </c>
      <c r="S400" s="16">
        <f>IF( 数据!S400&lt;=6,(数据!S400-1)*权重!I$48,              IF(数据!S400&lt;=12, 5*权重!I$48+(数据!S400-6)*权重!I$49,                              5*权重!I$48+6*权重!I$49+(数据!S400-12)*权重!I$51              )
 )</f>
        <v>16.566666666666666</v>
      </c>
      <c r="T400" s="16">
        <f>IF( 数据!T400&lt;=6,(数据!T400-1)*权重!J$48,              IF(数据!T400&lt;=12, 5*权重!J$48+(数据!T400-6)*权重!J$49,                              5*权重!J$48+6*权重!J$49+(数据!T400-12)*权重!J$51              )
 )</f>
        <v>2.2666666666666666</v>
      </c>
      <c r="U400" s="16">
        <f>IF( 数据!U400&lt;=6,(数据!U400-1)*权重!K$48,              IF(数据!U400&lt;=12, 5*权重!K$48+(数据!U400-6)*权重!K$49,                              5*权重!K$48+6*权重!K$49+(数据!U400-12)*权重!K$51              )
 )</f>
        <v>0</v>
      </c>
      <c r="V400" s="16">
        <f>IF( 数据!V400&lt;=6,(数据!V400-1)*权重!L$48,              IF(数据!V400&lt;=12, 5*权重!L$48+(数据!V400-6)*权重!L$49,                              5*权重!L$48+6*权重!L$49+(数据!V400-12)*权重!L$51              )
 )</f>
        <v>8.1666666666666679</v>
      </c>
      <c r="W400" s="16">
        <f>IF( 数据!W400&lt;=6,(数据!W400-1)*权重!M$48,              IF(数据!W400&lt;=12, 5*权重!M$48+(数据!W400-6)*权重!M$49,                              5*权重!M$48+6*权重!M$49+(数据!W400-12)*权重!M$51              )
 )</f>
        <v>0.76666666666666661</v>
      </c>
      <c r="X400" s="16">
        <f>IF( 数据!X400&lt;=6,(数据!X400-1)*权重!N$48,              IF(数据!X400&lt;=12, 5*权重!N$48+(数据!X400-6)*权重!N$49,                              5*权重!N$48+6*权重!N$49+(数据!X400-12)*权重!N$51              )
 )</f>
        <v>1.7999999999999998</v>
      </c>
      <c r="Y400" s="16">
        <f>IF( 数据!Y400&lt;=6,(数据!Y400-1)*权重!O$48,              IF(数据!Y400&lt;=12, 5*权重!O$48+(数据!Y400-6)*权重!O$49,                              5*权重!O$48+6*权重!O$49+(数据!Y400-12)*权重!O$51              )
 )</f>
        <v>2.5333333333333332</v>
      </c>
      <c r="Z400" s="16">
        <f>IF( 数据!Z400&lt;=6,(数据!Z400-1)*权重!P$48,              IF(数据!Z400&lt;=10, 5*权重!P$48+(数据!Z400-4)*权重!P$50,                              5*权重!P$48+4*权重!P$50+(数据!Z400-10)*权重!P$52              )  )</f>
        <v>-0.90000000000000013</v>
      </c>
      <c r="AA400" s="16">
        <f>IF( 数据!AA400&lt;=6,(数据!AA400-1)*权重!Q$48,              IF(数据!AA400&lt;=12, 5*权重!Q$48+(数据!AA400-6)*权重!Q$49,                              5*权重!Q$48+6*权重!Q$49+(数据!AA400-12)*权重!Q$51              )
 )</f>
        <v>5.3666666666666663</v>
      </c>
      <c r="AB400" s="16">
        <f>IF( 数据!AB400&lt;=6,(数据!AB400-1)*权重!R$48,              IF(数据!AB400&lt;=10, 5*权重!R$48+(数据!AB400-4)*权重!R$50,                              5*权重!R$48+4*权重!R$50+(数据!AB400-10)*权重!R$52              )  )</f>
        <v>56</v>
      </c>
      <c r="AC400" s="16">
        <f>IF( 数据!AC400&lt;=6,(数据!AC400-1)*权重!S$48,              IF(数据!AC400&lt;=12, 5*权重!S$48+(数据!AC400-6)*权重!S$49,                              5*权重!S$48+6*权重!S$49+(数据!AC400-12)*权重!S$51              )
 )</f>
        <v>18.75</v>
      </c>
      <c r="AD400" s="16">
        <f>IF( 数据!AD400&lt;=6,(数据!AD400-1)*权重!T$48,              IF(数据!AD400&lt;=12, 5*权重!T$48+(数据!AD400-6)*权重!T$49,                              5*权重!T$48+6*权重!T$49+(数据!AD400-12)*权重!T$51              )
 )</f>
        <v>-1.2333333333333329</v>
      </c>
      <c r="AE400" s="16">
        <f>IF( 数据!AE400&lt;=6,(数据!AE400-1)*权重!U$48,              IF(数据!AE400&lt;=10, 5*权重!U$48+(数据!AE400-4)*权重!U$50,                              5*权重!U$48+4*权重!U$50+(数据!AE400-10)*权重!U$52              )  )</f>
        <v>-3.2749999999999995</v>
      </c>
      <c r="AF400" s="16">
        <f>IF( 数据!AF400&lt;=6,(数据!AF400-1)*权重!V$48,              IF(数据!AF400&lt;=10, 5*权重!V$48+(数据!AF400-4)*权重!V$50,                              5*权重!V$48+4*权重!V$50+(数据!AF400-10)*权重!V$52              )  )</f>
        <v>6.8250000000000011</v>
      </c>
      <c r="AG400" s="16">
        <f>IF( 数据!AG400&lt;=6,(数据!AG400-1)*权重!W$48,              IF(数据!AG400&lt;=12, 5*权重!W$48+(数据!AG400-6)*权重!W$49,                              5*权重!W$48+6*权重!W$49+(数据!AG400-12)*权重!W$51              )
 )</f>
        <v>3.0999999999999996</v>
      </c>
      <c r="AH400" s="16">
        <f>IF( 数据!AH400&lt;=6,(数据!AH400-1)*权重!X$48,              IF(数据!AH400&lt;=10, 5*权重!X$48+(数据!AH400-4)*权重!X$50,                              5*权重!X$48+4*权重!X$50+(数据!AH400-10)*权重!X$52              )  )</f>
        <v>-4.9999999999999989E-2</v>
      </c>
      <c r="AI400" s="16">
        <f>IF( 数据!AI400&lt;=6,(数据!AI400-1)*权重!Y$48,              IF(数据!AI400&lt;=12, 5*权重!Y$48+(数据!AI400-6)*权重!Y$49,                              5*权重!Y$48+6*权重!Y$49+(数据!AI400-12)*权重!Y$51              )
 )</f>
        <v>0.53333333333333333</v>
      </c>
      <c r="AJ400" s="16">
        <f>IF( 数据!AJ400&lt;=6,(数据!AJ400-1)*权重!Z$48,              IF(数据!AJ400&lt;=10, 5*权重!Z$48+(数据!AJ400-4)*权重!Z$50,                              5*权重!Z$48+4*权重!Z$50+(数据!AJ400-10)*权重!Z$52              )  )</f>
        <v>9.8375000000000004</v>
      </c>
      <c r="AK400" s="16">
        <f>IF( 数据!AK400&lt;=6,(数据!AK400-1)*权重!AA$48,              IF(数据!AK400&lt;=10, 5*权重!AA$48+(数据!AK400-4)*权重!AA$50,                              5*权重!AA$48+4*权重!AA$50+(数据!AK400-10)*权重!AA$52              )  )</f>
        <v>-1.1000000000000001</v>
      </c>
      <c r="AL400" s="16">
        <f>IF( 数据!AL400&lt;=6,(数据!AL400-1)*权重!AB$48,              IF(数据!AL400&lt;=12, 5*权重!AB$48+(数据!AL400-6)*权重!AB$49,                              5*权重!AB$48+6*权重!AB$49+(数据!AL400-12)*权重!AB$51              )
 )</f>
        <v>13.5</v>
      </c>
      <c r="AM400" s="16">
        <f>IF( 数据!AM400&lt;=6,(数据!AM400-1)*权重!AC$48,              IF(数据!AM400&lt;=12, 5*权重!AC$48+(数据!AM400-6)*权重!AC$49,                              5*权重!AC$48+6*权重!AC$49+(数据!AM400-12)*权重!AC$51              )
 )</f>
        <v>8.3666666666666671</v>
      </c>
      <c r="AN400" s="16">
        <f>IF( 数据!AN400&lt;=6,(数据!AN400-1)*权重!AD$48,              IF(数据!AN400&lt;=12, 5*权重!AD$48+(数据!AN400-6)*权重!AD$49,                              5*权重!AD$48+6*权重!AD$49+(数据!AN400-12)*权重!AD$51              )
 )</f>
        <v>82.0625</v>
      </c>
      <c r="AO400" s="16">
        <f>IF( 数据!AO400&lt;=6,(数据!AO400-1)*权重!AE$48,              IF(数据!AO400&lt;=12, 5*权重!AE$48+(数据!AO400-6)*权重!AE$49,                              5*权重!AE$48+6*权重!AE$49+(数据!AO400-12)*权重!AE$51              )
 )</f>
        <v>17.7</v>
      </c>
      <c r="AP400" s="16">
        <f>IF( 数据!AP400&lt;=6,(数据!AP400-1)*权重!AF$48,              IF(数据!AP400&lt;=12, 5*权重!AF$48+(数据!AP400-6)*权重!AF$49,                              5*权重!AF$48+6*权重!AF$49+(数据!AP400-12)*权重!AF$51              )
 )</f>
        <v>15.433333333333334</v>
      </c>
      <c r="AQ400" s="16">
        <f>IF( 数据!AQ400&lt;=6,(数据!AQ400-1)*权重!AG$48,              IF(数据!AQ400&lt;=12, 5*权重!AG$48+(数据!AQ400-6)*权重!AG$49,                              5*权重!AG$48+6*权重!AG$49+(数据!AQ400-12)*权重!AG$51              )
 )</f>
        <v>18.833333333333336</v>
      </c>
      <c r="AR400" s="16">
        <f>IF( 数据!AR400&lt;=6,(数据!AR400-1)*权重!AH$48,              IF(数据!AR400&lt;=12, 5*权重!AH$48+(数据!AR400-6)*权重!AH$49,                              5*权重!AH$48+6*权重!AH$49+(数据!AR400-12)*权重!AH$51              )
 )</f>
        <v>15.733333333333333</v>
      </c>
      <c r="AS400" s="16">
        <f>IF( 数据!AS400&lt;=6,(数据!AS400-1)*权重!AI$48,              IF(数据!AS400&lt;=12, 5*权重!AI$48+(数据!AS400-6)*权重!AI$49,                              5*权重!AI$48+6*权重!AI$49+(数据!AS400-12)*权重!AI$51              )
 )</f>
        <v>6.6500000000000012</v>
      </c>
      <c r="AT400" s="16">
        <f>IF( 数据!AT400&lt;=6,(数据!AT400-1)*权重!AJ$48,              IF(数据!AT400&lt;=12, 5*权重!AJ$48+(数据!AT400-6)*权重!AJ$49,                              5*权重!AJ$48+6*权重!AJ$49+(数据!AT400-12)*权重!AJ$51              )
 )</f>
        <v>76.75</v>
      </c>
      <c r="AU400" s="16">
        <f>IF( 数据!AU400&lt;=6,(数据!AU400-1)*权重!AK$48,              IF(数据!AU400&lt;=12, 5*权重!AK$48+(数据!AU400-6)*权重!AK$49,                              5*权重!AK$48+6*权重!AK$49+(数据!AU400-12)*权重!AK$51              )
 )</f>
        <v>14.799999999999999</v>
      </c>
      <c r="AV400" s="16">
        <f>IF( 数据!AV400&lt;=6,(数据!AV400-1)*权重!AL$48,              IF(数据!AV400&lt;=10, 5*权重!AL$48+(数据!AV400-4)*权重!AL$50,                              5*权重!AL$48+4*权重!AL$50+(数据!AV400-10)*权重!AL$52              )  )</f>
        <v>2.9749999999999996</v>
      </c>
      <c r="AW400" s="16">
        <f>IF( 数据!AW400&lt;=6,(数据!AW400-1)*权重!AM$48,              IF(数据!AW400&lt;=10, 5*权重!AM$48+(数据!AW400-4)*权重!AM$50,                              5*权重!AM$48+4*权重!AM$50+(数据!AW400-10)*权重!AM$52              )  )</f>
        <v>3.8250000000000002</v>
      </c>
      <c r="AX400" s="16">
        <f>IF( 数据!AX400&lt;=6,(数据!AX400-1)*权重!AN$48,              IF(数据!AX400&lt;=10, 5*权重!AN$48+(数据!AX400-4)*权重!AN$50,                              5*权重!AN$48+4*权重!AN$50+(数据!AX400-10)*权重!AN$52              )  )</f>
        <v>22.074999999999999</v>
      </c>
      <c r="AY400" s="8">
        <v>1</v>
      </c>
      <c r="AZ400" s="8">
        <v>4</v>
      </c>
      <c r="BA400" s="8">
        <v>2</v>
      </c>
      <c r="BB400" s="8">
        <v>3</v>
      </c>
      <c r="BC400" s="8">
        <v>2</v>
      </c>
      <c r="BD400" s="8">
        <v>2</v>
      </c>
      <c r="BE400" s="8">
        <v>3</v>
      </c>
      <c r="BF400" s="8">
        <v>2</v>
      </c>
      <c r="BG400" s="8">
        <v>1</v>
      </c>
      <c r="BH400" s="8">
        <v>3</v>
      </c>
      <c r="BI400" s="8">
        <v>1</v>
      </c>
      <c r="BJ400" s="8" t="s">
        <v>26</v>
      </c>
      <c r="BK400" s="8" t="s">
        <v>20</v>
      </c>
      <c r="BL400" s="8">
        <v>14</v>
      </c>
      <c r="BM400" s="8" t="s">
        <v>26</v>
      </c>
      <c r="BN400" s="8"/>
      <c r="BO400" s="8">
        <v>11</v>
      </c>
      <c r="BP400" s="34">
        <v>46173</v>
      </c>
      <c r="BQ400" s="8" t="s">
        <v>21</v>
      </c>
      <c r="BR400" s="8" t="s">
        <v>156</v>
      </c>
    </row>
    <row r="401" spans="1:70" ht="15.5" thickBot="1" x14ac:dyDescent="0.35">
      <c r="A401" s="8" t="s">
        <v>26</v>
      </c>
      <c r="B401" s="16">
        <f t="shared" si="15"/>
        <v>428.1941666666666</v>
      </c>
      <c r="C401" s="8" t="s">
        <v>747</v>
      </c>
      <c r="D401" s="8" t="s">
        <v>154</v>
      </c>
      <c r="E401" s="33">
        <v>1</v>
      </c>
      <c r="F401" s="8">
        <v>0</v>
      </c>
      <c r="G401" s="8" t="s">
        <v>239</v>
      </c>
      <c r="H401" s="8" t="s">
        <v>24</v>
      </c>
      <c r="I401" s="8">
        <v>25</v>
      </c>
      <c r="J401" s="8">
        <v>141</v>
      </c>
      <c r="K401" s="8">
        <v>150</v>
      </c>
      <c r="L401" s="16">
        <f>IF( 数据!L401&lt;=6,(数据!L401-1)*权重!B$48,              IF(数据!L401&lt;=12, 5*权重!B$48+(数据!L401-6)*权重!B$49,                              5*权重!B$48+6*权重!B$49+(数据!L401-12)*权重!B$51              )
 )</f>
        <v>3.4666666666666668</v>
      </c>
      <c r="M401" s="16">
        <f>IF( 数据!M401&lt;=6,(数据!M401-1)*权重!C$48,              IF(数据!M401&lt;=12, 5*权重!C$48+(数据!M401-6)*权重!C$49,                              5*权重!C$48+6*权重!C$49+(数据!M401-12)*权重!C$51              )
 )</f>
        <v>2.9</v>
      </c>
      <c r="N401" s="16">
        <f>IF( 数据!N401&lt;=6,(数据!N401-1)*权重!D$48,              IF(数据!N401&lt;=12, 5*权重!D$48+(数据!N401-6)*权重!D$49,                              5*权重!D$48+6*权重!D$49+(数据!N401-12)*权重!D$51              )
 )</f>
        <v>0.25666666666666671</v>
      </c>
      <c r="O401" s="16">
        <f>IF( 数据!O401&lt;=6,(数据!O401-1)*权重!E$48,              IF(数据!O401&lt;=12, 5*权重!E$48+(数据!O401-6)*权重!E$49,                              5*权重!E$48+6*权重!E$49+(数据!O401-12)*权重!E$51              )
 )</f>
        <v>0</v>
      </c>
      <c r="P401" s="16">
        <f>IF( 数据!P401&lt;=6,(数据!P401-1)*权重!F$48,              IF(数据!P401&lt;=12, 5*权重!F$48+(数据!P401-6)*权重!F$49,                              5*权重!F$48+6*权重!F$49+(数据!P401-12)*权重!F$51              )
 )</f>
        <v>-2.7333333333333329</v>
      </c>
      <c r="Q401" s="16">
        <f>IF( 数据!Q401&lt;=6,(数据!Q401-1)*权重!G$48,              IF(数据!Q401&lt;=12, 5*权重!G$48+(数据!Q401-6)*权重!G$49,                              5*权重!G$48+6*权重!G$49+(数据!Q401-12)*权重!G$51              )
 )</f>
        <v>0</v>
      </c>
      <c r="R401" s="16">
        <f>IF( 数据!R401&lt;=6,(数据!R401-1)*权重!H$48,              IF(数据!R401&lt;=12, 5*权重!H$48+(数据!R401-6)*权重!H$49,                              5*权重!H$48+6*权重!H$49+(数据!R401-12)*权重!H$51              )
 )</f>
        <v>0</v>
      </c>
      <c r="S401" s="16">
        <f>IF( 数据!S401&lt;=6,(数据!S401-1)*权重!I$48,              IF(数据!S401&lt;=12, 5*权重!I$48+(数据!S401-6)*权重!I$49,                              5*权重!I$48+6*权重!I$49+(数据!S401-12)*权重!I$51              )
 )</f>
        <v>16.566666666666666</v>
      </c>
      <c r="T401" s="16">
        <f>IF( 数据!T401&lt;=6,(数据!T401-1)*权重!J$48,              IF(数据!T401&lt;=12, 5*权重!J$48+(数据!T401-6)*权重!J$49,                              5*权重!J$48+6*权重!J$49+(数据!T401-12)*权重!J$51              )
 )</f>
        <v>2.8833333333333333</v>
      </c>
      <c r="U401" s="16">
        <f>IF( 数据!U401&lt;=6,(数据!U401-1)*权重!K$48,              IF(数据!U401&lt;=12, 5*权重!K$48+(数据!U401-6)*权重!K$49,                              5*权重!K$48+6*权重!K$49+(数据!U401-12)*权重!K$51              )
 )</f>
        <v>0</v>
      </c>
      <c r="V401" s="16">
        <f>IF( 数据!V401&lt;=6,(数据!V401-1)*权重!L$48,              IF(数据!V401&lt;=12, 5*权重!L$48+(数据!V401-6)*权重!L$49,                              5*权重!L$48+6*权重!L$49+(数据!V401-12)*权重!L$51              )
 )</f>
        <v>8.8333333333333339</v>
      </c>
      <c r="W401" s="16">
        <f>IF( 数据!W401&lt;=6,(数据!W401-1)*权重!M$48,              IF(数据!W401&lt;=12, 5*权重!M$48+(数据!W401-6)*权重!M$49,                              5*权重!M$48+6*权重!M$49+(数据!W401-12)*权重!M$51              )
 )</f>
        <v>-0.5</v>
      </c>
      <c r="X401" s="16">
        <f>IF( 数据!X401&lt;=6,(数据!X401-1)*权重!N$48,              IF(数据!X401&lt;=12, 5*权重!N$48+(数据!X401-6)*权重!N$49,                              5*权重!N$48+6*权重!N$49+(数据!X401-12)*权重!N$51              )
 )</f>
        <v>2.7333333333333329</v>
      </c>
      <c r="Y401" s="16">
        <f>IF( 数据!Y401&lt;=6,(数据!Y401-1)*权重!O$48,              IF(数据!Y401&lt;=12, 5*权重!O$48+(数据!Y401-6)*权重!O$49,                              5*权重!O$48+6*权重!O$49+(数据!Y401-12)*权重!O$51              )
 )</f>
        <v>1.7</v>
      </c>
      <c r="Z401" s="16">
        <f>IF( 数据!Z401&lt;=6,(数据!Z401-1)*权重!P$48,              IF(数据!Z401&lt;=10, 5*权重!P$48+(数据!Z401-4)*权重!P$50,                              5*权重!P$48+4*权重!P$50+(数据!Z401-10)*权重!P$52              )  )</f>
        <v>-0.90000000000000013</v>
      </c>
      <c r="AA401" s="16">
        <f>IF( 数据!AA401&lt;=6,(数据!AA401-1)*权重!Q$48,              IF(数据!AA401&lt;=12, 5*权重!Q$48+(数据!AA401-6)*权重!Q$49,                              5*权重!Q$48+6*权重!Q$49+(数据!AA401-12)*权重!Q$51              )
 )</f>
        <v>6.2333333333333325</v>
      </c>
      <c r="AB401" s="16">
        <f>IF( 数据!AB401&lt;=6,(数据!AB401-1)*权重!R$48,              IF(数据!AB401&lt;=10, 5*权重!R$48+(数据!AB401-4)*权重!R$50,                              5*权重!R$48+4*权重!R$50+(数据!AB401-10)*权重!R$52              )  )</f>
        <v>56</v>
      </c>
      <c r="AC401" s="16">
        <f>IF( 数据!AC401&lt;=6,(数据!AC401-1)*权重!S$48,              IF(数据!AC401&lt;=12, 5*权重!S$48+(数据!AC401-6)*权重!S$49,                              5*权重!S$48+6*权重!S$49+(数据!AC401-12)*权重!S$51              )
 )</f>
        <v>20.866666666666667</v>
      </c>
      <c r="AD401" s="16">
        <f>IF( 数据!AD401&lt;=6,(数据!AD401-1)*权重!T$48,              IF(数据!AD401&lt;=12, 5*权重!T$48+(数据!AD401-6)*权重!T$49,                              5*权重!T$48+6*权重!T$49+(数据!AD401-12)*权重!T$51              )
 )</f>
        <v>-1.2333333333333329</v>
      </c>
      <c r="AE401" s="16">
        <f>IF( 数据!AE401&lt;=6,(数据!AE401-1)*权重!U$48,              IF(数据!AE401&lt;=10, 5*权重!U$48+(数据!AE401-4)*权重!U$50,                              5*权重!U$48+4*权重!U$50+(数据!AE401-10)*权重!U$52              )  )</f>
        <v>-2.9999999999999996</v>
      </c>
      <c r="AF401" s="16">
        <f>IF( 数据!AF401&lt;=6,(数据!AF401-1)*权重!V$48,              IF(数据!AF401&lt;=10, 5*权重!V$48+(数据!AF401-4)*权重!V$50,                              5*权重!V$48+4*权重!V$50+(数据!AF401-10)*权重!V$52              )  )</f>
        <v>7.0875000000000004</v>
      </c>
      <c r="AG401" s="16">
        <f>IF( 数据!AG401&lt;=6,(数据!AG401-1)*权重!W$48,              IF(数据!AG401&lt;=12, 5*权重!W$48+(数据!AG401-6)*权重!W$49,                              5*权重!W$48+6*权重!W$49+(数据!AG401-12)*权重!W$51              )
 )</f>
        <v>3.3</v>
      </c>
      <c r="AH401" s="16">
        <f>IF( 数据!AH401&lt;=6,(数据!AH401-1)*权重!X$48,              IF(数据!AH401&lt;=10, 5*权重!X$48+(数据!AH401-4)*权重!X$50,                              5*权重!X$48+4*权重!X$50+(数据!AH401-10)*权重!X$52              )  )</f>
        <v>6.25E-2</v>
      </c>
      <c r="AI401" s="16">
        <f>IF( 数据!AI401&lt;=6,(数据!AI401-1)*权重!Y$48,              IF(数据!AI401&lt;=12, 5*权重!Y$48+(数据!AI401-6)*权重!Y$49,                              5*权重!Y$48+6*权重!Y$49+(数据!AI401-12)*权重!Y$51              )
 )</f>
        <v>1.0666666666666667</v>
      </c>
      <c r="AJ401" s="16">
        <f>IF( 数据!AJ401&lt;=6,(数据!AJ401-1)*权重!Z$48,              IF(数据!AJ401&lt;=10, 5*权重!Z$48+(数据!AJ401-4)*权重!Z$50,                              5*权重!Z$48+4*权重!Z$50+(数据!AJ401-10)*权重!Z$52              )  )</f>
        <v>8.0750000000000011</v>
      </c>
      <c r="AK401" s="16">
        <f>IF( 数据!AK401&lt;=6,(数据!AK401-1)*权重!AA$48,              IF(数据!AK401&lt;=10, 5*权重!AA$48+(数据!AK401-4)*权重!AA$50,                              5*权重!AA$48+4*权重!AA$50+(数据!AK401-10)*权重!AA$52              )  )</f>
        <v>-1.1000000000000001</v>
      </c>
      <c r="AL401" s="16">
        <f>IF( 数据!AL401&lt;=6,(数据!AL401-1)*权重!AB$48,              IF(数据!AL401&lt;=12, 5*权重!AB$48+(数据!AL401-6)*权重!AB$49,                              5*权重!AB$48+6*权重!AB$49+(数据!AL401-12)*权重!AB$51              )
 )</f>
        <v>14.4</v>
      </c>
      <c r="AM401" s="16">
        <f>IF( 数据!AM401&lt;=6,(数据!AM401-1)*权重!AC$48,              IF(数据!AM401&lt;=12, 5*权重!AC$48+(数据!AM401-6)*权重!AC$49,                              5*权重!AC$48+6*权重!AC$49+(数据!AM401-12)*权重!AC$51              )
 )</f>
        <v>8.8666666666666671</v>
      </c>
      <c r="AN401" s="16">
        <f>IF( 数据!AN401&lt;=6,(数据!AN401-1)*权重!AD$48,              IF(数据!AN401&lt;=12, 5*权重!AD$48+(数据!AN401-6)*权重!AD$49,                              5*权重!AD$48+6*权重!AD$49+(数据!AN401-12)*权重!AD$51              )
 )</f>
        <v>72.604166666666671</v>
      </c>
      <c r="AO401" s="16">
        <f>IF( 数据!AO401&lt;=6,(数据!AO401-1)*权重!AE$48,              IF(数据!AO401&lt;=12, 5*权重!AE$48+(数据!AO401-6)*权重!AE$49,                              5*权重!AE$48+6*权重!AE$49+(数据!AO401-12)*权重!AE$51              )
 )</f>
        <v>22.9</v>
      </c>
      <c r="AP401" s="16">
        <f>IF( 数据!AP401&lt;=6,(数据!AP401-1)*权重!AF$48,              IF(数据!AP401&lt;=12, 5*权重!AF$48+(数据!AP401-6)*权重!AF$49,                              5*权重!AF$48+6*权重!AF$49+(数据!AP401-12)*权重!AF$51              )
 )</f>
        <v>17.366666666666667</v>
      </c>
      <c r="AQ401" s="16">
        <f>IF( 数据!AQ401&lt;=6,(数据!AQ401-1)*权重!AG$48,              IF(数据!AQ401&lt;=12, 5*权重!AG$48+(数据!AQ401-6)*权重!AG$49,                              5*权重!AG$48+6*权重!AG$49+(数据!AQ401-12)*权重!AG$51              )
 )</f>
        <v>18.316666666666666</v>
      </c>
      <c r="AR401" s="16">
        <f>IF( 数据!AR401&lt;=6,(数据!AR401-1)*权重!AH$48,              IF(数据!AR401&lt;=12, 5*权重!AH$48+(数据!AR401-6)*权重!AH$49,                              5*权重!AH$48+6*权重!AH$49+(数据!AR401-12)*权重!AH$51              )
 )</f>
        <v>16.899999999999999</v>
      </c>
      <c r="AS401" s="16">
        <f>IF( 数据!AS401&lt;=6,(数据!AS401-1)*权重!AI$48,              IF(数据!AS401&lt;=12, 5*权重!AI$48+(数据!AS401-6)*权重!AI$49,                              5*权重!AI$48+6*权重!AI$49+(数据!AS401-12)*权重!AI$51              )
 )</f>
        <v>9.5000000000000018</v>
      </c>
      <c r="AT401" s="16">
        <f>IF( 数据!AT401&lt;=6,(数据!AT401-1)*权重!AJ$48,              IF(数据!AT401&lt;=12, 5*权重!AJ$48+(数据!AT401-6)*权重!AJ$49,                              5*权重!AJ$48+6*权重!AJ$49+(数据!AT401-12)*权重!AJ$51              )
 )</f>
        <v>76.75</v>
      </c>
      <c r="AU401" s="16">
        <f>IF( 数据!AU401&lt;=6,(数据!AU401-1)*权重!AK$48,              IF(数据!AU401&lt;=12, 5*权重!AK$48+(数据!AU401-6)*权重!AK$49,                              5*权重!AK$48+6*权重!AK$49+(数据!AU401-12)*权重!AK$51              )
 )</f>
        <v>14.2</v>
      </c>
      <c r="AV401" s="16">
        <f>IF( 数据!AV401&lt;=6,(数据!AV401-1)*权重!AL$48,              IF(数据!AV401&lt;=10, 5*权重!AL$48+(数据!AV401-4)*权重!AL$50,                              5*权重!AL$48+4*权重!AL$50+(数据!AV401-10)*权重!AL$52              )  )</f>
        <v>2.5499999999999998</v>
      </c>
      <c r="AW401" s="16">
        <f>IF( 数据!AW401&lt;=6,(数据!AW401-1)*权重!AM$48,              IF(数据!AW401&lt;=10, 5*权重!AM$48+(数据!AW401-4)*权重!AM$50,                              5*权重!AM$48+4*权重!AM$50+(数据!AW401-10)*权重!AM$52              )  )</f>
        <v>3.0750000000000002</v>
      </c>
      <c r="AX401" s="16">
        <f>IF( 数据!AX401&lt;=6,(数据!AX401-1)*权重!AN$48,              IF(数据!AX401&lt;=10, 5*权重!AN$48+(数据!AX401-4)*权重!AN$50,                              5*权重!AN$48+4*权重!AN$50+(数据!AX401-10)*权重!AN$52              )  )</f>
        <v>18.2</v>
      </c>
      <c r="AY401" s="8">
        <v>3</v>
      </c>
      <c r="AZ401" s="8">
        <v>2</v>
      </c>
      <c r="BA401" s="8">
        <v>1</v>
      </c>
      <c r="BB401" s="8">
        <v>3</v>
      </c>
      <c r="BC401" s="8">
        <v>2</v>
      </c>
      <c r="BD401" s="8">
        <v>3</v>
      </c>
      <c r="BE401" s="8">
        <v>1</v>
      </c>
      <c r="BF401" s="8">
        <v>1</v>
      </c>
      <c r="BG401" s="8">
        <v>1</v>
      </c>
      <c r="BH401" s="8">
        <v>1</v>
      </c>
      <c r="BI401" s="8">
        <v>2</v>
      </c>
      <c r="BJ401" s="8" t="s">
        <v>26</v>
      </c>
      <c r="BK401" s="8" t="s">
        <v>20</v>
      </c>
      <c r="BL401" s="8">
        <v>15</v>
      </c>
      <c r="BM401" s="8" t="s">
        <v>26</v>
      </c>
      <c r="BN401" s="8"/>
      <c r="BO401" s="8">
        <v>43</v>
      </c>
      <c r="BP401" s="34">
        <v>47664</v>
      </c>
      <c r="BQ401" s="8" t="s">
        <v>21</v>
      </c>
      <c r="BR401" s="8" t="s">
        <v>156</v>
      </c>
    </row>
    <row r="402" spans="1:70" ht="23" thickBot="1" x14ac:dyDescent="0.35">
      <c r="A402" s="8" t="s">
        <v>26</v>
      </c>
      <c r="B402" s="16">
        <f t="shared" si="15"/>
        <v>410.74833333333345</v>
      </c>
      <c r="C402" s="8" t="s">
        <v>748</v>
      </c>
      <c r="D402" s="8" t="s">
        <v>154</v>
      </c>
      <c r="E402" s="33">
        <v>1</v>
      </c>
      <c r="F402" s="8">
        <v>0</v>
      </c>
      <c r="G402" s="8" t="s">
        <v>19</v>
      </c>
      <c r="H402" s="8" t="s">
        <v>749</v>
      </c>
      <c r="I402" s="8">
        <v>22</v>
      </c>
      <c r="J402" s="8">
        <v>142</v>
      </c>
      <c r="K402" s="8">
        <v>165</v>
      </c>
      <c r="L402" s="16">
        <f>IF( 数据!L402&lt;=6,(数据!L402-1)*权重!B$48,              IF(数据!L402&lt;=12, 5*权重!B$48+(数据!L402-6)*权重!B$49,                              5*权重!B$48+6*权重!B$49+(数据!L402-12)*权重!B$51              )
 )</f>
        <v>4.4000000000000004</v>
      </c>
      <c r="M402" s="16">
        <f>IF( 数据!M402&lt;=6,(数据!M402-1)*权重!C$48,              IF(数据!M402&lt;=12, 5*权重!C$48+(数据!M402-6)*权重!C$49,                              5*权重!C$48+6*权重!C$49+(数据!M402-12)*权重!C$51              )
 )</f>
        <v>0.91666666666666674</v>
      </c>
      <c r="N402" s="16">
        <f>IF( 数据!N402&lt;=6,(数据!N402-1)*权重!D$48,              IF(数据!N402&lt;=12, 5*权重!D$48+(数据!N402-6)*权重!D$49,                              5*权重!D$48+6*权重!D$49+(数据!N402-12)*权重!D$51              )
 )</f>
        <v>0.25666666666666671</v>
      </c>
      <c r="O402" s="16">
        <f>IF( 数据!O402&lt;=6,(数据!O402-1)*权重!E$48,              IF(数据!O402&lt;=12, 5*权重!E$48+(数据!O402-6)*权重!E$49,                              5*权重!E$48+6*权重!E$49+(数据!O402-12)*权重!E$51              )
 )</f>
        <v>0</v>
      </c>
      <c r="P402" s="16">
        <f>IF( 数据!P402&lt;=6,(数据!P402-1)*权重!F$48,              IF(数据!P402&lt;=12, 5*权重!F$48+(数据!P402-6)*权重!F$49,                              5*权重!F$48+6*权重!F$49+(数据!P402-12)*权重!F$51              )
 )</f>
        <v>-1.9666666666666663</v>
      </c>
      <c r="Q402" s="16">
        <f>IF( 数据!Q402&lt;=6,(数据!Q402-1)*权重!G$48,              IF(数据!Q402&lt;=12, 5*权重!G$48+(数据!Q402-6)*权重!G$49,                              5*权重!G$48+6*权重!G$49+(数据!Q402-12)*权重!G$51              )
 )</f>
        <v>0</v>
      </c>
      <c r="R402" s="16">
        <f>IF( 数据!R402&lt;=6,(数据!R402-1)*权重!H$48,              IF(数据!R402&lt;=12, 5*权重!H$48+(数据!R402-6)*权重!H$49,                              5*权重!H$48+6*权重!H$49+(数据!R402-12)*权重!H$51              )
 )</f>
        <v>0</v>
      </c>
      <c r="S402" s="16">
        <f>IF( 数据!S402&lt;=6,(数据!S402-1)*权重!I$48,              IF(数据!S402&lt;=12, 5*权重!I$48+(数据!S402-6)*权重!I$49,                              5*权重!I$48+6*权重!I$49+(数据!S402-12)*权重!I$51              )
 )</f>
        <v>19.299999999999997</v>
      </c>
      <c r="T402" s="16">
        <f>IF( 数据!T402&lt;=6,(数据!T402-1)*权重!J$48,              IF(数据!T402&lt;=12, 5*权重!J$48+(数据!T402-6)*权重!J$49,                              5*权重!J$48+6*权重!J$49+(数据!T402-12)*权重!J$51              )
 )</f>
        <v>1.65</v>
      </c>
      <c r="U402" s="16">
        <f>IF( 数据!U402&lt;=6,(数据!U402-1)*权重!K$48,              IF(数据!U402&lt;=12, 5*权重!K$48+(数据!U402-6)*权重!K$49,                              5*权重!K$48+6*权重!K$49+(数据!U402-12)*权重!K$51              )
 )</f>
        <v>0</v>
      </c>
      <c r="V402" s="16">
        <f>IF( 数据!V402&lt;=6,(数据!V402-1)*权重!L$48,              IF(数据!V402&lt;=12, 5*权重!L$48+(数据!V402-6)*权重!L$49,                              5*权重!L$48+6*权重!L$49+(数据!V402-12)*权重!L$51              )
 )</f>
        <v>7.5000000000000009</v>
      </c>
      <c r="W402" s="16">
        <f>IF( 数据!W402&lt;=6,(数据!W402-1)*权重!M$48,              IF(数据!W402&lt;=12, 5*权重!M$48+(数据!W402-6)*权重!M$49,                              5*权重!M$48+6*权重!M$49+(数据!W402-12)*权重!M$51              )
 )</f>
        <v>1.4</v>
      </c>
      <c r="X402" s="16">
        <f>IF( 数据!X402&lt;=6,(数据!X402-1)*权重!N$48,              IF(数据!X402&lt;=12, 5*权重!N$48+(数据!X402-6)*权重!N$49,                              5*权重!N$48+6*权重!N$49+(数据!X402-12)*权重!N$51              )
 )</f>
        <v>2.0499999999999998</v>
      </c>
      <c r="Y402" s="16">
        <f>IF( 数据!Y402&lt;=6,(数据!Y402-1)*权重!O$48,              IF(数据!Y402&lt;=12, 5*权重!O$48+(数据!Y402-6)*权重!O$49,                              5*权重!O$48+6*权重!O$49+(数据!Y402-12)*权重!O$51              )
 )</f>
        <v>1.7</v>
      </c>
      <c r="Z402" s="16">
        <f>IF( 数据!Z402&lt;=6,(数据!Z402-1)*权重!P$48,              IF(数据!Z402&lt;=10, 5*权重!P$48+(数据!Z402-4)*权重!P$50,                              5*权重!P$48+4*权重!P$50+(数据!Z402-10)*权重!P$52              )  )</f>
        <v>-0.55000000000000027</v>
      </c>
      <c r="AA402" s="16">
        <f>IF( 数据!AA402&lt;=6,(数据!AA402-1)*权重!Q$48,              IF(数据!AA402&lt;=12, 5*权重!Q$48+(数据!AA402-6)*权重!Q$49,                              5*权重!Q$48+6*权重!Q$49+(数据!AA402-12)*权重!Q$51              )
 )</f>
        <v>6.2333333333333325</v>
      </c>
      <c r="AB402" s="16">
        <f>IF( 数据!AB402&lt;=6,(数据!AB402-1)*权重!R$48,              IF(数据!AB402&lt;=10, 5*权重!R$48+(数据!AB402-4)*权重!R$50,                              5*权重!R$48+4*权重!R$50+(数据!AB402-10)*权重!R$52              )  )</f>
        <v>57.400000000000006</v>
      </c>
      <c r="AC402" s="16">
        <f>IF( 数据!AC402&lt;=6,(数据!AC402-1)*权重!S$48,              IF(数据!AC402&lt;=12, 5*权重!S$48+(数据!AC402-6)*权重!S$49,                              5*权重!S$48+6*权重!S$49+(数据!AC402-12)*权重!S$51              )
 )</f>
        <v>20.183333333333334</v>
      </c>
      <c r="AD402" s="16">
        <f>IF( 数据!AD402&lt;=6,(数据!AD402-1)*权重!T$48,              IF(数据!AD402&lt;=12, 5*权重!T$48+(数据!AD402-6)*权重!T$49,                              5*权重!T$48+6*权重!T$49+(数据!AD402-12)*权重!T$51              )
 )</f>
        <v>-1.2333333333333329</v>
      </c>
      <c r="AE402" s="16">
        <f>IF( 数据!AE402&lt;=6,(数据!AE402-1)*权重!U$48,              IF(数据!AE402&lt;=10, 5*权重!U$48+(数据!AE402-4)*权重!U$50,                              5*权重!U$48+4*权重!U$50+(数据!AE402-10)*权重!U$52              )  )</f>
        <v>-3.2749999999999995</v>
      </c>
      <c r="AF402" s="16">
        <f>IF( 数据!AF402&lt;=6,(数据!AF402-1)*权重!V$48,              IF(数据!AF402&lt;=10, 5*权重!V$48+(数据!AF402-4)*权重!V$50,                              5*权重!V$48+4*权重!V$50+(数据!AF402-10)*权重!V$52              )  )</f>
        <v>6.8250000000000011</v>
      </c>
      <c r="AG402" s="16">
        <f>IF( 数据!AG402&lt;=6,(数据!AG402-1)*权重!W$48,              IF(数据!AG402&lt;=12, 5*权重!W$48+(数据!AG402-6)*权重!W$49,                              5*权重!W$48+6*权重!W$49+(数据!AG402-12)*权重!W$51              )
 )</f>
        <v>3.4999999999999996</v>
      </c>
      <c r="AH402" s="16">
        <f>IF( 数据!AH402&lt;=6,(数据!AH402-1)*权重!X$48,              IF(数据!AH402&lt;=10, 5*权重!X$48+(数据!AH402-4)*权重!X$50,                              5*权重!X$48+4*权重!X$50+(数据!AH402-10)*权重!X$52              )  )</f>
        <v>-1.75</v>
      </c>
      <c r="AI402" s="16">
        <f>IF( 数据!AI402&lt;=6,(数据!AI402-1)*权重!Y$48,              IF(数据!AI402&lt;=12, 5*权重!Y$48+(数据!AI402-6)*权重!Y$49,                              5*权重!Y$48+6*权重!Y$49+(数据!AI402-12)*权重!Y$51              )
 )</f>
        <v>6.666666666666668E-2</v>
      </c>
      <c r="AJ402" s="16">
        <f>IF( 数据!AJ402&lt;=6,(数据!AJ402-1)*权重!Z$48,              IF(数据!AJ402&lt;=10, 5*权重!Z$48+(数据!AJ402-4)*权重!Z$50,                              5*权重!Z$48+4*权重!Z$50+(数据!AJ402-10)*权重!Z$52              )  )</f>
        <v>9.25</v>
      </c>
      <c r="AK402" s="16">
        <f>IF( 数据!AK402&lt;=6,(数据!AK402-1)*权重!AA$48,              IF(数据!AK402&lt;=10, 5*权重!AA$48+(数据!AK402-4)*权重!AA$50,                              5*权重!AA$48+4*权重!AA$50+(数据!AK402-10)*权重!AA$52              )  )</f>
        <v>-2.6000000000000005</v>
      </c>
      <c r="AL402" s="16">
        <f>IF( 数据!AL402&lt;=6,(数据!AL402-1)*权重!AB$48,              IF(数据!AL402&lt;=12, 5*权重!AB$48+(数据!AL402-6)*权重!AB$49,                              5*权重!AB$48+6*权重!AB$49+(数据!AL402-12)*权重!AB$51              )
 )</f>
        <v>13.5</v>
      </c>
      <c r="AM402" s="16">
        <f>IF( 数据!AM402&lt;=6,(数据!AM402-1)*权重!AC$48,              IF(数据!AM402&lt;=12, 5*权重!AC$48+(数据!AM402-6)*权重!AC$49,                              5*权重!AC$48+6*权重!AC$49+(数据!AM402-12)*权重!AC$51              )
 )</f>
        <v>8.8666666666666671</v>
      </c>
      <c r="AN402" s="16">
        <f>IF( 数据!AN402&lt;=6,(数据!AN402-1)*权重!AD$48,              IF(数据!AN402&lt;=12, 5*权重!AD$48+(数据!AN402-6)*权重!AD$49,                              5*权重!AD$48+6*权重!AD$49+(数据!AN402-12)*权重!AD$51              )
 )</f>
        <v>77.333333333333329</v>
      </c>
      <c r="AO402" s="16">
        <f>IF( 数据!AO402&lt;=6,(数据!AO402-1)*权重!AE$48,              IF(数据!AO402&lt;=12, 5*权重!AE$48+(数据!AO402-6)*权重!AE$49,                              5*权重!AE$48+6*权重!AE$49+(数据!AO402-12)*权重!AE$51              )
 )</f>
        <v>5.5833333333333339</v>
      </c>
      <c r="AP402" s="16">
        <f>IF( 数据!AP402&lt;=6,(数据!AP402-1)*权重!AF$48,              IF(数据!AP402&lt;=12, 5*权重!AF$48+(数据!AP402-6)*权重!AF$49,                              5*权重!AF$48+6*权重!AF$49+(数据!AP402-12)*权重!AF$51              )
 )</f>
        <v>15.433333333333334</v>
      </c>
      <c r="AQ402" s="16">
        <f>IF( 数据!AQ402&lt;=6,(数据!AQ402-1)*权重!AG$48,              IF(数据!AQ402&lt;=12, 5*权重!AG$48+(数据!AQ402-6)*权重!AG$49,                              5*权重!AG$48+6*权重!AG$49+(数据!AQ402-12)*权重!AG$51              )
 )</f>
        <v>18.316666666666666</v>
      </c>
      <c r="AR402" s="16">
        <f>IF( 数据!AR402&lt;=6,(数据!AR402-1)*权重!AH$48,              IF(数据!AR402&lt;=12, 5*权重!AH$48+(数据!AR402-6)*权重!AH$49,                              5*权重!AH$48+6*权重!AH$49+(数据!AR402-12)*权重!AH$51              )
 )</f>
        <v>15.733333333333333</v>
      </c>
      <c r="AS402" s="16">
        <f>IF( 数据!AS402&lt;=6,(数据!AS402-1)*权重!AI$48,              IF(数据!AS402&lt;=12, 5*权重!AI$48+(数据!AS402-6)*权重!AI$49,                              5*权重!AI$48+6*权重!AI$49+(数据!AS402-12)*权重!AI$51              )
 )</f>
        <v>1.8500000000000005</v>
      </c>
      <c r="AT402" s="16">
        <f>IF( 数据!AT402&lt;=6,(数据!AT402-1)*权重!AJ$48,              IF(数据!AT402&lt;=12, 5*权重!AJ$48+(数据!AT402-6)*权重!AJ$49,                              5*权重!AJ$48+6*权重!AJ$49+(数据!AT402-12)*权重!AJ$51              )
 )</f>
        <v>76.75</v>
      </c>
      <c r="AU402" s="16">
        <f>IF( 数据!AU402&lt;=6,(数据!AU402-1)*权重!AK$48,              IF(数据!AU402&lt;=12, 5*权重!AK$48+(数据!AU402-6)*权重!AK$49,                              5*权重!AK$48+6*权重!AK$49+(数据!AU402-12)*权重!AK$51              )
 )</f>
        <v>14.2</v>
      </c>
      <c r="AV402" s="16">
        <f>IF( 数据!AV402&lt;=6,(数据!AV402-1)*权重!AL$48,              IF(数据!AV402&lt;=10, 5*权重!AL$48+(数据!AV402-4)*权重!AL$50,                              5*权重!AL$48+4*权重!AL$50+(数据!AV402-10)*权重!AL$52              )  )</f>
        <v>2.2999999999999998</v>
      </c>
      <c r="AW402" s="16">
        <f>IF( 数据!AW402&lt;=6,(数据!AW402-1)*权重!AM$48,              IF(数据!AW402&lt;=10, 5*权重!AM$48+(数据!AW402-4)*权重!AM$50,                              5*权重!AM$48+4*权重!AM$50+(数据!AW402-10)*权重!AM$52              )  )</f>
        <v>4.2</v>
      </c>
      <c r="AX402" s="16">
        <f>IF( 数据!AX402&lt;=6,(数据!AX402-1)*权重!AN$48,              IF(数据!AX402&lt;=10, 5*权重!AN$48+(数据!AX402-4)*权重!AN$50,                              5*权重!AN$48+4*权重!AN$50+(数据!AX402-10)*权重!AN$52              )  )</f>
        <v>25.424999999999997</v>
      </c>
      <c r="AY402" s="8">
        <v>2</v>
      </c>
      <c r="AZ402" s="8">
        <v>3</v>
      </c>
      <c r="BA402" s="8">
        <v>2</v>
      </c>
      <c r="BB402" s="8">
        <v>3</v>
      </c>
      <c r="BC402" s="8">
        <v>2</v>
      </c>
      <c r="BD402" s="8">
        <v>2</v>
      </c>
      <c r="BE402" s="8">
        <v>1</v>
      </c>
      <c r="BF402" s="8">
        <v>2</v>
      </c>
      <c r="BG402" s="8">
        <v>3</v>
      </c>
      <c r="BH402" s="8">
        <v>1</v>
      </c>
      <c r="BI402" s="8">
        <v>3</v>
      </c>
      <c r="BJ402" s="8" t="s">
        <v>26</v>
      </c>
      <c r="BK402" s="8" t="s">
        <v>20</v>
      </c>
      <c r="BL402" s="8">
        <v>17</v>
      </c>
      <c r="BM402" s="8" t="s">
        <v>26</v>
      </c>
      <c r="BN402" s="8"/>
      <c r="BO402" s="8">
        <v>16</v>
      </c>
      <c r="BP402" s="34">
        <v>47664</v>
      </c>
      <c r="BQ402" s="8" t="s">
        <v>21</v>
      </c>
      <c r="BR402" s="8" t="s">
        <v>156</v>
      </c>
    </row>
    <row r="403" spans="1:70" ht="15.5" thickBot="1" x14ac:dyDescent="0.35">
      <c r="A403" s="8" t="s">
        <v>26</v>
      </c>
      <c r="B403" s="16">
        <f t="shared" si="15"/>
        <v>427.01999999999992</v>
      </c>
      <c r="C403" s="8" t="s">
        <v>750</v>
      </c>
      <c r="D403" s="8" t="s">
        <v>484</v>
      </c>
      <c r="E403" s="33">
        <v>0.91</v>
      </c>
      <c r="F403" s="8">
        <v>0</v>
      </c>
      <c r="G403" s="8" t="s">
        <v>585</v>
      </c>
      <c r="H403" s="8" t="s">
        <v>30</v>
      </c>
      <c r="I403" s="8">
        <v>25</v>
      </c>
      <c r="J403" s="8">
        <v>142</v>
      </c>
      <c r="K403" s="8">
        <v>150</v>
      </c>
      <c r="L403" s="16">
        <f>IF( 数据!L403&lt;=6,(数据!L403-1)*权重!B$48,              IF(数据!L403&lt;=12, 5*权重!B$48+(数据!L403-6)*权重!B$49,                              5*权重!B$48+6*权重!B$49+(数据!L403-12)*权重!B$51              )
 )</f>
        <v>3.0833333333333335</v>
      </c>
      <c r="M403" s="16">
        <f>IF( 数据!M403&lt;=6,(数据!M403-1)*权重!C$48,              IF(数据!M403&lt;=12, 5*权重!C$48+(数据!M403-6)*权重!C$49,                              5*权重!C$48+6*权重!C$49+(数据!M403-12)*权重!C$51              )
 )</f>
        <v>1.7</v>
      </c>
      <c r="N403" s="16">
        <f>IF( 数据!N403&lt;=6,(数据!N403-1)*权重!D$48,              IF(数据!N403&lt;=12, 5*权重!D$48+(数据!N403-6)*权重!D$49,                              5*权重!D$48+6*权重!D$49+(数据!N403-12)*权重!D$51              )
 )</f>
        <v>-0.27999999999999992</v>
      </c>
      <c r="O403" s="16">
        <f>IF( 数据!O403&lt;=6,(数据!O403-1)*权重!E$48,              IF(数据!O403&lt;=12, 5*权重!E$48+(数据!O403-6)*权重!E$49,                              5*权重!E$48+6*权重!E$49+(数据!O403-12)*权重!E$51              )
 )</f>
        <v>0</v>
      </c>
      <c r="P403" s="16">
        <f>IF( 数据!P403&lt;=6,(数据!P403-1)*权重!F$48,              IF(数据!P403&lt;=12, 5*权重!F$48+(数据!P403-6)*权重!F$49,                              5*权重!F$48+6*权重!F$49+(数据!P403-12)*权重!F$51              )
 )</f>
        <v>-3.4999999999999996</v>
      </c>
      <c r="Q403" s="16">
        <f>IF( 数据!Q403&lt;=6,(数据!Q403-1)*权重!G$48,              IF(数据!Q403&lt;=12, 5*权重!G$48+(数据!Q403-6)*权重!G$49,                              5*权重!G$48+6*权重!G$49+(数据!Q403-12)*权重!G$51              )
 )</f>
        <v>0</v>
      </c>
      <c r="R403" s="16">
        <f>IF( 数据!R403&lt;=6,(数据!R403-1)*权重!H$48,              IF(数据!R403&lt;=12, 5*权重!H$48+(数据!R403-6)*权重!H$49,                              5*权重!H$48+6*权重!H$49+(数据!R403-12)*权重!H$51              )
 )</f>
        <v>0</v>
      </c>
      <c r="S403" s="16">
        <f>IF( 数据!S403&lt;=6,(数据!S403-1)*权重!I$48,              IF(数据!S403&lt;=12, 5*权重!I$48+(数据!S403-6)*权重!I$49,                              5*权重!I$48+6*权重!I$49+(数据!S403-12)*权重!I$51              )
 )</f>
        <v>12.133333333333333</v>
      </c>
      <c r="T403" s="16">
        <f>IF( 数据!T403&lt;=6,(数据!T403-1)*权重!J$48,              IF(数据!T403&lt;=12, 5*权重!J$48+(数据!T403-6)*权重!J$49,                              5*权重!J$48+6*权重!J$49+(数据!T403-12)*权重!J$51              )
 )</f>
        <v>0.79999999999999982</v>
      </c>
      <c r="U403" s="16">
        <f>IF( 数据!U403&lt;=6,(数据!U403-1)*权重!K$48,              IF(数据!U403&lt;=12, 5*权重!K$48+(数据!U403-6)*权重!K$49,                              5*权重!K$48+6*权重!K$49+(数据!U403-12)*权重!K$51              )
 )</f>
        <v>0</v>
      </c>
      <c r="V403" s="16">
        <f>IF( 数据!V403&lt;=6,(数据!V403-1)*权重!L$48,              IF(数据!V403&lt;=12, 5*权重!L$48+(数据!V403-6)*权重!L$49,                              5*权重!L$48+6*权重!L$49+(数据!V403-12)*权重!L$51              )
 )</f>
        <v>5.3000000000000007</v>
      </c>
      <c r="W403" s="16">
        <f>IF( 数据!W403&lt;=6,(数据!W403-1)*权重!M$48,              IF(数据!W403&lt;=12, 5*权重!M$48+(数据!W403-6)*权重!M$49,                              5*权重!M$48+6*权重!M$49+(数据!W403-12)*权重!M$51              )
 )</f>
        <v>-0.5</v>
      </c>
      <c r="X403" s="16">
        <f>IF( 数据!X403&lt;=6,(数据!X403-1)*权重!N$48,              IF(数据!X403&lt;=12, 5*权重!N$48+(数据!X403-6)*权重!N$49,                              5*权重!N$48+6*权重!N$49+(数据!X403-12)*权重!N$51              )
 )</f>
        <v>3.1999999999999997</v>
      </c>
      <c r="Y403" s="16">
        <f>IF( 数据!Y403&lt;=6,(数据!Y403-1)*权重!O$48,              IF(数据!Y403&lt;=12, 5*权重!O$48+(数据!Y403-6)*权重!O$49,                              5*权重!O$48+6*权重!O$49+(数据!Y403-12)*权重!O$51              )
 )</f>
        <v>1.2</v>
      </c>
      <c r="Z403" s="16">
        <f>IF( 数据!Z403&lt;=6,(数据!Z403-1)*权重!P$48,              IF(数据!Z403&lt;=10, 5*权重!P$48+(数据!Z403-4)*权重!P$50,                              5*权重!P$48+4*权重!P$50+(数据!Z403-10)*权重!P$52              )  )</f>
        <v>-1.7250000000000001</v>
      </c>
      <c r="AA403" s="16">
        <f>IF( 数据!AA403&lt;=6,(数据!AA403-1)*权重!Q$48,              IF(数据!AA403&lt;=12, 5*权重!Q$48+(数据!AA403-6)*权重!Q$49,                              5*权重!Q$48+6*权重!Q$49+(数据!AA403-12)*权重!Q$51              )
 )</f>
        <v>5.833333333333333</v>
      </c>
      <c r="AB403" s="16">
        <f>IF( 数据!AB403&lt;=6,(数据!AB403-1)*权重!R$48,              IF(数据!AB403&lt;=10, 5*权重!R$48+(数据!AB403-4)*权重!R$50,                              5*权重!R$48+4*权重!R$50+(数据!AB403-10)*权重!R$52              )  )</f>
        <v>56</v>
      </c>
      <c r="AC403" s="16">
        <f>IF( 数据!AC403&lt;=6,(数据!AC403-1)*权重!S$48,              IF(数据!AC403&lt;=12, 5*权重!S$48+(数据!AC403-6)*权重!S$49,                              5*权重!S$48+6*权重!S$49+(数据!AC403-12)*权重!S$51              )
 )</f>
        <v>21.55</v>
      </c>
      <c r="AD403" s="16">
        <f>IF( 数据!AD403&lt;=6,(数据!AD403-1)*权重!T$48,              IF(数据!AD403&lt;=12, 5*权重!T$48+(数据!AD403-6)*权重!T$49,                              5*权重!T$48+6*权重!T$49+(数据!AD403-12)*权重!T$51              )
 )</f>
        <v>-1.5999999999999996</v>
      </c>
      <c r="AE403" s="16">
        <f>IF( 数据!AE403&lt;=6,(数据!AE403-1)*权重!U$48,              IF(数据!AE403&lt;=10, 5*权重!U$48+(数据!AE403-4)*权重!U$50,                              5*权重!U$48+4*权重!U$50+(数据!AE403-10)*权重!U$52              )  )</f>
        <v>-2.1999999999999993</v>
      </c>
      <c r="AF403" s="16">
        <f>IF( 数据!AF403&lt;=6,(数据!AF403-1)*权重!V$48,              IF(数据!AF403&lt;=10, 5*权重!V$48+(数据!AF403-4)*权重!V$50,                              5*权重!V$48+4*权重!V$50+(数据!AF403-10)*权重!V$52              )  )</f>
        <v>7.6125000000000007</v>
      </c>
      <c r="AG403" s="16">
        <f>IF( 数据!AG403&lt;=6,(数据!AG403-1)*权重!W$48,              IF(数据!AG403&lt;=12, 5*权重!W$48+(数据!AG403-6)*权重!W$49,                              5*权重!W$48+6*权重!W$49+(数据!AG403-12)*权重!W$51              )
 )</f>
        <v>3.75</v>
      </c>
      <c r="AH403" s="16">
        <f>IF( 数据!AH403&lt;=6,(数据!AH403-1)*权重!X$48,              IF(数据!AH403&lt;=10, 5*权重!X$48+(数据!AH403-4)*权重!X$50,                              5*权重!X$48+4*权重!X$50+(数据!AH403-10)*权重!X$52              )  )</f>
        <v>-4.9999999999999989E-2</v>
      </c>
      <c r="AI403" s="16">
        <f>IF( 数据!AI403&lt;=6,(数据!AI403-1)*权重!Y$48,              IF(数据!AI403&lt;=12, 5*权重!Y$48+(数据!AI403-6)*权重!Y$49,                              5*权重!Y$48+6*权重!Y$49+(数据!AI403-12)*权重!Y$51              )
 )</f>
        <v>3.3333333333333354E-2</v>
      </c>
      <c r="AJ403" s="16">
        <f>IF( 数据!AJ403&lt;=6,(数据!AJ403-1)*权重!Z$48,              IF(数据!AJ403&lt;=10, 5*权重!Z$48+(数据!AJ403-4)*权重!Z$50,                              5*权重!Z$48+4*权重!Z$50+(数据!AJ403-10)*权重!Z$52              )  )</f>
        <v>9.8375000000000004</v>
      </c>
      <c r="AK403" s="16">
        <f>IF( 数据!AK403&lt;=6,(数据!AK403-1)*权重!AA$48,              IF(数据!AK403&lt;=10, 5*权重!AA$48+(数据!AK403-4)*权重!AA$50,                              5*权重!AA$48+4*权重!AA$50+(数据!AK403-10)*权重!AA$52              )  )</f>
        <v>-0.57500000000000018</v>
      </c>
      <c r="AL403" s="16">
        <f>IF( 数据!AL403&lt;=6,(数据!AL403-1)*权重!AB$48,              IF(数据!AL403&lt;=12, 5*权重!AB$48+(数据!AL403-6)*权重!AB$49,                              5*权重!AB$48+6*权重!AB$49+(数据!AL403-12)*权重!AB$51              )
 )</f>
        <v>14.4</v>
      </c>
      <c r="AM403" s="16">
        <f>IF( 数据!AM403&lt;=6,(数据!AM403-1)*权重!AC$48,              IF(数据!AM403&lt;=12, 5*权重!AC$48+(数据!AM403-6)*权重!AC$49,                              5*权重!AC$48+6*权重!AC$49+(数据!AM403-12)*权重!AC$51              )
 )</f>
        <v>8.2333333333333343</v>
      </c>
      <c r="AN403" s="16">
        <f>IF( 数据!AN403&lt;=6,(数据!AN403-1)*权重!AD$48,              IF(数据!AN403&lt;=12, 5*权重!AD$48+(数据!AN403-6)*权重!AD$49,                              5*权重!AD$48+6*权重!AD$49+(数据!AN403-12)*权重!AD$51              )
 )</f>
        <v>77.333333333333329</v>
      </c>
      <c r="AO403" s="16">
        <f>IF( 数据!AO403&lt;=6,(数据!AO403-1)*权重!AE$48,              IF(数据!AO403&lt;=12, 5*权重!AE$48+(数据!AO403-6)*权重!AE$49,                              5*权重!AE$48+6*权重!AE$49+(数据!AO403-12)*权重!AE$51              )
 )</f>
        <v>20.3</v>
      </c>
      <c r="AP403" s="16">
        <f>IF( 数据!AP403&lt;=6,(数据!AP403-1)*权重!AF$48,              IF(数据!AP403&lt;=12, 5*权重!AF$48+(数据!AP403-6)*权重!AF$49,                              5*权重!AF$48+6*权重!AF$49+(数据!AP403-12)*权重!AF$51              )
 )</f>
        <v>16.399999999999999</v>
      </c>
      <c r="AQ403" s="16">
        <f>IF( 数据!AQ403&lt;=6,(数据!AQ403-1)*权重!AG$48,              IF(数据!AQ403&lt;=12, 5*权重!AG$48+(数据!AQ403-6)*权重!AG$49,                              5*权重!AG$48+6*权重!AG$49+(数据!AQ403-12)*权重!AG$51              )
 )</f>
        <v>18.833333333333336</v>
      </c>
      <c r="AR403" s="16">
        <f>IF( 数据!AR403&lt;=6,(数据!AR403-1)*权重!AH$48,              IF(数据!AR403&lt;=12, 5*权重!AH$48+(数据!AR403-6)*权重!AH$49,                              5*权重!AH$48+6*权重!AH$49+(数据!AR403-12)*权重!AH$51              )
 )</f>
        <v>14.566666666666665</v>
      </c>
      <c r="AS403" s="16">
        <f>IF( 数据!AS403&lt;=6,(数据!AS403-1)*权重!AI$48,              IF(数据!AS403&lt;=12, 5*权重!AI$48+(数据!AS403-6)*权重!AI$49,                              5*权重!AI$48+6*权重!AI$49+(数据!AS403-12)*权重!AI$51              )
 )</f>
        <v>8.5500000000000007</v>
      </c>
      <c r="AT403" s="16">
        <f>IF( 数据!AT403&lt;=6,(数据!AT403-1)*权重!AJ$48,              IF(数据!AT403&lt;=12, 5*权重!AJ$48+(数据!AT403-6)*权重!AJ$49,                              5*权重!AJ$48+6*权重!AJ$49+(数据!AT403-12)*权重!AJ$51              )
 )</f>
        <v>81.625</v>
      </c>
      <c r="AU403" s="16">
        <f>IF( 数据!AU403&lt;=6,(数据!AU403-1)*权重!AK$48,              IF(数据!AU403&lt;=12, 5*权重!AK$48+(数据!AU403-6)*权重!AK$49,                              5*权重!AK$48+6*权重!AK$49+(数据!AU403-12)*权重!AK$51              )
 )</f>
        <v>14.2</v>
      </c>
      <c r="AV403" s="16">
        <f>IF( 数据!AV403&lt;=6,(数据!AV403-1)*权重!AL$48,              IF(数据!AV403&lt;=10, 5*权重!AL$48+(数据!AV403-4)*权重!AL$50,                              5*权重!AL$48+4*权重!AL$50+(数据!AV403-10)*权重!AL$52              )  )</f>
        <v>3.4</v>
      </c>
      <c r="AW403" s="16">
        <f>IF( 数据!AW403&lt;=6,(数据!AW403-1)*权重!AM$48,              IF(数据!AW403&lt;=10, 5*权重!AM$48+(数据!AW403-4)*权重!AM$50,                              5*权重!AM$48+4*权重!AM$50+(数据!AW403-10)*权重!AM$52              )  )</f>
        <v>3.8250000000000002</v>
      </c>
      <c r="AX403" s="16">
        <f>IF( 数据!AX403&lt;=6,(数据!AX403-1)*权重!AN$48,              IF(数据!AX403&lt;=10, 5*权重!AN$48+(数据!AX403-4)*权重!AN$50,                              5*权重!AN$48+4*权重!AN$50+(数据!AX403-10)*权重!AN$52              )  )</f>
        <v>23.75</v>
      </c>
      <c r="AY403" s="8">
        <v>3</v>
      </c>
      <c r="AZ403" s="8">
        <v>2</v>
      </c>
      <c r="BA403" s="8">
        <v>2</v>
      </c>
      <c r="BB403" s="8">
        <v>3</v>
      </c>
      <c r="BC403" s="8">
        <v>1</v>
      </c>
      <c r="BD403" s="8">
        <v>3</v>
      </c>
      <c r="BE403" s="8">
        <v>3</v>
      </c>
      <c r="BF403" s="8">
        <v>2</v>
      </c>
      <c r="BG403" s="8">
        <v>2</v>
      </c>
      <c r="BH403" s="8">
        <v>2</v>
      </c>
      <c r="BI403" s="8">
        <v>2</v>
      </c>
      <c r="BJ403" s="8" t="s">
        <v>26</v>
      </c>
      <c r="BK403" s="8" t="s">
        <v>22</v>
      </c>
      <c r="BL403" s="8">
        <v>16</v>
      </c>
      <c r="BM403" s="8" t="s">
        <v>26</v>
      </c>
      <c r="BN403" s="8"/>
      <c r="BO403" s="8">
        <v>5</v>
      </c>
      <c r="BP403" s="34">
        <v>46568</v>
      </c>
      <c r="BQ403" s="8" t="s">
        <v>21</v>
      </c>
      <c r="BR403" s="8" t="s">
        <v>156</v>
      </c>
    </row>
    <row r="404" spans="1:70" ht="15.5" thickBot="1" x14ac:dyDescent="0.35">
      <c r="A404" s="8" t="s">
        <v>26</v>
      </c>
      <c r="B404" s="16">
        <f t="shared" si="15"/>
        <v>402.37833333333339</v>
      </c>
      <c r="C404" s="8" t="s">
        <v>751</v>
      </c>
      <c r="D404" s="8" t="s">
        <v>154</v>
      </c>
      <c r="E404" s="33">
        <v>1</v>
      </c>
      <c r="F404" s="8">
        <v>0</v>
      </c>
      <c r="G404" s="8" t="s">
        <v>228</v>
      </c>
      <c r="H404" s="8" t="s">
        <v>427</v>
      </c>
      <c r="I404" s="8">
        <v>30</v>
      </c>
      <c r="J404" s="8">
        <v>138</v>
      </c>
      <c r="K404" s="8">
        <v>148</v>
      </c>
      <c r="L404" s="16">
        <f>IF( 数据!L404&lt;=6,(数据!L404-1)*权重!B$48,              IF(数据!L404&lt;=12, 5*权重!B$48+(数据!L404-6)*权重!B$49,                              5*权重!B$48+6*权重!B$49+(数据!L404-12)*权重!B$51              )
 )</f>
        <v>3</v>
      </c>
      <c r="M404" s="16">
        <f>IF( 数据!M404&lt;=6,(数据!M404-1)*权重!C$48,              IF(数据!M404&lt;=12, 5*权重!C$48+(数据!M404-6)*权重!C$49,                              5*权重!C$48+6*权重!C$49+(数据!M404-12)*权重!C$51              )
 )</f>
        <v>1.7</v>
      </c>
      <c r="N404" s="16">
        <f>IF( 数据!N404&lt;=6,(数据!N404-1)*权重!D$48,              IF(数据!N404&lt;=12, 5*权重!D$48+(数据!N404-6)*权重!D$49,                              5*权重!D$48+6*权重!D$49+(数据!N404-12)*权重!D$51              )
 )</f>
        <v>-0.27999999999999992</v>
      </c>
      <c r="O404" s="16">
        <f>IF( 数据!O404&lt;=6,(数据!O404-1)*权重!E$48,              IF(数据!O404&lt;=12, 5*权重!E$48+(数据!O404-6)*权重!E$49,                              5*权重!E$48+6*权重!E$49+(数据!O404-12)*权重!E$51              )
 )</f>
        <v>0</v>
      </c>
      <c r="P404" s="16">
        <f>IF( 数据!P404&lt;=6,(数据!P404-1)*权重!F$48,              IF(数据!P404&lt;=12, 5*权重!F$48+(数据!P404-6)*权重!F$49,                              5*权重!F$48+6*权重!F$49+(数据!P404-12)*权重!F$51              )
 )</f>
        <v>-3.4999999999999996</v>
      </c>
      <c r="Q404" s="16">
        <f>IF( 数据!Q404&lt;=6,(数据!Q404-1)*权重!G$48,              IF(数据!Q404&lt;=12, 5*权重!G$48+(数据!Q404-6)*权重!G$49,                              5*权重!G$48+6*权重!G$49+(数据!Q404-12)*权重!G$51              )
 )</f>
        <v>0</v>
      </c>
      <c r="R404" s="16">
        <f>IF( 数据!R404&lt;=6,(数据!R404-1)*权重!H$48,              IF(数据!R404&lt;=12, 5*权重!H$48+(数据!R404-6)*权重!H$49,                              5*权重!H$48+6*权重!H$49+(数据!R404-12)*权重!H$51              )
 )</f>
        <v>0</v>
      </c>
      <c r="S404" s="16">
        <f>IF( 数据!S404&lt;=6,(数据!S404-1)*权重!I$48,              IF(数据!S404&lt;=12, 5*权重!I$48+(数据!S404-6)*权重!I$49,                              5*权重!I$48+6*权重!I$49+(数据!S404-12)*权重!I$51              )
 )</f>
        <v>13.666666666666666</v>
      </c>
      <c r="T404" s="16">
        <f>IF( 数据!T404&lt;=6,(数据!T404-1)*权重!J$48,              IF(数据!T404&lt;=12, 5*权重!J$48+(数据!T404-6)*权重!J$49,                              5*权重!J$48+6*权重!J$49+(数据!T404-12)*权重!J$51              )
 )</f>
        <v>0.79999999999999982</v>
      </c>
      <c r="U404" s="16">
        <f>IF( 数据!U404&lt;=6,(数据!U404-1)*权重!K$48,              IF(数据!U404&lt;=12, 5*权重!K$48+(数据!U404-6)*权重!K$49,                              5*权重!K$48+6*权重!K$49+(数据!U404-12)*权重!K$51              )
 )</f>
        <v>0</v>
      </c>
      <c r="V404" s="16">
        <f>IF( 数据!V404&lt;=6,(数据!V404-1)*权重!L$48,              IF(数据!V404&lt;=12, 5*权重!L$48+(数据!V404-6)*权重!L$49,                              5*权重!L$48+6*权重!L$49+(数据!V404-12)*权重!L$51              )
 )</f>
        <v>5.6666666666666679</v>
      </c>
      <c r="W404" s="16">
        <f>IF( 数据!W404&lt;=6,(数据!W404-1)*权重!M$48,              IF(数据!W404&lt;=12, 5*权重!M$48+(数据!W404-6)*权重!M$49,                              5*权重!M$48+6*权重!M$49+(数据!W404-12)*权重!M$51              )
 )</f>
        <v>-0.5</v>
      </c>
      <c r="X404" s="16">
        <f>IF( 数据!X404&lt;=6,(数据!X404-1)*权重!N$48,              IF(数据!X404&lt;=12, 5*权重!N$48+(数据!X404-6)*权重!N$49,                              5*权重!N$48+6*权重!N$49+(数据!X404-12)*权重!N$51              )
 )</f>
        <v>3.1999999999999997</v>
      </c>
      <c r="Y404" s="16">
        <f>IF( 数据!Y404&lt;=6,(数据!Y404-1)*权重!O$48,              IF(数据!Y404&lt;=12, 5*权重!O$48+(数据!Y404-6)*权重!O$49,                              5*权重!O$48+6*权重!O$49+(数据!Y404-12)*权重!O$51              )
 )</f>
        <v>1.5333333333333332</v>
      </c>
      <c r="Z404" s="16">
        <f>IF( 数据!Z404&lt;=6,(数据!Z404-1)*权重!P$48,              IF(数据!Z404&lt;=10, 5*权重!P$48+(数据!Z404-4)*权重!P$50,                              5*权重!P$48+4*权重!P$50+(数据!Z404-10)*权重!P$52              )  )</f>
        <v>-1.7250000000000001</v>
      </c>
      <c r="AA404" s="16">
        <f>IF( 数据!AA404&lt;=6,(数据!AA404-1)*权重!Q$48,              IF(数据!AA404&lt;=12, 5*权重!Q$48+(数据!AA404-6)*权重!Q$49,                              5*权重!Q$48+6*权重!Q$49+(数据!AA404-12)*权重!Q$51              )
 )</f>
        <v>5.166666666666667</v>
      </c>
      <c r="AB404" s="16">
        <f>IF( 数据!AB404&lt;=6,(数据!AB404-1)*权重!R$48,              IF(数据!AB404&lt;=10, 5*权重!R$48+(数据!AB404-4)*权重!R$50,                              5*权重!R$48+4*权重!R$50+(数据!AB404-10)*权重!R$52              )  )</f>
        <v>56.75</v>
      </c>
      <c r="AC404" s="16">
        <f>IF( 数据!AC404&lt;=6,(数据!AC404-1)*权重!S$48,              IF(数据!AC404&lt;=12, 5*权重!S$48+(数据!AC404-6)*权重!S$49,                              5*权重!S$48+6*权重!S$49+(数据!AC404-12)*权重!S$51              )
 )</f>
        <v>20.866666666666667</v>
      </c>
      <c r="AD404" s="16">
        <f>IF( 数据!AD404&lt;=6,(数据!AD404-1)*权重!T$48,              IF(数据!AD404&lt;=12, 5*权重!T$48+(数据!AD404-6)*权重!T$49,                              5*权重!T$48+6*权重!T$49+(数据!AD404-12)*权重!T$51              )
 )</f>
        <v>-1.5999999999999996</v>
      </c>
      <c r="AE404" s="16">
        <f>IF( 数据!AE404&lt;=6,(数据!AE404-1)*权重!U$48,              IF(数据!AE404&lt;=10, 5*权重!U$48+(数据!AE404-4)*权重!U$50,                              5*权重!U$48+4*权重!U$50+(数据!AE404-10)*权重!U$52              )  )</f>
        <v>-2.7249999999999996</v>
      </c>
      <c r="AF404" s="16">
        <f>IF( 数据!AF404&lt;=6,(数据!AF404-1)*权重!V$48,              IF(数据!AF404&lt;=10, 5*权重!V$48+(数据!AF404-4)*权重!V$50,                              5*权重!V$48+4*权重!V$50+(数据!AF404-10)*权重!V$52              )  )</f>
        <v>7.6125000000000007</v>
      </c>
      <c r="AG404" s="16">
        <f>IF( 数据!AG404&lt;=6,(数据!AG404-1)*权重!W$48,              IF(数据!AG404&lt;=12, 5*权重!W$48+(数据!AG404-6)*权重!W$49,                              5*权重!W$48+6*权重!W$49+(数据!AG404-12)*权重!W$51              )
 )</f>
        <v>3.75</v>
      </c>
      <c r="AH404" s="16">
        <f>IF( 数据!AH404&lt;=6,(数据!AH404-1)*权重!X$48,              IF(数据!AH404&lt;=10, 5*权重!X$48+(数据!AH404-4)*权重!X$50,                              5*权重!X$48+4*权重!X$50+(数据!AH404-10)*权重!X$52              )  )</f>
        <v>-0.16249999999999998</v>
      </c>
      <c r="AI404" s="16">
        <f>IF( 数据!AI404&lt;=6,(数据!AI404-1)*权重!Y$48,              IF(数据!AI404&lt;=12, 5*权重!Y$48+(数据!AI404-6)*权重!Y$49,                              5*权重!Y$48+6*权重!Y$49+(数据!AI404-12)*权重!Y$51              )
 )</f>
        <v>3.3333333333333354E-2</v>
      </c>
      <c r="AJ404" s="16">
        <f>IF( 数据!AJ404&lt;=6,(数据!AJ404-1)*权重!Z$48,              IF(数据!AJ404&lt;=10, 5*权重!Z$48+(数据!AJ404-4)*权重!Z$50,                              5*权重!Z$48+4*权重!Z$50+(数据!AJ404-10)*权重!Z$52              )  )</f>
        <v>9.8375000000000004</v>
      </c>
      <c r="AK404" s="16">
        <f>IF( 数据!AK404&lt;=6,(数据!AK404-1)*权重!AA$48,              IF(数据!AK404&lt;=10, 5*权重!AA$48+(数据!AK404-4)*权重!AA$50,                              5*权重!AA$48+4*权重!AA$50+(数据!AK404-10)*权重!AA$52              )  )</f>
        <v>-0.75000000000000022</v>
      </c>
      <c r="AL404" s="16">
        <f>IF( 数据!AL404&lt;=6,(数据!AL404-1)*权重!AB$48,              IF(数据!AL404&lt;=12, 5*权重!AB$48+(数据!AL404-6)*权重!AB$49,                              5*权重!AB$48+6*权重!AB$49+(数据!AL404-12)*权重!AB$51              )
 )</f>
        <v>14.4</v>
      </c>
      <c r="AM404" s="16">
        <f>IF( 数据!AM404&lt;=6,(数据!AM404-1)*权重!AC$48,              IF(数据!AM404&lt;=12, 5*权重!AC$48+(数据!AM404-6)*权重!AC$49,                              5*权重!AC$48+6*权重!AC$49+(数据!AM404-12)*权重!AC$51              )
 )</f>
        <v>8.5</v>
      </c>
      <c r="AN404" s="16">
        <f>IF( 数据!AN404&lt;=6,(数据!AN404-1)*权重!AD$48,              IF(数据!AN404&lt;=12, 5*权重!AD$48+(数据!AN404-6)*权重!AD$49,                              5*权重!AD$48+6*权重!AD$49+(数据!AN404-12)*权重!AD$51              )
 )</f>
        <v>72.604166666666671</v>
      </c>
      <c r="AO404" s="16">
        <f>IF( 数据!AO404&lt;=6,(数据!AO404-1)*权重!AE$48,              IF(数据!AO404&lt;=12, 5*权重!AE$48+(数据!AO404-6)*权重!AE$49,                              5*权重!AE$48+6*权重!AE$49+(数据!AO404-12)*权重!AE$51              )
 )</f>
        <v>17.7</v>
      </c>
      <c r="AP404" s="16">
        <f>IF( 数据!AP404&lt;=6,(数据!AP404-1)*权重!AF$48,              IF(数据!AP404&lt;=12, 5*权重!AF$48+(数据!AP404-6)*权重!AF$49,                              5*权重!AF$48+6*权重!AF$49+(数据!AP404-12)*权重!AF$51              )
 )</f>
        <v>14.466666666666667</v>
      </c>
      <c r="AQ404" s="16">
        <f>IF( 数据!AQ404&lt;=6,(数据!AQ404-1)*权重!AG$48,              IF(数据!AQ404&lt;=12, 5*权重!AG$48+(数据!AQ404-6)*权重!AG$49,                              5*权重!AG$48+6*权重!AG$49+(数据!AQ404-12)*权重!AG$51              )
 )</f>
        <v>18.833333333333336</v>
      </c>
      <c r="AR404" s="16">
        <f>IF( 数据!AR404&lt;=6,(数据!AR404-1)*权重!AH$48,              IF(数据!AR404&lt;=12, 5*权重!AH$48+(数据!AR404-6)*权重!AH$49,                              5*权重!AH$48+6*权重!AH$49+(数据!AR404-12)*权重!AH$51              )
 )</f>
        <v>15.733333333333333</v>
      </c>
      <c r="AS404" s="16">
        <f>IF( 数据!AS404&lt;=6,(数据!AS404-1)*权重!AI$48,              IF(数据!AS404&lt;=12, 5*权重!AI$48+(数据!AS404-6)*权重!AI$49,                              5*权重!AI$48+6*权重!AI$49+(数据!AS404-12)*权重!AI$51              )
 )</f>
        <v>7.6000000000000014</v>
      </c>
      <c r="AT404" s="16">
        <f>IF( 数据!AT404&lt;=6,(数据!AT404-1)*权重!AJ$48,              IF(数据!AT404&lt;=12, 5*权重!AJ$48+(数据!AT404-6)*权重!AJ$49,                              5*权重!AJ$48+6*权重!AJ$49+(数据!AT404-12)*权重!AJ$51              )
 )</f>
        <v>67</v>
      </c>
      <c r="AU404" s="16">
        <f>IF( 数据!AU404&lt;=6,(数据!AU404-1)*权重!AK$48,              IF(数据!AU404&lt;=12, 5*权重!AK$48+(数据!AU404-6)*权重!AK$49,                              5*权重!AK$48+6*权重!AK$49+(数据!AU404-12)*权重!AK$51              )
 )</f>
        <v>14.799999999999999</v>
      </c>
      <c r="AV404" s="16">
        <f>IF( 数据!AV404&lt;=6,(数据!AV404-1)*权重!AL$48,              IF(数据!AV404&lt;=10, 5*权重!AL$48+(数据!AV404-4)*权重!AL$50,                              5*权重!AL$48+4*权重!AL$50+(数据!AV404-10)*权重!AL$52              )  )</f>
        <v>2.125</v>
      </c>
      <c r="AW404" s="16">
        <f>IF( 数据!AW404&lt;=6,(数据!AW404-1)*权重!AM$48,              IF(数据!AW404&lt;=10, 5*权重!AM$48+(数据!AW404-4)*权重!AM$50,                              5*权重!AM$48+4*权重!AM$50+(数据!AW404-10)*权重!AM$52              )  )</f>
        <v>4.2</v>
      </c>
      <c r="AX404" s="16">
        <f>IF( 数据!AX404&lt;=6,(数据!AX404-1)*权重!AN$48,              IF(数据!AX404&lt;=10, 5*权重!AN$48+(数据!AX404-4)*权重!AN$50,                              5*权重!AN$48+4*权重!AN$50+(数据!AX404-10)*权重!AN$52              )  )</f>
        <v>22.074999999999999</v>
      </c>
      <c r="AY404" s="8">
        <v>2</v>
      </c>
      <c r="AZ404" s="8">
        <v>2</v>
      </c>
      <c r="BA404" s="8">
        <v>3</v>
      </c>
      <c r="BB404" s="8">
        <v>3</v>
      </c>
      <c r="BC404" s="8">
        <v>3</v>
      </c>
      <c r="BD404" s="8">
        <v>3</v>
      </c>
      <c r="BE404" s="8">
        <v>3</v>
      </c>
      <c r="BF404" s="8">
        <v>3</v>
      </c>
      <c r="BG404" s="8">
        <v>3</v>
      </c>
      <c r="BH404" s="8">
        <v>2</v>
      </c>
      <c r="BI404" s="8">
        <v>3</v>
      </c>
      <c r="BJ404" s="8" t="s">
        <v>26</v>
      </c>
      <c r="BK404" s="8" t="s">
        <v>20</v>
      </c>
      <c r="BL404" s="8">
        <v>15</v>
      </c>
      <c r="BM404" s="8" t="s">
        <v>26</v>
      </c>
      <c r="BN404" s="8"/>
      <c r="BO404" s="8">
        <v>21</v>
      </c>
      <c r="BP404" s="34">
        <v>46203</v>
      </c>
      <c r="BQ404" s="8" t="s">
        <v>21</v>
      </c>
      <c r="BR404" s="8" t="s">
        <v>156</v>
      </c>
    </row>
    <row r="405" spans="1:70" ht="15.5" thickBot="1" x14ac:dyDescent="0.35">
      <c r="A405" s="8" t="s">
        <v>26</v>
      </c>
      <c r="B405" s="16">
        <f t="shared" si="15"/>
        <v>428.76583333333326</v>
      </c>
      <c r="C405" s="8" t="s">
        <v>752</v>
      </c>
      <c r="D405" s="8" t="s">
        <v>154</v>
      </c>
      <c r="E405" s="33">
        <v>1</v>
      </c>
      <c r="F405" s="8">
        <v>0</v>
      </c>
      <c r="G405" s="8" t="s">
        <v>155</v>
      </c>
      <c r="H405" s="8" t="s">
        <v>397</v>
      </c>
      <c r="I405" s="8">
        <v>29</v>
      </c>
      <c r="J405" s="8">
        <v>147</v>
      </c>
      <c r="K405" s="8">
        <v>148</v>
      </c>
      <c r="L405" s="16">
        <f>IF( 数据!L405&lt;=6,(数据!L405-1)*权重!B$48,              IF(数据!L405&lt;=12, 5*权重!B$48+(数据!L405-6)*权重!B$49,                              5*权重!B$48+6*权重!B$49+(数据!L405-12)*权重!B$51              )
 )</f>
        <v>3</v>
      </c>
      <c r="M405" s="16">
        <f>IF( 数据!M405&lt;=6,(数据!M405-1)*权重!C$48,              IF(数据!M405&lt;=12, 5*权重!C$48+(数据!M405-6)*权重!C$49,                              5*权重!C$48+6*权重!C$49+(数据!M405-12)*权重!C$51              )
 )</f>
        <v>0.91666666666666674</v>
      </c>
      <c r="N405" s="16">
        <f>IF( 数据!N405&lt;=6,(数据!N405-1)*权重!D$48,              IF(数据!N405&lt;=12, 5*权重!D$48+(数据!N405-6)*权重!D$49,                              5*权重!D$48+6*权重!D$49+(数据!N405-12)*权重!D$51              )
 )</f>
        <v>-0.27999999999999992</v>
      </c>
      <c r="O405" s="16">
        <f>IF( 数据!O405&lt;=6,(数据!O405-1)*权重!E$48,              IF(数据!O405&lt;=12, 5*权重!E$48+(数据!O405-6)*权重!E$49,                              5*权重!E$48+6*权重!E$49+(数据!O405-12)*权重!E$51              )
 )</f>
        <v>0</v>
      </c>
      <c r="P405" s="16">
        <f>IF( 数据!P405&lt;=6,(数据!P405-1)*权重!F$48,              IF(数据!P405&lt;=12, 5*权重!F$48+(数据!P405-6)*权重!F$49,                              5*权重!F$48+6*权重!F$49+(数据!P405-12)*权重!F$51              )
 )</f>
        <v>-3.4999999999999996</v>
      </c>
      <c r="Q405" s="16">
        <f>IF( 数据!Q405&lt;=6,(数据!Q405-1)*权重!G$48,              IF(数据!Q405&lt;=12, 5*权重!G$48+(数据!Q405-6)*权重!G$49,                              5*权重!G$48+6*权重!G$49+(数据!Q405-12)*权重!G$51              )
 )</f>
        <v>0</v>
      </c>
      <c r="R405" s="16">
        <f>IF( 数据!R405&lt;=6,(数据!R405-1)*权重!H$48,              IF(数据!R405&lt;=12, 5*权重!H$48+(数据!R405-6)*权重!H$49,                              5*权重!H$48+6*权重!H$49+(数据!R405-12)*权重!H$51              )
 )</f>
        <v>0</v>
      </c>
      <c r="S405" s="16">
        <f>IF( 数据!S405&lt;=6,(数据!S405-1)*权重!I$48,              IF(数据!S405&lt;=12, 5*权重!I$48+(数据!S405-6)*权重!I$49,                              5*权重!I$48+6*权重!I$49+(数据!S405-12)*权重!I$51              )
 )</f>
        <v>17.933333333333334</v>
      </c>
      <c r="T405" s="16">
        <f>IF( 数据!T405&lt;=6,(数据!T405-1)*权重!J$48,              IF(数据!T405&lt;=12, 5*权重!J$48+(数据!T405-6)*权重!J$49,                              5*权重!J$48+6*权重!J$49+(数据!T405-12)*权重!J$51              )
 )</f>
        <v>0.29999999999999982</v>
      </c>
      <c r="U405" s="16">
        <f>IF( 数据!U405&lt;=6,(数据!U405-1)*权重!K$48,              IF(数据!U405&lt;=12, 5*权重!K$48+(数据!U405-6)*权重!K$49,                              5*权重!K$48+6*权重!K$49+(数据!U405-12)*权重!K$51              )
 )</f>
        <v>0</v>
      </c>
      <c r="V405" s="16">
        <f>IF( 数据!V405&lt;=6,(数据!V405-1)*权重!L$48,              IF(数据!V405&lt;=12, 5*权重!L$48+(数据!V405-6)*权重!L$49,                              5*权重!L$48+6*权重!L$49+(数据!V405-12)*权重!L$51              )
 )</f>
        <v>6.7666666666666675</v>
      </c>
      <c r="W405" s="16">
        <f>IF( 数据!W405&lt;=6,(数据!W405-1)*权重!M$48,              IF(数据!W405&lt;=12, 5*权重!M$48+(数据!W405-6)*权重!M$49,                              5*权重!M$48+6*权重!M$49+(数据!W405-12)*权重!M$51              )
 )</f>
        <v>0.76666666666666661</v>
      </c>
      <c r="X405" s="16">
        <f>IF( 数据!X405&lt;=6,(数据!X405-1)*权重!N$48,              IF(数据!X405&lt;=12, 5*权重!N$48+(数据!X405-6)*权重!N$49,                              5*权重!N$48+6*权重!N$49+(数据!X405-12)*权重!N$51              )
 )</f>
        <v>2.2666666666666666</v>
      </c>
      <c r="Y405" s="16">
        <f>IF( 数据!Y405&lt;=6,(数据!Y405-1)*权重!O$48,              IF(数据!Y405&lt;=12, 5*权重!O$48+(数据!Y405-6)*权重!O$49,                              5*权重!O$48+6*权重!O$49+(数据!Y405-12)*权重!O$51              )
 )</f>
        <v>1.7</v>
      </c>
      <c r="Z405" s="16">
        <f>IF( 数据!Z405&lt;=6,(数据!Z405-1)*权重!P$48,              IF(数据!Z405&lt;=10, 5*权重!P$48+(数据!Z405-4)*权重!P$50,                              5*权重!P$48+4*权重!P$50+(数据!Z405-10)*权重!P$52              )  )</f>
        <v>-1.0750000000000002</v>
      </c>
      <c r="AA405" s="16">
        <f>IF( 数据!AA405&lt;=6,(数据!AA405-1)*权重!Q$48,              IF(数据!AA405&lt;=12, 5*权重!Q$48+(数据!AA405-6)*权重!Q$49,                              5*权重!Q$48+6*权重!Q$49+(数据!AA405-12)*权重!Q$51              )
 )</f>
        <v>5.166666666666667</v>
      </c>
      <c r="AB405" s="16">
        <f>IF( 数据!AB405&lt;=6,(数据!AB405-1)*权重!R$48,              IF(数据!AB405&lt;=10, 5*权重!R$48+(数据!AB405-4)*权重!R$50,                              5*权重!R$48+4*权重!R$50+(数据!AB405-10)*权重!R$52              )  )</f>
        <v>59</v>
      </c>
      <c r="AC405" s="16">
        <f>IF( 数据!AC405&lt;=6,(数据!AC405-1)*权重!S$48,              IF(数据!AC405&lt;=12, 5*权重!S$48+(数据!AC405-6)*权重!S$49,                              5*权重!S$48+6*权重!S$49+(数据!AC405-12)*权重!S$51              )
 )</f>
        <v>19.5</v>
      </c>
      <c r="AD405" s="16">
        <f>IF( 数据!AD405&lt;=6,(数据!AD405-1)*权重!T$48,              IF(数据!AD405&lt;=12, 5*权重!T$48+(数据!AD405-6)*权重!T$49,                              5*权重!T$48+6*权重!T$49+(数据!AD405-12)*权重!T$51              )
 )</f>
        <v>-1.5999999999999996</v>
      </c>
      <c r="AE405" s="16">
        <f>IF( 数据!AE405&lt;=6,(数据!AE405-1)*权重!U$48,              IF(数据!AE405&lt;=10, 5*权重!U$48+(数据!AE405-4)*权重!U$50,                              5*权重!U$48+4*权重!U$50+(数据!AE405-10)*权重!U$52              )  )</f>
        <v>-2.1999999999999993</v>
      </c>
      <c r="AF405" s="16">
        <f>IF( 数据!AF405&lt;=6,(数据!AF405-1)*权重!V$48,              IF(数据!AF405&lt;=10, 5*权重!V$48+(数据!AF405-4)*权重!V$50,                              5*权重!V$48+4*权重!V$50+(数据!AF405-10)*权重!V$52              )  )</f>
        <v>7.8750000000000009</v>
      </c>
      <c r="AG405" s="16">
        <f>IF( 数据!AG405&lt;=6,(数据!AG405-1)*权重!W$48,              IF(数据!AG405&lt;=12, 5*权重!W$48+(数据!AG405-6)*权重!W$49,                              5*权重!W$48+6*权重!W$49+(数据!AG405-12)*权重!W$51              )
 )</f>
        <v>3.75</v>
      </c>
      <c r="AH405" s="16">
        <f>IF( 数据!AH405&lt;=6,(数据!AH405-1)*权重!X$48,              IF(数据!AH405&lt;=10, 5*权重!X$48+(数据!AH405-4)*权重!X$50,                              5*权重!X$48+4*权重!X$50+(数据!AH405-10)*权重!X$52              )  )</f>
        <v>6.25E-2</v>
      </c>
      <c r="AI405" s="16">
        <f>IF( 数据!AI405&lt;=6,(数据!AI405-1)*权重!Y$48,              IF(数据!AI405&lt;=12, 5*权重!Y$48+(数据!AI405-6)*权重!Y$49,                              5*权重!Y$48+6*权重!Y$49+(数据!AI405-12)*权重!Y$51              )
 )</f>
        <v>0.26666666666666666</v>
      </c>
      <c r="AJ405" s="16">
        <f>IF( 数据!AJ405&lt;=6,(数据!AJ405-1)*权重!Z$48,              IF(数据!AJ405&lt;=10, 5*权重!Z$48+(数据!AJ405-4)*权重!Z$50,                              5*权重!Z$48+4*权重!Z$50+(数据!AJ405-10)*权重!Z$52              )  )</f>
        <v>9.8375000000000004</v>
      </c>
      <c r="AK405" s="16">
        <f>IF( 数据!AK405&lt;=6,(数据!AK405-1)*权重!AA$48,              IF(数据!AK405&lt;=10, 5*权重!AA$48+(数据!AK405-4)*权重!AA$50,                              5*权重!AA$48+4*权重!AA$50+(数据!AK405-10)*权重!AA$52              )  )</f>
        <v>-0.92500000000000004</v>
      </c>
      <c r="AL405" s="16">
        <f>IF( 数据!AL405&lt;=6,(数据!AL405-1)*权重!AB$48,              IF(数据!AL405&lt;=12, 5*权重!AB$48+(数据!AL405-6)*权重!AB$49,                              5*权重!AB$48+6*权重!AB$49+(数据!AL405-12)*权重!AB$51              )
 )</f>
        <v>14.4</v>
      </c>
      <c r="AM405" s="16">
        <f>IF( 数据!AM405&lt;=6,(数据!AM405-1)*权重!AC$48,              IF(数据!AM405&lt;=12, 5*权重!AC$48+(数据!AM405-6)*权重!AC$49,                              5*权重!AC$48+6*权重!AC$49+(数据!AM405-12)*权重!AC$51              )
 )</f>
        <v>8.5</v>
      </c>
      <c r="AN405" s="16">
        <f>IF( 数据!AN405&lt;=6,(数据!AN405-1)*权重!AD$48,              IF(数据!AN405&lt;=12, 5*权重!AD$48+(数据!AN405-6)*权重!AD$49,                              5*权重!AD$48+6*权重!AD$49+(数据!AN405-12)*权重!AD$51              )
 )</f>
        <v>82.0625</v>
      </c>
      <c r="AO405" s="16">
        <f>IF( 数据!AO405&lt;=6,(数据!AO405-1)*权重!AE$48,              IF(数据!AO405&lt;=12, 5*权重!AE$48+(数据!AO405-6)*权重!AE$49,                              5*权重!AE$48+6*权重!AE$49+(数据!AO405-12)*权重!AE$51              )
 )</f>
        <v>15.1</v>
      </c>
      <c r="AP405" s="16">
        <f>IF( 数据!AP405&lt;=6,(数据!AP405-1)*权重!AF$48,              IF(数据!AP405&lt;=12, 5*权重!AF$48+(数据!AP405-6)*权重!AF$49,                              5*权重!AF$48+6*权重!AF$49+(数据!AP405-12)*权重!AF$51              )
 )</f>
        <v>16.399999999999999</v>
      </c>
      <c r="AQ405" s="16">
        <f>IF( 数据!AQ405&lt;=6,(数据!AQ405-1)*权重!AG$48,              IF(数据!AQ405&lt;=12, 5*权重!AG$48+(数据!AQ405-6)*权重!AG$49,                              5*权重!AG$48+6*权重!AG$49+(数据!AQ405-12)*权重!AG$51              )
 )</f>
        <v>20.383333333333333</v>
      </c>
      <c r="AR405" s="16">
        <f>IF( 数据!AR405&lt;=6,(数据!AR405-1)*权重!AH$48,              IF(数据!AR405&lt;=12, 5*权重!AH$48+(数据!AR405-6)*权重!AH$49,                              5*权重!AH$48+6*权重!AH$49+(数据!AR405-12)*权重!AH$51              )
 )</f>
        <v>14.566666666666665</v>
      </c>
      <c r="AS405" s="16">
        <f>IF( 数据!AS405&lt;=6,(数据!AS405-1)*权重!AI$48,              IF(数据!AS405&lt;=12, 5*权重!AI$48+(数据!AS405-6)*权重!AI$49,                              5*权重!AI$48+6*权重!AI$49+(数据!AS405-12)*权重!AI$51              )
 )</f>
        <v>6.6500000000000012</v>
      </c>
      <c r="AT405" s="16">
        <f>IF( 数据!AT405&lt;=6,(数据!AT405-1)*权重!AJ$48,              IF(数据!AT405&lt;=12, 5*权重!AJ$48+(数据!AT405-6)*权重!AJ$49,                              5*权重!AJ$48+6*权重!AJ$49+(数据!AT405-12)*权重!AJ$51              )
 )</f>
        <v>76.75</v>
      </c>
      <c r="AU405" s="16">
        <f>IF( 数据!AU405&lt;=6,(数据!AU405-1)*权重!AK$48,              IF(数据!AU405&lt;=12, 5*权重!AK$48+(数据!AU405-6)*权重!AK$49,                              5*权重!AK$48+6*权重!AK$49+(数据!AU405-12)*权重!AK$51              )
 )</f>
        <v>15.7</v>
      </c>
      <c r="AV405" s="16">
        <f>IF( 数据!AV405&lt;=6,(数据!AV405-1)*权重!AL$48,              IF(数据!AV405&lt;=10, 5*权重!AL$48+(数据!AV405-4)*权重!AL$50,                              5*权重!AL$48+4*权重!AL$50+(数据!AV405-10)*权重!AL$52              )  )</f>
        <v>3.4</v>
      </c>
      <c r="AW405" s="16">
        <f>IF( 数据!AW405&lt;=6,(数据!AW405-1)*权重!AM$48,              IF(数据!AW405&lt;=10, 5*权重!AM$48+(数据!AW405-4)*权重!AM$50,                              5*权重!AM$48+4*权重!AM$50+(数据!AW405-10)*权重!AM$52              )  )</f>
        <v>3.8250000000000002</v>
      </c>
      <c r="AX405" s="16">
        <f>IF( 数据!AX405&lt;=6,(数据!AX405-1)*权重!AN$48,              IF(数据!AX405&lt;=10, 5*权重!AN$48+(数据!AX405-4)*权重!AN$50,                              5*权重!AN$48+4*权重!AN$50+(数据!AX405-10)*权重!AN$52              )  )</f>
        <v>21.5</v>
      </c>
      <c r="AY405" s="8">
        <v>2</v>
      </c>
      <c r="AZ405" s="8">
        <v>3</v>
      </c>
      <c r="BA405" s="8">
        <v>1</v>
      </c>
      <c r="BB405" s="8">
        <v>3</v>
      </c>
      <c r="BC405" s="8">
        <v>3</v>
      </c>
      <c r="BD405" s="8">
        <v>1</v>
      </c>
      <c r="BE405" s="8">
        <v>2</v>
      </c>
      <c r="BF405" s="8">
        <v>3</v>
      </c>
      <c r="BG405" s="8">
        <v>3</v>
      </c>
      <c r="BH405" s="8">
        <v>3</v>
      </c>
      <c r="BI405" s="8">
        <v>1</v>
      </c>
      <c r="BJ405" s="8" t="s">
        <v>26</v>
      </c>
      <c r="BK405" s="8" t="s">
        <v>20</v>
      </c>
      <c r="BL405" s="8">
        <v>13</v>
      </c>
      <c r="BM405" s="8" t="s">
        <v>26</v>
      </c>
      <c r="BN405" s="8"/>
      <c r="BO405" s="8">
        <v>26</v>
      </c>
      <c r="BP405" s="34">
        <v>46934</v>
      </c>
      <c r="BQ405" s="8" t="s">
        <v>21</v>
      </c>
      <c r="BR405" s="8" t="s">
        <v>156</v>
      </c>
    </row>
    <row r="406" spans="1:70" ht="15.5" thickBot="1" x14ac:dyDescent="0.35">
      <c r="A406" s="8" t="s">
        <v>26</v>
      </c>
      <c r="B406" s="16">
        <f t="shared" si="15"/>
        <v>358.48416666666674</v>
      </c>
      <c r="C406" s="8" t="s">
        <v>753</v>
      </c>
      <c r="D406" s="8" t="s">
        <v>154</v>
      </c>
      <c r="E406" s="33">
        <v>0.96</v>
      </c>
      <c r="F406" s="8">
        <v>0</v>
      </c>
      <c r="G406" s="8" t="s">
        <v>239</v>
      </c>
      <c r="H406" s="8" t="s">
        <v>31</v>
      </c>
      <c r="I406" s="8">
        <v>22</v>
      </c>
      <c r="J406" s="8">
        <v>86</v>
      </c>
      <c r="K406" s="8">
        <v>117</v>
      </c>
      <c r="L406" s="16">
        <f>IF( 数据!L406&lt;=6,(数据!L406-1)*权重!B$48,              IF(数据!L406&lt;=12, 5*权重!B$48+(数据!L406-6)*权重!B$49,                              5*权重!B$48+6*权重!B$49+(数据!L406-12)*权重!B$51              )
 )</f>
        <v>3.25</v>
      </c>
      <c r="M406" s="16">
        <f>IF( 数据!M406&lt;=6,(数据!M406-1)*权重!C$48,              IF(数据!M406&lt;=12, 5*权重!C$48+(数据!M406-6)*权重!C$49,                              5*权重!C$48+6*权重!C$49+(数据!M406-12)*权重!C$51              )
 )</f>
        <v>1.1599999999999999</v>
      </c>
      <c r="N406" s="16">
        <f>IF( 数据!N406&lt;=6,(数据!N406-1)*权重!D$48,              IF(数据!N406&lt;=12, 5*权重!D$48+(数据!N406-6)*权重!D$49,                              5*权重!D$48+6*权重!D$49+(数据!N406-12)*权重!D$51              )
 )</f>
        <v>-0.82999999999999985</v>
      </c>
      <c r="O406" s="16">
        <f>IF( 数据!O406&lt;=6,(数据!O406-1)*权重!E$48,              IF(数据!O406&lt;=12, 5*权重!E$48+(数据!O406-6)*权重!E$49,                              5*权重!E$48+6*权重!E$49+(数据!O406-12)*权重!E$51              )
 )</f>
        <v>0</v>
      </c>
      <c r="P406" s="16">
        <f>IF( 数据!P406&lt;=6,(数据!P406-1)*权重!F$48,              IF(数据!P406&lt;=12, 5*权重!F$48+(数据!P406-6)*权重!F$49,                              5*权重!F$48+6*权重!F$49+(数据!P406-12)*权重!F$51              )
 )</f>
        <v>-3.5166666666666662</v>
      </c>
      <c r="Q406" s="16">
        <f>IF( 数据!Q406&lt;=6,(数据!Q406-1)*权重!G$48,              IF(数据!Q406&lt;=12, 5*权重!G$48+(数据!Q406-6)*权重!G$49,                              5*权重!G$48+6*权重!G$49+(数据!Q406-12)*权重!G$51              )
 )</f>
        <v>0</v>
      </c>
      <c r="R406" s="16">
        <f>IF( 数据!R406&lt;=6,(数据!R406-1)*权重!H$48,              IF(数据!R406&lt;=12, 5*权重!H$48+(数据!R406-6)*权重!H$49,                              5*权重!H$48+6*权重!H$49+(数据!R406-12)*权重!H$51              )
 )</f>
        <v>0</v>
      </c>
      <c r="S406" s="16">
        <f>IF( 数据!S406&lt;=6,(数据!S406-1)*权重!I$48,              IF(数据!S406&lt;=12, 5*权重!I$48+(数据!S406-6)*权重!I$49,                              5*权重!I$48+6*权重!I$49+(数据!S406-12)*权重!I$51              )
 )</f>
        <v>7.5333333333333332</v>
      </c>
      <c r="T406" s="16">
        <f>IF( 数据!T406&lt;=6,(数据!T406-1)*权重!J$48,              IF(数据!T406&lt;=12, 5*权重!J$48+(数据!T406-6)*权重!J$49,                              5*权重!J$48+6*权重!J$49+(数据!T406-12)*权重!J$51              )
 )</f>
        <v>0.29999999999999982</v>
      </c>
      <c r="U406" s="16">
        <f>IF( 数据!U406&lt;=6,(数据!U406-1)*权重!K$48,              IF(数据!U406&lt;=12, 5*权重!K$48+(数据!U406-6)*权重!K$49,                              5*权重!K$48+6*权重!K$49+(数据!U406-12)*权重!K$51              )
 )</f>
        <v>0</v>
      </c>
      <c r="V406" s="16">
        <f>IF( 数据!V406&lt;=6,(数据!V406-1)*权重!L$48,              IF(数据!V406&lt;=12, 5*权重!L$48+(数据!V406-6)*权重!L$49,                              5*权重!L$48+6*权重!L$49+(数据!V406-12)*权重!L$51              )
 )</f>
        <v>4.24</v>
      </c>
      <c r="W406" s="16">
        <f>IF( 数据!W406&lt;=6,(数据!W406-1)*权重!M$48,              IF(数据!W406&lt;=12, 5*权重!M$48+(数据!W406-6)*权重!M$49,                              5*权重!M$48+6*权重!M$49+(数据!W406-12)*权重!M$51              )
 )</f>
        <v>-0.53333333333333333</v>
      </c>
      <c r="X406" s="16">
        <f>IF( 数据!X406&lt;=6,(数据!X406-1)*权重!N$48,              IF(数据!X406&lt;=12, 5*权重!N$48+(数据!X406-6)*权重!N$49,                              5*权重!N$48+6*权重!N$49+(数据!X406-12)*权重!N$51              )
 )</f>
        <v>2.2666666666666666</v>
      </c>
      <c r="Y406" s="16">
        <f>IF( 数据!Y406&lt;=6,(数据!Y406-1)*权重!O$48,              IF(数据!Y406&lt;=12, 5*权重!O$48+(数据!Y406-6)*权重!O$49,                              5*权重!O$48+6*权重!O$49+(数据!Y406-12)*权重!O$51              )
 )</f>
        <v>0.48</v>
      </c>
      <c r="Z406" s="16">
        <f>IF( 数据!Z406&lt;=6,(数据!Z406-1)*权重!P$48,              IF(数据!Z406&lt;=10, 5*权重!P$48+(数据!Z406-4)*权重!P$50,                              5*权重!P$48+4*权重!P$50+(数据!Z406-10)*权重!P$52              )  )</f>
        <v>-0.44000000000000006</v>
      </c>
      <c r="AA406" s="16">
        <f>IF( 数据!AA406&lt;=6,(数据!AA406-1)*权重!Q$48,              IF(数据!AA406&lt;=12, 5*权重!Q$48+(数据!AA406-6)*权重!Q$49,                              5*权重!Q$48+6*权重!Q$49+(数据!AA406-12)*权重!Q$51              )
 )</f>
        <v>5.8</v>
      </c>
      <c r="AB406" s="16">
        <f>IF( 数据!AB406&lt;=6,(数据!AB406-1)*权重!R$48,              IF(数据!AB406&lt;=10, 5*权重!R$48+(数据!AB406-4)*权重!R$50,                              5*权重!R$48+4*权重!R$50+(数据!AB406-10)*权重!R$52              )  )</f>
        <v>57.400000000000006</v>
      </c>
      <c r="AC406" s="16">
        <f>IF( 数据!AC406&lt;=6,(数据!AC406-1)*权重!S$48,              IF(数据!AC406&lt;=12, 5*权重!S$48+(数据!AC406-6)*权重!S$49,                              5*权重!S$48+6*权重!S$49+(数据!AC406-12)*权重!S$51              )
 )</f>
        <v>18.75</v>
      </c>
      <c r="AD406" s="16">
        <f>IF( 数据!AD406&lt;=6,(数据!AD406-1)*权重!T$48,              IF(数据!AD406&lt;=12, 5*权重!T$48+(数据!AD406-6)*权重!T$49,                              5*权重!T$48+6*权重!T$49+(数据!AD406-12)*权重!T$51              )
 )</f>
        <v>-6.666666666666643E-2</v>
      </c>
      <c r="AE406" s="16">
        <f>IF( 数据!AE406&lt;=6,(数据!AE406-1)*权重!U$48,              IF(数据!AE406&lt;=10, 5*权重!U$48+(数据!AE406-4)*权重!U$50,                              5*权重!U$48+4*权重!U$50+(数据!AE406-10)*权重!U$52              )  )</f>
        <v>-3.2749999999999995</v>
      </c>
      <c r="AF406" s="16">
        <f>IF( 数据!AF406&lt;=6,(数据!AF406-1)*权重!V$48,              IF(数据!AF406&lt;=10, 5*权重!V$48+(数据!AF406-4)*权重!V$50,                              5*权重!V$48+4*权重!V$50+(数据!AF406-10)*权重!V$52              )  )</f>
        <v>4.32</v>
      </c>
      <c r="AG406" s="16">
        <f>IF( 数据!AG406&lt;=6,(数据!AG406-1)*权重!W$48,              IF(数据!AG406&lt;=12, 5*权重!W$48+(数据!AG406-6)*权重!W$49,                              5*权重!W$48+6*权重!W$49+(数据!AG406-12)*权重!W$51              )
 )</f>
        <v>7</v>
      </c>
      <c r="AH406" s="16">
        <f>IF( 数据!AH406&lt;=6,(数据!AH406-1)*权重!X$48,              IF(数据!AH406&lt;=10, 5*权重!X$48+(数据!AH406-4)*权重!X$50,                              5*权重!X$48+4*权重!X$50+(数据!AH406-10)*权重!X$52              )  )</f>
        <v>0.125</v>
      </c>
      <c r="AI406" s="16">
        <f>IF( 数据!AI406&lt;=6,(数据!AI406-1)*权重!Y$48,              IF(数据!AI406&lt;=12, 5*权重!Y$48+(数据!AI406-6)*权重!Y$49,                              5*权重!Y$48+6*权重!Y$49+(数据!AI406-12)*权重!Y$51              )
 )</f>
        <v>6.666666666666668E-2</v>
      </c>
      <c r="AJ406" s="16">
        <f>IF( 数据!AJ406&lt;=6,(数据!AJ406-1)*权重!Z$48,              IF(数据!AJ406&lt;=10, 5*权重!Z$48+(数据!AJ406-4)*权重!Z$50,                              5*权重!Z$48+4*权重!Z$50+(数据!AJ406-10)*权重!Z$52              )  )</f>
        <v>6.9</v>
      </c>
      <c r="AK406" s="16">
        <f>IF( 数据!AK406&lt;=6,(数据!AK406-1)*权重!AA$48,              IF(数据!AK406&lt;=10, 5*权重!AA$48+(数据!AK406-4)*权重!AA$50,                              5*权重!AA$48+4*权重!AA$50+(数据!AK406-10)*权重!AA$52              )  )</f>
        <v>-2.6000000000000005</v>
      </c>
      <c r="AL406" s="16">
        <f>IF( 数据!AL406&lt;=6,(数据!AL406-1)*权重!AB$48,              IF(数据!AL406&lt;=12, 5*权重!AB$48+(数据!AL406-6)*权重!AB$49,                              5*权重!AB$48+6*权重!AB$49+(数据!AL406-12)*权重!AB$51              )
 )</f>
        <v>11.716666666666665</v>
      </c>
      <c r="AM406" s="16">
        <f>IF( 数据!AM406&lt;=6,(数据!AM406-1)*权重!AC$48,              IF(数据!AM406&lt;=12, 5*权重!AC$48+(数据!AM406-6)*权重!AC$49,                              5*权重!AC$48+6*权重!AC$49+(数据!AM406-12)*权重!AC$51              )
 )</f>
        <v>8.1</v>
      </c>
      <c r="AN406" s="16">
        <f>IF( 数据!AN406&lt;=6,(数据!AN406-1)*权重!AD$48,              IF(数据!AN406&lt;=12, 5*权重!AD$48+(数据!AN406-6)*权重!AD$49,                              5*权重!AD$48+6*权重!AD$49+(数据!AN406-12)*权重!AD$51              )
 )</f>
        <v>67.875</v>
      </c>
      <c r="AO406" s="16">
        <f>IF( 数据!AO406&lt;=6,(数据!AO406-1)*权重!AE$48,              IF(数据!AO406&lt;=12, 5*权重!AE$48+(数据!AO406-6)*权重!AE$49,                              5*权重!AE$48+6*权重!AE$49+(数据!AO406-12)*权重!AE$51              )
 )</f>
        <v>20.3</v>
      </c>
      <c r="AP406" s="16">
        <f>IF( 数据!AP406&lt;=6,(数据!AP406-1)*权重!AF$48,              IF(数据!AP406&lt;=12, 5*权重!AF$48+(数据!AP406-6)*权重!AF$49,                              5*权重!AF$48+6*权重!AF$49+(数据!AP406-12)*权重!AF$51              )
 )</f>
        <v>13.833333333333334</v>
      </c>
      <c r="AQ406" s="16">
        <f>IF( 数据!AQ406&lt;=6,(数据!AQ406-1)*权重!AG$48,              IF(数据!AQ406&lt;=12, 5*权重!AG$48+(数据!AQ406-6)*权重!AG$49,                              5*权重!AG$48+6*权重!AG$49+(数据!AQ406-12)*权重!AG$51              )
 )</f>
        <v>17.8</v>
      </c>
      <c r="AR406" s="16">
        <f>IF( 数据!AR406&lt;=6,(数据!AR406-1)*权重!AH$48,              IF(数据!AR406&lt;=12, 5*权重!AH$48+(数据!AR406-6)*权重!AH$49,                              5*权重!AH$48+6*权重!AH$49+(数据!AR406-12)*权重!AH$51              )
 )</f>
        <v>8.35</v>
      </c>
      <c r="AS406" s="16">
        <f>IF( 数据!AS406&lt;=6,(数据!AS406-1)*权重!AI$48,              IF(数据!AS406&lt;=12, 5*权重!AI$48+(数据!AS406-6)*权重!AI$49,                              5*权重!AI$48+6*权重!AI$49+(数据!AS406-12)*权重!AI$51              )
 )</f>
        <v>5.7000000000000011</v>
      </c>
      <c r="AT406" s="16">
        <f>IF( 数据!AT406&lt;=6,(数据!AT406-1)*权重!AJ$48,              IF(数据!AT406&lt;=12, 5*权重!AJ$48+(数据!AT406-6)*权重!AJ$49,                              5*权重!AJ$48+6*权重!AJ$49+(数据!AT406-12)*权重!AJ$51              )
 )</f>
        <v>54.541666666666671</v>
      </c>
      <c r="AU406" s="16">
        <f>IF( 数据!AU406&lt;=6,(数据!AU406-1)*权重!AK$48,              IF(数据!AU406&lt;=12, 5*权重!AK$48+(数据!AU406-6)*权重!AK$49,                              5*权重!AK$48+6*权重!AK$49+(数据!AU406-12)*权重!AK$51              )
 )</f>
        <v>14.2</v>
      </c>
      <c r="AV406" s="16">
        <f>IF( 数据!AV406&lt;=6,(数据!AV406-1)*权重!AL$48,              IF(数据!AV406&lt;=10, 5*权重!AL$48+(数据!AV406-4)*权重!AL$50,                              5*权重!AL$48+4*权重!AL$50+(数据!AV406-10)*权重!AL$52              )  )</f>
        <v>2</v>
      </c>
      <c r="AW406" s="16">
        <f>IF( 数据!AW406&lt;=6,(数据!AW406-1)*权重!AM$48,              IF(数据!AW406&lt;=10, 5*权重!AM$48+(数据!AW406-4)*权重!AM$50,                              5*权重!AM$48+4*权重!AM$50+(数据!AW406-10)*权重!AM$52              )  )</f>
        <v>2.8250000000000002</v>
      </c>
      <c r="AX406" s="16">
        <f>IF( 数据!AX406&lt;=6,(数据!AX406-1)*权重!AN$48,              IF(数据!AX406&lt;=10, 5*权重!AN$48+(数据!AX406-4)*权重!AN$50,                              5*权重!AN$48+4*权重!AN$50+(数据!AX406-10)*权重!AN$52              )  )</f>
        <v>22.912499999999998</v>
      </c>
      <c r="AY406" s="8">
        <v>2</v>
      </c>
      <c r="AZ406" s="8">
        <v>4</v>
      </c>
      <c r="BA406" s="8">
        <v>1</v>
      </c>
      <c r="BB406" s="8">
        <v>2</v>
      </c>
      <c r="BC406" s="8">
        <v>1</v>
      </c>
      <c r="BD406" s="8">
        <v>3</v>
      </c>
      <c r="BE406" s="8">
        <v>1</v>
      </c>
      <c r="BF406" s="8">
        <v>3</v>
      </c>
      <c r="BG406" s="8">
        <v>1</v>
      </c>
      <c r="BH406" s="8">
        <v>1</v>
      </c>
      <c r="BI406" s="8">
        <v>3</v>
      </c>
      <c r="BJ406" s="8" t="s">
        <v>26</v>
      </c>
      <c r="BK406" s="8" t="s">
        <v>20</v>
      </c>
      <c r="BL406" s="8">
        <v>11</v>
      </c>
      <c r="BM406" s="8" t="s">
        <v>26</v>
      </c>
      <c r="BN406" s="8"/>
      <c r="BO406" s="8">
        <v>3</v>
      </c>
      <c r="BP406" s="34">
        <v>46203</v>
      </c>
      <c r="BQ406" s="8" t="s">
        <v>21</v>
      </c>
      <c r="BR406" s="8" t="s">
        <v>156</v>
      </c>
    </row>
    <row r="407" spans="1:70" ht="15.5" thickBot="1" x14ac:dyDescent="0.35">
      <c r="A407" s="8" t="s">
        <v>26</v>
      </c>
      <c r="B407" s="16">
        <f t="shared" si="15"/>
        <v>396.66166666666663</v>
      </c>
      <c r="C407" s="8" t="s">
        <v>754</v>
      </c>
      <c r="D407" s="8" t="s">
        <v>154</v>
      </c>
      <c r="E407" s="33">
        <v>1</v>
      </c>
      <c r="F407" s="8">
        <v>0</v>
      </c>
      <c r="G407" s="8" t="s">
        <v>22</v>
      </c>
      <c r="H407" s="8" t="s">
        <v>221</v>
      </c>
      <c r="I407" s="8">
        <v>21</v>
      </c>
      <c r="J407" s="8">
        <v>147</v>
      </c>
      <c r="K407" s="8">
        <v>174</v>
      </c>
      <c r="L407" s="16">
        <f>IF( 数据!L407&lt;=6,(数据!L407-1)*权重!B$48,              IF(数据!L407&lt;=12, 5*权重!B$48+(数据!L407-6)*权重!B$49,                              5*权重!B$48+6*权重!B$49+(数据!L407-12)*权重!B$51              )
 )</f>
        <v>4.8666666666666663</v>
      </c>
      <c r="M407" s="16">
        <f>IF( 数据!M407&lt;=6,(数据!M407-1)*权重!C$48,              IF(数据!M407&lt;=12, 5*权重!C$48+(数据!M407-6)*权重!C$49,                              5*权重!C$48+6*权重!C$49+(数据!M407-12)*权重!C$51              )
 )</f>
        <v>0.91666666666666674</v>
      </c>
      <c r="N407" s="16">
        <f>IF( 数据!N407&lt;=6,(数据!N407-1)*权重!D$48,              IF(数据!N407&lt;=12, 5*权重!D$48+(数据!N407-6)*权重!D$49,                              5*权重!D$48+6*权重!D$49+(数据!N407-12)*权重!D$51              )
 )</f>
        <v>-0.82999999999999985</v>
      </c>
      <c r="O407" s="16">
        <f>IF( 数据!O407&lt;=6,(数据!O407-1)*权重!E$48,              IF(数据!O407&lt;=12, 5*权重!E$48+(数据!O407-6)*权重!E$49,                              5*权重!E$48+6*权重!E$49+(数据!O407-12)*权重!E$51              )
 )</f>
        <v>0</v>
      </c>
      <c r="P407" s="16">
        <f>IF( 数据!P407&lt;=6,(数据!P407-1)*权重!F$48,              IF(数据!P407&lt;=12, 5*权重!F$48+(数据!P407-6)*权重!F$49,                              5*权重!F$48+6*权重!F$49+(数据!P407-12)*权重!F$51              )
 )</f>
        <v>-2.3499999999999996</v>
      </c>
      <c r="Q407" s="16">
        <f>IF( 数据!Q407&lt;=6,(数据!Q407-1)*权重!G$48,              IF(数据!Q407&lt;=12, 5*权重!G$48+(数据!Q407-6)*权重!G$49,                              5*权重!G$48+6*权重!G$49+(数据!Q407-12)*权重!G$51              )
 )</f>
        <v>0</v>
      </c>
      <c r="R407" s="16">
        <f>IF( 数据!R407&lt;=6,(数据!R407-1)*权重!H$48,              IF(数据!R407&lt;=12, 5*权重!H$48+(数据!R407-6)*权重!H$49,                              5*权重!H$48+6*权重!H$49+(数据!R407-12)*权重!H$51              )
 )</f>
        <v>0</v>
      </c>
      <c r="S407" s="16">
        <f>IF( 数据!S407&lt;=6,(数据!S407-1)*权重!I$48,              IF(数据!S407&lt;=12, 5*权重!I$48+(数据!S407-6)*权重!I$49,                              5*权重!I$48+6*权重!I$49+(数据!S407-12)*权重!I$51              )
 )</f>
        <v>16.566666666666666</v>
      </c>
      <c r="T407" s="16">
        <f>IF( 数据!T407&lt;=6,(数据!T407-1)*权重!J$48,              IF(数据!T407&lt;=12, 5*权重!J$48+(数据!T407-6)*权重!J$49,                              5*权重!J$48+6*权重!J$49+(数据!T407-12)*权重!J$51              )
 )</f>
        <v>-0.20000000000000018</v>
      </c>
      <c r="U407" s="16">
        <f>IF( 数据!U407&lt;=6,(数据!U407-1)*权重!K$48,              IF(数据!U407&lt;=12, 5*权重!K$48+(数据!U407-6)*权重!K$49,                              5*权重!K$48+6*权重!K$49+(数据!U407-12)*权重!K$51              )
 )</f>
        <v>0</v>
      </c>
      <c r="V407" s="16">
        <f>IF( 数据!V407&lt;=6,(数据!V407-1)*权重!L$48,              IF(数据!V407&lt;=12, 5*权重!L$48+(数据!V407-6)*权重!L$49,                              5*权重!L$48+6*权重!L$49+(数据!V407-12)*权重!L$51              )
 )</f>
        <v>5.6666666666666679</v>
      </c>
      <c r="W407" s="16">
        <f>IF( 数据!W407&lt;=6,(数据!W407-1)*权重!M$48,              IF(数据!W407&lt;=12, 5*权重!M$48+(数据!W407-6)*权重!M$49,                              5*权重!M$48+6*权重!M$49+(数据!W407-12)*权重!M$51              )
 )</f>
        <v>1.4</v>
      </c>
      <c r="X407" s="16">
        <f>IF( 数据!X407&lt;=6,(数据!X407-1)*权重!N$48,              IF(数据!X407&lt;=12, 5*权重!N$48+(数据!X407-6)*权重!N$49,                              5*权重!N$48+6*权重!N$49+(数据!X407-12)*权重!N$51              )
 )</f>
        <v>2.0499999999999998</v>
      </c>
      <c r="Y407" s="16">
        <f>IF( 数据!Y407&lt;=6,(数据!Y407-1)*权重!O$48,              IF(数据!Y407&lt;=12, 5*权重!O$48+(数据!Y407-6)*权重!O$49,                              5*权重!O$48+6*权重!O$49+(数据!Y407-12)*权重!O$51              )
 )</f>
        <v>1.45</v>
      </c>
      <c r="Z407" s="16">
        <f>IF( 数据!Z407&lt;=6,(数据!Z407-1)*权重!P$48,              IF(数据!Z407&lt;=10, 5*权重!P$48+(数据!Z407-4)*权重!P$50,                              5*权重!P$48+4*权重!P$50+(数据!Z407-10)*权重!P$52              )  )</f>
        <v>-0.90000000000000013</v>
      </c>
      <c r="AA407" s="16">
        <f>IF( 数据!AA407&lt;=6,(数据!AA407-1)*权重!Q$48,              IF(数据!AA407&lt;=12, 5*权重!Q$48+(数据!AA407-6)*权重!Q$49,                              5*权重!Q$48+6*权重!Q$49+(数据!AA407-12)*权重!Q$51              )
 )</f>
        <v>4.5</v>
      </c>
      <c r="AB407" s="16">
        <f>IF( 数据!AB407&lt;=6,(数据!AB407-1)*权重!R$48,              IF(数据!AB407&lt;=10, 5*权重!R$48+(数据!AB407-4)*权重!R$50,                              5*权重!R$48+4*权重!R$50+(数据!AB407-10)*权重!R$52              )  )</f>
        <v>56.75</v>
      </c>
      <c r="AC407" s="16">
        <f>IF( 数据!AC407&lt;=6,(数据!AC407-1)*权重!S$48,              IF(数据!AC407&lt;=12, 5*权重!S$48+(数据!AC407-6)*权重!S$49,                              5*权重!S$48+6*权重!S$49+(数据!AC407-12)*权重!S$51              )
 )</f>
        <v>20.183333333333334</v>
      </c>
      <c r="AD407" s="16">
        <f>IF( 数据!AD407&lt;=6,(数据!AD407-1)*权重!T$48,              IF(数据!AD407&lt;=12, 5*权重!T$48+(数据!AD407-6)*权重!T$49,                              5*权重!T$48+6*权重!T$49+(数据!AD407-12)*权重!T$51              )
 )</f>
        <v>-0.49999999999999956</v>
      </c>
      <c r="AE407" s="16">
        <f>IF( 数据!AE407&lt;=6,(数据!AE407-1)*权重!U$48,              IF(数据!AE407&lt;=10, 5*权重!U$48+(数据!AE407-4)*权重!U$50,                              5*权重!U$48+4*权重!U$50+(数据!AE407-10)*权重!U$52              )  )</f>
        <v>-3.2749999999999995</v>
      </c>
      <c r="AF407" s="16">
        <f>IF( 数据!AF407&lt;=6,(数据!AF407-1)*权重!V$48,              IF(数据!AF407&lt;=10, 5*权重!V$48+(数据!AF407-4)*权重!V$50,                              5*权重!V$48+4*权重!V$50+(数据!AF407-10)*权重!V$52              )  )</f>
        <v>7.3500000000000005</v>
      </c>
      <c r="AG407" s="16">
        <f>IF( 数据!AG407&lt;=6,(数据!AG407-1)*权重!W$48,              IF(数据!AG407&lt;=12, 5*权重!W$48+(数据!AG407-6)*权重!W$49,                              5*权重!W$48+6*权重!W$49+(数据!AG407-12)*权重!W$51              )
 )</f>
        <v>3.8999999999999995</v>
      </c>
      <c r="AH407" s="16">
        <f>IF( 数据!AH407&lt;=6,(数据!AH407-1)*权重!X$48,              IF(数据!AH407&lt;=10, 5*权重!X$48+(数据!AH407-4)*权重!X$50,                              5*权重!X$48+4*权重!X$50+(数据!AH407-10)*权重!X$52              )  )</f>
        <v>6.25E-2</v>
      </c>
      <c r="AI407" s="16">
        <f>IF( 数据!AI407&lt;=6,(数据!AI407-1)*权重!Y$48,              IF(数据!AI407&lt;=12, 5*权重!Y$48+(数据!AI407-6)*权重!Y$49,                              5*权重!Y$48+6*权重!Y$49+(数据!AI407-12)*权重!Y$51              )
 )</f>
        <v>0.26666666666666666</v>
      </c>
      <c r="AJ407" s="16">
        <f>IF( 数据!AJ407&lt;=6,(数据!AJ407-1)*权重!Z$48,              IF(数据!AJ407&lt;=10, 5*权重!Z$48+(数据!AJ407-4)*权重!Z$50,                              5*权重!Z$48+4*权重!Z$50+(数据!AJ407-10)*权重!Z$52              )  )</f>
        <v>9.25</v>
      </c>
      <c r="AK407" s="16">
        <f>IF( 数据!AK407&lt;=6,(数据!AK407-1)*权重!AA$48,              IF(数据!AK407&lt;=10, 5*权重!AA$48+(数据!AK407-4)*权重!AA$50,                              5*权重!AA$48+4*权重!AA$50+(数据!AK407-10)*权重!AA$52              )  )</f>
        <v>-1.4500000000000002</v>
      </c>
      <c r="AL407" s="16">
        <f>IF( 数据!AL407&lt;=6,(数据!AL407-1)*权重!AB$48,              IF(数据!AL407&lt;=12, 5*权重!AB$48+(数据!AL407-6)*权重!AB$49,                              5*权重!AB$48+6*权重!AB$49+(数据!AL407-12)*权重!AB$51              )
 )</f>
        <v>14.4</v>
      </c>
      <c r="AM407" s="16">
        <f>IF( 数据!AM407&lt;=6,(数据!AM407-1)*权重!AC$48,              IF(数据!AM407&lt;=12, 5*权重!AC$48+(数据!AM407-6)*权重!AC$49,                              5*权重!AC$48+6*权重!AC$49+(数据!AM407-12)*权重!AC$51              )
 )</f>
        <v>9.6</v>
      </c>
      <c r="AN407" s="16">
        <f>IF( 数据!AN407&lt;=6,(数据!AN407-1)*权重!AD$48,              IF(数据!AN407&lt;=12, 5*权重!AD$48+(数据!AN407-6)*权重!AD$49,                              5*权重!AD$48+6*权重!AD$49+(数据!AN407-12)*权重!AD$51              )
 )</f>
        <v>72.604166666666671</v>
      </c>
      <c r="AO407" s="16">
        <f>IF( 数据!AO407&lt;=6,(数据!AO407-1)*权重!AE$48,              IF(数据!AO407&lt;=12, 5*权重!AE$48+(数据!AO407-6)*权重!AE$49,                              5*权重!AE$48+6*权重!AE$49+(数据!AO407-12)*权重!AE$51              )
 )</f>
        <v>11.116666666666667</v>
      </c>
      <c r="AP407" s="16">
        <f>IF( 数据!AP407&lt;=6,(数据!AP407-1)*权重!AF$48,              IF(数据!AP407&lt;=12, 5*权重!AF$48+(数据!AP407-6)*权重!AF$49,                              5*权重!AF$48+6*权重!AF$49+(数据!AP407-12)*权重!AF$51              )
 )</f>
        <v>13.833333333333334</v>
      </c>
      <c r="AQ407" s="16">
        <f>IF( 数据!AQ407&lt;=6,(数据!AQ407-1)*权重!AG$48,              IF(数据!AQ407&lt;=12, 5*权重!AG$48+(数据!AQ407-6)*权重!AG$49,                              5*权重!AG$48+6*权重!AG$49+(数据!AQ407-12)*权重!AG$51              )
 )</f>
        <v>18.316666666666666</v>
      </c>
      <c r="AR407" s="16">
        <f>IF( 数据!AR407&lt;=6,(数据!AR407-1)*权重!AH$48,              IF(数据!AR407&lt;=12, 5*权重!AH$48+(数据!AR407-6)*权重!AH$49,                              5*权重!AH$48+6*权重!AH$49+(数据!AR407-12)*权重!AH$51              )
 )</f>
        <v>14.566666666666665</v>
      </c>
      <c r="AS407" s="16">
        <f>IF( 数据!AS407&lt;=6,(数据!AS407-1)*权重!AI$48,              IF(数据!AS407&lt;=12, 5*权重!AI$48+(数据!AS407-6)*权重!AI$49,                              5*权重!AI$48+6*权重!AI$49+(数据!AS407-12)*权重!AI$51              )
 )</f>
        <v>5.7000000000000011</v>
      </c>
      <c r="AT407" s="16">
        <f>IF( 数据!AT407&lt;=6,(数据!AT407-1)*权重!AJ$48,              IF(数据!AT407&lt;=12, 5*权重!AJ$48+(数据!AT407-6)*权重!AJ$49,                              5*权重!AJ$48+6*权重!AJ$49+(数据!AT407-12)*权重!AJ$51              )
 )</f>
        <v>67</v>
      </c>
      <c r="AU407" s="16">
        <f>IF( 数据!AU407&lt;=6,(数据!AU407-1)*权重!AK$48,              IF(数据!AU407&lt;=12, 5*权重!AK$48+(数据!AU407-6)*权重!AK$49,                              5*权重!AK$48+6*权重!AK$49+(数据!AU407-12)*权重!AK$51              )
 )</f>
        <v>14.499999999999998</v>
      </c>
      <c r="AV407" s="16">
        <f>IF( 数据!AV407&lt;=6,(数据!AV407-1)*权重!AL$48,              IF(数据!AV407&lt;=10, 5*权重!AL$48+(数据!AV407-4)*权重!AL$50,                              5*权重!AL$48+4*权重!AL$50+(数据!AV407-10)*权重!AL$52              )  )</f>
        <v>3.8250000000000002</v>
      </c>
      <c r="AW407" s="16">
        <f>IF( 数据!AW407&lt;=6,(数据!AW407-1)*权重!AM$48,              IF(数据!AW407&lt;=10, 5*权重!AM$48+(数据!AW407-4)*权重!AM$50,                              5*权重!AM$48+4*权重!AM$50+(数据!AW407-10)*权重!AM$52              )  )</f>
        <v>3.45</v>
      </c>
      <c r="AX407" s="16">
        <f>IF( 数据!AX407&lt;=6,(数据!AX407-1)*权重!AN$48,              IF(数据!AX407&lt;=10, 5*权重!AN$48+(数据!AX407-4)*权重!AN$50,                              5*权重!AN$48+4*权重!AN$50+(数据!AX407-10)*权重!AN$52              )  )</f>
        <v>22.074999999999999</v>
      </c>
      <c r="AY407" s="8">
        <v>4</v>
      </c>
      <c r="AZ407" s="8">
        <v>3</v>
      </c>
      <c r="BA407" s="8">
        <v>1</v>
      </c>
      <c r="BB407" s="8">
        <v>3</v>
      </c>
      <c r="BC407" s="8">
        <v>3</v>
      </c>
      <c r="BD407" s="8">
        <v>1</v>
      </c>
      <c r="BE407" s="8">
        <v>3</v>
      </c>
      <c r="BF407" s="8">
        <v>1</v>
      </c>
      <c r="BG407" s="8">
        <v>1</v>
      </c>
      <c r="BH407" s="8">
        <v>1</v>
      </c>
      <c r="BI407" s="8">
        <v>1</v>
      </c>
      <c r="BJ407" s="8" t="s">
        <v>26</v>
      </c>
      <c r="BK407" s="8" t="s">
        <v>20</v>
      </c>
      <c r="BL407" s="8">
        <v>15</v>
      </c>
      <c r="BM407" s="8" t="s">
        <v>26</v>
      </c>
      <c r="BN407" s="8"/>
      <c r="BO407" s="8">
        <v>4</v>
      </c>
      <c r="BP407" s="34">
        <v>47299</v>
      </c>
      <c r="BQ407" s="8" t="s">
        <v>21</v>
      </c>
      <c r="BR407" s="8" t="s">
        <v>156</v>
      </c>
    </row>
    <row r="408" spans="1:70" ht="15.5" thickBot="1" x14ac:dyDescent="0.35">
      <c r="A408" s="8" t="s">
        <v>26</v>
      </c>
      <c r="B408" s="16">
        <f t="shared" si="15"/>
        <v>412.8325000000001</v>
      </c>
      <c r="C408" s="8" t="s">
        <v>755</v>
      </c>
      <c r="D408" s="8" t="s">
        <v>154</v>
      </c>
      <c r="E408" s="33">
        <v>1</v>
      </c>
      <c r="F408" s="8">
        <v>0</v>
      </c>
      <c r="G408" s="8" t="s">
        <v>33</v>
      </c>
      <c r="H408" s="8" t="s">
        <v>31</v>
      </c>
      <c r="I408" s="8">
        <v>22</v>
      </c>
      <c r="J408" s="8">
        <v>129</v>
      </c>
      <c r="K408" s="8">
        <v>169</v>
      </c>
      <c r="L408" s="16">
        <f>IF( 数据!L408&lt;=6,(数据!L408-1)*权重!B$48,              IF(数据!L408&lt;=12, 5*权重!B$48+(数据!L408-6)*权重!B$49,                              5*权重!B$48+6*权重!B$49+(数据!L408-12)*权重!B$51              )
 )</f>
        <v>3</v>
      </c>
      <c r="M408" s="16">
        <f>IF( 数据!M408&lt;=6,(数据!M408-1)*权重!C$48,              IF(数据!M408&lt;=12, 5*权重!C$48+(数据!M408-6)*权重!C$49,                              5*权重!C$48+6*权重!C$49+(数据!M408-12)*权重!C$51              )
 )</f>
        <v>2.5</v>
      </c>
      <c r="N408" s="16">
        <f>IF( 数据!N408&lt;=6,(数据!N408-1)*权重!D$48,              IF(数据!N408&lt;=12, 5*权重!D$48+(数据!N408-6)*权重!D$49,                              5*权重!D$48+6*权重!D$49+(数据!N408-12)*权重!D$51              )
 )</f>
        <v>-0.27999999999999992</v>
      </c>
      <c r="O408" s="16">
        <f>IF( 数据!O408&lt;=6,(数据!O408-1)*权重!E$48,              IF(数据!O408&lt;=12, 5*权重!E$48+(数据!O408-6)*权重!E$49,                              5*权重!E$48+6*权重!E$49+(数据!O408-12)*权重!E$51              )
 )</f>
        <v>0</v>
      </c>
      <c r="P408" s="16">
        <f>IF( 数据!P408&lt;=6,(数据!P408-1)*权重!F$48,              IF(数据!P408&lt;=12, 5*权重!F$48+(数据!P408-6)*权重!F$49,                              5*权重!F$48+6*权重!F$49+(数据!P408-12)*权重!F$51              )
 )</f>
        <v>-3.1166666666666663</v>
      </c>
      <c r="Q408" s="16">
        <f>IF( 数据!Q408&lt;=6,(数据!Q408-1)*权重!G$48,              IF(数据!Q408&lt;=12, 5*权重!G$48+(数据!Q408-6)*权重!G$49,                              5*权重!G$48+6*权重!G$49+(数据!Q408-12)*权重!G$51              )
 )</f>
        <v>0</v>
      </c>
      <c r="R408" s="16">
        <f>IF( 数据!R408&lt;=6,(数据!R408-1)*权重!H$48,              IF(数据!R408&lt;=12, 5*权重!H$48+(数据!R408-6)*权重!H$49,                              5*权重!H$48+6*权重!H$49+(数据!R408-12)*权重!H$51              )
 )</f>
        <v>0</v>
      </c>
      <c r="S408" s="16">
        <f>IF( 数据!S408&lt;=6,(数据!S408-1)*权重!I$48,              IF(数据!S408&lt;=12, 5*权重!I$48+(数据!S408-6)*权重!I$49,                              5*权重!I$48+6*权重!I$49+(数据!S408-12)*权重!I$51              )
 )</f>
        <v>15.2</v>
      </c>
      <c r="T408" s="16">
        <f>IF( 数据!T408&lt;=6,(数据!T408-1)*权重!J$48,              IF(数据!T408&lt;=12, 5*权重!J$48+(数据!T408-6)*权重!J$49,                              5*权重!J$48+6*权重!J$49+(数据!T408-12)*权重!J$51              )
 )</f>
        <v>0.29999999999999982</v>
      </c>
      <c r="U408" s="16">
        <f>IF( 数据!U408&lt;=6,(数据!U408-1)*权重!K$48,              IF(数据!U408&lt;=12, 5*权重!K$48+(数据!U408-6)*权重!K$49,                              5*权重!K$48+6*权重!K$49+(数据!U408-12)*权重!K$51              )
 )</f>
        <v>0</v>
      </c>
      <c r="V408" s="16">
        <f>IF( 数据!V408&lt;=6,(数据!V408-1)*权重!L$48,              IF(数据!V408&lt;=12, 5*权重!L$48+(数据!V408-6)*权重!L$49,                              5*权重!L$48+6*权重!L$49+(数据!V408-12)*权重!L$51              )
 )</f>
        <v>5.3000000000000007</v>
      </c>
      <c r="W408" s="16">
        <f>IF( 数据!W408&lt;=6,(数据!W408-1)*权重!M$48,              IF(数据!W408&lt;=12, 5*权重!M$48+(数据!W408-6)*权重!M$49,                              5*权重!M$48+6*权重!M$49+(数据!W408-12)*权重!M$51              )
 )</f>
        <v>-0.5</v>
      </c>
      <c r="X408" s="16">
        <f>IF( 数据!X408&lt;=6,(数据!X408-1)*权重!N$48,              IF(数据!X408&lt;=12, 5*权重!N$48+(数据!X408-6)*权重!N$49,                              5*权重!N$48+6*权重!N$49+(数据!X408-12)*权重!N$51              )
 )</f>
        <v>2.7333333333333329</v>
      </c>
      <c r="Y408" s="16">
        <f>IF( 数据!Y408&lt;=6,(数据!Y408-1)*权重!O$48,              IF(数据!Y408&lt;=12, 5*权重!O$48+(数据!Y408-6)*权重!O$49,                              5*权重!O$48+6*权重!O$49+(数据!Y408-12)*权重!O$51              )
 )</f>
        <v>1.2833333333333332</v>
      </c>
      <c r="Z408" s="16">
        <f>IF( 数据!Z408&lt;=6,(数据!Z408-1)*权重!P$48,              IF(数据!Z408&lt;=10, 5*权重!P$48+(数据!Z408-4)*权重!P$50,                              5*权重!P$48+4*权重!P$50+(数据!Z408-10)*权重!P$52              )  )</f>
        <v>-1.4750000000000001</v>
      </c>
      <c r="AA408" s="16">
        <f>IF( 数据!AA408&lt;=6,(数据!AA408-1)*权重!Q$48,              IF(数据!AA408&lt;=12, 5*权重!Q$48+(数据!AA408-6)*权重!Q$49,                              5*权重!Q$48+6*权重!Q$49+(数据!AA408-12)*权重!Q$51              )
 )</f>
        <v>5.833333333333333</v>
      </c>
      <c r="AB408" s="16">
        <f>IF( 数据!AB408&lt;=6,(数据!AB408-1)*权重!R$48,              IF(数据!AB408&lt;=10, 5*权重!R$48+(数据!AB408-4)*权重!R$50,                              5*权重!R$48+4*权重!R$50+(数据!AB408-10)*权重!R$52              )  )</f>
        <v>56</v>
      </c>
      <c r="AC408" s="16">
        <f>IF( 数据!AC408&lt;=6,(数据!AC408-1)*权重!S$48,              IF(数据!AC408&lt;=12, 5*权重!S$48+(数据!AC408-6)*权重!S$49,                              5*权重!S$48+6*权重!S$49+(数据!AC408-12)*权重!S$51              )
 )</f>
        <v>19.5</v>
      </c>
      <c r="AD408" s="16">
        <f>IF( 数据!AD408&lt;=6,(数据!AD408-1)*权重!T$48,              IF(数据!AD408&lt;=12, 5*权重!T$48+(数据!AD408-6)*权重!T$49,                              5*权重!T$48+6*权重!T$49+(数据!AD408-12)*权重!T$51              )
 )</f>
        <v>-1.2333333333333329</v>
      </c>
      <c r="AE408" s="16">
        <f>IF( 数据!AE408&lt;=6,(数据!AE408-1)*权重!U$48,              IF(数据!AE408&lt;=10, 5*权重!U$48+(数据!AE408-4)*权重!U$50,                              5*权重!U$48+4*权重!U$50+(数据!AE408-10)*权重!U$52              )  )</f>
        <v>-2.4499999999999993</v>
      </c>
      <c r="AF408" s="16">
        <f>IF( 数据!AF408&lt;=6,(数据!AF408-1)*权重!V$48,              IF(数据!AF408&lt;=10, 5*权重!V$48+(数据!AF408-4)*权重!V$50,                              5*权重!V$48+4*权重!V$50+(数据!AF408-10)*权重!V$52              )  )</f>
        <v>7.3500000000000005</v>
      </c>
      <c r="AG408" s="16">
        <f>IF( 数据!AG408&lt;=6,(数据!AG408-1)*权重!W$48,              IF(数据!AG408&lt;=12, 5*权重!W$48+(数据!AG408-6)*权重!W$49,                              5*权重!W$48+6*权重!W$49+(数据!AG408-12)*权重!W$51              )
 )</f>
        <v>3.75</v>
      </c>
      <c r="AH408" s="16">
        <f>IF( 数据!AH408&lt;=6,(数据!AH408-1)*权重!X$48,              IF(数据!AH408&lt;=10, 5*权重!X$48+(数据!AH408-4)*权重!X$50,                              5*权重!X$48+4*权重!X$50+(数据!AH408-10)*权重!X$52              )  )</f>
        <v>6.25E-2</v>
      </c>
      <c r="AI408" s="16">
        <f>IF( 数据!AI408&lt;=6,(数据!AI408-1)*权重!Y$48,              IF(数据!AI408&lt;=12, 5*权重!Y$48+(数据!AI408-6)*权重!Y$49,                              5*权重!Y$48+6*权重!Y$49+(数据!AI408-12)*权重!Y$51              )
 )</f>
        <v>0.13333333333333336</v>
      </c>
      <c r="AJ408" s="16">
        <f>IF( 数据!AJ408&lt;=6,(数据!AJ408-1)*权重!Z$48,              IF(数据!AJ408&lt;=10, 5*权重!Z$48+(数据!AJ408-4)*权重!Z$50,                              5*权重!Z$48+4*权重!Z$50+(数据!AJ408-10)*权重!Z$52              )  )</f>
        <v>9.25</v>
      </c>
      <c r="AK408" s="16">
        <f>IF( 数据!AK408&lt;=6,(数据!AK408-1)*权重!AA$48,              IF(数据!AK408&lt;=10, 5*权重!AA$48+(数据!AK408-4)*权重!AA$50,                              5*权重!AA$48+4*权重!AA$50+(数据!AK408-10)*权重!AA$52              )  )</f>
        <v>-1.1000000000000001</v>
      </c>
      <c r="AL408" s="16">
        <f>IF( 数据!AL408&lt;=6,(数据!AL408-1)*权重!AB$48,              IF(数据!AL408&lt;=12, 5*权重!AB$48+(数据!AL408-6)*权重!AB$49,                              5*权重!AB$48+6*权重!AB$49+(数据!AL408-12)*权重!AB$51              )
 )</f>
        <v>13.5</v>
      </c>
      <c r="AM408" s="16">
        <f>IF( 数据!AM408&lt;=6,(数据!AM408-1)*权重!AC$48,              IF(数据!AM408&lt;=12, 5*权重!AC$48+(数据!AM408-6)*权重!AC$49,                              5*权重!AC$48+6*权重!AC$49+(数据!AM408-12)*权重!AC$51              )
 )</f>
        <v>8.2333333333333343</v>
      </c>
      <c r="AN408" s="16">
        <f>IF( 数据!AN408&lt;=6,(数据!AN408-1)*权重!AD$48,              IF(数据!AN408&lt;=12, 5*权重!AD$48+(数据!AN408-6)*权重!AD$49,                              5*权重!AD$48+6*权重!AD$49+(数据!AN408-12)*权重!AD$51              )
 )</f>
        <v>72.604166666666671</v>
      </c>
      <c r="AO408" s="16">
        <f>IF( 数据!AO408&lt;=6,(数据!AO408-1)*权重!AE$48,              IF(数据!AO408&lt;=12, 5*权重!AE$48+(数据!AO408-6)*权重!AE$49,                              5*权重!AE$48+6*权重!AE$49+(数据!AO408-12)*权重!AE$51              )
 )</f>
        <v>20.3</v>
      </c>
      <c r="AP408" s="16">
        <f>IF( 数据!AP408&lt;=6,(数据!AP408-1)*权重!AF$48,              IF(数据!AP408&lt;=12, 5*权重!AF$48+(数据!AP408-6)*权重!AF$49,                              5*权重!AF$48+6*权重!AF$49+(数据!AP408-12)*权重!AF$51              )
 )</f>
        <v>14.166666666666666</v>
      </c>
      <c r="AQ408" s="16">
        <f>IF( 数据!AQ408&lt;=6,(数据!AQ408-1)*权重!AG$48,              IF(数据!AQ408&lt;=12, 5*权重!AG$48+(数据!AQ408-6)*权重!AG$49,                              5*权重!AG$48+6*权重!AG$49+(数据!AQ408-12)*权重!AG$51              )
 )</f>
        <v>18.316666666666666</v>
      </c>
      <c r="AR408" s="16">
        <f>IF( 数据!AR408&lt;=6,(数据!AR408-1)*权重!AH$48,              IF(数据!AR408&lt;=12, 5*权重!AH$48+(数据!AR408-6)*权重!AH$49,                              5*权重!AH$48+6*权重!AH$49+(数据!AR408-12)*权重!AH$51              )
 )</f>
        <v>15.733333333333333</v>
      </c>
      <c r="AS408" s="16">
        <f>IF( 数据!AS408&lt;=6,(数据!AS408-1)*权重!AI$48,              IF(数据!AS408&lt;=12, 5*权重!AI$48+(数据!AS408-6)*权重!AI$49,                              5*权重!AI$48+6*权重!AI$49+(数据!AS408-12)*权重!AI$51              )
 )</f>
        <v>6.6500000000000012</v>
      </c>
      <c r="AT408" s="16">
        <f>IF( 数据!AT408&lt;=6,(数据!AT408-1)*权重!AJ$48,              IF(数据!AT408&lt;=12, 5*权重!AJ$48+(数据!AT408-6)*权重!AJ$49,                              5*权重!AJ$48+6*权重!AJ$49+(数据!AT408-12)*权重!AJ$51              )
 )</f>
        <v>76.75</v>
      </c>
      <c r="AU408" s="16">
        <f>IF( 数据!AU408&lt;=6,(数据!AU408-1)*权重!AK$48,              IF(数据!AU408&lt;=12, 5*权重!AK$48+(数据!AU408-6)*权重!AK$49,                              5*权重!AK$48+6*权重!AK$49+(数据!AU408-12)*权重!AK$51              )
 )</f>
        <v>14.499999999999998</v>
      </c>
      <c r="AV408" s="16">
        <f>IF( 数据!AV408&lt;=6,(数据!AV408-1)*权重!AL$48,              IF(数据!AV408&lt;=10, 5*权重!AL$48+(数据!AV408-4)*权重!AL$50,                              5*权重!AL$48+4*权重!AL$50+(数据!AV408-10)*权重!AL$52              )  )</f>
        <v>2.5499999999999998</v>
      </c>
      <c r="AW408" s="16">
        <f>IF( 数据!AW408&lt;=6,(数据!AW408-1)*权重!AM$48,              IF(数据!AW408&lt;=10, 5*权重!AM$48+(数据!AW408-4)*权重!AM$50,                              5*权重!AM$48+4*权重!AM$50+(数据!AW408-10)*权重!AM$52              )  )</f>
        <v>4.5750000000000002</v>
      </c>
      <c r="AX408" s="16">
        <f>IF( 数据!AX408&lt;=6,(数据!AX408-1)*权重!AN$48,              IF(数据!AX408&lt;=10, 5*权重!AN$48+(数据!AX408-4)*权重!AN$50,                              5*权重!AN$48+4*权重!AN$50+(数据!AX408-10)*权重!AN$52              )  )</f>
        <v>22.912499999999998</v>
      </c>
      <c r="AY408" s="8">
        <v>4</v>
      </c>
      <c r="AZ408" s="8">
        <v>1</v>
      </c>
      <c r="BA408" s="8">
        <v>1</v>
      </c>
      <c r="BB408" s="8">
        <v>3</v>
      </c>
      <c r="BC408" s="8">
        <v>3</v>
      </c>
      <c r="BD408" s="8">
        <v>3</v>
      </c>
      <c r="BE408" s="8">
        <v>3</v>
      </c>
      <c r="BF408" s="8">
        <v>2</v>
      </c>
      <c r="BG408" s="8">
        <v>3</v>
      </c>
      <c r="BH408" s="8">
        <v>1</v>
      </c>
      <c r="BI408" s="8">
        <v>3</v>
      </c>
      <c r="BJ408" s="8" t="s">
        <v>26</v>
      </c>
      <c r="BK408" s="8" t="s">
        <v>20</v>
      </c>
      <c r="BL408" s="8">
        <v>13</v>
      </c>
      <c r="BM408" s="8" t="s">
        <v>26</v>
      </c>
      <c r="BN408" s="8"/>
      <c r="BO408" s="8">
        <v>2</v>
      </c>
      <c r="BP408" s="34">
        <v>47299</v>
      </c>
      <c r="BQ408" s="8" t="s">
        <v>21</v>
      </c>
      <c r="BR408" s="8" t="s">
        <v>156</v>
      </c>
    </row>
    <row r="409" spans="1:70" ht="15.5" thickBot="1" x14ac:dyDescent="0.35">
      <c r="A409" s="8" t="s">
        <v>26</v>
      </c>
      <c r="B409" s="16">
        <f t="shared" si="15"/>
        <v>401.92416666666668</v>
      </c>
      <c r="C409" s="8" t="s">
        <v>756</v>
      </c>
      <c r="D409" s="8" t="s">
        <v>154</v>
      </c>
      <c r="E409" s="33">
        <v>1</v>
      </c>
      <c r="F409" s="8">
        <v>0</v>
      </c>
      <c r="G409" s="8" t="s">
        <v>33</v>
      </c>
      <c r="H409" s="8" t="s">
        <v>328</v>
      </c>
      <c r="I409" s="8">
        <v>18</v>
      </c>
      <c r="J409" s="8">
        <v>126</v>
      </c>
      <c r="K409" s="8">
        <v>165</v>
      </c>
      <c r="L409" s="16">
        <f>IF( 数据!L409&lt;=6,(数据!L409-1)*权重!B$48,              IF(数据!L409&lt;=12, 5*权重!B$48+(数据!L409-6)*权重!B$49,                              5*权重!B$48+6*权重!B$49+(数据!L409-12)*权重!B$51              )
 )</f>
        <v>3</v>
      </c>
      <c r="M409" s="16">
        <f>IF( 数据!M409&lt;=6,(数据!M409-1)*权重!C$48,              IF(数据!M409&lt;=12, 5*权重!C$48+(数据!M409-6)*权重!C$49,                              5*权重!C$48+6*权重!C$49+(数据!M409-12)*权重!C$51              )
 )</f>
        <v>2.5</v>
      </c>
      <c r="N409" s="16">
        <f>IF( 数据!N409&lt;=6,(数据!N409-1)*权重!D$48,              IF(数据!N409&lt;=12, 5*权重!D$48+(数据!N409-6)*权重!D$49,                              5*权重!D$48+6*权重!D$49+(数据!N409-12)*权重!D$51              )
 )</f>
        <v>0.27</v>
      </c>
      <c r="O409" s="16">
        <f>IF( 数据!O409&lt;=6,(数据!O409-1)*权重!E$48,              IF(数据!O409&lt;=12, 5*权重!E$48+(数据!O409-6)*权重!E$49,                              5*权重!E$48+6*权重!E$49+(数据!O409-12)*权重!E$51              )
 )</f>
        <v>0</v>
      </c>
      <c r="P409" s="16">
        <f>IF( 数据!P409&lt;=6,(数据!P409-1)*权重!F$48,              IF(数据!P409&lt;=12, 5*权重!F$48+(数据!P409-6)*权重!F$49,                              5*权重!F$48+6*权重!F$49+(数据!P409-12)*权重!F$51              )
 )</f>
        <v>-3.4999999999999996</v>
      </c>
      <c r="Q409" s="16">
        <f>IF( 数据!Q409&lt;=6,(数据!Q409-1)*权重!G$48,              IF(数据!Q409&lt;=12, 5*权重!G$48+(数据!Q409-6)*权重!G$49,                              5*权重!G$48+6*权重!G$49+(数据!Q409-12)*权重!G$51              )
 )</f>
        <v>0</v>
      </c>
      <c r="R409" s="16">
        <f>IF( 数据!R409&lt;=6,(数据!R409-1)*权重!H$48,              IF(数据!R409&lt;=12, 5*权重!H$48+(数据!R409-6)*权重!H$49,                              5*权重!H$48+6*权重!H$49+(数据!R409-12)*权重!H$51              )
 )</f>
        <v>0</v>
      </c>
      <c r="S409" s="16">
        <f>IF( 数据!S409&lt;=6,(数据!S409-1)*权重!I$48,              IF(数据!S409&lt;=12, 5*权重!I$48+(数据!S409-6)*权重!I$49,                              5*权重!I$48+6*权重!I$49+(数据!S409-12)*权重!I$51              )
 )</f>
        <v>12.133333333333333</v>
      </c>
      <c r="T409" s="16">
        <f>IF( 数据!T409&lt;=6,(数据!T409-1)*权重!J$48,              IF(数据!T409&lt;=12, 5*权重!J$48+(数据!T409-6)*权重!J$49,                              5*权重!J$48+6*权重!J$49+(数据!T409-12)*权重!J$51              )
 )</f>
        <v>0.29999999999999982</v>
      </c>
      <c r="U409" s="16">
        <f>IF( 数据!U409&lt;=6,(数据!U409-1)*权重!K$48,              IF(数据!U409&lt;=12, 5*权重!K$48+(数据!U409-6)*权重!K$49,                              5*权重!K$48+6*权重!K$49+(数据!U409-12)*权重!K$51              )
 )</f>
        <v>0</v>
      </c>
      <c r="V409" s="16">
        <f>IF( 数据!V409&lt;=6,(数据!V409-1)*权重!L$48,              IF(数据!V409&lt;=12, 5*权重!L$48+(数据!V409-6)*权重!L$49,                              5*权重!L$48+6*权重!L$49+(数据!V409-12)*权重!L$51              )
 )</f>
        <v>6.0333333333333341</v>
      </c>
      <c r="W409" s="16">
        <f>IF( 数据!W409&lt;=6,(数据!W409-1)*权重!M$48,              IF(数据!W409&lt;=12, 5*权重!M$48+(数据!W409-6)*权重!M$49,                              5*权重!M$48+6*权重!M$49+(数据!W409-12)*权重!M$51              )
 )</f>
        <v>0.1333333333333333</v>
      </c>
      <c r="X409" s="16">
        <f>IF( 数据!X409&lt;=6,(数据!X409-1)*权重!N$48,              IF(数据!X409&lt;=12, 5*权重!N$48+(数据!X409-6)*权重!N$49,                              5*权重!N$48+6*权重!N$49+(数据!X409-12)*权重!N$51              )
 )</f>
        <v>2.2666666666666666</v>
      </c>
      <c r="Y409" s="16">
        <f>IF( 数据!Y409&lt;=6,(数据!Y409-1)*权重!O$48,              IF(数据!Y409&lt;=12, 5*权重!O$48+(数据!Y409-6)*权重!O$49,                              5*权重!O$48+6*权重!O$49+(数据!Y409-12)*权重!O$51              )
 )</f>
        <v>1.3666666666666667</v>
      </c>
      <c r="Z409" s="16">
        <f>IF( 数据!Z409&lt;=6,(数据!Z409-1)*权重!P$48,              IF(数据!Z409&lt;=10, 5*权重!P$48+(数据!Z409-4)*权重!P$50,                              5*权重!P$48+4*权重!P$50+(数据!Z409-10)*权重!P$52              )  )</f>
        <v>-1.7250000000000001</v>
      </c>
      <c r="AA409" s="16">
        <f>IF( 数据!AA409&lt;=6,(数据!AA409-1)*权重!Q$48,              IF(数据!AA409&lt;=12, 5*权重!Q$48+(数据!AA409-6)*权重!Q$49,                              5*权重!Q$48+6*权重!Q$49+(数据!AA409-12)*权重!Q$51              )
 )</f>
        <v>4.5</v>
      </c>
      <c r="AB409" s="16">
        <f>IF( 数据!AB409&lt;=6,(数据!AB409-1)*权重!R$48,              IF(数据!AB409&lt;=10, 5*权重!R$48+(数据!AB409-4)*权重!R$50,                              5*权重!R$48+4*权重!R$50+(数据!AB409-10)*权重!R$52              )  )</f>
        <v>55.25</v>
      </c>
      <c r="AC409" s="16">
        <f>IF( 数据!AC409&lt;=6,(数据!AC409-1)*权重!S$48,              IF(数据!AC409&lt;=12, 5*权重!S$48+(数据!AC409-6)*权重!S$49,                              5*权重!S$48+6*权重!S$49+(数据!AC409-12)*权重!S$51              )
 )</f>
        <v>19.5</v>
      </c>
      <c r="AD409" s="16">
        <f>IF( 数据!AD409&lt;=6,(数据!AD409-1)*权重!T$48,              IF(数据!AD409&lt;=12, 5*权重!T$48+(数据!AD409-6)*权重!T$49,                              5*权重!T$48+6*权重!T$49+(数据!AD409-12)*权重!T$51              )
 )</f>
        <v>-0.83333333333333304</v>
      </c>
      <c r="AE409" s="16">
        <f>IF( 数据!AE409&lt;=6,(数据!AE409-1)*权重!U$48,              IF(数据!AE409&lt;=10, 5*权重!U$48+(数据!AE409-4)*权重!U$50,                              5*权重!U$48+4*权重!U$50+(数据!AE409-10)*权重!U$52              )  )</f>
        <v>-2.9999999999999996</v>
      </c>
      <c r="AF409" s="16">
        <f>IF( 数据!AF409&lt;=6,(数据!AF409-1)*权重!V$48,              IF(数据!AF409&lt;=10, 5*权重!V$48+(数据!AF409-4)*权重!V$50,                              5*权重!V$48+4*权重!V$50+(数据!AF409-10)*权重!V$52              )  )</f>
        <v>6.8250000000000011</v>
      </c>
      <c r="AG409" s="16">
        <f>IF( 数据!AG409&lt;=6,(数据!AG409-1)*权重!W$48,              IF(数据!AG409&lt;=12, 5*权重!W$48+(数据!AG409-6)*权重!W$49,                              5*权重!W$48+6*权重!W$49+(数据!AG409-12)*权重!W$51              )
 )</f>
        <v>3.75</v>
      </c>
      <c r="AH409" s="16">
        <f>IF( 数据!AH409&lt;=6,(数据!AH409-1)*权重!X$48,              IF(数据!AH409&lt;=10, 5*权重!X$48+(数据!AH409-4)*权重!X$50,                              5*权重!X$48+4*权重!X$50+(数据!AH409-10)*权重!X$52              )  )</f>
        <v>-0.16249999999999998</v>
      </c>
      <c r="AI409" s="16">
        <f>IF( 数据!AI409&lt;=6,(数据!AI409-1)*权重!Y$48,              IF(数据!AI409&lt;=12, 5*权重!Y$48+(数据!AI409-6)*权重!Y$49,                              5*权重!Y$48+6*权重!Y$49+(数据!AI409-12)*权重!Y$51              )
 )</f>
        <v>3.3333333333333354E-2</v>
      </c>
      <c r="AJ409" s="16">
        <f>IF( 数据!AJ409&lt;=6,(数据!AJ409-1)*权重!Z$48,              IF(数据!AJ409&lt;=10, 5*权重!Z$48+(数据!AJ409-4)*权重!Z$50,                              5*权重!Z$48+4*权重!Z$50+(数据!AJ409-10)*权重!Z$52              )  )</f>
        <v>9.25</v>
      </c>
      <c r="AK409" s="16">
        <f>IF( 数据!AK409&lt;=6,(数据!AK409-1)*权重!AA$48,              IF(数据!AK409&lt;=10, 5*权重!AA$48+(数据!AK409-4)*权重!AA$50,                              5*权重!AA$48+4*权重!AA$50+(数据!AK409-10)*权重!AA$52              )  )</f>
        <v>-1.2750000000000001</v>
      </c>
      <c r="AL409" s="16">
        <f>IF( 数据!AL409&lt;=6,(数据!AL409-1)*权重!AB$48,              IF(数据!AL409&lt;=12, 5*权重!AB$48+(数据!AL409-6)*权重!AB$49,                              5*权重!AB$48+6*权重!AB$49+(数据!AL409-12)*权重!AB$51              )
 )</f>
        <v>12.6</v>
      </c>
      <c r="AM409" s="16">
        <f>IF( 数据!AM409&lt;=6,(数据!AM409-1)*权重!AC$48,              IF(数据!AM409&lt;=12, 5*权重!AC$48+(数据!AM409-6)*权重!AC$49,                              5*权重!AC$48+6*权重!AC$49+(数据!AM409-12)*权重!AC$51              )
 )</f>
        <v>8.3666666666666671</v>
      </c>
      <c r="AN409" s="16">
        <f>IF( 数据!AN409&lt;=6,(数据!AN409-1)*权重!AD$48,              IF(数据!AN409&lt;=12, 5*权重!AD$48+(数据!AN409-6)*权重!AD$49,                              5*权重!AD$48+6*权重!AD$49+(数据!AN409-12)*权重!AD$51              )
 )</f>
        <v>72.604166666666671</v>
      </c>
      <c r="AO409" s="16">
        <f>IF( 数据!AO409&lt;=6,(数据!AO409-1)*权重!AE$48,              IF(数据!AO409&lt;=12, 5*权重!AE$48+(数据!AO409-6)*权重!AE$49,                              5*权重!AE$48+6*权重!AE$49+(数据!AO409-12)*权重!AE$51              )
 )</f>
        <v>20.3</v>
      </c>
      <c r="AP409" s="16">
        <f>IF( 数据!AP409&lt;=6,(数据!AP409-1)*权重!AF$48,              IF(数据!AP409&lt;=12, 5*权重!AF$48+(数据!AP409-6)*权重!AF$49,                              5*权重!AF$48+6*权重!AF$49+(数据!AP409-12)*权重!AF$51              )
 )</f>
        <v>15.433333333333334</v>
      </c>
      <c r="AQ409" s="16">
        <f>IF( 数据!AQ409&lt;=6,(数据!AQ409-1)*权重!AG$48,              IF(数据!AQ409&lt;=12, 5*权重!AG$48+(数据!AQ409-6)*权重!AG$49,                              5*权重!AG$48+6*权重!AG$49+(数据!AQ409-12)*权重!AG$51              )
 )</f>
        <v>18.833333333333336</v>
      </c>
      <c r="AR409" s="16">
        <f>IF( 数据!AR409&lt;=6,(数据!AR409-1)*权重!AH$48,              IF(数据!AR409&lt;=12, 5*权重!AH$48+(数据!AR409-6)*权重!AH$49,                              5*权重!AH$48+6*权重!AH$49+(数据!AR409-12)*权重!AH$51              )
 )</f>
        <v>15.733333333333333</v>
      </c>
      <c r="AS409" s="16">
        <f>IF( 数据!AS409&lt;=6,(数据!AS409-1)*权重!AI$48,              IF(数据!AS409&lt;=12, 5*权重!AI$48+(数据!AS409-6)*权重!AI$49,                              5*权重!AI$48+6*权重!AI$49+(数据!AS409-12)*权重!AI$51              )
 )</f>
        <v>6.6500000000000012</v>
      </c>
      <c r="AT409" s="16">
        <f>IF( 数据!AT409&lt;=6,(数据!AT409-1)*权重!AJ$48,              IF(数据!AT409&lt;=12, 5*权重!AJ$48+(数据!AT409-6)*权重!AJ$49,                              5*权重!AJ$48+6*权重!AJ$49+(数据!AT409-12)*权重!AJ$51              )
 )</f>
        <v>71.875</v>
      </c>
      <c r="AU409" s="16">
        <f>IF( 数据!AU409&lt;=6,(数据!AU409-1)*权重!AK$48,              IF(数据!AU409&lt;=12, 5*权重!AK$48+(数据!AU409-6)*权重!AK$49,                              5*权重!AK$48+6*权重!AK$49+(数据!AU409-12)*权重!AK$51              )
 )</f>
        <v>14.499999999999998</v>
      </c>
      <c r="AV409" s="16">
        <f>IF( 数据!AV409&lt;=6,(数据!AV409-1)*权重!AL$48,              IF(数据!AV409&lt;=10, 5*权重!AL$48+(数据!AV409-4)*权重!AL$50,                              5*权重!AL$48+4*权重!AL$50+(数据!AV409-10)*权重!AL$52              )  )</f>
        <v>2.5499999999999998</v>
      </c>
      <c r="AW409" s="16">
        <f>IF( 数据!AW409&lt;=6,(数据!AW409-1)*权重!AM$48,              IF(数据!AW409&lt;=10, 5*权重!AM$48+(数据!AW409-4)*权重!AM$50,                              5*权重!AM$48+4*权重!AM$50+(数据!AW409-10)*权重!AM$52              )  )</f>
        <v>2.95</v>
      </c>
      <c r="AX409" s="16">
        <f>IF( 数据!AX409&lt;=6,(数据!AX409-1)*权重!AN$48,              IF(数据!AX409&lt;=10, 5*权重!AN$48+(数据!AX409-4)*权重!AN$50,                              5*权重!AN$48+4*权重!AN$50+(数据!AX409-10)*权重!AN$52              )  )</f>
        <v>22.912499999999998</v>
      </c>
      <c r="AY409" s="8">
        <v>1</v>
      </c>
      <c r="AZ409" s="8">
        <v>4</v>
      </c>
      <c r="BA409" s="8">
        <v>3</v>
      </c>
      <c r="BB409" s="8">
        <v>3</v>
      </c>
      <c r="BC409" s="8">
        <v>2</v>
      </c>
      <c r="BD409" s="8">
        <v>3</v>
      </c>
      <c r="BE409" s="8">
        <v>2</v>
      </c>
      <c r="BF409" s="8">
        <v>3</v>
      </c>
      <c r="BG409" s="8">
        <v>1</v>
      </c>
      <c r="BH409" s="8">
        <v>1</v>
      </c>
      <c r="BI409" s="8">
        <v>1</v>
      </c>
      <c r="BJ409" s="8" t="s">
        <v>26</v>
      </c>
      <c r="BK409" s="8" t="s">
        <v>20</v>
      </c>
      <c r="BL409" s="8">
        <v>14</v>
      </c>
      <c r="BM409" s="8" t="s">
        <v>26</v>
      </c>
      <c r="BN409" s="8"/>
      <c r="BO409" s="8" t="s">
        <v>26</v>
      </c>
      <c r="BP409" s="34">
        <v>47299</v>
      </c>
      <c r="BQ409" s="8" t="s">
        <v>21</v>
      </c>
      <c r="BR409" s="8" t="s">
        <v>156</v>
      </c>
    </row>
    <row r="410" spans="1:70" ht="15.5" thickBot="1" x14ac:dyDescent="0.35">
      <c r="A410" s="8" t="s">
        <v>26</v>
      </c>
      <c r="B410" s="16">
        <f>SUM(L410:AX410)</f>
        <v>428.52250000000009</v>
      </c>
      <c r="C410" s="8" t="s">
        <v>757</v>
      </c>
      <c r="D410" s="8" t="s">
        <v>154</v>
      </c>
      <c r="E410" s="33">
        <v>1</v>
      </c>
      <c r="F410" s="8">
        <v>0</v>
      </c>
      <c r="G410" s="8" t="s">
        <v>33</v>
      </c>
      <c r="H410" s="8" t="s">
        <v>242</v>
      </c>
      <c r="I410" s="8">
        <v>22</v>
      </c>
      <c r="J410" s="8">
        <v>133</v>
      </c>
      <c r="K410" s="8">
        <v>152</v>
      </c>
      <c r="L410" s="16">
        <f>IF( 数据!L410&lt;=6,(数据!L410-1)*权重!B$48,              IF(数据!L410&lt;=12, 5*权重!B$48+(数据!L410-6)*权重!B$49,                              5*权重!B$48+6*权重!B$49+(数据!L410-12)*权重!B$51              )
 )</f>
        <v>3</v>
      </c>
      <c r="M410" s="16">
        <f>IF( 数据!M410&lt;=6,(数据!M410-1)*权重!C$48,              IF(数据!M410&lt;=12, 5*权重!C$48+(数据!M410-6)*权重!C$49,                              5*权重!C$48+6*权重!C$49+(数据!M410-12)*权重!C$51              )
 )</f>
        <v>1.7</v>
      </c>
      <c r="N410" s="16">
        <f>IF( 数据!N410&lt;=6,(数据!N410-1)*权重!D$48,              IF(数据!N410&lt;=12, 5*权重!D$48+(数据!N410-6)*权重!D$49,                              5*权重!D$48+6*权重!D$49+(数据!N410-12)*权重!D$51              )
 )</f>
        <v>-1.4999999999999902E-2</v>
      </c>
      <c r="O410" s="16">
        <f>IF( 数据!O410&lt;=6,(数据!O410-1)*权重!E$48,              IF(数据!O410&lt;=12, 5*权重!E$48+(数据!O410-6)*权重!E$49,                              5*权重!E$48+6*权重!E$49+(数据!O410-12)*权重!E$51              )
 )</f>
        <v>0</v>
      </c>
      <c r="P410" s="16">
        <f>IF( 数据!P410&lt;=6,(数据!P410-1)*权重!F$48,              IF(数据!P410&lt;=12, 5*权重!F$48+(数据!P410-6)*权重!F$49,                              5*权重!F$48+6*权重!F$49+(数据!P410-12)*权重!F$51              )
 )</f>
        <v>-3.4999999999999996</v>
      </c>
      <c r="Q410" s="16">
        <f>IF( 数据!Q410&lt;=6,(数据!Q410-1)*权重!G$48,              IF(数据!Q410&lt;=12, 5*权重!G$48+(数据!Q410-6)*权重!G$49,                              5*权重!G$48+6*权重!G$49+(数据!Q410-12)*权重!G$51              )
 )</f>
        <v>0</v>
      </c>
      <c r="R410" s="16">
        <f>IF( 数据!R410&lt;=6,(数据!R410-1)*权重!H$48,              IF(数据!R410&lt;=12, 5*权重!H$48+(数据!R410-6)*权重!H$49,                              5*权重!H$48+6*权重!H$49+(数据!R410-12)*权重!H$51              )
 )</f>
        <v>0</v>
      </c>
      <c r="S410" s="16">
        <f>IF( 数据!S410&lt;=6,(数据!S410-1)*权重!I$48,              IF(数据!S410&lt;=12, 5*权重!I$48+(数据!S410-6)*权重!I$49,                              5*权重!I$48+6*权重!I$49+(数据!S410-12)*权重!I$51              )
 )</f>
        <v>13.666666666666666</v>
      </c>
      <c r="T410" s="16">
        <f>IF( 数据!T410&lt;=6,(数据!T410-1)*权重!J$48,              IF(数据!T410&lt;=12, 5*权重!J$48+(数据!T410-6)*权重!J$49,                              5*权重!J$48+6*权重!J$49+(数据!T410-12)*权重!J$51              )
 )</f>
        <v>1.0333333333333332</v>
      </c>
      <c r="U410" s="16">
        <f>IF( 数据!U410&lt;=6,(数据!U410-1)*权重!K$48,              IF(数据!U410&lt;=12, 5*权重!K$48+(数据!U410-6)*权重!K$49,                              5*权重!K$48+6*权重!K$49+(数据!U410-12)*权重!K$51              )
 )</f>
        <v>0</v>
      </c>
      <c r="V410" s="16">
        <f>IF( 数据!V410&lt;=6,(数据!V410-1)*权重!L$48,              IF(数据!V410&lt;=12, 5*权重!L$48+(数据!V410-6)*权重!L$49,                              5*权重!L$48+6*权重!L$49+(数据!V410-12)*权重!L$51              )
 )</f>
        <v>7.1333333333333346</v>
      </c>
      <c r="W410" s="16">
        <f>IF( 数据!W410&lt;=6,(数据!W410-1)*权重!M$48,              IF(数据!W410&lt;=12, 5*权重!M$48+(数据!W410-6)*权重!M$49,                              5*权重!M$48+6*权重!M$49+(数据!W410-12)*权重!M$51              )
 )</f>
        <v>-0.51666666666666661</v>
      </c>
      <c r="X410" s="16">
        <f>IF( 数据!X410&lt;=6,(数据!X410-1)*权重!N$48,              IF(数据!X410&lt;=12, 5*权重!N$48+(数据!X410-6)*权重!N$49,                              5*权重!N$48+6*权重!N$49+(数据!X410-12)*权重!N$51              )
 )</f>
        <v>1.7999999999999998</v>
      </c>
      <c r="Y410" s="16">
        <f>IF( 数据!Y410&lt;=6,(数据!Y410-1)*权重!O$48,              IF(数据!Y410&lt;=12, 5*权重!O$48+(数据!Y410-6)*权重!O$49,                              5*权重!O$48+6*权重!O$49+(数据!Y410-12)*权重!O$51              )
 )</f>
        <v>1.5333333333333332</v>
      </c>
      <c r="Z410" s="16">
        <f>IF( 数据!Z410&lt;=6,(数据!Z410-1)*权重!P$48,              IF(数据!Z410&lt;=10, 5*权重!P$48+(数据!Z410-4)*权重!P$50,                              5*权重!P$48+4*权重!P$50+(数据!Z410-10)*权重!P$52              )  )</f>
        <v>-1.0750000000000002</v>
      </c>
      <c r="AA410" s="16">
        <f>IF( 数据!AA410&lt;=6,(数据!AA410-1)*权重!Q$48,              IF(数据!AA410&lt;=12, 5*权重!Q$48+(数据!AA410-6)*权重!Q$49,                              5*权重!Q$48+6*权重!Q$49+(数据!AA410-12)*权重!Q$51              )
 )</f>
        <v>5.3666666666666663</v>
      </c>
      <c r="AB410" s="16">
        <f>IF( 数据!AB410&lt;=6,(数据!AB410-1)*权重!R$48,              IF(数据!AB410&lt;=10, 5*权重!R$48+(数据!AB410-4)*权重!R$50,                              5*权重!R$48+4*权重!R$50+(数据!AB410-10)*权重!R$52              )  )</f>
        <v>55.25</v>
      </c>
      <c r="AC410" s="16">
        <f>IF( 数据!AC410&lt;=6,(数据!AC410-1)*权重!S$48,              IF(数据!AC410&lt;=12, 5*权重!S$48+(数据!AC410-6)*权重!S$49,                              5*权重!S$48+6*权重!S$49+(数据!AC410-12)*权重!S$51              )
 )</f>
        <v>20.183333333333334</v>
      </c>
      <c r="AD410" s="16">
        <f>IF( 数据!AD410&lt;=6,(数据!AD410-1)*权重!T$48,              IF(数据!AD410&lt;=12, 5*权重!T$48+(数据!AD410-6)*权重!T$49,                              5*权重!T$48+6*权重!T$49+(数据!AD410-12)*权重!T$51              )
 )</f>
        <v>-0.83333333333333304</v>
      </c>
      <c r="AE410" s="16">
        <f>IF( 数据!AE410&lt;=6,(数据!AE410-1)*权重!U$48,              IF(数据!AE410&lt;=10, 5*权重!U$48+(数据!AE410-4)*权重!U$50,                              5*权重!U$48+4*权重!U$50+(数据!AE410-10)*权重!U$52              )  )</f>
        <v>-2.4499999999999993</v>
      </c>
      <c r="AF410" s="16">
        <f>IF( 数据!AF410&lt;=6,(数据!AF410-1)*权重!V$48,              IF(数据!AF410&lt;=10, 5*权重!V$48+(数据!AF410-4)*权重!V$50,                              5*权重!V$48+4*权重!V$50+(数据!AF410-10)*权重!V$52              )  )</f>
        <v>7.8750000000000009</v>
      </c>
      <c r="AG410" s="16">
        <f>IF( 数据!AG410&lt;=6,(数据!AG410-1)*权重!W$48,              IF(数据!AG410&lt;=12, 5*权重!W$48+(数据!AG410-6)*权重!W$49,                              5*权重!W$48+6*权重!W$49+(数据!AG410-12)*权重!W$51              )
 )</f>
        <v>3.75</v>
      </c>
      <c r="AH410" s="16">
        <f>IF( 数据!AH410&lt;=6,(数据!AH410-1)*权重!X$48,              IF(数据!AH410&lt;=10, 5*权重!X$48+(数据!AH410-4)*权重!X$50,                              5*权重!X$48+4*权重!X$50+(数据!AH410-10)*权重!X$52              )  )</f>
        <v>-0.16249999999999998</v>
      </c>
      <c r="AI410" s="16">
        <f>IF( 数据!AI410&lt;=6,(数据!AI410-1)*权重!Y$48,              IF(数据!AI410&lt;=12, 5*权重!Y$48+(数据!AI410-6)*权重!Y$49,                              5*权重!Y$48+6*权重!Y$49+(数据!AI410-12)*权重!Y$51              )
 )</f>
        <v>3.3333333333333354E-2</v>
      </c>
      <c r="AJ410" s="16">
        <f>IF( 数据!AJ410&lt;=6,(数据!AJ410-1)*权重!Z$48,              IF(数据!AJ410&lt;=10, 5*权重!Z$48+(数据!AJ410-4)*权重!Z$50,                              5*权重!Z$48+4*权重!Z$50+(数据!AJ410-10)*权重!Z$52              )  )</f>
        <v>10.425000000000001</v>
      </c>
      <c r="AK410" s="16">
        <f>IF( 数据!AK410&lt;=6,(数据!AK410-1)*权重!AA$48,              IF(数据!AK410&lt;=10, 5*权重!AA$48+(数据!AK410-4)*权重!AA$50,                              5*权重!AA$48+4*权重!AA$50+(数据!AK410-10)*权重!AA$52              )  )</f>
        <v>-1.1000000000000001</v>
      </c>
      <c r="AL410" s="16">
        <f>IF( 数据!AL410&lt;=6,(数据!AL410-1)*权重!AB$48,              IF(数据!AL410&lt;=12, 5*权重!AB$48+(数据!AL410-6)*权重!AB$49,                              5*权重!AB$48+6*权重!AB$49+(数据!AL410-12)*权重!AB$51              )
 )</f>
        <v>13.5</v>
      </c>
      <c r="AM410" s="16">
        <f>IF( 数据!AM410&lt;=6,(数据!AM410-1)*权重!AC$48,              IF(数据!AM410&lt;=12, 5*权重!AC$48+(数据!AM410-6)*权重!AC$49,                              5*权重!AC$48+6*权重!AC$49+(数据!AM410-12)*权重!AC$51              )
 )</f>
        <v>8.5</v>
      </c>
      <c r="AN410" s="16">
        <f>IF( 数据!AN410&lt;=6,(数据!AN410-1)*权重!AD$48,              IF(数据!AN410&lt;=12, 5*权重!AD$48+(数据!AN410-6)*权重!AD$49,                              5*权重!AD$48+6*权重!AD$49+(数据!AN410-12)*权重!AD$51              )
 )</f>
        <v>82.0625</v>
      </c>
      <c r="AO410" s="16">
        <f>IF( 数据!AO410&lt;=6,(数据!AO410-1)*权重!AE$48,              IF(数据!AO410&lt;=12, 5*权重!AE$48+(数据!AO410-6)*权重!AE$49,                              5*权重!AE$48+6*权重!AE$49+(数据!AO410-12)*权重!AE$51              )
 )</f>
        <v>17.7</v>
      </c>
      <c r="AP410" s="16">
        <f>IF( 数据!AP410&lt;=6,(数据!AP410-1)*权重!AF$48,              IF(数据!AP410&lt;=12, 5*权重!AF$48+(数据!AP410-6)*权重!AF$49,                              5*权重!AF$48+6*权重!AF$49+(数据!AP410-12)*权重!AF$51              )
 )</f>
        <v>15.433333333333334</v>
      </c>
      <c r="AQ410" s="16">
        <f>IF( 数据!AQ410&lt;=6,(数据!AQ410-1)*权重!AG$48,              IF(数据!AQ410&lt;=12, 5*权重!AG$48+(数据!AQ410-6)*权重!AG$49,                              5*权重!AG$48+6*权重!AG$49+(数据!AQ410-12)*权重!AG$51              )
 )</f>
        <v>18.833333333333336</v>
      </c>
      <c r="AR410" s="16">
        <f>IF( 数据!AR410&lt;=6,(数据!AR410-1)*权重!AH$48,              IF(数据!AR410&lt;=12, 5*权重!AH$48+(数据!AR410-6)*权重!AH$49,                              5*权重!AH$48+6*权重!AH$49+(数据!AR410-12)*权重!AH$51              )
 )</f>
        <v>15.733333333333333</v>
      </c>
      <c r="AS410" s="16">
        <f>IF( 数据!AS410&lt;=6,(数据!AS410-1)*权重!AI$48,              IF(数据!AS410&lt;=12, 5*权重!AI$48+(数据!AS410-6)*权重!AI$49,                              5*权重!AI$48+6*权重!AI$49+(数据!AS410-12)*权重!AI$51              )
 )</f>
        <v>7.6000000000000014</v>
      </c>
      <c r="AT410" s="16">
        <f>IF( 数据!AT410&lt;=6,(数据!AT410-1)*权重!AJ$48,              IF(数据!AT410&lt;=12, 5*权重!AJ$48+(数据!AT410-6)*权重!AJ$49,                              5*权重!AJ$48+6*权重!AJ$49+(数据!AT410-12)*权重!AJ$51              )
 )</f>
        <v>81.625</v>
      </c>
      <c r="AU410" s="16">
        <f>IF( 数据!AU410&lt;=6,(数据!AU410-1)*权重!AK$48,              IF(数据!AU410&lt;=12, 5*权重!AK$48+(数据!AU410-6)*权重!AK$49,                              5*权重!AK$48+6*权重!AK$49+(数据!AU410-12)*权重!AK$51              )
 )</f>
        <v>15.099999999999998</v>
      </c>
      <c r="AV410" s="16">
        <f>IF( 数据!AV410&lt;=6,(数据!AV410-1)*权重!AL$48,              IF(数据!AV410&lt;=10, 5*权重!AL$48+(数据!AV410-4)*权重!AL$50,                              5*权重!AL$48+4*权重!AL$50+(数据!AV410-10)*权重!AL$52              )  )</f>
        <v>2.9749999999999996</v>
      </c>
      <c r="AW410" s="16">
        <f>IF( 数据!AW410&lt;=6,(数据!AW410-1)*权重!AM$48,              IF(数据!AW410&lt;=10, 5*权重!AM$48+(数据!AW410-4)*权重!AM$50,                              5*权重!AM$48+4*权重!AM$50+(数据!AW410-10)*权重!AM$52              )  )</f>
        <v>3.45</v>
      </c>
      <c r="AX410" s="16">
        <f>IF( 数据!AX410&lt;=6,(数据!AX410-1)*权重!AN$48,              IF(数据!AX410&lt;=10, 5*权重!AN$48+(数据!AX410-4)*权重!AN$50,                              5*权重!AN$48+4*权重!AN$50+(数据!AX410-10)*权重!AN$52              )  )</f>
        <v>22.912499999999998</v>
      </c>
      <c r="AY410" s="8">
        <v>2</v>
      </c>
      <c r="AZ410" s="8">
        <v>1</v>
      </c>
      <c r="BA410" s="8">
        <v>2</v>
      </c>
      <c r="BB410" s="8">
        <v>4</v>
      </c>
      <c r="BC410" s="8">
        <v>2</v>
      </c>
      <c r="BD410" s="8">
        <v>2</v>
      </c>
      <c r="BE410" s="8">
        <v>1</v>
      </c>
      <c r="BF410" s="8">
        <v>1</v>
      </c>
      <c r="BG410" s="8">
        <v>1</v>
      </c>
      <c r="BH410" s="8">
        <v>1</v>
      </c>
      <c r="BI410" s="8">
        <v>1</v>
      </c>
      <c r="BJ410" s="8" t="s">
        <v>26</v>
      </c>
      <c r="BK410" s="8" t="s">
        <v>20</v>
      </c>
      <c r="BL410" s="8">
        <v>16</v>
      </c>
      <c r="BM410" s="8" t="s">
        <v>26</v>
      </c>
      <c r="BN410" s="8"/>
      <c r="BO410" s="8" t="s">
        <v>26</v>
      </c>
      <c r="BP410" s="34">
        <v>46203</v>
      </c>
      <c r="BQ410" s="8" t="s">
        <v>21</v>
      </c>
      <c r="BR410" s="8" t="s">
        <v>156</v>
      </c>
    </row>
    <row r="411" spans="1:70" x14ac:dyDescent="0.3">
      <c r="A411" s="48" t="s">
        <v>758</v>
      </c>
    </row>
    <row r="412" spans="1:70" ht="14.5" thickBot="1" x14ac:dyDescent="0.35">
      <c r="A412" s="7" t="s">
        <v>0</v>
      </c>
      <c r="B412" s="7"/>
      <c r="C412" s="7" t="s">
        <v>2</v>
      </c>
      <c r="D412" s="7" t="s">
        <v>3</v>
      </c>
      <c r="E412" s="7"/>
      <c r="F412" s="7" t="s">
        <v>14</v>
      </c>
      <c r="G412" s="7" t="s">
        <v>12</v>
      </c>
      <c r="H412" s="7" t="s">
        <v>1</v>
      </c>
      <c r="I412" s="7" t="s">
        <v>4</v>
      </c>
      <c r="J412" s="7" t="s">
        <v>5</v>
      </c>
      <c r="K412" s="7" t="s">
        <v>329</v>
      </c>
      <c r="L412" s="7" t="s">
        <v>34</v>
      </c>
      <c r="M412" s="7" t="s">
        <v>35</v>
      </c>
      <c r="N412" s="7" t="s">
        <v>36</v>
      </c>
      <c r="O412" s="7" t="s">
        <v>37</v>
      </c>
      <c r="P412" s="7" t="s">
        <v>38</v>
      </c>
      <c r="Q412" s="7" t="s">
        <v>39</v>
      </c>
      <c r="R412" s="7" t="s">
        <v>40</v>
      </c>
      <c r="S412" s="7" t="s">
        <v>9</v>
      </c>
      <c r="T412" s="7" t="s">
        <v>41</v>
      </c>
      <c r="U412" s="7" t="s">
        <v>42</v>
      </c>
      <c r="V412" s="7" t="s">
        <v>43</v>
      </c>
      <c r="W412" s="7" t="s">
        <v>44</v>
      </c>
      <c r="X412" s="7" t="s">
        <v>45</v>
      </c>
      <c r="Y412" s="7" t="s">
        <v>46</v>
      </c>
      <c r="Z412" s="7" t="s">
        <v>47</v>
      </c>
      <c r="AA412" s="7" t="s">
        <v>1</v>
      </c>
      <c r="AB412" s="7" t="s">
        <v>10</v>
      </c>
      <c r="AC412" s="7" t="s">
        <v>48</v>
      </c>
      <c r="AD412" s="7" t="s">
        <v>49</v>
      </c>
      <c r="AE412" s="7" t="s">
        <v>50</v>
      </c>
      <c r="AF412" s="7" t="s">
        <v>51</v>
      </c>
      <c r="AG412" s="7" t="s">
        <v>52</v>
      </c>
      <c r="AH412" s="7" t="s">
        <v>53</v>
      </c>
      <c r="AI412" s="7" t="s">
        <v>54</v>
      </c>
      <c r="AJ412" s="7" t="s">
        <v>55</v>
      </c>
      <c r="AK412" s="7" t="s">
        <v>56</v>
      </c>
      <c r="AL412" s="7" t="s">
        <v>57</v>
      </c>
      <c r="AM412" s="7" t="s">
        <v>58</v>
      </c>
      <c r="AN412" s="7" t="s">
        <v>7</v>
      </c>
      <c r="AO412" s="7" t="s">
        <v>8</v>
      </c>
      <c r="AP412" s="7" t="s">
        <v>59</v>
      </c>
      <c r="AQ412" s="7" t="s">
        <v>60</v>
      </c>
      <c r="AR412" s="7" t="s">
        <v>61</v>
      </c>
      <c r="AS412" s="7" t="s">
        <v>62</v>
      </c>
      <c r="AT412" s="7" t="s">
        <v>6</v>
      </c>
      <c r="AU412" s="7" t="s">
        <v>63</v>
      </c>
      <c r="AV412" s="7" t="s">
        <v>213</v>
      </c>
      <c r="AW412" s="7" t="s">
        <v>214</v>
      </c>
      <c r="AX412" s="7" t="s">
        <v>215</v>
      </c>
      <c r="AY412" s="7" t="s">
        <v>140</v>
      </c>
      <c r="AZ412" s="7" t="s">
        <v>141</v>
      </c>
      <c r="BA412" s="7" t="s">
        <v>142</v>
      </c>
      <c r="BB412" s="7" t="s">
        <v>143</v>
      </c>
      <c r="BC412" s="7" t="s">
        <v>144</v>
      </c>
      <c r="BD412" s="7" t="s">
        <v>145</v>
      </c>
      <c r="BE412" s="7" t="s">
        <v>146</v>
      </c>
      <c r="BF412" s="7" t="s">
        <v>147</v>
      </c>
      <c r="BG412" s="7" t="s">
        <v>148</v>
      </c>
      <c r="BH412" s="7" t="s">
        <v>149</v>
      </c>
      <c r="BI412" s="7" t="s">
        <v>150</v>
      </c>
      <c r="BJ412" s="7" t="s">
        <v>18</v>
      </c>
      <c r="BK412" s="7" t="s">
        <v>16</v>
      </c>
      <c r="BL412" s="7" t="s">
        <v>11</v>
      </c>
      <c r="BM412" s="7" t="s">
        <v>13</v>
      </c>
      <c r="BN412" s="7" t="s">
        <v>17</v>
      </c>
      <c r="BO412" s="7" t="s">
        <v>151</v>
      </c>
      <c r="BP412" s="7" t="s">
        <v>15</v>
      </c>
      <c r="BQ412" s="7" t="s">
        <v>152</v>
      </c>
      <c r="BR412" s="7" t="s">
        <v>153</v>
      </c>
    </row>
    <row r="413" spans="1:70" ht="15.5" thickBot="1" x14ac:dyDescent="0.35">
      <c r="A413" s="8" t="s">
        <v>26</v>
      </c>
      <c r="B413" s="16">
        <f t="shared" ref="B413:B437" si="16">SUM(L413:AX413)</f>
        <v>410.77583333333331</v>
      </c>
      <c r="C413" s="8" t="s">
        <v>759</v>
      </c>
      <c r="D413" s="8" t="s">
        <v>154</v>
      </c>
      <c r="E413" s="33">
        <v>1</v>
      </c>
      <c r="F413" s="8">
        <v>0</v>
      </c>
      <c r="G413" s="8" t="s">
        <v>239</v>
      </c>
      <c r="H413" s="8" t="s">
        <v>449</v>
      </c>
      <c r="I413" s="8">
        <v>29</v>
      </c>
      <c r="J413" s="8">
        <v>133</v>
      </c>
      <c r="K413" s="8">
        <v>145</v>
      </c>
      <c r="L413" s="16">
        <f>IF( 数据!L413&lt;=6,(数据!L413-1)*权重!B$48,              IF(数据!L413&lt;=12, 5*权重!B$48+(数据!L413-6)*权重!B$49,                              5*权重!B$48+6*权重!B$49+(数据!L413-12)*权重!B$51              )
 )</f>
        <v>3</v>
      </c>
      <c r="M413" s="16">
        <f>IF( 数据!M413&lt;=6,(数据!M413-1)*权重!C$48,              IF(数据!M413&lt;=12, 5*权重!C$48+(数据!M413-6)*权重!C$49,                              5*权重!C$48+6*权重!C$49+(数据!M413-12)*权重!C$51              )
 )</f>
        <v>0.5</v>
      </c>
      <c r="N413" s="16">
        <f>IF( 数据!N413&lt;=6,(数据!N413-1)*权重!D$48,              IF(数据!N413&lt;=12, 5*权重!D$48+(数据!N413-6)*权重!D$49,                              5*权重!D$48+6*权重!D$49+(数据!N413-12)*权重!D$51              )
 )</f>
        <v>0.8</v>
      </c>
      <c r="O413" s="16">
        <f>IF( 数据!O413&lt;=6,(数据!O413-1)*权重!E$48,              IF(数据!O413&lt;=12, 5*权重!E$48+(数据!O413-6)*权重!E$49,                              5*权重!E$48+6*权重!E$49+(数据!O413-12)*权重!E$51              )
 )</f>
        <v>0</v>
      </c>
      <c r="P413" s="16">
        <f>IF( 数据!P413&lt;=6,(数据!P413-1)*权重!F$48,              IF(数据!P413&lt;=12, 5*权重!F$48+(数据!P413-6)*权重!F$49,                              5*权重!F$48+6*权重!F$49+(数据!P413-12)*权重!F$51              )
 )</f>
        <v>-2.7333333333333329</v>
      </c>
      <c r="Q413" s="16">
        <f>IF( 数据!Q413&lt;=6,(数据!Q413-1)*权重!G$48,              IF(数据!Q413&lt;=12, 5*权重!G$48+(数据!Q413-6)*权重!G$49,                              5*权重!G$48+6*权重!G$49+(数据!Q413-12)*权重!G$51              )
 )</f>
        <v>0</v>
      </c>
      <c r="R413" s="16">
        <f>IF( 数据!R413&lt;=6,(数据!R413-1)*权重!H$48,              IF(数据!R413&lt;=12, 5*权重!H$48+(数据!R413-6)*权重!H$49,                              5*权重!H$48+6*权重!H$49+(数据!R413-12)*权重!H$51              )
 )</f>
        <v>0</v>
      </c>
      <c r="S413" s="16">
        <f>IF( 数据!S413&lt;=6,(数据!S413-1)*权重!I$48,              IF(数据!S413&lt;=12, 5*权重!I$48+(数据!S413-6)*权重!I$49,                              5*权重!I$48+6*权重!I$49+(数据!S413-12)*权重!I$51              )
 )</f>
        <v>17.933333333333334</v>
      </c>
      <c r="T413" s="16">
        <f>IF( 数据!T413&lt;=6,(数据!T413-1)*权重!J$48,              IF(数据!T413&lt;=12, 5*权重!J$48+(数据!T413-6)*权重!J$49,                              5*权重!J$48+6*权重!J$49+(数据!T413-12)*权重!J$51              )
 )</f>
        <v>2.8</v>
      </c>
      <c r="U413" s="16">
        <f>IF( 数据!U413&lt;=6,(数据!U413-1)*权重!K$48,              IF(数据!U413&lt;=12, 5*权重!K$48+(数据!U413-6)*权重!K$49,                              5*权重!K$48+6*权重!K$49+(数据!U413-12)*权重!K$51              )
 )</f>
        <v>0</v>
      </c>
      <c r="V413" s="16">
        <f>IF( 数据!V413&lt;=6,(数据!V413-1)*权重!L$48,              IF(数据!V413&lt;=12, 5*权重!L$48+(数据!V413-6)*权重!L$49,                              5*权重!L$48+6*权重!L$49+(数据!V413-12)*权重!L$51              )
 )</f>
        <v>8.1666666666666679</v>
      </c>
      <c r="W413" s="16">
        <f>IF( 数据!W413&lt;=6,(数据!W413-1)*权重!M$48,              IF(数据!W413&lt;=12, 5*权重!M$48+(数据!W413-6)*权重!M$49,                              5*权重!M$48+6*权重!M$49+(数据!W413-12)*权重!M$51              )
 )</f>
        <v>1.4</v>
      </c>
      <c r="X413" s="16">
        <f>IF( 数据!X413&lt;=6,(数据!X413-1)*权重!N$48,              IF(数据!X413&lt;=12, 5*权重!N$48+(数据!X413-6)*权重!N$49,                              5*权重!N$48+6*权重!N$49+(数据!X413-12)*权重!N$51              )
 )</f>
        <v>1.7999999999999998</v>
      </c>
      <c r="Y413" s="16">
        <f>IF( 数据!Y413&lt;=6,(数据!Y413-1)*权重!O$48,              IF(数据!Y413&lt;=12, 5*权重!O$48+(数据!Y413-6)*权重!O$49,                              5*权重!O$48+6*权重!O$49+(数据!Y413-12)*权重!O$51              )
 )</f>
        <v>2.5333333333333332</v>
      </c>
      <c r="Z413" s="16">
        <f>IF( 数据!Z413&lt;=6,(数据!Z413-1)*权重!P$48,              IF(数据!Z413&lt;=10, 5*权重!P$48+(数据!Z413-4)*权重!P$50,                              5*权重!P$48+4*权重!P$50+(数据!Z413-10)*权重!P$52              )  )</f>
        <v>-0.37500000000000022</v>
      </c>
      <c r="AA413" s="16">
        <f>IF( 数据!AA413&lt;=6,(数据!AA413-1)*权重!Q$48,              IF(数据!AA413&lt;=12, 5*权重!Q$48+(数据!AA413-6)*权重!Q$49,                              5*权重!Q$48+6*权重!Q$49+(数据!AA413-12)*权重!Q$51              )
 )</f>
        <v>5.68</v>
      </c>
      <c r="AB413" s="16">
        <f>IF( 数据!AB413&lt;=6,(数据!AB413-1)*权重!R$48,              IF(数据!AB413&lt;=10, 5*权重!R$48+(数据!AB413-4)*权重!R$50,                              5*权重!R$48+4*权重!R$50+(数据!AB413-10)*权重!R$52              )  )</f>
        <v>56</v>
      </c>
      <c r="AC413" s="16">
        <f>IF( 数据!AC413&lt;=6,(数据!AC413-1)*权重!S$48,              IF(数据!AC413&lt;=12, 5*权重!S$48+(数据!AC413-6)*权重!S$49,                              5*权重!S$48+6*权重!S$49+(数据!AC413-12)*权重!S$51              )
 )</f>
        <v>17.25</v>
      </c>
      <c r="AD413" s="16">
        <f>IF( 数据!AD413&lt;=6,(数据!AD413-1)*权重!T$48,              IF(数据!AD413&lt;=12, 5*权重!T$48+(数据!AD413-6)*权重!T$49,                              5*权重!T$48+6*权重!T$49+(数据!AD413-12)*权重!T$51              )
 )</f>
        <v>-0.83333333333333304</v>
      </c>
      <c r="AE413" s="16">
        <f>IF( 数据!AE413&lt;=6,(数据!AE413-1)*权重!U$48,              IF(数据!AE413&lt;=10, 5*权重!U$48+(数据!AE413-4)*权重!U$50,                              5*权重!U$48+4*权重!U$50+(数据!AE413-10)*权重!U$52              )  )</f>
        <v>-3.2749999999999995</v>
      </c>
      <c r="AF413" s="16">
        <f>IF( 数据!AF413&lt;=6,(数据!AF413-1)*权重!V$48,              IF(数据!AF413&lt;=10, 5*权重!V$48+(数据!AF413-4)*权重!V$50,                              5*权重!V$48+4*权重!V$50+(数据!AF413-10)*权重!V$52              )  )</f>
        <v>6.3000000000000007</v>
      </c>
      <c r="AG413" s="16">
        <f>IF( 数据!AG413&lt;=6,(数据!AG413-1)*权重!W$48,              IF(数据!AG413&lt;=12, 5*权重!W$48+(数据!AG413-6)*权重!W$49,                              5*权重!W$48+6*权重!W$49+(数据!AG413-12)*权重!W$51              )
 )</f>
        <v>3.75</v>
      </c>
      <c r="AH413" s="16">
        <f>IF( 数据!AH413&lt;=6,(数据!AH413-1)*权重!X$48,              IF(数据!AH413&lt;=10, 5*权重!X$48+(数据!AH413-4)*权重!X$50,                              5*权重!X$48+4*权重!X$50+(数据!AH413-10)*权重!X$52              )  )</f>
        <v>-0.5</v>
      </c>
      <c r="AI413" s="16">
        <f>IF( 数据!AI413&lt;=6,(数据!AI413-1)*权重!Y$48,              IF(数据!AI413&lt;=12, 5*权重!Y$48+(数据!AI413-6)*权重!Y$49,                              5*权重!Y$48+6*权重!Y$49+(数据!AI413-12)*权重!Y$51              )
 )</f>
        <v>0.26666666666666666</v>
      </c>
      <c r="AJ413" s="16">
        <f>IF( 数据!AJ413&lt;=6,(数据!AJ413-1)*权重!Z$48,              IF(数据!AJ413&lt;=10, 5*权重!Z$48+(数据!AJ413-4)*权重!Z$50,                              5*权重!Z$48+4*权重!Z$50+(数据!AJ413-10)*权重!Z$52              )  )</f>
        <v>8.6625000000000014</v>
      </c>
      <c r="AK413" s="16">
        <f>IF( 数据!AK413&lt;=6,(数据!AK413-1)*权重!AA$48,              IF(数据!AK413&lt;=10, 5*权重!AA$48+(数据!AK413-4)*权重!AA$50,                              5*权重!AA$48+4*权重!AA$50+(数据!AK413-10)*权重!AA$52              )  )</f>
        <v>-2.6000000000000005</v>
      </c>
      <c r="AL413" s="16">
        <f>IF( 数据!AL413&lt;=6,(数据!AL413-1)*权重!AB$48,              IF(数据!AL413&lt;=12, 5*权重!AB$48+(数据!AL413-6)*权重!AB$49,                              5*权重!AB$48+6*权重!AB$49+(数据!AL413-12)*权重!AB$51              )
 )</f>
        <v>11.716666666666665</v>
      </c>
      <c r="AM413" s="16">
        <f>IF( 数据!AM413&lt;=6,(数据!AM413-1)*权重!AC$48,              IF(数据!AM413&lt;=12, 5*权重!AC$48+(数据!AM413-6)*权重!AC$49,                              5*权重!AC$48+6*权重!AC$49+(数据!AM413-12)*权重!AC$51              )
 )</f>
        <v>7.9666666666666668</v>
      </c>
      <c r="AN413" s="16">
        <f>IF( 数据!AN413&lt;=6,(数据!AN413-1)*权重!AD$48,              IF(数据!AN413&lt;=12, 5*权重!AD$48+(数据!AN413-6)*权重!AD$49,                              5*权重!AD$48+6*权重!AD$49+(数据!AN413-12)*权重!AD$51              )
 )</f>
        <v>82.0625</v>
      </c>
      <c r="AO413" s="16">
        <f>IF( 数据!AO413&lt;=6,(数据!AO413-1)*权重!AE$48,              IF(数据!AO413&lt;=12, 5*权重!AE$48+(数据!AO413-6)*权重!AE$49,                              5*权重!AE$48+6*权重!AE$49+(数据!AO413-12)*权重!AE$51              )
 )</f>
        <v>9.7333333333333343</v>
      </c>
      <c r="AP413" s="16">
        <f>IF( 数据!AP413&lt;=6,(数据!AP413-1)*权重!AF$48,              IF(数据!AP413&lt;=12, 5*权重!AF$48+(数据!AP413-6)*权重!AF$49,                              5*权重!AF$48+6*权重!AF$49+(数据!AP413-12)*权重!AF$51              )
 )</f>
        <v>15.433333333333334</v>
      </c>
      <c r="AQ413" s="16">
        <f>IF( 数据!AQ413&lt;=6,(数据!AQ413-1)*权重!AG$48,              IF(数据!AQ413&lt;=12, 5*权重!AG$48+(数据!AQ413-6)*权重!AG$49,                              5*权重!AG$48+6*权重!AG$49+(数据!AQ413-12)*权重!AG$51              )
 )</f>
        <v>18.316666666666666</v>
      </c>
      <c r="AR413" s="16">
        <f>IF( 数据!AR413&lt;=6,(数据!AR413-1)*权重!AH$48,              IF(数据!AR413&lt;=12, 5*权重!AH$48+(数据!AR413-6)*权重!AH$49,                              5*权重!AH$48+6*权重!AH$49+(数据!AR413-12)*权重!AH$51              )
 )</f>
        <v>10.033333333333333</v>
      </c>
      <c r="AS413" s="16">
        <f>IF( 数据!AS413&lt;=6,(数据!AS413-1)*权重!AI$48,              IF(数据!AS413&lt;=12, 5*权重!AI$48+(数据!AS413-6)*权重!AI$49,                              5*权重!AI$48+6*权重!AI$49+(数据!AS413-12)*权重!AI$51              )
 )</f>
        <v>5.7000000000000011</v>
      </c>
      <c r="AT413" s="16">
        <f>IF( 数据!AT413&lt;=6,(数据!AT413-1)*权重!AJ$48,              IF(数据!AT413&lt;=12, 5*权重!AJ$48+(数据!AT413-6)*权重!AJ$49,                              5*权重!AJ$48+6*权重!AJ$49+(数据!AT413-12)*权重!AJ$51              )
 )</f>
        <v>81.625</v>
      </c>
      <c r="AU413" s="16">
        <f>IF( 数据!AU413&lt;=6,(数据!AU413-1)*权重!AK$48,              IF(数据!AU413&lt;=12, 5*权重!AK$48+(数据!AU413-6)*权重!AK$49,                              5*权重!AK$48+6*权重!AK$49+(数据!AU413-12)*权重!AK$51              )
 )</f>
        <v>13.899999999999999</v>
      </c>
      <c r="AV413" s="16">
        <f>IF( 数据!AV413&lt;=6,(数据!AV413-1)*权重!AL$48,              IF(数据!AV413&lt;=10, 5*权重!AL$48+(数据!AV413-4)*权重!AL$50,                              5*权重!AL$48+4*权重!AL$50+(数据!AV413-10)*权重!AL$52              )  )</f>
        <v>1.4</v>
      </c>
      <c r="AW413" s="16">
        <f>IF( 数据!AW413&lt;=6,(数据!AW413-1)*权重!AM$48,              IF(数据!AW413&lt;=10, 5*权重!AM$48+(数据!AW413-4)*权重!AM$50,                              5*权重!AM$48+4*权重!AM$50+(数据!AW413-10)*权重!AM$52              )  )</f>
        <v>3.45</v>
      </c>
      <c r="AX413" s="16">
        <f>IF( 数据!AX413&lt;=6,(数据!AX413-1)*权重!AN$48,              IF(数据!AX413&lt;=10, 5*权重!AN$48+(数据!AX413-4)*权重!AN$50,                              5*权重!AN$48+4*权重!AN$50+(数据!AX413-10)*权重!AN$52              )  )</f>
        <v>22.912499999999998</v>
      </c>
      <c r="AY413" s="8">
        <v>3</v>
      </c>
      <c r="AZ413" s="8">
        <v>3</v>
      </c>
      <c r="BA413" s="8">
        <v>2</v>
      </c>
      <c r="BB413" s="8">
        <v>3</v>
      </c>
      <c r="BC413" s="8">
        <v>3</v>
      </c>
      <c r="BD413" s="8">
        <v>1</v>
      </c>
      <c r="BE413" s="8">
        <v>2</v>
      </c>
      <c r="BF413" s="8">
        <v>1</v>
      </c>
      <c r="BG413" s="8">
        <v>4</v>
      </c>
      <c r="BH413" s="8">
        <v>3</v>
      </c>
      <c r="BI413" s="8">
        <v>2</v>
      </c>
      <c r="BJ413" s="8" t="s">
        <v>26</v>
      </c>
      <c r="BK413" s="8" t="s">
        <v>20</v>
      </c>
      <c r="BL413" s="8">
        <v>12</v>
      </c>
      <c r="BM413" s="8" t="s">
        <v>26</v>
      </c>
      <c r="BN413" s="8"/>
      <c r="BO413" s="8">
        <v>59</v>
      </c>
      <c r="BP413" s="34">
        <v>46203</v>
      </c>
      <c r="BQ413" s="8" t="s">
        <v>21</v>
      </c>
      <c r="BR413" s="8" t="s">
        <v>156</v>
      </c>
    </row>
    <row r="414" spans="1:70" ht="15.5" thickBot="1" x14ac:dyDescent="0.35">
      <c r="A414" s="8" t="s">
        <v>26</v>
      </c>
      <c r="B414" s="16">
        <f>SUM(L414:AX414)</f>
        <v>416.06166666666667</v>
      </c>
      <c r="C414" s="8" t="s">
        <v>760</v>
      </c>
      <c r="D414" s="8" t="s">
        <v>154</v>
      </c>
      <c r="E414" s="33">
        <v>1</v>
      </c>
      <c r="F414" s="8">
        <v>0</v>
      </c>
      <c r="G414" s="8" t="s">
        <v>228</v>
      </c>
      <c r="H414" s="8" t="s">
        <v>23</v>
      </c>
      <c r="I414" s="8">
        <v>31</v>
      </c>
      <c r="J414" s="8">
        <v>146</v>
      </c>
      <c r="K414" s="8">
        <v>152</v>
      </c>
      <c r="L414" s="16">
        <f>IF( 数据!L414&lt;=6,(数据!L414-1)*权重!B$48,              IF(数据!L414&lt;=12, 5*权重!B$48+(数据!L414-6)*权重!B$49,                              5*权重!B$48+6*权重!B$49+(数据!L414-12)*权重!B$51              )
 )</f>
        <v>3</v>
      </c>
      <c r="M414" s="16">
        <f>IF( 数据!M414&lt;=6,(数据!M414-1)*权重!C$48,              IF(数据!M414&lt;=12, 5*权重!C$48+(数据!M414-6)*权重!C$49,                              5*权重!C$48+6*权重!C$49+(数据!M414-12)*权重!C$51              )
 )</f>
        <v>0.5</v>
      </c>
      <c r="N414" s="16">
        <f>IF( 数据!N414&lt;=6,(数据!N414-1)*权重!D$48,              IF(数据!N414&lt;=12, 5*权重!D$48+(数据!N414-6)*权重!D$49,                              5*权重!D$48+6*权重!D$49+(数据!N414-12)*权重!D$51              )
 )</f>
        <v>0.82000000000000006</v>
      </c>
      <c r="O414" s="16">
        <f>IF( 数据!O414&lt;=6,(数据!O414-1)*权重!E$48,              IF(数据!O414&lt;=12, 5*权重!E$48+(数据!O414-6)*权重!E$49,                              5*权重!E$48+6*权重!E$49+(数据!O414-12)*权重!E$51              )
 )</f>
        <v>0</v>
      </c>
      <c r="P414" s="16">
        <f>IF( 数据!P414&lt;=6,(数据!P414-1)*权重!F$48,              IF(数据!P414&lt;=12, 5*权重!F$48+(数据!P414-6)*权重!F$49,                              5*权重!F$48+6*权重!F$49+(数据!P414-12)*权重!F$51              )
 )</f>
        <v>-3.4999999999999996</v>
      </c>
      <c r="Q414" s="16">
        <f>IF( 数据!Q414&lt;=6,(数据!Q414-1)*权重!G$48,              IF(数据!Q414&lt;=12, 5*权重!G$48+(数据!Q414-6)*权重!G$49,                              5*权重!G$48+6*权重!G$49+(数据!Q414-12)*权重!G$51              )
 )</f>
        <v>0</v>
      </c>
      <c r="R414" s="16">
        <f>IF( 数据!R414&lt;=6,(数据!R414-1)*权重!H$48,              IF(数据!R414&lt;=12, 5*权重!H$48+(数据!R414-6)*权重!H$49,                              5*权重!H$48+6*权重!H$49+(数据!R414-12)*权重!H$51              )
 )</f>
        <v>0</v>
      </c>
      <c r="S414" s="16">
        <f>IF( 数据!S414&lt;=6,(数据!S414-1)*权重!I$48,              IF(数据!S414&lt;=12, 5*权重!I$48+(数据!S414-6)*权重!I$49,                              5*权重!I$48+6*权重!I$49+(数据!S414-12)*权重!I$51              )
 )</f>
        <v>15.2</v>
      </c>
      <c r="T414" s="16">
        <f>IF( 数据!T414&lt;=6,(数据!T414-1)*权重!J$48,              IF(数据!T414&lt;=12, 5*权重!J$48+(数据!T414-6)*权重!J$49,                              5*权重!J$48+6*权重!J$49+(数据!T414-12)*权重!J$51              )
 )</f>
        <v>1.2999999999999998</v>
      </c>
      <c r="U414" s="16">
        <f>IF( 数据!U414&lt;=6,(数据!U414-1)*权重!K$48,              IF(数据!U414&lt;=12, 5*权重!K$48+(数据!U414-6)*权重!K$49,                              5*权重!K$48+6*权重!K$49+(数据!U414-12)*权重!K$51              )
 )</f>
        <v>0</v>
      </c>
      <c r="V414" s="16">
        <f>IF( 数据!V414&lt;=6,(数据!V414-1)*权重!L$48,              IF(数据!V414&lt;=12, 5*权重!L$48+(数据!V414-6)*权重!L$49,                              5*权重!L$48+6*权重!L$49+(数据!V414-12)*权重!L$51              )
 )</f>
        <v>6.0333333333333341</v>
      </c>
      <c r="W414" s="16">
        <f>IF( 数据!W414&lt;=6,(数据!W414-1)*权重!M$48,              IF(数据!W414&lt;=12, 5*权重!M$48+(数据!W414-6)*权重!M$49,                              5*权重!M$48+6*权重!M$49+(数据!W414-12)*权重!M$51              )
 )</f>
        <v>-0.5</v>
      </c>
      <c r="X414" s="16">
        <f>IF( 数据!X414&lt;=6,(数据!X414-1)*权重!N$48,              IF(数据!X414&lt;=12, 5*权重!N$48+(数据!X414-6)*权重!N$49,                              5*权重!N$48+6*权重!N$49+(数据!X414-12)*权重!N$51              )
 )</f>
        <v>2.2666666666666666</v>
      </c>
      <c r="Y414" s="16">
        <f>IF( 数据!Y414&lt;=6,(数据!Y414-1)*权重!O$48,              IF(数据!Y414&lt;=12, 5*权重!O$48+(数据!Y414-6)*权重!O$49,                              5*权重!O$48+6*权重!O$49+(数据!Y414-12)*权重!O$51              )
 )</f>
        <v>1.3666666666666667</v>
      </c>
      <c r="Z414" s="16">
        <f>IF( 数据!Z414&lt;=6,(数据!Z414-1)*权重!P$48,              IF(数据!Z414&lt;=10, 5*权重!P$48+(数据!Z414-4)*权重!P$50,                              5*权重!P$48+4*权重!P$50+(数据!Z414-10)*权重!P$52              )  )</f>
        <v>-1.6</v>
      </c>
      <c r="AA414" s="16">
        <f>IF( 数据!AA414&lt;=6,(数据!AA414-1)*权重!Q$48,              IF(数据!AA414&lt;=12, 5*权重!Q$48+(数据!AA414-6)*权重!Q$49,                              5*权重!Q$48+6*权重!Q$49+(数据!AA414-12)*权重!Q$51              )
 )</f>
        <v>7.833333333333333</v>
      </c>
      <c r="AB414" s="16">
        <f>IF( 数据!AB414&lt;=6,(数据!AB414-1)*权重!R$48,              IF(数据!AB414&lt;=10, 5*权重!R$48+(数据!AB414-4)*权重!R$50,                              5*权重!R$48+4*权重!R$50+(数据!AB414-10)*权重!R$52              )  )</f>
        <v>58.25</v>
      </c>
      <c r="AC414" s="16">
        <f>IF( 数据!AC414&lt;=6,(数据!AC414-1)*权重!S$48,              IF(数据!AC414&lt;=12, 5*权重!S$48+(数据!AC414-6)*权重!S$49,                              5*权重!S$48+6*权重!S$49+(数据!AC414-12)*权重!S$51              )
 )</f>
        <v>22.233333333333334</v>
      </c>
      <c r="AD414" s="16">
        <f>IF( 数据!AD414&lt;=6,(数据!AD414-1)*权重!T$48,              IF(数据!AD414&lt;=12, 5*权重!T$48+(数据!AD414-6)*权重!T$49,                              5*权重!T$48+6*权重!T$49+(数据!AD414-12)*权重!T$51              )
 )</f>
        <v>-1.2333333333333329</v>
      </c>
      <c r="AE414" s="16">
        <f>IF( 数据!AE414&lt;=6,(数据!AE414-1)*权重!U$48,              IF(数据!AE414&lt;=10, 5*权重!U$48+(数据!AE414-4)*权重!U$50,                              5*权重!U$48+4*权重!U$50+(数据!AE414-10)*权重!U$52              )  )</f>
        <v>-4.0999999999999996</v>
      </c>
      <c r="AF414" s="16">
        <f>IF( 数据!AF414&lt;=6,(数据!AF414-1)*权重!V$48,              IF(数据!AF414&lt;=10, 5*权重!V$48+(数据!AF414-4)*权重!V$50,                              5*权重!V$48+4*权重!V$50+(数据!AF414-10)*权重!V$52              )  )</f>
        <v>7.8750000000000009</v>
      </c>
      <c r="AG414" s="16">
        <f>IF( 数据!AG414&lt;=6,(数据!AG414-1)*权重!W$48,              IF(数据!AG414&lt;=12, 5*权重!W$48+(数据!AG414-6)*权重!W$49,                              5*权重!W$48+6*权重!W$49+(数据!AG414-12)*权重!W$51              )
 )</f>
        <v>3.75</v>
      </c>
      <c r="AH414" s="16">
        <f>IF( 数据!AH414&lt;=6,(数据!AH414-1)*权重!X$48,              IF(数据!AH414&lt;=10, 5*权重!X$48+(数据!AH414-4)*权重!X$50,                              5*权重!X$48+4*权重!X$50+(数据!AH414-10)*权重!X$52              )  )</f>
        <v>0.28749999999999998</v>
      </c>
      <c r="AI414" s="16">
        <f>IF( 数据!AI414&lt;=6,(数据!AI414-1)*权重!Y$48,              IF(数据!AI414&lt;=12, 5*权重!Y$48+(数据!AI414-6)*权重!Y$49,                              5*权重!Y$48+6*权重!Y$49+(数据!AI414-12)*权重!Y$51              )
 )</f>
        <v>0.26666666666666666</v>
      </c>
      <c r="AJ414" s="16">
        <f>IF( 数据!AJ414&lt;=6,(数据!AJ414-1)*权重!Z$48,              IF(数据!AJ414&lt;=10, 5*权重!Z$48+(数据!AJ414-4)*权重!Z$50,                              5*权重!Z$48+4*权重!Z$50+(数据!AJ414-10)*权重!Z$52              )  )</f>
        <v>11.012499999999999</v>
      </c>
      <c r="AK414" s="16">
        <f>IF( 数据!AK414&lt;=6,(数据!AK414-1)*权重!AA$48,              IF(数据!AK414&lt;=10, 5*权重!AA$48+(数据!AK414-4)*权重!AA$50,                              5*权重!AA$48+4*权重!AA$50+(数据!AK414-10)*权重!AA$52              )  )</f>
        <v>-0.57500000000000018</v>
      </c>
      <c r="AL414" s="16">
        <f>IF( 数据!AL414&lt;=6,(数据!AL414-1)*权重!AB$48,              IF(数据!AL414&lt;=12, 5*权重!AB$48+(数据!AL414-6)*权重!AB$49,                              5*权重!AB$48+6*权重!AB$49+(数据!AL414-12)*权重!AB$51              )
 )</f>
        <v>14.4</v>
      </c>
      <c r="AM414" s="16">
        <f>IF( 数据!AM414&lt;=6,(数据!AM414-1)*权重!AC$48,              IF(数据!AM414&lt;=12, 5*权重!AC$48+(数据!AM414-6)*权重!AC$49,                              5*权重!AC$48+6*权重!AC$49+(数据!AM414-12)*权重!AC$51              )
 )</f>
        <v>8.8666666666666671</v>
      </c>
      <c r="AN414" s="16">
        <f>IF( 数据!AN414&lt;=6,(数据!AN414-1)*权重!AD$48,              IF(数据!AN414&lt;=12, 5*权重!AD$48+(数据!AN414-6)*权重!AD$49,                              5*权重!AD$48+6*权重!AD$49+(数据!AN414-12)*权重!AD$51              )
 )</f>
        <v>77.333333333333329</v>
      </c>
      <c r="AO414" s="16">
        <f>IF( 数据!AO414&lt;=6,(数据!AO414-1)*权重!AE$48,              IF(数据!AO414&lt;=12, 5*权重!AE$48+(数据!AO414-6)*权重!AE$49,                              5*权重!AE$48+6*权重!AE$49+(数据!AO414-12)*权重!AE$51              )
 )</f>
        <v>11.116666666666667</v>
      </c>
      <c r="AP414" s="16">
        <f>IF( 数据!AP414&lt;=6,(数据!AP414-1)*权重!AF$48,              IF(数据!AP414&lt;=12, 5*权重!AF$48+(数据!AP414-6)*权重!AF$49,                              5*权重!AF$48+6*权重!AF$49+(数据!AP414-12)*权重!AF$51              )
 )</f>
        <v>13.5</v>
      </c>
      <c r="AQ414" s="16">
        <f>IF( 数据!AQ414&lt;=6,(数据!AQ414-1)*权重!AG$48,              IF(数据!AQ414&lt;=12, 5*权重!AG$48+(数据!AQ414-6)*权重!AG$49,                              5*权重!AG$48+6*权重!AG$49+(数据!AQ414-12)*权重!AG$51              )
 )</f>
        <v>19.866666666666667</v>
      </c>
      <c r="AR414" s="16">
        <f>IF( 数据!AR414&lt;=6,(数据!AR414-1)*权重!AH$48,              IF(数据!AR414&lt;=12, 5*权重!AH$48+(数据!AR414-6)*权重!AH$49,                              5*权重!AH$48+6*权重!AH$49+(数据!AR414-12)*权重!AH$51              )
 )</f>
        <v>11.716666666666665</v>
      </c>
      <c r="AS414" s="16">
        <f>IF( 数据!AS414&lt;=6,(数据!AS414-1)*权重!AI$48,              IF(数据!AS414&lt;=12, 5*权重!AI$48+(数据!AS414-6)*权重!AI$49,                              5*权重!AI$48+6*权重!AI$49+(数据!AS414-12)*权重!AI$51              )
 )</f>
        <v>5.7000000000000011</v>
      </c>
      <c r="AT414" s="16">
        <f>IF( 数据!AT414&lt;=6,(数据!AT414-1)*权重!AJ$48,              IF(数据!AT414&lt;=12, 5*权重!AJ$48+(数据!AT414-6)*权重!AJ$49,                              5*权重!AJ$48+6*权重!AJ$49+(数据!AT414-12)*权重!AJ$51              )
 )</f>
        <v>76.75</v>
      </c>
      <c r="AU414" s="16">
        <f>IF( 数据!AU414&lt;=6,(数据!AU414-1)*权重!AK$48,              IF(数据!AU414&lt;=12, 5*权重!AK$48+(数据!AU414-6)*权重!AK$49,                              5*权重!AK$48+6*权重!AK$49+(数据!AU414-12)*权重!AK$51              )
 )</f>
        <v>14.499999999999998</v>
      </c>
      <c r="AV414" s="16">
        <f>IF( 数据!AV414&lt;=6,(数据!AV414-1)*权重!AL$48,              IF(数据!AV414&lt;=10, 5*权重!AL$48+(数据!AV414-4)*权重!AL$50,                              5*权重!AL$48+4*权重!AL$50+(数据!AV414-10)*权重!AL$52              )  )</f>
        <v>4.25</v>
      </c>
      <c r="AW414" s="16">
        <f>IF( 数据!AW414&lt;=6,(数据!AW414-1)*权重!AM$48,              IF(数据!AW414&lt;=10, 5*权重!AM$48+(数据!AW414-4)*权重!AM$50,                              5*权重!AM$48+4*权重!AM$50+(数据!AW414-10)*权重!AM$52              )  )</f>
        <v>3.8250000000000002</v>
      </c>
      <c r="AX414" s="16">
        <f>IF( 数据!AX414&lt;=6,(数据!AX414-1)*权重!AN$48,              IF(数据!AX414&lt;=10, 5*权重!AN$48+(数据!AX414-4)*权重!AN$50,                              5*权重!AN$48+4*权重!AN$50+(数据!AX414-10)*权重!AN$52              )  )</f>
        <v>23.75</v>
      </c>
      <c r="AY414" s="8">
        <v>3</v>
      </c>
      <c r="AZ414" s="8">
        <v>3</v>
      </c>
      <c r="BA414" s="8">
        <v>4</v>
      </c>
      <c r="BB414" s="8">
        <v>1</v>
      </c>
      <c r="BC414" s="8">
        <v>3</v>
      </c>
      <c r="BD414" s="8">
        <v>4</v>
      </c>
      <c r="BE414" s="8">
        <v>3</v>
      </c>
      <c r="BF414" s="8">
        <v>3</v>
      </c>
      <c r="BG414" s="8">
        <v>2</v>
      </c>
      <c r="BH414" s="8">
        <v>1</v>
      </c>
      <c r="BI414" s="8">
        <v>2</v>
      </c>
      <c r="BJ414" s="8" t="s">
        <v>26</v>
      </c>
      <c r="BK414" s="8" t="s">
        <v>20</v>
      </c>
      <c r="BL414" s="8">
        <v>17</v>
      </c>
      <c r="BM414" s="8" t="s">
        <v>26</v>
      </c>
      <c r="BN414" s="8"/>
      <c r="BO414" s="8">
        <v>6</v>
      </c>
      <c r="BP414" s="34">
        <v>46568</v>
      </c>
      <c r="BQ414" s="8" t="s">
        <v>21</v>
      </c>
      <c r="BR414" s="8" t="s">
        <v>156</v>
      </c>
    </row>
    <row r="415" spans="1:70" ht="15.5" thickBot="1" x14ac:dyDescent="0.35">
      <c r="A415" s="8" t="s">
        <v>26</v>
      </c>
      <c r="B415" s="16">
        <f>SUM(L415:AX415)</f>
        <v>387.93083333333334</v>
      </c>
      <c r="C415" s="8" t="s">
        <v>761</v>
      </c>
      <c r="D415" s="8" t="s">
        <v>154</v>
      </c>
      <c r="E415" s="33">
        <v>1</v>
      </c>
      <c r="F415" s="8">
        <v>0</v>
      </c>
      <c r="G415" s="8" t="s">
        <v>155</v>
      </c>
      <c r="H415" s="8" t="s">
        <v>229</v>
      </c>
      <c r="I415" s="8">
        <v>25</v>
      </c>
      <c r="J415" s="8">
        <v>113</v>
      </c>
      <c r="K415" s="8">
        <v>134</v>
      </c>
      <c r="L415" s="16">
        <f>IF( 数据!L415&lt;=6,(数据!L415-1)*权重!B$48,              IF(数据!L415&lt;=12, 5*权重!B$48+(数据!L415-6)*权重!B$49,                              5*权重!B$48+6*权重!B$49+(数据!L415-12)*权重!B$51              )
 )</f>
        <v>3.0833333333333335</v>
      </c>
      <c r="M415" s="16">
        <f>IF( 数据!M415&lt;=6,(数据!M415-1)*权重!C$48,              IF(数据!M415&lt;=12, 5*权重!C$48+(数据!M415-6)*权重!C$49,                              5*权重!C$48+6*权重!C$49+(数据!M415-12)*权重!C$51              )
 )</f>
        <v>0.90000000000000013</v>
      </c>
      <c r="N415" s="16">
        <f>IF( 数据!N415&lt;=6,(数据!N415-1)*权重!D$48,              IF(数据!N415&lt;=12, 5*权重!D$48+(数据!N415-6)*权重!D$49,                              5*权重!D$48+6*权重!D$49+(数据!N415-12)*权重!D$51              )
 )</f>
        <v>0.32</v>
      </c>
      <c r="O415" s="16">
        <f>IF( 数据!O415&lt;=6,(数据!O415-1)*权重!E$48,              IF(数据!O415&lt;=12, 5*权重!E$48+(数据!O415-6)*权重!E$49,                              5*权重!E$48+6*权重!E$49+(数据!O415-12)*权重!E$51              )
 )</f>
        <v>0</v>
      </c>
      <c r="P415" s="16">
        <f>IF( 数据!P415&lt;=6,(数据!P415-1)*权重!F$48,              IF(数据!P415&lt;=12, 5*权重!F$48+(数据!P415-6)*权重!F$49,                              5*权重!F$48+6*权重!F$49+(数据!P415-12)*权重!F$51              )
 )</f>
        <v>-2.7333333333333329</v>
      </c>
      <c r="Q415" s="16">
        <f>IF( 数据!Q415&lt;=6,(数据!Q415-1)*权重!G$48,              IF(数据!Q415&lt;=12, 5*权重!G$48+(数据!Q415-6)*权重!G$49,                              5*权重!G$48+6*权重!G$49+(数据!Q415-12)*权重!G$51              )
 )</f>
        <v>0</v>
      </c>
      <c r="R415" s="16">
        <f>IF( 数据!R415&lt;=6,(数据!R415-1)*权重!H$48,              IF(数据!R415&lt;=12, 5*权重!H$48+(数据!R415-6)*权重!H$49,                              5*权重!H$48+6*权重!H$49+(数据!R415-12)*权重!H$51              )
 )</f>
        <v>0</v>
      </c>
      <c r="S415" s="16">
        <f>IF( 数据!S415&lt;=6,(数据!S415-1)*权重!I$48,              IF(数据!S415&lt;=12, 5*权重!I$48+(数据!S415-6)*权重!I$49,                              5*权重!I$48+6*权重!I$49+(数据!S415-12)*权重!I$51              )
 )</f>
        <v>20.666666666666664</v>
      </c>
      <c r="T415" s="16">
        <f>IF( 数据!T415&lt;=6,(数据!T415-1)*权重!J$48,              IF(数据!T415&lt;=12, 5*权重!J$48+(数据!T415-6)*权重!J$49,                              5*权重!J$48+6*权重!J$49+(数据!T415-12)*权重!J$51              )
 )</f>
        <v>2.0999999999999996</v>
      </c>
      <c r="U415" s="16">
        <f>IF( 数据!U415&lt;=6,(数据!U415-1)*权重!K$48,              IF(数据!U415&lt;=12, 5*权重!K$48+(数据!U415-6)*权重!K$49,                              5*权重!K$48+6*权重!K$49+(数据!U415-12)*权重!K$51              )
 )</f>
        <v>0</v>
      </c>
      <c r="V415" s="16">
        <f>IF( 数据!V415&lt;=6,(数据!V415-1)*权重!L$48,              IF(数据!V415&lt;=12, 5*权重!L$48+(数据!V415-6)*权重!L$49,                              5*权重!L$48+6*权重!L$49+(数据!V415-12)*权重!L$51              )
 )</f>
        <v>6.7666666666666675</v>
      </c>
      <c r="W415" s="16">
        <f>IF( 数据!W415&lt;=6,(数据!W415-1)*权重!M$48,              IF(数据!W415&lt;=12, 5*权重!M$48+(数据!W415-6)*权重!M$49,                              5*权重!M$48+6*权重!M$49+(数据!W415-12)*权重!M$51              )
 )</f>
        <v>0.1333333333333333</v>
      </c>
      <c r="X415" s="16">
        <f>IF( 数据!X415&lt;=6,(数据!X415-1)*权重!N$48,              IF(数据!X415&lt;=12, 5*权重!N$48+(数据!X415-6)*权重!N$49,                              5*权重!N$48+6*权重!N$49+(数据!X415-12)*权重!N$51              )
 )</f>
        <v>2.2999999999999998</v>
      </c>
      <c r="Y415" s="16">
        <f>IF( 数据!Y415&lt;=6,(数据!Y415-1)*权重!O$48,              IF(数据!Y415&lt;=12, 5*权重!O$48+(数据!Y415-6)*权重!O$49,                              5*权重!O$48+6*权重!O$49+(数据!Y415-12)*权重!O$51              )
 )</f>
        <v>1.5333333333333332</v>
      </c>
      <c r="Z415" s="16">
        <f>IF( 数据!Z415&lt;=6,(数据!Z415-1)*权重!P$48,              IF(数据!Z415&lt;=10, 5*权重!P$48+(数据!Z415-4)*权重!P$50,                              5*权重!P$48+4*权重!P$50+(数据!Z415-10)*权重!P$52              )  )</f>
        <v>-0.55000000000000027</v>
      </c>
      <c r="AA415" s="16">
        <f>IF( 数据!AA415&lt;=6,(数据!AA415-1)*权重!Q$48,              IF(数据!AA415&lt;=12, 5*权重!Q$48+(数据!AA415-6)*权重!Q$49,                              5*权重!Q$48+6*权重!Q$49+(数据!AA415-12)*权重!Q$51              )
 )</f>
        <v>7.1</v>
      </c>
      <c r="AB415" s="16">
        <f>IF( 数据!AB415&lt;=6,(数据!AB415-1)*权重!R$48,              IF(数据!AB415&lt;=10, 5*权重!R$48+(数据!AB415-4)*权重!R$50,                              5*权重!R$48+4*权重!R$50+(数据!AB415-10)*权重!R$52              )  )</f>
        <v>53.75</v>
      </c>
      <c r="AC415" s="16">
        <f>IF( 数据!AC415&lt;=6,(数据!AC415-1)*权重!S$48,              IF(数据!AC415&lt;=12, 5*权重!S$48+(数据!AC415-6)*权重!S$49,                              5*权重!S$48+6*权重!S$49+(数据!AC415-12)*权重!S$51              )
 )</f>
        <v>18</v>
      </c>
      <c r="AD415" s="16">
        <f>IF( 数据!AD415&lt;=6,(数据!AD415-1)*权重!T$48,              IF(数据!AD415&lt;=12, 5*权重!T$48+(数据!AD415-6)*权重!T$49,                              5*权重!T$48+6*权重!T$49+(数据!AD415-12)*权重!T$51              )
 )</f>
        <v>1.4666666666666668</v>
      </c>
      <c r="AE415" s="16">
        <f>IF( 数据!AE415&lt;=6,(数据!AE415-1)*权重!U$48,              IF(数据!AE415&lt;=10, 5*权重!U$48+(数据!AE415-4)*权重!U$50,                              5*权重!U$48+4*权重!U$50+(数据!AE415-10)*权重!U$52              )  )</f>
        <v>-2.46</v>
      </c>
      <c r="AF415" s="16">
        <f>IF( 数据!AF415&lt;=6,(数据!AF415-1)*权重!V$48,              IF(数据!AF415&lt;=10, 5*权重!V$48+(数据!AF415-4)*权重!V$50,                              5*权重!V$48+4*权重!V$50+(数据!AF415-10)*权重!V$52              )  )</f>
        <v>6.0750000000000002</v>
      </c>
      <c r="AG415" s="16">
        <f>IF( 数据!AG415&lt;=6,(数据!AG415-1)*权重!W$48,              IF(数据!AG415&lt;=12, 5*权重!W$48+(数据!AG415-6)*权重!W$49,                              5*权重!W$48+6*权重!W$49+(数据!AG415-12)*权重!W$51              )
 )</f>
        <v>4.4000000000000004</v>
      </c>
      <c r="AH415" s="16">
        <f>IF( 数据!AH415&lt;=6,(数据!AH415-1)*权重!X$48,              IF(数据!AH415&lt;=10, 5*权重!X$48+(数据!AH415-4)*权重!X$50,                              5*权重!X$48+4*权重!X$50+(数据!AH415-10)*权重!X$52              )  )</f>
        <v>-1.125</v>
      </c>
      <c r="AI415" s="16">
        <f>IF( 数据!AI415&lt;=6,(数据!AI415-1)*权重!Y$48,              IF(数据!AI415&lt;=12, 5*权重!Y$48+(数据!AI415-6)*权重!Y$49,                              5*权重!Y$48+6*权重!Y$49+(数据!AI415-12)*权重!Y$51              )
 )</f>
        <v>0</v>
      </c>
      <c r="AJ415" s="16">
        <f>IF( 数据!AJ415&lt;=6,(数据!AJ415-1)*权重!Z$48,              IF(数据!AJ415&lt;=10, 5*权重!Z$48+(数据!AJ415-4)*权重!Z$50,                              5*权重!Z$48+4*权重!Z$50+(数据!AJ415-10)*权重!Z$52              )  )</f>
        <v>7.0250000000000004</v>
      </c>
      <c r="AK415" s="16">
        <f>IF( 数据!AK415&lt;=6,(数据!AK415-1)*权重!AA$48,              IF(数据!AK415&lt;=10, 5*权重!AA$48+(数据!AK415-4)*权重!AA$50,                              5*权重!AA$48+4*权重!AA$50+(数据!AK415-10)*权重!AA$52              )  )</f>
        <v>-1.4000000000000001</v>
      </c>
      <c r="AL415" s="16">
        <f>IF( 数据!AL415&lt;=6,(数据!AL415-1)*权重!AB$48,              IF(数据!AL415&lt;=12, 5*权重!AB$48+(数据!AL415-6)*权重!AB$49,                              5*权重!AB$48+6*权重!AB$49+(数据!AL415-12)*权重!AB$51              )
 )</f>
        <v>10.833333333333332</v>
      </c>
      <c r="AM415" s="16">
        <f>IF( 数据!AM415&lt;=6,(数据!AM415-1)*权重!AC$48,              IF(数据!AM415&lt;=12, 5*权重!AC$48+(数据!AM415-6)*权重!AC$49,                              5*权重!AC$48+6*权重!AC$49+(数据!AM415-12)*权重!AC$51              )
 )</f>
        <v>8.3666666666666671</v>
      </c>
      <c r="AN415" s="16">
        <f>IF( 数据!AN415&lt;=6,(数据!AN415-1)*权重!AD$48,              IF(数据!AN415&lt;=12, 5*权重!AD$48+(数据!AN415-6)*权重!AD$49,                              5*权重!AD$48+6*权重!AD$49+(数据!AN415-12)*权重!AD$51              )
 )</f>
        <v>82.0625</v>
      </c>
      <c r="AO415" s="16">
        <f>IF( 数据!AO415&lt;=6,(数据!AO415-1)*权重!AE$48,              IF(数据!AO415&lt;=12, 5*权重!AE$48+(数据!AO415-6)*权重!AE$49,                              5*权重!AE$48+6*权重!AE$49+(数据!AO415-12)*权重!AE$51              )
 )</f>
        <v>4.2</v>
      </c>
      <c r="AP415" s="16">
        <f>IF( 数据!AP415&lt;=6,(数据!AP415-1)*权重!AF$48,              IF(数据!AP415&lt;=12, 5*权重!AF$48+(数据!AP415-6)*权重!AF$49,                              5*权重!AF$48+6*权重!AF$49+(数据!AP415-12)*权重!AF$51              )
 )</f>
        <v>15.433333333333334</v>
      </c>
      <c r="AQ415" s="16">
        <f>IF( 数据!AQ415&lt;=6,(数据!AQ415-1)*权重!AG$48,              IF(数据!AQ415&lt;=12, 5*权重!AG$48+(数据!AQ415-6)*权重!AG$49,                              5*权重!AG$48+6*权重!AG$49+(数据!AQ415-12)*权重!AG$51              )
 )</f>
        <v>16.966666666666669</v>
      </c>
      <c r="AR415" s="16">
        <f>IF( 数据!AR415&lt;=6,(数据!AR415-1)*权重!AH$48,              IF(数据!AR415&lt;=12, 5*权重!AH$48+(数据!AR415-6)*权重!AH$49,                              5*权重!AH$48+6*权重!AH$49+(数据!AR415-12)*权重!AH$51              )
 )</f>
        <v>16.899999999999999</v>
      </c>
      <c r="AS415" s="16">
        <f>IF( 数据!AS415&lt;=6,(数据!AS415-1)*权重!AI$48,              IF(数据!AS415&lt;=12, 5*权重!AI$48+(数据!AS415-6)*权重!AI$49,                              5*权重!AI$48+6*权重!AI$49+(数据!AS415-12)*权重!AI$51              )
 )</f>
        <v>-0.71666666666666656</v>
      </c>
      <c r="AT415" s="16">
        <f>IF( 数据!AT415&lt;=6,(数据!AT415-1)*权重!AJ$48,              IF(数据!AT415&lt;=12, 5*权重!AJ$48+(数据!AT415-6)*权重!AJ$49,                              5*权重!AJ$48+6*权重!AJ$49+(数据!AT415-12)*权重!AJ$51              )
 )</f>
        <v>76.75</v>
      </c>
      <c r="AU415" s="16">
        <f>IF( 数据!AU415&lt;=6,(数据!AU415-1)*权重!AK$48,              IF(数据!AU415&lt;=12, 5*权重!AK$48+(数据!AU415-6)*权重!AK$49,                              5*权重!AK$48+6*权重!AK$49+(数据!AU415-12)*权重!AK$51              )
 )</f>
        <v>6.2333333333333334</v>
      </c>
      <c r="AV415" s="16">
        <f>IF( 数据!AV415&lt;=6,(数据!AV415-1)*权重!AL$48,              IF(数据!AV415&lt;=10, 5*权重!AL$48+(数据!AV415-4)*权重!AL$50,                              5*权重!AL$48+4*权重!AL$50+(数据!AV415-10)*权重!AL$52              )  )</f>
        <v>0.4</v>
      </c>
      <c r="AW415" s="16">
        <f>IF( 数据!AW415&lt;=6,(数据!AW415-1)*权重!AM$48,              IF(数据!AW415&lt;=10, 5*权重!AM$48+(数据!AW415-4)*权重!AM$50,                              5*权重!AM$48+4*权重!AM$50+(数据!AW415-10)*权重!AM$52              )  )</f>
        <v>2.2000000000000002</v>
      </c>
      <c r="AX415" s="16">
        <f>IF( 数据!AX415&lt;=6,(数据!AX415-1)*权重!AN$48,              IF(数据!AX415&lt;=10, 5*权重!AN$48+(数据!AX415-4)*权重!AN$50,                              5*权重!AN$48+4*权重!AN$50+(数据!AX415-10)*权重!AN$52              )  )</f>
        <v>20.95</v>
      </c>
      <c r="AY415" s="8">
        <v>2</v>
      </c>
      <c r="AZ415" s="8">
        <v>2</v>
      </c>
      <c r="BA415" s="8">
        <v>3</v>
      </c>
      <c r="BB415" s="8">
        <v>1</v>
      </c>
      <c r="BC415" s="8">
        <v>1</v>
      </c>
      <c r="BD415" s="8">
        <v>3</v>
      </c>
      <c r="BE415" s="8">
        <v>1</v>
      </c>
      <c r="BF415" s="8">
        <v>1</v>
      </c>
      <c r="BG415" s="8">
        <v>2</v>
      </c>
      <c r="BH415" s="8">
        <v>1</v>
      </c>
      <c r="BI415" s="8">
        <v>1</v>
      </c>
      <c r="BJ415" s="8" t="s">
        <v>26</v>
      </c>
      <c r="BK415" s="8" t="s">
        <v>20</v>
      </c>
      <c r="BL415" s="8">
        <v>6</v>
      </c>
      <c r="BM415" s="8" t="s">
        <v>26</v>
      </c>
      <c r="BN415" s="8"/>
      <c r="BO415" s="8">
        <v>3</v>
      </c>
      <c r="BP415" s="34">
        <v>46568</v>
      </c>
      <c r="BQ415" s="8" t="s">
        <v>21</v>
      </c>
      <c r="BR415" s="8" t="s">
        <v>156</v>
      </c>
    </row>
    <row r="416" spans="1:70" ht="15.5" thickBot="1" x14ac:dyDescent="0.35">
      <c r="A416" s="8" t="s">
        <v>26</v>
      </c>
      <c r="B416" s="16">
        <f t="shared" si="16"/>
        <v>414.22666666666663</v>
      </c>
      <c r="C416" s="8" t="s">
        <v>762</v>
      </c>
      <c r="D416" s="8" t="s">
        <v>154</v>
      </c>
      <c r="E416" s="33">
        <v>1</v>
      </c>
      <c r="F416" s="8">
        <v>0</v>
      </c>
      <c r="G416" s="8" t="s">
        <v>228</v>
      </c>
      <c r="H416" s="8" t="s">
        <v>31</v>
      </c>
      <c r="I416" s="8">
        <v>25</v>
      </c>
      <c r="J416" s="8">
        <v>138</v>
      </c>
      <c r="K416" s="8">
        <v>145</v>
      </c>
      <c r="L416" s="16">
        <f>IF( 数据!L416&lt;=6,(数据!L416-1)*权重!B$48,              IF(数据!L416&lt;=12, 5*权重!B$48+(数据!L416-6)*权重!B$49,                              5*权重!B$48+6*权重!B$49+(数据!L416-12)*权重!B$51              )
 )</f>
        <v>3</v>
      </c>
      <c r="M416" s="16">
        <f>IF( 数据!M416&lt;=6,(数据!M416-1)*权重!C$48,              IF(数据!M416&lt;=12, 5*权重!C$48+(数据!M416-6)*权重!C$49,                              5*权重!C$48+6*权重!C$49+(数据!M416-12)*权重!C$51              )
 )</f>
        <v>1.7399999999999998</v>
      </c>
      <c r="N416" s="16">
        <f>IF( 数据!N416&lt;=6,(数据!N416-1)*权重!D$48,              IF(数据!N416&lt;=12, 5*权重!D$48+(数据!N416-6)*权重!D$49,                              5*权重!D$48+6*权重!D$49+(数据!N416-12)*权重!D$51              )
 )</f>
        <v>0.82000000000000006</v>
      </c>
      <c r="O416" s="16">
        <f>IF( 数据!O416&lt;=6,(数据!O416-1)*权重!E$48,              IF(数据!O416&lt;=12, 5*权重!E$48+(数据!O416-6)*权重!E$49,                              5*权重!E$48+6*权重!E$49+(数据!O416-12)*权重!E$51              )
 )</f>
        <v>0</v>
      </c>
      <c r="P416" s="16">
        <f>IF( 数据!P416&lt;=6,(数据!P416-1)*权重!F$48,              IF(数据!P416&lt;=12, 5*权重!F$48+(数据!P416-6)*权重!F$49,                              5*权重!F$48+6*权重!F$49+(数据!P416-12)*权重!F$51              )
 )</f>
        <v>-3.5166666666666662</v>
      </c>
      <c r="Q416" s="16">
        <f>IF( 数据!Q416&lt;=6,(数据!Q416-1)*权重!G$48,              IF(数据!Q416&lt;=12, 5*权重!G$48+(数据!Q416-6)*权重!G$49,                              5*权重!G$48+6*权重!G$49+(数据!Q416-12)*权重!G$51              )
 )</f>
        <v>0</v>
      </c>
      <c r="R416" s="16">
        <f>IF( 数据!R416&lt;=6,(数据!R416-1)*权重!H$48,              IF(数据!R416&lt;=12, 5*权重!H$48+(数据!R416-6)*权重!H$49,                              5*权重!H$48+6*权重!H$49+(数据!R416-12)*权重!H$51              )
 )</f>
        <v>0</v>
      </c>
      <c r="S416" s="16">
        <f>IF( 数据!S416&lt;=6,(数据!S416-1)*权重!I$48,              IF(数据!S416&lt;=12, 5*权重!I$48+(数据!S416-6)*权重!I$49,                              5*权重!I$48+6*权重!I$49+(数据!S416-12)*权重!I$51              )
 )</f>
        <v>9.0666666666666664</v>
      </c>
      <c r="T416" s="16">
        <f>IF( 数据!T416&lt;=6,(数据!T416-1)*权重!J$48,              IF(数据!T416&lt;=12, 5*权重!J$48+(数据!T416-6)*权重!J$49,                              5*权重!J$48+6*权重!J$49+(数据!T416-12)*权重!J$51              )
 )</f>
        <v>0.79999999999999982</v>
      </c>
      <c r="U416" s="16">
        <f>IF( 数据!U416&lt;=6,(数据!U416-1)*权重!K$48,              IF(数据!U416&lt;=12, 5*权重!K$48+(数据!U416-6)*权重!K$49,                              5*权重!K$48+6*权重!K$49+(数据!U416-12)*权重!K$51              )
 )</f>
        <v>0</v>
      </c>
      <c r="V416" s="16">
        <f>IF( 数据!V416&lt;=6,(数据!V416-1)*权重!L$48,              IF(数据!V416&lt;=12, 5*权重!L$48+(数据!V416-6)*权重!L$49,                              5*权重!L$48+6*权重!L$49+(数据!V416-12)*权重!L$51              )
 )</f>
        <v>5.3000000000000007</v>
      </c>
      <c r="W416" s="16">
        <f>IF( 数据!W416&lt;=6,(数据!W416-1)*权重!M$48,              IF(数据!W416&lt;=12, 5*权重!M$48+(数据!W416-6)*权重!M$49,                              5*权重!M$48+6*权重!M$49+(数据!W416-12)*权重!M$51              )
 )</f>
        <v>0.1333333333333333</v>
      </c>
      <c r="X416" s="16">
        <f>IF( 数据!X416&lt;=6,(数据!X416-1)*权重!N$48,              IF(数据!X416&lt;=12, 5*权重!N$48+(数据!X416-6)*权重!N$49,                              5*权重!N$48+6*权重!N$49+(数据!X416-12)*权重!N$51              )
 )</f>
        <v>4.5999999999999996</v>
      </c>
      <c r="Y416" s="16">
        <f>IF( 数据!Y416&lt;=6,(数据!Y416-1)*权重!O$48,              IF(数据!Y416&lt;=12, 5*权重!O$48+(数据!Y416-6)*权重!O$49,                              5*权重!O$48+6*权重!O$49+(数据!Y416-12)*权重!O$51              )
 )</f>
        <v>1.3666666666666667</v>
      </c>
      <c r="Z416" s="16">
        <f>IF( 数据!Z416&lt;=6,(数据!Z416-1)*权重!P$48,              IF(数据!Z416&lt;=10, 5*权重!P$48+(数据!Z416-4)*权重!P$50,                              5*权重!P$48+4*权重!P$50+(数据!Z416-10)*权重!P$52              )  )</f>
        <v>-1.7250000000000001</v>
      </c>
      <c r="AA416" s="16">
        <f>IF( 数据!AA416&lt;=6,(数据!AA416-1)*权重!Q$48,              IF(数据!AA416&lt;=12, 5*权重!Q$48+(数据!AA416-6)*权重!Q$49,                              5*权重!Q$48+6*权重!Q$49+(数据!AA416-12)*权重!Q$51              )
 )</f>
        <v>5.166666666666667</v>
      </c>
      <c r="AB416" s="16">
        <f>IF( 数据!AB416&lt;=6,(数据!AB416-1)*权重!R$48,              IF(数据!AB416&lt;=10, 5*权重!R$48+(数据!AB416-4)*权重!R$50,                              5*权重!R$48+4*权重!R$50+(数据!AB416-10)*权重!R$52              )  )</f>
        <v>56.75</v>
      </c>
      <c r="AC416" s="16">
        <f>IF( 数据!AC416&lt;=6,(数据!AC416-1)*权重!S$48,              IF(数据!AC416&lt;=12, 5*权重!S$48+(数据!AC416-6)*权重!S$49,                              5*权重!S$48+6*权重!S$49+(数据!AC416-12)*权重!S$51              )
 )</f>
        <v>20.866666666666667</v>
      </c>
      <c r="AD416" s="16">
        <f>IF( 数据!AD416&lt;=6,(数据!AD416-1)*权重!T$48,              IF(数据!AD416&lt;=12, 5*权重!T$48+(数据!AD416-6)*权重!T$49,                              5*权重!T$48+6*权重!T$49+(数据!AD416-12)*权重!T$51              )
 )</f>
        <v>-0.83333333333333304</v>
      </c>
      <c r="AE416" s="16">
        <f>IF( 数据!AE416&lt;=6,(数据!AE416-1)*权重!U$48,              IF(数据!AE416&lt;=10, 5*权重!U$48+(数据!AE416-4)*权重!U$50,                              5*权重!U$48+4*权重!U$50+(数据!AE416-10)*权重!U$52              )  )</f>
        <v>-1.3999999999999995</v>
      </c>
      <c r="AF416" s="16">
        <f>IF( 数据!AF416&lt;=6,(数据!AF416-1)*权重!V$48,              IF(数据!AF416&lt;=10, 5*权重!V$48+(数据!AF416-4)*权重!V$50,                              5*权重!V$48+4*权重!V$50+(数据!AF416-10)*权重!V$52              )  )</f>
        <v>7.8750000000000009</v>
      </c>
      <c r="AG416" s="16">
        <f>IF( 数据!AG416&lt;=6,(数据!AG416-1)*权重!W$48,              IF(数据!AG416&lt;=12, 5*权重!W$48+(数据!AG416-6)*权重!W$49,                              5*权重!W$48+6*权重!W$49+(数据!AG416-12)*权重!W$51              )
 )</f>
        <v>5.05</v>
      </c>
      <c r="AH416" s="16">
        <f>IF( 数据!AH416&lt;=6,(数据!AH416-1)*权重!X$48,              IF(数据!AH416&lt;=10, 5*权重!X$48+(数据!AH416-4)*权重!X$50,                              5*权重!X$48+4*权重!X$50+(数据!AH416-10)*权重!X$52              )  )</f>
        <v>0.17500000000000004</v>
      </c>
      <c r="AI416" s="16">
        <f>IF( 数据!AI416&lt;=6,(数据!AI416-1)*权重!Y$48,              IF(数据!AI416&lt;=12, 5*权重!Y$48+(数据!AI416-6)*权重!Y$49,                              5*权重!Y$48+6*权重!Y$49+(数据!AI416-12)*权重!Y$51              )
 )</f>
        <v>0.16666666666666669</v>
      </c>
      <c r="AJ416" s="16">
        <f>IF( 数据!AJ416&lt;=6,(数据!AJ416-1)*权重!Z$48,              IF(数据!AJ416&lt;=10, 5*权重!Z$48+(数据!AJ416-4)*权重!Z$50,                              5*权重!Z$48+4*权重!Z$50+(数据!AJ416-10)*权重!Z$52              )  )</f>
        <v>9.8375000000000004</v>
      </c>
      <c r="AK416" s="16">
        <f>IF( 数据!AK416&lt;=6,(数据!AK416-1)*权重!AA$48,              IF(数据!AK416&lt;=10, 5*权重!AA$48+(数据!AK416-4)*权重!AA$50,                              5*权重!AA$48+4*权重!AA$50+(数据!AK416-10)*权重!AA$52              )  )</f>
        <v>-0.75000000000000022</v>
      </c>
      <c r="AL416" s="16">
        <f>IF( 数据!AL416&lt;=6,(数据!AL416-1)*权重!AB$48,              IF(数据!AL416&lt;=12, 5*权重!AB$48+(数据!AL416-6)*权重!AB$49,                              5*权重!AB$48+6*权重!AB$49+(数据!AL416-12)*权重!AB$51              )
 )</f>
        <v>13.5</v>
      </c>
      <c r="AM416" s="16">
        <f>IF( 数据!AM416&lt;=6,(数据!AM416-1)*权重!AC$48,              IF(数据!AM416&lt;=12, 5*权重!AC$48+(数据!AM416-6)*权重!AC$49,                              5*权重!AC$48+6*权重!AC$49+(数据!AM416-12)*权重!AC$51              )
 )</f>
        <v>9.2333333333333343</v>
      </c>
      <c r="AN416" s="16">
        <f>IF( 数据!AN416&lt;=6,(数据!AN416-1)*权重!AD$48,              IF(数据!AN416&lt;=12, 5*权重!AD$48+(数据!AN416-6)*权重!AD$49,                              5*权重!AD$48+6*权重!AD$49+(数据!AN416-12)*权重!AD$51              )
 )</f>
        <v>67.875</v>
      </c>
      <c r="AO416" s="16">
        <f>IF( 数据!AO416&lt;=6,(数据!AO416-1)*权重!AE$48,              IF(数据!AO416&lt;=12, 5*权重!AE$48+(数据!AO416-6)*权重!AE$49,                              5*权重!AE$48+6*权重!AE$49+(数据!AO416-12)*权重!AE$51              )
 )</f>
        <v>22.9</v>
      </c>
      <c r="AP416" s="16">
        <f>IF( 数据!AP416&lt;=6,(数据!AP416-1)*权重!AF$48,              IF(数据!AP416&lt;=12, 5*权重!AF$48+(数据!AP416-6)*权重!AF$49,                              5*权重!AF$48+6*权重!AF$49+(数据!AP416-12)*权重!AF$51              )
 )</f>
        <v>13.5</v>
      </c>
      <c r="AQ416" s="16">
        <f>IF( 数据!AQ416&lt;=6,(数据!AQ416-1)*权重!AG$48,              IF(数据!AQ416&lt;=12, 5*权重!AG$48+(数据!AQ416-6)*权重!AG$49,                              5*权重!AG$48+6*权重!AG$49+(数据!AQ416-12)*权重!AG$51              )
 )</f>
        <v>19.350000000000001</v>
      </c>
      <c r="AR416" s="16">
        <f>IF( 数据!AR416&lt;=6,(数据!AR416-1)*权重!AH$48,              IF(数据!AR416&lt;=12, 5*权重!AH$48+(数据!AR416-6)*权重!AH$49,                              5*权重!AH$48+6*权重!AH$49+(数据!AR416-12)*权重!AH$51              )
 )</f>
        <v>11.716666666666665</v>
      </c>
      <c r="AS416" s="16">
        <f>IF( 数据!AS416&lt;=6,(数据!AS416-1)*权重!AI$48,              IF(数据!AS416&lt;=12, 5*权重!AI$48+(数据!AS416-6)*权重!AI$49,                              5*权重!AI$48+6*权重!AI$49+(数据!AS416-12)*权重!AI$51              )
 )</f>
        <v>10.450000000000001</v>
      </c>
      <c r="AT416" s="16">
        <f>IF( 数据!AT416&lt;=6,(数据!AT416-1)*权重!AJ$48,              IF(数据!AT416&lt;=12, 5*权重!AJ$48+(数据!AT416-6)*权重!AJ$49,                              5*权重!AJ$48+6*权重!AJ$49+(数据!AT416-12)*权重!AJ$51              )
 )</f>
        <v>76.75</v>
      </c>
      <c r="AU416" s="16">
        <f>IF( 数据!AU416&lt;=6,(数据!AU416-1)*权重!AK$48,              IF(数据!AU416&lt;=12, 5*权重!AK$48+(数据!AU416-6)*权重!AK$49,                              5*权重!AK$48+6*权重!AK$49+(数据!AU416-12)*权重!AK$51              )
 )</f>
        <v>13.899999999999999</v>
      </c>
      <c r="AV416" s="16">
        <f>IF( 数据!AV416&lt;=6,(数据!AV416-1)*权重!AL$48,              IF(数据!AV416&lt;=10, 5*权重!AL$48+(数据!AV416-4)*权重!AL$50,                              5*权重!AL$48+4*权重!AL$50+(数据!AV416-10)*权重!AL$52              )  )</f>
        <v>3.8250000000000002</v>
      </c>
      <c r="AW416" s="16">
        <f>IF( 数据!AW416&lt;=6,(数据!AW416-1)*权重!AM$48,              IF(数据!AW416&lt;=10, 5*权重!AM$48+(数据!AW416-4)*权重!AM$50,                              5*权重!AM$48+4*权重!AM$50+(数据!AW416-10)*权重!AM$52              )  )</f>
        <v>3.8250000000000002</v>
      </c>
      <c r="AX416" s="16">
        <f>IF( 数据!AX416&lt;=6,(数据!AX416-1)*权重!AN$48,              IF(数据!AX416&lt;=10, 5*权重!AN$48+(数据!AX416-4)*权重!AN$50,                              5*权重!AN$48+4*权重!AN$50+(数据!AX416-10)*权重!AN$52              )  )</f>
        <v>22.912499999999998</v>
      </c>
      <c r="AY416" s="8">
        <v>3</v>
      </c>
      <c r="AZ416" s="8">
        <v>3</v>
      </c>
      <c r="BA416" s="8">
        <v>3</v>
      </c>
      <c r="BB416" s="8">
        <v>3</v>
      </c>
      <c r="BC416" s="8">
        <v>4</v>
      </c>
      <c r="BD416" s="8">
        <v>3</v>
      </c>
      <c r="BE416" s="8">
        <v>2</v>
      </c>
      <c r="BF416" s="8">
        <v>2</v>
      </c>
      <c r="BG416" s="8">
        <v>2</v>
      </c>
      <c r="BH416" s="8">
        <v>3</v>
      </c>
      <c r="BI416" s="8">
        <v>3</v>
      </c>
      <c r="BJ416" s="8" t="s">
        <v>26</v>
      </c>
      <c r="BK416" s="8" t="s">
        <v>20</v>
      </c>
      <c r="BL416" s="8">
        <v>15</v>
      </c>
      <c r="BM416" s="8" t="s">
        <v>26</v>
      </c>
      <c r="BN416" s="8"/>
      <c r="BO416" s="8">
        <v>3</v>
      </c>
      <c r="BP416" s="34">
        <v>46568</v>
      </c>
      <c r="BQ416" s="8" t="s">
        <v>21</v>
      </c>
      <c r="BR416" s="8" t="s">
        <v>156</v>
      </c>
    </row>
    <row r="417" spans="1:70" ht="15.5" thickBot="1" x14ac:dyDescent="0.35">
      <c r="A417" s="8" t="s">
        <v>26</v>
      </c>
      <c r="B417" s="16">
        <f t="shared" si="16"/>
        <v>396.88083333333333</v>
      </c>
      <c r="C417" s="8" t="s">
        <v>763</v>
      </c>
      <c r="D417" s="8" t="s">
        <v>154</v>
      </c>
      <c r="E417" s="33">
        <v>1</v>
      </c>
      <c r="F417" s="8">
        <v>0</v>
      </c>
      <c r="G417" s="8" t="s">
        <v>19</v>
      </c>
      <c r="H417" s="8" t="s">
        <v>493</v>
      </c>
      <c r="I417" s="8">
        <v>25</v>
      </c>
      <c r="J417" s="8">
        <v>102</v>
      </c>
      <c r="K417" s="8">
        <v>119</v>
      </c>
      <c r="L417" s="16">
        <f>IF( 数据!L417&lt;=6,(数据!L417-1)*权重!B$48,              IF(数据!L417&lt;=12, 5*权重!B$48+(数据!L417-6)*权重!B$49,                              5*权重!B$48+6*权重!B$49+(数据!L417-12)*权重!B$51              )
 )</f>
        <v>3.25</v>
      </c>
      <c r="M417" s="16">
        <f>IF( 数据!M417&lt;=6,(数据!M417-1)*权重!C$48,              IF(数据!M417&lt;=12, 5*权重!C$48+(数据!M417-6)*权重!C$49,                              5*权重!C$48+6*权重!C$49+(数据!M417-12)*权重!C$51              )
 )</f>
        <v>1.7</v>
      </c>
      <c r="N417" s="16">
        <f>IF( 数据!N417&lt;=6,(数据!N417-1)*权重!D$48,              IF(数据!N417&lt;=12, 5*权重!D$48+(数据!N417-6)*权重!D$49,                              5*权重!D$48+6*权重!D$49+(数据!N417-12)*权重!D$51              )
 )</f>
        <v>0.25666666666666671</v>
      </c>
      <c r="O417" s="16">
        <f>IF( 数据!O417&lt;=6,(数据!O417-1)*权重!E$48,              IF(数据!O417&lt;=12, 5*权重!E$48+(数据!O417-6)*权重!E$49,                              5*权重!E$48+6*权重!E$49+(数据!O417-12)*权重!E$51              )
 )</f>
        <v>0</v>
      </c>
      <c r="P417" s="16">
        <f>IF( 数据!P417&lt;=6,(数据!P417-1)*权重!F$48,              IF(数据!P417&lt;=12, 5*权重!F$48+(数据!P417-6)*权重!F$49,                              5*权重!F$48+6*权重!F$49+(数据!P417-12)*权重!F$51              )
 )</f>
        <v>-3.4999999999999996</v>
      </c>
      <c r="Q417" s="16">
        <f>IF( 数据!Q417&lt;=6,(数据!Q417-1)*权重!G$48,              IF(数据!Q417&lt;=12, 5*权重!G$48+(数据!Q417-6)*权重!G$49,                              5*权重!G$48+6*权重!G$49+(数据!Q417-12)*权重!G$51              )
 )</f>
        <v>0</v>
      </c>
      <c r="R417" s="16">
        <f>IF( 数据!R417&lt;=6,(数据!R417-1)*权重!H$48,              IF(数据!R417&lt;=12, 5*权重!H$48+(数据!R417-6)*权重!H$49,                              5*权重!H$48+6*权重!H$49+(数据!R417-12)*权重!H$51              )
 )</f>
        <v>0</v>
      </c>
      <c r="S417" s="16">
        <f>IF( 数据!S417&lt;=6,(数据!S417-1)*权重!I$48,              IF(数据!S417&lt;=12, 5*权重!I$48+(数据!S417-6)*权重!I$49,                              5*权重!I$48+6*权重!I$49+(数据!S417-12)*权重!I$51              )
 )</f>
        <v>17.933333333333334</v>
      </c>
      <c r="T417" s="16">
        <f>IF( 数据!T417&lt;=6,(数据!T417-1)*权重!J$48,              IF(数据!T417&lt;=12, 5*权重!J$48+(数据!T417-6)*权重!J$49,                              5*权重!J$48+6*权重!J$49+(数据!T417-12)*权重!J$51              )
 )</f>
        <v>3.5</v>
      </c>
      <c r="U417" s="16">
        <f>IF( 数据!U417&lt;=6,(数据!U417-1)*权重!K$48,              IF(数据!U417&lt;=12, 5*权重!K$48+(数据!U417-6)*权重!K$49,                              5*权重!K$48+6*权重!K$49+(数据!U417-12)*权重!K$51              )
 )</f>
        <v>0</v>
      </c>
      <c r="V417" s="16">
        <f>IF( 数据!V417&lt;=6,(数据!V417-1)*权重!L$48,              IF(数据!V417&lt;=12, 5*权重!L$48+(数据!V417-6)*权重!L$49,                              5*权重!L$48+6*权重!L$49+(数据!V417-12)*权重!L$51              )
 )</f>
        <v>6.7666666666666675</v>
      </c>
      <c r="W417" s="16">
        <f>IF( 数据!W417&lt;=6,(数据!W417-1)*权重!M$48,              IF(数据!W417&lt;=12, 5*权重!M$48+(数据!W417-6)*权重!M$49,                              5*权重!M$48+6*权重!M$49+(数据!W417-12)*权重!M$51              )
 )</f>
        <v>-0.53333333333333333</v>
      </c>
      <c r="X417" s="16">
        <f>IF( 数据!X417&lt;=6,(数据!X417-1)*权重!N$48,              IF(数据!X417&lt;=12, 5*权重!N$48+(数据!X417-6)*权重!N$49,                              5*权重!N$48+6*权重!N$49+(数据!X417-12)*权重!N$51              )
 )</f>
        <v>2.2999999999999998</v>
      </c>
      <c r="Y417" s="16">
        <f>IF( 数据!Y417&lt;=6,(数据!Y417-1)*权重!O$48,              IF(数据!Y417&lt;=12, 5*权重!O$48+(数据!Y417-6)*权重!O$49,                              5*权重!O$48+6*权重!O$49+(数据!Y417-12)*权重!O$51              )
 )</f>
        <v>1.45</v>
      </c>
      <c r="Z417" s="16">
        <f>IF( 数据!Z417&lt;=6,(数据!Z417-1)*权重!P$48,              IF(数据!Z417&lt;=10, 5*权重!P$48+(数据!Z417-4)*权重!P$50,                              5*权重!P$48+4*权重!P$50+(数据!Z417-10)*权重!P$52              )  )</f>
        <v>-0.72500000000000009</v>
      </c>
      <c r="AA417" s="16">
        <f>IF( 数据!AA417&lt;=6,(数据!AA417-1)*权重!Q$48,              IF(数据!AA417&lt;=12, 5*权重!Q$48+(数据!AA417-6)*权重!Q$49,                              5*权重!Q$48+6*权重!Q$49+(数据!AA417-12)*权重!Q$51              )
 )</f>
        <v>6.2333333333333325</v>
      </c>
      <c r="AB417" s="16">
        <f>IF( 数据!AB417&lt;=6,(数据!AB417-1)*权重!R$48,              IF(数据!AB417&lt;=10, 5*权重!R$48+(数据!AB417-4)*权重!R$50,                              5*权重!R$48+4*权重!R$50+(数据!AB417-10)*权重!R$52              )  )</f>
        <v>56.75</v>
      </c>
      <c r="AC417" s="16">
        <f>IF( 数据!AC417&lt;=6,(数据!AC417-1)*权重!S$48,              IF(数据!AC417&lt;=12, 5*权重!S$48+(数据!AC417-6)*权重!S$49,                              5*权重!S$48+6*权重!S$49+(数据!AC417-12)*权重!S$51              )
 )</f>
        <v>17.25</v>
      </c>
      <c r="AD417" s="16">
        <f>IF( 数据!AD417&lt;=6,(数据!AD417-1)*权重!T$48,              IF(数据!AD417&lt;=12, 5*权重!T$48+(数据!AD417-6)*权重!T$49,                              5*权重!T$48+6*权重!T$49+(数据!AD417-12)*权重!T$51              )
 )</f>
        <v>2.2333333333333334</v>
      </c>
      <c r="AE417" s="16">
        <f>IF( 数据!AE417&lt;=6,(数据!AE417-1)*权重!U$48,              IF(数据!AE417&lt;=10, 5*权重!U$48+(数据!AE417-4)*权重!U$50,                              5*权重!U$48+4*权重!U$50+(数据!AE417-10)*权重!U$52              )  )</f>
        <v>-3.28</v>
      </c>
      <c r="AF417" s="16">
        <f>IF( 数据!AF417&lt;=6,(数据!AF417-1)*权重!V$48,              IF(数据!AF417&lt;=10, 5*权重!V$48+(数据!AF417-4)*权重!V$50,                              5*权重!V$48+4*权重!V$50+(数据!AF417-10)*权重!V$52              )  )</f>
        <v>6.3000000000000007</v>
      </c>
      <c r="AG417" s="16">
        <f>IF( 数据!AG417&lt;=6,(数据!AG417-1)*权重!W$48,              IF(数据!AG417&lt;=12, 5*权重!W$48+(数据!AG417-6)*权重!W$49,                              5*权重!W$48+6*权重!W$49+(数据!AG417-12)*权重!W$51              )
 )</f>
        <v>5.7</v>
      </c>
      <c r="AH417" s="16">
        <f>IF( 数据!AH417&lt;=6,(数据!AH417-1)*权重!X$48,              IF(数据!AH417&lt;=10, 5*权重!X$48+(数据!AH417-4)*权重!X$50,                              5*权重!X$48+4*权重!X$50+(数据!AH417-10)*权重!X$52              )  )</f>
        <v>1.6</v>
      </c>
      <c r="AI417" s="16">
        <f>IF( 数据!AI417&lt;=6,(数据!AI417-1)*权重!Y$48,              IF(数据!AI417&lt;=12, 5*权重!Y$48+(数据!AI417-6)*权重!Y$49,                              5*权重!Y$48+6*权重!Y$49+(数据!AI417-12)*权重!Y$51              )
 )</f>
        <v>3.3333333333333354E-2</v>
      </c>
      <c r="AJ417" s="16">
        <f>IF( 数据!AJ417&lt;=6,(数据!AJ417-1)*权重!Z$48,              IF(数据!AJ417&lt;=10, 5*权重!Z$48+(数据!AJ417-4)*权重!Z$50,                              5*权重!Z$48+4*权重!Z$50+(数据!AJ417-10)*权重!Z$52              )  )</f>
        <v>7.4875000000000007</v>
      </c>
      <c r="AK417" s="16">
        <f>IF( 数据!AK417&lt;=6,(数据!AK417-1)*权重!AA$48,              IF(数据!AK417&lt;=10, 5*权重!AA$48+(数据!AK417-4)*权重!AA$50,                              5*权重!AA$48+4*权重!AA$50+(数据!AK417-10)*权重!AA$52              )  )</f>
        <v>-1.625</v>
      </c>
      <c r="AL417" s="16">
        <f>IF( 数据!AL417&lt;=6,(数据!AL417-1)*权重!AB$48,              IF(数据!AL417&lt;=12, 5*权重!AB$48+(数据!AL417-6)*权重!AB$49,                              5*权重!AB$48+6*权重!AB$49+(数据!AL417-12)*权重!AB$51              )
 )</f>
        <v>10.833333333333332</v>
      </c>
      <c r="AM417" s="16">
        <f>IF( 数据!AM417&lt;=6,(数据!AM417-1)*权重!AC$48,              IF(数据!AM417&lt;=12, 5*权重!AC$48+(数据!AM417-6)*权重!AC$49,                              5*权重!AC$48+6*权重!AC$49+(数据!AM417-12)*权重!AC$51              )
 )</f>
        <v>8.3666666666666671</v>
      </c>
      <c r="AN417" s="16">
        <f>IF( 数据!AN417&lt;=6,(数据!AN417-1)*权重!AD$48,              IF(数据!AN417&lt;=12, 5*权重!AD$48+(数据!AN417-6)*权重!AD$49,                              5*权重!AD$48+6*权重!AD$49+(数据!AN417-12)*权重!AD$51              )
 )</f>
        <v>77.333333333333329</v>
      </c>
      <c r="AO417" s="16">
        <f>IF( 数据!AO417&lt;=6,(数据!AO417-1)*权重!AE$48,              IF(数据!AO417&lt;=12, 5*权重!AE$48+(数据!AO417-6)*权重!AE$49,                              5*权重!AE$48+6*权重!AE$49+(数据!AO417-12)*权重!AE$51              )
 )</f>
        <v>6.9666666666666668</v>
      </c>
      <c r="AP417" s="16">
        <f>IF( 数据!AP417&lt;=6,(数据!AP417-1)*权重!AF$48,              IF(数据!AP417&lt;=12, 5*权重!AF$48+(数据!AP417-6)*权重!AF$49,                              5*权重!AF$48+6*权重!AF$49+(数据!AP417-12)*权重!AF$51              )
 )</f>
        <v>15.433333333333334</v>
      </c>
      <c r="AQ417" s="16">
        <f>IF( 数据!AQ417&lt;=6,(数据!AQ417-1)*权重!AG$48,              IF(数据!AQ417&lt;=12, 5*权重!AG$48+(数据!AQ417-6)*权重!AG$49,                              5*权重!AG$48+6*权重!AG$49+(数据!AQ417-12)*权重!AG$51              )
 )</f>
        <v>17.8</v>
      </c>
      <c r="AR417" s="16">
        <f>IF( 数据!AR417&lt;=6,(数据!AR417-1)*权重!AH$48,              IF(数据!AR417&lt;=12, 5*权重!AH$48+(数据!AR417-6)*权重!AH$49,                              5*权重!AH$48+6*权重!AH$49+(数据!AR417-12)*权重!AH$51              )
 )</f>
        <v>11.716666666666665</v>
      </c>
      <c r="AS417" s="16">
        <f>IF( 数据!AS417&lt;=6,(数据!AS417-1)*权重!AI$48,              IF(数据!AS417&lt;=12, 5*权重!AI$48+(数据!AS417-6)*权重!AI$49,                              5*权重!AI$48+6*权重!AI$49+(数据!AS417-12)*权重!AI$51              )
 )</f>
        <v>1.8500000000000005</v>
      </c>
      <c r="AT417" s="16">
        <f>IF( 数据!AT417&lt;=6,(数据!AT417-1)*权重!AJ$48,              IF(数据!AT417&lt;=12, 5*权重!AJ$48+(数据!AT417-6)*权重!AJ$49,                              5*权重!AJ$48+6*权重!AJ$49+(数据!AT417-12)*权重!AJ$51              )
 )</f>
        <v>76.75</v>
      </c>
      <c r="AU417" s="16">
        <f>IF( 数据!AU417&lt;=6,(数据!AU417-1)*权重!AK$48,              IF(数据!AU417&lt;=12, 5*权重!AK$48+(数据!AU417-6)*权重!AK$49,                              5*权重!AK$48+6*权重!AK$49+(数据!AU417-12)*权重!AK$51              )
 )</f>
        <v>14.799999999999999</v>
      </c>
      <c r="AV417" s="16">
        <f>IF( 数据!AV417&lt;=6,(数据!AV417-1)*权重!AL$48,              IF(数据!AV417&lt;=10, 5*权重!AL$48+(数据!AV417-4)*权重!AL$50,                              5*权重!AL$48+4*权重!AL$50+(数据!AV417-10)*权重!AL$52              )  )</f>
        <v>1.4</v>
      </c>
      <c r="AW417" s="16">
        <f>IF( 数据!AW417&lt;=6,(数据!AW417-1)*权重!AM$48,              IF(数据!AW417&lt;=10, 5*权重!AM$48+(数据!AW417-4)*权重!AM$50,                              5*权重!AM$48+4*权重!AM$50+(数据!AW417-10)*权重!AM$52              )  )</f>
        <v>2.7</v>
      </c>
      <c r="AX417" s="16">
        <f>IF( 数据!AX417&lt;=6,(数据!AX417-1)*权重!AN$48,              IF(数据!AX417&lt;=10, 5*权重!AN$48+(数据!AX417-4)*权重!AN$50,                              5*权重!AN$48+4*权重!AN$50+(数据!AX417-10)*权重!AN$52              )  )</f>
        <v>19.849999999999998</v>
      </c>
      <c r="AY417" s="8">
        <v>3</v>
      </c>
      <c r="AZ417" s="8">
        <v>2</v>
      </c>
      <c r="BA417" s="8">
        <v>1</v>
      </c>
      <c r="BB417" s="8">
        <v>3</v>
      </c>
      <c r="BC417" s="8">
        <v>2</v>
      </c>
      <c r="BD417" s="8">
        <v>4</v>
      </c>
      <c r="BE417" s="8">
        <v>2</v>
      </c>
      <c r="BF417" s="8">
        <v>3</v>
      </c>
      <c r="BG417" s="8">
        <v>2</v>
      </c>
      <c r="BH417" s="8">
        <v>2</v>
      </c>
      <c r="BI417" s="8">
        <v>2</v>
      </c>
      <c r="BJ417" s="8" t="s">
        <v>26</v>
      </c>
      <c r="BK417" s="8" t="s">
        <v>20</v>
      </c>
      <c r="BL417" s="8">
        <v>5</v>
      </c>
      <c r="BM417" s="8" t="s">
        <v>26</v>
      </c>
      <c r="BN417" s="8"/>
      <c r="BO417" s="8">
        <v>23</v>
      </c>
      <c r="BP417" s="34">
        <v>46203</v>
      </c>
      <c r="BQ417" s="8" t="s">
        <v>21</v>
      </c>
      <c r="BR417" s="8" t="s">
        <v>156</v>
      </c>
    </row>
    <row r="418" spans="1:70" ht="15.5" thickBot="1" x14ac:dyDescent="0.35">
      <c r="A418" s="8" t="s">
        <v>26</v>
      </c>
      <c r="B418" s="16">
        <f t="shared" si="16"/>
        <v>402.4908333333334</v>
      </c>
      <c r="C418" s="8" t="s">
        <v>764</v>
      </c>
      <c r="D418" s="8" t="s">
        <v>154</v>
      </c>
      <c r="E418" s="33">
        <v>1</v>
      </c>
      <c r="F418" s="8">
        <v>0</v>
      </c>
      <c r="G418" s="8" t="s">
        <v>28</v>
      </c>
      <c r="H418" s="8" t="s">
        <v>369</v>
      </c>
      <c r="I418" s="8">
        <v>23</v>
      </c>
      <c r="J418" s="8">
        <v>123</v>
      </c>
      <c r="K418" s="8">
        <v>144</v>
      </c>
      <c r="L418" s="16">
        <f>IF( 数据!L418&lt;=6,(数据!L418-1)*权重!B$48,              IF(数据!L418&lt;=12, 5*权重!B$48+(数据!L418-6)*权重!B$49,                              5*权重!B$48+6*权重!B$49+(数据!L418-12)*权重!B$51              )
 )</f>
        <v>4.4000000000000004</v>
      </c>
      <c r="M418" s="16">
        <f>IF( 数据!M418&lt;=6,(数据!M418-1)*权重!C$48,              IF(数据!M418&lt;=12, 5*权重!C$48+(数据!M418-6)*权重!C$49,                              5*权重!C$48+6*权重!C$49+(数据!M418-12)*权重!C$51              )
 )</f>
        <v>0.5</v>
      </c>
      <c r="N418" s="16">
        <f>IF( 数据!N418&lt;=6,(数据!N418-1)*权重!D$48,              IF(数据!N418&lt;=12, 5*权重!D$48+(数据!N418-6)*权重!D$49,                              5*权重!D$48+6*权重!D$49+(数据!N418-12)*权重!D$51              )
 )</f>
        <v>0.27</v>
      </c>
      <c r="O418" s="16">
        <f>IF( 数据!O418&lt;=6,(数据!O418-1)*权重!E$48,              IF(数据!O418&lt;=12, 5*权重!E$48+(数据!O418-6)*权重!E$49,                              5*权重!E$48+6*权重!E$49+(数据!O418-12)*权重!E$51              )
 )</f>
        <v>0</v>
      </c>
      <c r="P418" s="16">
        <f>IF( 数据!P418&lt;=6,(数据!P418-1)*权重!F$48,              IF(数据!P418&lt;=12, 5*权重!F$48+(数据!P418-6)*权重!F$49,                              5*权重!F$48+6*权重!F$49+(数据!P418-12)*权重!F$51              )
 )</f>
        <v>-3.1166666666666663</v>
      </c>
      <c r="Q418" s="16">
        <f>IF( 数据!Q418&lt;=6,(数据!Q418-1)*权重!G$48,              IF(数据!Q418&lt;=12, 5*权重!G$48+(数据!Q418-6)*权重!G$49,                              5*权重!G$48+6*权重!G$49+(数据!Q418-12)*权重!G$51              )
 )</f>
        <v>0</v>
      </c>
      <c r="R418" s="16">
        <f>IF( 数据!R418&lt;=6,(数据!R418-1)*权重!H$48,              IF(数据!R418&lt;=12, 5*权重!H$48+(数据!R418-6)*权重!H$49,                              5*权重!H$48+6*权重!H$49+(数据!R418-12)*权重!H$51              )
 )</f>
        <v>0</v>
      </c>
      <c r="S418" s="16">
        <f>IF( 数据!S418&lt;=6,(数据!S418-1)*权重!I$48,              IF(数据!S418&lt;=12, 5*权重!I$48+(数据!S418-6)*权重!I$49,                              5*权重!I$48+6*权重!I$49+(数据!S418-12)*权重!I$51              )
 )</f>
        <v>17.933333333333334</v>
      </c>
      <c r="T418" s="16">
        <f>IF( 数据!T418&lt;=6,(数据!T418-1)*权重!J$48,              IF(数据!T418&lt;=12, 5*权重!J$48+(数据!T418-6)*权重!J$49,                              5*权重!J$48+6*权重!J$49+(数据!T418-12)*权重!J$51              )
 )</f>
        <v>0.29999999999999982</v>
      </c>
      <c r="U418" s="16">
        <f>IF( 数据!U418&lt;=6,(数据!U418-1)*权重!K$48,              IF(数据!U418&lt;=12, 5*权重!K$48+(数据!U418-6)*权重!K$49,                              5*权重!K$48+6*权重!K$49+(数据!U418-12)*权重!K$51              )
 )</f>
        <v>0</v>
      </c>
      <c r="V418" s="16">
        <f>IF( 数据!V418&lt;=6,(数据!V418-1)*权重!L$48,              IF(数据!V418&lt;=12, 5*权重!L$48+(数据!V418-6)*权重!L$49,                              5*权重!L$48+6*权重!L$49+(数据!V418-12)*权重!L$51              )
 )</f>
        <v>6.7666666666666675</v>
      </c>
      <c r="W418" s="16">
        <f>IF( 数据!W418&lt;=6,(数据!W418-1)*权重!M$48,              IF(数据!W418&lt;=12, 5*权重!M$48+(数据!W418-6)*权重!M$49,                              5*权重!M$48+6*权重!M$49+(数据!W418-12)*权重!M$51              )
 )</f>
        <v>0.1333333333333333</v>
      </c>
      <c r="X418" s="16">
        <f>IF( 数据!X418&lt;=6,(数据!X418-1)*权重!N$48,              IF(数据!X418&lt;=12, 5*权重!N$48+(数据!X418-6)*权重!N$49,                              5*权重!N$48+6*权重!N$49+(数据!X418-12)*权重!N$51              )
 )</f>
        <v>1.7999999999999998</v>
      </c>
      <c r="Y418" s="16">
        <f>IF( 数据!Y418&lt;=6,(数据!Y418-1)*权重!O$48,              IF(数据!Y418&lt;=12, 5*权重!O$48+(数据!Y418-6)*权重!O$49,                              5*权重!O$48+6*权重!O$49+(数据!Y418-12)*权重!O$51              )
 )</f>
        <v>1.5333333333333332</v>
      </c>
      <c r="Z418" s="16">
        <f>IF( 数据!Z418&lt;=6,(数据!Z418-1)*权重!P$48,              IF(数据!Z418&lt;=10, 5*权重!P$48+(数据!Z418-4)*权重!P$50,                              5*权重!P$48+4*权重!P$50+(数据!Z418-10)*权重!P$52              )  )</f>
        <v>-1.6</v>
      </c>
      <c r="AA418" s="16">
        <f>IF( 数据!AA418&lt;=6,(数据!AA418-1)*权重!Q$48,              IF(数据!AA418&lt;=12, 5*权重!Q$48+(数据!AA418-6)*权重!Q$49,                              5*权重!Q$48+6*权重!Q$49+(数据!AA418-12)*权重!Q$51              )
 )</f>
        <v>4.5</v>
      </c>
      <c r="AB418" s="16">
        <f>IF( 数据!AB418&lt;=6,(数据!AB418-1)*权重!R$48,              IF(数据!AB418&lt;=10, 5*权重!R$48+(数据!AB418-4)*权重!R$50,                              5*权重!R$48+4*权重!R$50+(数据!AB418-10)*权重!R$52              )  )</f>
        <v>56.75</v>
      </c>
      <c r="AC418" s="16">
        <f>IF( 数据!AC418&lt;=6,(数据!AC418-1)*权重!S$48,              IF(数据!AC418&lt;=12, 5*权重!S$48+(数据!AC418-6)*权重!S$49,                              5*权重!S$48+6*权重!S$49+(数据!AC418-12)*权重!S$51              )
 )</f>
        <v>19.5</v>
      </c>
      <c r="AD418" s="16">
        <f>IF( 数据!AD418&lt;=6,(数据!AD418-1)*权重!T$48,              IF(数据!AD418&lt;=12, 5*权重!T$48+(数据!AD418-6)*权重!T$49,                              5*权重!T$48+6*权重!T$49+(数据!AD418-12)*权重!T$51              )
 )</f>
        <v>-1.2333333333333329</v>
      </c>
      <c r="AE418" s="16">
        <f>IF( 数据!AE418&lt;=6,(数据!AE418-1)*权重!U$48,              IF(数据!AE418&lt;=10, 5*权重!U$48+(数据!AE418-4)*权重!U$50,                              5*权重!U$48+4*权重!U$50+(数据!AE418-10)*权重!U$52              )  )</f>
        <v>-2.4499999999999993</v>
      </c>
      <c r="AF418" s="16">
        <f>IF( 数据!AF418&lt;=6,(数据!AF418-1)*权重!V$48,              IF(数据!AF418&lt;=10, 5*权重!V$48+(数据!AF418-4)*权重!V$50,                              5*权重!V$48+4*权重!V$50+(数据!AF418-10)*权重!V$52              )  )</f>
        <v>7.0875000000000004</v>
      </c>
      <c r="AG418" s="16">
        <f>IF( 数据!AG418&lt;=6,(数据!AG418-1)*权重!W$48,              IF(数据!AG418&lt;=12, 5*权重!W$48+(数据!AG418-6)*权重!W$49,                              5*权重!W$48+6*权重!W$49+(数据!AG418-12)*权重!W$51              )
 )</f>
        <v>5.05</v>
      </c>
      <c r="AH418" s="16">
        <f>IF( 数据!AH418&lt;=6,(数据!AH418-1)*权重!X$48,              IF(数据!AH418&lt;=10, 5*权重!X$48+(数据!AH418-4)*权重!X$50,                              5*权重!X$48+4*权重!X$50+(数据!AH418-10)*权重!X$52              )  )</f>
        <v>-0.16249999999999998</v>
      </c>
      <c r="AI418" s="16">
        <f>IF( 数据!AI418&lt;=6,(数据!AI418-1)*权重!Y$48,              IF(数据!AI418&lt;=12, 5*权重!Y$48+(数据!AI418-6)*权重!Y$49,                              5*权重!Y$48+6*权重!Y$49+(数据!AI418-12)*权重!Y$51              )
 )</f>
        <v>0.26666666666666666</v>
      </c>
      <c r="AJ418" s="16">
        <f>IF( 数据!AJ418&lt;=6,(数据!AJ418-1)*权重!Z$48,              IF(数据!AJ418&lt;=10, 5*权重!Z$48+(数据!AJ418-4)*权重!Z$50,                              5*权重!Z$48+4*权重!Z$50+(数据!AJ418-10)*权重!Z$52              )  )</f>
        <v>9.25</v>
      </c>
      <c r="AK418" s="16">
        <f>IF( 数据!AK418&lt;=6,(数据!AK418-1)*权重!AA$48,              IF(数据!AK418&lt;=10, 5*权重!AA$48+(数据!AK418-4)*权重!AA$50,                              5*权重!AA$48+4*权重!AA$50+(数据!AK418-10)*权重!AA$52              )  )</f>
        <v>-1.1000000000000001</v>
      </c>
      <c r="AL418" s="16">
        <f>IF( 数据!AL418&lt;=6,(数据!AL418-1)*权重!AB$48,              IF(数据!AL418&lt;=12, 5*权重!AB$48+(数据!AL418-6)*权重!AB$49,                              5*权重!AB$48+6*权重!AB$49+(数据!AL418-12)*权重!AB$51              )
 )</f>
        <v>12.6</v>
      </c>
      <c r="AM418" s="16">
        <f>IF( 数据!AM418&lt;=6,(数据!AM418-1)*权重!AC$48,              IF(数据!AM418&lt;=12, 5*权重!AC$48+(数据!AM418-6)*权重!AC$49,                              5*权重!AC$48+6*权重!AC$49+(数据!AM418-12)*权重!AC$51              )
 )</f>
        <v>8.8666666666666671</v>
      </c>
      <c r="AN418" s="16">
        <f>IF( 数据!AN418&lt;=6,(数据!AN418-1)*权重!AD$48,              IF(数据!AN418&lt;=12, 5*权重!AD$48+(数据!AN418-6)*权重!AD$49,                              5*权重!AD$48+6*权重!AD$49+(数据!AN418-12)*权重!AD$51              )
 )</f>
        <v>77.333333333333329</v>
      </c>
      <c r="AO418" s="16">
        <f>IF( 数据!AO418&lt;=6,(数据!AO418-1)*权重!AE$48,              IF(数据!AO418&lt;=12, 5*权重!AE$48+(数据!AO418-6)*权重!AE$49,                              5*权重!AE$48+6*权重!AE$49+(数据!AO418-12)*权重!AE$51              )
 )</f>
        <v>9.7333333333333343</v>
      </c>
      <c r="AP418" s="16">
        <f>IF( 数据!AP418&lt;=6,(数据!AP418-1)*权重!AF$48,              IF(数据!AP418&lt;=12, 5*权重!AF$48+(数据!AP418-6)*权重!AF$49,                              5*权重!AF$48+6*权重!AF$49+(数据!AP418-12)*权重!AF$51              )
 )</f>
        <v>14.466666666666667</v>
      </c>
      <c r="AQ418" s="16">
        <f>IF( 数据!AQ418&lt;=6,(数据!AQ418-1)*权重!AG$48,              IF(数据!AQ418&lt;=12, 5*权重!AG$48+(数据!AQ418-6)*权重!AG$49,                              5*权重!AG$48+6*权重!AG$49+(数据!AQ418-12)*权重!AG$51              )
 )</f>
        <v>18.833333333333336</v>
      </c>
      <c r="AR418" s="16">
        <f>IF( 数据!AR418&lt;=6,(数据!AR418-1)*权重!AH$48,              IF(数据!AR418&lt;=12, 5*权重!AH$48+(数据!AR418-6)*权重!AH$49,                              5*权重!AH$48+6*权重!AH$49+(数据!AR418-12)*权重!AH$51              )
 )</f>
        <v>13.399999999999999</v>
      </c>
      <c r="AS418" s="16">
        <f>IF( 数据!AS418&lt;=6,(数据!AS418-1)*权重!AI$48,              IF(数据!AS418&lt;=12, 5*权重!AI$48+(数据!AS418-6)*权重!AI$49,                              5*权重!AI$48+6*权重!AI$49+(数据!AS418-12)*权重!AI$51              )
 )</f>
        <v>4.416666666666667</v>
      </c>
      <c r="AT418" s="16">
        <f>IF( 数据!AT418&lt;=6,(数据!AT418-1)*权重!AJ$48,              IF(数据!AT418&lt;=12, 5*权重!AJ$48+(数据!AT418-6)*权重!AJ$49,                              5*权重!AJ$48+6*权重!AJ$49+(数据!AT418-12)*权重!AJ$51              )
 )</f>
        <v>71.875</v>
      </c>
      <c r="AU418" s="16">
        <f>IF( 数据!AU418&lt;=6,(数据!AU418-1)*权重!AK$48,              IF(数据!AU418&lt;=12, 5*权重!AK$48+(数据!AU418-6)*权重!AK$49,                              5*权重!AK$48+6*权重!AK$49+(数据!AU418-12)*权重!AK$51              )
 )</f>
        <v>14.499999999999998</v>
      </c>
      <c r="AV418" s="16">
        <f>IF( 数据!AV418&lt;=6,(数据!AV418-1)*权重!AL$48,              IF(数据!AV418&lt;=10, 5*权重!AL$48+(数据!AV418-4)*权重!AL$50,                              5*权重!AL$48+4*权重!AL$50+(数据!AV418-10)*权重!AL$52              )  )</f>
        <v>2.9749999999999996</v>
      </c>
      <c r="AW418" s="16">
        <f>IF( 数据!AW418&lt;=6,(数据!AW418-1)*权重!AM$48,              IF(数据!AW418&lt;=10, 5*权重!AM$48+(数据!AW418-4)*权重!AM$50,                              5*权重!AM$48+4*权重!AM$50+(数据!AW418-10)*权重!AM$52              )  )</f>
        <v>4.2</v>
      </c>
      <c r="AX418" s="16">
        <f>IF( 数据!AX418&lt;=6,(数据!AX418-1)*权重!AN$48,              IF(数据!AX418&lt;=10, 5*权重!AN$48+(数据!AX418-4)*权重!AN$50,                              5*权重!AN$48+4*权重!AN$50+(数据!AX418-10)*权重!AN$52              )  )</f>
        <v>22.912499999999998</v>
      </c>
      <c r="AY418" s="8">
        <v>1</v>
      </c>
      <c r="AZ418" s="8">
        <v>1</v>
      </c>
      <c r="BA418" s="8">
        <v>3</v>
      </c>
      <c r="BB418" s="8">
        <v>1</v>
      </c>
      <c r="BC418" s="8">
        <v>1</v>
      </c>
      <c r="BD418" s="8">
        <v>2</v>
      </c>
      <c r="BE418" s="8">
        <v>2</v>
      </c>
      <c r="BF418" s="8">
        <v>2</v>
      </c>
      <c r="BG418" s="8">
        <v>2</v>
      </c>
      <c r="BH418" s="8">
        <v>2</v>
      </c>
      <c r="BI418" s="8">
        <v>3</v>
      </c>
      <c r="BJ418" s="8" t="s">
        <v>26</v>
      </c>
      <c r="BK418" s="8" t="s">
        <v>20</v>
      </c>
      <c r="BL418" s="8">
        <v>15</v>
      </c>
      <c r="BM418" s="8" t="s">
        <v>26</v>
      </c>
      <c r="BN418" s="8"/>
      <c r="BO418" s="8">
        <v>5</v>
      </c>
      <c r="BP418" s="34">
        <v>46203</v>
      </c>
      <c r="BQ418" s="8" t="s">
        <v>21</v>
      </c>
      <c r="BR418" s="8" t="s">
        <v>156</v>
      </c>
    </row>
    <row r="419" spans="1:70" ht="15.5" thickBot="1" x14ac:dyDescent="0.35">
      <c r="A419" s="8" t="s">
        <v>26</v>
      </c>
      <c r="B419" s="16">
        <f t="shared" si="16"/>
        <v>406.46666666666658</v>
      </c>
      <c r="C419" s="8" t="s">
        <v>765</v>
      </c>
      <c r="D419" s="8" t="s">
        <v>154</v>
      </c>
      <c r="E419" s="33">
        <v>1</v>
      </c>
      <c r="F419" s="8">
        <v>0</v>
      </c>
      <c r="G419" s="8" t="s">
        <v>157</v>
      </c>
      <c r="H419" s="8" t="s">
        <v>410</v>
      </c>
      <c r="I419" s="8">
        <v>22</v>
      </c>
      <c r="J419" s="8">
        <v>126</v>
      </c>
      <c r="K419" s="8">
        <v>144</v>
      </c>
      <c r="L419" s="16">
        <f>IF( 数据!L419&lt;=6,(数据!L419-1)*权重!B$48,              IF(数据!L419&lt;=12, 5*权重!B$48+(数据!L419-6)*权重!B$49,                              5*权重!B$48+6*权重!B$49+(数据!L419-12)*权重!B$51              )
 )</f>
        <v>3.1666666666666665</v>
      </c>
      <c r="M419" s="16">
        <f>IF( 数据!M419&lt;=6,(数据!M419-1)*权重!C$48,              IF(数据!M419&lt;=12, 5*权重!C$48+(数据!M419-6)*权重!C$49,                              5*权重!C$48+6*权重!C$49+(数据!M419-12)*权重!C$51              )
 )</f>
        <v>0.5</v>
      </c>
      <c r="N419" s="16">
        <f>IF( 数据!N419&lt;=6,(数据!N419-1)*权重!D$48,              IF(数据!N419&lt;=12, 5*权重!D$48+(数据!N419-6)*权重!D$49,                              5*权重!D$48+6*权重!D$49+(数据!N419-12)*权重!D$51              )
 )</f>
        <v>-0.55833333333333335</v>
      </c>
      <c r="O419" s="16">
        <f>IF( 数据!O419&lt;=6,(数据!O419-1)*权重!E$48,              IF(数据!O419&lt;=12, 5*权重!E$48+(数据!O419-6)*权重!E$49,                              5*权重!E$48+6*权重!E$49+(数据!O419-12)*权重!E$51              )
 )</f>
        <v>0</v>
      </c>
      <c r="P419" s="16">
        <f>IF( 数据!P419&lt;=6,(数据!P419-1)*权重!F$48,              IF(数据!P419&lt;=12, 5*权重!F$48+(数据!P419-6)*权重!F$49,                              5*权重!F$48+6*权重!F$49+(数据!P419-12)*权重!F$51              )
 )</f>
        <v>-3.4999999999999996</v>
      </c>
      <c r="Q419" s="16">
        <f>IF( 数据!Q419&lt;=6,(数据!Q419-1)*权重!G$48,              IF(数据!Q419&lt;=12, 5*权重!G$48+(数据!Q419-6)*权重!G$49,                              5*权重!G$48+6*权重!G$49+(数据!Q419-12)*权重!G$51              )
 )</f>
        <v>0</v>
      </c>
      <c r="R419" s="16">
        <f>IF( 数据!R419&lt;=6,(数据!R419-1)*权重!H$48,              IF(数据!R419&lt;=12, 5*权重!H$48+(数据!R419-6)*权重!H$49,                              5*权重!H$48+6*权重!H$49+(数据!R419-12)*权重!H$51              )
 )</f>
        <v>0</v>
      </c>
      <c r="S419" s="16">
        <f>IF( 数据!S419&lt;=6,(数据!S419-1)*权重!I$48,              IF(数据!S419&lt;=12, 5*权重!I$48+(数据!S419-6)*权重!I$49,                              5*权重!I$48+6*权重!I$49+(数据!S419-12)*权重!I$51              )
 )</f>
        <v>19.299999999999997</v>
      </c>
      <c r="T419" s="16">
        <f>IF( 数据!T419&lt;=6,(数据!T419-1)*权重!J$48,              IF(数据!T419&lt;=12, 5*权重!J$48+(数据!T419-6)*权重!J$49,                              5*权重!J$48+6*权重!J$49+(数据!T419-12)*权重!J$51              )
 )</f>
        <v>0.41666666666666652</v>
      </c>
      <c r="U419" s="16">
        <f>IF( 数据!U419&lt;=6,(数据!U419-1)*权重!K$48,              IF(数据!U419&lt;=12, 5*权重!K$48+(数据!U419-6)*权重!K$49,                              5*权重!K$48+6*权重!K$49+(数据!U419-12)*权重!K$51              )
 )</f>
        <v>0</v>
      </c>
      <c r="V419" s="16">
        <f>IF( 数据!V419&lt;=6,(数据!V419-1)*权重!L$48,              IF(数据!V419&lt;=12, 5*权重!L$48+(数据!V419-6)*权重!L$49,                              5*权重!L$48+6*权重!L$49+(数据!V419-12)*权重!L$51              )
 )</f>
        <v>7.5000000000000009</v>
      </c>
      <c r="W419" s="16">
        <f>IF( 数据!W419&lt;=6,(数据!W419-1)*权重!M$48,              IF(数据!W419&lt;=12, 5*权重!M$48+(数据!W419-6)*权重!M$49,                              5*权重!M$48+6*权重!M$49+(数据!W419-12)*权重!M$51              )
 )</f>
        <v>-0.5</v>
      </c>
      <c r="X419" s="16">
        <f>IF( 数据!X419&lt;=6,(数据!X419-1)*权重!N$48,              IF(数据!X419&lt;=12, 5*权重!N$48+(数据!X419-6)*权重!N$49,                              5*权重!N$48+6*权重!N$49+(数据!X419-12)*权重!N$51              )
 )</f>
        <v>2.2999999999999998</v>
      </c>
      <c r="Y419" s="16">
        <f>IF( 数据!Y419&lt;=6,(数据!Y419-1)*权重!O$48,              IF(数据!Y419&lt;=12, 5*权重!O$48+(数据!Y419-6)*权重!O$49,                              5*权重!O$48+6*权重!O$49+(数据!Y419-12)*权重!O$51              )
 )</f>
        <v>1.7</v>
      </c>
      <c r="Z419" s="16">
        <f>IF( 数据!Z419&lt;=6,(数据!Z419-1)*权重!P$48,              IF(数据!Z419&lt;=10, 5*权重!P$48+(数据!Z419-4)*权重!P$50,                              5*权重!P$48+4*权重!P$50+(数据!Z419-10)*权重!P$52              )  )</f>
        <v>-0.90000000000000013</v>
      </c>
      <c r="AA419" s="16">
        <f>IF( 数据!AA419&lt;=6,(数据!AA419-1)*权重!Q$48,              IF(数据!AA419&lt;=12, 5*权重!Q$48+(数据!AA419-6)*权重!Q$49,                              5*权重!Q$48+6*权重!Q$49+(数据!AA419-12)*权重!Q$51              )
 )</f>
        <v>5.3666666666666663</v>
      </c>
      <c r="AB419" s="16">
        <f>IF( 数据!AB419&lt;=6,(数据!AB419-1)*权重!R$48,              IF(数据!AB419&lt;=10, 5*权重!R$48+(数据!AB419-4)*权重!R$50,                              5*权重!R$48+4*权重!R$50+(数据!AB419-10)*权重!R$52              )  )</f>
        <v>56</v>
      </c>
      <c r="AC419" s="16">
        <f>IF( 数据!AC419&lt;=6,(数据!AC419-1)*权重!S$48,              IF(数据!AC419&lt;=12, 5*权重!S$48+(数据!AC419-6)*权重!S$49,                              5*权重!S$48+6*权重!S$49+(数据!AC419-12)*权重!S$51              )
 )</f>
        <v>17.25</v>
      </c>
      <c r="AD419" s="16">
        <f>IF( 数据!AD419&lt;=6,(数据!AD419-1)*权重!T$48,              IF(数据!AD419&lt;=12, 5*权重!T$48+(数据!AD419-6)*权重!T$49,                              5*权重!T$48+6*权重!T$49+(数据!AD419-12)*权重!T$51              )
 )</f>
        <v>-1.5999999999999996</v>
      </c>
      <c r="AE419" s="16">
        <f>IF( 数据!AE419&lt;=6,(数据!AE419-1)*权重!U$48,              IF(数据!AE419&lt;=10, 5*权重!U$48+(数据!AE419-4)*权重!U$50,                              5*权重!U$48+4*权重!U$50+(数据!AE419-10)*权重!U$52              )  )</f>
        <v>-2.9999999999999996</v>
      </c>
      <c r="AF419" s="16">
        <f>IF( 数据!AF419&lt;=6,(数据!AF419-1)*权重!V$48,              IF(数据!AF419&lt;=10, 5*权重!V$48+(数据!AF419-4)*权重!V$50,                              5*权重!V$48+4*权重!V$50+(数据!AF419-10)*权重!V$52              )  )</f>
        <v>7.3500000000000005</v>
      </c>
      <c r="AG419" s="16">
        <f>IF( 数据!AG419&lt;=6,(数据!AG419-1)*权重!W$48,              IF(数据!AG419&lt;=12, 5*权重!W$48+(数据!AG419-6)*权重!W$49,                              5*权重!W$48+6*权重!W$49+(数据!AG419-12)*权重!W$51              )
 )</f>
        <v>3.3</v>
      </c>
      <c r="AH419" s="16">
        <f>IF( 数据!AH419&lt;=6,(数据!AH419-1)*权重!X$48,              IF(数据!AH419&lt;=10, 5*权重!X$48+(数据!AH419-4)*权重!X$50,                              5*权重!X$48+4*权重!X$50+(数据!AH419-10)*权重!X$52              )  )</f>
        <v>-1.125</v>
      </c>
      <c r="AI419" s="16">
        <f>IF( 数据!AI419&lt;=6,(数据!AI419-1)*权重!Y$48,              IF(数据!AI419&lt;=12, 5*权重!Y$48+(数据!AI419-6)*权重!Y$49,                              5*权重!Y$48+6*权重!Y$49+(数据!AI419-12)*权重!Y$51              )
 )</f>
        <v>3.3333333333333354E-2</v>
      </c>
      <c r="AJ419" s="16">
        <f>IF( 数据!AJ419&lt;=6,(数据!AJ419-1)*权重!Z$48,              IF(数据!AJ419&lt;=10, 5*权重!Z$48+(数据!AJ419-4)*权重!Z$50,                              5*权重!Z$48+4*权重!Z$50+(数据!AJ419-10)*权重!Z$52              )  )</f>
        <v>9.25</v>
      </c>
      <c r="AK419" s="16">
        <f>IF( 数据!AK419&lt;=6,(数据!AK419-1)*权重!AA$48,              IF(数据!AK419&lt;=10, 5*权重!AA$48+(数据!AK419-4)*权重!AA$50,                              5*权重!AA$48+4*权重!AA$50+(数据!AK419-10)*权重!AA$52              )  )</f>
        <v>-2.6000000000000005</v>
      </c>
      <c r="AL419" s="16">
        <f>IF( 数据!AL419&lt;=6,(数据!AL419-1)*权重!AB$48,              IF(数据!AL419&lt;=12, 5*权重!AB$48+(数据!AL419-6)*权重!AB$49,                              5*权重!AB$48+6*权重!AB$49+(数据!AL419-12)*权重!AB$51              )
 )</f>
        <v>12.6</v>
      </c>
      <c r="AM419" s="16">
        <f>IF( 数据!AM419&lt;=6,(数据!AM419-1)*权重!AC$48,              IF(数据!AM419&lt;=12, 5*权重!AC$48+(数据!AM419-6)*权重!AC$49,                              5*权重!AC$48+6*权重!AC$49+(数据!AM419-12)*权重!AC$51              )
 )</f>
        <v>8.3666666666666671</v>
      </c>
      <c r="AN419" s="16">
        <f>IF( 数据!AN419&lt;=6,(数据!AN419-1)*权重!AD$48,              IF(数据!AN419&lt;=12, 5*权重!AD$48+(数据!AN419-6)*权重!AD$49,                              5*权重!AD$48+6*权重!AD$49+(数据!AN419-12)*权重!AD$51              )
 )</f>
        <v>77.333333333333329</v>
      </c>
      <c r="AO419" s="16">
        <f>IF( 数据!AO419&lt;=6,(数据!AO419-1)*权重!AE$48,              IF(数据!AO419&lt;=12, 5*权重!AE$48+(数据!AO419-6)*权重!AE$49,                              5*权重!AE$48+6*权重!AE$49+(数据!AO419-12)*权重!AE$51              )
 )</f>
        <v>8.3500000000000014</v>
      </c>
      <c r="AP419" s="16">
        <f>IF( 数据!AP419&lt;=6,(数据!AP419-1)*权重!AF$48,              IF(数据!AP419&lt;=12, 5*权重!AF$48+(数据!AP419-6)*权重!AF$49,                              5*权重!AF$48+6*权重!AF$49+(数据!AP419-12)*权重!AF$51              )
 )</f>
        <v>17.366666666666667</v>
      </c>
      <c r="AQ419" s="16">
        <f>IF( 数据!AQ419&lt;=6,(数据!AQ419-1)*权重!AG$48,              IF(数据!AQ419&lt;=12, 5*权重!AG$48+(数据!AQ419-6)*权重!AG$49,                              5*权重!AG$48+6*权重!AG$49+(数据!AQ419-12)*权重!AG$51              )
 )</f>
        <v>17.8</v>
      </c>
      <c r="AR419" s="16">
        <f>IF( 数据!AR419&lt;=6,(数据!AR419-1)*权重!AH$48,              IF(数据!AR419&lt;=12, 5*权重!AH$48+(数据!AR419-6)*权重!AH$49,                              5*权重!AH$48+6*权重!AH$49+(数据!AR419-12)*权重!AH$51              )
 )</f>
        <v>16.899999999999999</v>
      </c>
      <c r="AS419" s="16">
        <f>IF( 数据!AS419&lt;=6,(数据!AS419-1)*权重!AI$48,              IF(数据!AS419&lt;=12, 5*权重!AI$48+(数据!AS419-6)*权重!AI$49,                              5*权重!AI$48+6*权重!AI$49+(数据!AS419-12)*权重!AI$51              )
 )</f>
        <v>6.6500000000000012</v>
      </c>
      <c r="AT419" s="16">
        <f>IF( 数据!AT419&lt;=6,(数据!AT419-1)*权重!AJ$48,              IF(数据!AT419&lt;=12, 5*权重!AJ$48+(数据!AT419-6)*权重!AJ$49,                              5*权重!AJ$48+6*权重!AJ$49+(数据!AT419-12)*权重!AJ$51              )
 )</f>
        <v>76.75</v>
      </c>
      <c r="AU419" s="16">
        <f>IF( 数据!AU419&lt;=6,(数据!AU419-1)*权重!AK$48,              IF(数据!AU419&lt;=12, 5*权重!AK$48+(数据!AU419-6)*权重!AK$49,                              5*权重!AK$48+6*权重!AK$49+(数据!AU419-12)*权重!AK$51              )
 )</f>
        <v>14.499999999999998</v>
      </c>
      <c r="AV419" s="16">
        <f>IF( 数据!AV419&lt;=6,(数据!AV419-1)*权重!AL$48,              IF(数据!AV419&lt;=10, 5*权重!AL$48+(数据!AV419-4)*权重!AL$50,                              5*权重!AL$48+4*权重!AL$50+(数据!AV419-10)*权重!AL$52              )  )</f>
        <v>1.7</v>
      </c>
      <c r="AW419" s="16">
        <f>IF( 数据!AW419&lt;=6,(数据!AW419-1)*权重!AM$48,              IF(数据!AW419&lt;=10, 5*权重!AM$48+(数据!AW419-4)*权重!AM$50,                              5*权重!AM$48+4*权重!AM$50+(数据!AW419-10)*权重!AM$52              )  )</f>
        <v>3.0750000000000002</v>
      </c>
      <c r="AX419" s="16">
        <f>IF( 数据!AX419&lt;=6,(数据!AX419-1)*权重!AN$48,              IF(数据!AX419&lt;=10, 5*权重!AN$48+(数据!AX419-4)*权重!AN$50,                              5*权重!AN$48+4*权重!AN$50+(数据!AX419-10)*权重!AN$52              )  )</f>
        <v>25.424999999999997</v>
      </c>
      <c r="AY419" s="8">
        <v>1</v>
      </c>
      <c r="AZ419" s="8">
        <v>3</v>
      </c>
      <c r="BA419" s="8">
        <v>1</v>
      </c>
      <c r="BB419" s="8">
        <v>3</v>
      </c>
      <c r="BC419" s="8">
        <v>2</v>
      </c>
      <c r="BD419" s="8">
        <v>2</v>
      </c>
      <c r="BE419" s="8">
        <v>3</v>
      </c>
      <c r="BF419" s="8">
        <v>1</v>
      </c>
      <c r="BG419" s="8">
        <v>3</v>
      </c>
      <c r="BH419" s="8">
        <v>1</v>
      </c>
      <c r="BI419" s="8">
        <v>2</v>
      </c>
      <c r="BJ419" s="8" t="s">
        <v>26</v>
      </c>
      <c r="BK419" s="8" t="s">
        <v>20</v>
      </c>
      <c r="BL419" s="8">
        <v>12</v>
      </c>
      <c r="BM419" s="8" t="s">
        <v>26</v>
      </c>
      <c r="BN419" s="8"/>
      <c r="BO419" s="8">
        <v>2</v>
      </c>
      <c r="BP419" s="34">
        <v>46934</v>
      </c>
      <c r="BQ419" s="8" t="s">
        <v>21</v>
      </c>
      <c r="BR419" s="8" t="s">
        <v>156</v>
      </c>
    </row>
    <row r="420" spans="1:70" ht="15.5" thickBot="1" x14ac:dyDescent="0.35">
      <c r="A420" s="8" t="s">
        <v>26</v>
      </c>
      <c r="B420" s="16">
        <f t="shared" si="16"/>
        <v>317.84916666666663</v>
      </c>
      <c r="C420" s="8" t="s">
        <v>766</v>
      </c>
      <c r="D420" s="8" t="s">
        <v>154</v>
      </c>
      <c r="E420" s="33">
        <v>1</v>
      </c>
      <c r="F420" s="8">
        <v>0</v>
      </c>
      <c r="G420" s="8" t="s">
        <v>33</v>
      </c>
      <c r="H420" s="8" t="s">
        <v>32</v>
      </c>
      <c r="I420" s="8">
        <v>35</v>
      </c>
      <c r="J420" s="8">
        <v>110</v>
      </c>
      <c r="K420" s="8">
        <v>125</v>
      </c>
      <c r="L420" s="16">
        <f>IF( 数据!L420&lt;=6,(数据!L420-1)*权重!B$48,              IF(数据!L420&lt;=12, 5*权重!B$48+(数据!L420-6)*权重!B$49,                              5*权重!B$48+6*权重!B$49+(数据!L420-12)*权重!B$51              )
 )</f>
        <v>3.25</v>
      </c>
      <c r="M420" s="16">
        <f>IF( 数据!M420&lt;=6,(数据!M420-1)*权重!C$48,              IF(数据!M420&lt;=12, 5*权重!C$48+(数据!M420-6)*权重!C$49,                              5*权重!C$48+6*权重!C$49+(数据!M420-12)*权重!C$51              )
 )</f>
        <v>1.1599999999999999</v>
      </c>
      <c r="N420" s="16">
        <f>IF( 数据!N420&lt;=6,(数据!N420-1)*权重!D$48,              IF(数据!N420&lt;=12, 5*权重!D$48+(数据!N420-6)*权重!D$49,                              5*权重!D$48+6*权重!D$49+(数据!N420-12)*权重!D$51              )
 )</f>
        <v>0.32</v>
      </c>
      <c r="O420" s="16">
        <f>IF( 数据!O420&lt;=6,(数据!O420-1)*权重!E$48,              IF(数据!O420&lt;=12, 5*权重!E$48+(数据!O420-6)*权重!E$49,                              5*权重!E$48+6*权重!E$49+(数据!O420-12)*权重!E$51              )
 )</f>
        <v>0</v>
      </c>
      <c r="P420" s="16">
        <f>IF( 数据!P420&lt;=6,(数据!P420-1)*权重!F$48,              IF(数据!P420&lt;=12, 5*权重!F$48+(数据!P420-6)*权重!F$49,                              5*权重!F$48+6*权重!F$49+(数据!P420-12)*权重!F$51              )
 )</f>
        <v>-3.5666666666666664</v>
      </c>
      <c r="Q420" s="16">
        <f>IF( 数据!Q420&lt;=6,(数据!Q420-1)*权重!G$48,              IF(数据!Q420&lt;=12, 5*权重!G$48+(数据!Q420-6)*权重!G$49,                              5*权重!G$48+6*权重!G$49+(数据!Q420-12)*权重!G$51              )
 )</f>
        <v>0</v>
      </c>
      <c r="R420" s="16">
        <f>IF( 数据!R420&lt;=6,(数据!R420-1)*权重!H$48,              IF(数据!R420&lt;=12, 5*权重!H$48+(数据!R420-6)*权重!H$49,                              5*权重!H$48+6*权重!H$49+(数据!R420-12)*权重!H$51              )
 )</f>
        <v>0</v>
      </c>
      <c r="S420" s="16">
        <f>IF( 数据!S420&lt;=6,(数据!S420-1)*权重!I$48,              IF(数据!S420&lt;=12, 5*权重!I$48+(数据!S420-6)*权重!I$49,                              5*权重!I$48+6*权重!I$49+(数据!S420-12)*权重!I$51              )
 )</f>
        <v>2.4</v>
      </c>
      <c r="T420" s="16">
        <f>IF( 数据!T420&lt;=6,(数据!T420-1)*权重!J$48,              IF(数据!T420&lt;=12, 5*权重!J$48+(数据!T420-6)*权重!J$49,                              5*权重!J$48+6*权重!J$49+(数据!T420-12)*权重!J$51              )
 )</f>
        <v>2.8833333333333333</v>
      </c>
      <c r="U420" s="16">
        <f>IF( 数据!U420&lt;=6,(数据!U420-1)*权重!K$48,              IF(数据!U420&lt;=12, 5*权重!K$48+(数据!U420-6)*权重!K$49,                              5*权重!K$48+6*权重!K$49+(数据!U420-12)*权重!K$51              )
 )</f>
        <v>0</v>
      </c>
      <c r="V420" s="16">
        <f>IF( 数据!V420&lt;=6,(数据!V420-1)*权重!L$48,              IF(数据!V420&lt;=12, 5*权重!L$48+(数据!V420-6)*权重!L$49,                              5*权重!L$48+6*权重!L$49+(数据!V420-12)*权重!L$51              )
 )</f>
        <v>1.06</v>
      </c>
      <c r="W420" s="16">
        <f>IF( 数据!W420&lt;=6,(数据!W420-1)*权重!M$48,              IF(数据!W420&lt;=12, 5*权重!M$48+(数据!W420-6)*权重!M$49,                              5*权重!M$48+6*权重!M$49+(数据!W420-12)*权重!M$51              )
 )</f>
        <v>-0.58333333333333326</v>
      </c>
      <c r="X420" s="16">
        <f>IF( 数据!X420&lt;=6,(数据!X420-1)*权重!N$48,              IF(数据!X420&lt;=12, 5*权重!N$48+(数据!X420-6)*权重!N$49,                              5*权重!N$48+6*权重!N$49+(数据!X420-12)*权重!N$51              )
 )</f>
        <v>2.2166666666666663</v>
      </c>
      <c r="Y420" s="16">
        <f>IF( 数据!Y420&lt;=6,(数据!Y420-1)*权重!O$48,              IF(数据!Y420&lt;=12, 5*权重!O$48+(数据!Y420-6)*权重!O$49,                              5*权重!O$48+6*权重!O$49+(数据!Y420-12)*权重!O$51              )
 )</f>
        <v>0.48</v>
      </c>
      <c r="Z420" s="16">
        <f>IF( 数据!Z420&lt;=6,(数据!Z420-1)*权重!P$48,              IF(数据!Z420&lt;=10, 5*权重!P$48+(数据!Z420-4)*权重!P$50,                              5*权重!P$48+4*权重!P$50+(数据!Z420-10)*权重!P$52              )  )</f>
        <v>-1.7250000000000001</v>
      </c>
      <c r="AA420" s="16">
        <f>IF( 数据!AA420&lt;=6,(数据!AA420-1)*权重!Q$48,              IF(数据!AA420&lt;=12, 5*权重!Q$48+(数据!AA420-6)*权重!Q$49,                              5*权重!Q$48+6*权重!Q$49+(数据!AA420-12)*权重!Q$51              )
 )</f>
        <v>5.166666666666667</v>
      </c>
      <c r="AB420" s="16">
        <f>IF( 数据!AB420&lt;=6,(数据!AB420-1)*权重!R$48,              IF(数据!AB420&lt;=10, 5*权重!R$48+(数据!AB420-4)*权重!R$50,                              5*权重!R$48+4*权重!R$50+(数据!AB420-10)*权重!R$52              )  )</f>
        <v>57.400000000000006</v>
      </c>
      <c r="AC420" s="16">
        <f>IF( 数据!AC420&lt;=6,(数据!AC420-1)*权重!S$48,              IF(数据!AC420&lt;=12, 5*权重!S$48+(数据!AC420-6)*权重!S$49,                              5*权重!S$48+6*权重!S$49+(数据!AC420-12)*权重!S$51              )
 )</f>
        <v>18</v>
      </c>
      <c r="AD420" s="16">
        <f>IF( 数据!AD420&lt;=6,(数据!AD420-1)*权重!T$48,              IF(数据!AD420&lt;=12, 5*权重!T$48+(数据!AD420-6)*权重!T$49,                              5*权重!T$48+6*权重!T$49+(数据!AD420-12)*权重!T$51              )
 )</f>
        <v>-6.666666666666643E-2</v>
      </c>
      <c r="AE420" s="16">
        <f>IF( 数据!AE420&lt;=6,(数据!AE420-1)*权重!U$48,              IF(数据!AE420&lt;=10, 5*权重!U$48+(数据!AE420-4)*权重!U$50,                              5*权重!U$48+4*权重!U$50+(数据!AE420-10)*权重!U$52              )  )</f>
        <v>-2.4499999999999993</v>
      </c>
      <c r="AF420" s="16">
        <f>IF( 数据!AF420&lt;=6,(数据!AF420-1)*权重!V$48,              IF(数据!AF420&lt;=10, 5*权重!V$48+(数据!AF420-4)*权重!V$50,                              5*权重!V$48+4*权重!V$50+(数据!AF420-10)*权重!V$52              )  )</f>
        <v>6.5250000000000004</v>
      </c>
      <c r="AG420" s="16">
        <f>IF( 数据!AG420&lt;=6,(数据!AG420-1)*权重!W$48,              IF(数据!AG420&lt;=12, 5*权重!W$48+(数据!AG420-6)*权重!W$49,                              5*权重!W$48+6*权重!W$49+(数据!AG420-12)*权重!W$51              )
 )</f>
        <v>7</v>
      </c>
      <c r="AH420" s="16">
        <f>IF( 数据!AH420&lt;=6,(数据!AH420-1)*权重!X$48,              IF(数据!AH420&lt;=10, 5*权重!X$48+(数据!AH420-4)*权重!X$50,                              5*权重!X$48+4*权重!X$50+(数据!AH420-10)*权重!X$52              )  )</f>
        <v>-1.75</v>
      </c>
      <c r="AI420" s="16">
        <f>IF( 数据!AI420&lt;=6,(数据!AI420-1)*权重!Y$48,              IF(数据!AI420&lt;=12, 5*权重!Y$48+(数据!AI420-6)*权重!Y$49,                              5*权重!Y$48+6*权重!Y$49+(数据!AI420-12)*权重!Y$51              )
 )</f>
        <v>0</v>
      </c>
      <c r="AJ420" s="16">
        <f>IF( 数据!AJ420&lt;=6,(数据!AJ420-1)*权重!Z$48,              IF(数据!AJ420&lt;=10, 5*权重!Z$48+(数据!AJ420-4)*权重!Z$50,                              5*权重!Z$48+4*权重!Z$50+(数据!AJ420-10)*权重!Z$52              )  )</f>
        <v>8.6625000000000014</v>
      </c>
      <c r="AK420" s="16">
        <f>IF( 数据!AK420&lt;=6,(数据!AK420-1)*权重!AA$48,              IF(数据!AK420&lt;=10, 5*权重!AA$48+(数据!AK420-4)*权重!AA$50,                              5*权重!AA$48+4*权重!AA$50+(数据!AK420-10)*权重!AA$52              )  )</f>
        <v>-1.1000000000000001</v>
      </c>
      <c r="AL420" s="16">
        <f>IF( 数据!AL420&lt;=6,(数据!AL420-1)*权重!AB$48,              IF(数据!AL420&lt;=12, 5*权重!AB$48+(数据!AL420-6)*权重!AB$49,                              5*权重!AB$48+6*权重!AB$49+(数据!AL420-12)*权重!AB$51              )
 )</f>
        <v>11.716666666666665</v>
      </c>
      <c r="AM420" s="16">
        <f>IF( 数据!AM420&lt;=6,(数据!AM420-1)*权重!AC$48,              IF(数据!AM420&lt;=12, 5*权重!AC$48+(数据!AM420-6)*权重!AC$49,                              5*权重!AC$48+6*权重!AC$49+(数据!AM420-12)*权重!AC$51              )
 )</f>
        <v>8.2333333333333343</v>
      </c>
      <c r="AN420" s="16">
        <f>IF( 数据!AN420&lt;=6,(数据!AN420-1)*权重!AD$48,              IF(数据!AN420&lt;=12, 5*权重!AD$48+(数据!AN420-6)*权重!AD$49,                              5*权重!AD$48+6*权重!AD$49+(数据!AN420-12)*权重!AD$51              )
 )</f>
        <v>31.833333333333332</v>
      </c>
      <c r="AO420" s="16">
        <f>IF( 数据!AO420&lt;=6,(数据!AO420-1)*权重!AE$48,              IF(数据!AO420&lt;=12, 5*权重!AE$48+(数据!AO420-6)*权重!AE$49,                              5*权重!AE$48+6*权重!AE$49+(数据!AO420-12)*权重!AE$51              )
 )</f>
        <v>22.9</v>
      </c>
      <c r="AP420" s="16">
        <f>IF( 数据!AP420&lt;=6,(数据!AP420-1)*权重!AF$48,              IF(数据!AP420&lt;=12, 5*权重!AF$48+(数据!AP420-6)*权重!AF$49,                              5*权重!AF$48+6*权重!AF$49+(数据!AP420-12)*权重!AF$51              )
 )</f>
        <v>14.466666666666667</v>
      </c>
      <c r="AQ420" s="16">
        <f>IF( 数据!AQ420&lt;=6,(数据!AQ420-1)*权重!AG$48,              IF(数据!AQ420&lt;=12, 5*权重!AG$48+(数据!AQ420-6)*权重!AG$49,                              5*权重!AG$48+6*权重!AG$49+(数据!AQ420-12)*权重!AG$51              )
 )</f>
        <v>18.316666666666666</v>
      </c>
      <c r="AR420" s="16">
        <f>IF( 数据!AR420&lt;=6,(数据!AR420-1)*权重!AH$48,              IF(数据!AR420&lt;=12, 5*权重!AH$48+(数据!AR420-6)*权重!AH$49,                              5*权重!AH$48+6*权重!AH$49+(数据!AR420-12)*权重!AH$51              )
 )</f>
        <v>14.566666666666665</v>
      </c>
      <c r="AS420" s="16">
        <f>IF( 数据!AS420&lt;=6,(数据!AS420-1)*权重!AI$48,              IF(数据!AS420&lt;=12, 5*权重!AI$48+(数据!AS420-6)*权重!AI$49,                              5*权重!AI$48+6*权重!AI$49+(数据!AS420-12)*权重!AI$51              )
 )</f>
        <v>7.6000000000000014</v>
      </c>
      <c r="AT420" s="16">
        <f>IF( 数据!AT420&lt;=6,(数据!AT420-1)*权重!AJ$48,              IF(数据!AT420&lt;=12, 5*权重!AJ$48+(数据!AT420-6)*权重!AJ$49,                              5*权重!AJ$48+6*权重!AJ$49+(数据!AT420-12)*权重!AJ$51              )
 )</f>
        <v>42.083333333333336</v>
      </c>
      <c r="AU420" s="16">
        <f>IF( 数据!AU420&lt;=6,(数据!AU420-1)*权重!AK$48,              IF(数据!AU420&lt;=12, 5*权重!AK$48+(数据!AU420-6)*权重!AK$49,                              5*权重!AK$48+6*权重!AK$49+(数据!AU420-12)*权重!AK$51              )
 )</f>
        <v>13.899999999999999</v>
      </c>
      <c r="AV420" s="16">
        <f>IF( 数据!AV420&lt;=6,(数据!AV420-1)*权重!AL$48,              IF(数据!AV420&lt;=10, 5*权重!AL$48+(数据!AV420-4)*权重!AL$50,                              5*权重!AL$48+4*权重!AL$50+(数据!AV420-10)*权重!AL$52              )  )</f>
        <v>2</v>
      </c>
      <c r="AW420" s="16">
        <f>IF( 数据!AW420&lt;=6,(数据!AW420-1)*权重!AM$48,              IF(数据!AW420&lt;=10, 5*权重!AM$48+(数据!AW420-4)*权重!AM$50,                              5*权重!AM$48+4*权重!AM$50+(数据!AW420-10)*权重!AM$52              )  )</f>
        <v>3.45</v>
      </c>
      <c r="AX420" s="16">
        <f>IF( 数据!AX420&lt;=6,(数据!AX420-1)*权重!AN$48,              IF(数据!AX420&lt;=10, 5*权重!AN$48+(数据!AX420-4)*权重!AN$50,                              5*权重!AN$48+4*权重!AN$50+(数据!AX420-10)*权重!AN$52              )  )</f>
        <v>21.5</v>
      </c>
      <c r="AY420" s="8">
        <v>12</v>
      </c>
      <c r="AZ420" s="8">
        <v>13</v>
      </c>
      <c r="BA420" s="8">
        <v>14</v>
      </c>
      <c r="BB420" s="8">
        <v>11</v>
      </c>
      <c r="BC420" s="8">
        <v>11</v>
      </c>
      <c r="BD420" s="8">
        <v>14</v>
      </c>
      <c r="BE420" s="8">
        <v>12</v>
      </c>
      <c r="BF420" s="8">
        <v>12</v>
      </c>
      <c r="BG420" s="8">
        <v>8</v>
      </c>
      <c r="BH420" s="8">
        <v>14</v>
      </c>
      <c r="BI420" s="8">
        <v>13</v>
      </c>
      <c r="BJ420" s="8" t="s">
        <v>26</v>
      </c>
      <c r="BK420" s="8" t="s">
        <v>20</v>
      </c>
      <c r="BL420" s="8">
        <v>13</v>
      </c>
      <c r="BM420" s="8" t="s">
        <v>26</v>
      </c>
      <c r="BN420" s="8"/>
      <c r="BO420" s="8" t="s">
        <v>26</v>
      </c>
      <c r="BP420" s="34">
        <v>46203</v>
      </c>
      <c r="BQ420" s="8" t="s">
        <v>21</v>
      </c>
      <c r="BR420" s="8" t="s">
        <v>156</v>
      </c>
    </row>
    <row r="421" spans="1:70" ht="15.5" thickBot="1" x14ac:dyDescent="0.35">
      <c r="A421" s="8" t="s">
        <v>26</v>
      </c>
      <c r="B421" s="16">
        <f t="shared" si="16"/>
        <v>385.81583333333333</v>
      </c>
      <c r="C421" s="8" t="s">
        <v>767</v>
      </c>
      <c r="D421" s="8" t="s">
        <v>154</v>
      </c>
      <c r="E421" s="33">
        <v>1</v>
      </c>
      <c r="F421" s="8">
        <v>0</v>
      </c>
      <c r="G421" s="8" t="s">
        <v>20</v>
      </c>
      <c r="H421" s="8" t="s">
        <v>427</v>
      </c>
      <c r="I421" s="8">
        <v>30</v>
      </c>
      <c r="J421" s="8">
        <v>125</v>
      </c>
      <c r="K421" s="8">
        <v>125</v>
      </c>
      <c r="L421" s="16">
        <f>IF( 数据!L421&lt;=6,(数据!L421-1)*权重!B$48,              IF(数据!L421&lt;=12, 5*权重!B$48+(数据!L421-6)*权重!B$49,                              5*权重!B$48+6*权重!B$49+(数据!L421-12)*权重!B$51              )
 )</f>
        <v>3.9333333333333331</v>
      </c>
      <c r="M421" s="16">
        <f>IF( 数据!M421&lt;=6,(数据!M421-1)*权重!C$48,              IF(数据!M421&lt;=12, 5*权重!C$48+(数据!M421-6)*权重!C$49,                              5*权重!C$48+6*权重!C$49+(数据!M421-12)*权重!C$51              )
 )</f>
        <v>1.7</v>
      </c>
      <c r="N421" s="16">
        <f>IF( 数据!N421&lt;=6,(数据!N421-1)*权重!D$48,              IF(数据!N421&lt;=12, 5*权重!D$48+(数据!N421-6)*权重!D$49,                              5*权重!D$48+6*权重!D$49+(数据!N421-12)*权重!D$51              )
 )</f>
        <v>-0.27999999999999992</v>
      </c>
      <c r="O421" s="16">
        <f>IF( 数据!O421&lt;=6,(数据!O421-1)*权重!E$48,              IF(数据!O421&lt;=12, 5*权重!E$48+(数据!O421-6)*权重!E$49,                              5*权重!E$48+6*权重!E$49+(数据!O421-12)*权重!E$51              )
 )</f>
        <v>0</v>
      </c>
      <c r="P421" s="16">
        <f>IF( 数据!P421&lt;=6,(数据!P421-1)*权重!F$48,              IF(数据!P421&lt;=12, 5*权重!F$48+(数据!P421-6)*权重!F$49,                              5*权重!F$48+6*权重!F$49+(数据!P421-12)*权重!F$51              )
 )</f>
        <v>-3.5166666666666662</v>
      </c>
      <c r="Q421" s="16">
        <f>IF( 数据!Q421&lt;=6,(数据!Q421-1)*权重!G$48,              IF(数据!Q421&lt;=12, 5*权重!G$48+(数据!Q421-6)*权重!G$49,                              5*权重!G$48+6*权重!G$49+(数据!Q421-12)*权重!G$51              )
 )</f>
        <v>0</v>
      </c>
      <c r="R421" s="16">
        <f>IF( 数据!R421&lt;=6,(数据!R421-1)*权重!H$48,              IF(数据!R421&lt;=12, 5*权重!H$48+(数据!R421-6)*权重!H$49,                              5*权重!H$48+6*权重!H$49+(数据!R421-12)*权重!H$51              )
 )</f>
        <v>0</v>
      </c>
      <c r="S421" s="16">
        <f>IF( 数据!S421&lt;=6,(数据!S421-1)*权重!I$48,              IF(数据!S421&lt;=12, 5*权重!I$48+(数据!S421-6)*权重!I$49,                              5*权重!I$48+6*权重!I$49+(数据!S421-12)*权重!I$51              )
 )</f>
        <v>12.133333333333333</v>
      </c>
      <c r="T421" s="16">
        <f>IF( 数据!T421&lt;=6,(数据!T421-1)*权重!J$48,              IF(数据!T421&lt;=12, 5*权重!J$48+(数据!T421-6)*权重!J$49,                              5*权重!J$48+6*权重!J$49+(数据!T421-12)*权重!J$51              )
 )</f>
        <v>0.29999999999999982</v>
      </c>
      <c r="U421" s="16">
        <f>IF( 数据!U421&lt;=6,(数据!U421-1)*权重!K$48,              IF(数据!U421&lt;=12, 5*权重!K$48+(数据!U421-6)*权重!K$49,                              5*权重!K$48+6*权重!K$49+(数据!U421-12)*权重!K$51              )
 )</f>
        <v>0</v>
      </c>
      <c r="V421" s="16">
        <f>IF( 数据!V421&lt;=6,(数据!V421-1)*权重!L$48,              IF(数据!V421&lt;=12, 5*权重!L$48+(数据!V421-6)*权重!L$49,                              5*权重!L$48+6*权重!L$49+(数据!V421-12)*权重!L$51              )
 )</f>
        <v>6.7666666666666675</v>
      </c>
      <c r="W421" s="16">
        <f>IF( 数据!W421&lt;=6,(数据!W421-1)*权重!M$48,              IF(数据!W421&lt;=12, 5*权重!M$48+(数据!W421-6)*权重!M$49,                              5*权重!M$48+6*权重!M$49+(数据!W421-12)*权重!M$51              )
 )</f>
        <v>-0.5</v>
      </c>
      <c r="X421" s="16">
        <f>IF( 数据!X421&lt;=6,(数据!X421-1)*权重!N$48,              IF(数据!X421&lt;=12, 5*权重!N$48+(数据!X421-6)*权重!N$49,                              5*权重!N$48+6*权重!N$49+(数据!X421-12)*权重!N$51              )
 )</f>
        <v>2.7333333333333329</v>
      </c>
      <c r="Y421" s="16">
        <f>IF( 数据!Y421&lt;=6,(数据!Y421-1)*权重!O$48,              IF(数据!Y421&lt;=12, 5*权重!O$48+(数据!Y421-6)*权重!O$49,                              5*权重!O$48+6*权重!O$49+(数据!Y421-12)*权重!O$51              )
 )</f>
        <v>1.2833333333333332</v>
      </c>
      <c r="Z421" s="16">
        <f>IF( 数据!Z421&lt;=6,(数据!Z421-1)*权重!P$48,              IF(数据!Z421&lt;=10, 5*权重!P$48+(数据!Z421-4)*权重!P$50,                              5*权重!P$48+4*权重!P$50+(数据!Z421-10)*权重!P$52              )  )</f>
        <v>-1.7250000000000001</v>
      </c>
      <c r="AA421" s="16">
        <f>IF( 数据!AA421&lt;=6,(数据!AA421-1)*权重!Q$48,              IF(数据!AA421&lt;=12, 5*权重!Q$48+(数据!AA421-6)*权重!Q$49,                              5*权重!Q$48+6*权重!Q$49+(数据!AA421-12)*权重!Q$51              )
 )</f>
        <v>5.833333333333333</v>
      </c>
      <c r="AB421" s="16">
        <f>IF( 数据!AB421&lt;=6,(数据!AB421-1)*权重!R$48,              IF(数据!AB421&lt;=10, 5*权重!R$48+(数据!AB421-4)*权重!R$50,                              5*权重!R$48+4*权重!R$50+(数据!AB421-10)*权重!R$52              )  )</f>
        <v>56.75</v>
      </c>
      <c r="AC421" s="16">
        <f>IF( 数据!AC421&lt;=6,(数据!AC421-1)*权重!S$48,              IF(数据!AC421&lt;=12, 5*权重!S$48+(数据!AC421-6)*权重!S$49,                              5*权重!S$48+6*权重!S$49+(数据!AC421-12)*权重!S$51              )
 )</f>
        <v>20.183333333333334</v>
      </c>
      <c r="AD421" s="16">
        <f>IF( 数据!AD421&lt;=6,(数据!AD421-1)*权重!T$48,              IF(数据!AD421&lt;=12, 5*权重!T$48+(数据!AD421-6)*权重!T$49,                              5*权重!T$48+6*权重!T$49+(数据!AD421-12)*权重!T$51              )
 )</f>
        <v>-6.666666666666643E-2</v>
      </c>
      <c r="AE421" s="16">
        <f>IF( 数据!AE421&lt;=6,(数据!AE421-1)*权重!U$48,              IF(数据!AE421&lt;=10, 5*权重!U$48+(数据!AE421-4)*权重!U$50,                              5*权重!U$48+4*权重!U$50+(数据!AE421-10)*权重!U$52              )  )</f>
        <v>-0.99999999999999956</v>
      </c>
      <c r="AF421" s="16">
        <f>IF( 数据!AF421&lt;=6,(数据!AF421-1)*权重!V$48,              IF(数据!AF421&lt;=10, 5*权重!V$48+(数据!AF421-4)*权重!V$50,                              5*权重!V$48+4*权重!V$50+(数据!AF421-10)*权重!V$52              )  )</f>
        <v>7.3500000000000005</v>
      </c>
      <c r="AG421" s="16">
        <f>IF( 数据!AG421&lt;=6,(数据!AG421-1)*权重!W$48,              IF(数据!AG421&lt;=12, 5*权重!W$48+(数据!AG421-6)*权重!W$49,                              5*权重!W$48+6*权重!W$49+(数据!AG421-12)*权重!W$51              )
 )</f>
        <v>4.4000000000000004</v>
      </c>
      <c r="AH421" s="16">
        <f>IF( 数据!AH421&lt;=6,(数据!AH421-1)*权重!X$48,              IF(数据!AH421&lt;=10, 5*权重!X$48+(数据!AH421-4)*权重!X$50,                              5*权重!X$48+4*权重!X$50+(数据!AH421-10)*权重!X$52              )  )</f>
        <v>6.25E-2</v>
      </c>
      <c r="AI421" s="16">
        <f>IF( 数据!AI421&lt;=6,(数据!AI421-1)*权重!Y$48,              IF(数据!AI421&lt;=12, 5*权重!Y$48+(数据!AI421-6)*权重!Y$49,                              5*权重!Y$48+6*权重!Y$49+(数据!AI421-12)*权重!Y$51              )
 )</f>
        <v>6.666666666666668E-2</v>
      </c>
      <c r="AJ421" s="16">
        <f>IF( 数据!AJ421&lt;=6,(数据!AJ421-1)*权重!Z$48,              IF(数据!AJ421&lt;=10, 5*权重!Z$48+(数据!AJ421-4)*权重!Z$50,                              5*权重!Z$48+4*权重!Z$50+(数据!AJ421-10)*权重!Z$52              )  )</f>
        <v>9.8375000000000004</v>
      </c>
      <c r="AK421" s="16">
        <f>IF( 数据!AK421&lt;=6,(数据!AK421-1)*权重!AA$48,              IF(数据!AK421&lt;=10, 5*权重!AA$48+(数据!AK421-4)*权重!AA$50,                              5*权重!AA$48+4*权重!AA$50+(数据!AK421-10)*权重!AA$52              )  )</f>
        <v>-0.75000000000000022</v>
      </c>
      <c r="AL421" s="16">
        <f>IF( 数据!AL421&lt;=6,(数据!AL421-1)*权重!AB$48,              IF(数据!AL421&lt;=12, 5*权重!AB$48+(数据!AL421-6)*权重!AB$49,                              5*权重!AB$48+6*权重!AB$49+(数据!AL421-12)*权重!AB$51              )
 )</f>
        <v>14.4</v>
      </c>
      <c r="AM421" s="16">
        <f>IF( 数据!AM421&lt;=6,(数据!AM421-1)*权重!AC$48,              IF(数据!AM421&lt;=12, 5*权重!AC$48+(数据!AM421-6)*权重!AC$49,                              5*权重!AC$48+6*权重!AC$49+(数据!AM421-12)*权重!AC$51              )
 )</f>
        <v>9.2333333333333343</v>
      </c>
      <c r="AN421" s="16">
        <f>IF( 数据!AN421&lt;=6,(数据!AN421-1)*权重!AD$48,              IF(数据!AN421&lt;=12, 5*权重!AD$48+(数据!AN421-6)*权重!AD$49,                              5*权重!AD$48+6*权重!AD$49+(数据!AN421-12)*权重!AD$51              )
 )</f>
        <v>60.666666666666664</v>
      </c>
      <c r="AO421" s="16">
        <f>IF( 数据!AO421&lt;=6,(数据!AO421-1)*权重!AE$48,              IF(数据!AO421&lt;=12, 5*权重!AE$48+(数据!AO421-6)*权重!AE$49,                              5*权重!AE$48+6*权重!AE$49+(数据!AO421-12)*权重!AE$51              )
 )</f>
        <v>11.116666666666667</v>
      </c>
      <c r="AP421" s="16">
        <f>IF( 数据!AP421&lt;=6,(数据!AP421-1)*权重!AF$48,              IF(数据!AP421&lt;=12, 5*权重!AF$48+(数据!AP421-6)*权重!AF$49,                              5*权重!AF$48+6*权重!AF$49+(数据!AP421-12)*权重!AF$51              )
 )</f>
        <v>16.399999999999999</v>
      </c>
      <c r="AQ421" s="16">
        <f>IF( 数据!AQ421&lt;=6,(数据!AQ421-1)*权重!AG$48,              IF(数据!AQ421&lt;=12, 5*权重!AG$48+(数据!AQ421-6)*权重!AG$49,                              5*权重!AG$48+6*权重!AG$49+(数据!AQ421-12)*权重!AG$51              )
 )</f>
        <v>19.350000000000001</v>
      </c>
      <c r="AR421" s="16">
        <f>IF( 数据!AR421&lt;=6,(数据!AR421-1)*权重!AH$48,              IF(数据!AR421&lt;=12, 5*权重!AH$48+(数据!AR421-6)*权重!AH$49,                              5*权重!AH$48+6*权重!AH$49+(数据!AR421-12)*权重!AH$51              )
 )</f>
        <v>11.716666666666665</v>
      </c>
      <c r="AS421" s="16">
        <f>IF( 数据!AS421&lt;=6,(数据!AS421-1)*权重!AI$48,              IF(数据!AS421&lt;=12, 5*权重!AI$48+(数据!AS421-6)*权重!AI$49,                              5*权重!AI$48+6*权重!AI$49+(数据!AS421-12)*权重!AI$51              )
 )</f>
        <v>5.7000000000000011</v>
      </c>
      <c r="AT421" s="16">
        <f>IF( 数据!AT421&lt;=6,(数据!AT421-1)*权重!AJ$48,              IF(数据!AT421&lt;=12, 5*权重!AJ$48+(数据!AT421-6)*权重!AJ$49,                              5*权重!AJ$48+6*权重!AJ$49+(数据!AT421-12)*权重!AJ$51              )
 )</f>
        <v>67</v>
      </c>
      <c r="AU421" s="16">
        <f>IF( 数据!AU421&lt;=6,(数据!AU421-1)*权重!AK$48,              IF(数据!AU421&lt;=12, 5*权重!AK$48+(数据!AU421-6)*权重!AK$49,                              5*权重!AK$48+6*权重!AK$49+(数据!AU421-12)*权重!AK$51              )
 )</f>
        <v>15.399999999999999</v>
      </c>
      <c r="AV421" s="16">
        <f>IF( 数据!AV421&lt;=6,(数据!AV421-1)*权重!AL$48,              IF(数据!AV421&lt;=10, 5*权重!AL$48+(数据!AV421-4)*权重!AL$50,                              5*权重!AL$48+4*权重!AL$50+(数据!AV421-10)*权重!AL$52              )  )</f>
        <v>2.9749999999999996</v>
      </c>
      <c r="AW421" s="16">
        <f>IF( 数据!AW421&lt;=6,(数据!AW421-1)*权重!AM$48,              IF(数据!AW421&lt;=10, 5*权重!AM$48+(数据!AW421-4)*权重!AM$50,                              5*权重!AM$48+4*权重!AM$50+(数据!AW421-10)*权重!AM$52              )  )</f>
        <v>3.45</v>
      </c>
      <c r="AX421" s="16">
        <f>IF( 数据!AX421&lt;=6,(数据!AX421-1)*权重!AN$48,              IF(数据!AX421&lt;=10, 5*权重!AN$48+(数据!AX421-4)*权重!AN$50,                              5*权重!AN$48+4*权重!AN$50+(数据!AX421-10)*权重!AN$52              )  )</f>
        <v>22.912499999999998</v>
      </c>
      <c r="AY421" s="8">
        <v>3</v>
      </c>
      <c r="AZ421" s="8">
        <v>1</v>
      </c>
      <c r="BA421" s="8">
        <v>2</v>
      </c>
      <c r="BB421" s="8">
        <v>1</v>
      </c>
      <c r="BC421" s="8">
        <v>4</v>
      </c>
      <c r="BD421" s="8">
        <v>2</v>
      </c>
      <c r="BE421" s="8">
        <v>1</v>
      </c>
      <c r="BF421" s="8">
        <v>2</v>
      </c>
      <c r="BG421" s="8">
        <v>3</v>
      </c>
      <c r="BH421" s="8">
        <v>3</v>
      </c>
      <c r="BI421" s="8">
        <v>2</v>
      </c>
      <c r="BJ421" s="8" t="s">
        <v>26</v>
      </c>
      <c r="BK421" s="8" t="s">
        <v>20</v>
      </c>
      <c r="BL421" s="8">
        <v>16</v>
      </c>
      <c r="BM421" s="8" t="s">
        <v>26</v>
      </c>
      <c r="BN421" s="8"/>
      <c r="BO421" s="8">
        <v>35</v>
      </c>
      <c r="BP421" s="34">
        <v>46568</v>
      </c>
      <c r="BQ421" s="8" t="s">
        <v>21</v>
      </c>
      <c r="BR421" s="8" t="s">
        <v>156</v>
      </c>
    </row>
    <row r="422" spans="1:70" ht="15.5" thickBot="1" x14ac:dyDescent="0.35">
      <c r="A422" s="8" t="s">
        <v>26</v>
      </c>
      <c r="B422" s="16">
        <f t="shared" si="16"/>
        <v>407.03666666666669</v>
      </c>
      <c r="C422" s="8" t="s">
        <v>768</v>
      </c>
      <c r="D422" s="8" t="s">
        <v>154</v>
      </c>
      <c r="E422" s="33">
        <v>1</v>
      </c>
      <c r="F422" s="8">
        <v>0</v>
      </c>
      <c r="G422" s="8" t="s">
        <v>20</v>
      </c>
      <c r="H422" s="8" t="s">
        <v>769</v>
      </c>
      <c r="I422" s="8">
        <v>24</v>
      </c>
      <c r="J422" s="8">
        <v>142</v>
      </c>
      <c r="K422" s="8">
        <v>160</v>
      </c>
      <c r="L422" s="16">
        <f>IF( 数据!L422&lt;=6,(数据!L422-1)*权重!B$48,              IF(数据!L422&lt;=12, 5*权重!B$48+(数据!L422-6)*权重!B$49,                              5*权重!B$48+6*权重!B$49+(数据!L422-12)*权重!B$51              )
 )</f>
        <v>3.9333333333333331</v>
      </c>
      <c r="M422" s="16">
        <f>IF( 数据!M422&lt;=6,(数据!M422-1)*权重!C$48,              IF(数据!M422&lt;=12, 5*权重!C$48+(数据!M422-6)*权重!C$49,                              5*权重!C$48+6*权重!C$49+(数据!M422-12)*权重!C$51              )
 )</f>
        <v>0.90000000000000013</v>
      </c>
      <c r="N422" s="16">
        <f>IF( 数据!N422&lt;=6,(数据!N422-1)*权重!D$48,              IF(数据!N422&lt;=12, 5*权重!D$48+(数据!N422-6)*权重!D$49,                              5*权重!D$48+6*权重!D$49+(数据!N422-12)*权重!D$51              )
 )</f>
        <v>-0.27999999999999992</v>
      </c>
      <c r="O422" s="16">
        <f>IF( 数据!O422&lt;=6,(数据!O422-1)*权重!E$48,              IF(数据!O422&lt;=12, 5*权重!E$48+(数据!O422-6)*权重!E$49,                              5*权重!E$48+6*权重!E$49+(数据!O422-12)*权重!E$51              )
 )</f>
        <v>0</v>
      </c>
      <c r="P422" s="16">
        <f>IF( 数据!P422&lt;=6,(数据!P422-1)*权重!F$48,              IF(数据!P422&lt;=12, 5*权重!F$48+(数据!P422-6)*权重!F$49,                              5*权重!F$48+6*权重!F$49+(数据!P422-12)*权重!F$51              )
 )</f>
        <v>-3.1166666666666663</v>
      </c>
      <c r="Q422" s="16">
        <f>IF( 数据!Q422&lt;=6,(数据!Q422-1)*权重!G$48,              IF(数据!Q422&lt;=12, 5*权重!G$48+(数据!Q422-6)*权重!G$49,                              5*权重!G$48+6*权重!G$49+(数据!Q422-12)*权重!G$51              )
 )</f>
        <v>0</v>
      </c>
      <c r="R422" s="16">
        <f>IF( 数据!R422&lt;=6,(数据!R422-1)*权重!H$48,              IF(数据!R422&lt;=12, 5*权重!H$48+(数据!R422-6)*权重!H$49,                              5*权重!H$48+6*权重!H$49+(数据!R422-12)*权重!H$51              )
 )</f>
        <v>0</v>
      </c>
      <c r="S422" s="16">
        <f>IF( 数据!S422&lt;=6,(数据!S422-1)*权重!I$48,              IF(数据!S422&lt;=12, 5*权重!I$48+(数据!S422-6)*权重!I$49,                              5*权重!I$48+6*权重!I$49+(数据!S422-12)*权重!I$51              )
 )</f>
        <v>15.2</v>
      </c>
      <c r="T422" s="16">
        <f>IF( 数据!T422&lt;=6,(数据!T422-1)*权重!J$48,              IF(数据!T422&lt;=12, 5*权重!J$48+(数据!T422-6)*权重!J$49,                              5*权重!J$48+6*权重!J$49+(数据!T422-12)*权重!J$51              )
 )</f>
        <v>0.29999999999999982</v>
      </c>
      <c r="U422" s="16">
        <f>IF( 数据!U422&lt;=6,(数据!U422-1)*权重!K$48,              IF(数据!U422&lt;=12, 5*权重!K$48+(数据!U422-6)*权重!K$49,                              5*权重!K$48+6*权重!K$49+(数据!U422-12)*权重!K$51              )
 )</f>
        <v>0</v>
      </c>
      <c r="V422" s="16">
        <f>IF( 数据!V422&lt;=6,(数据!V422-1)*权重!L$48,              IF(数据!V422&lt;=12, 5*权重!L$48+(数据!V422-6)*权重!L$49,                              5*权重!L$48+6*权重!L$49+(数据!V422-12)*权重!L$51              )
 )</f>
        <v>6.0333333333333341</v>
      </c>
      <c r="W422" s="16">
        <f>IF( 数据!W422&lt;=6,(数据!W422-1)*权重!M$48,              IF(数据!W422&lt;=12, 5*权重!M$48+(数据!W422-6)*权重!M$49,                              5*权重!M$48+6*权重!M$49+(数据!W422-12)*权重!M$51              )
 )</f>
        <v>0.1333333333333333</v>
      </c>
      <c r="X422" s="16">
        <f>IF( 数据!X422&lt;=6,(数据!X422-1)*权重!N$48,              IF(数据!X422&lt;=12, 5*权重!N$48+(数据!X422-6)*权重!N$49,                              5*权重!N$48+6*权重!N$49+(数据!X422-12)*权重!N$51              )
 )</f>
        <v>2.7333333333333329</v>
      </c>
      <c r="Y422" s="16">
        <f>IF( 数据!Y422&lt;=6,(数据!Y422-1)*权重!O$48,              IF(数据!Y422&lt;=12, 5*权重!O$48+(数据!Y422-6)*权重!O$49,                              5*权重!O$48+6*权重!O$49+(数据!Y422-12)*权重!O$51              )
 )</f>
        <v>1.45</v>
      </c>
      <c r="Z422" s="16">
        <f>IF( 数据!Z422&lt;=6,(数据!Z422-1)*权重!P$48,              IF(数据!Z422&lt;=10, 5*权重!P$48+(数据!Z422-4)*权重!P$50,                              5*权重!P$48+4*权重!P$50+(数据!Z422-10)*权重!P$52              )  )</f>
        <v>-1.85</v>
      </c>
      <c r="AA422" s="16">
        <f>IF( 数据!AA422&lt;=6,(数据!AA422-1)*权重!Q$48,              IF(数据!AA422&lt;=12, 5*权重!Q$48+(数据!AA422-6)*权重!Q$49,                              5*权重!Q$48+6*权重!Q$49+(数据!AA422-12)*权重!Q$51              )
 )</f>
        <v>5.166666666666667</v>
      </c>
      <c r="AB422" s="16">
        <f>IF( 数据!AB422&lt;=6,(数据!AB422-1)*权重!R$48,              IF(数据!AB422&lt;=10, 5*权重!R$48+(数据!AB422-4)*权重!R$50,                              5*权重!R$48+4*权重!R$50+(数据!AB422-10)*权重!R$52              )  )</f>
        <v>56.75</v>
      </c>
      <c r="AC422" s="16">
        <f>IF( 数据!AC422&lt;=6,(数据!AC422-1)*权重!S$48,              IF(数据!AC422&lt;=12, 5*权重!S$48+(数据!AC422-6)*权重!S$49,                              5*权重!S$48+6*权重!S$49+(数据!AC422-12)*权重!S$51              )
 )</f>
        <v>20.183333333333334</v>
      </c>
      <c r="AD422" s="16">
        <f>IF( 数据!AD422&lt;=6,(数据!AD422-1)*权重!T$48,              IF(数据!AD422&lt;=12, 5*权重!T$48+(数据!AD422-6)*权重!T$49,                              5*权重!T$48+6*权重!T$49+(数据!AD422-12)*权重!T$51              )
 )</f>
        <v>-1.5999999999999996</v>
      </c>
      <c r="AE422" s="16">
        <f>IF( 数据!AE422&lt;=6,(数据!AE422-1)*权重!U$48,              IF(数据!AE422&lt;=10, 5*权重!U$48+(数据!AE422-4)*权重!U$50,                              5*权重!U$48+4*权重!U$50+(数据!AE422-10)*权重!U$52              )  )</f>
        <v>-1.7999999999999994</v>
      </c>
      <c r="AF422" s="16">
        <f>IF( 数据!AF422&lt;=6,(数据!AF422-1)*权重!V$48,              IF(数据!AF422&lt;=10, 5*权重!V$48+(数据!AF422-4)*权重!V$50,                              5*权重!V$48+4*权重!V$50+(数据!AF422-10)*权重!V$52              )  )</f>
        <v>6.8250000000000011</v>
      </c>
      <c r="AG422" s="16">
        <f>IF( 数据!AG422&lt;=6,(数据!AG422-1)*权重!W$48,              IF(数据!AG422&lt;=12, 5*权重!W$48+(数据!AG422-6)*权重!W$49,                              5*权重!W$48+6*权重!W$49+(数据!AG422-12)*权重!W$51              )
 )</f>
        <v>3.3</v>
      </c>
      <c r="AH422" s="16">
        <f>IF( 数据!AH422&lt;=6,(数据!AH422-1)*权重!X$48,              IF(数据!AH422&lt;=10, 5*权重!X$48+(数据!AH422-4)*权重!X$50,                              5*权重!X$48+4*权重!X$50+(数据!AH422-10)*权重!X$52              )  )</f>
        <v>0.17500000000000004</v>
      </c>
      <c r="AI422" s="16">
        <f>IF( 数据!AI422&lt;=6,(数据!AI422-1)*权重!Y$48,              IF(数据!AI422&lt;=12, 5*权重!Y$48+(数据!AI422-6)*权重!Y$49,                              5*权重!Y$48+6*权重!Y$49+(数据!AI422-12)*权重!Y$51              )
 )</f>
        <v>0</v>
      </c>
      <c r="AJ422" s="16">
        <f>IF( 数据!AJ422&lt;=6,(数据!AJ422-1)*权重!Z$48,              IF(数据!AJ422&lt;=10, 5*权重!Z$48+(数据!AJ422-4)*权重!Z$50,                              5*权重!Z$48+4*权重!Z$50+(数据!AJ422-10)*权重!Z$52              )  )</f>
        <v>9.8375000000000004</v>
      </c>
      <c r="AK422" s="16">
        <f>IF( 数据!AK422&lt;=6,(数据!AK422-1)*权重!AA$48,              IF(数据!AK422&lt;=10, 5*权重!AA$48+(数据!AK422-4)*权重!AA$50,                              5*权重!AA$48+4*权重!AA$50+(数据!AK422-10)*权重!AA$52              )  )</f>
        <v>-1.1000000000000001</v>
      </c>
      <c r="AL422" s="16">
        <f>IF( 数据!AL422&lt;=6,(数据!AL422-1)*权重!AB$48,              IF(数据!AL422&lt;=12, 5*权重!AB$48+(数据!AL422-6)*权重!AB$49,                              5*权重!AB$48+6*权重!AB$49+(数据!AL422-12)*权重!AB$51              )
 )</f>
        <v>13.5</v>
      </c>
      <c r="AM422" s="16">
        <f>IF( 数据!AM422&lt;=6,(数据!AM422-1)*权重!AC$48,              IF(数据!AM422&lt;=12, 5*权重!AC$48+(数据!AM422-6)*权重!AC$49,                              5*权重!AC$48+6*权重!AC$49+(数据!AM422-12)*权重!AC$51              )
 )</f>
        <v>9.2333333333333343</v>
      </c>
      <c r="AN422" s="16">
        <f>IF( 数据!AN422&lt;=6,(数据!AN422-1)*权重!AD$48,              IF(数据!AN422&lt;=12, 5*权重!AD$48+(数据!AN422-6)*权重!AD$49,                              5*权重!AD$48+6*权重!AD$49+(数据!AN422-12)*权重!AD$51              )
 )</f>
        <v>72.604166666666671</v>
      </c>
      <c r="AO422" s="16">
        <f>IF( 数据!AO422&lt;=6,(数据!AO422-1)*权重!AE$48,              IF(数据!AO422&lt;=12, 5*权重!AE$48+(数据!AO422-6)*权重!AE$49,                              5*权重!AE$48+6*权重!AE$49+(数据!AO422-12)*权重!AE$51              )
 )</f>
        <v>15.1</v>
      </c>
      <c r="AP422" s="16">
        <f>IF( 数据!AP422&lt;=6,(数据!AP422-1)*权重!AF$48,              IF(数据!AP422&lt;=12, 5*权重!AF$48+(数据!AP422-6)*权重!AF$49,                              5*权重!AF$48+6*权重!AF$49+(数据!AP422-12)*权重!AF$51              )
 )</f>
        <v>14.466666666666667</v>
      </c>
      <c r="AQ422" s="16">
        <f>IF( 数据!AQ422&lt;=6,(数据!AQ422-1)*权重!AG$48,              IF(数据!AQ422&lt;=12, 5*权重!AG$48+(数据!AQ422-6)*权重!AG$49,                              5*权重!AG$48+6*权重!AG$49+(数据!AQ422-12)*权重!AG$51              )
 )</f>
        <v>18.833333333333336</v>
      </c>
      <c r="AR422" s="16">
        <f>IF( 数据!AR422&lt;=6,(数据!AR422-1)*权重!AH$48,              IF(数据!AR422&lt;=12, 5*权重!AH$48+(数据!AR422-6)*权重!AH$49,                              5*权重!AH$48+6*权重!AH$49+(数据!AR422-12)*权重!AH$51              )
 )</f>
        <v>16.899999999999999</v>
      </c>
      <c r="AS422" s="16">
        <f>IF( 数据!AS422&lt;=6,(数据!AS422-1)*权重!AI$48,              IF(数据!AS422&lt;=12, 5*权重!AI$48+(数据!AS422-6)*权重!AI$49,                              5*权重!AI$48+6*权重!AI$49+(数据!AS422-12)*权重!AI$51              )
 )</f>
        <v>7.6000000000000014</v>
      </c>
      <c r="AT422" s="16">
        <f>IF( 数据!AT422&lt;=6,(数据!AT422-1)*权重!AJ$48,              IF(数据!AT422&lt;=12, 5*权重!AJ$48+(数据!AT422-6)*权重!AJ$49,                              5*权重!AJ$48+6*权重!AJ$49+(数据!AT422-12)*权重!AJ$51              )
 )</f>
        <v>71.875</v>
      </c>
      <c r="AU422" s="16">
        <f>IF( 数据!AU422&lt;=6,(数据!AU422-1)*权重!AK$48,              IF(数据!AU422&lt;=12, 5*权重!AK$48+(数据!AU422-6)*权重!AK$49,                              5*权重!AK$48+6*权重!AK$49+(数据!AU422-12)*权重!AK$51              )
 )</f>
        <v>14.499999999999998</v>
      </c>
      <c r="AV422" s="16">
        <f>IF( 数据!AV422&lt;=6,(数据!AV422-1)*权重!AL$48,              IF(数据!AV422&lt;=10, 5*权重!AL$48+(数据!AV422-4)*权重!AL$50,                              5*权重!AL$48+4*权重!AL$50+(数据!AV422-10)*权重!AL$52              )  )</f>
        <v>2.9749999999999996</v>
      </c>
      <c r="AW422" s="16">
        <f>IF( 数据!AW422&lt;=6,(数据!AW422-1)*权重!AM$48,              IF(数据!AW422&lt;=10, 5*权重!AM$48+(数据!AW422-4)*权重!AM$50,                              5*权重!AM$48+4*权重!AM$50+(数据!AW422-10)*权重!AM$52              )  )</f>
        <v>4.2</v>
      </c>
      <c r="AX422" s="16">
        <f>IF( 数据!AX422&lt;=6,(数据!AX422-1)*权重!AN$48,              IF(数据!AX422&lt;=10, 5*权重!AN$48+(数据!AX422-4)*权重!AN$50,                              5*权重!AN$48+4*权重!AN$50+(数据!AX422-10)*权重!AN$52              )  )</f>
        <v>22.074999999999999</v>
      </c>
      <c r="AY422" s="8">
        <v>3</v>
      </c>
      <c r="AZ422" s="8">
        <v>3</v>
      </c>
      <c r="BA422" s="8">
        <v>2</v>
      </c>
      <c r="BB422" s="8">
        <v>3</v>
      </c>
      <c r="BC422" s="8">
        <v>1</v>
      </c>
      <c r="BD422" s="8">
        <v>2</v>
      </c>
      <c r="BE422" s="8">
        <v>1</v>
      </c>
      <c r="BF422" s="8">
        <v>2</v>
      </c>
      <c r="BG422" s="8">
        <v>3</v>
      </c>
      <c r="BH422" s="8">
        <v>2</v>
      </c>
      <c r="BI422" s="8">
        <v>4</v>
      </c>
      <c r="BJ422" s="8" t="s">
        <v>26</v>
      </c>
      <c r="BK422" s="8" t="s">
        <v>20</v>
      </c>
      <c r="BL422" s="8">
        <v>15</v>
      </c>
      <c r="BM422" s="8" t="s">
        <v>26</v>
      </c>
      <c r="BN422" s="8"/>
      <c r="BO422" s="8">
        <v>11</v>
      </c>
      <c r="BP422" s="34">
        <v>46203</v>
      </c>
      <c r="BQ422" s="8" t="s">
        <v>21</v>
      </c>
      <c r="BR422" s="8" t="s">
        <v>156</v>
      </c>
    </row>
    <row r="423" spans="1:70" ht="15.5" thickBot="1" x14ac:dyDescent="0.35">
      <c r="A423" s="8" t="s">
        <v>26</v>
      </c>
      <c r="B423" s="16">
        <f t="shared" si="16"/>
        <v>423.14083333333332</v>
      </c>
      <c r="C423" s="8" t="s">
        <v>770</v>
      </c>
      <c r="D423" s="8" t="s">
        <v>154</v>
      </c>
      <c r="E423" s="33">
        <v>1</v>
      </c>
      <c r="F423" s="8">
        <v>0</v>
      </c>
      <c r="G423" s="8" t="s">
        <v>33</v>
      </c>
      <c r="H423" s="8" t="s">
        <v>24</v>
      </c>
      <c r="I423" s="8">
        <v>23</v>
      </c>
      <c r="J423" s="8">
        <v>137</v>
      </c>
      <c r="K423" s="8">
        <v>145</v>
      </c>
      <c r="L423" s="16">
        <f>IF( 数据!L423&lt;=6,(数据!L423-1)*权重!B$48,              IF(数据!L423&lt;=12, 5*权重!B$48+(数据!L423-6)*权重!B$49,                              5*权重!B$48+6*权重!B$49+(数据!L423-12)*权重!B$51              )
 )</f>
        <v>3.0833333333333335</v>
      </c>
      <c r="M423" s="16">
        <f>IF( 数据!M423&lt;=6,(数据!M423-1)*权重!C$48,              IF(数据!M423&lt;=12, 5*权重!C$48+(数据!M423-6)*权重!C$49,                              5*权重!C$48+6*权重!C$49+(数据!M423-12)*权重!C$51              )
 )</f>
        <v>2.9</v>
      </c>
      <c r="N423" s="16">
        <f>IF( 数据!N423&lt;=6,(数据!N423-1)*权重!D$48,              IF(数据!N423&lt;=12, 5*权重!D$48+(数据!N423-6)*权重!D$49,                              5*权重!D$48+6*权重!D$49+(数据!N423-12)*权重!D$51              )
 )</f>
        <v>0.64</v>
      </c>
      <c r="O423" s="16">
        <f>IF( 数据!O423&lt;=6,(数据!O423-1)*权重!E$48,              IF(数据!O423&lt;=12, 5*权重!E$48+(数据!O423-6)*权重!E$49,                              5*权重!E$48+6*权重!E$49+(数据!O423-12)*权重!E$51              )
 )</f>
        <v>0</v>
      </c>
      <c r="P423" s="16">
        <f>IF( 数据!P423&lt;=6,(数据!P423-1)*权重!F$48,              IF(数据!P423&lt;=12, 5*权重!F$48+(数据!P423-6)*权重!F$49,                              5*权重!F$48+6*权重!F$49+(数据!P423-12)*权重!F$51              )
 )</f>
        <v>-2.7333333333333329</v>
      </c>
      <c r="Q423" s="16">
        <f>IF( 数据!Q423&lt;=6,(数据!Q423-1)*权重!G$48,              IF(数据!Q423&lt;=12, 5*权重!G$48+(数据!Q423-6)*权重!G$49,                              5*权重!G$48+6*权重!G$49+(数据!Q423-12)*权重!G$51              )
 )</f>
        <v>0</v>
      </c>
      <c r="R423" s="16">
        <f>IF( 数据!R423&lt;=6,(数据!R423-1)*权重!H$48,              IF(数据!R423&lt;=12, 5*权重!H$48+(数据!R423-6)*权重!H$49,                              5*权重!H$48+6*权重!H$49+(数据!R423-12)*权重!H$51              )
 )</f>
        <v>0</v>
      </c>
      <c r="S423" s="16">
        <f>IF( 数据!S423&lt;=6,(数据!S423-1)*权重!I$48,              IF(数据!S423&lt;=12, 5*权重!I$48+(数据!S423-6)*权重!I$49,                              5*权重!I$48+6*权重!I$49+(数据!S423-12)*权重!I$51              )
 )</f>
        <v>13.666666666666666</v>
      </c>
      <c r="T423" s="16">
        <f>IF( 数据!T423&lt;=6,(数据!T423-1)*权重!J$48,              IF(数据!T423&lt;=12, 5*权重!J$48+(数据!T423-6)*权重!J$49,                              5*权重!J$48+6*权重!J$49+(数据!T423-12)*权重!J$51              )
 )</f>
        <v>2.0999999999999996</v>
      </c>
      <c r="U423" s="16">
        <f>IF( 数据!U423&lt;=6,(数据!U423-1)*权重!K$48,              IF(数据!U423&lt;=12, 5*权重!K$48+(数据!U423-6)*权重!K$49,                              5*权重!K$48+6*权重!K$49+(数据!U423-12)*权重!K$51              )
 )</f>
        <v>0</v>
      </c>
      <c r="V423" s="16">
        <f>IF( 数据!V423&lt;=6,(数据!V423-1)*权重!L$48,              IF(数据!V423&lt;=12, 5*权重!L$48+(数据!V423-6)*权重!L$49,                              5*权重!L$48+6*权重!L$49+(数据!V423-12)*权重!L$51              )
 )</f>
        <v>8.1666666666666679</v>
      </c>
      <c r="W423" s="16">
        <f>IF( 数据!W423&lt;=6,(数据!W423-1)*权重!M$48,              IF(数据!W423&lt;=12, 5*权重!M$48+(数据!W423-6)*权重!M$49,                              5*权重!M$48+6*权重!M$49+(数据!W423-12)*权重!M$51              )
 )</f>
        <v>0.1333333333333333</v>
      </c>
      <c r="X423" s="16">
        <f>IF( 数据!X423&lt;=6,(数据!X423-1)*权重!N$48,              IF(数据!X423&lt;=12, 5*权重!N$48+(数据!X423-6)*权重!N$49,                              5*权重!N$48+6*权重!N$49+(数据!X423-12)*权重!N$51              )
 )</f>
        <v>1.7999999999999998</v>
      </c>
      <c r="Y423" s="16">
        <f>IF( 数据!Y423&lt;=6,(数据!Y423-1)*权重!O$48,              IF(数据!Y423&lt;=12, 5*权重!O$48+(数据!Y423-6)*权重!O$49,                              5*权重!O$48+6*权重!O$49+(数据!Y423-12)*权重!O$51              )
 )</f>
        <v>1.7</v>
      </c>
      <c r="Z423" s="16">
        <f>IF( 数据!Z423&lt;=6,(数据!Z423-1)*权重!P$48,              IF(数据!Z423&lt;=10, 5*权重!P$48+(数据!Z423-4)*权重!P$50,                              5*权重!P$48+4*权重!P$50+(数据!Z423-10)*权重!P$52              )  )</f>
        <v>-0.72500000000000009</v>
      </c>
      <c r="AA423" s="16">
        <f>IF( 数据!AA423&lt;=6,(数据!AA423-1)*权重!Q$48,              IF(数据!AA423&lt;=12, 5*权重!Q$48+(数据!AA423-6)*权重!Q$49,                              5*权重!Q$48+6*权重!Q$49+(数据!AA423-12)*权重!Q$51              )
 )</f>
        <v>5.68</v>
      </c>
      <c r="AB423" s="16">
        <f>IF( 数据!AB423&lt;=6,(数据!AB423-1)*权重!R$48,              IF(数据!AB423&lt;=10, 5*权重!R$48+(数据!AB423-4)*权重!R$50,                              5*权重!R$48+4*权重!R$50+(数据!AB423-10)*权重!R$52              )  )</f>
        <v>58.25</v>
      </c>
      <c r="AC423" s="16">
        <f>IF( 数据!AC423&lt;=6,(数据!AC423-1)*权重!S$48,              IF(数据!AC423&lt;=12, 5*权重!S$48+(数据!AC423-6)*权重!S$49,                              5*权重!S$48+6*权重!S$49+(数据!AC423-12)*权重!S$51              )
 )</f>
        <v>19.5</v>
      </c>
      <c r="AD423" s="16">
        <f>IF( 数据!AD423&lt;=6,(数据!AD423-1)*权重!T$48,              IF(数据!AD423&lt;=12, 5*权重!T$48+(数据!AD423-6)*权重!T$49,                              5*权重!T$48+6*权重!T$49+(数据!AD423-12)*权重!T$51              )
 )</f>
        <v>-0.49999999999999956</v>
      </c>
      <c r="AE423" s="16">
        <f>IF( 数据!AE423&lt;=6,(数据!AE423-1)*权重!U$48,              IF(数据!AE423&lt;=10, 5*权重!U$48+(数据!AE423-4)*权重!U$50,                              5*权重!U$48+4*权重!U$50+(数据!AE423-10)*权重!U$52              )  )</f>
        <v>-2.9999999999999996</v>
      </c>
      <c r="AF423" s="16">
        <f>IF( 数据!AF423&lt;=6,(数据!AF423-1)*权重!V$48,              IF(数据!AF423&lt;=10, 5*权重!V$48+(数据!AF423-4)*权重!V$50,                              5*权重!V$48+4*权重!V$50+(数据!AF423-10)*权重!V$52              )  )</f>
        <v>5.4</v>
      </c>
      <c r="AG423" s="16">
        <f>IF( 数据!AG423&lt;=6,(数据!AG423-1)*权重!W$48,              IF(数据!AG423&lt;=12, 5*权重!W$48+(数据!AG423-6)*权重!W$49,                              5*权重!W$48+6*权重!W$49+(数据!AG423-12)*权重!W$51              )
 )</f>
        <v>3.75</v>
      </c>
      <c r="AH423" s="16">
        <f>IF( 数据!AH423&lt;=6,(数据!AH423-1)*权重!X$48,              IF(数据!AH423&lt;=10, 5*权重!X$48+(数据!AH423-4)*权重!X$50,                              5*权重!X$48+4*权重!X$50+(数据!AH423-10)*权重!X$52              )  )</f>
        <v>-4.9999999999999989E-2</v>
      </c>
      <c r="AI423" s="16">
        <f>IF( 数据!AI423&lt;=6,(数据!AI423-1)*权重!Y$48,              IF(数据!AI423&lt;=12, 5*权重!Y$48+(数据!AI423-6)*权重!Y$49,                              5*权重!Y$48+6*权重!Y$49+(数据!AI423-12)*权重!Y$51              )
 )</f>
        <v>0.53333333333333333</v>
      </c>
      <c r="AJ423" s="16">
        <f>IF( 数据!AJ423&lt;=6,(数据!AJ423-1)*权重!Z$48,              IF(数据!AJ423&lt;=10, 5*权重!Z$48+(数据!AJ423-4)*权重!Z$50,                              5*权重!Z$48+4*权重!Z$50+(数据!AJ423-10)*权重!Z$52              )  )</f>
        <v>9.25</v>
      </c>
      <c r="AK423" s="16">
        <f>IF( 数据!AK423&lt;=6,(数据!AK423-1)*权重!AA$48,              IF(数据!AK423&lt;=10, 5*权重!AA$48+(数据!AK423-4)*权重!AA$50,                              5*权重!AA$48+4*权重!AA$50+(数据!AK423-10)*权重!AA$52              )  )</f>
        <v>-0.57500000000000018</v>
      </c>
      <c r="AL423" s="16">
        <f>IF( 数据!AL423&lt;=6,(数据!AL423-1)*权重!AB$48,              IF(数据!AL423&lt;=12, 5*权重!AB$48+(数据!AL423-6)*权重!AB$49,                              5*权重!AB$48+6*权重!AB$49+(数据!AL423-12)*权重!AB$51              )
 )</f>
        <v>13.5</v>
      </c>
      <c r="AM423" s="16">
        <f>IF( 数据!AM423&lt;=6,(数据!AM423-1)*权重!AC$48,              IF(数据!AM423&lt;=12, 5*权重!AC$48+(数据!AM423-6)*权重!AC$49,                              5*权重!AC$48+6*权重!AC$49+(数据!AM423-12)*权重!AC$51              )
 )</f>
        <v>8.5</v>
      </c>
      <c r="AN423" s="16">
        <f>IF( 数据!AN423&lt;=6,(数据!AN423-1)*权重!AD$48,              IF(数据!AN423&lt;=12, 5*权重!AD$48+(数据!AN423-6)*权重!AD$49,                              5*权重!AD$48+6*权重!AD$49+(数据!AN423-12)*权重!AD$51              )
 )</f>
        <v>77.333333333333329</v>
      </c>
      <c r="AO423" s="16">
        <f>IF( 数据!AO423&lt;=6,(数据!AO423-1)*权重!AE$48,              IF(数据!AO423&lt;=12, 5*权重!AE$48+(数据!AO423-6)*权重!AE$49,                              5*权重!AE$48+6*权重!AE$49+(数据!AO423-12)*权重!AE$51              )
 )</f>
        <v>12.5</v>
      </c>
      <c r="AP423" s="16">
        <f>IF( 数据!AP423&lt;=6,(数据!AP423-1)*权重!AF$48,              IF(数据!AP423&lt;=12, 5*权重!AF$48+(数据!AP423-6)*权重!AF$49,                              5*权重!AF$48+6*权重!AF$49+(数据!AP423-12)*权重!AF$51              )
 )</f>
        <v>13.5</v>
      </c>
      <c r="AQ423" s="16">
        <f>IF( 数据!AQ423&lt;=6,(数据!AQ423-1)*权重!AG$48,              IF(数据!AQ423&lt;=12, 5*权重!AG$48+(数据!AQ423-6)*权重!AG$49,                              5*权重!AG$48+6*权重!AG$49+(数据!AQ423-12)*权重!AG$51              )
 )</f>
        <v>18.833333333333336</v>
      </c>
      <c r="AR423" s="16">
        <f>IF( 数据!AR423&lt;=6,(数据!AR423-1)*权重!AH$48,              IF(数据!AR423&lt;=12, 5*权重!AH$48+(数据!AR423-6)*权重!AH$49,                              5*权重!AH$48+6*权重!AH$49+(数据!AR423-12)*权重!AH$51              )
 )</f>
        <v>18.066666666666666</v>
      </c>
      <c r="AS423" s="16">
        <f>IF( 数据!AS423&lt;=6,(数据!AS423-1)*权重!AI$48,              IF(数据!AS423&lt;=12, 5*权重!AI$48+(数据!AS423-6)*权重!AI$49,                              5*权重!AI$48+6*权重!AI$49+(数据!AS423-12)*权重!AI$51              )
 )</f>
        <v>11.400000000000002</v>
      </c>
      <c r="AT423" s="16">
        <f>IF( 数据!AT423&lt;=6,(数据!AT423-1)*权重!AJ$48,              IF(数据!AT423&lt;=12, 5*权重!AJ$48+(数据!AT423-6)*权重!AJ$49,                              5*权重!AJ$48+6*权重!AJ$49+(数据!AT423-12)*权重!AJ$51              )
 )</f>
        <v>76.75</v>
      </c>
      <c r="AU423" s="16">
        <f>IF( 数据!AU423&lt;=6,(数据!AU423-1)*权重!AK$48,              IF(数据!AU423&lt;=12, 5*权重!AK$48+(数据!AU423-6)*权重!AK$49,                              5*权重!AK$48+6*权重!AK$49+(数据!AU423-12)*权重!AK$51              )
 )</f>
        <v>14.499999999999998</v>
      </c>
      <c r="AV423" s="16">
        <f>IF( 数据!AV423&lt;=6,(数据!AV423-1)*权重!AL$48,              IF(数据!AV423&lt;=10, 5*权重!AL$48+(数据!AV423-4)*权重!AL$50,                              5*权重!AL$48+4*权重!AL$50+(数据!AV423-10)*权重!AL$52              )  )</f>
        <v>2.5499999999999998</v>
      </c>
      <c r="AW423" s="16">
        <f>IF( 数据!AW423&lt;=6,(数据!AW423-1)*权重!AM$48,              IF(数据!AW423&lt;=10, 5*权重!AM$48+(数据!AW423-4)*权重!AM$50,                              5*权重!AM$48+4*权重!AM$50+(数据!AW423-10)*权重!AM$52              )  )</f>
        <v>3.8250000000000002</v>
      </c>
      <c r="AX423" s="16">
        <f>IF( 数据!AX423&lt;=6,(数据!AX423-1)*权重!AN$48,              IF(数据!AX423&lt;=10, 5*权重!AN$48+(数据!AX423-4)*权重!AN$50,                              5*权重!AN$48+4*权重!AN$50+(数据!AX423-10)*权重!AN$52              )  )</f>
        <v>22.912499999999998</v>
      </c>
      <c r="AY423" s="8">
        <v>3</v>
      </c>
      <c r="AZ423" s="8">
        <v>3</v>
      </c>
      <c r="BA423" s="8">
        <v>1</v>
      </c>
      <c r="BB423" s="8">
        <v>1</v>
      </c>
      <c r="BC423" s="8">
        <v>1</v>
      </c>
      <c r="BD423" s="8">
        <v>2</v>
      </c>
      <c r="BE423" s="8">
        <v>2</v>
      </c>
      <c r="BF423" s="8">
        <v>1</v>
      </c>
      <c r="BG423" s="8">
        <v>1</v>
      </c>
      <c r="BH423" s="8">
        <v>1</v>
      </c>
      <c r="BI423" s="8">
        <v>1</v>
      </c>
      <c r="BJ423" s="8" t="s">
        <v>26</v>
      </c>
      <c r="BK423" s="8" t="s">
        <v>20</v>
      </c>
      <c r="BL423" s="8">
        <v>13</v>
      </c>
      <c r="BM423" s="8" t="s">
        <v>26</v>
      </c>
      <c r="BN423" s="8"/>
      <c r="BO423" s="8">
        <v>40</v>
      </c>
      <c r="BP423" s="34">
        <v>47664</v>
      </c>
      <c r="BQ423" s="8" t="s">
        <v>21</v>
      </c>
      <c r="BR423" s="8" t="s">
        <v>156</v>
      </c>
    </row>
    <row r="424" spans="1:70" ht="15.5" thickBot="1" x14ac:dyDescent="0.35">
      <c r="A424" s="8" t="s">
        <v>26</v>
      </c>
      <c r="B424" s="16">
        <f t="shared" si="16"/>
        <v>367.31166666666672</v>
      </c>
      <c r="C424" s="8" t="s">
        <v>771</v>
      </c>
      <c r="D424" s="8" t="s">
        <v>154</v>
      </c>
      <c r="E424" s="33">
        <v>1</v>
      </c>
      <c r="F424" s="8">
        <v>0</v>
      </c>
      <c r="G424" s="8" t="s">
        <v>28</v>
      </c>
      <c r="H424" s="8" t="s">
        <v>32</v>
      </c>
      <c r="I424" s="8">
        <v>22</v>
      </c>
      <c r="J424" s="8">
        <v>137</v>
      </c>
      <c r="K424" s="8">
        <v>145</v>
      </c>
      <c r="L424" s="16">
        <f>IF( 数据!L424&lt;=6,(数据!L424-1)*权重!B$48,              IF(数据!L424&lt;=12, 5*权重!B$48+(数据!L424-6)*权重!B$49,                              5*权重!B$48+6*权重!B$49+(数据!L424-12)*权重!B$51              )
 )</f>
        <v>3.4166666666666665</v>
      </c>
      <c r="M424" s="16">
        <f>IF( 数据!M424&lt;=6,(数据!M424-1)*权重!C$48,              IF(数据!M424&lt;=12, 5*权重!C$48+(数据!M424-6)*权重!C$49,                              5*权重!C$48+6*权重!C$49+(数据!M424-12)*权重!C$51              )
 )</f>
        <v>1.1599999999999999</v>
      </c>
      <c r="N424" s="16">
        <f>IF( 数据!N424&lt;=6,(数据!N424-1)*权重!D$48,              IF(数据!N424&lt;=12, 5*权重!D$48+(数据!N424-6)*权重!D$49,                              5*权重!D$48+6*权重!D$49+(数据!N424-12)*权重!D$51              )
 )</f>
        <v>0.16</v>
      </c>
      <c r="O424" s="16">
        <f>IF( 数据!O424&lt;=6,(数据!O424-1)*权重!E$48,              IF(数据!O424&lt;=12, 5*权重!E$48+(数据!O424-6)*权重!E$49,                              5*权重!E$48+6*权重!E$49+(数据!O424-12)*权重!E$51              )
 )</f>
        <v>0</v>
      </c>
      <c r="P424" s="16">
        <f>IF( 数据!P424&lt;=6,(数据!P424-1)*权重!F$48,              IF(数据!P424&lt;=12, 5*权重!F$48+(数据!P424-6)*权重!F$49,                              5*权重!F$48+6*权重!F$49+(数据!P424-12)*权重!F$51              )
 )</f>
        <v>-3.1166666666666663</v>
      </c>
      <c r="Q424" s="16">
        <f>IF( 数据!Q424&lt;=6,(数据!Q424-1)*权重!G$48,              IF(数据!Q424&lt;=12, 5*权重!G$48+(数据!Q424-6)*权重!G$49,                              5*权重!G$48+6*权重!G$49+(数据!Q424-12)*权重!G$51              )
 )</f>
        <v>0</v>
      </c>
      <c r="R424" s="16">
        <f>IF( 数据!R424&lt;=6,(数据!R424-1)*权重!H$48,              IF(数据!R424&lt;=12, 5*权重!H$48+(数据!R424-6)*权重!H$49,                              5*权重!H$48+6*权重!H$49+(数据!R424-12)*权重!H$51              )
 )</f>
        <v>0</v>
      </c>
      <c r="S424" s="16">
        <f>IF( 数据!S424&lt;=6,(数据!S424-1)*权重!I$48,              IF(数据!S424&lt;=12, 5*权重!I$48+(数据!S424-6)*权重!I$49,                              5*权重!I$48+6*权重!I$49+(数据!S424-12)*权重!I$51              )
 )</f>
        <v>0</v>
      </c>
      <c r="T424" s="16">
        <f>IF( 数据!T424&lt;=6,(数据!T424-1)*权重!J$48,              IF(数据!T424&lt;=12, 5*权重!J$48+(数据!T424-6)*权重!J$49,                              5*权重!J$48+6*权重!J$49+(数据!T424-12)*权重!J$51              )
 )</f>
        <v>0.7</v>
      </c>
      <c r="U424" s="16">
        <f>IF( 数据!U424&lt;=6,(数据!U424-1)*权重!K$48,              IF(数据!U424&lt;=12, 5*权重!K$48+(数据!U424-6)*权重!K$49,                              5*权重!K$48+6*权重!K$49+(数据!U424-12)*权重!K$51              )
 )</f>
        <v>0</v>
      </c>
      <c r="V424" s="16">
        <f>IF( 数据!V424&lt;=6,(数据!V424-1)*权重!L$48,              IF(数据!V424&lt;=12, 5*权重!L$48+(数据!V424-6)*权重!L$49,                              5*权重!L$48+6*权重!L$49+(数据!V424-12)*权重!L$51              )
 )</f>
        <v>0</v>
      </c>
      <c r="W424" s="16">
        <f>IF( 数据!W424&lt;=6,(数据!W424-1)*权重!M$48,              IF(数据!W424&lt;=12, 5*权重!M$48+(数据!W424-6)*权重!M$49,                              5*权重!M$48+6*权重!M$49+(数据!W424-12)*权重!M$51              )
 )</f>
        <v>-0.58333333333333326</v>
      </c>
      <c r="X424" s="16">
        <f>IF( 数据!X424&lt;=6,(数据!X424-1)*权重!N$48,              IF(数据!X424&lt;=12, 5*权重!N$48+(数据!X424-6)*权重!N$49,                              5*权重!N$48+6*权重!N$49+(数据!X424-12)*权重!N$51              )
 )</f>
        <v>1.8399999999999999</v>
      </c>
      <c r="Y424" s="16">
        <f>IF( 数据!Y424&lt;=6,(数据!Y424-1)*权重!O$48,              IF(数据!Y424&lt;=12, 5*权重!O$48+(数据!Y424-6)*权重!O$49,                              5*权重!O$48+6*权重!O$49+(数据!Y424-12)*权重!O$51              )
 )</f>
        <v>0.48</v>
      </c>
      <c r="Z424" s="16">
        <f>IF( 数据!Z424&lt;=6,(数据!Z424-1)*权重!P$48,              IF(数据!Z424&lt;=10, 5*权重!P$48+(数据!Z424-4)*权重!P$50,                              5*权重!P$48+4*权重!P$50+(数据!Z424-10)*权重!P$52              )  )</f>
        <v>-1.425</v>
      </c>
      <c r="AA424" s="16">
        <f>IF( 数据!AA424&lt;=6,(数据!AA424-1)*权重!Q$48,              IF(数据!AA424&lt;=12, 5*权重!Q$48+(数据!AA424-6)*权重!Q$49,                              5*权重!Q$48+6*权重!Q$49+(数据!AA424-12)*权重!Q$51              )
 )</f>
        <v>5.166666666666667</v>
      </c>
      <c r="AB424" s="16">
        <f>IF( 数据!AB424&lt;=6,(数据!AB424-1)*权重!R$48,              IF(数据!AB424&lt;=10, 5*权重!R$48+(数据!AB424-4)*权重!R$50,                              5*权重!R$48+4*权重!R$50+(数据!AB424-10)*权重!R$52              )  )</f>
        <v>54.5</v>
      </c>
      <c r="AC424" s="16">
        <f>IF( 数据!AC424&lt;=6,(数据!AC424-1)*权重!S$48,              IF(数据!AC424&lt;=12, 5*权重!S$48+(数据!AC424-6)*权重!S$49,                              5*权重!S$48+6*权重!S$49+(数据!AC424-12)*权重!S$51              )
 )</f>
        <v>20.866666666666667</v>
      </c>
      <c r="AD424" s="16">
        <f>IF( 数据!AD424&lt;=6,(数据!AD424-1)*权重!T$48,              IF(数据!AD424&lt;=12, 5*权重!T$48+(数据!AD424-6)*权重!T$49,                              5*权重!T$48+6*权重!T$49+(数据!AD424-12)*权重!T$51              )
 )</f>
        <v>-1.5999999999999996</v>
      </c>
      <c r="AE424" s="16">
        <f>IF( 数据!AE424&lt;=6,(数据!AE424-1)*权重!U$48,              IF(数据!AE424&lt;=10, 5*权重!U$48+(数据!AE424-4)*权重!U$50,                              5*权重!U$48+4*权重!U$50+(数据!AE424-10)*权重!U$52              )  )</f>
        <v>-2.7249999999999996</v>
      </c>
      <c r="AF424" s="16">
        <f>IF( 数据!AF424&lt;=6,(数据!AF424-1)*权重!V$48,              IF(数据!AF424&lt;=10, 5*权重!V$48+(数据!AF424-4)*权重!V$50,                              5*权重!V$48+4*权重!V$50+(数据!AF424-10)*权重!V$52              )  )</f>
        <v>7.0875000000000004</v>
      </c>
      <c r="AG424" s="16">
        <f>IF( 数据!AG424&lt;=6,(数据!AG424-1)*权重!W$48,              IF(数据!AG424&lt;=12, 5*权重!W$48+(数据!AG424-6)*权重!W$49,                              5*权重!W$48+6*权重!W$49+(数据!AG424-12)*权重!W$51              )
 )</f>
        <v>4.4000000000000004</v>
      </c>
      <c r="AH424" s="16">
        <f>IF( 数据!AH424&lt;=6,(数据!AH424-1)*权重!X$48,              IF(数据!AH424&lt;=10, 5*权重!X$48+(数据!AH424-4)*权重!X$50,                              5*权重!X$48+4*权重!X$50+(数据!AH424-10)*权重!X$52              )  )</f>
        <v>-0.16249999999999998</v>
      </c>
      <c r="AI424" s="16">
        <f>IF( 数据!AI424&lt;=6,(数据!AI424-1)*权重!Y$48,              IF(数据!AI424&lt;=12, 5*权重!Y$48+(数据!AI424-6)*权重!Y$49,                              5*权重!Y$48+6*权重!Y$49+(数据!AI424-12)*权重!Y$51              )
 )</f>
        <v>0.08</v>
      </c>
      <c r="AJ424" s="16">
        <f>IF( 数据!AJ424&lt;=6,(数据!AJ424-1)*权重!Z$48,              IF(数据!AJ424&lt;=10, 5*权重!Z$48+(数据!AJ424-4)*权重!Z$50,                              5*权重!Z$48+4*权重!Z$50+(数据!AJ424-10)*权重!Z$52              )  )</f>
        <v>9.8375000000000004</v>
      </c>
      <c r="AK424" s="16">
        <f>IF( 数据!AK424&lt;=6,(数据!AK424-1)*权重!AA$48,              IF(数据!AK424&lt;=10, 5*权重!AA$48+(数据!AK424-4)*权重!AA$50,                              5*权重!AA$48+4*权重!AA$50+(数据!AK424-10)*权重!AA$52              )  )</f>
        <v>-1.625</v>
      </c>
      <c r="AL424" s="16">
        <f>IF( 数据!AL424&lt;=6,(数据!AL424-1)*权重!AB$48,              IF(数据!AL424&lt;=12, 5*权重!AB$48+(数据!AL424-6)*权重!AB$49,                              5*权重!AB$48+6*权重!AB$49+(数据!AL424-12)*权重!AB$51              )
 )</f>
        <v>10.833333333333332</v>
      </c>
      <c r="AM424" s="16">
        <f>IF( 数据!AM424&lt;=6,(数据!AM424-1)*权重!AC$48,              IF(数据!AM424&lt;=12, 5*权重!AC$48+(数据!AM424-6)*权重!AC$49,                              5*权重!AC$48+6*权重!AC$49+(数据!AM424-12)*权重!AC$51              )
 )</f>
        <v>9.2333333333333343</v>
      </c>
      <c r="AN424" s="16">
        <f>IF( 数据!AN424&lt;=6,(数据!AN424-1)*权重!AD$48,              IF(数据!AN424&lt;=12, 5*权重!AD$48+(数据!AN424-6)*权重!AD$49,                              5*权重!AD$48+6*权重!AD$49+(数据!AN424-12)*权重!AD$51              )
 )</f>
        <v>72.604166666666671</v>
      </c>
      <c r="AO424" s="16">
        <f>IF( 数据!AO424&lt;=6,(数据!AO424-1)*权重!AE$48,              IF(数据!AO424&lt;=12, 5*权重!AE$48+(数据!AO424-6)*权重!AE$49,                              5*权重!AE$48+6*权重!AE$49+(数据!AO424-12)*权重!AE$51              )
 )</f>
        <v>20.3</v>
      </c>
      <c r="AP424" s="16">
        <f>IF( 数据!AP424&lt;=6,(数据!AP424-1)*权重!AF$48,              IF(数据!AP424&lt;=12, 5*权重!AF$48+(数据!AP424-6)*权重!AF$49,                              5*权重!AF$48+6*权重!AF$49+(数据!AP424-12)*权重!AF$51              )
 )</f>
        <v>16.399999999999999</v>
      </c>
      <c r="AQ424" s="16">
        <f>IF( 数据!AQ424&lt;=6,(数据!AQ424-1)*权重!AG$48,              IF(数据!AQ424&lt;=12, 5*权重!AG$48+(数据!AQ424-6)*权重!AG$49,                              5*权重!AG$48+6*权重!AG$49+(数据!AQ424-12)*权重!AG$51              )
 )</f>
        <v>14.466666666666667</v>
      </c>
      <c r="AR424" s="16">
        <f>IF( 数据!AR424&lt;=6,(数据!AR424-1)*权重!AH$48,              IF(数据!AR424&lt;=12, 5*权重!AH$48+(数据!AR424-6)*权重!AH$49,                              5*权重!AH$48+6*权重!AH$49+(数据!AR424-12)*权重!AH$51              )
 )</f>
        <v>13.399999999999999</v>
      </c>
      <c r="AS424" s="16">
        <f>IF( 数据!AS424&lt;=6,(数据!AS424-1)*权重!AI$48,              IF(数据!AS424&lt;=12, 5*权重!AI$48+(数据!AS424-6)*权重!AI$49,                              5*权重!AI$48+6*权重!AI$49+(数据!AS424-12)*权重!AI$51              )
 )</f>
        <v>4.416666666666667</v>
      </c>
      <c r="AT424" s="16">
        <f>IF( 数据!AT424&lt;=6,(数据!AT424-1)*权重!AJ$48,              IF(数据!AT424&lt;=12, 5*权重!AJ$48+(数据!AT424-6)*权重!AJ$49,                              5*权重!AJ$48+6*权重!AJ$49+(数据!AT424-12)*权重!AJ$51              )
 )</f>
        <v>67</v>
      </c>
      <c r="AU424" s="16">
        <f>IF( 数据!AU424&lt;=6,(数据!AU424-1)*权重!AK$48,              IF(数据!AU424&lt;=12, 5*权重!AK$48+(数据!AU424-6)*权重!AK$49,                              5*权重!AK$48+6*权重!AK$49+(数据!AU424-12)*权重!AK$51              )
 )</f>
        <v>9.3000000000000007</v>
      </c>
      <c r="AV424" s="16">
        <f>IF( 数据!AV424&lt;=6,(数据!AV424-1)*权重!AL$48,              IF(数据!AV424&lt;=10, 5*权重!AL$48+(数据!AV424-4)*权重!AL$50,                              5*权重!AL$48+4*权重!AL$50+(数据!AV424-10)*权重!AL$52              )  )</f>
        <v>5.95</v>
      </c>
      <c r="AW424" s="16">
        <f>IF( 数据!AW424&lt;=6,(数据!AW424-1)*权重!AM$48,              IF(数据!AW424&lt;=10, 5*权重!AM$48+(数据!AW424-4)*权重!AM$50,                              5*权重!AM$48+4*权重!AM$50+(数据!AW424-10)*权重!AM$52              )  )</f>
        <v>3.45</v>
      </c>
      <c r="AX424" s="16">
        <f>IF( 数据!AX424&lt;=6,(数据!AX424-1)*权重!AN$48,              IF(数据!AX424&lt;=10, 5*权重!AN$48+(数据!AX424-4)*权重!AN$50,                              5*权重!AN$48+4*权重!AN$50+(数据!AX424-10)*权重!AN$52              )  )</f>
        <v>21.5</v>
      </c>
      <c r="AY424" s="8">
        <v>12</v>
      </c>
      <c r="AZ424" s="8">
        <v>14</v>
      </c>
      <c r="BA424" s="8">
        <v>13</v>
      </c>
      <c r="BB424" s="8">
        <v>15</v>
      </c>
      <c r="BC424" s="8">
        <v>8</v>
      </c>
      <c r="BD424" s="8">
        <v>17</v>
      </c>
      <c r="BE424" s="8">
        <v>12</v>
      </c>
      <c r="BF424" s="8">
        <v>14</v>
      </c>
      <c r="BG424" s="8">
        <v>13</v>
      </c>
      <c r="BH424" s="8">
        <v>12</v>
      </c>
      <c r="BI424" s="8">
        <v>15</v>
      </c>
      <c r="BJ424" s="8" t="s">
        <v>26</v>
      </c>
      <c r="BK424" s="8" t="s">
        <v>20</v>
      </c>
      <c r="BL424" s="8">
        <v>13</v>
      </c>
      <c r="BM424" s="8" t="s">
        <v>26</v>
      </c>
      <c r="BN424" s="8"/>
      <c r="BO424" s="8" t="s">
        <v>26</v>
      </c>
      <c r="BP424" s="34">
        <v>47664</v>
      </c>
      <c r="BQ424" s="8" t="s">
        <v>21</v>
      </c>
      <c r="BR424" s="8" t="s">
        <v>156</v>
      </c>
    </row>
    <row r="425" spans="1:70" ht="15.5" thickBot="1" x14ac:dyDescent="0.35">
      <c r="A425" s="8" t="s">
        <v>26</v>
      </c>
      <c r="B425" s="16">
        <f t="shared" si="16"/>
        <v>430.41166666666663</v>
      </c>
      <c r="C425" s="8" t="s">
        <v>772</v>
      </c>
      <c r="D425" s="8" t="s">
        <v>154</v>
      </c>
      <c r="E425" s="33">
        <v>1</v>
      </c>
      <c r="F425" s="8">
        <v>0</v>
      </c>
      <c r="G425" s="8" t="s">
        <v>28</v>
      </c>
      <c r="H425" s="8" t="s">
        <v>595</v>
      </c>
      <c r="I425" s="8">
        <v>27</v>
      </c>
      <c r="J425" s="8">
        <v>143</v>
      </c>
      <c r="K425" s="8">
        <v>150</v>
      </c>
      <c r="L425" s="16">
        <f>IF( 数据!L425&lt;=6,(数据!L425-1)*权重!B$48,              IF(数据!L425&lt;=12, 5*权重!B$48+(数据!L425-6)*权重!B$49,                              5*权重!B$48+6*权重!B$49+(数据!L425-12)*权重!B$51              )
 )</f>
        <v>3.4666666666666668</v>
      </c>
      <c r="M425" s="16">
        <f>IF( 数据!M425&lt;=6,(数据!M425-1)*权重!C$48,              IF(数据!M425&lt;=12, 5*权重!C$48+(数据!M425-6)*权重!C$49,                              5*权重!C$48+6*权重!C$49+(数据!M425-12)*权重!C$51              )
 )</f>
        <v>0.5</v>
      </c>
      <c r="N425" s="16">
        <f>IF( 数据!N425&lt;=6,(数据!N425-1)*权重!D$48,              IF(数据!N425&lt;=12, 5*权重!D$48+(数据!N425-6)*权重!D$49,                              5*权重!D$48+6*权重!D$49+(数据!N425-12)*权重!D$51              )
 )</f>
        <v>0.27</v>
      </c>
      <c r="O425" s="16">
        <f>IF( 数据!O425&lt;=6,(数据!O425-1)*权重!E$48,              IF(数据!O425&lt;=12, 5*权重!E$48+(数据!O425-6)*权重!E$49,                              5*权重!E$48+6*权重!E$49+(数据!O425-12)*权重!E$51              )
 )</f>
        <v>0</v>
      </c>
      <c r="P425" s="16">
        <f>IF( 数据!P425&lt;=6,(数据!P425-1)*权重!F$48,              IF(数据!P425&lt;=12, 5*权重!F$48+(数据!P425-6)*权重!F$49,                              5*权重!F$48+6*权重!F$49+(数据!P425-12)*权重!F$51              )
 )</f>
        <v>-3.1166666666666663</v>
      </c>
      <c r="Q425" s="16">
        <f>IF( 数据!Q425&lt;=6,(数据!Q425-1)*权重!G$48,              IF(数据!Q425&lt;=12, 5*权重!G$48+(数据!Q425-6)*权重!G$49,                              5*权重!G$48+6*权重!G$49+(数据!Q425-12)*权重!G$51              )
 )</f>
        <v>0</v>
      </c>
      <c r="R425" s="16">
        <f>IF( 数据!R425&lt;=6,(数据!R425-1)*权重!H$48,              IF(数据!R425&lt;=12, 5*权重!H$48+(数据!R425-6)*权重!H$49,                              5*权重!H$48+6*权重!H$49+(数据!R425-12)*权重!H$51              )
 )</f>
        <v>0</v>
      </c>
      <c r="S425" s="16">
        <f>IF( 数据!S425&lt;=6,(数据!S425-1)*权重!I$48,              IF(数据!S425&lt;=12, 5*权重!I$48+(数据!S425-6)*权重!I$49,                              5*权重!I$48+6*权重!I$49+(数据!S425-12)*权重!I$51              )
 )</f>
        <v>15.2</v>
      </c>
      <c r="T425" s="16">
        <f>IF( 数据!T425&lt;=6,(数据!T425-1)*权重!J$48,              IF(数据!T425&lt;=12, 5*权重!J$48+(数据!T425-6)*权重!J$49,                              5*权重!J$48+6*权重!J$49+(数据!T425-12)*权重!J$51              )
 )</f>
        <v>1.2999999999999998</v>
      </c>
      <c r="U425" s="16">
        <f>IF( 数据!U425&lt;=6,(数据!U425-1)*权重!K$48,              IF(数据!U425&lt;=12, 5*权重!K$48+(数据!U425-6)*权重!K$49,                              5*权重!K$48+6*权重!K$49+(数据!U425-12)*权重!K$51              )
 )</f>
        <v>0</v>
      </c>
      <c r="V425" s="16">
        <f>IF( 数据!V425&lt;=6,(数据!V425-1)*权重!L$48,              IF(数据!V425&lt;=12, 5*权重!L$48+(数据!V425-6)*权重!L$49,                              5*权重!L$48+6*权重!L$49+(数据!V425-12)*权重!L$51              )
 )</f>
        <v>5.6666666666666679</v>
      </c>
      <c r="W425" s="16">
        <f>IF( 数据!W425&lt;=6,(数据!W425-1)*权重!M$48,              IF(数据!W425&lt;=12, 5*权重!M$48+(数据!W425-6)*权重!M$49,                              5*权重!M$48+6*权重!M$49+(数据!W425-12)*权重!M$51              )
 )</f>
        <v>0.1333333333333333</v>
      </c>
      <c r="X425" s="16">
        <f>IF( 数据!X425&lt;=6,(数据!X425-1)*权重!N$48,              IF(数据!X425&lt;=12, 5*权重!N$48+(数据!X425-6)*权重!N$49,                              5*权重!N$48+6*权重!N$49+(数据!X425-12)*权重!N$51              )
 )</f>
        <v>2.2666666666666666</v>
      </c>
      <c r="Y425" s="16">
        <f>IF( 数据!Y425&lt;=6,(数据!Y425-1)*权重!O$48,              IF(数据!Y425&lt;=12, 5*权重!O$48+(数据!Y425-6)*权重!O$49,                              5*权重!O$48+6*权重!O$49+(数据!Y425-12)*权重!O$51              )
 )</f>
        <v>1.3666666666666667</v>
      </c>
      <c r="Z425" s="16">
        <f>IF( 数据!Z425&lt;=6,(数据!Z425-1)*权重!P$48,              IF(数据!Z425&lt;=10, 5*权重!P$48+(数据!Z425-4)*权重!P$50,                              5*权重!P$48+4*权重!P$50+(数据!Z425-10)*权重!P$52              )  )</f>
        <v>-1.85</v>
      </c>
      <c r="AA425" s="16">
        <f>IF( 数据!AA425&lt;=6,(数据!AA425-1)*权重!Q$48,              IF(数据!AA425&lt;=12, 5*权重!Q$48+(数据!AA425-6)*权重!Q$49,                              5*权重!Q$48+6*权重!Q$49+(数据!AA425-12)*权重!Q$51              )
 )</f>
        <v>5.166666666666667</v>
      </c>
      <c r="AB425" s="16">
        <f>IF( 数据!AB425&lt;=6,(数据!AB425-1)*权重!R$48,              IF(数据!AB425&lt;=10, 5*权重!R$48+(数据!AB425-4)*权重!R$50,                              5*权重!R$48+4*权重!R$50+(数据!AB425-10)*权重!R$52              )  )</f>
        <v>57.5</v>
      </c>
      <c r="AC425" s="16">
        <f>IF( 数据!AC425&lt;=6,(数据!AC425-1)*权重!S$48,              IF(数据!AC425&lt;=12, 5*权重!S$48+(数据!AC425-6)*权重!S$49,                              5*权重!S$48+6*权重!S$49+(数据!AC425-12)*权重!S$51              )
 )</f>
        <v>19.5</v>
      </c>
      <c r="AD425" s="16">
        <f>IF( 数据!AD425&lt;=6,(数据!AD425-1)*权重!T$48,              IF(数据!AD425&lt;=12, 5*权重!T$48+(数据!AD425-6)*权重!T$49,                              5*权重!T$48+6*权重!T$49+(数据!AD425-12)*权重!T$51              )
 )</f>
        <v>-1.5999999999999996</v>
      </c>
      <c r="AE425" s="16">
        <f>IF( 数据!AE425&lt;=6,(数据!AE425-1)*权重!U$48,              IF(数据!AE425&lt;=10, 5*权重!U$48+(数据!AE425-4)*权重!U$50,                              5*权重!U$48+4*权重!U$50+(数据!AE425-10)*权重!U$52              )  )</f>
        <v>-2.5999999999999996</v>
      </c>
      <c r="AF425" s="16">
        <f>IF( 数据!AF425&lt;=6,(数据!AF425-1)*权重!V$48,              IF(数据!AF425&lt;=10, 5*权重!V$48+(数据!AF425-4)*权重!V$50,                              5*权重!V$48+4*权重!V$50+(数据!AF425-10)*权重!V$52              )  )</f>
        <v>7.8750000000000009</v>
      </c>
      <c r="AG425" s="16">
        <f>IF( 数据!AG425&lt;=6,(数据!AG425-1)*权重!W$48,              IF(数据!AG425&lt;=12, 5*权重!W$48+(数据!AG425-6)*权重!W$49,                              5*权重!W$48+6*权重!W$49+(数据!AG425-12)*权重!W$51              )
 )</f>
        <v>3.0999999999999996</v>
      </c>
      <c r="AH425" s="16">
        <f>IF( 数据!AH425&lt;=6,(数据!AH425-1)*权重!X$48,              IF(数据!AH425&lt;=10, 5*权重!X$48+(数据!AH425-4)*权重!X$50,                              5*权重!X$48+4*权重!X$50+(数据!AH425-10)*权重!X$52              )  )</f>
        <v>6.25E-2</v>
      </c>
      <c r="AI425" s="16">
        <f>IF( 数据!AI425&lt;=6,(数据!AI425-1)*权重!Y$48,              IF(数据!AI425&lt;=12, 5*权重!Y$48+(数据!AI425-6)*权重!Y$49,                              5*权重!Y$48+6*权重!Y$49+(数据!AI425-12)*权重!Y$51              )
 )</f>
        <v>0</v>
      </c>
      <c r="AJ425" s="16">
        <f>IF( 数据!AJ425&lt;=6,(数据!AJ425-1)*权重!Z$48,              IF(数据!AJ425&lt;=10, 5*权重!Z$48+(数据!AJ425-4)*权重!Z$50,                              5*权重!Z$48+4*权重!Z$50+(数据!AJ425-10)*权重!Z$52              )  )</f>
        <v>9.8375000000000004</v>
      </c>
      <c r="AK425" s="16">
        <f>IF( 数据!AK425&lt;=6,(数据!AK425-1)*权重!AA$48,              IF(数据!AK425&lt;=10, 5*权重!AA$48+(数据!AK425-4)*权重!AA$50,                              5*权重!AA$48+4*权重!AA$50+(数据!AK425-10)*权重!AA$52              )  )</f>
        <v>-0.75000000000000022</v>
      </c>
      <c r="AL425" s="16">
        <f>IF( 数据!AL425&lt;=6,(数据!AL425-1)*权重!AB$48,              IF(数据!AL425&lt;=12, 5*权重!AB$48+(数据!AL425-6)*权重!AB$49,                              5*权重!AB$48+6*权重!AB$49+(数据!AL425-12)*权重!AB$51              )
 )</f>
        <v>15.3</v>
      </c>
      <c r="AM425" s="16">
        <f>IF( 数据!AM425&lt;=6,(数据!AM425-1)*权重!AC$48,              IF(数据!AM425&lt;=12, 5*权重!AC$48+(数据!AM425-6)*权重!AC$49,                              5*权重!AC$48+6*权重!AC$49+(数据!AM425-12)*权重!AC$51              )
 )</f>
        <v>8.5</v>
      </c>
      <c r="AN425" s="16">
        <f>IF( 数据!AN425&lt;=6,(数据!AN425-1)*权重!AD$48,              IF(数据!AN425&lt;=12, 5*权重!AD$48+(数据!AN425-6)*权重!AD$49,                              5*权重!AD$48+6*权重!AD$49+(数据!AN425-12)*权重!AD$51              )
 )</f>
        <v>77.333333333333329</v>
      </c>
      <c r="AO425" s="16">
        <f>IF( 数据!AO425&lt;=6,(数据!AO425-1)*权重!AE$48,              IF(数据!AO425&lt;=12, 5*权重!AE$48+(数据!AO425-6)*权重!AE$49,                              5*权重!AE$48+6*权重!AE$49+(数据!AO425-12)*权重!AE$51              )
 )</f>
        <v>20.3</v>
      </c>
      <c r="AP425" s="16">
        <f>IF( 数据!AP425&lt;=6,(数据!AP425-1)*权重!AF$48,              IF(数据!AP425&lt;=12, 5*权重!AF$48+(数据!AP425-6)*权重!AF$49,                              5*权重!AF$48+6*权重!AF$49+(数据!AP425-12)*权重!AF$51              )
 )</f>
        <v>16.399999999999999</v>
      </c>
      <c r="AQ425" s="16">
        <f>IF( 数据!AQ425&lt;=6,(数据!AQ425-1)*权重!AG$48,              IF(数据!AQ425&lt;=12, 5*权重!AG$48+(数据!AQ425-6)*权重!AG$49,                              5*权重!AG$48+6*权重!AG$49+(数据!AQ425-12)*权重!AG$51              )
 )</f>
        <v>18.833333333333336</v>
      </c>
      <c r="AR425" s="16">
        <f>IF( 数据!AR425&lt;=6,(数据!AR425-1)*权重!AH$48,              IF(数据!AR425&lt;=12, 5*权重!AH$48+(数据!AR425-6)*权重!AH$49,                              5*权重!AH$48+6*权重!AH$49+(数据!AR425-12)*权重!AH$51              )
 )</f>
        <v>16.899999999999999</v>
      </c>
      <c r="AS425" s="16">
        <f>IF( 数据!AS425&lt;=6,(数据!AS425-1)*权重!AI$48,              IF(数据!AS425&lt;=12, 5*权重!AI$48+(数据!AS425-6)*权重!AI$49,                              5*权重!AI$48+6*权重!AI$49+(数据!AS425-12)*权重!AI$51              )
 )</f>
        <v>8.5500000000000007</v>
      </c>
      <c r="AT425" s="16">
        <f>IF( 数据!AT425&lt;=6,(数据!AT425-1)*权重!AJ$48,              IF(数据!AT425&lt;=12, 5*权重!AJ$48+(数据!AT425-6)*权重!AJ$49,                              5*权重!AJ$48+6*权重!AJ$49+(数据!AT425-12)*权重!AJ$51              )
 )</f>
        <v>81.625</v>
      </c>
      <c r="AU425" s="16">
        <f>IF( 数据!AU425&lt;=6,(数据!AU425-1)*权重!AK$48,              IF(数据!AU425&lt;=12, 5*权重!AK$48+(数据!AU425-6)*权重!AK$49,                              5*权重!AK$48+6*权重!AK$49+(数据!AU425-12)*权重!AK$51              )
 )</f>
        <v>14.499999999999998</v>
      </c>
      <c r="AV425" s="16">
        <f>IF( 数据!AV425&lt;=6,(数据!AV425-1)*权重!AL$48,              IF(数据!AV425&lt;=10, 5*权重!AL$48+(数据!AV425-4)*权重!AL$50,                              5*权重!AL$48+4*权重!AL$50+(数据!AV425-10)*权重!AL$52              )  )</f>
        <v>2.9749999999999996</v>
      </c>
      <c r="AW425" s="16">
        <f>IF( 数据!AW425&lt;=6,(数据!AW425-1)*权重!AM$48,              IF(数据!AW425&lt;=10, 5*权重!AM$48+(数据!AW425-4)*权重!AM$50,                              5*权重!AM$48+4*权重!AM$50+(数据!AW425-10)*权重!AM$52              )  )</f>
        <v>3.8250000000000002</v>
      </c>
      <c r="AX425" s="16">
        <f>IF( 数据!AX425&lt;=6,(数据!AX425-1)*权重!AN$48,              IF(数据!AX425&lt;=10, 5*权重!AN$48+(数据!AX425-4)*权重!AN$50,                              5*权重!AN$48+4*权重!AN$50+(数据!AX425-10)*权重!AN$52              )  )</f>
        <v>22.074999999999999</v>
      </c>
      <c r="AY425" s="8">
        <v>1</v>
      </c>
      <c r="AZ425" s="8">
        <v>3</v>
      </c>
      <c r="BA425" s="8">
        <v>3</v>
      </c>
      <c r="BB425" s="8">
        <v>2</v>
      </c>
      <c r="BC425" s="8">
        <v>3</v>
      </c>
      <c r="BD425" s="8">
        <v>3</v>
      </c>
      <c r="BE425" s="8">
        <v>3</v>
      </c>
      <c r="BF425" s="8">
        <v>1</v>
      </c>
      <c r="BG425" s="8">
        <v>1</v>
      </c>
      <c r="BH425" s="8">
        <v>2</v>
      </c>
      <c r="BI425" s="8">
        <v>2</v>
      </c>
      <c r="BJ425" s="8" t="s">
        <v>26</v>
      </c>
      <c r="BK425" s="8" t="s">
        <v>20</v>
      </c>
      <c r="BL425" s="8">
        <v>10</v>
      </c>
      <c r="BM425" s="8" t="s">
        <v>26</v>
      </c>
      <c r="BN425" s="8"/>
      <c r="BO425" s="8">
        <v>10</v>
      </c>
      <c r="BP425" s="34">
        <v>47299</v>
      </c>
      <c r="BQ425" s="8" t="s">
        <v>21</v>
      </c>
      <c r="BR425" s="8" t="s">
        <v>156</v>
      </c>
    </row>
    <row r="426" spans="1:70" ht="15.5" thickBot="1" x14ac:dyDescent="0.35">
      <c r="A426" s="8" t="s">
        <v>26</v>
      </c>
      <c r="B426" s="16">
        <f t="shared" si="16"/>
        <v>404.79416666666668</v>
      </c>
      <c r="C426" s="8" t="s">
        <v>773</v>
      </c>
      <c r="D426" s="8" t="s">
        <v>154</v>
      </c>
      <c r="E426" s="33">
        <v>1</v>
      </c>
      <c r="F426" s="8">
        <v>0</v>
      </c>
      <c r="G426" s="8" t="s">
        <v>22</v>
      </c>
      <c r="H426" s="8" t="s">
        <v>25</v>
      </c>
      <c r="I426" s="8">
        <v>24</v>
      </c>
      <c r="J426" s="8">
        <v>132</v>
      </c>
      <c r="K426" s="8">
        <v>137</v>
      </c>
      <c r="L426" s="16">
        <f>IF( 数据!L426&lt;=6,(数据!L426-1)*权重!B$48,              IF(数据!L426&lt;=12, 5*权重!B$48+(数据!L426-6)*权重!B$49,                              5*权重!B$48+6*权重!B$49+(数据!L426-12)*权重!B$51              )
 )</f>
        <v>3.0833333333333335</v>
      </c>
      <c r="M426" s="16">
        <f>IF( 数据!M426&lt;=6,(数据!M426-1)*权重!C$48,              IF(数据!M426&lt;=12, 5*权重!C$48+(数据!M426-6)*权重!C$49,                              5*权重!C$48+6*权重!C$49+(数据!M426-12)*权重!C$51              )
 )</f>
        <v>1.3</v>
      </c>
      <c r="N426" s="16">
        <f>IF( 数据!N426&lt;=6,(数据!N426-1)*权重!D$48,              IF(数据!N426&lt;=12, 5*权重!D$48+(数据!N426-6)*权重!D$49,                              5*权重!D$48+6*权重!D$49+(数据!N426-12)*权重!D$51              )
 )</f>
        <v>0.64</v>
      </c>
      <c r="O426" s="16">
        <f>IF( 数据!O426&lt;=6,(数据!O426-1)*权重!E$48,              IF(数据!O426&lt;=12, 5*权重!E$48+(数据!O426-6)*权重!E$49,                              5*权重!E$48+6*权重!E$49+(数据!O426-12)*权重!E$51              )
 )</f>
        <v>0</v>
      </c>
      <c r="P426" s="16">
        <f>IF( 数据!P426&lt;=6,(数据!P426-1)*权重!F$48,              IF(数据!P426&lt;=12, 5*权重!F$48+(数据!P426-6)*权重!F$49,                              5*权重!F$48+6*权重!F$49+(数据!P426-12)*权重!F$51              )
 )</f>
        <v>-2.7333333333333329</v>
      </c>
      <c r="Q426" s="16">
        <f>IF( 数据!Q426&lt;=6,(数据!Q426-1)*权重!G$48,              IF(数据!Q426&lt;=12, 5*权重!G$48+(数据!Q426-6)*权重!G$49,                              5*权重!G$48+6*权重!G$49+(数据!Q426-12)*权重!G$51              )
 )</f>
        <v>0</v>
      </c>
      <c r="R426" s="16">
        <f>IF( 数据!R426&lt;=6,(数据!R426-1)*权重!H$48,              IF(数据!R426&lt;=12, 5*权重!H$48+(数据!R426-6)*权重!H$49,                              5*权重!H$48+6*权重!H$49+(数据!R426-12)*权重!H$51              )
 )</f>
        <v>0</v>
      </c>
      <c r="S426" s="16">
        <f>IF( 数据!S426&lt;=6,(数据!S426-1)*权重!I$48,              IF(数据!S426&lt;=12, 5*权重!I$48+(数据!S426-6)*权重!I$49,                              5*权重!I$48+6*权重!I$49+(数据!S426-12)*权重!I$51              )
 )</f>
        <v>12.133333333333333</v>
      </c>
      <c r="T426" s="16">
        <f>IF( 数据!T426&lt;=6,(数据!T426-1)*权重!J$48,              IF(数据!T426&lt;=12, 5*权重!J$48+(数据!T426-6)*权重!J$49,                              5*权重!J$48+6*权重!J$49+(数据!T426-12)*权重!J$51              )
 )</f>
        <v>1.65</v>
      </c>
      <c r="U426" s="16">
        <f>IF( 数据!U426&lt;=6,(数据!U426-1)*权重!K$48,              IF(数据!U426&lt;=12, 5*权重!K$48+(数据!U426-6)*权重!K$49,                              5*权重!K$48+6*权重!K$49+(数据!U426-12)*权重!K$51              )
 )</f>
        <v>0</v>
      </c>
      <c r="V426" s="16">
        <f>IF( 数据!V426&lt;=6,(数据!V426-1)*权重!L$48,              IF(数据!V426&lt;=12, 5*权重!L$48+(数据!V426-6)*权重!L$49,                              5*权重!L$48+6*权重!L$49+(数据!V426-12)*权重!L$51              )
 )</f>
        <v>9.5</v>
      </c>
      <c r="W426" s="16">
        <f>IF( 数据!W426&lt;=6,(数据!W426-1)*权重!M$48,              IF(数据!W426&lt;=12, 5*权重!M$48+(数据!W426-6)*权重!M$49,                              5*权重!M$48+6*权重!M$49+(数据!W426-12)*权重!M$51              )
 )</f>
        <v>0.1333333333333333</v>
      </c>
      <c r="X426" s="16">
        <f>IF( 数据!X426&lt;=6,(数据!X426-1)*权重!N$48,              IF(数据!X426&lt;=12, 5*权重!N$48+(数据!X426-6)*权重!N$49,                              5*权重!N$48+6*权重!N$49+(数据!X426-12)*权重!N$51              )
 )</f>
        <v>1.7999999999999998</v>
      </c>
      <c r="Y426" s="16">
        <f>IF( 数据!Y426&lt;=6,(数据!Y426-1)*权重!O$48,              IF(数据!Y426&lt;=12, 5*权重!O$48+(数据!Y426-6)*权重!O$49,                              5*权重!O$48+6*权重!O$49+(数据!Y426-12)*权重!O$51              )
 )</f>
        <v>2.5333333333333332</v>
      </c>
      <c r="Z426" s="16">
        <f>IF( 数据!Z426&lt;=6,(数据!Z426-1)*权重!P$48,              IF(数据!Z426&lt;=10, 5*权重!P$48+(数据!Z426-4)*权重!P$50,                              5*权重!P$48+4*权重!P$50+(数据!Z426-10)*权重!P$52              )  )</f>
        <v>-1.0750000000000002</v>
      </c>
      <c r="AA426" s="16">
        <f>IF( 数据!AA426&lt;=6,(数据!AA426-1)*权重!Q$48,              IF(数据!AA426&lt;=12, 5*权重!Q$48+(数据!AA426-6)*权重!Q$49,                              5*权重!Q$48+6*权重!Q$49+(数据!AA426-12)*权重!Q$51              )
 )</f>
        <v>5.8</v>
      </c>
      <c r="AB426" s="16">
        <f>IF( 数据!AB426&lt;=6,(数据!AB426-1)*权重!R$48,              IF(数据!AB426&lt;=10, 5*权重!R$48+(数据!AB426-4)*权重!R$50,                              5*权重!R$48+4*权重!R$50+(数据!AB426-10)*权重!R$52              )  )</f>
        <v>54.5</v>
      </c>
      <c r="AC426" s="16">
        <f>IF( 数据!AC426&lt;=6,(数据!AC426-1)*权重!S$48,              IF(数据!AC426&lt;=12, 5*权重!S$48+(数据!AC426-6)*权重!S$49,                              5*权重!S$48+6*权重!S$49+(数据!AC426-12)*权重!S$51              )
 )</f>
        <v>19.5</v>
      </c>
      <c r="AD426" s="16">
        <f>IF( 数据!AD426&lt;=6,(数据!AD426-1)*权重!T$48,              IF(数据!AD426&lt;=12, 5*权重!T$48+(数据!AD426-6)*权重!T$49,                              5*权重!T$48+6*权重!T$49+(数据!AD426-12)*权重!T$51              )
 )</f>
        <v>-0.83333333333333304</v>
      </c>
      <c r="AE426" s="16">
        <f>IF( 数据!AE426&lt;=6,(数据!AE426-1)*权重!U$48,              IF(数据!AE426&lt;=10, 5*权重!U$48+(数据!AE426-4)*权重!U$50,                              5*权重!U$48+4*权重!U$50+(数据!AE426-10)*权重!U$52              )  )</f>
        <v>-2.7249999999999996</v>
      </c>
      <c r="AF426" s="16">
        <f>IF( 数据!AF426&lt;=6,(数据!AF426-1)*权重!V$48,              IF(数据!AF426&lt;=10, 5*权重!V$48+(数据!AF426-4)*权重!V$50,                              5*权重!V$48+4*权重!V$50+(数据!AF426-10)*权重!V$52              )  )</f>
        <v>6.5250000000000004</v>
      </c>
      <c r="AG426" s="16">
        <f>IF( 数据!AG426&lt;=6,(数据!AG426-1)*权重!W$48,              IF(数据!AG426&lt;=12, 5*权重!W$48+(数据!AG426-6)*权重!W$49,                              5*权重!W$48+6*权重!W$49+(数据!AG426-12)*权重!W$51              )
 )</f>
        <v>3.3</v>
      </c>
      <c r="AH426" s="16">
        <f>IF( 数据!AH426&lt;=6,(数据!AH426-1)*权重!X$48,              IF(数据!AH426&lt;=10, 5*权重!X$48+(数据!AH426-4)*权重!X$50,                              5*权重!X$48+4*权重!X$50+(数据!AH426-10)*权重!X$52              )  )</f>
        <v>-1.125</v>
      </c>
      <c r="AI426" s="16">
        <f>IF( 数据!AI426&lt;=6,(数据!AI426-1)*权重!Y$48,              IF(数据!AI426&lt;=12, 5*权重!Y$48+(数据!AI426-6)*权重!Y$49,                              5*权重!Y$48+6*权重!Y$49+(数据!AI426-12)*权重!Y$51              )
 )</f>
        <v>0.53333333333333333</v>
      </c>
      <c r="AJ426" s="16">
        <f>IF( 数据!AJ426&lt;=6,(数据!AJ426-1)*权重!Z$48,              IF(数据!AJ426&lt;=10, 5*权重!Z$48+(数据!AJ426-4)*权重!Z$50,                              5*权重!Z$48+4*权重!Z$50+(数据!AJ426-10)*权重!Z$52              )  )</f>
        <v>6.65</v>
      </c>
      <c r="AK426" s="16">
        <f>IF( 数据!AK426&lt;=6,(数据!AK426-1)*权重!AA$48,              IF(数据!AK426&lt;=10, 5*权重!AA$48+(数据!AK426-4)*权重!AA$50,                              5*权重!AA$48+4*权重!AA$50+(数据!AK426-10)*权重!AA$52              )  )</f>
        <v>-2.2000000000000002</v>
      </c>
      <c r="AL426" s="16">
        <f>IF( 数据!AL426&lt;=6,(数据!AL426-1)*权重!AB$48,              IF(数据!AL426&lt;=12, 5*权重!AB$48+(数据!AL426-6)*权重!AB$49,                              5*权重!AB$48+6*权重!AB$49+(数据!AL426-12)*权重!AB$51              )
 )</f>
        <v>13.5</v>
      </c>
      <c r="AM426" s="16">
        <f>IF( 数据!AM426&lt;=6,(数据!AM426-1)*权重!AC$48,              IF(数据!AM426&lt;=12, 5*权重!AC$48+(数据!AM426-6)*权重!AC$49,                              5*权重!AC$48+6*权重!AC$49+(数据!AM426-12)*权重!AC$51              )
 )</f>
        <v>8.5</v>
      </c>
      <c r="AN426" s="16">
        <f>IF( 数据!AN426&lt;=6,(数据!AN426-1)*权重!AD$48,              IF(数据!AN426&lt;=12, 5*权重!AD$48+(数据!AN426-6)*权重!AD$49,                              5*权重!AD$48+6*权重!AD$49+(数据!AN426-12)*权重!AD$51              )
 )</f>
        <v>82.0625</v>
      </c>
      <c r="AO426" s="16">
        <f>IF( 数据!AO426&lt;=6,(数据!AO426-1)*权重!AE$48,              IF(数据!AO426&lt;=12, 5*权重!AE$48+(数据!AO426-6)*权重!AE$49,                              5*权重!AE$48+6*权重!AE$49+(数据!AO426-12)*权重!AE$51              )
 )</f>
        <v>12.5</v>
      </c>
      <c r="AP426" s="16">
        <f>IF( 数据!AP426&lt;=6,(数据!AP426-1)*权重!AF$48,              IF(数据!AP426&lt;=12, 5*权重!AF$48+(数据!AP426-6)*权重!AF$49,                              5*权重!AF$48+6*权重!AF$49+(数据!AP426-12)*权重!AF$51              )
 )</f>
        <v>16.399999999999999</v>
      </c>
      <c r="AQ426" s="16">
        <f>IF( 数据!AQ426&lt;=6,(数据!AQ426-1)*权重!AG$48,              IF(数据!AQ426&lt;=12, 5*权重!AG$48+(数据!AQ426-6)*权重!AG$49,                              5*权重!AG$48+6*权重!AG$49+(数据!AQ426-12)*权重!AG$51              )
 )</f>
        <v>17.8</v>
      </c>
      <c r="AR426" s="16">
        <f>IF( 数据!AR426&lt;=6,(数据!AR426-1)*权重!AH$48,              IF(数据!AR426&lt;=12, 5*权重!AH$48+(数据!AR426-6)*权重!AH$49,                              5*权重!AH$48+6*权重!AH$49+(数据!AR426-12)*权重!AH$51              )
 )</f>
        <v>13.399999999999999</v>
      </c>
      <c r="AS426" s="16">
        <f>IF( 数据!AS426&lt;=6,(数据!AS426-1)*权重!AI$48,              IF(数据!AS426&lt;=12, 5*权重!AI$48+(数据!AS426-6)*权重!AI$49,                              5*权重!AI$48+6*权重!AI$49+(数据!AS426-12)*权重!AI$51              )
 )</f>
        <v>4.416666666666667</v>
      </c>
      <c r="AT426" s="16">
        <f>IF( 数据!AT426&lt;=6,(数据!AT426-1)*权重!AJ$48,              IF(数据!AT426&lt;=12, 5*权重!AJ$48+(数据!AT426-6)*权重!AJ$49,                              5*权重!AJ$48+6*权重!AJ$49+(数据!AT426-12)*权重!AJ$51              )
 )</f>
        <v>81.625</v>
      </c>
      <c r="AU426" s="16">
        <f>IF( 数据!AU426&lt;=6,(数据!AU426-1)*权重!AK$48,              IF(数据!AU426&lt;=12, 5*权重!AK$48+(数据!AU426-6)*权重!AK$49,                              5*权重!AK$48+6*权重!AK$49+(数据!AU426-12)*权重!AK$51              )
 )</f>
        <v>9.3000000000000007</v>
      </c>
      <c r="AV426" s="16">
        <f>IF( 数据!AV426&lt;=6,(数据!AV426-1)*权重!AL$48,              IF(数据!AV426&lt;=10, 5*权重!AL$48+(数据!AV426-4)*权重!AL$50,                              5*权重!AL$48+4*权重!AL$50+(数据!AV426-10)*权重!AL$52              )  )</f>
        <v>2.5499999999999998</v>
      </c>
      <c r="AW426" s="16">
        <f>IF( 数据!AW426&lt;=6,(数据!AW426-1)*权重!AM$48,              IF(数据!AW426&lt;=10, 5*权重!AM$48+(数据!AW426-4)*权重!AM$50,                              5*权重!AM$48+4*权重!AM$50+(数据!AW426-10)*权重!AM$52              )  )</f>
        <v>3.45</v>
      </c>
      <c r="AX426" s="16">
        <f>IF( 数据!AX426&lt;=6,(数据!AX426-1)*权重!AN$48,              IF(数据!AX426&lt;=10, 5*权重!AN$48+(数据!AX426-4)*权重!AN$50,                              5*权重!AN$48+4*权重!AN$50+(数据!AX426-10)*权重!AN$52              )  )</f>
        <v>20.399999999999999</v>
      </c>
      <c r="AY426" s="8">
        <v>2</v>
      </c>
      <c r="AZ426" s="8">
        <v>3</v>
      </c>
      <c r="BA426" s="8">
        <v>1</v>
      </c>
      <c r="BB426" s="8">
        <v>2</v>
      </c>
      <c r="BC426" s="8">
        <v>2</v>
      </c>
      <c r="BD426" s="8">
        <v>2</v>
      </c>
      <c r="BE426" s="8">
        <v>2</v>
      </c>
      <c r="BF426" s="8">
        <v>4</v>
      </c>
      <c r="BG426" s="8">
        <v>4</v>
      </c>
      <c r="BH426" s="8">
        <v>3</v>
      </c>
      <c r="BI426" s="8">
        <v>1</v>
      </c>
      <c r="BJ426" s="8" t="s">
        <v>26</v>
      </c>
      <c r="BK426" s="8" t="s">
        <v>20</v>
      </c>
      <c r="BL426" s="8">
        <v>12</v>
      </c>
      <c r="BM426" s="8" t="s">
        <v>26</v>
      </c>
      <c r="BN426" s="8"/>
      <c r="BO426" s="8">
        <v>32</v>
      </c>
      <c r="BP426" s="34">
        <v>46934</v>
      </c>
      <c r="BQ426" s="8" t="s">
        <v>21</v>
      </c>
      <c r="BR426" s="8" t="s">
        <v>156</v>
      </c>
    </row>
    <row r="427" spans="1:70" ht="15.5" thickBot="1" x14ac:dyDescent="0.35">
      <c r="A427" s="8" t="s">
        <v>26</v>
      </c>
      <c r="B427" s="16">
        <f t="shared" si="16"/>
        <v>397.33916666666664</v>
      </c>
      <c r="C427" s="8" t="s">
        <v>774</v>
      </c>
      <c r="D427" s="8" t="s">
        <v>154</v>
      </c>
      <c r="E427" s="33">
        <v>1</v>
      </c>
      <c r="F427" s="8">
        <v>0</v>
      </c>
      <c r="G427" s="8" t="s">
        <v>20</v>
      </c>
      <c r="H427" s="8" t="s">
        <v>413</v>
      </c>
      <c r="I427" s="8">
        <v>25</v>
      </c>
      <c r="J427" s="8">
        <v>138</v>
      </c>
      <c r="K427" s="8">
        <v>142</v>
      </c>
      <c r="L427" s="16">
        <f>IF( 数据!L427&lt;=6,(数据!L427-1)*权重!B$48,              IF(数据!L427&lt;=12, 5*权重!B$48+(数据!L427-6)*权重!B$49,                              5*权重!B$48+6*权重!B$49+(数据!L427-12)*权重!B$51              )
 )</f>
        <v>4.4000000000000004</v>
      </c>
      <c r="M427" s="16">
        <f>IF( 数据!M427&lt;=6,(数据!M427-1)*权重!C$48,              IF(数据!M427&lt;=12, 5*权重!C$48+(数据!M427-6)*权重!C$49,                              5*权重!C$48+6*权重!C$49+(数据!M427-12)*权重!C$51              )
 )</f>
        <v>0.91666666666666674</v>
      </c>
      <c r="N427" s="16">
        <f>IF( 数据!N427&lt;=6,(数据!N427-1)*权重!D$48,              IF(数据!N427&lt;=12, 5*权重!D$48+(数据!N427-6)*权重!D$49,                              5*权重!D$48+6*权重!D$49+(数据!N427-12)*权重!D$51              )
 )</f>
        <v>-0.55833333333333335</v>
      </c>
      <c r="O427" s="16">
        <f>IF( 数据!O427&lt;=6,(数据!O427-1)*权重!E$48,              IF(数据!O427&lt;=12, 5*权重!E$48+(数据!O427-6)*权重!E$49,                              5*权重!E$48+6*权重!E$49+(数据!O427-12)*权重!E$51              )
 )</f>
        <v>0</v>
      </c>
      <c r="P427" s="16">
        <f>IF( 数据!P427&lt;=6,(数据!P427-1)*权重!F$48,              IF(数据!P427&lt;=12, 5*权重!F$48+(数据!P427-6)*权重!F$49,                              5*权重!F$48+6*权重!F$49+(数据!P427-12)*权重!F$51              )
 )</f>
        <v>-2.3499999999999996</v>
      </c>
      <c r="Q427" s="16">
        <f>IF( 数据!Q427&lt;=6,(数据!Q427-1)*权重!G$48,              IF(数据!Q427&lt;=12, 5*权重!G$48+(数据!Q427-6)*权重!G$49,                              5*权重!G$48+6*权重!G$49+(数据!Q427-12)*权重!G$51              )
 )</f>
        <v>0</v>
      </c>
      <c r="R427" s="16">
        <f>IF( 数据!R427&lt;=6,(数据!R427-1)*权重!H$48,              IF(数据!R427&lt;=12, 5*权重!H$48+(数据!R427-6)*权重!H$49,                              5*权重!H$48+6*权重!H$49+(数据!R427-12)*权重!H$51              )
 )</f>
        <v>0</v>
      </c>
      <c r="S427" s="16">
        <f>IF( 数据!S427&lt;=6,(数据!S427-1)*权重!I$48,              IF(数据!S427&lt;=12, 5*权重!I$48+(数据!S427-6)*权重!I$49,                              5*权重!I$48+6*权重!I$49+(数据!S427-12)*权重!I$51              )
 )</f>
        <v>17.933333333333334</v>
      </c>
      <c r="T427" s="16">
        <f>IF( 数据!T427&lt;=6,(数据!T427-1)*权重!J$48,              IF(数据!T427&lt;=12, 5*权重!J$48+(数据!T427-6)*权重!J$49,                              5*权重!J$48+6*权重!J$49+(数据!T427-12)*权重!J$51              )
 )</f>
        <v>1.65</v>
      </c>
      <c r="U427" s="16">
        <f>IF( 数据!U427&lt;=6,(数据!U427-1)*权重!K$48,              IF(数据!U427&lt;=12, 5*权重!K$48+(数据!U427-6)*权重!K$49,                              5*权重!K$48+6*权重!K$49+(数据!U427-12)*权重!K$51              )
 )</f>
        <v>0</v>
      </c>
      <c r="V427" s="16">
        <f>IF( 数据!V427&lt;=6,(数据!V427-1)*权重!L$48,              IF(数据!V427&lt;=12, 5*权重!L$48+(数据!V427-6)*权重!L$49,                              5*权重!L$48+6*权重!L$49+(数据!V427-12)*权重!L$51              )
 )</f>
        <v>6.4</v>
      </c>
      <c r="W427" s="16">
        <f>IF( 数据!W427&lt;=6,(数据!W427-1)*权重!M$48,              IF(数据!W427&lt;=12, 5*权重!M$48+(数据!W427-6)*权重!M$49,                              5*权重!M$48+6*权重!M$49+(数据!W427-12)*权重!M$51              )
 )</f>
        <v>2.0333333333333332</v>
      </c>
      <c r="X427" s="16">
        <f>IF( 数据!X427&lt;=6,(数据!X427-1)*权重!N$48,              IF(数据!X427&lt;=12, 5*权重!N$48+(数据!X427-6)*权重!N$49,                              5*权重!N$48+6*权重!N$49+(数据!X427-12)*权重!N$51              )
 )</f>
        <v>2.2999999999999998</v>
      </c>
      <c r="Y427" s="16">
        <f>IF( 数据!Y427&lt;=6,(数据!Y427-1)*权重!O$48,              IF(数据!Y427&lt;=12, 5*权重!O$48+(数据!Y427-6)*权重!O$49,                              5*权重!O$48+6*权重!O$49+(数据!Y427-12)*权重!O$51              )
 )</f>
        <v>1.7</v>
      </c>
      <c r="Z427" s="16">
        <f>IF( 数据!Z427&lt;=6,(数据!Z427-1)*权重!P$48,              IF(数据!Z427&lt;=10, 5*权重!P$48+(数据!Z427-4)*权重!P$50,                              5*权重!P$48+4*权重!P$50+(数据!Z427-10)*权重!P$52              )  )</f>
        <v>-0.72500000000000009</v>
      </c>
      <c r="AA427" s="16">
        <f>IF( 数据!AA427&lt;=6,(数据!AA427-1)*权重!Q$48,              IF(数据!AA427&lt;=12, 5*权重!Q$48+(数据!AA427-6)*权重!Q$49,                              5*权重!Q$48+6*权重!Q$49+(数据!AA427-12)*权重!Q$51              )
 )</f>
        <v>5.3666666666666663</v>
      </c>
      <c r="AB427" s="16">
        <f>IF( 数据!AB427&lt;=6,(数据!AB427-1)*权重!R$48,              IF(数据!AB427&lt;=10, 5*权重!R$48+(数据!AB427-4)*权重!R$50,                              5*权重!R$48+4*权重!R$50+(数据!AB427-10)*权重!R$52              )  )</f>
        <v>56</v>
      </c>
      <c r="AC427" s="16">
        <f>IF( 数据!AC427&lt;=6,(数据!AC427-1)*权重!S$48,              IF(数据!AC427&lt;=12, 5*权重!S$48+(数据!AC427-6)*权重!S$49,                              5*权重!S$48+6*权重!S$49+(数据!AC427-12)*权重!S$51              )
 )</f>
        <v>19.5</v>
      </c>
      <c r="AD427" s="16">
        <f>IF( 数据!AD427&lt;=6,(数据!AD427-1)*权重!T$48,              IF(数据!AD427&lt;=12, 5*权重!T$48+(数据!AD427-6)*权重!T$49,                              5*权重!T$48+6*权重!T$49+(数据!AD427-12)*权重!T$51              )
 )</f>
        <v>-0.86666666666666625</v>
      </c>
      <c r="AE427" s="16">
        <f>IF( 数据!AE427&lt;=6,(数据!AE427-1)*权重!U$48,              IF(数据!AE427&lt;=10, 5*权重!U$48+(数据!AE427-4)*权重!U$50,                              5*权重!U$48+4*权重!U$50+(数据!AE427-10)*权重!U$52              )  )</f>
        <v>-2.5999999999999996</v>
      </c>
      <c r="AF427" s="16">
        <f>IF( 数据!AF427&lt;=6,(数据!AF427-1)*权重!V$48,              IF(数据!AF427&lt;=10, 5*权重!V$48+(数据!AF427-4)*权重!V$50,                              5*权重!V$48+4*权重!V$50+(数据!AF427-10)*权重!V$52              )  )</f>
        <v>6.0750000000000002</v>
      </c>
      <c r="AG427" s="16">
        <f>IF( 数据!AG427&lt;=6,(数据!AG427-1)*权重!W$48,              IF(数据!AG427&lt;=12, 5*权重!W$48+(数据!AG427-6)*权重!W$49,                              5*权重!W$48+6*权重!W$49+(数据!AG427-12)*权重!W$51              )
 )</f>
        <v>3.6999999999999997</v>
      </c>
      <c r="AH427" s="16">
        <f>IF( 数据!AH427&lt;=6,(数据!AH427-1)*权重!X$48,              IF(数据!AH427&lt;=10, 5*权重!X$48+(数据!AH427-4)*权重!X$50,                              5*权重!X$48+4*权重!X$50+(数据!AH427-10)*权重!X$52              )  )</f>
        <v>6.25E-2</v>
      </c>
      <c r="AI427" s="16">
        <f>IF( 数据!AI427&lt;=6,(数据!AI427-1)*权重!Y$48,              IF(数据!AI427&lt;=12, 5*权重!Y$48+(数据!AI427-6)*权重!Y$49,                              5*权重!Y$48+6*权重!Y$49+(数据!AI427-12)*权重!Y$51              )
 )</f>
        <v>0.26666666666666666</v>
      </c>
      <c r="AJ427" s="16">
        <f>IF( 数据!AJ427&lt;=6,(数据!AJ427-1)*权重!Z$48,              IF(数据!AJ427&lt;=10, 5*权重!Z$48+(数据!AJ427-4)*权重!Z$50,                              5*权重!Z$48+4*权重!Z$50+(数据!AJ427-10)*权重!Z$52              )  )</f>
        <v>9.25</v>
      </c>
      <c r="AK427" s="16">
        <f>IF( 数据!AK427&lt;=6,(数据!AK427-1)*权重!AA$48,              IF(数据!AK427&lt;=10, 5*权重!AA$48+(数据!AK427-4)*权重!AA$50,                              5*权重!AA$48+4*权重!AA$50+(数据!AK427-10)*权重!AA$52              )  )</f>
        <v>-1.625</v>
      </c>
      <c r="AL427" s="16">
        <f>IF( 数据!AL427&lt;=6,(数据!AL427-1)*权重!AB$48,              IF(数据!AL427&lt;=12, 5*权重!AB$48+(数据!AL427-6)*权重!AB$49,                              5*权重!AB$48+6*权重!AB$49+(数据!AL427-12)*权重!AB$51              )
 )</f>
        <v>13.5</v>
      </c>
      <c r="AM427" s="16">
        <f>IF( 数据!AM427&lt;=6,(数据!AM427-1)*权重!AC$48,              IF(数据!AM427&lt;=12, 5*权重!AC$48+(数据!AM427-6)*权重!AC$49,                              5*权重!AC$48+6*权重!AC$49+(数据!AM427-12)*权重!AC$51              )
 )</f>
        <v>8.8666666666666671</v>
      </c>
      <c r="AN427" s="16">
        <f>IF( 数据!AN427&lt;=6,(数据!AN427-1)*权重!AD$48,              IF(数据!AN427&lt;=12, 5*权重!AD$48+(数据!AN427-6)*权重!AD$49,                              5*权重!AD$48+6*权重!AD$49+(数据!AN427-12)*权重!AD$51              )
 )</f>
        <v>77.333333333333329</v>
      </c>
      <c r="AO427" s="16">
        <f>IF( 数据!AO427&lt;=6,(数据!AO427-1)*权重!AE$48,              IF(数据!AO427&lt;=12, 5*权重!AE$48+(数据!AO427-6)*权重!AE$49,                              5*权重!AE$48+6*权重!AE$49+(数据!AO427-12)*权重!AE$51              )
 )</f>
        <v>3.3600000000000003</v>
      </c>
      <c r="AP427" s="16">
        <f>IF( 数据!AP427&lt;=6,(数据!AP427-1)*权重!AF$48,              IF(数据!AP427&lt;=12, 5*权重!AF$48+(数据!AP427-6)*权重!AF$49,                              5*权重!AF$48+6*权重!AF$49+(数据!AP427-12)*权重!AF$51              )
 )</f>
        <v>15.433333333333334</v>
      </c>
      <c r="AQ427" s="16">
        <f>IF( 数据!AQ427&lt;=6,(数据!AQ427-1)*权重!AG$48,              IF(数据!AQ427&lt;=12, 5*权重!AG$48+(数据!AQ427-6)*权重!AG$49,                              5*权重!AG$48+6*权重!AG$49+(数据!AQ427-12)*权重!AG$51              )
 )</f>
        <v>18.833333333333336</v>
      </c>
      <c r="AR427" s="16">
        <f>IF( 数据!AR427&lt;=6,(数据!AR427-1)*权重!AH$48,              IF(数据!AR427&lt;=12, 5*权重!AH$48+(数据!AR427-6)*权重!AH$49,                              5*权重!AH$48+6*权重!AH$49+(数据!AR427-12)*权重!AH$51              )
 )</f>
        <v>16.899999999999999</v>
      </c>
      <c r="AS427" s="16">
        <f>IF( 数据!AS427&lt;=6,(数据!AS427-1)*权重!AI$48,              IF(数据!AS427&lt;=12, 5*权重!AI$48+(数据!AS427-6)*权重!AI$49,                              5*权重!AI$48+6*权重!AI$49+(数据!AS427-12)*权重!AI$51              )
 )</f>
        <v>-0.71666666666666656</v>
      </c>
      <c r="AT427" s="16">
        <f>IF( 数据!AT427&lt;=6,(数据!AT427-1)*权重!AJ$48,              IF(数据!AT427&lt;=12, 5*权重!AJ$48+(数据!AT427-6)*权重!AJ$49,                              5*权重!AJ$48+6*权重!AJ$49+(数据!AT427-12)*权重!AJ$51              )
 )</f>
        <v>71.875</v>
      </c>
      <c r="AU427" s="16">
        <f>IF( 数据!AU427&lt;=6,(数据!AU427-1)*权重!AK$48,              IF(数据!AU427&lt;=12, 5*权重!AK$48+(数据!AU427-6)*权重!AK$49,                              5*权重!AK$48+6*权重!AK$49+(数据!AU427-12)*权重!AK$51              )
 )</f>
        <v>14.2</v>
      </c>
      <c r="AV427" s="16">
        <f>IF( 数据!AV427&lt;=6,(数据!AV427-1)*权重!AL$48,              IF(数据!AV427&lt;=10, 5*权重!AL$48+(数据!AV427-4)*权重!AL$50,                              5*权重!AL$48+4*权重!AL$50+(数据!AV427-10)*权重!AL$52              )  )</f>
        <v>3.4</v>
      </c>
      <c r="AW427" s="16">
        <f>IF( 数据!AW427&lt;=6,(数据!AW427-1)*权重!AM$48,              IF(数据!AW427&lt;=10, 5*权重!AM$48+(数据!AW427-4)*权重!AM$50,                              5*权重!AM$48+4*权重!AM$50+(数据!AW427-10)*权重!AM$52              )  )</f>
        <v>3.45</v>
      </c>
      <c r="AX427" s="16">
        <f>IF( 数据!AX427&lt;=6,(数据!AX427-1)*权重!AN$48,              IF(数据!AX427&lt;=10, 5*权重!AN$48+(数据!AX427-4)*权重!AN$50,                              5*权重!AN$48+4*权重!AN$50+(数据!AX427-10)*权重!AN$52              )  )</f>
        <v>22.074999999999999</v>
      </c>
      <c r="AY427" s="8">
        <v>2</v>
      </c>
      <c r="AZ427" s="8">
        <v>1</v>
      </c>
      <c r="BA427" s="8">
        <v>3</v>
      </c>
      <c r="BB427" s="8">
        <v>3</v>
      </c>
      <c r="BC427" s="8">
        <v>1</v>
      </c>
      <c r="BD427" s="8">
        <v>1</v>
      </c>
      <c r="BE427" s="8">
        <v>2</v>
      </c>
      <c r="BF427" s="8">
        <v>2</v>
      </c>
      <c r="BG427" s="8">
        <v>3</v>
      </c>
      <c r="BH427" s="8">
        <v>2</v>
      </c>
      <c r="BI427" s="8">
        <v>1</v>
      </c>
      <c r="BJ427" s="8" t="s">
        <v>26</v>
      </c>
      <c r="BK427" s="8" t="s">
        <v>20</v>
      </c>
      <c r="BL427" s="8">
        <v>13</v>
      </c>
      <c r="BM427" s="8" t="s">
        <v>26</v>
      </c>
      <c r="BN427" s="8"/>
      <c r="BO427" s="8">
        <v>7</v>
      </c>
      <c r="BP427" s="34">
        <v>47299</v>
      </c>
      <c r="BQ427" s="8" t="s">
        <v>21</v>
      </c>
      <c r="BR427" s="8" t="s">
        <v>156</v>
      </c>
    </row>
    <row r="428" spans="1:70" ht="15.5" thickBot="1" x14ac:dyDescent="0.35">
      <c r="A428" s="8" t="s">
        <v>26</v>
      </c>
      <c r="B428" s="16">
        <f t="shared" si="16"/>
        <v>385.80250000000001</v>
      </c>
      <c r="C428" s="8" t="s">
        <v>775</v>
      </c>
      <c r="D428" s="8" t="s">
        <v>154</v>
      </c>
      <c r="E428" s="33">
        <v>1</v>
      </c>
      <c r="F428" s="8">
        <v>0</v>
      </c>
      <c r="G428" s="8" t="s">
        <v>29</v>
      </c>
      <c r="H428" s="8" t="s">
        <v>776</v>
      </c>
      <c r="I428" s="8">
        <v>23</v>
      </c>
      <c r="J428" s="8">
        <v>132</v>
      </c>
      <c r="K428" s="8">
        <v>143</v>
      </c>
      <c r="L428" s="16">
        <f>IF( 数据!L428&lt;=6,(数据!L428-1)*权重!B$48,              IF(数据!L428&lt;=12, 5*权重!B$48+(数据!L428-6)*权重!B$49,                              5*权重!B$48+6*权重!B$49+(数据!L428-12)*权重!B$51              )
 )</f>
        <v>3.9333333333333331</v>
      </c>
      <c r="M428" s="16">
        <f>IF( 数据!M428&lt;=6,(数据!M428-1)*权重!C$48,              IF(数据!M428&lt;=12, 5*权重!C$48+(数据!M428-6)*权重!C$49,                              5*权重!C$48+6*权重!C$49+(数据!M428-12)*权重!C$51              )
 )</f>
        <v>1.3333333333333335</v>
      </c>
      <c r="N428" s="16">
        <f>IF( 数据!N428&lt;=6,(数据!N428-1)*权重!D$48,              IF(数据!N428&lt;=12, 5*权重!D$48+(数据!N428-6)*权重!D$49,                              5*权重!D$48+6*权重!D$49+(数据!N428-12)*权重!D$51              )
 )</f>
        <v>0.82000000000000006</v>
      </c>
      <c r="O428" s="16">
        <f>IF( 数据!O428&lt;=6,(数据!O428-1)*权重!E$48,              IF(数据!O428&lt;=12, 5*权重!E$48+(数据!O428-6)*权重!E$49,                              5*权重!E$48+6*权重!E$49+(数据!O428-12)*权重!E$51              )
 )</f>
        <v>0</v>
      </c>
      <c r="P428" s="16">
        <f>IF( 数据!P428&lt;=6,(数据!P428-1)*权重!F$48,              IF(数据!P428&lt;=12, 5*权重!F$48+(数据!P428-6)*权重!F$49,                              5*权重!F$48+6*权重!F$49+(数据!P428-12)*权重!F$51              )
 )</f>
        <v>-3.55</v>
      </c>
      <c r="Q428" s="16">
        <f>IF( 数据!Q428&lt;=6,(数据!Q428-1)*权重!G$48,              IF(数据!Q428&lt;=12, 5*权重!G$48+(数据!Q428-6)*权重!G$49,                              5*权重!G$48+6*权重!G$49+(数据!Q428-12)*权重!G$51              )
 )</f>
        <v>0</v>
      </c>
      <c r="R428" s="16">
        <f>IF( 数据!R428&lt;=6,(数据!R428-1)*权重!H$48,              IF(数据!R428&lt;=12, 5*权重!H$48+(数据!R428-6)*权重!H$49,                              5*权重!H$48+6*权重!H$49+(数据!R428-12)*权重!H$51              )
 )</f>
        <v>0</v>
      </c>
      <c r="S428" s="16">
        <f>IF( 数据!S428&lt;=6,(数据!S428-1)*权重!I$48,              IF(数据!S428&lt;=12, 5*权重!I$48+(数据!S428-6)*权重!I$49,                              5*权重!I$48+6*权重!I$49+(数据!S428-12)*权重!I$51              )
 )</f>
        <v>13.666666666666666</v>
      </c>
      <c r="T428" s="16">
        <f>IF( 数据!T428&lt;=6,(数据!T428-1)*权重!J$48,              IF(数据!T428&lt;=12, 5*权重!J$48+(数据!T428-6)*权重!J$49,                              5*权重!J$48+6*权重!J$49+(数据!T428-12)*权重!J$51              )
 )</f>
        <v>1.2999999999999998</v>
      </c>
      <c r="U428" s="16">
        <f>IF( 数据!U428&lt;=6,(数据!U428-1)*权重!K$48,              IF(数据!U428&lt;=12, 5*权重!K$48+(数据!U428-6)*权重!K$49,                              5*权重!K$48+6*权重!K$49+(数据!U428-12)*权重!K$51              )
 )</f>
        <v>0</v>
      </c>
      <c r="V428" s="16">
        <f>IF( 数据!V428&lt;=6,(数据!V428-1)*权重!L$48,              IF(数据!V428&lt;=12, 5*权重!L$48+(数据!V428-6)*权重!L$49,                              5*权重!L$48+6*权重!L$49+(数据!V428-12)*权重!L$51              )
 )</f>
        <v>5.3000000000000007</v>
      </c>
      <c r="W428" s="16">
        <f>IF( 数据!W428&lt;=6,(数据!W428-1)*权重!M$48,              IF(数据!W428&lt;=12, 5*权重!M$48+(数据!W428-6)*权重!M$49,                              5*权重!M$48+6*权重!M$49+(数据!W428-12)*权重!M$51              )
 )</f>
        <v>0.76666666666666661</v>
      </c>
      <c r="X428" s="16">
        <f>IF( 数据!X428&lt;=6,(数据!X428-1)*权重!N$48,              IF(数据!X428&lt;=12, 5*权重!N$48+(数据!X428-6)*权重!N$49,                              5*权重!N$48+6*权重!N$49+(数据!X428-12)*权重!N$51              )
 )</f>
        <v>2.7333333333333329</v>
      </c>
      <c r="Y428" s="16">
        <f>IF( 数据!Y428&lt;=6,(数据!Y428-1)*权重!O$48,              IF(数据!Y428&lt;=12, 5*权重!O$48+(数据!Y428-6)*权重!O$49,                              5*权重!O$48+6*权重!O$49+(数据!Y428-12)*权重!O$51              )
 )</f>
        <v>1.45</v>
      </c>
      <c r="Z428" s="16">
        <f>IF( 数据!Z428&lt;=6,(数据!Z428-1)*权重!P$48,              IF(数据!Z428&lt;=10, 5*权重!P$48+(数据!Z428-4)*权重!P$50,                              5*权重!P$48+4*权重!P$50+(数据!Z428-10)*权重!P$52              )  )</f>
        <v>-0.88000000000000012</v>
      </c>
      <c r="AA428" s="16">
        <f>IF( 数据!AA428&lt;=6,(数据!AA428-1)*权重!Q$48,              IF(数据!AA428&lt;=12, 5*权重!Q$48+(数据!AA428-6)*权重!Q$49,                              5*权重!Q$48+6*权重!Q$49+(数据!AA428-12)*权重!Q$51              )
 )</f>
        <v>5.166666666666667</v>
      </c>
      <c r="AB428" s="16">
        <f>IF( 数据!AB428&lt;=6,(数据!AB428-1)*权重!R$48,              IF(数据!AB428&lt;=10, 5*权重!R$48+(数据!AB428-4)*权重!R$50,                              5*权重!R$48+4*权重!R$50+(数据!AB428-10)*权重!R$52              )  )</f>
        <v>55.25</v>
      </c>
      <c r="AC428" s="16">
        <f>IF( 数据!AC428&lt;=6,(数据!AC428-1)*权重!S$48,              IF(数据!AC428&lt;=12, 5*权重!S$48+(数据!AC428-6)*权重!S$49,                              5*权重!S$48+6*权重!S$49+(数据!AC428-12)*权重!S$51              )
 )</f>
        <v>19.5</v>
      </c>
      <c r="AD428" s="16">
        <f>IF( 数据!AD428&lt;=6,(数据!AD428-1)*权重!T$48,              IF(数据!AD428&lt;=12, 5*权重!T$48+(数据!AD428-6)*权重!T$49,                              5*权重!T$48+6*权重!T$49+(数据!AD428-12)*权重!T$51              )
 )</f>
        <v>-1.5999999999999996</v>
      </c>
      <c r="AE428" s="16">
        <f>IF( 数据!AE428&lt;=6,(数据!AE428-1)*权重!U$48,              IF(数据!AE428&lt;=10, 5*权重!U$48+(数据!AE428-4)*权重!U$50,                              5*权重!U$48+4*权重!U$50+(数据!AE428-10)*权重!U$52              )  )</f>
        <v>-1.3999999999999995</v>
      </c>
      <c r="AF428" s="16">
        <f>IF( 数据!AF428&lt;=6,(数据!AF428-1)*权重!V$48,              IF(数据!AF428&lt;=10, 5*权重!V$48+(数据!AF428-4)*权重!V$50,                              5*权重!V$48+4*权重!V$50+(数据!AF428-10)*权重!V$52              )  )</f>
        <v>7.3500000000000005</v>
      </c>
      <c r="AG428" s="16">
        <f>IF( 数据!AG428&lt;=6,(数据!AG428-1)*权重!W$48,              IF(数据!AG428&lt;=12, 5*权重!W$48+(数据!AG428-6)*权重!W$49,                              5*权重!W$48+6*权重!W$49+(数据!AG428-12)*权重!W$51              )
 )</f>
        <v>3.0999999999999996</v>
      </c>
      <c r="AH428" s="16">
        <f>IF( 数据!AH428&lt;=6,(数据!AH428-1)*权重!X$48,              IF(数据!AH428&lt;=10, 5*权重!X$48+(数据!AH428-4)*权重!X$50,                              5*权重!X$48+4*权重!X$50+(数据!AH428-10)*权重!X$52              )  )</f>
        <v>-0.38750000000000001</v>
      </c>
      <c r="AI428" s="16">
        <f>IF( 数据!AI428&lt;=6,(数据!AI428-1)*权重!Y$48,              IF(数据!AI428&lt;=12, 5*权重!Y$48+(数据!AI428-6)*权重!Y$49,                              5*权重!Y$48+6*权重!Y$49+(数据!AI428-12)*权重!Y$51              )
 )</f>
        <v>0.26666666666666666</v>
      </c>
      <c r="AJ428" s="16">
        <f>IF( 数据!AJ428&lt;=6,(数据!AJ428-1)*权重!Z$48,              IF(数据!AJ428&lt;=10, 5*权重!Z$48+(数据!AJ428-4)*权重!Z$50,                              5*权重!Z$48+4*权重!Z$50+(数据!AJ428-10)*权重!Z$52              )  )</f>
        <v>9.25</v>
      </c>
      <c r="AK428" s="16">
        <f>IF( 数据!AK428&lt;=6,(数据!AK428-1)*权重!AA$48,              IF(数据!AK428&lt;=10, 5*权重!AA$48+(数据!AK428-4)*权重!AA$50,                              5*权重!AA$48+4*权重!AA$50+(数据!AK428-10)*权重!AA$52              )  )</f>
        <v>-1.1000000000000001</v>
      </c>
      <c r="AL428" s="16">
        <f>IF( 数据!AL428&lt;=6,(数据!AL428-1)*权重!AB$48,              IF(数据!AL428&lt;=12, 5*权重!AB$48+(数据!AL428-6)*权重!AB$49,                              5*权重!AB$48+6*权重!AB$49+(数据!AL428-12)*权重!AB$51              )
 )</f>
        <v>10.833333333333332</v>
      </c>
      <c r="AM428" s="16">
        <f>IF( 数据!AM428&lt;=6,(数据!AM428-1)*权重!AC$48,              IF(数据!AM428&lt;=12, 5*权重!AC$48+(数据!AM428-6)*权重!AC$49,                              5*权重!AC$48+6*权重!AC$49+(数据!AM428-12)*权重!AC$51              )
 )</f>
        <v>9.2333333333333343</v>
      </c>
      <c r="AN428" s="16">
        <f>IF( 数据!AN428&lt;=6,(数据!AN428-1)*权重!AD$48,              IF(数据!AN428&lt;=12, 5*权重!AD$48+(数据!AN428-6)*权重!AD$49,                              5*权重!AD$48+6*权重!AD$49+(数据!AN428-12)*权重!AD$51              )
 )</f>
        <v>67.875</v>
      </c>
      <c r="AO428" s="16">
        <f>IF( 数据!AO428&lt;=6,(数据!AO428-1)*权重!AE$48,              IF(数据!AO428&lt;=12, 5*权重!AE$48+(数据!AO428-6)*权重!AE$49,                              5*权重!AE$48+6*权重!AE$49+(数据!AO428-12)*权重!AE$51              )
 )</f>
        <v>11.116666666666667</v>
      </c>
      <c r="AP428" s="16">
        <f>IF( 数据!AP428&lt;=6,(数据!AP428-1)*权重!AF$48,              IF(数据!AP428&lt;=12, 5*权重!AF$48+(数据!AP428-6)*权重!AF$49,                              5*权重!AF$48+6*权重!AF$49+(数据!AP428-12)*权重!AF$51              )
 )</f>
        <v>14.466666666666667</v>
      </c>
      <c r="AQ428" s="16">
        <f>IF( 数据!AQ428&lt;=6,(数据!AQ428-1)*权重!AG$48,              IF(数据!AQ428&lt;=12, 5*权重!AG$48+(数据!AQ428-6)*权重!AG$49,                              5*权重!AG$48+6*权重!AG$49+(数据!AQ428-12)*权重!AG$51              )
 )</f>
        <v>18.316666666666666</v>
      </c>
      <c r="AR428" s="16">
        <f>IF( 数据!AR428&lt;=6,(数据!AR428-1)*权重!AH$48,              IF(数据!AR428&lt;=12, 5*权重!AH$48+(数据!AR428-6)*权重!AH$49,                              5*权重!AH$48+6*权重!AH$49+(数据!AR428-12)*权重!AH$51              )
 )</f>
        <v>14.566666666666665</v>
      </c>
      <c r="AS428" s="16">
        <f>IF( 数据!AS428&lt;=6,(数据!AS428-1)*权重!AI$48,              IF(数据!AS428&lt;=12, 5*权重!AI$48+(数据!AS428-6)*权重!AI$49,                              5*权重!AI$48+6*权重!AI$49+(数据!AS428-12)*权重!AI$51              )
 )</f>
        <v>7.6000000000000014</v>
      </c>
      <c r="AT428" s="16">
        <f>IF( 数据!AT428&lt;=6,(数据!AT428-1)*权重!AJ$48,              IF(数据!AT428&lt;=12, 5*权重!AJ$48+(数据!AT428-6)*权重!AJ$49,                              5*权重!AJ$48+6*权重!AJ$49+(数据!AT428-12)*权重!AJ$51              )
 )</f>
        <v>67</v>
      </c>
      <c r="AU428" s="16">
        <f>IF( 数据!AU428&lt;=6,(数据!AU428-1)*权重!AK$48,              IF(数据!AU428&lt;=12, 5*权重!AK$48+(数据!AU428-6)*权重!AK$49,                              5*权重!AK$48+6*权重!AK$49+(数据!AU428-12)*权重!AK$51              )
 )</f>
        <v>14.499999999999998</v>
      </c>
      <c r="AV428" s="16">
        <f>IF( 数据!AV428&lt;=6,(数据!AV428-1)*权重!AL$48,              IF(数据!AV428&lt;=10, 5*权重!AL$48+(数据!AV428-4)*权重!AL$50,                              5*权重!AL$48+4*权重!AL$50+(数据!AV428-10)*权重!AL$52              )  )</f>
        <v>2.125</v>
      </c>
      <c r="AW428" s="16">
        <f>IF( 数据!AW428&lt;=6,(数据!AW428-1)*权重!AM$48,              IF(数据!AW428&lt;=10, 5*权重!AM$48+(数据!AW428-4)*权重!AM$50,                              5*权重!AM$48+4*权重!AM$50+(数据!AW428-10)*权重!AM$52              )  )</f>
        <v>3.8250000000000002</v>
      </c>
      <c r="AX428" s="16">
        <f>IF( 数据!AX428&lt;=6,(数据!AX428-1)*权重!AN$48,              IF(数据!AX428&lt;=10, 5*权重!AN$48+(数据!AX428-4)*权重!AN$50,                              5*权重!AN$48+4*权重!AN$50+(数据!AX428-10)*权重!AN$52              )  )</f>
        <v>22.074999999999999</v>
      </c>
      <c r="AY428" s="8">
        <v>3</v>
      </c>
      <c r="AZ428" s="8">
        <v>2</v>
      </c>
      <c r="BA428" s="8">
        <v>2</v>
      </c>
      <c r="BB428" s="8">
        <v>1</v>
      </c>
      <c r="BC428" s="8">
        <v>3</v>
      </c>
      <c r="BD428" s="8">
        <v>3</v>
      </c>
      <c r="BE428" s="8">
        <v>2</v>
      </c>
      <c r="BF428" s="8">
        <v>3</v>
      </c>
      <c r="BG428" s="8">
        <v>2</v>
      </c>
      <c r="BH428" s="8">
        <v>2</v>
      </c>
      <c r="BI428" s="8">
        <v>3</v>
      </c>
      <c r="BJ428" s="8" t="s">
        <v>26</v>
      </c>
      <c r="BK428" s="8" t="s">
        <v>20</v>
      </c>
      <c r="BL428" s="8">
        <v>14</v>
      </c>
      <c r="BM428" s="8" t="s">
        <v>26</v>
      </c>
      <c r="BN428" s="8"/>
      <c r="BO428" s="8">
        <v>9</v>
      </c>
      <c r="BP428" s="34">
        <v>47664</v>
      </c>
      <c r="BQ428" s="8" t="s">
        <v>21</v>
      </c>
      <c r="BR428" s="8" t="s">
        <v>156</v>
      </c>
    </row>
    <row r="429" spans="1:70" ht="15.5" thickBot="1" x14ac:dyDescent="0.35">
      <c r="A429" s="8" t="s">
        <v>26</v>
      </c>
      <c r="B429" s="16">
        <f t="shared" si="16"/>
        <v>415.33166666666665</v>
      </c>
      <c r="C429" s="8" t="s">
        <v>777</v>
      </c>
      <c r="D429" s="8" t="s">
        <v>154</v>
      </c>
      <c r="E429" s="33">
        <v>1</v>
      </c>
      <c r="F429" s="8">
        <v>0</v>
      </c>
      <c r="G429" s="8" t="s">
        <v>33</v>
      </c>
      <c r="H429" s="8" t="s">
        <v>31</v>
      </c>
      <c r="I429" s="8">
        <v>28</v>
      </c>
      <c r="J429" s="8">
        <v>150</v>
      </c>
      <c r="K429" s="8">
        <v>150</v>
      </c>
      <c r="L429" s="16">
        <f>IF( 数据!L429&lt;=6,(数据!L429-1)*权重!B$48,              IF(数据!L429&lt;=12, 5*权重!B$48+(数据!L429-6)*权重!B$49,                              5*权重!B$48+6*权重!B$49+(数据!L429-12)*权重!B$51              )
 )</f>
        <v>3</v>
      </c>
      <c r="M429" s="16">
        <f>IF( 数据!M429&lt;=6,(数据!M429-1)*权重!C$48,              IF(数据!M429&lt;=12, 5*权重!C$48+(数据!M429-6)*权重!C$49,                              5*权重!C$48+6*权重!C$49+(数据!M429-12)*权重!C$51              )
 )</f>
        <v>2.1</v>
      </c>
      <c r="N429" s="16">
        <f>IF( 数据!N429&lt;=6,(数据!N429-1)*权重!D$48,              IF(数据!N429&lt;=12, 5*权重!D$48+(数据!N429-6)*权重!D$49,                              5*权重!D$48+6*权重!D$49+(数据!N429-12)*权重!D$51              )
 )</f>
        <v>0.82000000000000006</v>
      </c>
      <c r="O429" s="16">
        <f>IF( 数据!O429&lt;=6,(数据!O429-1)*权重!E$48,              IF(数据!O429&lt;=12, 5*权重!E$48+(数据!O429-6)*权重!E$49,                              5*权重!E$48+6*权重!E$49+(数据!O429-12)*权重!E$51              )
 )</f>
        <v>0</v>
      </c>
      <c r="P429" s="16">
        <f>IF( 数据!P429&lt;=6,(数据!P429-1)*权重!F$48,              IF(数据!P429&lt;=12, 5*权重!F$48+(数据!P429-6)*权重!F$49,                              5*权重!F$48+6*权重!F$49+(数据!P429-12)*权重!F$51              )
 )</f>
        <v>-3.5333333333333328</v>
      </c>
      <c r="Q429" s="16">
        <f>IF( 数据!Q429&lt;=6,(数据!Q429-1)*权重!G$48,              IF(数据!Q429&lt;=12, 5*权重!G$48+(数据!Q429-6)*权重!G$49,                              5*权重!G$48+6*权重!G$49+(数据!Q429-12)*权重!G$51              )
 )</f>
        <v>0</v>
      </c>
      <c r="R429" s="16">
        <f>IF( 数据!R429&lt;=6,(数据!R429-1)*权重!H$48,              IF(数据!R429&lt;=12, 5*权重!H$48+(数据!R429-6)*权重!H$49,                              5*权重!H$48+6*权重!H$49+(数据!R429-12)*权重!H$51              )
 )</f>
        <v>0</v>
      </c>
      <c r="S429" s="16">
        <f>IF( 数据!S429&lt;=6,(数据!S429-1)*权重!I$48,              IF(数据!S429&lt;=12, 5*权重!I$48+(数据!S429-6)*权重!I$49,                              5*权重!I$48+6*权重!I$49+(数据!S429-12)*权重!I$51              )
 )</f>
        <v>13.666666666666666</v>
      </c>
      <c r="T429" s="16">
        <f>IF( 数据!T429&lt;=6,(数据!T429-1)*权重!J$48,              IF(数据!T429&lt;=12, 5*权重!J$48+(数据!T429-6)*权重!J$49,                              5*权重!J$48+6*权重!J$49+(数据!T429-12)*权重!J$51              )
 )</f>
        <v>1.7999999999999998</v>
      </c>
      <c r="U429" s="16">
        <f>IF( 数据!U429&lt;=6,(数据!U429-1)*权重!K$48,              IF(数据!U429&lt;=12, 5*权重!K$48+(数据!U429-6)*权重!K$49,                              5*权重!K$48+6*权重!K$49+(数据!U429-12)*权重!K$51              )
 )</f>
        <v>0</v>
      </c>
      <c r="V429" s="16">
        <f>IF( 数据!V429&lt;=6,(数据!V429-1)*权重!L$48,              IF(数据!V429&lt;=12, 5*权重!L$48+(数据!V429-6)*权重!L$49,                              5*权重!L$48+6*权重!L$49+(数据!V429-12)*权重!L$51              )
 )</f>
        <v>5.3000000000000007</v>
      </c>
      <c r="W429" s="16">
        <f>IF( 数据!W429&lt;=6,(数据!W429-1)*权重!M$48,              IF(数据!W429&lt;=12, 5*权重!M$48+(数据!W429-6)*权重!M$49,                              5*权重!M$48+6*权重!M$49+(数据!W429-12)*权重!M$51              )
 )</f>
        <v>-0.51666666666666661</v>
      </c>
      <c r="X429" s="16">
        <f>IF( 数据!X429&lt;=6,(数据!X429-1)*权重!N$48,              IF(数据!X429&lt;=12, 5*权重!N$48+(数据!X429-6)*权重!N$49,                              5*权重!N$48+6*权重!N$49+(数据!X429-12)*权重!N$51              )
 )</f>
        <v>3.6666666666666661</v>
      </c>
      <c r="Y429" s="16">
        <f>IF( 数据!Y429&lt;=6,(数据!Y429-1)*权重!O$48,              IF(数据!Y429&lt;=12, 5*权重!O$48+(数据!Y429-6)*权重!O$49,                              5*权重!O$48+6*权重!O$49+(数据!Y429-12)*权重!O$51              )
 )</f>
        <v>0.72</v>
      </c>
      <c r="Z429" s="16">
        <f>IF( 数据!Z429&lt;=6,(数据!Z429-1)*权重!P$48,              IF(数据!Z429&lt;=10, 5*权重!P$48+(数据!Z429-4)*权重!P$50,                              5*权重!P$48+4*权重!P$50+(数据!Z429-10)*权重!P$52              )  )</f>
        <v>-1.1000000000000001</v>
      </c>
      <c r="AA429" s="16">
        <f>IF( 数据!AA429&lt;=6,(数据!AA429-1)*权重!Q$48,              IF(数据!AA429&lt;=12, 5*权重!Q$48+(数据!AA429-6)*权重!Q$49,                              5*权重!Q$48+6*权重!Q$49+(数据!AA429-12)*权重!Q$51              )
 )</f>
        <v>6.5</v>
      </c>
      <c r="AB429" s="16">
        <f>IF( 数据!AB429&lt;=6,(数据!AB429-1)*权重!R$48,              IF(数据!AB429&lt;=10, 5*权重!R$48+(数据!AB429-4)*权重!R$50,                              5*权重!R$48+4*权重!R$50+(数据!AB429-10)*权重!R$52              )  )</f>
        <v>56</v>
      </c>
      <c r="AC429" s="16">
        <f>IF( 数据!AC429&lt;=6,(数据!AC429-1)*权重!S$48,              IF(数据!AC429&lt;=12, 5*权重!S$48+(数据!AC429-6)*权重!S$49,                              5*权重!S$48+6*权重!S$49+(数据!AC429-12)*权重!S$51              )
 )</f>
        <v>21.55</v>
      </c>
      <c r="AD429" s="16">
        <f>IF( 数据!AD429&lt;=6,(数据!AD429-1)*权重!T$48,              IF(数据!AD429&lt;=12, 5*权重!T$48+(数据!AD429-6)*权重!T$49,                              5*权重!T$48+6*权重!T$49+(数据!AD429-12)*权重!T$51              )
 )</f>
        <v>-0.49999999999999956</v>
      </c>
      <c r="AE429" s="16">
        <f>IF( 数据!AE429&lt;=6,(数据!AE429-1)*权重!U$48,              IF(数据!AE429&lt;=10, 5*权重!U$48+(数据!AE429-4)*权重!U$50,                              5*权重!U$48+4*权重!U$50+(数据!AE429-10)*权重!U$52              )  )</f>
        <v>-2.1999999999999993</v>
      </c>
      <c r="AF429" s="16">
        <f>IF( 数据!AF429&lt;=6,(数据!AF429-1)*权重!V$48,              IF(数据!AF429&lt;=10, 5*权重!V$48+(数据!AF429-4)*权重!V$50,                              5*权重!V$48+4*权重!V$50+(数据!AF429-10)*权重!V$52              )  )</f>
        <v>8.1375000000000011</v>
      </c>
      <c r="AG429" s="16">
        <f>IF( 数据!AG429&lt;=6,(数据!AG429-1)*权重!W$48,              IF(数据!AG429&lt;=12, 5*权重!W$48+(数据!AG429-6)*权重!W$49,                              5*权重!W$48+6*权重!W$49+(数据!AG429-12)*权重!W$51              )
 )</f>
        <v>6.35</v>
      </c>
      <c r="AH429" s="16">
        <f>IF( 数据!AH429&lt;=6,(数据!AH429-1)*权重!X$48,              IF(数据!AH429&lt;=10, 5*权重!X$48+(数据!AH429-4)*权重!X$50,                              5*权重!X$48+4*权重!X$50+(数据!AH429-10)*权重!X$52              )  )</f>
        <v>-0.16249999999999998</v>
      </c>
      <c r="AI429" s="16">
        <f>IF( 数据!AI429&lt;=6,(数据!AI429-1)*权重!Y$48,              IF(数据!AI429&lt;=12, 5*权重!Y$48+(数据!AI429-6)*权重!Y$49,                              5*权重!Y$48+6*权重!Y$49+(数据!AI429-12)*权重!Y$51              )
 )</f>
        <v>6.666666666666668E-2</v>
      </c>
      <c r="AJ429" s="16">
        <f>IF( 数据!AJ429&lt;=6,(数据!AJ429-1)*权重!Z$48,              IF(数据!AJ429&lt;=10, 5*权重!Z$48+(数据!AJ429-4)*权重!Z$50,                              5*权重!Z$48+4*权重!Z$50+(数据!AJ429-10)*权重!Z$52              )  )</f>
        <v>9.25</v>
      </c>
      <c r="AK429" s="16">
        <f>IF( 数据!AK429&lt;=6,(数据!AK429-1)*权重!AA$48,              IF(数据!AK429&lt;=10, 5*权重!AA$48+(数据!AK429-4)*权重!AA$50,                              5*权重!AA$48+4*权重!AA$50+(数据!AK429-10)*权重!AA$52              )  )</f>
        <v>-0.40000000000000013</v>
      </c>
      <c r="AL429" s="16">
        <f>IF( 数据!AL429&lt;=6,(数据!AL429-1)*权重!AB$48,              IF(数据!AL429&lt;=12, 5*权重!AB$48+(数据!AL429-6)*权重!AB$49,                              5*权重!AB$48+6*权重!AB$49+(数据!AL429-12)*权重!AB$51              )
 )</f>
        <v>15.3</v>
      </c>
      <c r="AM429" s="16">
        <f>IF( 数据!AM429&lt;=6,(数据!AM429-1)*权重!AC$48,              IF(数据!AM429&lt;=12, 5*权重!AC$48+(数据!AM429-6)*权重!AC$49,                              5*权重!AC$48+6*权重!AC$49+(数据!AM429-12)*权重!AC$51              )
 )</f>
        <v>8.8666666666666671</v>
      </c>
      <c r="AN429" s="16">
        <f>IF( 数据!AN429&lt;=6,(数据!AN429-1)*权重!AD$48,              IF(数据!AN429&lt;=12, 5*权重!AD$48+(数据!AN429-6)*权重!AD$49,                              5*权重!AD$48+6*权重!AD$49+(数据!AN429-12)*权重!AD$51              )
 )</f>
        <v>60.666666666666664</v>
      </c>
      <c r="AO429" s="16">
        <f>IF( 数据!AO429&lt;=6,(数据!AO429-1)*权重!AE$48,              IF(数据!AO429&lt;=12, 5*权重!AE$48+(数据!AO429-6)*权重!AE$49,                              5*权重!AE$48+6*权重!AE$49+(数据!AO429-12)*权重!AE$51              )
 )</f>
        <v>22.9</v>
      </c>
      <c r="AP429" s="16">
        <f>IF( 数据!AP429&lt;=6,(数据!AP429-1)*权重!AF$48,              IF(数据!AP429&lt;=12, 5*权重!AF$48+(数据!AP429-6)*权重!AF$49,                              5*权重!AF$48+6*权重!AF$49+(数据!AP429-12)*权重!AF$51              )
 )</f>
        <v>16.399999999999999</v>
      </c>
      <c r="AQ429" s="16">
        <f>IF( 数据!AQ429&lt;=6,(数据!AQ429-1)*权重!AG$48,              IF(数据!AQ429&lt;=12, 5*权重!AG$48+(数据!AQ429-6)*权重!AG$49,                              5*权重!AG$48+6*权重!AG$49+(数据!AQ429-12)*权重!AG$51              )
 )</f>
        <v>18.833333333333336</v>
      </c>
      <c r="AR429" s="16">
        <f>IF( 数据!AR429&lt;=6,(数据!AR429-1)*权重!AH$48,              IF(数据!AR429&lt;=12, 5*权重!AH$48+(数据!AR429-6)*权重!AH$49,                              5*权重!AH$48+6*权重!AH$49+(数据!AR429-12)*权重!AH$51              )
 )</f>
        <v>16.899999999999999</v>
      </c>
      <c r="AS429" s="16">
        <f>IF( 数据!AS429&lt;=6,(数据!AS429-1)*权重!AI$48,              IF(数据!AS429&lt;=12, 5*权重!AI$48+(数据!AS429-6)*权重!AI$49,                              5*权重!AI$48+6*权重!AI$49+(数据!AS429-12)*权重!AI$51              )
 )</f>
        <v>9.5000000000000018</v>
      </c>
      <c r="AT429" s="16">
        <f>IF( 数据!AT429&lt;=6,(数据!AT429-1)*权重!AJ$48,              IF(数据!AT429&lt;=12, 5*权重!AJ$48+(数据!AT429-6)*权重!AJ$49,                              5*权重!AJ$48+6*权重!AJ$49+(数据!AT429-12)*权重!AJ$51              )
 )</f>
        <v>71.875</v>
      </c>
      <c r="AU429" s="16">
        <f>IF( 数据!AU429&lt;=6,(数据!AU429-1)*权重!AK$48,              IF(数据!AU429&lt;=12, 5*权重!AK$48+(数据!AU429-6)*权重!AK$49,                              5*权重!AK$48+6*权重!AK$49+(数据!AU429-12)*权重!AK$51              )
 )</f>
        <v>14.799999999999999</v>
      </c>
      <c r="AV429" s="16">
        <f>IF( 数据!AV429&lt;=6,(数据!AV429-1)*权重!AL$48,              IF(数据!AV429&lt;=10, 5*权重!AL$48+(数据!AV429-4)*权重!AL$50,                              5*权重!AL$48+4*权重!AL$50+(数据!AV429-10)*权重!AL$52              )  )</f>
        <v>3.8250000000000002</v>
      </c>
      <c r="AW429" s="16">
        <f>IF( 数据!AW429&lt;=6,(数据!AW429-1)*权重!AM$48,              IF(数据!AW429&lt;=10, 5*权重!AM$48+(数据!AW429-4)*权重!AM$50,                              5*权重!AM$48+4*权重!AM$50+(数据!AW429-10)*权重!AM$52              )  )</f>
        <v>3.45</v>
      </c>
      <c r="AX429" s="16">
        <f>IF( 数据!AX429&lt;=6,(数据!AX429-1)*权重!AN$48,              IF(数据!AX429&lt;=10, 5*权重!AN$48+(数据!AX429-4)*权重!AN$50,                              5*权重!AN$48+4*权重!AN$50+(数据!AX429-10)*权重!AN$52              )  )</f>
        <v>21.5</v>
      </c>
      <c r="AY429" s="8">
        <v>2</v>
      </c>
      <c r="AZ429" s="8">
        <v>2</v>
      </c>
      <c r="BA429" s="8">
        <v>2</v>
      </c>
      <c r="BB429" s="8">
        <v>3</v>
      </c>
      <c r="BC429" s="8">
        <v>1</v>
      </c>
      <c r="BD429" s="8">
        <v>2</v>
      </c>
      <c r="BE429" s="8">
        <v>2</v>
      </c>
      <c r="BF429" s="8">
        <v>2</v>
      </c>
      <c r="BG429" s="8">
        <v>1</v>
      </c>
      <c r="BH429" s="8">
        <v>1</v>
      </c>
      <c r="BI429" s="8">
        <v>3</v>
      </c>
      <c r="BJ429" s="8" t="s">
        <v>26</v>
      </c>
      <c r="BK429" s="8" t="s">
        <v>20</v>
      </c>
      <c r="BL429" s="8">
        <v>14</v>
      </c>
      <c r="BM429" s="8" t="s">
        <v>26</v>
      </c>
      <c r="BN429" s="8"/>
      <c r="BO429" s="8">
        <v>7</v>
      </c>
      <c r="BP429" s="34">
        <v>47299</v>
      </c>
      <c r="BQ429" s="8" t="s">
        <v>21</v>
      </c>
      <c r="BR429" s="8" t="s">
        <v>156</v>
      </c>
    </row>
    <row r="430" spans="1:70" ht="15.5" thickBot="1" x14ac:dyDescent="0.35">
      <c r="A430" s="8" t="s">
        <v>26</v>
      </c>
      <c r="B430" s="16">
        <f t="shared" si="16"/>
        <v>329.91500000000002</v>
      </c>
      <c r="C430" s="8" t="s">
        <v>778</v>
      </c>
      <c r="D430" s="8" t="s">
        <v>154</v>
      </c>
      <c r="E430" s="33">
        <v>0.96</v>
      </c>
      <c r="F430" s="8">
        <v>0</v>
      </c>
      <c r="G430" s="8" t="s">
        <v>155</v>
      </c>
      <c r="H430" s="8" t="s">
        <v>32</v>
      </c>
      <c r="I430" s="8">
        <v>22</v>
      </c>
      <c r="J430" s="8">
        <v>114</v>
      </c>
      <c r="K430" s="8">
        <v>135</v>
      </c>
      <c r="L430" s="16">
        <f>IF( 数据!L430&lt;=6,(数据!L430-1)*权重!B$48,              IF(数据!L430&lt;=12, 5*权重!B$48+(数据!L430-6)*权重!B$49,                              5*权重!B$48+6*权重!B$49+(数据!L430-12)*权重!B$51              )
 )</f>
        <v>3.3333333333333335</v>
      </c>
      <c r="M430" s="16">
        <f>IF( 数据!M430&lt;=6,(数据!M430-1)*权重!C$48,              IF(数据!M430&lt;=12, 5*权重!C$48+(数据!M430-6)*权重!C$49,                              5*权重!C$48+6*权重!C$49+(数据!M430-12)*权重!C$51              )
 )</f>
        <v>1.1599999999999999</v>
      </c>
      <c r="N430" s="16">
        <f>IF( 数据!N430&lt;=6,(数据!N430-1)*权重!D$48,              IF(数据!N430&lt;=12, 5*权重!D$48+(数据!N430-6)*权重!D$49,                              5*权重!D$48+6*权重!D$49+(数据!N430-12)*权重!D$51              )
 )</f>
        <v>0</v>
      </c>
      <c r="O430" s="16">
        <f>IF( 数据!O430&lt;=6,(数据!O430-1)*权重!E$48,              IF(数据!O430&lt;=12, 5*权重!E$48+(数据!O430-6)*权重!E$49,                              5*权重!E$48+6*权重!E$49+(数据!O430-12)*权重!E$51              )
 )</f>
        <v>0</v>
      </c>
      <c r="P430" s="16">
        <f>IF( 数据!P430&lt;=6,(数据!P430-1)*权重!F$48,              IF(数据!P430&lt;=12, 5*权重!F$48+(数据!P430-6)*权重!F$49,                              5*权重!F$48+6*权重!F$49+(数据!P430-12)*权重!F$51              )
 )</f>
        <v>-3.55</v>
      </c>
      <c r="Q430" s="16">
        <f>IF( 数据!Q430&lt;=6,(数据!Q430-1)*权重!G$48,              IF(数据!Q430&lt;=12, 5*权重!G$48+(数据!Q430-6)*权重!G$49,                              5*权重!G$48+6*权重!G$49+(数据!Q430-12)*权重!G$51              )
 )</f>
        <v>0</v>
      </c>
      <c r="R430" s="16">
        <f>IF( 数据!R430&lt;=6,(数据!R430-1)*权重!H$48,              IF(数据!R430&lt;=12, 5*权重!H$48+(数据!R430-6)*权重!H$49,                              5*权重!H$48+6*权重!H$49+(数据!R430-12)*权重!H$51              )
 )</f>
        <v>0</v>
      </c>
      <c r="S430" s="16">
        <f>IF( 数据!S430&lt;=6,(数据!S430-1)*权重!I$48,              IF(数据!S430&lt;=12, 5*权重!I$48+(数据!S430-6)*权重!I$49,                              5*权重!I$48+6*权重!I$49+(数据!S430-12)*权重!I$51              )
 )</f>
        <v>0</v>
      </c>
      <c r="T430" s="16">
        <f>IF( 数据!T430&lt;=6,(数据!T430-1)*权重!J$48,              IF(数据!T430&lt;=12, 5*权重!J$48+(数据!T430-6)*权重!J$49,                              5*权重!J$48+6*权重!J$49+(数据!T430-12)*权重!J$51              )
 )</f>
        <v>1.4</v>
      </c>
      <c r="U430" s="16">
        <f>IF( 数据!U430&lt;=6,(数据!U430-1)*权重!K$48,              IF(数据!U430&lt;=12, 5*权重!K$48+(数据!U430-6)*权重!K$49,                              5*权重!K$48+6*权重!K$49+(数据!U430-12)*权重!K$51              )
 )</f>
        <v>0</v>
      </c>
      <c r="V430" s="16">
        <f>IF( 数据!V430&lt;=6,(数据!V430-1)*权重!L$48,              IF(数据!V430&lt;=12, 5*权重!L$48+(数据!V430-6)*权重!L$49,                              5*权重!L$48+6*权重!L$49+(数据!V430-12)*权重!L$51              )
 )</f>
        <v>2.12</v>
      </c>
      <c r="W430" s="16">
        <f>IF( 数据!W430&lt;=6,(数据!W430-1)*权重!M$48,              IF(数据!W430&lt;=12, 5*权重!M$48+(数据!W430-6)*权重!M$49,                              5*权重!M$48+6*权重!M$49+(数据!W430-12)*权重!M$51              )
 )</f>
        <v>-0.58333333333333326</v>
      </c>
      <c r="X430" s="16">
        <f>IF( 数据!X430&lt;=6,(数据!X430-1)*权重!N$48,              IF(数据!X430&lt;=12, 5*权重!N$48+(数据!X430-6)*权重!N$49,                              5*权重!N$48+6*权重!N$49+(数据!X430-12)*权重!N$51              )
 )</f>
        <v>0.45999999999999996</v>
      </c>
      <c r="Y430" s="16">
        <f>IF( 数据!Y430&lt;=6,(数据!Y430-1)*权重!O$48,              IF(数据!Y430&lt;=12, 5*权重!O$48+(数据!Y430-6)*权重!O$49,                              5*权重!O$48+6*权重!O$49+(数据!Y430-12)*权重!O$51              )
 )</f>
        <v>0.48</v>
      </c>
      <c r="Z430" s="16">
        <f>IF( 数据!Z430&lt;=6,(数据!Z430-1)*权重!P$48,              IF(数据!Z430&lt;=10, 5*权重!P$48+(数据!Z430-4)*权重!P$50,                              5*权重!P$48+4*权重!P$50+(数据!Z430-10)*权重!P$52              )  )</f>
        <v>-0.22000000000000003</v>
      </c>
      <c r="AA430" s="16">
        <f>IF( 数据!AA430&lt;=6,(数据!AA430-1)*权重!Q$48,              IF(数据!AA430&lt;=12, 5*权重!Q$48+(数据!AA430-6)*权重!Q$49,                              5*权重!Q$48+6*权重!Q$49+(数据!AA430-12)*权重!Q$51              )
 )</f>
        <v>5.3666666666666663</v>
      </c>
      <c r="AB430" s="16">
        <f>IF( 数据!AB430&lt;=6,(数据!AB430-1)*权重!R$48,              IF(数据!AB430&lt;=10, 5*权重!R$48+(数据!AB430-4)*权重!R$50,                              5*权重!R$48+4*权重!R$50+(数据!AB430-10)*权重!R$52              )  )</f>
        <v>57.400000000000006</v>
      </c>
      <c r="AC430" s="16">
        <f>IF( 数据!AC430&lt;=6,(数据!AC430-1)*权重!S$48,              IF(数据!AC430&lt;=12, 5*权重!S$48+(数据!AC430-6)*权重!S$49,                              5*权重!S$48+6*权重!S$49+(数据!AC430-12)*权重!S$51              )
 )</f>
        <v>18.75</v>
      </c>
      <c r="AD430" s="16">
        <f>IF( 数据!AD430&lt;=6,(数据!AD430-1)*权重!T$48,              IF(数据!AD430&lt;=12, 5*权重!T$48+(数据!AD430-6)*权重!T$49,                              5*权重!T$48+6*权重!T$49+(数据!AD430-12)*权重!T$51              )
 )</f>
        <v>-0.83333333333333304</v>
      </c>
      <c r="AE430" s="16">
        <f>IF( 数据!AE430&lt;=6,(数据!AE430-1)*权重!U$48,              IF(数据!AE430&lt;=10, 5*权重!U$48+(数据!AE430-4)*权重!U$50,                              5*权重!U$48+4*权重!U$50+(数据!AE430-10)*权重!U$52              )  )</f>
        <v>-3.2749999999999995</v>
      </c>
      <c r="AF430" s="16">
        <f>IF( 数据!AF430&lt;=6,(数据!AF430-1)*权重!V$48,              IF(数据!AF430&lt;=10, 5*权重!V$48+(数据!AF430-4)*权重!V$50,                              5*权重!V$48+4*权重!V$50+(数据!AF430-10)*权重!V$52              )  )</f>
        <v>6.0750000000000002</v>
      </c>
      <c r="AG430" s="16">
        <f>IF( 数据!AG430&lt;=6,(数据!AG430-1)*权重!W$48,              IF(数据!AG430&lt;=12, 5*权重!W$48+(数据!AG430-6)*权重!W$49,                              5*权重!W$48+6*权重!W$49+(数据!AG430-12)*权重!W$51              )
 )</f>
        <v>5.7</v>
      </c>
      <c r="AH430" s="16">
        <f>IF( 数据!AH430&lt;=6,(数据!AH430-1)*权重!X$48,              IF(数据!AH430&lt;=10, 5*权重!X$48+(数据!AH430-4)*权重!X$50,                              5*权重!X$48+4*权重!X$50+(数据!AH430-10)*权重!X$52              )  )</f>
        <v>-0.38750000000000001</v>
      </c>
      <c r="AI430" s="16">
        <f>IF( 数据!AI430&lt;=6,(数据!AI430-1)*权重!Y$48,              IF(数据!AI430&lt;=12, 5*权重!Y$48+(数据!AI430-6)*权重!Y$49,                              5*权重!Y$48+6*权重!Y$49+(数据!AI430-12)*权重!Y$51              )
 )</f>
        <v>0.04</v>
      </c>
      <c r="AJ430" s="16">
        <f>IF( 数据!AJ430&lt;=6,(数据!AJ430-1)*权重!Z$48,              IF(数据!AJ430&lt;=10, 5*权重!Z$48+(数据!AJ430-4)*权重!Z$50,                              5*权重!Z$48+4*权重!Z$50+(数据!AJ430-10)*权重!Z$52              )  )</f>
        <v>9.25</v>
      </c>
      <c r="AK430" s="16">
        <f>IF( 数据!AK430&lt;=6,(数据!AK430-1)*权重!AA$48,              IF(数据!AK430&lt;=10, 5*权重!AA$48+(数据!AK430-4)*权重!AA$50,                              5*权重!AA$48+4*权重!AA$50+(数据!AK430-10)*权重!AA$52              )  )</f>
        <v>-1.4500000000000002</v>
      </c>
      <c r="AL430" s="16">
        <f>IF( 数据!AL430&lt;=6,(数据!AL430-1)*权重!AB$48,              IF(数据!AL430&lt;=12, 5*权重!AB$48+(数据!AL430-6)*权重!AB$49,                              5*权重!AB$48+6*权重!AB$49+(数据!AL430-12)*权重!AB$51              )
 )</f>
        <v>10.833333333333332</v>
      </c>
      <c r="AM430" s="16">
        <f>IF( 数据!AM430&lt;=6,(数据!AM430-1)*权重!AC$48,              IF(数据!AM430&lt;=12, 5*权重!AC$48+(数据!AM430-6)*权重!AC$49,                              5*权重!AC$48+6*权重!AC$49+(数据!AM430-12)*权重!AC$51              )
 )</f>
        <v>8.3666666666666671</v>
      </c>
      <c r="AN430" s="16">
        <f>IF( 数据!AN430&lt;=6,(数据!AN430-1)*权重!AD$48,              IF(数据!AN430&lt;=12, 5*权重!AD$48+(数据!AN430-6)*权重!AD$49,                              5*权重!AD$48+6*权重!AD$49+(数据!AN430-12)*权重!AD$51              )
 )</f>
        <v>53.458333333333329</v>
      </c>
      <c r="AO430" s="16">
        <f>IF( 数据!AO430&lt;=6,(数据!AO430-1)*权重!AE$48,              IF(数据!AO430&lt;=12, 5*权重!AE$48+(数据!AO430-6)*权重!AE$49,                              5*权重!AE$48+6*权重!AE$49+(数据!AO430-12)*权重!AE$51              )
 )</f>
        <v>22.9</v>
      </c>
      <c r="AP430" s="16">
        <f>IF( 数据!AP430&lt;=6,(数据!AP430-1)*权重!AF$48,              IF(数据!AP430&lt;=12, 5*权重!AF$48+(数据!AP430-6)*权重!AF$49,                              5*权重!AF$48+6*权重!AF$49+(数据!AP430-12)*权重!AF$51              )
 )</f>
        <v>18.333333333333332</v>
      </c>
      <c r="AQ430" s="16">
        <f>IF( 数据!AQ430&lt;=6,(数据!AQ430-1)*权重!AG$48,              IF(数据!AQ430&lt;=12, 5*权重!AG$48+(数据!AQ430-6)*权重!AG$49,                              5*权重!AG$48+6*权重!AG$49+(数据!AQ430-12)*权重!AG$51              )
 )</f>
        <v>15.3</v>
      </c>
      <c r="AR430" s="16">
        <f>IF( 数据!AR430&lt;=6,(数据!AR430-1)*权重!AH$48,              IF(数据!AR430&lt;=12, 5*权重!AH$48+(数据!AR430-6)*权重!AH$49,                              5*权重!AH$48+6*权重!AH$49+(数据!AR430-12)*权重!AH$51              )
 )</f>
        <v>8.35</v>
      </c>
      <c r="AS430" s="16">
        <f>IF( 数据!AS430&lt;=6,(数据!AS430-1)*权重!AI$48,              IF(数据!AS430&lt;=12, 5*权重!AI$48+(数据!AS430-6)*权重!AI$49,                              5*权重!AI$48+6*权重!AI$49+(数据!AS430-12)*权重!AI$51              )
 )</f>
        <v>3.1333333333333337</v>
      </c>
      <c r="AT430" s="16">
        <f>IF( 数据!AT430&lt;=6,(数据!AT430-1)*权重!AJ$48,              IF(数据!AT430&lt;=12, 5*权重!AJ$48+(数据!AT430-6)*权重!AJ$49,                              5*权重!AJ$48+6*权重!AJ$49+(数据!AT430-12)*权重!AJ$51              )
 )</f>
        <v>48.3125</v>
      </c>
      <c r="AU430" s="16">
        <f>IF( 数据!AU430&lt;=6,(数据!AU430-1)*权重!AK$48,              IF(数据!AU430&lt;=12, 5*权重!AK$48+(数据!AU430-6)*权重!AK$49,                              5*权重!AK$48+6*权重!AK$49+(数据!AU430-12)*权重!AK$51              )
 )</f>
        <v>12.366666666666667</v>
      </c>
      <c r="AV430" s="16">
        <f>IF( 数据!AV430&lt;=6,(数据!AV430-1)*权重!AL$48,              IF(数据!AV430&lt;=10, 5*权重!AL$48+(数据!AV430-4)*权重!AL$50,                              5*权重!AL$48+4*权重!AL$50+(数据!AV430-10)*权重!AL$52              )  )</f>
        <v>2.5499999999999998</v>
      </c>
      <c r="AW430" s="16">
        <f>IF( 数据!AW430&lt;=6,(数据!AW430-1)*权重!AM$48,              IF(数据!AW430&lt;=10, 5*权重!AM$48+(数据!AW430-4)*权重!AM$50,                              5*权重!AM$48+4*权重!AM$50+(数据!AW430-10)*权重!AM$52              )  )</f>
        <v>2.7</v>
      </c>
      <c r="AX430" s="16">
        <f>IF( 数据!AX430&lt;=6,(数据!AX430-1)*权重!AN$48,              IF(数据!AX430&lt;=10, 5*权重!AN$48+(数据!AX430-4)*权重!AN$50,                              5*权重!AN$48+4*权重!AN$50+(数据!AX430-10)*权重!AN$52              )  )</f>
        <v>22.074999999999999</v>
      </c>
      <c r="AY430" s="8">
        <v>12</v>
      </c>
      <c r="AZ430" s="8">
        <v>12</v>
      </c>
      <c r="BA430" s="8">
        <v>11</v>
      </c>
      <c r="BB430" s="8">
        <v>10</v>
      </c>
      <c r="BC430" s="8">
        <v>12</v>
      </c>
      <c r="BD430" s="8">
        <v>14</v>
      </c>
      <c r="BE430" s="8">
        <v>13</v>
      </c>
      <c r="BF430" s="8">
        <v>11</v>
      </c>
      <c r="BG430" s="8">
        <v>10</v>
      </c>
      <c r="BH430" s="8">
        <v>9</v>
      </c>
      <c r="BI430" s="8">
        <v>13</v>
      </c>
      <c r="BJ430" s="8" t="s">
        <v>26</v>
      </c>
      <c r="BK430" s="8" t="s">
        <v>20</v>
      </c>
      <c r="BL430" s="8">
        <v>13</v>
      </c>
      <c r="BM430" s="8" t="s">
        <v>26</v>
      </c>
      <c r="BN430" s="8"/>
      <c r="BO430" s="8" t="s">
        <v>26</v>
      </c>
      <c r="BP430" s="34">
        <v>47664</v>
      </c>
      <c r="BQ430" s="8" t="s">
        <v>21</v>
      </c>
      <c r="BR430" s="8" t="s">
        <v>156</v>
      </c>
    </row>
    <row r="431" spans="1:70" ht="15.5" thickBot="1" x14ac:dyDescent="0.35">
      <c r="A431" s="8" t="s">
        <v>26</v>
      </c>
      <c r="B431" s="16">
        <f t="shared" si="16"/>
        <v>411.16166666666658</v>
      </c>
      <c r="C431" s="8" t="s">
        <v>779</v>
      </c>
      <c r="D431" s="8" t="s">
        <v>154</v>
      </c>
      <c r="E431" s="33">
        <v>1</v>
      </c>
      <c r="F431" s="8">
        <v>0</v>
      </c>
      <c r="G431" s="8" t="s">
        <v>634</v>
      </c>
      <c r="H431" s="8" t="s">
        <v>221</v>
      </c>
      <c r="I431" s="8">
        <v>32</v>
      </c>
      <c r="J431" s="8">
        <v>160</v>
      </c>
      <c r="K431" s="8">
        <v>160</v>
      </c>
      <c r="L431" s="16">
        <f>IF( 数据!L431&lt;=6,(数据!L431-1)*权重!B$48,              IF(数据!L431&lt;=12, 5*权重!B$48+(数据!L431-6)*权重!B$49,                              5*权重!B$48+6*权重!B$49+(数据!L431-12)*权重!B$51              )
 )</f>
        <v>5.8</v>
      </c>
      <c r="M431" s="16">
        <f>IF( 数据!M431&lt;=6,(数据!M431-1)*权重!C$48,              IF(数据!M431&lt;=12, 5*权重!C$48+(数据!M431-6)*权重!C$49,                              5*权重!C$48+6*权重!C$49+(数据!M431-12)*权重!C$51              )
 )</f>
        <v>0.5</v>
      </c>
      <c r="N431" s="16">
        <f>IF( 数据!N431&lt;=6,(数据!N431-1)*权重!D$48,              IF(数据!N431&lt;=12, 5*权重!D$48+(数据!N431-6)*权重!D$49,                              5*权重!D$48+6*权重!D$49+(数据!N431-12)*权重!D$51              )
 )</f>
        <v>-0.82999999999999985</v>
      </c>
      <c r="O431" s="16">
        <f>IF( 数据!O431&lt;=6,(数据!O431-1)*权重!E$48,              IF(数据!O431&lt;=12, 5*权重!E$48+(数据!O431-6)*权重!E$49,                              5*权重!E$48+6*权重!E$49+(数据!O431-12)*权重!E$51              )
 )</f>
        <v>0</v>
      </c>
      <c r="P431" s="16">
        <f>IF( 数据!P431&lt;=6,(数据!P431-1)*权重!F$48,              IF(数据!P431&lt;=12, 5*权重!F$48+(数据!P431-6)*权重!F$49,                              5*权重!F$48+6*权重!F$49+(数据!P431-12)*权重!F$51              )
 )</f>
        <v>-1.583333333333333</v>
      </c>
      <c r="Q431" s="16">
        <f>IF( 数据!Q431&lt;=6,(数据!Q431-1)*权重!G$48,              IF(数据!Q431&lt;=12, 5*权重!G$48+(数据!Q431-6)*权重!G$49,                              5*权重!G$48+6*权重!G$49+(数据!Q431-12)*权重!G$51              )
 )</f>
        <v>0</v>
      </c>
      <c r="R431" s="16">
        <f>IF( 数据!R431&lt;=6,(数据!R431-1)*权重!H$48,              IF(数据!R431&lt;=12, 5*权重!H$48+(数据!R431-6)*权重!H$49,                              5*权重!H$48+6*权重!H$49+(数据!R431-12)*权重!H$51              )
 )</f>
        <v>0</v>
      </c>
      <c r="S431" s="16">
        <f>IF( 数据!S431&lt;=6,(数据!S431-1)*权重!I$48,              IF(数据!S431&lt;=12, 5*权重!I$48+(数据!S431-6)*权重!I$49,                              5*权重!I$48+6*权重!I$49+(数据!S431-12)*权重!I$51              )
 )</f>
        <v>15.2</v>
      </c>
      <c r="T431" s="16">
        <f>IF( 数据!T431&lt;=6,(数据!T431-1)*权重!J$48,              IF(数据!T431&lt;=12, 5*权重!J$48+(数据!T431-6)*权重!J$49,                              5*权重!J$48+6*权重!J$49+(数据!T431-12)*权重!J$51              )
 )</f>
        <v>0.29999999999999982</v>
      </c>
      <c r="U431" s="16">
        <f>IF( 数据!U431&lt;=6,(数据!U431-1)*权重!K$48,              IF(数据!U431&lt;=12, 5*权重!K$48+(数据!U431-6)*权重!K$49,                              5*权重!K$48+6*权重!K$49+(数据!U431-12)*权重!K$51              )
 )</f>
        <v>0</v>
      </c>
      <c r="V431" s="16">
        <f>IF( 数据!V431&lt;=6,(数据!V431-1)*权重!L$48,              IF(数据!V431&lt;=12, 5*权重!L$48+(数据!V431-6)*权重!L$49,                              5*权重!L$48+6*权重!L$49+(数据!V431-12)*权重!L$51              )
 )</f>
        <v>7.1333333333333346</v>
      </c>
      <c r="W431" s="16">
        <f>IF( 数据!W431&lt;=6,(数据!W431-1)*权重!M$48,              IF(数据!W431&lt;=12, 5*权重!M$48+(数据!W431-6)*权重!M$49,                              5*权重!M$48+6*权重!M$49+(数据!W431-12)*权重!M$51              )
 )</f>
        <v>2.0333333333333332</v>
      </c>
      <c r="X431" s="16">
        <f>IF( 数据!X431&lt;=6,(数据!X431-1)*权重!N$48,              IF(数据!X431&lt;=12, 5*权重!N$48+(数据!X431-6)*权重!N$49,                              5*权重!N$48+6*权重!N$49+(数据!X431-12)*权重!N$51              )
 )</f>
        <v>1.7999999999999998</v>
      </c>
      <c r="Y431" s="16">
        <f>IF( 数据!Y431&lt;=6,(数据!Y431-1)*权重!O$48,              IF(数据!Y431&lt;=12, 5*权重!O$48+(数据!Y431-6)*权重!O$49,                              5*权重!O$48+6*权重!O$49+(数据!Y431-12)*权重!O$51              )
 )</f>
        <v>5.8666666666666671</v>
      </c>
      <c r="Z431" s="16">
        <f>IF( 数据!Z431&lt;=6,(数据!Z431-1)*权重!P$48,              IF(数据!Z431&lt;=10, 5*权重!P$48+(数据!Z431-4)*权重!P$50,                              5*权重!P$48+4*权重!P$50+(数据!Z431-10)*权重!P$52              )  )</f>
        <v>-1.0750000000000002</v>
      </c>
      <c r="AA431" s="16">
        <f>IF( 数据!AA431&lt;=6,(数据!AA431-1)*权重!Q$48,              IF(数据!AA431&lt;=12, 5*权重!Q$48+(数据!AA431-6)*权重!Q$49,                              5*权重!Q$48+6*权重!Q$49+(数据!AA431-12)*权重!Q$51              )
 )</f>
        <v>5.833333333333333</v>
      </c>
      <c r="AB431" s="16">
        <f>IF( 数据!AB431&lt;=6,(数据!AB431-1)*权重!R$48,              IF(数据!AB431&lt;=10, 5*权重!R$48+(数据!AB431-4)*权重!R$50,                              5*权重!R$48+4*权重!R$50+(数据!AB431-10)*权重!R$52              )  )</f>
        <v>57.5</v>
      </c>
      <c r="AC431" s="16">
        <f>IF( 数据!AC431&lt;=6,(数据!AC431-1)*权重!S$48,              IF(数据!AC431&lt;=12, 5*权重!S$48+(数据!AC431-6)*权重!S$49,                              5*权重!S$48+6*权重!S$49+(数据!AC431-12)*权重!S$51              )
 )</f>
        <v>21.55</v>
      </c>
      <c r="AD431" s="16">
        <f>IF( 数据!AD431&lt;=6,(数据!AD431-1)*权重!T$48,              IF(数据!AD431&lt;=12, 5*权重!T$48+(数据!AD431-6)*权重!T$49,                              5*权重!T$48+6*权重!T$49+(数据!AD431-12)*权重!T$51              )
 )</f>
        <v>-0.13333333333333286</v>
      </c>
      <c r="AE431" s="16">
        <f>IF( 数据!AE431&lt;=6,(数据!AE431-1)*权重!U$48,              IF(数据!AE431&lt;=10, 5*权重!U$48+(数据!AE431-4)*权重!U$50,                              5*权重!U$48+4*权重!U$50+(数据!AE431-10)*权重!U$52              )  )</f>
        <v>0.60000000000000053</v>
      </c>
      <c r="AF431" s="16">
        <f>IF( 数据!AF431&lt;=6,(数据!AF431-1)*权重!V$48,              IF(数据!AF431&lt;=10, 5*权重!V$48+(数据!AF431-4)*权重!V$50,                              5*权重!V$48+4*权重!V$50+(数据!AF431-10)*权重!V$52              )  )</f>
        <v>7.8750000000000009</v>
      </c>
      <c r="AG431" s="16">
        <f>IF( 数据!AG431&lt;=6,(数据!AG431-1)*权重!W$48,              IF(数据!AG431&lt;=12, 5*权重!W$48+(数据!AG431-6)*权重!W$49,                              5*权重!W$48+6*权重!W$49+(数据!AG431-12)*权重!W$51              )
 )</f>
        <v>4.0999999999999996</v>
      </c>
      <c r="AH431" s="16">
        <f>IF( 数据!AH431&lt;=6,(数据!AH431-1)*权重!X$48,              IF(数据!AH431&lt;=10, 5*权重!X$48+(数据!AH431-4)*权重!X$50,                              5*权重!X$48+4*权重!X$50+(数据!AH431-10)*权重!X$52              )  )</f>
        <v>0.28749999999999998</v>
      </c>
      <c r="AI431" s="16">
        <f>IF( 数据!AI431&lt;=6,(数据!AI431-1)*权重!Y$48,              IF(数据!AI431&lt;=12, 5*权重!Y$48+(数据!AI431-6)*权重!Y$49,                              5*权重!Y$48+6*权重!Y$49+(数据!AI431-12)*权重!Y$51              )
 )</f>
        <v>3.3333333333333354E-2</v>
      </c>
      <c r="AJ431" s="16">
        <f>IF( 数据!AJ431&lt;=6,(数据!AJ431-1)*权重!Z$48,              IF(数据!AJ431&lt;=10, 5*权重!Z$48+(数据!AJ431-4)*权重!Z$50,                              5*权重!Z$48+4*权重!Z$50+(数据!AJ431-10)*权重!Z$52              )  )</f>
        <v>10.425000000000001</v>
      </c>
      <c r="AK431" s="16">
        <f>IF( 数据!AK431&lt;=6,(数据!AK431-1)*权重!AA$48,              IF(数据!AK431&lt;=10, 5*权重!AA$48+(数据!AK431-4)*权重!AA$50,                              5*权重!AA$48+4*权重!AA$50+(数据!AK431-10)*权重!AA$52              )  )</f>
        <v>-0.75000000000000022</v>
      </c>
      <c r="AL431" s="16">
        <f>IF( 数据!AL431&lt;=6,(数据!AL431-1)*权重!AB$48,              IF(数据!AL431&lt;=12, 5*权重!AB$48+(数据!AL431-6)*权重!AB$49,                              5*权重!AB$48+6*权重!AB$49+(数据!AL431-12)*权重!AB$51              )
 )</f>
        <v>16.2</v>
      </c>
      <c r="AM431" s="16">
        <f>IF( 数据!AM431&lt;=6,(数据!AM431-1)*权重!AC$48,              IF(数据!AM431&lt;=12, 5*权重!AC$48+(数据!AM431-6)*权重!AC$49,                              5*权重!AC$48+6*权重!AC$49+(数据!AM431-12)*权重!AC$51              )
 )</f>
        <v>10.7</v>
      </c>
      <c r="AN431" s="16">
        <f>IF( 数据!AN431&lt;=6,(数据!AN431-1)*权重!AD$48,              IF(数据!AN431&lt;=12, 5*权重!AD$48+(数据!AN431-6)*权重!AD$49,                              5*权重!AD$48+6*权重!AD$49+(数据!AN431-12)*权重!AD$51              )
 )</f>
        <v>53.458333333333329</v>
      </c>
      <c r="AO431" s="16">
        <f>IF( 数据!AO431&lt;=6,(数据!AO431-1)*权重!AE$48,              IF(数据!AO431&lt;=12, 5*权重!AE$48+(数据!AO431-6)*权重!AE$49,                              5*权重!AE$48+6*权重!AE$49+(数据!AO431-12)*权重!AE$51              )
 )</f>
        <v>12.5</v>
      </c>
      <c r="AP431" s="16">
        <f>IF( 数据!AP431&lt;=6,(数据!AP431-1)*权重!AF$48,              IF(数据!AP431&lt;=12, 5*权重!AF$48+(数据!AP431-6)*权重!AF$49,                              5*权重!AF$48+6*权重!AF$49+(数据!AP431-12)*权重!AF$51              )
 )</f>
        <v>13.5</v>
      </c>
      <c r="AQ431" s="16">
        <f>IF( 数据!AQ431&lt;=6,(数据!AQ431-1)*权重!AG$48,              IF(数据!AQ431&lt;=12, 5*权重!AG$48+(数据!AQ431-6)*权重!AG$49,                              5*权重!AG$48+6*权重!AG$49+(数据!AQ431-12)*权重!AG$51              )
 )</f>
        <v>20.383333333333333</v>
      </c>
      <c r="AR431" s="16">
        <f>IF( 数据!AR431&lt;=6,(数据!AR431-1)*权重!AH$48,              IF(数据!AR431&lt;=12, 5*权重!AH$48+(数据!AR431-6)*权重!AH$49,                              5*权重!AH$48+6*权重!AH$49+(数据!AR431-12)*权重!AH$51              )
 )</f>
        <v>18.066666666666666</v>
      </c>
      <c r="AS431" s="16">
        <f>IF( 数据!AS431&lt;=6,(数据!AS431-1)*权重!AI$48,              IF(数据!AS431&lt;=12, 5*权重!AI$48+(数据!AS431-6)*权重!AI$49,                              5*权重!AI$48+6*权重!AI$49+(数据!AS431-12)*权重!AI$51              )
 )</f>
        <v>7.6000000000000014</v>
      </c>
      <c r="AT431" s="16">
        <f>IF( 数据!AT431&lt;=6,(数据!AT431-1)*权重!AJ$48,              IF(数据!AT431&lt;=12, 5*权重!AJ$48+(数据!AT431-6)*权重!AJ$49,                              5*权重!AJ$48+6*权重!AJ$49+(数据!AT431-12)*权重!AJ$51              )
 )</f>
        <v>67</v>
      </c>
      <c r="AU431" s="16">
        <f>IF( 数据!AU431&lt;=6,(数据!AU431-1)*权重!AK$48,              IF(数据!AU431&lt;=12, 5*权重!AK$48+(数据!AU431-6)*权重!AK$49,                              5*权重!AK$48+6*权重!AK$49+(数据!AU431-12)*权重!AK$51              )
 )</f>
        <v>15.399999999999999</v>
      </c>
      <c r="AV431" s="16">
        <f>IF( 数据!AV431&lt;=6,(数据!AV431-1)*权重!AL$48,              IF(数据!AV431&lt;=10, 5*权重!AL$48+(数据!AV431-4)*权重!AL$50,                              5*权重!AL$48+4*权重!AL$50+(数据!AV431-10)*权重!AL$52              )  )</f>
        <v>5.0999999999999996</v>
      </c>
      <c r="AW431" s="16">
        <f>IF( 数据!AW431&lt;=6,(数据!AW431-1)*权重!AM$48,              IF(数据!AW431&lt;=10, 5*权重!AM$48+(数据!AW431-4)*权重!AM$50,                              5*权重!AM$48+4*权重!AM$50+(数据!AW431-10)*权重!AM$52              )  )</f>
        <v>4.2</v>
      </c>
      <c r="AX431" s="16">
        <f>IF( 数据!AX431&lt;=6,(数据!AX431-1)*权重!AN$48,              IF(数据!AX431&lt;=10, 5*权重!AN$48+(数据!AX431-4)*权重!AN$50,                              5*权重!AN$48+4*权重!AN$50+(数据!AX431-10)*权重!AN$52              )  )</f>
        <v>24.587499999999999</v>
      </c>
      <c r="AY431" s="8">
        <v>2</v>
      </c>
      <c r="AZ431" s="8">
        <v>1</v>
      </c>
      <c r="BA431" s="8">
        <v>2</v>
      </c>
      <c r="BB431" s="8">
        <v>2</v>
      </c>
      <c r="BC431" s="8">
        <v>3</v>
      </c>
      <c r="BD431" s="8">
        <v>1</v>
      </c>
      <c r="BE431" s="8">
        <v>2</v>
      </c>
      <c r="BF431" s="8">
        <v>1</v>
      </c>
      <c r="BG431" s="8">
        <v>2</v>
      </c>
      <c r="BH431" s="8">
        <v>3</v>
      </c>
      <c r="BI431" s="8">
        <v>2</v>
      </c>
      <c r="BJ431" s="8" t="s">
        <v>26</v>
      </c>
      <c r="BK431" s="8" t="s">
        <v>20</v>
      </c>
      <c r="BL431" s="8">
        <v>13</v>
      </c>
      <c r="BM431" s="8" t="s">
        <v>26</v>
      </c>
      <c r="BN431" s="8"/>
      <c r="BO431" s="8">
        <v>36</v>
      </c>
      <c r="BP431" s="34">
        <v>46934</v>
      </c>
      <c r="BQ431" s="8" t="s">
        <v>21</v>
      </c>
      <c r="BR431" s="8" t="s">
        <v>156</v>
      </c>
    </row>
    <row r="432" spans="1:70" ht="15.5" thickBot="1" x14ac:dyDescent="0.35">
      <c r="A432" s="8" t="s">
        <v>26</v>
      </c>
      <c r="B432" s="16">
        <f>SUM(L432:AX432)</f>
        <v>416.5825000000001</v>
      </c>
      <c r="C432" s="8" t="s">
        <v>780</v>
      </c>
      <c r="D432" s="8" t="s">
        <v>154</v>
      </c>
      <c r="E432" s="33">
        <v>1</v>
      </c>
      <c r="F432" s="8">
        <v>0</v>
      </c>
      <c r="G432" s="8" t="s">
        <v>28</v>
      </c>
      <c r="H432" s="8" t="s">
        <v>315</v>
      </c>
      <c r="I432" s="8">
        <v>21</v>
      </c>
      <c r="J432" s="8">
        <v>136</v>
      </c>
      <c r="K432" s="8">
        <v>157</v>
      </c>
      <c r="L432" s="16">
        <f>IF( 数据!L432&lt;=6,(数据!L432-1)*权重!B$48,              IF(数据!L432&lt;=12, 5*权重!B$48+(数据!L432-6)*权重!B$49,                              5*权重!B$48+6*权重!B$49+(数据!L432-12)*权重!B$51              )
 )</f>
        <v>3.9333333333333331</v>
      </c>
      <c r="M432" s="16">
        <f>IF( 数据!M432&lt;=6,(数据!M432-1)*权重!C$48,              IF(数据!M432&lt;=12, 5*权重!C$48+(数据!M432-6)*权重!C$49,                              5*权重!C$48+6*权重!C$49+(数据!M432-12)*权重!C$51              )
 )</f>
        <v>1.3</v>
      </c>
      <c r="N432" s="16">
        <f>IF( 数据!N432&lt;=6,(数据!N432-1)*权重!D$48,              IF(数据!N432&lt;=12, 5*权重!D$48+(数据!N432-6)*权重!D$49,                              5*权重!D$48+6*权重!D$49+(数据!N432-12)*权重!D$51              )
 )</f>
        <v>-0.82999999999999985</v>
      </c>
      <c r="O432" s="16">
        <f>IF( 数据!O432&lt;=6,(数据!O432-1)*权重!E$48,              IF(数据!O432&lt;=12, 5*权重!E$48+(数据!O432-6)*权重!E$49,                              5*权重!E$48+6*权重!E$49+(数据!O432-12)*权重!E$51              )
 )</f>
        <v>0</v>
      </c>
      <c r="P432" s="16">
        <f>IF( 数据!P432&lt;=6,(数据!P432-1)*权重!F$48,              IF(数据!P432&lt;=12, 5*权重!F$48+(数据!P432-6)*权重!F$49,                              5*权重!F$48+6*权重!F$49+(数据!P432-12)*权重!F$51              )
 )</f>
        <v>-2.7333333333333329</v>
      </c>
      <c r="Q432" s="16">
        <f>IF( 数据!Q432&lt;=6,(数据!Q432-1)*权重!G$48,              IF(数据!Q432&lt;=12, 5*权重!G$48+(数据!Q432-6)*权重!G$49,                              5*权重!G$48+6*权重!G$49+(数据!Q432-12)*权重!G$51              )
 )</f>
        <v>0</v>
      </c>
      <c r="R432" s="16">
        <f>IF( 数据!R432&lt;=6,(数据!R432-1)*权重!H$48,              IF(数据!R432&lt;=12, 5*权重!H$48+(数据!R432-6)*权重!H$49,                              5*权重!H$48+6*权重!H$49+(数据!R432-12)*权重!H$51              )
 )</f>
        <v>0</v>
      </c>
      <c r="S432" s="16">
        <f>IF( 数据!S432&lt;=6,(数据!S432-1)*权重!I$48,              IF(数据!S432&lt;=12, 5*权重!I$48+(数据!S432-6)*权重!I$49,                              5*权重!I$48+6*权重!I$49+(数据!S432-12)*权重!I$51              )
 )</f>
        <v>16.566666666666666</v>
      </c>
      <c r="T432" s="16">
        <f>IF( 数据!T432&lt;=6,(数据!T432-1)*权重!J$48,              IF(数据!T432&lt;=12, 5*权重!J$48+(数据!T432-6)*权重!J$49,                              5*权重!J$48+6*权重!J$49+(数据!T432-12)*权重!J$51              )
 )</f>
        <v>-0.20000000000000018</v>
      </c>
      <c r="U432" s="16">
        <f>IF( 数据!U432&lt;=6,(数据!U432-1)*权重!K$48,              IF(数据!U432&lt;=12, 5*权重!K$48+(数据!U432-6)*权重!K$49,                              5*权重!K$48+6*权重!K$49+(数据!U432-12)*权重!K$51              )
 )</f>
        <v>0</v>
      </c>
      <c r="V432" s="16">
        <f>IF( 数据!V432&lt;=6,(数据!V432-1)*权重!L$48,              IF(数据!V432&lt;=12, 5*权重!L$48+(数据!V432-6)*权重!L$49,                              5*权重!L$48+6*权重!L$49+(数据!V432-12)*权重!L$51              )
 )</f>
        <v>6.4</v>
      </c>
      <c r="W432" s="16">
        <f>IF( 数据!W432&lt;=6,(数据!W432-1)*权重!M$48,              IF(数据!W432&lt;=12, 5*权重!M$48+(数据!W432-6)*权重!M$49,                              5*权重!M$48+6*权重!M$49+(数据!W432-12)*权重!M$51              )
 )</f>
        <v>0.76666666666666661</v>
      </c>
      <c r="X432" s="16">
        <f>IF( 数据!X432&lt;=6,(数据!X432-1)*权重!N$48,              IF(数据!X432&lt;=12, 5*权重!N$48+(数据!X432-6)*权重!N$49,                              5*权重!N$48+6*权重!N$49+(数据!X432-12)*权重!N$51              )
 )</f>
        <v>2.0499999999999998</v>
      </c>
      <c r="Y432" s="16">
        <f>IF( 数据!Y432&lt;=6,(数据!Y432-1)*权重!O$48,              IF(数据!Y432&lt;=12, 5*权重!O$48+(数据!Y432-6)*权重!O$49,                              5*权重!O$48+6*权重!O$49+(数据!Y432-12)*权重!O$51              )
 )</f>
        <v>3.3666666666666667</v>
      </c>
      <c r="Z432" s="16">
        <f>IF( 数据!Z432&lt;=6,(数据!Z432-1)*权重!P$48,              IF(数据!Z432&lt;=10, 5*权重!P$48+(数据!Z432-4)*权重!P$50,                              5*权重!P$48+4*权重!P$50+(数据!Z432-10)*权重!P$52              )  )</f>
        <v>-1.0750000000000002</v>
      </c>
      <c r="AA432" s="16">
        <f>IF( 数据!AA432&lt;=6,(数据!AA432-1)*权重!Q$48,              IF(数据!AA432&lt;=12, 5*权重!Q$48+(数据!AA432-6)*权重!Q$49,                              5*权重!Q$48+6*权重!Q$49+(数据!AA432-12)*权重!Q$51              )
 )</f>
        <v>4.5</v>
      </c>
      <c r="AB432" s="16">
        <f>IF( 数据!AB432&lt;=6,(数据!AB432-1)*权重!R$48,              IF(数据!AB432&lt;=10, 5*权重!R$48+(数据!AB432-4)*权重!R$50,                              5*权重!R$48+4*权重!R$50+(数据!AB432-10)*权重!R$52              )  )</f>
        <v>57.5</v>
      </c>
      <c r="AC432" s="16">
        <f>IF( 数据!AC432&lt;=6,(数据!AC432-1)*权重!S$48,              IF(数据!AC432&lt;=12, 5*权重!S$48+(数据!AC432-6)*权重!S$49,                              5*权重!S$48+6*权重!S$49+(数据!AC432-12)*权重!S$51              )
 )</f>
        <v>20.183333333333334</v>
      </c>
      <c r="AD432" s="16">
        <f>IF( 数据!AD432&lt;=6,(数据!AD432-1)*权重!T$48,              IF(数据!AD432&lt;=12, 5*权重!T$48+(数据!AD432-6)*权重!T$49,                              5*权重!T$48+6*权重!T$49+(数据!AD432-12)*权重!T$51              )
 )</f>
        <v>-1.2333333333333329</v>
      </c>
      <c r="AE432" s="16">
        <f>IF( 数据!AE432&lt;=6,(数据!AE432-1)*权重!U$48,              IF(数据!AE432&lt;=10, 5*权重!U$48+(数据!AE432-4)*权重!U$50,                              5*权重!U$48+4*权重!U$50+(数据!AE432-10)*权重!U$52              )  )</f>
        <v>-2.1999999999999993</v>
      </c>
      <c r="AF432" s="16">
        <f>IF( 数据!AF432&lt;=6,(数据!AF432-1)*权重!V$48,              IF(数据!AF432&lt;=10, 5*权重!V$48+(数据!AF432-4)*权重!V$50,                              5*权重!V$48+4*权重!V$50+(数据!AF432-10)*权重!V$52              )  )</f>
        <v>6.75</v>
      </c>
      <c r="AG432" s="16">
        <f>IF( 数据!AG432&lt;=6,(数据!AG432-1)*权重!W$48,              IF(数据!AG432&lt;=12, 5*权重!W$48+(数据!AG432-6)*权重!W$49,                              5*权重!W$48+6*权重!W$49+(数据!AG432-12)*权重!W$51              )
 )</f>
        <v>3.75</v>
      </c>
      <c r="AH432" s="16">
        <f>IF( 数据!AH432&lt;=6,(数据!AH432-1)*权重!X$48,              IF(数据!AH432&lt;=10, 5*权重!X$48+(数据!AH432-4)*权重!X$50,                              5*权重!X$48+4*权重!X$50+(数据!AH432-10)*权重!X$52              )  )</f>
        <v>-4.9999999999999989E-2</v>
      </c>
      <c r="AI432" s="16">
        <f>IF( 数据!AI432&lt;=6,(数据!AI432-1)*权重!Y$48,              IF(数据!AI432&lt;=12, 5*权重!Y$48+(数据!AI432-6)*权重!Y$49,                              5*权重!Y$48+6*权重!Y$49+(数据!AI432-12)*权重!Y$51              )
 )</f>
        <v>0</v>
      </c>
      <c r="AJ432" s="16">
        <f>IF( 数据!AJ432&lt;=6,(数据!AJ432-1)*权重!Z$48,              IF(数据!AJ432&lt;=10, 5*权重!Z$48+(数据!AJ432-4)*权重!Z$50,                              5*权重!Z$48+4*权重!Z$50+(数据!AJ432-10)*权重!Z$52              )  )</f>
        <v>10.425000000000001</v>
      </c>
      <c r="AK432" s="16">
        <f>IF( 数据!AK432&lt;=6,(数据!AK432-1)*权重!AA$48,              IF(数据!AK432&lt;=10, 5*权重!AA$48+(数据!AK432-4)*权重!AA$50,                              5*权重!AA$48+4*权重!AA$50+(数据!AK432-10)*权重!AA$52              )  )</f>
        <v>-1.4500000000000002</v>
      </c>
      <c r="AL432" s="16">
        <f>IF( 数据!AL432&lt;=6,(数据!AL432-1)*权重!AB$48,              IF(数据!AL432&lt;=12, 5*权重!AB$48+(数据!AL432-6)*权重!AB$49,                              5*权重!AB$48+6*权重!AB$49+(数据!AL432-12)*权重!AB$51              )
 )</f>
        <v>13.5</v>
      </c>
      <c r="AM432" s="16">
        <f>IF( 数据!AM432&lt;=6,(数据!AM432-1)*权重!AC$48,              IF(数据!AM432&lt;=12, 5*权重!AC$48+(数据!AM432-6)*权重!AC$49,                              5*权重!AC$48+6*权重!AC$49+(数据!AM432-12)*权重!AC$51              )
 )</f>
        <v>8.3666666666666671</v>
      </c>
      <c r="AN432" s="16">
        <f>IF( 数据!AN432&lt;=6,(数据!AN432-1)*权重!AD$48,              IF(数据!AN432&lt;=12, 5*权重!AD$48+(数据!AN432-6)*权重!AD$49,                              5*权重!AD$48+6*权重!AD$49+(数据!AN432-12)*权重!AD$51              )
 )</f>
        <v>72.604166666666671</v>
      </c>
      <c r="AO432" s="16">
        <f>IF( 数据!AO432&lt;=6,(数据!AO432-1)*权重!AE$48,              IF(数据!AO432&lt;=12, 5*权重!AE$48+(数据!AO432-6)*权重!AE$49,                              5*权重!AE$48+6*权重!AE$49+(数据!AO432-12)*权重!AE$51              )
 )</f>
        <v>9.7333333333333343</v>
      </c>
      <c r="AP432" s="16">
        <f>IF( 数据!AP432&lt;=6,(数据!AP432-1)*权重!AF$48,              IF(数据!AP432&lt;=12, 5*权重!AF$48+(数据!AP432-6)*权重!AF$49,                              5*权重!AF$48+6*权重!AF$49+(数据!AP432-12)*权重!AF$51              )
 )</f>
        <v>16.399999999999999</v>
      </c>
      <c r="AQ432" s="16">
        <f>IF( 数据!AQ432&lt;=6,(数据!AQ432-1)*权重!AG$48,              IF(数据!AQ432&lt;=12, 5*权重!AG$48+(数据!AQ432-6)*权重!AG$49,                              5*权重!AG$48+6*权重!AG$49+(数据!AQ432-12)*权重!AG$51              )
 )</f>
        <v>19.350000000000001</v>
      </c>
      <c r="AR432" s="16">
        <f>IF( 数据!AR432&lt;=6,(数据!AR432-1)*权重!AH$48,              IF(数据!AR432&lt;=12, 5*权重!AH$48+(数据!AR432-6)*权重!AH$49,                              5*权重!AH$48+6*权重!AH$49+(数据!AR432-12)*权重!AH$51              )
 )</f>
        <v>15.733333333333333</v>
      </c>
      <c r="AS432" s="16">
        <f>IF( 数据!AS432&lt;=6,(数据!AS432-1)*权重!AI$48,              IF(数据!AS432&lt;=12, 5*权重!AI$48+(数据!AS432-6)*权重!AI$49,                              5*权重!AI$48+6*权重!AI$49+(数据!AS432-12)*权重!AI$51              )
 )</f>
        <v>8.5500000000000007</v>
      </c>
      <c r="AT432" s="16">
        <f>IF( 数据!AT432&lt;=6,(数据!AT432-1)*权重!AJ$48,              IF(数据!AT432&lt;=12, 5*权重!AJ$48+(数据!AT432-6)*权重!AJ$49,                              5*权重!AJ$48+6*权重!AJ$49+(数据!AT432-12)*权重!AJ$51              )
 )</f>
        <v>81.625</v>
      </c>
      <c r="AU432" s="16">
        <f>IF( 数据!AU432&lt;=6,(数据!AU432-1)*权重!AK$48,              IF(数据!AU432&lt;=12, 5*权重!AK$48+(数据!AU432-6)*权重!AK$49,                              5*权重!AK$48+6*权重!AK$49+(数据!AU432-12)*权重!AK$51              )
 )</f>
        <v>14.499999999999998</v>
      </c>
      <c r="AV432" s="16">
        <f>IF( 数据!AV432&lt;=6,(数据!AV432-1)*权重!AL$48,              IF(数据!AV432&lt;=10, 5*权重!AL$48+(数据!AV432-4)*权重!AL$50,                              5*权重!AL$48+4*权重!AL$50+(数据!AV432-10)*权重!AL$52              )  )</f>
        <v>2.9749999999999996</v>
      </c>
      <c r="AW432" s="16">
        <f>IF( 数据!AW432&lt;=6,(数据!AW432-1)*权重!AM$48,              IF(数据!AW432&lt;=10, 5*权重!AM$48+(数据!AW432-4)*权重!AM$50,                              5*权重!AM$48+4*权重!AM$50+(数据!AW432-10)*权重!AM$52              )  )</f>
        <v>3.45</v>
      </c>
      <c r="AX432" s="16">
        <f>IF( 数据!AX432&lt;=6,(数据!AX432-1)*权重!AN$48,              IF(数据!AX432&lt;=10, 5*权重!AN$48+(数据!AX432-4)*权重!AN$50,                              5*权重!AN$48+4*权重!AN$50+(数据!AX432-10)*权重!AN$52              )  )</f>
        <v>22.074999999999999</v>
      </c>
      <c r="AY432" s="8">
        <v>1</v>
      </c>
      <c r="AZ432" s="8">
        <v>2</v>
      </c>
      <c r="BA432" s="8">
        <v>2</v>
      </c>
      <c r="BB432" s="8">
        <v>2</v>
      </c>
      <c r="BC432" s="8">
        <v>3</v>
      </c>
      <c r="BD432" s="8">
        <v>1</v>
      </c>
      <c r="BE432" s="8">
        <v>3</v>
      </c>
      <c r="BF432" s="8">
        <v>2</v>
      </c>
      <c r="BG432" s="8">
        <v>1</v>
      </c>
      <c r="BH432" s="8">
        <v>3</v>
      </c>
      <c r="BI432" s="8">
        <v>1</v>
      </c>
      <c r="BJ432" s="8" t="s">
        <v>26</v>
      </c>
      <c r="BK432" s="8" t="s">
        <v>20</v>
      </c>
      <c r="BL432" s="8">
        <v>12</v>
      </c>
      <c r="BM432" s="8" t="s">
        <v>26</v>
      </c>
      <c r="BN432" s="8"/>
      <c r="BO432" s="8">
        <v>3</v>
      </c>
      <c r="BP432" s="34">
        <v>47664</v>
      </c>
      <c r="BQ432" s="8" t="s">
        <v>21</v>
      </c>
      <c r="BR432" s="8" t="s">
        <v>156</v>
      </c>
    </row>
    <row r="433" spans="1:70" ht="15.5" thickBot="1" x14ac:dyDescent="0.35">
      <c r="A433" s="8" t="s">
        <v>26</v>
      </c>
      <c r="B433" s="16">
        <f t="shared" si="16"/>
        <v>407.42416666666662</v>
      </c>
      <c r="C433" s="8" t="s">
        <v>781</v>
      </c>
      <c r="D433" s="8" t="s">
        <v>154</v>
      </c>
      <c r="E433" s="33">
        <v>1</v>
      </c>
      <c r="F433" s="8">
        <v>0</v>
      </c>
      <c r="G433" s="8" t="s">
        <v>585</v>
      </c>
      <c r="H433" s="8" t="s">
        <v>25</v>
      </c>
      <c r="I433" s="8">
        <v>22</v>
      </c>
      <c r="J433" s="8">
        <v>122</v>
      </c>
      <c r="K433" s="8">
        <v>138</v>
      </c>
      <c r="L433" s="16">
        <f>IF( 数据!L433&lt;=6,(数据!L433-1)*权重!B$48,              IF(数据!L433&lt;=12, 5*权重!B$48+(数据!L433-6)*权重!B$49,                              5*权重!B$48+6*权重!B$49+(数据!L433-12)*权重!B$51              )
 )</f>
        <v>3.4666666666666668</v>
      </c>
      <c r="M433" s="16">
        <f>IF( 数据!M433&lt;=6,(数据!M433-1)*权重!C$48,              IF(数据!M433&lt;=12, 5*权重!C$48+(数据!M433-6)*权重!C$49,                              5*权重!C$48+6*权重!C$49+(数据!M433-12)*权重!C$51              )
 )</f>
        <v>0.5</v>
      </c>
      <c r="N433" s="16">
        <f>IF( 数据!N433&lt;=6,(数据!N433-1)*权重!D$48,              IF(数据!N433&lt;=12, 5*权重!D$48+(数据!N433-6)*权重!D$49,                              5*权重!D$48+6*权重!D$49+(数据!N433-12)*权重!D$51              )
 )</f>
        <v>-0.28666666666666663</v>
      </c>
      <c r="O433" s="16">
        <f>IF( 数据!O433&lt;=6,(数据!O433-1)*权重!E$48,              IF(数据!O433&lt;=12, 5*权重!E$48+(数据!O433-6)*权重!E$49,                              5*权重!E$48+6*权重!E$49+(数据!O433-12)*权重!E$51              )
 )</f>
        <v>0</v>
      </c>
      <c r="P433" s="16">
        <f>IF( 数据!P433&lt;=6,(数据!P433-1)*权重!F$48,              IF(数据!P433&lt;=12, 5*权重!F$48+(数据!P433-6)*权重!F$49,                              5*权重!F$48+6*权重!F$49+(数据!P433-12)*权重!F$51              )
 )</f>
        <v>-3.1166666666666663</v>
      </c>
      <c r="Q433" s="16">
        <f>IF( 数据!Q433&lt;=6,(数据!Q433-1)*权重!G$48,              IF(数据!Q433&lt;=12, 5*权重!G$48+(数据!Q433-6)*权重!G$49,                              5*权重!G$48+6*权重!G$49+(数据!Q433-12)*权重!G$51              )
 )</f>
        <v>0</v>
      </c>
      <c r="R433" s="16">
        <f>IF( 数据!R433&lt;=6,(数据!R433-1)*权重!H$48,              IF(数据!R433&lt;=12, 5*权重!H$48+(数据!R433-6)*权重!H$49,                              5*权重!H$48+6*权重!H$49+(数据!R433-12)*权重!H$51              )
 )</f>
        <v>0</v>
      </c>
      <c r="S433" s="16">
        <f>IF( 数据!S433&lt;=6,(数据!S433-1)*权重!I$48,              IF(数据!S433&lt;=12, 5*权重!I$48+(数据!S433-6)*权重!I$49,                              5*权重!I$48+6*权重!I$49+(数据!S433-12)*权重!I$51              )
 )</f>
        <v>16.566666666666666</v>
      </c>
      <c r="T433" s="16">
        <f>IF( 数据!T433&lt;=6,(数据!T433-1)*权重!J$48,              IF(数据!T433&lt;=12, 5*权重!J$48+(数据!T433-6)*权重!J$49,                              5*权重!J$48+6*权重!J$49+(数据!T433-12)*权重!J$51              )
 )</f>
        <v>1.65</v>
      </c>
      <c r="U433" s="16">
        <f>IF( 数据!U433&lt;=6,(数据!U433-1)*权重!K$48,              IF(数据!U433&lt;=12, 5*权重!K$48+(数据!U433-6)*权重!K$49,                              5*权重!K$48+6*权重!K$49+(数据!U433-12)*权重!K$51              )
 )</f>
        <v>0</v>
      </c>
      <c r="V433" s="16">
        <f>IF( 数据!V433&lt;=6,(数据!V433-1)*权重!L$48,              IF(数据!V433&lt;=12, 5*权重!L$48+(数据!V433-6)*权重!L$49,                              5*权重!L$48+6*权重!L$49+(数据!V433-12)*权重!L$51              )
 )</f>
        <v>7.5000000000000009</v>
      </c>
      <c r="W433" s="16">
        <f>IF( 数据!W433&lt;=6,(数据!W433-1)*权重!M$48,              IF(数据!W433&lt;=12, 5*权重!M$48+(数据!W433-6)*权重!M$49,                              5*权重!M$48+6*权重!M$49+(数据!W433-12)*权重!M$51              )
 )</f>
        <v>-0.51666666666666661</v>
      </c>
      <c r="X433" s="16">
        <f>IF( 数据!X433&lt;=6,(数据!X433-1)*权重!N$48,              IF(数据!X433&lt;=12, 5*权重!N$48+(数据!X433-6)*权重!N$49,                              5*权重!N$48+6*权重!N$49+(数据!X433-12)*权重!N$51              )
 )</f>
        <v>1.8833333333333333</v>
      </c>
      <c r="Y433" s="16">
        <f>IF( 数据!Y433&lt;=6,(数据!Y433-1)*权重!O$48,              IF(数据!Y433&lt;=12, 5*权重!O$48+(数据!Y433-6)*权重!O$49,                              5*权重!O$48+6*权重!O$49+(数据!Y433-12)*权重!O$51              )
 )</f>
        <v>1.5333333333333332</v>
      </c>
      <c r="Z433" s="16">
        <f>IF( 数据!Z433&lt;=6,(数据!Z433-1)*权重!P$48,              IF(数据!Z433&lt;=10, 5*权重!P$48+(数据!Z433-4)*权重!P$50,                              5*权重!P$48+4*权重!P$50+(数据!Z433-10)*权重!P$52              )  )</f>
        <v>-1.425</v>
      </c>
      <c r="AA433" s="16">
        <f>IF( 数据!AA433&lt;=6,(数据!AA433-1)*权重!Q$48,              IF(数据!AA433&lt;=12, 5*权重!Q$48+(数据!AA433-6)*权重!Q$49,                              5*权重!Q$48+6*权重!Q$49+(数据!AA433-12)*权重!Q$51              )
 )</f>
        <v>5.8</v>
      </c>
      <c r="AB433" s="16">
        <f>IF( 数据!AB433&lt;=6,(数据!AB433-1)*权重!R$48,              IF(数据!AB433&lt;=10, 5*权重!R$48+(数据!AB433-4)*权重!R$50,                              5*权重!R$48+4*权重!R$50+(数据!AB433-10)*权重!R$52              )  )</f>
        <v>53.75</v>
      </c>
      <c r="AC433" s="16">
        <f>IF( 数据!AC433&lt;=6,(数据!AC433-1)*权重!S$48,              IF(数据!AC433&lt;=12, 5*权重!S$48+(数据!AC433-6)*权重!S$49,                              5*权重!S$48+6*权重!S$49+(数据!AC433-12)*权重!S$51              )
 )</f>
        <v>17.25</v>
      </c>
      <c r="AD433" s="16">
        <f>IF( 数据!AD433&lt;=6,(数据!AD433-1)*权重!T$48,              IF(数据!AD433&lt;=12, 5*权重!T$48+(数据!AD433-6)*权重!T$49,                              5*权重!T$48+6*权重!T$49+(数据!AD433-12)*权重!T$51              )
 )</f>
        <v>1.4666666666666668</v>
      </c>
      <c r="AE433" s="16">
        <f>IF( 数据!AE433&lt;=6,(数据!AE433-1)*权重!U$48,              IF(数据!AE433&lt;=10, 5*权重!U$48+(数据!AE433-4)*权重!U$50,                              5*权重!U$48+4*权重!U$50+(数据!AE433-10)*权重!U$52              )  )</f>
        <v>-3.28</v>
      </c>
      <c r="AF433" s="16">
        <f>IF( 数据!AF433&lt;=6,(数据!AF433-1)*权重!V$48,              IF(数据!AF433&lt;=10, 5*权重!V$48+(数据!AF433-4)*权重!V$50,                              5*权重!V$48+4*权重!V$50+(数据!AF433-10)*权重!V$52              )  )</f>
        <v>4.32</v>
      </c>
      <c r="AG433" s="16">
        <f>IF( 数据!AG433&lt;=6,(数据!AG433-1)*权重!W$48,              IF(数据!AG433&lt;=12, 5*权重!W$48+(数据!AG433-6)*权重!W$49,                              5*权重!W$48+6*权重!W$49+(数据!AG433-12)*权重!W$51              )
 )</f>
        <v>5.05</v>
      </c>
      <c r="AH433" s="16">
        <f>IF( 数据!AH433&lt;=6,(数据!AH433-1)*权重!X$48,              IF(数据!AH433&lt;=10, 5*权重!X$48+(数据!AH433-4)*权重!X$50,                              5*权重!X$48+4*权重!X$50+(数据!AH433-10)*权重!X$52              )  )</f>
        <v>-0.16249999999999998</v>
      </c>
      <c r="AI433" s="16">
        <f>IF( 数据!AI433&lt;=6,(数据!AI433-1)*权重!Y$48,              IF(数据!AI433&lt;=12, 5*权重!Y$48+(数据!AI433-6)*权重!Y$49,                              5*权重!Y$48+6*权重!Y$49+(数据!AI433-12)*权重!Y$51              )
 )</f>
        <v>3.3333333333333354E-2</v>
      </c>
      <c r="AJ433" s="16">
        <f>IF( 数据!AJ433&lt;=6,(数据!AJ433-1)*权重!Z$48,              IF(数据!AJ433&lt;=10, 5*权重!Z$48+(数据!AJ433-4)*权重!Z$50,                              5*权重!Z$48+4*权重!Z$50+(数据!AJ433-10)*权重!Z$52              )  )</f>
        <v>8.0750000000000011</v>
      </c>
      <c r="AK433" s="16">
        <f>IF( 数据!AK433&lt;=6,(数据!AK433-1)*权重!AA$48,              IF(数据!AK433&lt;=10, 5*权重!AA$48+(数据!AK433-4)*权重!AA$50,                              5*权重!AA$48+4*权重!AA$50+(数据!AK433-10)*权重!AA$52              )  )</f>
        <v>-1.2750000000000001</v>
      </c>
      <c r="AL433" s="16">
        <f>IF( 数据!AL433&lt;=6,(数据!AL433-1)*权重!AB$48,              IF(数据!AL433&lt;=12, 5*权重!AB$48+(数据!AL433-6)*权重!AB$49,                              5*权重!AB$48+6*权重!AB$49+(数据!AL433-12)*权重!AB$51              )
 )</f>
        <v>9.9499999999999993</v>
      </c>
      <c r="AM433" s="16">
        <f>IF( 数据!AM433&lt;=6,(数据!AM433-1)*权重!AC$48,              IF(数据!AM433&lt;=12, 5*权重!AC$48+(数据!AM433-6)*权重!AC$49,                              5*权重!AC$48+6*权重!AC$49+(数据!AM433-12)*权重!AC$51              )
 )</f>
        <v>8.5</v>
      </c>
      <c r="AN433" s="16">
        <f>IF( 数据!AN433&lt;=6,(数据!AN433-1)*权重!AD$48,              IF(数据!AN433&lt;=12, 5*权重!AD$48+(数据!AN433-6)*权重!AD$49,                              5*权重!AD$48+6*权重!AD$49+(数据!AN433-12)*权重!AD$51              )
 )</f>
        <v>82.0625</v>
      </c>
      <c r="AO433" s="16">
        <f>IF( 数据!AO433&lt;=6,(数据!AO433-1)*权重!AE$48,              IF(数据!AO433&lt;=12, 5*权重!AE$48+(数据!AO433-6)*权重!AE$49,                              5*权重!AE$48+6*权重!AE$49+(数据!AO433-12)*权重!AE$51              )
 )</f>
        <v>12.5</v>
      </c>
      <c r="AP433" s="16">
        <f>IF( 数据!AP433&lt;=6,(数据!AP433-1)*权重!AF$48,              IF(数据!AP433&lt;=12, 5*权重!AF$48+(数据!AP433-6)*权重!AF$49,                              5*权重!AF$48+6*权重!AF$49+(数据!AP433-12)*权重!AF$51              )
 )</f>
        <v>17.366666666666667</v>
      </c>
      <c r="AQ433" s="16">
        <f>IF( 数据!AQ433&lt;=6,(数据!AQ433-1)*权重!AG$48,              IF(数据!AQ433&lt;=12, 5*权重!AG$48+(数据!AQ433-6)*权重!AG$49,                              5*权重!AG$48+6*权重!AG$49+(数据!AQ433-12)*权重!AG$51              )
 )</f>
        <v>18.833333333333336</v>
      </c>
      <c r="AR433" s="16">
        <f>IF( 数据!AR433&lt;=6,(数据!AR433-1)*权重!AH$48,              IF(数据!AR433&lt;=12, 5*权重!AH$48+(数据!AR433-6)*权重!AH$49,                              5*权重!AH$48+6*权重!AH$49+(数据!AR433-12)*权重!AH$51              )
 )</f>
        <v>11.716666666666665</v>
      </c>
      <c r="AS433" s="16">
        <f>IF( 数据!AS433&lt;=6,(数据!AS433-1)*权重!AI$48,              IF(数据!AS433&lt;=12, 5*权重!AI$48+(数据!AS433-6)*权重!AI$49,                              5*权重!AI$48+6*权重!AI$49+(数据!AS433-12)*权重!AI$51              )
 )</f>
        <v>6.6500000000000012</v>
      </c>
      <c r="AT433" s="16">
        <f>IF( 数据!AT433&lt;=6,(数据!AT433-1)*权重!AJ$48,              IF(数据!AT433&lt;=12, 5*权重!AJ$48+(数据!AT433-6)*权重!AJ$49,                              5*权重!AJ$48+6*权重!AJ$49+(数据!AT433-12)*权重!AJ$51              )
 )</f>
        <v>76.75</v>
      </c>
      <c r="AU433" s="16">
        <f>IF( 数据!AU433&lt;=6,(数据!AU433-1)*权重!AK$48,              IF(数据!AU433&lt;=12, 5*权重!AK$48+(数据!AU433-6)*权重!AK$49,                              5*权重!AK$48+6*权重!AK$49+(数据!AU433-12)*权重!AK$51              )
 )</f>
        <v>14.499999999999998</v>
      </c>
      <c r="AV433" s="16">
        <f>IF( 数据!AV433&lt;=6,(数据!AV433-1)*权重!AL$48,              IF(数据!AV433&lt;=10, 5*权重!AL$48+(数据!AV433-4)*权重!AL$50,                              5*权重!AL$48+4*权重!AL$50+(数据!AV433-10)*权重!AL$52              )  )</f>
        <v>2.125</v>
      </c>
      <c r="AW433" s="16">
        <f>IF( 数据!AW433&lt;=6,(数据!AW433-1)*权重!AM$48,              IF(数据!AW433&lt;=10, 5*权重!AM$48+(数据!AW433-4)*权重!AM$50,                              5*权重!AM$48+4*权重!AM$50+(数据!AW433-10)*权重!AM$52              )  )</f>
        <v>6.45</v>
      </c>
      <c r="AX433" s="16">
        <f>IF( 数据!AX433&lt;=6,(数据!AX433-1)*权重!AN$48,              IF(数据!AX433&lt;=10, 5*权重!AN$48+(数据!AX433-4)*权重!AN$50,                              5*权重!AN$48+4*权重!AN$50+(数据!AX433-10)*权重!AN$52              )  )</f>
        <v>21.237499999999997</v>
      </c>
      <c r="AY433" s="8">
        <v>2</v>
      </c>
      <c r="AZ433" s="8">
        <v>1</v>
      </c>
      <c r="BA433" s="8">
        <v>2</v>
      </c>
      <c r="BB433" s="8">
        <v>1</v>
      </c>
      <c r="BC433" s="8">
        <v>1</v>
      </c>
      <c r="BD433" s="8">
        <v>1</v>
      </c>
      <c r="BE433" s="8">
        <v>3</v>
      </c>
      <c r="BF433" s="8">
        <v>1</v>
      </c>
      <c r="BG433" s="8">
        <v>1</v>
      </c>
      <c r="BH433" s="8">
        <v>1</v>
      </c>
      <c r="BI433" s="8">
        <v>3</v>
      </c>
      <c r="BJ433" s="8" t="s">
        <v>26</v>
      </c>
      <c r="BK433" s="8" t="s">
        <v>20</v>
      </c>
      <c r="BL433" s="8">
        <v>10</v>
      </c>
      <c r="BM433" s="8" t="s">
        <v>26</v>
      </c>
      <c r="BN433" s="8"/>
      <c r="BO433" s="8">
        <v>5</v>
      </c>
      <c r="BP433" s="34">
        <v>47664</v>
      </c>
      <c r="BQ433" s="8" t="s">
        <v>21</v>
      </c>
      <c r="BR433" s="8" t="s">
        <v>156</v>
      </c>
    </row>
    <row r="434" spans="1:70" ht="15.5" thickBot="1" x14ac:dyDescent="0.35">
      <c r="A434" s="8" t="s">
        <v>26</v>
      </c>
      <c r="B434" s="16">
        <f>SUM(L434:AX434)</f>
        <v>408.77416666666664</v>
      </c>
      <c r="C434" s="8" t="s">
        <v>782</v>
      </c>
      <c r="D434" s="8" t="s">
        <v>154</v>
      </c>
      <c r="E434" s="33">
        <v>1</v>
      </c>
      <c r="F434" s="8">
        <v>0</v>
      </c>
      <c r="G434" s="8" t="s">
        <v>28</v>
      </c>
      <c r="H434" s="8" t="s">
        <v>221</v>
      </c>
      <c r="I434" s="8">
        <v>20</v>
      </c>
      <c r="J434" s="8">
        <v>139</v>
      </c>
      <c r="K434" s="8">
        <v>158</v>
      </c>
      <c r="L434" s="16">
        <f>IF( 数据!L434&lt;=6,(数据!L434-1)*权重!B$48,              IF(数据!L434&lt;=12, 5*权重!B$48+(数据!L434-6)*权重!B$49,                              5*权重!B$48+6*权重!B$49+(数据!L434-12)*权重!B$51              )
 )</f>
        <v>3.4666666666666668</v>
      </c>
      <c r="M434" s="16">
        <f>IF( 数据!M434&lt;=6,(数据!M434-1)*权重!C$48,              IF(数据!M434&lt;=12, 5*权重!C$48+(数据!M434-6)*权重!C$49,                              5*权重!C$48+6*权重!C$49+(数据!M434-12)*权重!C$51              )
 )</f>
        <v>0.91666666666666674</v>
      </c>
      <c r="N434" s="16">
        <f>IF( 数据!N434&lt;=6,(数据!N434-1)*权重!D$48,              IF(数据!N434&lt;=12, 5*权重!D$48+(数据!N434-6)*权重!D$49,                              5*权重!D$48+6*权重!D$49+(数据!N434-12)*权重!D$51              )
 )</f>
        <v>0.27</v>
      </c>
      <c r="O434" s="16">
        <f>IF( 数据!O434&lt;=6,(数据!O434-1)*权重!E$48,              IF(数据!O434&lt;=12, 5*权重!E$48+(数据!O434-6)*权重!E$49,                              5*权重!E$48+6*权重!E$49+(数据!O434-12)*权重!E$51              )
 )</f>
        <v>0</v>
      </c>
      <c r="P434" s="16">
        <f>IF( 数据!P434&lt;=6,(数据!P434-1)*权重!F$48,              IF(数据!P434&lt;=12, 5*权重!F$48+(数据!P434-6)*权重!F$49,                              5*权重!F$48+6*权重!F$49+(数据!P434-12)*权重!F$51              )
 )</f>
        <v>-3.1166666666666663</v>
      </c>
      <c r="Q434" s="16">
        <f>IF( 数据!Q434&lt;=6,(数据!Q434-1)*权重!G$48,              IF(数据!Q434&lt;=12, 5*权重!G$48+(数据!Q434-6)*权重!G$49,                              5*权重!G$48+6*权重!G$49+(数据!Q434-12)*权重!G$51              )
 )</f>
        <v>0</v>
      </c>
      <c r="R434" s="16">
        <f>IF( 数据!R434&lt;=6,(数据!R434-1)*权重!H$48,              IF(数据!R434&lt;=12, 5*权重!H$48+(数据!R434-6)*权重!H$49,                              5*权重!H$48+6*权重!H$49+(数据!R434-12)*权重!H$51              )
 )</f>
        <v>0</v>
      </c>
      <c r="S434" s="16">
        <f>IF( 数据!S434&lt;=6,(数据!S434-1)*权重!I$48,              IF(数据!S434&lt;=12, 5*权重!I$48+(数据!S434-6)*权重!I$49,                              5*权重!I$48+6*权重!I$49+(数据!S434-12)*权重!I$51              )
 )</f>
        <v>17.933333333333334</v>
      </c>
      <c r="T434" s="16">
        <f>IF( 数据!T434&lt;=6,(数据!T434-1)*权重!J$48,              IF(数据!T434&lt;=12, 5*权重!J$48+(数据!T434-6)*权重!J$49,                              5*权重!J$48+6*权重!J$49+(数据!T434-12)*权重!J$51              )
 )</f>
        <v>1.7999999999999998</v>
      </c>
      <c r="U434" s="16">
        <f>IF( 数据!U434&lt;=6,(数据!U434-1)*权重!K$48,              IF(数据!U434&lt;=12, 5*权重!K$48+(数据!U434-6)*权重!K$49,                              5*权重!K$48+6*权重!K$49+(数据!U434-12)*权重!K$51              )
 )</f>
        <v>0</v>
      </c>
      <c r="V434" s="16">
        <f>IF( 数据!V434&lt;=6,(数据!V434-1)*权重!L$48,              IF(数据!V434&lt;=12, 5*权重!L$48+(数据!V434-6)*权重!L$49,                              5*权重!L$48+6*权重!L$49+(数据!V434-12)*权重!L$51              )
 )</f>
        <v>6.4</v>
      </c>
      <c r="W434" s="16">
        <f>IF( 数据!W434&lt;=6,(数据!W434-1)*权重!M$48,              IF(数据!W434&lt;=12, 5*权重!M$48+(数据!W434-6)*权重!M$49,                              5*权重!M$48+6*权重!M$49+(数据!W434-12)*权重!M$51              )
 )</f>
        <v>-0.5</v>
      </c>
      <c r="X434" s="16">
        <f>IF( 数据!X434&lt;=6,(数据!X434-1)*权重!N$48,              IF(数据!X434&lt;=12, 5*权重!N$48+(数据!X434-6)*权重!N$49,                              5*权重!N$48+6*权重!N$49+(数据!X434-12)*权重!N$51              )
 )</f>
        <v>1.9666666666666666</v>
      </c>
      <c r="Y434" s="16">
        <f>IF( 数据!Y434&lt;=6,(数据!Y434-1)*权重!O$48,              IF(数据!Y434&lt;=12, 5*权重!O$48+(数据!Y434-6)*权重!O$49,                              5*权重!O$48+6*权重!O$49+(数据!Y434-12)*权重!O$51              )
 )</f>
        <v>1.5333333333333332</v>
      </c>
      <c r="Z434" s="16">
        <f>IF( 数据!Z434&lt;=6,(数据!Z434-1)*权重!P$48,              IF(数据!Z434&lt;=10, 5*权重!P$48+(数据!Z434-4)*权重!P$50,                              5*权重!P$48+4*权重!P$50+(数据!Z434-10)*权重!P$52              )  )</f>
        <v>-1.25</v>
      </c>
      <c r="AA434" s="16">
        <f>IF( 数据!AA434&lt;=6,(数据!AA434-1)*权重!Q$48,              IF(数据!AA434&lt;=12, 5*权重!Q$48+(数据!AA434-6)*权重!Q$49,                              5*权重!Q$48+6*权重!Q$49+(数据!AA434-12)*权重!Q$51              )
 )</f>
        <v>5.833333333333333</v>
      </c>
      <c r="AB434" s="16">
        <f>IF( 数据!AB434&lt;=6,(数据!AB434-1)*权重!R$48,              IF(数据!AB434&lt;=10, 5*权重!R$48+(数据!AB434-4)*权重!R$50,                              5*权重!R$48+4*权重!R$50+(数据!AB434-10)*权重!R$52              )  )</f>
        <v>59</v>
      </c>
      <c r="AC434" s="16">
        <f>IF( 数据!AC434&lt;=6,(数据!AC434-1)*权重!S$48,              IF(数据!AC434&lt;=12, 5*权重!S$48+(数据!AC434-6)*权重!S$49,                              5*权重!S$48+6*权重!S$49+(数据!AC434-12)*权重!S$51              )
 )</f>
        <v>20.183333333333334</v>
      </c>
      <c r="AD434" s="16">
        <f>IF( 数据!AD434&lt;=6,(数据!AD434-1)*权重!T$48,              IF(数据!AD434&lt;=12, 5*权重!T$48+(数据!AD434-6)*权重!T$49,                              5*权重!T$48+6*权重!T$49+(数据!AD434-12)*权重!T$51              )
 )</f>
        <v>-1.5999999999999996</v>
      </c>
      <c r="AE434" s="16">
        <f>IF( 数据!AE434&lt;=6,(数据!AE434-1)*权重!U$48,              IF(数据!AE434&lt;=10, 5*权重!U$48+(数据!AE434-4)*权重!U$50,                              5*权重!U$48+4*权重!U$50+(数据!AE434-10)*权重!U$52              )  )</f>
        <v>-2.5999999999999996</v>
      </c>
      <c r="AF434" s="16">
        <f>IF( 数据!AF434&lt;=6,(数据!AF434-1)*权重!V$48,              IF(数据!AF434&lt;=10, 5*权重!V$48+(数据!AF434-4)*权重!V$50,                              5*权重!V$48+4*权重!V$50+(数据!AF434-10)*权重!V$52              )  )</f>
        <v>7.0875000000000004</v>
      </c>
      <c r="AG434" s="16">
        <f>IF( 数据!AG434&lt;=6,(数据!AG434-1)*权重!W$48,              IF(数据!AG434&lt;=12, 5*权重!W$48+(数据!AG434-6)*权重!W$49,                              5*权重!W$48+6*权重!W$49+(数据!AG434-12)*权重!W$51              )
 )</f>
        <v>3.0999999999999996</v>
      </c>
      <c r="AH434" s="16">
        <f>IF( 数据!AH434&lt;=6,(数据!AH434-1)*权重!X$48,              IF(数据!AH434&lt;=10, 5*权重!X$48+(数据!AH434-4)*权重!X$50,                              5*权重!X$48+4*权重!X$50+(数据!AH434-10)*权重!X$52              )  )</f>
        <v>6.25E-2</v>
      </c>
      <c r="AI434" s="16">
        <f>IF( 数据!AI434&lt;=6,(数据!AI434-1)*权重!Y$48,              IF(数据!AI434&lt;=12, 5*权重!Y$48+(数据!AI434-6)*权重!Y$49,                              5*权重!Y$48+6*权重!Y$49+(数据!AI434-12)*权重!Y$51              )
 )</f>
        <v>0.26666666666666666</v>
      </c>
      <c r="AJ434" s="16">
        <f>IF( 数据!AJ434&lt;=6,(数据!AJ434-1)*权重!Z$48,              IF(数据!AJ434&lt;=10, 5*权重!Z$48+(数据!AJ434-4)*权重!Z$50,                              5*权重!Z$48+4*权重!Z$50+(数据!AJ434-10)*权重!Z$52              )  )</f>
        <v>9.25</v>
      </c>
      <c r="AK434" s="16">
        <f>IF( 数据!AK434&lt;=6,(数据!AK434-1)*权重!AA$48,              IF(数据!AK434&lt;=10, 5*权重!AA$48+(数据!AK434-4)*权重!AA$50,                              5*权重!AA$48+4*权重!AA$50+(数据!AK434-10)*权重!AA$52              )  )</f>
        <v>-1.1000000000000001</v>
      </c>
      <c r="AL434" s="16">
        <f>IF( 数据!AL434&lt;=6,(数据!AL434-1)*权重!AB$48,              IF(数据!AL434&lt;=12, 5*权重!AB$48+(数据!AL434-6)*权重!AB$49,                              5*权重!AB$48+6*权重!AB$49+(数据!AL434-12)*权重!AB$51              )
 )</f>
        <v>12.6</v>
      </c>
      <c r="AM434" s="16">
        <f>IF( 数据!AM434&lt;=6,(数据!AM434-1)*权重!AC$48,              IF(数据!AM434&lt;=12, 5*权重!AC$48+(数据!AM434-6)*权重!AC$49,                              5*权重!AC$48+6*权重!AC$49+(数据!AM434-12)*权重!AC$51              )
 )</f>
        <v>8.5</v>
      </c>
      <c r="AN434" s="16">
        <f>IF( 数据!AN434&lt;=6,(数据!AN434-1)*权重!AD$48,              IF(数据!AN434&lt;=12, 5*权重!AD$48+(数据!AN434-6)*权重!AD$49,                              5*权重!AD$48+6*权重!AD$49+(数据!AN434-12)*权重!AD$51              )
 )</f>
        <v>77.333333333333329</v>
      </c>
      <c r="AO434" s="16">
        <f>IF( 数据!AO434&lt;=6,(数据!AO434-1)*权重!AE$48,              IF(数据!AO434&lt;=12, 5*权重!AE$48+(数据!AO434-6)*权重!AE$49,                              5*权重!AE$48+6*权重!AE$49+(数据!AO434-12)*权重!AE$51              )
 )</f>
        <v>8.3500000000000014</v>
      </c>
      <c r="AP434" s="16">
        <f>IF( 数据!AP434&lt;=6,(数据!AP434-1)*权重!AF$48,              IF(数据!AP434&lt;=12, 5*权重!AF$48+(数据!AP434-6)*权重!AF$49,                              5*权重!AF$48+6*权重!AF$49+(数据!AP434-12)*权重!AF$51              )
 )</f>
        <v>15.433333333333334</v>
      </c>
      <c r="AQ434" s="16">
        <f>IF( 数据!AQ434&lt;=6,(数据!AQ434-1)*权重!AG$48,              IF(数据!AQ434&lt;=12, 5*权重!AG$48+(数据!AQ434-6)*权重!AG$49,                              5*权重!AG$48+6*权重!AG$49+(数据!AQ434-12)*权重!AG$51              )
 )</f>
        <v>19.350000000000001</v>
      </c>
      <c r="AR434" s="16">
        <f>IF( 数据!AR434&lt;=6,(数据!AR434-1)*权重!AH$48,              IF(数据!AR434&lt;=12, 5*权重!AH$48+(数据!AR434-6)*权重!AH$49,                              5*权重!AH$48+6*权重!AH$49+(数据!AR434-12)*权重!AH$51              )
 )</f>
        <v>14.566666666666665</v>
      </c>
      <c r="AS434" s="16">
        <f>IF( 数据!AS434&lt;=6,(数据!AS434-1)*权重!AI$48,              IF(数据!AS434&lt;=12, 5*权重!AI$48+(数据!AS434-6)*权重!AI$49,                              5*权重!AI$48+6*权重!AI$49+(数据!AS434-12)*权重!AI$51              )
 )</f>
        <v>7.6000000000000014</v>
      </c>
      <c r="AT434" s="16">
        <f>IF( 数据!AT434&lt;=6,(数据!AT434-1)*权重!AJ$48,              IF(数据!AT434&lt;=12, 5*权重!AJ$48+(数据!AT434-6)*权重!AJ$49,                              5*权重!AJ$48+6*权重!AJ$49+(数据!AT434-12)*权重!AJ$51              )
 )</f>
        <v>71.875</v>
      </c>
      <c r="AU434" s="16">
        <f>IF( 数据!AU434&lt;=6,(数据!AU434-1)*权重!AK$48,              IF(数据!AU434&lt;=12, 5*权重!AK$48+(数据!AU434-6)*权重!AK$49,                              5*权重!AK$48+6*权重!AK$49+(数据!AU434-12)*权重!AK$51              )
 )</f>
        <v>14.499999999999998</v>
      </c>
      <c r="AV434" s="16">
        <f>IF( 数据!AV434&lt;=6,(数据!AV434-1)*权重!AL$48,              IF(数据!AV434&lt;=10, 5*权重!AL$48+(数据!AV434-4)*权重!AL$50,                              5*权重!AL$48+4*权重!AL$50+(数据!AV434-10)*权重!AL$52              )  )</f>
        <v>3.4</v>
      </c>
      <c r="AW434" s="16">
        <f>IF( 数据!AW434&lt;=6,(数据!AW434-1)*权重!AM$48,              IF(数据!AW434&lt;=10, 5*权重!AM$48+(数据!AW434-4)*权重!AM$50,                              5*权重!AM$48+4*权重!AM$50+(数据!AW434-10)*权重!AM$52              )  )</f>
        <v>3.45</v>
      </c>
      <c r="AX434" s="16">
        <f>IF( 数据!AX434&lt;=6,(数据!AX434-1)*权重!AN$48,              IF(数据!AX434&lt;=10, 5*权重!AN$48+(数据!AX434-4)*权重!AN$50,                              5*权重!AN$48+4*权重!AN$50+(数据!AX434-10)*权重!AN$52              )  )</f>
        <v>22.912499999999998</v>
      </c>
      <c r="AY434" s="8">
        <v>3</v>
      </c>
      <c r="AZ434" s="8">
        <v>3</v>
      </c>
      <c r="BA434" s="8">
        <v>1</v>
      </c>
      <c r="BB434" s="8">
        <v>2</v>
      </c>
      <c r="BC434" s="8">
        <v>3</v>
      </c>
      <c r="BD434" s="8">
        <v>2</v>
      </c>
      <c r="BE434" s="8">
        <v>3</v>
      </c>
      <c r="BF434" s="8">
        <v>1</v>
      </c>
      <c r="BG434" s="8">
        <v>3</v>
      </c>
      <c r="BH434" s="8">
        <v>3</v>
      </c>
      <c r="BI434" s="8">
        <v>1</v>
      </c>
      <c r="BJ434" s="8" t="s">
        <v>26</v>
      </c>
      <c r="BK434" s="8" t="s">
        <v>20</v>
      </c>
      <c r="BL434" s="8">
        <v>9</v>
      </c>
      <c r="BM434" s="8" t="s">
        <v>26</v>
      </c>
      <c r="BN434" s="8"/>
      <c r="BO434" s="8" t="s">
        <v>26</v>
      </c>
      <c r="BP434" s="34">
        <v>47664</v>
      </c>
      <c r="BQ434" s="8" t="s">
        <v>21</v>
      </c>
      <c r="BR434" s="8" t="s">
        <v>156</v>
      </c>
    </row>
    <row r="435" spans="1:70" ht="15.5" thickBot="1" x14ac:dyDescent="0.35">
      <c r="A435" s="8" t="s">
        <v>26</v>
      </c>
      <c r="B435" s="16">
        <f>SUM(L435:AX435)</f>
        <v>407.78916666666669</v>
      </c>
      <c r="C435" s="8" t="s">
        <v>783</v>
      </c>
      <c r="D435" s="8" t="s">
        <v>154</v>
      </c>
      <c r="E435" s="33">
        <v>1</v>
      </c>
      <c r="F435" s="8">
        <v>0</v>
      </c>
      <c r="G435" s="8" t="s">
        <v>155</v>
      </c>
      <c r="H435" s="8" t="s">
        <v>784</v>
      </c>
      <c r="I435" s="8">
        <v>20</v>
      </c>
      <c r="J435" s="8">
        <v>136</v>
      </c>
      <c r="K435" s="8">
        <v>147</v>
      </c>
      <c r="L435" s="16">
        <f>IF( 数据!L435&lt;=6,(数据!L435-1)*权重!B$48,              IF(数据!L435&lt;=12, 5*权重!B$48+(数据!L435-6)*权重!B$49,                              5*权重!B$48+6*权重!B$49+(数据!L435-12)*权重!B$51              )
 )</f>
        <v>3.4666666666666668</v>
      </c>
      <c r="M435" s="16">
        <f>IF( 数据!M435&lt;=6,(数据!M435-1)*权重!C$48,              IF(数据!M435&lt;=12, 5*权重!C$48+(数据!M435-6)*权重!C$49,                              5*权重!C$48+6*权重!C$49+(数据!M435-12)*权重!C$51              )
 )</f>
        <v>1.75</v>
      </c>
      <c r="N435" s="16">
        <f>IF( 数据!N435&lt;=6,(数据!N435-1)*权重!D$48,              IF(数据!N435&lt;=12, 5*权重!D$48+(数据!N435-6)*权重!D$49,                              5*权重!D$48+6*权重!D$49+(数据!N435-12)*权重!D$51              )
 )</f>
        <v>-1.4999999999999902E-2</v>
      </c>
      <c r="O435" s="16">
        <f>IF( 数据!O435&lt;=6,(数据!O435-1)*权重!E$48,              IF(数据!O435&lt;=12, 5*权重!E$48+(数据!O435-6)*权重!E$49,                              5*权重!E$48+6*权重!E$49+(数据!O435-12)*权重!E$51              )
 )</f>
        <v>0</v>
      </c>
      <c r="P435" s="16">
        <f>IF( 数据!P435&lt;=6,(数据!P435-1)*权重!F$48,              IF(数据!P435&lt;=12, 5*权重!F$48+(数据!P435-6)*权重!F$49,                              5*权重!F$48+6*权重!F$49+(数据!P435-12)*权重!F$51              )
 )</f>
        <v>-2.7333333333333329</v>
      </c>
      <c r="Q435" s="16">
        <f>IF( 数据!Q435&lt;=6,(数据!Q435-1)*权重!G$48,              IF(数据!Q435&lt;=12, 5*权重!G$48+(数据!Q435-6)*权重!G$49,                              5*权重!G$48+6*权重!G$49+(数据!Q435-12)*权重!G$51              )
 )</f>
        <v>0</v>
      </c>
      <c r="R435" s="16">
        <f>IF( 数据!R435&lt;=6,(数据!R435-1)*权重!H$48,              IF(数据!R435&lt;=12, 5*权重!H$48+(数据!R435-6)*权重!H$49,                              5*权重!H$48+6*权重!H$49+(数据!R435-12)*权重!H$51              )
 )</f>
        <v>0</v>
      </c>
      <c r="S435" s="16">
        <f>IF( 数据!S435&lt;=6,(数据!S435-1)*权重!I$48,              IF(数据!S435&lt;=12, 5*权重!I$48+(数据!S435-6)*权重!I$49,                              5*权重!I$48+6*权重!I$49+(数据!S435-12)*权重!I$51              )
 )</f>
        <v>17.933333333333334</v>
      </c>
      <c r="T435" s="16">
        <f>IF( 数据!T435&lt;=6,(数据!T435-1)*权重!J$48,              IF(数据!T435&lt;=12, 5*权重!J$48+(数据!T435-6)*权重!J$49,                              5*权重!J$48+6*权重!J$49+(数据!T435-12)*权重!J$51              )
 )</f>
        <v>2.2666666666666666</v>
      </c>
      <c r="U435" s="16">
        <f>IF( 数据!U435&lt;=6,(数据!U435-1)*权重!K$48,              IF(数据!U435&lt;=12, 5*权重!K$48+(数据!U435-6)*权重!K$49,                              5*权重!K$48+6*权重!K$49+(数据!U435-12)*权重!K$51              )
 )</f>
        <v>0</v>
      </c>
      <c r="V435" s="16">
        <f>IF( 数据!V435&lt;=6,(数据!V435-1)*权重!L$48,              IF(数据!V435&lt;=12, 5*权重!L$48+(数据!V435-6)*权重!L$49,                              5*权重!L$48+6*权重!L$49+(数据!V435-12)*权重!L$51              )
 )</f>
        <v>8.1666666666666679</v>
      </c>
      <c r="W435" s="16">
        <f>IF( 数据!W435&lt;=6,(数据!W435-1)*权重!M$48,              IF(数据!W435&lt;=12, 5*权重!M$48+(数据!W435-6)*权重!M$49,                              5*权重!M$48+6*权重!M$49+(数据!W435-12)*权重!M$51              )
 )</f>
        <v>0.76666666666666661</v>
      </c>
      <c r="X435" s="16">
        <f>IF( 数据!X435&lt;=6,(数据!X435-1)*权重!N$48,              IF(数据!X435&lt;=12, 5*权重!N$48+(数据!X435-6)*权重!N$49,                              5*权重!N$48+6*权重!N$49+(数据!X435-12)*权重!N$51              )
 )</f>
        <v>2.0499999999999998</v>
      </c>
      <c r="Y435" s="16">
        <f>IF( 数据!Y435&lt;=6,(数据!Y435-1)*权重!O$48,              IF(数据!Y435&lt;=12, 5*权重!O$48+(数据!Y435-6)*权重!O$49,                              5*权重!O$48+6*权重!O$49+(数据!Y435-12)*权重!O$51              )
 )</f>
        <v>1.7</v>
      </c>
      <c r="Z435" s="16">
        <f>IF( 数据!Z435&lt;=6,(数据!Z435-1)*权重!P$48,              IF(数据!Z435&lt;=10, 5*权重!P$48+(数据!Z435-4)*权重!P$50,                              5*权重!P$48+4*权重!P$50+(数据!Z435-10)*权重!P$52              )  )</f>
        <v>-0.72500000000000009</v>
      </c>
      <c r="AA435" s="16">
        <f>IF( 数据!AA435&lt;=6,(数据!AA435-1)*权重!Q$48,              IF(数据!AA435&lt;=12, 5*权重!Q$48+(数据!AA435-6)*权重!Q$49,                              5*权重!Q$48+6*权重!Q$49+(数据!AA435-12)*权重!Q$51              )
 )</f>
        <v>4.5</v>
      </c>
      <c r="AB435" s="16">
        <f>IF( 数据!AB435&lt;=6,(数据!AB435-1)*权重!R$48,              IF(数据!AB435&lt;=10, 5*权重!R$48+(数据!AB435-4)*权重!R$50,                              5*权重!R$48+4*权重!R$50+(数据!AB435-10)*权重!R$52              )  )</f>
        <v>56.75</v>
      </c>
      <c r="AC435" s="16">
        <f>IF( 数据!AC435&lt;=6,(数据!AC435-1)*权重!S$48,              IF(数据!AC435&lt;=12, 5*权重!S$48+(数据!AC435-6)*权重!S$49,                              5*权重!S$48+6*权重!S$49+(数据!AC435-12)*权重!S$51              )
 )</f>
        <v>17.25</v>
      </c>
      <c r="AD435" s="16">
        <f>IF( 数据!AD435&lt;=6,(数据!AD435-1)*权重!T$48,              IF(数据!AD435&lt;=12, 5*权重!T$48+(数据!AD435-6)*权重!T$49,                              5*权重!T$48+6*权重!T$49+(数据!AD435-12)*权重!T$51              )
 )</f>
        <v>-0.83333333333333304</v>
      </c>
      <c r="AE435" s="16">
        <f>IF( 数据!AE435&lt;=6,(数据!AE435-1)*权重!U$48,              IF(数据!AE435&lt;=10, 5*权重!U$48+(数据!AE435-4)*权重!U$50,                              5*权重!U$48+4*权重!U$50+(数据!AE435-10)*权重!U$52              )  )</f>
        <v>-2.1999999999999993</v>
      </c>
      <c r="AF435" s="16">
        <f>IF( 数据!AF435&lt;=6,(数据!AF435-1)*权重!V$48,              IF(数据!AF435&lt;=10, 5*权重!V$48+(数据!AF435-4)*权重!V$50,                              5*权重!V$48+4*权重!V$50+(数据!AF435-10)*权重!V$52              )  )</f>
        <v>6.5250000000000004</v>
      </c>
      <c r="AG435" s="16">
        <f>IF( 数据!AG435&lt;=6,(数据!AG435-1)*权重!W$48,              IF(数据!AG435&lt;=12, 5*权重!W$48+(数据!AG435-6)*权重!W$49,                              5*权重!W$48+6*权重!W$49+(数据!AG435-12)*权重!W$51              )
 )</f>
        <v>3.4999999999999996</v>
      </c>
      <c r="AH435" s="16">
        <f>IF( 数据!AH435&lt;=6,(数据!AH435-1)*权重!X$48,              IF(数据!AH435&lt;=10, 5*权重!X$48+(数据!AH435-4)*权重!X$50,                              5*权重!X$48+4*权重!X$50+(数据!AH435-10)*权重!X$52              )  )</f>
        <v>-0.27500000000000002</v>
      </c>
      <c r="AI435" s="16">
        <f>IF( 数据!AI435&lt;=6,(数据!AI435-1)*权重!Y$48,              IF(数据!AI435&lt;=12, 5*权重!Y$48+(数据!AI435-6)*权重!Y$49,                              5*权重!Y$48+6*权重!Y$49+(数据!AI435-12)*权重!Y$51              )
 )</f>
        <v>0.26666666666666666</v>
      </c>
      <c r="AJ435" s="16">
        <f>IF( 数据!AJ435&lt;=6,(数据!AJ435-1)*权重!Z$48,              IF(数据!AJ435&lt;=10, 5*权重!Z$48+(数据!AJ435-4)*权重!Z$50,                              5*权重!Z$48+4*权重!Z$50+(数据!AJ435-10)*权重!Z$52              )  )</f>
        <v>6.65</v>
      </c>
      <c r="AK435" s="16">
        <f>IF( 数据!AK435&lt;=6,(数据!AK435-1)*权重!AA$48,              IF(数据!AK435&lt;=10, 5*权重!AA$48+(数据!AK435-4)*权重!AA$50,                              5*权重!AA$48+4*权重!AA$50+(数据!AK435-10)*权重!AA$52              )  )</f>
        <v>-1.2750000000000001</v>
      </c>
      <c r="AL435" s="16">
        <f>IF( 数据!AL435&lt;=6,(数据!AL435-1)*权重!AB$48,              IF(数据!AL435&lt;=12, 5*权重!AB$48+(数据!AL435-6)*权重!AB$49,                              5*权重!AB$48+6*权重!AB$49+(数据!AL435-12)*权重!AB$51              )
 )</f>
        <v>12.6</v>
      </c>
      <c r="AM435" s="16">
        <f>IF( 数据!AM435&lt;=6,(数据!AM435-1)*权重!AC$48,              IF(数据!AM435&lt;=12, 5*权重!AC$48+(数据!AM435-6)*权重!AC$49,                              5*权重!AC$48+6*权重!AC$49+(数据!AM435-12)*权重!AC$51              )
 )</f>
        <v>8.3666666666666671</v>
      </c>
      <c r="AN435" s="16">
        <f>IF( 数据!AN435&lt;=6,(数据!AN435-1)*权重!AD$48,              IF(数据!AN435&lt;=12, 5*权重!AD$48+(数据!AN435-6)*权重!AD$49,                              5*权重!AD$48+6*权重!AD$49+(数据!AN435-12)*权重!AD$51              )
 )</f>
        <v>82.0625</v>
      </c>
      <c r="AO435" s="16">
        <f>IF( 数据!AO435&lt;=6,(数据!AO435-1)*权重!AE$48,              IF(数据!AO435&lt;=12, 5*权重!AE$48+(数据!AO435-6)*权重!AE$49,                              5*权重!AE$48+6*权重!AE$49+(数据!AO435-12)*权重!AE$51              )
 )</f>
        <v>6.9666666666666668</v>
      </c>
      <c r="AP435" s="16">
        <f>IF( 数据!AP435&lt;=6,(数据!AP435-1)*权重!AF$48,              IF(数据!AP435&lt;=12, 5*权重!AF$48+(数据!AP435-6)*权重!AF$49,                              5*权重!AF$48+6*权重!AF$49+(数据!AP435-12)*权重!AF$51              )
 )</f>
        <v>17.366666666666667</v>
      </c>
      <c r="AQ435" s="16">
        <f>IF( 数据!AQ435&lt;=6,(数据!AQ435-1)*权重!AG$48,              IF(数据!AQ435&lt;=12, 5*权重!AG$48+(数据!AQ435-6)*权重!AG$49,                              5*权重!AG$48+6*权重!AG$49+(数据!AQ435-12)*权重!AG$51              )
 )</f>
        <v>16.966666666666669</v>
      </c>
      <c r="AR435" s="16">
        <f>IF( 数据!AR435&lt;=6,(数据!AR435-1)*权重!AH$48,              IF(数据!AR435&lt;=12, 5*权重!AH$48+(数据!AR435-6)*权重!AH$49,                              5*权重!AH$48+6*权重!AH$49+(数据!AR435-12)*权重!AH$51              )
 )</f>
        <v>10.033333333333333</v>
      </c>
      <c r="AS435" s="16">
        <f>IF( 数据!AS435&lt;=6,(数据!AS435-1)*权重!AI$48,              IF(数据!AS435&lt;=12, 5*权重!AI$48+(数据!AS435-6)*权重!AI$49,                              5*权重!AI$48+6*权重!AI$49+(数据!AS435-12)*权重!AI$51              )
 )</f>
        <v>4.416666666666667</v>
      </c>
      <c r="AT435" s="16">
        <f>IF( 数据!AT435&lt;=6,(数据!AT435-1)*权重!AJ$48,              IF(数据!AT435&lt;=12, 5*权重!AJ$48+(数据!AT435-6)*权重!AJ$49,                              5*权重!AJ$48+6*权重!AJ$49+(数据!AT435-12)*权重!AJ$51              )
 )</f>
        <v>81.625</v>
      </c>
      <c r="AU435" s="16">
        <f>IF( 数据!AU435&lt;=6,(数据!AU435-1)*权重!AK$48,              IF(数据!AU435&lt;=12, 5*权重!AK$48+(数据!AU435-6)*权重!AK$49,                              5*权重!AK$48+6*权重!AK$49+(数据!AU435-12)*权重!AK$51              )
 )</f>
        <v>14.2</v>
      </c>
      <c r="AV435" s="16">
        <f>IF( 数据!AV435&lt;=6,(数据!AV435-1)*权重!AL$48,              IF(数据!AV435&lt;=10, 5*权重!AL$48+(数据!AV435-4)*权重!AL$50,                              5*权重!AL$48+4*权重!AL$50+(数据!AV435-10)*权重!AL$52              )  )</f>
        <v>2.5499999999999998</v>
      </c>
      <c r="AW435" s="16">
        <f>IF( 数据!AW435&lt;=6,(数据!AW435-1)*权重!AM$48,              IF(数据!AW435&lt;=10, 5*权重!AM$48+(数据!AW435-4)*权重!AM$50,                              5*权重!AM$48+4*权重!AM$50+(数据!AW435-10)*权重!AM$52              )  )</f>
        <v>3.0750000000000002</v>
      </c>
      <c r="AX435" s="16">
        <f>IF( 数据!AX435&lt;=6,(数据!AX435-1)*权重!AN$48,              IF(数据!AX435&lt;=10, 5*权重!AN$48+(数据!AX435-4)*权重!AN$50,                              5*权重!AN$48+4*权重!AN$50+(数据!AX435-10)*权重!AN$52              )  )</f>
        <v>22.074999999999999</v>
      </c>
      <c r="AY435" s="8">
        <v>1</v>
      </c>
      <c r="AZ435" s="8">
        <v>3</v>
      </c>
      <c r="BA435" s="8">
        <v>2</v>
      </c>
      <c r="BB435" s="8">
        <v>3</v>
      </c>
      <c r="BC435" s="8">
        <v>1</v>
      </c>
      <c r="BD435" s="8">
        <v>3</v>
      </c>
      <c r="BE435" s="8">
        <v>2</v>
      </c>
      <c r="BF435" s="8">
        <v>2</v>
      </c>
      <c r="BG435" s="8">
        <v>1</v>
      </c>
      <c r="BH435" s="8">
        <v>4</v>
      </c>
      <c r="BI435" s="8">
        <v>2</v>
      </c>
      <c r="BJ435" s="8" t="s">
        <v>26</v>
      </c>
      <c r="BK435" s="8" t="s">
        <v>20</v>
      </c>
      <c r="BL435" s="8">
        <v>9</v>
      </c>
      <c r="BM435" s="8" t="s">
        <v>26</v>
      </c>
      <c r="BN435" s="8"/>
      <c r="BO435" s="8">
        <v>5</v>
      </c>
      <c r="BP435" s="34">
        <v>47664</v>
      </c>
      <c r="BQ435" s="8" t="s">
        <v>21</v>
      </c>
      <c r="BR435" s="8" t="s">
        <v>156</v>
      </c>
    </row>
    <row r="436" spans="1:70" ht="15.5" thickBot="1" x14ac:dyDescent="0.35">
      <c r="A436" s="8" t="s">
        <v>26</v>
      </c>
      <c r="B436" s="16">
        <f t="shared" si="16"/>
        <v>436.77333333333331</v>
      </c>
      <c r="C436" s="8" t="s">
        <v>785</v>
      </c>
      <c r="D436" s="8" t="s">
        <v>154</v>
      </c>
      <c r="E436" s="33">
        <v>1</v>
      </c>
      <c r="F436" s="8">
        <v>0</v>
      </c>
      <c r="G436" s="8" t="s">
        <v>33</v>
      </c>
      <c r="H436" s="8" t="s">
        <v>599</v>
      </c>
      <c r="I436" s="8">
        <v>20</v>
      </c>
      <c r="J436" s="8">
        <v>124</v>
      </c>
      <c r="K436" s="8">
        <v>165</v>
      </c>
      <c r="L436" s="16">
        <f>IF( 数据!L436&lt;=6,(数据!L436-1)*权重!B$48,              IF(数据!L436&lt;=12, 5*权重!B$48+(数据!L436-6)*权重!B$49,                              5*权重!B$48+6*权重!B$49+(数据!L436-12)*权重!B$51              )
 )</f>
        <v>3.9333333333333331</v>
      </c>
      <c r="M436" s="16">
        <f>IF( 数据!M436&lt;=6,(数据!M436-1)*权重!C$48,              IF(数据!M436&lt;=12, 5*权重!C$48+(数据!M436-6)*权重!C$49,                              5*权重!C$48+6*权重!C$49+(数据!M436-12)*权重!C$51              )
 )</f>
        <v>2.1</v>
      </c>
      <c r="N436" s="16">
        <f>IF( 数据!N436&lt;=6,(数据!N436-1)*权重!D$48,              IF(数据!N436&lt;=12, 5*权重!D$48+(数据!N436-6)*权重!D$49,                              5*权重!D$48+6*权重!D$49+(数据!N436-12)*权重!D$51              )
 )</f>
        <v>0.64</v>
      </c>
      <c r="O436" s="16">
        <f>IF( 数据!O436&lt;=6,(数据!O436-1)*权重!E$48,              IF(数据!O436&lt;=12, 5*权重!E$48+(数据!O436-6)*权重!E$49,                              5*权重!E$48+6*权重!E$49+(数据!O436-12)*权重!E$51              )
 )</f>
        <v>0</v>
      </c>
      <c r="P436" s="16">
        <f>IF( 数据!P436&lt;=6,(数据!P436-1)*权重!F$48,              IF(数据!P436&lt;=12, 5*权重!F$48+(数据!P436-6)*权重!F$49,                              5*权重!F$48+6*权重!F$49+(数据!P436-12)*权重!F$51              )
 )</f>
        <v>-3.4999999999999996</v>
      </c>
      <c r="Q436" s="16">
        <f>IF( 数据!Q436&lt;=6,(数据!Q436-1)*权重!G$48,              IF(数据!Q436&lt;=12, 5*权重!G$48+(数据!Q436-6)*权重!G$49,                              5*权重!G$48+6*权重!G$49+(数据!Q436-12)*权重!G$51              )
 )</f>
        <v>0</v>
      </c>
      <c r="R436" s="16">
        <f>IF( 数据!R436&lt;=6,(数据!R436-1)*权重!H$48,              IF(数据!R436&lt;=12, 5*权重!H$48+(数据!R436-6)*权重!H$49,                              5*权重!H$48+6*权重!H$49+(数据!R436-12)*权重!H$51              )
 )</f>
        <v>0</v>
      </c>
      <c r="S436" s="16">
        <f>IF( 数据!S436&lt;=6,(数据!S436-1)*权重!I$48,              IF(数据!S436&lt;=12, 5*权重!I$48+(数据!S436-6)*权重!I$49,                              5*权重!I$48+6*权重!I$49+(数据!S436-12)*权重!I$51              )
 )</f>
        <v>19.299999999999997</v>
      </c>
      <c r="T436" s="16">
        <f>IF( 数据!T436&lt;=6,(数据!T436-1)*权重!J$48,              IF(数据!T436&lt;=12, 5*权重!J$48+(数据!T436-6)*权重!J$49,                              5*权重!J$48+6*权重!J$49+(数据!T436-12)*权重!J$51              )
 )</f>
        <v>2.8</v>
      </c>
      <c r="U436" s="16">
        <f>IF( 数据!U436&lt;=6,(数据!U436-1)*权重!K$48,              IF(数据!U436&lt;=12, 5*权重!K$48+(数据!U436-6)*权重!K$49,                              5*权重!K$48+6*权重!K$49+(数据!U436-12)*权重!K$51              )
 )</f>
        <v>0</v>
      </c>
      <c r="V436" s="16">
        <f>IF( 数据!V436&lt;=6,(数据!V436-1)*权重!L$48,              IF(数据!V436&lt;=12, 5*权重!L$48+(数据!V436-6)*权重!L$49,                              5*权重!L$48+6*权重!L$49+(数据!V436-12)*权重!L$51              )
 )</f>
        <v>8.8333333333333339</v>
      </c>
      <c r="W436" s="16">
        <f>IF( 数据!W436&lt;=6,(数据!W436-1)*权重!M$48,              IF(数据!W436&lt;=12, 5*权重!M$48+(数据!W436-6)*权重!M$49,                              5*权重!M$48+6*权重!M$49+(数据!W436-12)*权重!M$51              )
 )</f>
        <v>0.76666666666666661</v>
      </c>
      <c r="X436" s="16">
        <f>IF( 数据!X436&lt;=6,(数据!X436-1)*权重!N$48,              IF(数据!X436&lt;=12, 5*权重!N$48+(数据!X436-6)*权重!N$49,                              5*权重!N$48+6*权重!N$49+(数据!X436-12)*权重!N$51              )
 )</f>
        <v>1.8833333333333333</v>
      </c>
      <c r="Y436" s="16">
        <f>IF( 数据!Y436&lt;=6,(数据!Y436-1)*权重!O$48,              IF(数据!Y436&lt;=12, 5*权重!O$48+(数据!Y436-6)*权重!O$49,                              5*权重!O$48+6*权重!O$49+(数据!Y436-12)*权重!O$51              )
 )</f>
        <v>1.6166666666666667</v>
      </c>
      <c r="Z436" s="16">
        <f>IF( 数据!Z436&lt;=6,(数据!Z436-1)*权重!P$48,              IF(数据!Z436&lt;=10, 5*权重!P$48+(数据!Z436-4)*权重!P$50,                              5*权重!P$48+4*权重!P$50+(数据!Z436-10)*权重!P$52              )  )</f>
        <v>-1.0750000000000002</v>
      </c>
      <c r="AA436" s="16">
        <f>IF( 数据!AA436&lt;=6,(数据!AA436-1)*权重!Q$48,              IF(数据!AA436&lt;=12, 5*权重!Q$48+(数据!AA436-6)*权重!Q$49,                              5*权重!Q$48+6*权重!Q$49+(数据!AA436-12)*权重!Q$51              )
 )</f>
        <v>5.3666666666666663</v>
      </c>
      <c r="AB436" s="16">
        <f>IF( 数据!AB436&lt;=6,(数据!AB436-1)*权重!R$48,              IF(数据!AB436&lt;=10, 5*权重!R$48+(数据!AB436-4)*权重!R$50,                              5*权重!R$48+4*权重!R$50+(数据!AB436-10)*权重!R$52              )  )</f>
        <v>56</v>
      </c>
      <c r="AC436" s="16">
        <f>IF( 数据!AC436&lt;=6,(数据!AC436-1)*权重!S$48,              IF(数据!AC436&lt;=12, 5*权重!S$48+(数据!AC436-6)*权重!S$49,                              5*权重!S$48+6*权重!S$49+(数据!AC436-12)*权重!S$51              )
 )</f>
        <v>18.75</v>
      </c>
      <c r="AD436" s="16">
        <f>IF( 数据!AD436&lt;=6,(数据!AD436-1)*权重!T$48,              IF(数据!AD436&lt;=12, 5*权重!T$48+(数据!AD436-6)*权重!T$49,                              5*权重!T$48+6*权重!T$49+(数据!AD436-12)*权重!T$51              )
 )</f>
        <v>-0.83333333333333304</v>
      </c>
      <c r="AE436" s="16">
        <f>IF( 数据!AE436&lt;=6,(数据!AE436-1)*权重!U$48,              IF(数据!AE436&lt;=10, 5*权重!U$48+(数据!AE436-4)*权重!U$50,                              5*权重!U$48+4*权重!U$50+(数据!AE436-10)*权重!U$52              )  )</f>
        <v>-4.0999999999999996</v>
      </c>
      <c r="AF436" s="16">
        <f>IF( 数据!AF436&lt;=6,(数据!AF436-1)*权重!V$48,              IF(数据!AF436&lt;=10, 5*权重!V$48+(数据!AF436-4)*权重!V$50,                              5*权重!V$48+4*权重!V$50+(数据!AF436-10)*权重!V$52              )  )</f>
        <v>7.0875000000000004</v>
      </c>
      <c r="AG436" s="16">
        <f>IF( 数据!AG436&lt;=6,(数据!AG436-1)*权重!W$48,              IF(数据!AG436&lt;=12, 5*权重!W$48+(数据!AG436-6)*权重!W$49,                              5*权重!W$48+6*权重!W$49+(数据!AG436-12)*权重!W$51              )
 )</f>
        <v>3.4999999999999996</v>
      </c>
      <c r="AH436" s="16">
        <f>IF( 数据!AH436&lt;=6,(数据!AH436-1)*权重!X$48,              IF(数据!AH436&lt;=10, 5*权重!X$48+(数据!AH436-4)*权重!X$50,                              5*权重!X$48+4*权重!X$50+(数据!AH436-10)*权重!X$52              )  )</f>
        <v>-0.16249999999999998</v>
      </c>
      <c r="AI436" s="16">
        <f>IF( 数据!AI436&lt;=6,(数据!AI436-1)*权重!Y$48,              IF(数据!AI436&lt;=12, 5*权重!Y$48+(数据!AI436-6)*权重!Y$49,                              5*权重!Y$48+6*权重!Y$49+(数据!AI436-12)*权重!Y$51              )
 )</f>
        <v>0.53333333333333333</v>
      </c>
      <c r="AJ436" s="16">
        <f>IF( 数据!AJ436&lt;=6,(数据!AJ436-1)*权重!Z$48,              IF(数据!AJ436&lt;=10, 5*权重!Z$48+(数据!AJ436-4)*权重!Z$50,                              5*权重!Z$48+4*权重!Z$50+(数据!AJ436-10)*权重!Z$52              )  )</f>
        <v>8.0750000000000011</v>
      </c>
      <c r="AK436" s="16">
        <f>IF( 数据!AK436&lt;=6,(数据!AK436-1)*权重!AA$48,              IF(数据!AK436&lt;=10, 5*权重!AA$48+(数据!AK436-4)*权重!AA$50,                              5*权重!AA$48+4*权重!AA$50+(数据!AK436-10)*权重!AA$52              )  )</f>
        <v>-1.1000000000000001</v>
      </c>
      <c r="AL436" s="16">
        <f>IF( 数据!AL436&lt;=6,(数据!AL436-1)*权重!AB$48,              IF(数据!AL436&lt;=12, 5*权重!AB$48+(数据!AL436-6)*权重!AB$49,                              5*权重!AB$48+6*权重!AB$49+(数据!AL436-12)*权重!AB$51              )
 )</f>
        <v>14.4</v>
      </c>
      <c r="AM436" s="16">
        <f>IF( 数据!AM436&lt;=6,(数据!AM436-1)*权重!AC$48,              IF(数据!AM436&lt;=12, 5*权重!AC$48+(数据!AM436-6)*权重!AC$49,                              5*权重!AC$48+6*权重!AC$49+(数据!AM436-12)*权重!AC$51              )
 )</f>
        <v>8.5</v>
      </c>
      <c r="AN436" s="16">
        <f>IF( 数据!AN436&lt;=6,(数据!AN436-1)*权重!AD$48,              IF(数据!AN436&lt;=12, 5*权重!AD$48+(数据!AN436-6)*权重!AD$49,                              5*权重!AD$48+6*权重!AD$49+(数据!AN436-12)*权重!AD$51              )
 )</f>
        <v>82.0625</v>
      </c>
      <c r="AO436" s="16">
        <f>IF( 数据!AO436&lt;=6,(数据!AO436-1)*权重!AE$48,              IF(数据!AO436&lt;=12, 5*权重!AE$48+(数据!AO436-6)*权重!AE$49,                              5*权重!AE$48+6*权重!AE$49+(数据!AO436-12)*权重!AE$51              )
 )</f>
        <v>11.116666666666667</v>
      </c>
      <c r="AP436" s="16">
        <f>IF( 数据!AP436&lt;=6,(数据!AP436-1)*权重!AF$48,              IF(数据!AP436&lt;=12, 5*权重!AF$48+(数据!AP436-6)*权重!AF$49,                              5*权重!AF$48+6*权重!AF$49+(数据!AP436-12)*权重!AF$51              )
 )</f>
        <v>17.366666666666667</v>
      </c>
      <c r="AQ436" s="16">
        <f>IF( 数据!AQ436&lt;=6,(数据!AQ436-1)*权重!AG$48,              IF(数据!AQ436&lt;=12, 5*权重!AG$48+(数据!AQ436-6)*权重!AG$49,                              5*权重!AG$48+6*权重!AG$49+(数据!AQ436-12)*权重!AG$51              )
 )</f>
        <v>16.966666666666669</v>
      </c>
      <c r="AR436" s="16">
        <f>IF( 数据!AR436&lt;=6,(数据!AR436-1)*权重!AH$48,              IF(数据!AR436&lt;=12, 5*权重!AH$48+(数据!AR436-6)*权重!AH$49,                              5*权重!AH$48+6*权重!AH$49+(数据!AR436-12)*权重!AH$51              )
 )</f>
        <v>15.733333333333333</v>
      </c>
      <c r="AS436" s="16">
        <f>IF( 数据!AS436&lt;=6,(数据!AS436-1)*权重!AI$48,              IF(数据!AS436&lt;=12, 5*权重!AI$48+(数据!AS436-6)*权重!AI$49,                              5*权重!AI$48+6*权重!AI$49+(数据!AS436-12)*权重!AI$51              )
 )</f>
        <v>8.5500000000000007</v>
      </c>
      <c r="AT436" s="16">
        <f>IF( 数据!AT436&lt;=6,(数据!AT436-1)*权重!AJ$48,              IF(数据!AT436&lt;=12, 5*权重!AJ$48+(数据!AT436-6)*权重!AJ$49,                              5*权重!AJ$48+6*权重!AJ$49+(数据!AT436-12)*权重!AJ$51              )
 )</f>
        <v>86.5</v>
      </c>
      <c r="AU436" s="16">
        <f>IF( 数据!AU436&lt;=6,(数据!AU436-1)*权重!AK$48,              IF(数据!AU436&lt;=12, 5*权重!AK$48+(数据!AU436-6)*权重!AK$49,                              5*权重!AK$48+6*权重!AK$49+(数据!AU436-12)*权重!AK$51              )
 )</f>
        <v>14.2</v>
      </c>
      <c r="AV436" s="16">
        <f>IF( 数据!AV436&lt;=6,(数据!AV436-1)*权重!AL$48,              IF(数据!AV436&lt;=10, 5*权重!AL$48+(数据!AV436-4)*权重!AL$50,                              5*权重!AL$48+4*权重!AL$50+(数据!AV436-10)*权重!AL$52              )  )</f>
        <v>2.5499999999999998</v>
      </c>
      <c r="AW436" s="16">
        <f>IF( 数据!AW436&lt;=6,(数据!AW436-1)*权重!AM$48,              IF(数据!AW436&lt;=10, 5*权重!AM$48+(数据!AW436-4)*权重!AM$50,                              5*权重!AM$48+4*权重!AM$50+(数据!AW436-10)*权重!AM$52              )  )</f>
        <v>3.8250000000000002</v>
      </c>
      <c r="AX436" s="16">
        <f>IF( 数据!AX436&lt;=6,(数据!AX436-1)*权重!AN$48,              IF(数据!AX436&lt;=10, 5*权重!AN$48+(数据!AX436-4)*权重!AN$50,                              5*权重!AN$48+4*权重!AN$50+(数据!AX436-10)*权重!AN$52              )  )</f>
        <v>24.587499999999999</v>
      </c>
      <c r="AY436" s="8">
        <v>4</v>
      </c>
      <c r="AZ436" s="8">
        <v>1</v>
      </c>
      <c r="BA436" s="8">
        <v>3</v>
      </c>
      <c r="BB436" s="8">
        <v>3</v>
      </c>
      <c r="BC436" s="8">
        <v>1</v>
      </c>
      <c r="BD436" s="8">
        <v>2</v>
      </c>
      <c r="BE436" s="8">
        <v>1</v>
      </c>
      <c r="BF436" s="8">
        <v>1</v>
      </c>
      <c r="BG436" s="8">
        <v>2</v>
      </c>
      <c r="BH436" s="8">
        <v>2</v>
      </c>
      <c r="BI436" s="8">
        <v>3</v>
      </c>
      <c r="BJ436" s="8" t="s">
        <v>26</v>
      </c>
      <c r="BK436" s="8" t="s">
        <v>20</v>
      </c>
      <c r="BL436" s="8">
        <v>12</v>
      </c>
      <c r="BM436" s="8" t="s">
        <v>26</v>
      </c>
      <c r="BN436" s="8"/>
      <c r="BO436" s="8">
        <v>1</v>
      </c>
      <c r="BP436" s="34">
        <v>47664</v>
      </c>
      <c r="BQ436" s="8" t="s">
        <v>21</v>
      </c>
      <c r="BR436" s="8" t="s">
        <v>156</v>
      </c>
    </row>
    <row r="437" spans="1:70" ht="15.5" thickBot="1" x14ac:dyDescent="0.35">
      <c r="A437" s="8" t="s">
        <v>26</v>
      </c>
      <c r="B437" s="16">
        <f t="shared" si="16"/>
        <v>366.755</v>
      </c>
      <c r="C437" s="8" t="s">
        <v>786</v>
      </c>
      <c r="D437" s="8" t="s">
        <v>154</v>
      </c>
      <c r="E437" s="33">
        <v>1</v>
      </c>
      <c r="F437" s="8">
        <v>0</v>
      </c>
      <c r="G437" s="8" t="s">
        <v>33</v>
      </c>
      <c r="H437" s="8" t="s">
        <v>315</v>
      </c>
      <c r="I437" s="8">
        <v>18</v>
      </c>
      <c r="J437" s="8">
        <v>127</v>
      </c>
      <c r="K437" s="8">
        <v>154</v>
      </c>
      <c r="L437" s="16">
        <f>IF( 数据!L437&lt;=6,(数据!L437-1)*权重!B$48,              IF(数据!L437&lt;=12, 5*权重!B$48+(数据!L437-6)*权重!B$49,                              5*权重!B$48+6*权重!B$49+(数据!L437-12)*权重!B$51              )
 )</f>
        <v>4.4000000000000004</v>
      </c>
      <c r="M437" s="16">
        <f>IF( 数据!M437&lt;=6,(数据!M437-1)*权重!C$48,              IF(数据!M437&lt;=12, 5*权重!C$48+(数据!M437-6)*权重!C$49,                              5*权重!C$48+6*权重!C$49+(数据!M437-12)*权重!C$51              )
 )</f>
        <v>0.90000000000000013</v>
      </c>
      <c r="N437" s="16">
        <f>IF( 数据!N437&lt;=6,(数据!N437-1)*权重!D$48,              IF(数据!N437&lt;=12, 5*权重!D$48+(数据!N437-6)*权重!D$49,                              5*权重!D$48+6*权重!D$49+(数据!N437-12)*权重!D$51              )
 )</f>
        <v>-0.28666666666666663</v>
      </c>
      <c r="O437" s="16">
        <f>IF( 数据!O437&lt;=6,(数据!O437-1)*权重!E$48,              IF(数据!O437&lt;=12, 5*权重!E$48+(数据!O437-6)*权重!E$49,                              5*权重!E$48+6*权重!E$49+(数据!O437-12)*权重!E$51              )
 )</f>
        <v>0</v>
      </c>
      <c r="P437" s="16">
        <f>IF( 数据!P437&lt;=6,(数据!P437-1)*权重!F$48,              IF(数据!P437&lt;=12, 5*权重!F$48+(数据!P437-6)*权重!F$49,                              5*权重!F$48+6*权重!F$49+(数据!P437-12)*权重!F$51              )
 )</f>
        <v>-1.9666666666666663</v>
      </c>
      <c r="Q437" s="16">
        <f>IF( 数据!Q437&lt;=6,(数据!Q437-1)*权重!G$48,              IF(数据!Q437&lt;=12, 5*权重!G$48+(数据!Q437-6)*权重!G$49,                              5*权重!G$48+6*权重!G$49+(数据!Q437-12)*权重!G$51              )
 )</f>
        <v>0</v>
      </c>
      <c r="R437" s="16">
        <f>IF( 数据!R437&lt;=6,(数据!R437-1)*权重!H$48,              IF(数据!R437&lt;=12, 5*权重!H$48+(数据!R437-6)*权重!H$49,                              5*权重!H$48+6*权重!H$49+(数据!R437-12)*权重!H$51              )
 )</f>
        <v>0</v>
      </c>
      <c r="S437" s="16">
        <f>IF( 数据!S437&lt;=6,(数据!S437-1)*权重!I$48,              IF(数据!S437&lt;=12, 5*权重!I$48+(数据!S437-6)*权重!I$49,                              5*权重!I$48+6*权重!I$49+(数据!S437-12)*权重!I$51              )
 )</f>
        <v>15.2</v>
      </c>
      <c r="T437" s="16">
        <f>IF( 数据!T437&lt;=6,(数据!T437-1)*权重!J$48,              IF(数据!T437&lt;=12, 5*权重!J$48+(数据!T437-6)*权重!J$49,                              5*权重!J$48+6*权重!J$49+(数据!T437-12)*权重!J$51              )
 )</f>
        <v>0.29999999999999982</v>
      </c>
      <c r="U437" s="16">
        <f>IF( 数据!U437&lt;=6,(数据!U437-1)*权重!K$48,              IF(数据!U437&lt;=12, 5*权重!K$48+(数据!U437-6)*权重!K$49,                              5*权重!K$48+6*权重!K$49+(数据!U437-12)*权重!K$51              )
 )</f>
        <v>0</v>
      </c>
      <c r="V437" s="16">
        <f>IF( 数据!V437&lt;=6,(数据!V437-1)*权重!L$48,              IF(数据!V437&lt;=12, 5*权重!L$48+(数据!V437-6)*权重!L$49,                              5*权重!L$48+6*权重!L$49+(数据!V437-12)*权重!L$51              )
 )</f>
        <v>7.5000000000000009</v>
      </c>
      <c r="W437" s="16">
        <f>IF( 数据!W437&lt;=6,(数据!W437-1)*权重!M$48,              IF(数据!W437&lt;=12, 5*权重!M$48+(数据!W437-6)*权重!M$49,                              5*权重!M$48+6*权重!M$49+(数据!W437-12)*权重!M$51              )
 )</f>
        <v>1.4</v>
      </c>
      <c r="X437" s="16">
        <f>IF( 数据!X437&lt;=6,(数据!X437-1)*权重!N$48,              IF(数据!X437&lt;=12, 5*权重!N$48+(数据!X437-6)*权重!N$49,                              5*权重!N$48+6*权重!N$49+(数据!X437-12)*权重!N$51              )
 )</f>
        <v>2.0499999999999998</v>
      </c>
      <c r="Y437" s="16">
        <f>IF( 数据!Y437&lt;=6,(数据!Y437-1)*权重!O$48,              IF(数据!Y437&lt;=12, 5*权重!O$48+(数据!Y437-6)*权重!O$49,                              5*权重!O$48+6*权重!O$49+(数据!Y437-12)*权重!O$51              )
 )</f>
        <v>1.45</v>
      </c>
      <c r="Z437" s="16">
        <f>IF( 数据!Z437&lt;=6,(数据!Z437-1)*权重!P$48,              IF(数据!Z437&lt;=10, 5*权重!P$48+(数据!Z437-4)*权重!P$50,                              5*权重!P$48+4*权重!P$50+(数据!Z437-10)*权重!P$52              )  )</f>
        <v>-1.25</v>
      </c>
      <c r="AA437" s="16">
        <f>IF( 数据!AA437&lt;=6,(数据!AA437-1)*权重!Q$48,              IF(数据!AA437&lt;=12, 5*权重!Q$48+(数据!AA437-6)*权重!Q$49,                              5*权重!Q$48+6*权重!Q$49+(数据!AA437-12)*权重!Q$51              )
 )</f>
        <v>5.833333333333333</v>
      </c>
      <c r="AB437" s="16">
        <f>IF( 数据!AB437&lt;=6,(数据!AB437-1)*权重!R$48,              IF(数据!AB437&lt;=10, 5*权重!R$48+(数据!AB437-4)*权重!R$50,                              5*权重!R$48+4*权重!R$50+(数据!AB437-10)*权重!R$52              )  )</f>
        <v>56</v>
      </c>
      <c r="AC437" s="16">
        <f>IF( 数据!AC437&lt;=6,(数据!AC437-1)*权重!S$48,              IF(数据!AC437&lt;=12, 5*权重!S$48+(数据!AC437-6)*权重!S$49,                              5*权重!S$48+6*权重!S$49+(数据!AC437-12)*权重!S$51              )
 )</f>
        <v>19.5</v>
      </c>
      <c r="AD437" s="16">
        <f>IF( 数据!AD437&lt;=6,(数据!AD437-1)*权重!T$48,              IF(数据!AD437&lt;=12, 5*权重!T$48+(数据!AD437-6)*权重!T$49,                              5*权重!T$48+6*权重!T$49+(数据!AD437-12)*权重!T$51              )
 )</f>
        <v>-0.83333333333333304</v>
      </c>
      <c r="AE437" s="16">
        <f>IF( 数据!AE437&lt;=6,(数据!AE437-1)*权重!U$48,              IF(数据!AE437&lt;=10, 5*权重!U$48+(数据!AE437-4)*权重!U$50,                              5*权重!U$48+4*权重!U$50+(数据!AE437-10)*权重!U$52              )  )</f>
        <v>-1.7999999999999994</v>
      </c>
      <c r="AF437" s="16">
        <f>IF( 数据!AF437&lt;=6,(数据!AF437-1)*权重!V$48,              IF(数据!AF437&lt;=10, 5*权重!V$48+(数据!AF437-4)*权重!V$50,                              5*权重!V$48+4*权重!V$50+(数据!AF437-10)*权重!V$52              )  )</f>
        <v>7.3500000000000005</v>
      </c>
      <c r="AG437" s="16">
        <f>IF( 数据!AG437&lt;=6,(数据!AG437-1)*权重!W$48,              IF(数据!AG437&lt;=12, 5*权重!W$48+(数据!AG437-6)*权重!W$49,                              5*权重!W$48+6*权重!W$49+(数据!AG437-12)*权重!W$51              )
 )</f>
        <v>3.4999999999999996</v>
      </c>
      <c r="AH437" s="16">
        <f>IF( 数据!AH437&lt;=6,(数据!AH437-1)*权重!X$48,              IF(数据!AH437&lt;=10, 5*权重!X$48+(数据!AH437-4)*权重!X$50,                              5*权重!X$48+4*权重!X$50+(数据!AH437-10)*权重!X$52              )  )</f>
        <v>-0.27500000000000002</v>
      </c>
      <c r="AI437" s="16">
        <f>IF( 数据!AI437&lt;=6,(数据!AI437-1)*权重!Y$48,              IF(数据!AI437&lt;=12, 5*权重!Y$48+(数据!AI437-6)*权重!Y$49,                              5*权重!Y$48+6*权重!Y$49+(数据!AI437-12)*权重!Y$51              )
 )</f>
        <v>6.666666666666668E-2</v>
      </c>
      <c r="AJ437" s="16">
        <f>IF( 数据!AJ437&lt;=6,(数据!AJ437-1)*权重!Z$48,              IF(数据!AJ437&lt;=10, 5*权重!Z$48+(数据!AJ437-4)*权重!Z$50,                              5*权重!Z$48+4*权重!Z$50+(数据!AJ437-10)*权重!Z$52              )  )</f>
        <v>8.0750000000000011</v>
      </c>
      <c r="AK437" s="16">
        <f>IF( 数据!AK437&lt;=6,(数据!AK437-1)*权重!AA$48,              IF(数据!AK437&lt;=10, 5*权重!AA$48+(数据!AK437-4)*权重!AA$50,                              5*权重!AA$48+4*权重!AA$50+(数据!AK437-10)*权重!AA$52              )  )</f>
        <v>-1.2750000000000001</v>
      </c>
      <c r="AL437" s="16">
        <f>IF( 数据!AL437&lt;=6,(数据!AL437-1)*权重!AB$48,              IF(数据!AL437&lt;=12, 5*权重!AB$48+(数据!AL437-6)*权重!AB$49,                              5*权重!AB$48+6*权重!AB$49+(数据!AL437-12)*权重!AB$51              )
 )</f>
        <v>12.6</v>
      </c>
      <c r="AM437" s="16">
        <f>IF( 数据!AM437&lt;=6,(数据!AM437-1)*权重!AC$48,              IF(数据!AM437&lt;=12, 5*权重!AC$48+(数据!AM437-6)*权重!AC$49,                              5*权重!AC$48+6*权重!AC$49+(数据!AM437-12)*权重!AC$51              )
 )</f>
        <v>9.2333333333333343</v>
      </c>
      <c r="AN437" s="16">
        <f>IF( 数据!AN437&lt;=6,(数据!AN437-1)*权重!AD$48,              IF(数据!AN437&lt;=12, 5*权重!AD$48+(数据!AN437-6)*权重!AD$49,                              5*权重!AD$48+6*权重!AD$49+(数据!AN437-12)*权重!AD$51              )
 )</f>
        <v>46.25</v>
      </c>
      <c r="AO437" s="16">
        <f>IF( 数据!AO437&lt;=6,(数据!AO437-1)*权重!AE$48,              IF(数据!AO437&lt;=12, 5*权重!AE$48+(数据!AO437-6)*权重!AE$49,                              5*权重!AE$48+6*权重!AE$49+(数据!AO437-12)*权重!AE$51              )
 )</f>
        <v>6.9666666666666668</v>
      </c>
      <c r="AP437" s="16">
        <f>IF( 数据!AP437&lt;=6,(数据!AP437-1)*权重!AF$48,              IF(数据!AP437&lt;=12, 5*权重!AF$48+(数据!AP437-6)*权重!AF$49,                              5*权重!AF$48+6*权重!AF$49+(数据!AP437-12)*权重!AF$51              )
 )</f>
        <v>14.166666666666666</v>
      </c>
      <c r="AQ437" s="16">
        <f>IF( 数据!AQ437&lt;=6,(数据!AQ437-1)*权重!AG$48,              IF(数据!AQ437&lt;=12, 5*权重!AG$48+(数据!AQ437-6)*权重!AG$49,                              5*权重!AG$48+6*权重!AG$49+(数据!AQ437-12)*权重!AG$51              )
 )</f>
        <v>18.833333333333336</v>
      </c>
      <c r="AR437" s="16">
        <f>IF( 数据!AR437&lt;=6,(数据!AR437-1)*权重!AH$48,              IF(数据!AR437&lt;=12, 5*权重!AH$48+(数据!AR437-6)*权重!AH$49,                              5*权重!AH$48+6*权重!AH$49+(数据!AR437-12)*权重!AH$51              )
 )</f>
        <v>14.566666666666665</v>
      </c>
      <c r="AS437" s="16">
        <f>IF( 数据!AS437&lt;=6,(数据!AS437-1)*权重!AI$48,              IF(数据!AS437&lt;=12, 5*权重!AI$48+(数据!AS437-6)*权重!AI$49,                              5*权重!AI$48+6*权重!AI$49+(数据!AS437-12)*权重!AI$51              )
 )</f>
        <v>5.7000000000000011</v>
      </c>
      <c r="AT437" s="16">
        <f>IF( 数据!AT437&lt;=6,(数据!AT437-1)*权重!AJ$48,              IF(数据!AT437&lt;=12, 5*权重!AJ$48+(数据!AT437-6)*权重!AJ$49,                              5*权重!AJ$48+6*权重!AJ$49+(数据!AT437-12)*权重!AJ$51              )
 )</f>
        <v>67</v>
      </c>
      <c r="AU437" s="16">
        <f>IF( 数据!AU437&lt;=6,(数据!AU437-1)*权重!AK$48,              IF(数据!AU437&lt;=12, 5*权重!AK$48+(数据!AU437-6)*权重!AK$49,                              5*权重!AK$48+6*权重!AK$49+(数据!AU437-12)*权重!AK$51              )
 )</f>
        <v>15.099999999999998</v>
      </c>
      <c r="AV437" s="16">
        <f>IF( 数据!AV437&lt;=6,(数据!AV437-1)*权重!AL$48,              IF(数据!AV437&lt;=10, 5*权重!AL$48+(数据!AV437-4)*权重!AL$50,                              5*权重!AL$48+4*权重!AL$50+(数据!AV437-10)*权重!AL$52              )  )</f>
        <v>2.125</v>
      </c>
      <c r="AW437" s="16">
        <f>IF( 数据!AW437&lt;=6,(数据!AW437-1)*权重!AM$48,              IF(数据!AW437&lt;=10, 5*权重!AM$48+(数据!AW437-4)*权重!AM$50,                              5*权重!AM$48+4*权重!AM$50+(数据!AW437-10)*权重!AM$52              )  )</f>
        <v>2.95</v>
      </c>
      <c r="AX437" s="16">
        <f>IF( 数据!AX437&lt;=6,(数据!AX437-1)*权重!AN$48,              IF(数据!AX437&lt;=10, 5*权重!AN$48+(数据!AX437-4)*权重!AN$50,                              5*权重!AN$48+4*权重!AN$50+(数据!AX437-10)*权重!AN$52              )  )</f>
        <v>25.424999999999997</v>
      </c>
      <c r="AY437" s="8">
        <v>1</v>
      </c>
      <c r="AZ437" s="8">
        <v>2</v>
      </c>
      <c r="BA437" s="8">
        <v>2</v>
      </c>
      <c r="BB437" s="8">
        <v>3</v>
      </c>
      <c r="BC437" s="8">
        <v>1</v>
      </c>
      <c r="BD437" s="8">
        <v>2</v>
      </c>
      <c r="BE437" s="8">
        <v>1</v>
      </c>
      <c r="BF437" s="8">
        <v>2</v>
      </c>
      <c r="BG437" s="8">
        <v>2</v>
      </c>
      <c r="BH437" s="8">
        <v>3</v>
      </c>
      <c r="BI437" s="8">
        <v>2</v>
      </c>
      <c r="BJ437" s="8" t="s">
        <v>26</v>
      </c>
      <c r="BK437" s="8" t="s">
        <v>20</v>
      </c>
      <c r="BL437" s="8">
        <v>15</v>
      </c>
      <c r="BM437" s="8" t="s">
        <v>26</v>
      </c>
      <c r="BN437" s="8"/>
      <c r="BO437" s="8" t="s">
        <v>26</v>
      </c>
      <c r="BP437" s="34">
        <v>47664</v>
      </c>
      <c r="BQ437" s="8" t="s">
        <v>21</v>
      </c>
      <c r="BR437" s="8" t="s">
        <v>156</v>
      </c>
    </row>
    <row r="438" spans="1:70" x14ac:dyDescent="0.3">
      <c r="A438" s="48" t="s">
        <v>787</v>
      </c>
    </row>
    <row r="439" spans="1:70" ht="14.5" thickBot="1" x14ac:dyDescent="0.35">
      <c r="A439" s="7" t="s">
        <v>0</v>
      </c>
      <c r="B439" s="7"/>
      <c r="C439" s="7" t="s">
        <v>2</v>
      </c>
      <c r="D439" s="7" t="s">
        <v>3</v>
      </c>
      <c r="E439" s="7"/>
      <c r="F439" s="7" t="s">
        <v>14</v>
      </c>
      <c r="G439" s="7" t="s">
        <v>12</v>
      </c>
      <c r="H439" s="7" t="s">
        <v>1</v>
      </c>
      <c r="I439" s="7" t="s">
        <v>4</v>
      </c>
      <c r="J439" s="7" t="s">
        <v>5</v>
      </c>
      <c r="K439" s="7" t="s">
        <v>329</v>
      </c>
      <c r="L439" s="7" t="s">
        <v>34</v>
      </c>
      <c r="M439" s="7" t="s">
        <v>35</v>
      </c>
      <c r="N439" s="7" t="s">
        <v>36</v>
      </c>
      <c r="O439" s="7" t="s">
        <v>37</v>
      </c>
      <c r="P439" s="7" t="s">
        <v>38</v>
      </c>
      <c r="Q439" s="7" t="s">
        <v>39</v>
      </c>
      <c r="R439" s="7" t="s">
        <v>40</v>
      </c>
      <c r="S439" s="7" t="s">
        <v>9</v>
      </c>
      <c r="T439" s="7" t="s">
        <v>41</v>
      </c>
      <c r="U439" s="7" t="s">
        <v>42</v>
      </c>
      <c r="V439" s="7" t="s">
        <v>43</v>
      </c>
      <c r="W439" s="7" t="s">
        <v>44</v>
      </c>
      <c r="X439" s="7" t="s">
        <v>45</v>
      </c>
      <c r="Y439" s="7" t="s">
        <v>46</v>
      </c>
      <c r="Z439" s="7" t="s">
        <v>47</v>
      </c>
      <c r="AA439" s="7" t="s">
        <v>1</v>
      </c>
      <c r="AB439" s="7" t="s">
        <v>10</v>
      </c>
      <c r="AC439" s="7" t="s">
        <v>48</v>
      </c>
      <c r="AD439" s="7" t="s">
        <v>49</v>
      </c>
      <c r="AE439" s="7" t="s">
        <v>50</v>
      </c>
      <c r="AF439" s="7" t="s">
        <v>51</v>
      </c>
      <c r="AG439" s="7" t="s">
        <v>52</v>
      </c>
      <c r="AH439" s="7" t="s">
        <v>53</v>
      </c>
      <c r="AI439" s="7" t="s">
        <v>54</v>
      </c>
      <c r="AJ439" s="7" t="s">
        <v>55</v>
      </c>
      <c r="AK439" s="7" t="s">
        <v>56</v>
      </c>
      <c r="AL439" s="7" t="s">
        <v>57</v>
      </c>
      <c r="AM439" s="7" t="s">
        <v>58</v>
      </c>
      <c r="AN439" s="7" t="s">
        <v>7</v>
      </c>
      <c r="AO439" s="7" t="s">
        <v>8</v>
      </c>
      <c r="AP439" s="7" t="s">
        <v>59</v>
      </c>
      <c r="AQ439" s="7" t="s">
        <v>60</v>
      </c>
      <c r="AR439" s="7" t="s">
        <v>61</v>
      </c>
      <c r="AS439" s="7" t="s">
        <v>62</v>
      </c>
      <c r="AT439" s="7" t="s">
        <v>6</v>
      </c>
      <c r="AU439" s="7" t="s">
        <v>63</v>
      </c>
      <c r="AV439" s="7" t="s">
        <v>213</v>
      </c>
      <c r="AW439" s="7" t="s">
        <v>214</v>
      </c>
      <c r="AX439" s="7" t="s">
        <v>215</v>
      </c>
      <c r="AY439" s="7" t="s">
        <v>140</v>
      </c>
      <c r="AZ439" s="7" t="s">
        <v>141</v>
      </c>
      <c r="BA439" s="7" t="s">
        <v>142</v>
      </c>
      <c r="BB439" s="7" t="s">
        <v>143</v>
      </c>
      <c r="BC439" s="7" t="s">
        <v>144</v>
      </c>
      <c r="BD439" s="7" t="s">
        <v>145</v>
      </c>
      <c r="BE439" s="7" t="s">
        <v>146</v>
      </c>
      <c r="BF439" s="7" t="s">
        <v>147</v>
      </c>
      <c r="BG439" s="7" t="s">
        <v>148</v>
      </c>
      <c r="BH439" s="7" t="s">
        <v>149</v>
      </c>
      <c r="BI439" s="7" t="s">
        <v>150</v>
      </c>
      <c r="BJ439" s="7" t="s">
        <v>18</v>
      </c>
      <c r="BK439" s="7" t="s">
        <v>16</v>
      </c>
      <c r="BL439" s="7" t="s">
        <v>11</v>
      </c>
      <c r="BM439" s="7" t="s">
        <v>13</v>
      </c>
      <c r="BN439" s="7" t="s">
        <v>17</v>
      </c>
      <c r="BO439" s="7" t="s">
        <v>151</v>
      </c>
      <c r="BP439" s="7" t="s">
        <v>15</v>
      </c>
      <c r="BQ439" s="7" t="s">
        <v>152</v>
      </c>
      <c r="BR439" s="7" t="s">
        <v>153</v>
      </c>
    </row>
    <row r="440" spans="1:70" ht="15.5" thickBot="1" x14ac:dyDescent="0.35">
      <c r="A440" s="8" t="s">
        <v>26</v>
      </c>
      <c r="B440" s="16">
        <f t="shared" ref="B440:B466" si="17">SUM(L440:AX440)</f>
        <v>401.32416666666666</v>
      </c>
      <c r="C440" s="8" t="s">
        <v>788</v>
      </c>
      <c r="D440" s="8" t="s">
        <v>154</v>
      </c>
      <c r="E440" s="33">
        <v>1</v>
      </c>
      <c r="F440" s="8">
        <v>0</v>
      </c>
      <c r="G440" s="8" t="s">
        <v>19</v>
      </c>
      <c r="H440" s="8" t="s">
        <v>24</v>
      </c>
      <c r="I440" s="8">
        <v>33</v>
      </c>
      <c r="J440" s="8">
        <v>136</v>
      </c>
      <c r="K440" s="8">
        <v>138</v>
      </c>
      <c r="L440" s="16">
        <f>IF( 数据!L440&lt;=6,(数据!L440-1)*权重!B$48,              IF(数据!L440&lt;=12, 5*权重!B$48+(数据!L440-6)*权重!B$49,                              5*权重!B$48+6*权重!B$49+(数据!L440-12)*权重!B$51              )
 )</f>
        <v>3.4666666666666668</v>
      </c>
      <c r="M440" s="16">
        <f>IF( 数据!M440&lt;=6,(数据!M440-1)*权重!C$48,              IF(数据!M440&lt;=12, 5*权重!C$48+(数据!M440-6)*权重!C$49,                              5*权重!C$48+6*权重!C$49+(数据!M440-12)*权重!C$51              )
 )</f>
        <v>1.7</v>
      </c>
      <c r="N440" s="16">
        <f>IF( 数据!N440&lt;=6,(数据!N440-1)*权重!D$48,              IF(数据!N440&lt;=12, 5*权重!D$48+(数据!N440-6)*权重!D$49,                              5*权重!D$48+6*权重!D$49+(数据!N440-12)*权重!D$51              )
 )</f>
        <v>0.52833333333333332</v>
      </c>
      <c r="O440" s="16">
        <f>IF( 数据!O440&lt;=6,(数据!O440-1)*权重!E$48,              IF(数据!O440&lt;=12, 5*权重!E$48+(数据!O440-6)*权重!E$49,                              5*权重!E$48+6*权重!E$49+(数据!O440-12)*权重!E$51              )
 )</f>
        <v>0</v>
      </c>
      <c r="P440" s="16">
        <f>IF( 数据!P440&lt;=6,(数据!P440-1)*权重!F$48,              IF(数据!P440&lt;=12, 5*权重!F$48+(数据!P440-6)*权重!F$49,                              5*权重!F$48+6*权重!F$49+(数据!P440-12)*权重!F$51              )
 )</f>
        <v>-3.1166666666666663</v>
      </c>
      <c r="Q440" s="16">
        <f>IF( 数据!Q440&lt;=6,(数据!Q440-1)*权重!G$48,              IF(数据!Q440&lt;=12, 5*权重!G$48+(数据!Q440-6)*权重!G$49,                              5*权重!G$48+6*权重!G$49+(数据!Q440-12)*权重!G$51              )
 )</f>
        <v>0</v>
      </c>
      <c r="R440" s="16">
        <f>IF( 数据!R440&lt;=6,(数据!R440-1)*权重!H$48,              IF(数据!R440&lt;=12, 5*权重!H$48+(数据!R440-6)*权重!H$49,                              5*权重!H$48+6*权重!H$49+(数据!R440-12)*权重!H$51              )
 )</f>
        <v>0</v>
      </c>
      <c r="S440" s="16">
        <f>IF( 数据!S440&lt;=6,(数据!S440-1)*权重!I$48,              IF(数据!S440&lt;=12, 5*权重!I$48+(数据!S440-6)*权重!I$49,                              5*权重!I$48+6*权重!I$49+(数据!S440-12)*权重!I$51              )
 )</f>
        <v>13.666666666666666</v>
      </c>
      <c r="T440" s="16">
        <f>IF( 数据!T440&lt;=6,(数据!T440-1)*权重!J$48,              IF(数据!T440&lt;=12, 5*权重!J$48+(数据!T440-6)*权重!J$49,                              5*权重!J$48+6*权重!J$49+(数据!T440-12)*权重!J$51              )
 )</f>
        <v>1.65</v>
      </c>
      <c r="U440" s="16">
        <f>IF( 数据!U440&lt;=6,(数据!U440-1)*权重!K$48,              IF(数据!U440&lt;=12, 5*权重!K$48+(数据!U440-6)*权重!K$49,                              5*权重!K$48+6*权重!K$49+(数据!U440-12)*权重!K$51              )
 )</f>
        <v>0</v>
      </c>
      <c r="V440" s="16">
        <f>IF( 数据!V440&lt;=6,(数据!V440-1)*权重!L$48,              IF(数据!V440&lt;=12, 5*权重!L$48+(数据!V440-6)*权重!L$49,                              5*权重!L$48+6*权重!L$49+(数据!V440-12)*权重!L$51              )
 )</f>
        <v>8.1666666666666679</v>
      </c>
      <c r="W440" s="16">
        <f>IF( 数据!W440&lt;=6,(数据!W440-1)*权重!M$48,              IF(数据!W440&lt;=12, 5*权重!M$48+(数据!W440-6)*权重!M$49,                              5*权重!M$48+6*权重!M$49+(数据!W440-12)*权重!M$51              )
 )</f>
        <v>0.1333333333333333</v>
      </c>
      <c r="X440" s="16">
        <f>IF( 数据!X440&lt;=6,(数据!X440-1)*权重!N$48,              IF(数据!X440&lt;=12, 5*权重!N$48+(数据!X440-6)*权重!N$49,                              5*权重!N$48+6*权重!N$49+(数据!X440-12)*权重!N$51              )
 )</f>
        <v>3.1999999999999997</v>
      </c>
      <c r="Y440" s="16">
        <f>IF( 数据!Y440&lt;=6,(数据!Y440-1)*权重!O$48,              IF(数据!Y440&lt;=12, 5*权重!O$48+(数据!Y440-6)*权重!O$49,                              5*权重!O$48+6*权重!O$49+(数据!Y440-12)*权重!O$51              )
 )</f>
        <v>1.6166666666666667</v>
      </c>
      <c r="Z440" s="16">
        <f>IF( 数据!Z440&lt;=6,(数据!Z440-1)*权重!P$48,              IF(数据!Z440&lt;=10, 5*权重!P$48+(数据!Z440-4)*权重!P$50,                              5*权重!P$48+4*权重!P$50+(数据!Z440-10)*权重!P$52              )  )</f>
        <v>-1.85</v>
      </c>
      <c r="AA440" s="16">
        <f>IF( 数据!AA440&lt;=6,(数据!AA440-1)*权重!Q$48,              IF(数据!AA440&lt;=12, 5*权重!Q$48+(数据!AA440-6)*权重!Q$49,                              5*权重!Q$48+6*权重!Q$49+(数据!AA440-12)*权重!Q$51              )
 )</f>
        <v>4.9333333333333327</v>
      </c>
      <c r="AB440" s="16">
        <f>IF( 数据!AB440&lt;=6,(数据!AB440-1)*权重!R$48,              IF(数据!AB440&lt;=10, 5*权重!R$48+(数据!AB440-4)*权重!R$50,                              5*权重!R$48+4*权重!R$50+(数据!AB440-10)*权重!R$52              )  )</f>
        <v>56.75</v>
      </c>
      <c r="AC440" s="16">
        <f>IF( 数据!AC440&lt;=6,(数据!AC440-1)*权重!S$48,              IF(数据!AC440&lt;=12, 5*权重!S$48+(数据!AC440-6)*权重!S$49,                              5*权重!S$48+6*权重!S$49+(数据!AC440-12)*权重!S$51              )
 )</f>
        <v>20.183333333333334</v>
      </c>
      <c r="AD440" s="16">
        <f>IF( 数据!AD440&lt;=6,(数据!AD440-1)*权重!T$48,              IF(数据!AD440&lt;=12, 5*权重!T$48+(数据!AD440-6)*权重!T$49,                              5*权重!T$48+6*权重!T$49+(数据!AD440-12)*权重!T$51              )
 )</f>
        <v>-0.86666666666666625</v>
      </c>
      <c r="AE440" s="16">
        <f>IF( 数据!AE440&lt;=6,(数据!AE440-1)*权重!U$48,              IF(数据!AE440&lt;=10, 5*权重!U$48+(数据!AE440-4)*权重!U$50,                              5*权重!U$48+4*权重!U$50+(数据!AE440-10)*权重!U$52              )  )</f>
        <v>-1.3999999999999995</v>
      </c>
      <c r="AF440" s="16">
        <f>IF( 数据!AF440&lt;=6,(数据!AF440-1)*权重!V$48,              IF(数据!AF440&lt;=10, 5*权重!V$48+(数据!AF440-4)*权重!V$50,                              5*权重!V$48+4*权重!V$50+(数据!AF440-10)*权重!V$52              )  )</f>
        <v>7.3500000000000005</v>
      </c>
      <c r="AG440" s="16">
        <f>IF( 数据!AG440&lt;=6,(数据!AG440-1)*权重!W$48,              IF(数据!AG440&lt;=12, 5*权重!W$48+(数据!AG440-6)*权重!W$49,                              5*权重!W$48+6*权重!W$49+(数据!AG440-12)*权重!W$51              )
 )</f>
        <v>3.75</v>
      </c>
      <c r="AH440" s="16">
        <f>IF( 数据!AH440&lt;=6,(数据!AH440-1)*权重!X$48,              IF(数据!AH440&lt;=10, 5*权重!X$48+(数据!AH440-4)*权重!X$50,                              5*权重!X$48+4*权重!X$50+(数据!AH440-10)*权重!X$52              )  )</f>
        <v>0.17500000000000004</v>
      </c>
      <c r="AI440" s="16">
        <f>IF( 数据!AI440&lt;=6,(数据!AI440-1)*权重!Y$48,              IF(数据!AI440&lt;=12, 5*权重!Y$48+(数据!AI440-6)*权重!Y$49,                              5*权重!Y$48+6*权重!Y$49+(数据!AI440-12)*权重!Y$51              )
 )</f>
        <v>0.26666666666666666</v>
      </c>
      <c r="AJ440" s="16">
        <f>IF( 数据!AJ440&lt;=6,(数据!AJ440-1)*权重!Z$48,              IF(数据!AJ440&lt;=10, 5*权重!Z$48+(数据!AJ440-4)*权重!Z$50,                              5*权重!Z$48+4*权重!Z$50+(数据!AJ440-10)*权重!Z$52              )  )</f>
        <v>9.8375000000000004</v>
      </c>
      <c r="AK440" s="16">
        <f>IF( 数据!AK440&lt;=6,(数据!AK440-1)*权重!AA$48,              IF(数据!AK440&lt;=10, 5*权重!AA$48+(数据!AK440-4)*权重!AA$50,                              5*权重!AA$48+4*权重!AA$50+(数据!AK440-10)*权重!AA$52              )  )</f>
        <v>-0.75000000000000022</v>
      </c>
      <c r="AL440" s="16">
        <f>IF( 数据!AL440&lt;=6,(数据!AL440-1)*权重!AB$48,              IF(数据!AL440&lt;=12, 5*权重!AB$48+(数据!AL440-6)*权重!AB$49,                              5*权重!AB$48+6*权重!AB$49+(数据!AL440-12)*权重!AB$51              )
 )</f>
        <v>14.4</v>
      </c>
      <c r="AM440" s="16">
        <f>IF( 数据!AM440&lt;=6,(数据!AM440-1)*权重!AC$48,              IF(数据!AM440&lt;=12, 5*权重!AC$48+(数据!AM440-6)*权重!AC$49,                              5*权重!AC$48+6*权重!AC$49+(数据!AM440-12)*权重!AC$51              )
 )</f>
        <v>8.8666666666666671</v>
      </c>
      <c r="AN440" s="16">
        <f>IF( 数据!AN440&lt;=6,(数据!AN440-1)*权重!AD$48,              IF(数据!AN440&lt;=12, 5*权重!AD$48+(数据!AN440-6)*权重!AD$49,                              5*权重!AD$48+6*权重!AD$49+(数据!AN440-12)*权重!AD$51              )
 )</f>
        <v>60.666666666666664</v>
      </c>
      <c r="AO440" s="16">
        <f>IF( 数据!AO440&lt;=6,(数据!AO440-1)*权重!AE$48,              IF(数据!AO440&lt;=12, 5*权重!AE$48+(数据!AO440-6)*权重!AE$49,                              5*权重!AE$48+6*权重!AE$49+(数据!AO440-12)*权重!AE$51              )
 )</f>
        <v>22.9</v>
      </c>
      <c r="AP440" s="16">
        <f>IF( 数据!AP440&lt;=6,(数据!AP440-1)*权重!AF$48,              IF(数据!AP440&lt;=12, 5*权重!AF$48+(数据!AP440-6)*权重!AF$49,                              5*权重!AF$48+6*权重!AF$49+(数据!AP440-12)*权重!AF$51              )
 )</f>
        <v>13.5</v>
      </c>
      <c r="AQ440" s="16">
        <f>IF( 数据!AQ440&lt;=6,(数据!AQ440-1)*权重!AG$48,              IF(数据!AQ440&lt;=12, 5*权重!AG$48+(数据!AQ440-6)*权重!AG$49,                              5*权重!AG$48+6*权重!AG$49+(数据!AQ440-12)*权重!AG$51              )
 )</f>
        <v>19.350000000000001</v>
      </c>
      <c r="AR440" s="16">
        <f>IF( 数据!AR440&lt;=6,(数据!AR440-1)*权重!AH$48,              IF(数据!AR440&lt;=12, 5*权重!AH$48+(数据!AR440-6)*权重!AH$49,                              5*权重!AH$48+6*权重!AH$49+(数据!AR440-12)*权重!AH$51              )
 )</f>
        <v>18.066666666666666</v>
      </c>
      <c r="AS440" s="16">
        <f>IF( 数据!AS440&lt;=6,(数据!AS440-1)*权重!AI$48,              IF(数据!AS440&lt;=12, 5*权重!AI$48+(数据!AS440-6)*权重!AI$49,                              5*权重!AI$48+6*权重!AI$49+(数据!AS440-12)*权重!AI$51              )
 )</f>
        <v>8.5500000000000007</v>
      </c>
      <c r="AT440" s="16">
        <f>IF( 数据!AT440&lt;=6,(数据!AT440-1)*权重!AJ$48,              IF(数据!AT440&lt;=12, 5*权重!AJ$48+(数据!AT440-6)*权重!AJ$49,                              5*权重!AJ$48+6*权重!AJ$49+(数据!AT440-12)*权重!AJ$51              )
 )</f>
        <v>60.770833333333343</v>
      </c>
      <c r="AU440" s="16">
        <f>IF( 数据!AU440&lt;=6,(数据!AU440-1)*权重!AK$48,              IF(数据!AU440&lt;=12, 5*权重!AK$48+(数据!AU440-6)*权重!AK$49,                              5*权重!AK$48+6*权重!AK$49+(数据!AU440-12)*权重!AK$51              )
 )</f>
        <v>13.899999999999999</v>
      </c>
      <c r="AV440" s="16">
        <f>IF( 数据!AV440&lt;=6,(数据!AV440-1)*权重!AL$48,              IF(数据!AV440&lt;=10, 5*权重!AL$48+(数据!AV440-4)*权重!AL$50,                              5*权重!AL$48+4*权重!AL$50+(数据!AV440-10)*权重!AL$52              )  )</f>
        <v>2.5499999999999998</v>
      </c>
      <c r="AW440" s="16">
        <f>IF( 数据!AW440&lt;=6,(数据!AW440-1)*权重!AM$48,              IF(数据!AW440&lt;=10, 5*权重!AM$48+(数据!AW440-4)*权重!AM$50,                              5*权重!AM$48+4*权重!AM$50+(数据!AW440-10)*权重!AM$52              )  )</f>
        <v>3.8250000000000002</v>
      </c>
      <c r="AX440" s="16">
        <f>IF( 数据!AX440&lt;=6,(数据!AX440-1)*权重!AN$48,              IF(数据!AX440&lt;=10, 5*权重!AN$48+(数据!AX440-4)*权重!AN$50,                              5*权重!AN$48+4*权重!AN$50+(数据!AX440-10)*权重!AN$52              )  )</f>
        <v>24.587499999999999</v>
      </c>
      <c r="AY440" s="8">
        <v>1</v>
      </c>
      <c r="AZ440" s="8">
        <v>3</v>
      </c>
      <c r="BA440" s="8">
        <v>2</v>
      </c>
      <c r="BB440" s="8">
        <v>1</v>
      </c>
      <c r="BC440" s="8">
        <v>2</v>
      </c>
      <c r="BD440" s="8">
        <v>1</v>
      </c>
      <c r="BE440" s="8">
        <v>3</v>
      </c>
      <c r="BF440" s="8">
        <v>2</v>
      </c>
      <c r="BG440" s="8">
        <v>2</v>
      </c>
      <c r="BH440" s="8">
        <v>1</v>
      </c>
      <c r="BI440" s="8">
        <v>2</v>
      </c>
      <c r="BJ440" s="8" t="s">
        <v>26</v>
      </c>
      <c r="BK440" s="8" t="s">
        <v>20</v>
      </c>
      <c r="BL440" s="8">
        <v>16</v>
      </c>
      <c r="BM440" s="8" t="s">
        <v>26</v>
      </c>
      <c r="BN440" s="8"/>
      <c r="BO440" s="8">
        <v>143</v>
      </c>
      <c r="BP440" s="34">
        <v>46568</v>
      </c>
      <c r="BQ440" s="8" t="s">
        <v>21</v>
      </c>
      <c r="BR440" s="8" t="s">
        <v>156</v>
      </c>
    </row>
    <row r="441" spans="1:70" ht="15.5" thickBot="1" x14ac:dyDescent="0.35">
      <c r="A441" s="8" t="s">
        <v>26</v>
      </c>
      <c r="B441" s="16">
        <f t="shared" si="17"/>
        <v>438.4133333333333</v>
      </c>
      <c r="C441" s="8" t="s">
        <v>789</v>
      </c>
      <c r="D441" s="8" t="s">
        <v>154</v>
      </c>
      <c r="E441" s="33">
        <v>1</v>
      </c>
      <c r="F441" s="8">
        <v>0</v>
      </c>
      <c r="G441" s="8" t="s">
        <v>228</v>
      </c>
      <c r="H441" s="8" t="s">
        <v>24</v>
      </c>
      <c r="I441" s="8">
        <v>27</v>
      </c>
      <c r="J441" s="8">
        <v>135</v>
      </c>
      <c r="K441" s="8">
        <v>145</v>
      </c>
      <c r="L441" s="16">
        <f>IF( 数据!L441&lt;=6,(数据!L441-1)*权重!B$48,              IF(数据!L441&lt;=12, 5*权重!B$48+(数据!L441-6)*权重!B$49,                              5*权重!B$48+6*权重!B$49+(数据!L441-12)*权重!B$51              )
 )</f>
        <v>3.0833333333333335</v>
      </c>
      <c r="M441" s="16">
        <f>IF( 数据!M441&lt;=6,(数据!M441-1)*权重!C$48,              IF(数据!M441&lt;=12, 5*权重!C$48+(数据!M441-6)*权重!C$49,                              5*权重!C$48+6*权重!C$49+(数据!M441-12)*权重!C$51              )
 )</f>
        <v>1.7</v>
      </c>
      <c r="N441" s="16">
        <f>IF( 数据!N441&lt;=6,(数据!N441-1)*权重!D$48,              IF(数据!N441&lt;=12, 5*权重!D$48+(数据!N441-6)*权重!D$49,                              5*权重!D$48+6*权重!D$49+(数据!N441-12)*权重!D$51              )
 )</f>
        <v>0.48</v>
      </c>
      <c r="O441" s="16">
        <f>IF( 数据!O441&lt;=6,(数据!O441-1)*权重!E$48,              IF(数据!O441&lt;=12, 5*权重!E$48+(数据!O441-6)*权重!E$49,                              5*权重!E$48+6*权重!E$49+(数据!O441-12)*权重!E$51              )
 )</f>
        <v>0</v>
      </c>
      <c r="P441" s="16">
        <f>IF( 数据!P441&lt;=6,(数据!P441-1)*权重!F$48,              IF(数据!P441&lt;=12, 5*权重!F$48+(数据!P441-6)*权重!F$49,                              5*权重!F$48+6*权重!F$49+(数据!P441-12)*权重!F$51              )
 )</f>
        <v>-2.7333333333333329</v>
      </c>
      <c r="Q441" s="16">
        <f>IF( 数据!Q441&lt;=6,(数据!Q441-1)*权重!G$48,              IF(数据!Q441&lt;=12, 5*权重!G$48+(数据!Q441-6)*权重!G$49,                              5*权重!G$48+6*权重!G$49+(数据!Q441-12)*权重!G$51              )
 )</f>
        <v>0</v>
      </c>
      <c r="R441" s="16">
        <f>IF( 数据!R441&lt;=6,(数据!R441-1)*权重!H$48,              IF(数据!R441&lt;=12, 5*权重!H$48+(数据!R441-6)*权重!H$49,                              5*权重!H$48+6*权重!H$49+(数据!R441-12)*权重!H$51              )
 )</f>
        <v>0</v>
      </c>
      <c r="S441" s="16">
        <f>IF( 数据!S441&lt;=6,(数据!S441-1)*权重!I$48,              IF(数据!S441&lt;=12, 5*权重!I$48+(数据!S441-6)*权重!I$49,                              5*权重!I$48+6*权重!I$49+(数据!S441-12)*权重!I$51              )
 )</f>
        <v>19.299999999999997</v>
      </c>
      <c r="T441" s="16">
        <f>IF( 数据!T441&lt;=6,(数据!T441-1)*权重!J$48,              IF(数据!T441&lt;=12, 5*权重!J$48+(数据!T441-6)*权重!J$49,                              5*权重!J$48+6*权重!J$49+(数据!T441-12)*权重!J$51              )
 )</f>
        <v>2.0999999999999996</v>
      </c>
      <c r="U441" s="16">
        <f>IF( 数据!U441&lt;=6,(数据!U441-1)*权重!K$48,              IF(数据!U441&lt;=12, 5*权重!K$48+(数据!U441-6)*权重!K$49,                              5*权重!K$48+6*权重!K$49+(数据!U441-12)*权重!K$51              )
 )</f>
        <v>0</v>
      </c>
      <c r="V441" s="16">
        <f>IF( 数据!V441&lt;=6,(数据!V441-1)*权重!L$48,              IF(数据!V441&lt;=12, 5*权重!L$48+(数据!V441-6)*权重!L$49,                              5*权重!L$48+6*权重!L$49+(数据!V441-12)*权重!L$51              )
 )</f>
        <v>10.166666666666668</v>
      </c>
      <c r="W441" s="16">
        <f>IF( 数据!W441&lt;=6,(数据!W441-1)*权重!M$48,              IF(数据!W441&lt;=12, 5*权重!M$48+(数据!W441-6)*权重!M$49,                              5*权重!M$48+6*权重!M$49+(数据!W441-12)*权重!M$51              )
 )</f>
        <v>0.76666666666666661</v>
      </c>
      <c r="X441" s="16">
        <f>IF( 数据!X441&lt;=6,(数据!X441-1)*权重!N$48,              IF(数据!X441&lt;=12, 5*权重!N$48+(数据!X441-6)*权重!N$49,                              5*权重!N$48+6*权重!N$49+(数据!X441-12)*权重!N$51              )
 )</f>
        <v>2.7333333333333329</v>
      </c>
      <c r="Y441" s="16">
        <f>IF( 数据!Y441&lt;=6,(数据!Y441-1)*权重!O$48,              IF(数据!Y441&lt;=12, 5*权重!O$48+(数据!Y441-6)*权重!O$49,                              5*权重!O$48+6*权重!O$49+(数据!Y441-12)*权重!O$51              )
 )</f>
        <v>1.6166666666666667</v>
      </c>
      <c r="Z441" s="16">
        <f>IF( 数据!Z441&lt;=6,(数据!Z441-1)*权重!P$48,              IF(数据!Z441&lt;=10, 5*权重!P$48+(数据!Z441-4)*权重!P$50,                              5*权重!P$48+4*权重!P$50+(数据!Z441-10)*权重!P$52              )  )</f>
        <v>-1.0750000000000002</v>
      </c>
      <c r="AA441" s="16">
        <f>IF( 数据!AA441&lt;=6,(数据!AA441-1)*权重!Q$48,              IF(数据!AA441&lt;=12, 5*权重!Q$48+(数据!AA441-6)*权重!Q$49,                              5*权重!Q$48+6*权重!Q$49+(数据!AA441-12)*权重!Q$51              )
 )</f>
        <v>5.68</v>
      </c>
      <c r="AB441" s="16">
        <f>IF( 数据!AB441&lt;=6,(数据!AB441-1)*权重!R$48,              IF(数据!AB441&lt;=10, 5*权重!R$48+(数据!AB441-4)*权重!R$50,                              5*权重!R$48+4*权重!R$50+(数据!AB441-10)*权重!R$52              )  )</f>
        <v>55.25</v>
      </c>
      <c r="AC441" s="16">
        <f>IF( 数据!AC441&lt;=6,(数据!AC441-1)*权重!S$48,              IF(数据!AC441&lt;=12, 5*权重!S$48+(数据!AC441-6)*权重!S$49,                              5*权重!S$48+6*权重!S$49+(数据!AC441-12)*权重!S$51              )
 )</f>
        <v>18.75</v>
      </c>
      <c r="AD441" s="16">
        <f>IF( 数据!AD441&lt;=6,(数据!AD441-1)*权重!T$48,              IF(数据!AD441&lt;=12, 5*权重!T$48+(数据!AD441-6)*权重!T$49,                              5*权重!T$48+6*权重!T$49+(数据!AD441-12)*权重!T$51              )
 )</f>
        <v>0.70000000000000018</v>
      </c>
      <c r="AE441" s="16">
        <f>IF( 数据!AE441&lt;=6,(数据!AE441-1)*权重!U$48,              IF(数据!AE441&lt;=10, 5*权重!U$48+(数据!AE441-4)*权重!U$50,                              5*权重!U$48+4*权重!U$50+(数据!AE441-10)*权重!U$52              )  )</f>
        <v>-3.28</v>
      </c>
      <c r="AF441" s="16">
        <f>IF( 数据!AF441&lt;=6,(数据!AF441-1)*权重!V$48,              IF(数据!AF441&lt;=10, 5*权重!V$48+(数据!AF441-4)*权重!V$50,                              5*权重!V$48+4*权重!V$50+(数据!AF441-10)*权重!V$52              )  )</f>
        <v>7.3500000000000005</v>
      </c>
      <c r="AG441" s="16">
        <f>IF( 数据!AG441&lt;=6,(数据!AG441-1)*权重!W$48,              IF(数据!AG441&lt;=12, 5*权重!W$48+(数据!AG441-6)*权重!W$49,                              5*权重!W$48+6*权重!W$49+(数据!AG441-12)*权重!W$51              )
 )</f>
        <v>3.75</v>
      </c>
      <c r="AH441" s="16">
        <f>IF( 数据!AH441&lt;=6,(数据!AH441-1)*权重!X$48,              IF(数据!AH441&lt;=10, 5*权重!X$48+(数据!AH441-4)*权重!X$50,                              5*权重!X$48+4*权重!X$50+(数据!AH441-10)*权重!X$52              )  )</f>
        <v>-0.38750000000000001</v>
      </c>
      <c r="AI441" s="16">
        <f>IF( 数据!AI441&lt;=6,(数据!AI441-1)*权重!Y$48,              IF(数据!AI441&lt;=12, 5*权重!Y$48+(数据!AI441-6)*权重!Y$49,                              5*权重!Y$48+6*权重!Y$49+(数据!AI441-12)*权重!Y$51              )
 )</f>
        <v>0.8</v>
      </c>
      <c r="AJ441" s="16">
        <f>IF( 数据!AJ441&lt;=6,(数据!AJ441-1)*权重!Z$48,              IF(数据!AJ441&lt;=10, 5*权重!Z$48+(数据!AJ441-4)*权重!Z$50,                              5*权重!Z$48+4*权重!Z$50+(数据!AJ441-10)*权重!Z$52              )  )</f>
        <v>8.6625000000000014</v>
      </c>
      <c r="AK441" s="16">
        <f>IF( 数据!AK441&lt;=6,(数据!AK441-1)*权重!AA$48,              IF(数据!AK441&lt;=10, 5*权重!AA$48+(数据!AK441-4)*权重!AA$50,                              5*权重!AA$48+4*权重!AA$50+(数据!AK441-10)*权重!AA$52              )  )</f>
        <v>-1.2750000000000001</v>
      </c>
      <c r="AL441" s="16">
        <f>IF( 数据!AL441&lt;=6,(数据!AL441-1)*权重!AB$48,              IF(数据!AL441&lt;=12, 5*权重!AB$48+(数据!AL441-6)*权重!AB$49,                              5*权重!AB$48+6*权重!AB$49+(数据!AL441-12)*权重!AB$51              )
 )</f>
        <v>13.5</v>
      </c>
      <c r="AM441" s="16">
        <f>IF( 数据!AM441&lt;=6,(数据!AM441-1)*权重!AC$48,              IF(数据!AM441&lt;=12, 5*权重!AC$48+(数据!AM441-6)*权重!AC$49,                              5*权重!AC$48+6*权重!AC$49+(数据!AM441-12)*权重!AC$51              )
 )</f>
        <v>8.1</v>
      </c>
      <c r="AN441" s="16">
        <f>IF( 数据!AN441&lt;=6,(数据!AN441-1)*权重!AD$48,              IF(数据!AN441&lt;=12, 5*权重!AD$48+(数据!AN441-6)*权重!AD$49,                              5*权重!AD$48+6*权重!AD$49+(数据!AN441-12)*权重!AD$51              )
 )</f>
        <v>86.791666666666657</v>
      </c>
      <c r="AO441" s="16">
        <f>IF( 数据!AO441&lt;=6,(数据!AO441-1)*权重!AE$48,              IF(数据!AO441&lt;=12, 5*权重!AE$48+(数据!AO441-6)*权重!AE$49,                              5*权重!AE$48+6*权重!AE$49+(数据!AO441-12)*权重!AE$51              )
 )</f>
        <v>11.116666666666667</v>
      </c>
      <c r="AP441" s="16">
        <f>IF( 数据!AP441&lt;=6,(数据!AP441-1)*权重!AF$48,              IF(数据!AP441&lt;=12, 5*权重!AF$48+(数据!AP441-6)*权重!AF$49,                              5*权重!AF$48+6*权重!AF$49+(数据!AP441-12)*权重!AF$51              )
 )</f>
        <v>15.433333333333334</v>
      </c>
      <c r="AQ441" s="16">
        <f>IF( 数据!AQ441&lt;=6,(数据!AQ441-1)*权重!AG$48,              IF(数据!AQ441&lt;=12, 5*权重!AG$48+(数据!AQ441-6)*权重!AG$49,                              5*权重!AG$48+6*权重!AG$49+(数据!AQ441-12)*权重!AG$51              )
 )</f>
        <v>18.316666666666666</v>
      </c>
      <c r="AR441" s="16">
        <f>IF( 数据!AR441&lt;=6,(数据!AR441-1)*权重!AH$48,              IF(数据!AR441&lt;=12, 5*权重!AH$48+(数据!AR441-6)*权重!AH$49,                              5*权重!AH$48+6*权重!AH$49+(数据!AR441-12)*权重!AH$51              )
 )</f>
        <v>18.066666666666666</v>
      </c>
      <c r="AS441" s="16">
        <f>IF( 数据!AS441&lt;=6,(数据!AS441-1)*权重!AI$48,              IF(数据!AS441&lt;=12, 5*权重!AI$48+(数据!AS441-6)*权重!AI$49,                              5*权重!AI$48+6*权重!AI$49+(数据!AS441-12)*权重!AI$51              )
 )</f>
        <v>9.5000000000000018</v>
      </c>
      <c r="AT441" s="16">
        <f>IF( 数据!AT441&lt;=6,(数据!AT441-1)*权重!AJ$48,              IF(数据!AT441&lt;=12, 5*权重!AJ$48+(数据!AT441-6)*权重!AJ$49,                              5*权重!AJ$48+6*权重!AJ$49+(数据!AT441-12)*权重!AJ$51              )
 )</f>
        <v>81.625</v>
      </c>
      <c r="AU441" s="16">
        <f>IF( 数据!AU441&lt;=6,(数据!AU441-1)*权重!AK$48,              IF(数据!AU441&lt;=12, 5*权重!AK$48+(数据!AU441-6)*权重!AK$49,                              5*权重!AK$48+6*权重!AK$49+(数据!AU441-12)*权重!AK$51              )
 )</f>
        <v>14.2</v>
      </c>
      <c r="AV441" s="16">
        <f>IF( 数据!AV441&lt;=6,(数据!AV441-1)*权重!AL$48,              IF(数据!AV441&lt;=10, 5*权重!AL$48+(数据!AV441-4)*权重!AL$50,                              5*权重!AL$48+4*权重!AL$50+(数据!AV441-10)*权重!AL$52              )  )</f>
        <v>2.2999999999999998</v>
      </c>
      <c r="AW441" s="16">
        <f>IF( 数据!AW441&lt;=6,(数据!AW441-1)*权重!AM$48,              IF(数据!AW441&lt;=10, 5*权重!AM$48+(数据!AW441-4)*权重!AM$50,                              5*权重!AM$48+4*权重!AM$50+(数据!AW441-10)*权重!AM$52              )  )</f>
        <v>3.8250000000000002</v>
      </c>
      <c r="AX441" s="16">
        <f>IF( 数据!AX441&lt;=6,(数据!AX441-1)*权重!AN$48,              IF(数据!AX441&lt;=10, 5*权重!AN$48+(数据!AX441-4)*权重!AN$50,                              5*权重!AN$48+4*权重!AN$50+(数据!AX441-10)*权重!AN$52              )  )</f>
        <v>21.5</v>
      </c>
      <c r="AY441" s="8">
        <v>1</v>
      </c>
      <c r="AZ441" s="8">
        <v>3</v>
      </c>
      <c r="BA441" s="8">
        <v>2</v>
      </c>
      <c r="BB441" s="8">
        <v>1</v>
      </c>
      <c r="BC441" s="8">
        <v>3</v>
      </c>
      <c r="BD441" s="8">
        <v>2</v>
      </c>
      <c r="BE441" s="8">
        <v>2</v>
      </c>
      <c r="BF441" s="8">
        <v>1</v>
      </c>
      <c r="BG441" s="8">
        <v>1</v>
      </c>
      <c r="BH441" s="8">
        <v>3</v>
      </c>
      <c r="BI441" s="8">
        <v>1</v>
      </c>
      <c r="BJ441" s="8" t="s">
        <v>26</v>
      </c>
      <c r="BK441" s="8" t="s">
        <v>20</v>
      </c>
      <c r="BL441" s="8">
        <v>11</v>
      </c>
      <c r="BM441" s="8" t="s">
        <v>26</v>
      </c>
      <c r="BN441" s="8"/>
      <c r="BO441" s="8">
        <v>55</v>
      </c>
      <c r="BP441" s="34">
        <v>46568</v>
      </c>
      <c r="BQ441" s="8" t="s">
        <v>21</v>
      </c>
      <c r="BR441" s="8" t="s">
        <v>156</v>
      </c>
    </row>
    <row r="442" spans="1:70" ht="15.5" thickBot="1" x14ac:dyDescent="0.35">
      <c r="A442" s="8" t="s">
        <v>26</v>
      </c>
      <c r="B442" s="16">
        <f t="shared" si="17"/>
        <v>392.2766666666667</v>
      </c>
      <c r="C442" s="8" t="s">
        <v>790</v>
      </c>
      <c r="D442" s="8" t="s">
        <v>154</v>
      </c>
      <c r="E442" s="33">
        <v>1</v>
      </c>
      <c r="F442" s="8">
        <v>0</v>
      </c>
      <c r="G442" s="8" t="s">
        <v>20</v>
      </c>
      <c r="H442" s="8" t="s">
        <v>221</v>
      </c>
      <c r="I442" s="8">
        <v>26</v>
      </c>
      <c r="J442" s="8">
        <v>142</v>
      </c>
      <c r="K442" s="8">
        <v>152</v>
      </c>
      <c r="L442" s="16">
        <f>IF( 数据!L442&lt;=6,(数据!L442-1)*权重!B$48,              IF(数据!L442&lt;=12, 5*权重!B$48+(数据!L442-6)*权重!B$49,                              5*权重!B$48+6*权重!B$49+(数据!L442-12)*权重!B$51              )
 )</f>
        <v>4.8666666666666663</v>
      </c>
      <c r="M442" s="16">
        <f>IF( 数据!M442&lt;=6,(数据!M442-1)*权重!C$48,              IF(数据!M442&lt;=12, 5*权重!C$48+(数据!M442-6)*权重!C$49,                              5*权重!C$48+6*权重!C$49+(数据!M442-12)*权重!C$51              )
 )</f>
        <v>0.90000000000000013</v>
      </c>
      <c r="N442" s="16">
        <f>IF( 数据!N442&lt;=6,(数据!N442-1)*权重!D$48,              IF(数据!N442&lt;=12, 5*权重!D$48+(数据!N442-6)*权重!D$49,                              5*权重!D$48+6*权重!D$49+(数据!N442-12)*权重!D$51              )
 )</f>
        <v>-1.4999999999999902E-2</v>
      </c>
      <c r="O442" s="16">
        <f>IF( 数据!O442&lt;=6,(数据!O442-1)*权重!E$48,              IF(数据!O442&lt;=12, 5*权重!E$48+(数据!O442-6)*权重!E$49,                              5*权重!E$48+6*权重!E$49+(数据!O442-12)*权重!E$51              )
 )</f>
        <v>0</v>
      </c>
      <c r="P442" s="16">
        <f>IF( 数据!P442&lt;=6,(数据!P442-1)*权重!F$48,              IF(数据!P442&lt;=12, 5*权重!F$48+(数据!P442-6)*权重!F$49,                              5*权重!F$48+6*权重!F$49+(数据!P442-12)*权重!F$51              )
 )</f>
        <v>-2.3499999999999996</v>
      </c>
      <c r="Q442" s="16">
        <f>IF( 数据!Q442&lt;=6,(数据!Q442-1)*权重!G$48,              IF(数据!Q442&lt;=12, 5*权重!G$48+(数据!Q442-6)*权重!G$49,                              5*权重!G$48+6*权重!G$49+(数据!Q442-12)*权重!G$51              )
 )</f>
        <v>0</v>
      </c>
      <c r="R442" s="16">
        <f>IF( 数据!R442&lt;=6,(数据!R442-1)*权重!H$48,              IF(数据!R442&lt;=12, 5*权重!H$48+(数据!R442-6)*权重!H$49,                              5*权重!H$48+6*权重!H$49+(数据!R442-12)*权重!H$51              )
 )</f>
        <v>0</v>
      </c>
      <c r="S442" s="16">
        <f>IF( 数据!S442&lt;=6,(数据!S442-1)*权重!I$48,              IF(数据!S442&lt;=12, 5*权重!I$48+(数据!S442-6)*权重!I$49,                              5*权重!I$48+6*权重!I$49+(数据!S442-12)*权重!I$51              )
 )</f>
        <v>13.666666666666666</v>
      </c>
      <c r="T442" s="16">
        <f>IF( 数据!T442&lt;=6,(数据!T442-1)*权重!J$48,              IF(数据!T442&lt;=12, 5*权重!J$48+(数据!T442-6)*权重!J$49,                              5*权重!J$48+6*权重!J$49+(数据!T442-12)*权重!J$51              )
 )</f>
        <v>2.2999999999999998</v>
      </c>
      <c r="U442" s="16">
        <f>IF( 数据!U442&lt;=6,(数据!U442-1)*权重!K$48,              IF(数据!U442&lt;=12, 5*权重!K$48+(数据!U442-6)*权重!K$49,                              5*权重!K$48+6*权重!K$49+(数据!U442-12)*权重!K$51              )
 )</f>
        <v>0</v>
      </c>
      <c r="V442" s="16">
        <f>IF( 数据!V442&lt;=6,(数据!V442-1)*权重!L$48,              IF(数据!V442&lt;=12, 5*权重!L$48+(数据!V442-6)*权重!L$49,                              5*权重!L$48+6*权重!L$49+(数据!V442-12)*权重!L$51              )
 )</f>
        <v>6.0333333333333341</v>
      </c>
      <c r="W442" s="16">
        <f>IF( 数据!W442&lt;=6,(数据!W442-1)*权重!M$48,              IF(数据!W442&lt;=12, 5*权重!M$48+(数据!W442-6)*权重!M$49,                              5*权重!M$48+6*权重!M$49+(数据!W442-12)*权重!M$51              )
 )</f>
        <v>1.4</v>
      </c>
      <c r="X442" s="16">
        <f>IF( 数据!X442&lt;=6,(数据!X442-1)*权重!N$48,              IF(数据!X442&lt;=12, 5*权重!N$48+(数据!X442-6)*权重!N$49,                              5*权重!N$48+6*权重!N$49+(数据!X442-12)*权重!N$51              )
 )</f>
        <v>2.2666666666666666</v>
      </c>
      <c r="Y442" s="16">
        <f>IF( 数据!Y442&lt;=6,(数据!Y442-1)*权重!O$48,              IF(数据!Y442&lt;=12, 5*权重!O$48+(数据!Y442-6)*权重!O$49,                              5*权重!O$48+6*权重!O$49+(数据!Y442-12)*权重!O$51              )
 )</f>
        <v>1.6166666666666667</v>
      </c>
      <c r="Z442" s="16">
        <f>IF( 数据!Z442&lt;=6,(数据!Z442-1)*权重!P$48,              IF(数据!Z442&lt;=10, 5*权重!P$48+(数据!Z442-4)*权重!P$50,                              5*权重!P$48+4*权重!P$50+(数据!Z442-10)*权重!P$52              )  )</f>
        <v>-1.425</v>
      </c>
      <c r="AA442" s="16">
        <f>IF( 数据!AA442&lt;=6,(数据!AA442-1)*权重!Q$48,              IF(数据!AA442&lt;=12, 5*权重!Q$48+(数据!AA442-6)*权重!Q$49,                              5*权重!Q$48+6*权重!Q$49+(数据!AA442-12)*权重!Q$51              )
 )</f>
        <v>5.833333333333333</v>
      </c>
      <c r="AB442" s="16">
        <f>IF( 数据!AB442&lt;=6,(数据!AB442-1)*权重!R$48,              IF(数据!AB442&lt;=10, 5*权重!R$48+(数据!AB442-4)*权重!R$50,                              5*权重!R$48+4*权重!R$50+(数据!AB442-10)*权重!R$52              )  )</f>
        <v>57.5</v>
      </c>
      <c r="AC442" s="16">
        <f>IF( 数据!AC442&lt;=6,(数据!AC442-1)*权重!S$48,              IF(数据!AC442&lt;=12, 5*权重!S$48+(数据!AC442-6)*权重!S$49,                              5*权重!S$48+6*权重!S$49+(数据!AC442-12)*权重!S$51              )
 )</f>
        <v>20.183333333333334</v>
      </c>
      <c r="AD442" s="16">
        <f>IF( 数据!AD442&lt;=6,(数据!AD442-1)*权重!T$48,              IF(数据!AD442&lt;=12, 5*权重!T$48+(数据!AD442-6)*权重!T$49,                              5*权重!T$48+6*权重!T$49+(数据!AD442-12)*权重!T$51              )
 )</f>
        <v>-0.86666666666666625</v>
      </c>
      <c r="AE442" s="16">
        <f>IF( 数据!AE442&lt;=6,(数据!AE442-1)*权重!U$48,              IF(数据!AE442&lt;=10, 5*权重!U$48+(数据!AE442-4)*权重!U$50,                              5*权重!U$48+4*权重!U$50+(数据!AE442-10)*权重!U$52              )  )</f>
        <v>-2.1999999999999993</v>
      </c>
      <c r="AF442" s="16">
        <f>IF( 数据!AF442&lt;=6,(数据!AF442-1)*权重!V$48,              IF(数据!AF442&lt;=10, 5*权重!V$48+(数据!AF442-4)*权重!V$50,                              5*权重!V$48+4*权重!V$50+(数据!AF442-10)*权重!V$52              )  )</f>
        <v>8.1375000000000011</v>
      </c>
      <c r="AG442" s="16">
        <f>IF( 数据!AG442&lt;=6,(数据!AG442-1)*权重!W$48,              IF(数据!AG442&lt;=12, 5*权重!W$48+(数据!AG442-6)*权重!W$49,                              5*权重!W$48+6*权重!W$49+(数据!AG442-12)*权重!W$51              )
 )</f>
        <v>3.8999999999999995</v>
      </c>
      <c r="AH442" s="16">
        <f>IF( 数据!AH442&lt;=6,(数据!AH442-1)*权重!X$48,              IF(数据!AH442&lt;=10, 5*权重!X$48+(数据!AH442-4)*权重!X$50,                              5*权重!X$48+4*权重!X$50+(数据!AH442-10)*权重!X$52              )  )</f>
        <v>6.25E-2</v>
      </c>
      <c r="AI442" s="16">
        <f>IF( 数据!AI442&lt;=6,(数据!AI442-1)*权重!Y$48,              IF(数据!AI442&lt;=12, 5*权重!Y$48+(数据!AI442-6)*权重!Y$49,                              5*权重!Y$48+6*权重!Y$49+(数据!AI442-12)*权重!Y$51              )
 )</f>
        <v>0.26666666666666666</v>
      </c>
      <c r="AJ442" s="16">
        <f>IF( 数据!AJ442&lt;=6,(数据!AJ442-1)*权重!Z$48,              IF(数据!AJ442&lt;=10, 5*权重!Z$48+(数据!AJ442-4)*权重!Z$50,                              5*权重!Z$48+4*权重!Z$50+(数据!AJ442-10)*权重!Z$52              )  )</f>
        <v>10.425000000000001</v>
      </c>
      <c r="AK442" s="16">
        <f>IF( 数据!AK442&lt;=6,(数据!AK442-1)*权重!AA$48,              IF(数据!AK442&lt;=10, 5*权重!AA$48+(数据!AK442-4)*权重!AA$50,                              5*权重!AA$48+4*权重!AA$50+(数据!AK442-10)*权重!AA$52              )  )</f>
        <v>-0.75000000000000022</v>
      </c>
      <c r="AL442" s="16">
        <f>IF( 数据!AL442&lt;=6,(数据!AL442-1)*权重!AB$48,              IF(数据!AL442&lt;=12, 5*权重!AB$48+(数据!AL442-6)*权重!AB$49,                              5*权重!AB$48+6*权重!AB$49+(数据!AL442-12)*权重!AB$51              )
 )</f>
        <v>13.5</v>
      </c>
      <c r="AM442" s="16">
        <f>IF( 数据!AM442&lt;=6,(数据!AM442-1)*权重!AC$48,              IF(数据!AM442&lt;=12, 5*权重!AC$48+(数据!AM442-6)*权重!AC$49,                              5*权重!AC$48+6*权重!AC$49+(数据!AM442-12)*权重!AC$51              )
 )</f>
        <v>8.8666666666666671</v>
      </c>
      <c r="AN442" s="16">
        <f>IF( 数据!AN442&lt;=6,(数据!AN442-1)*权重!AD$48,              IF(数据!AN442&lt;=12, 5*权重!AD$48+(数据!AN442-6)*权重!AD$49,                              5*权重!AD$48+6*权重!AD$49+(数据!AN442-12)*权重!AD$51              )
 )</f>
        <v>67.875</v>
      </c>
      <c r="AO442" s="16">
        <f>IF( 数据!AO442&lt;=6,(数据!AO442-1)*权重!AE$48,              IF(数据!AO442&lt;=12, 5*权重!AE$48+(数据!AO442-6)*权重!AE$49,                              5*权重!AE$48+6*权重!AE$49+(数据!AO442-12)*权重!AE$51              )
 )</f>
        <v>11.116666666666667</v>
      </c>
      <c r="AP442" s="16">
        <f>IF( 数据!AP442&lt;=6,(数据!AP442-1)*权重!AF$48,              IF(数据!AP442&lt;=12, 5*权重!AF$48+(数据!AP442-6)*权重!AF$49,                              5*权重!AF$48+6*权重!AF$49+(数据!AP442-12)*权重!AF$51              )
 )</f>
        <v>14.466666666666667</v>
      </c>
      <c r="AQ442" s="16">
        <f>IF( 数据!AQ442&lt;=6,(数据!AQ442-1)*权重!AG$48,              IF(数据!AQ442&lt;=12, 5*权重!AG$48+(数据!AQ442-6)*权重!AG$49,                              5*权重!AG$48+6*权重!AG$49+(数据!AQ442-12)*权重!AG$51              )
 )</f>
        <v>20.383333333333333</v>
      </c>
      <c r="AR442" s="16">
        <f>IF( 数据!AR442&lt;=6,(数据!AR442-1)*权重!AH$48,              IF(数据!AR442&lt;=12, 5*权重!AH$48+(数据!AR442-6)*权重!AH$49,                              5*权重!AH$48+6*权重!AH$49+(数据!AR442-12)*权重!AH$51              )
 )</f>
        <v>11.716666666666665</v>
      </c>
      <c r="AS442" s="16">
        <f>IF( 数据!AS442&lt;=6,(数据!AS442-1)*权重!AI$48,              IF(数据!AS442&lt;=12, 5*权重!AI$48+(数据!AS442-6)*权重!AI$49,                              5*权重!AI$48+6*权重!AI$49+(数据!AS442-12)*权重!AI$51              )
 )</f>
        <v>4.416666666666667</v>
      </c>
      <c r="AT442" s="16">
        <f>IF( 数据!AT442&lt;=6,(数据!AT442-1)*权重!AJ$48,              IF(数据!AT442&lt;=12, 5*权重!AJ$48+(数据!AT442-6)*权重!AJ$49,                              5*权重!AJ$48+6*权重!AJ$49+(数据!AT442-12)*权重!AJ$51              )
 )</f>
        <v>60.770833333333343</v>
      </c>
      <c r="AU442" s="16">
        <f>IF( 数据!AU442&lt;=6,(数据!AU442-1)*权重!AK$48,              IF(数据!AU442&lt;=12, 5*权重!AK$48+(数据!AU442-6)*权重!AK$49,                              5*权重!AK$48+6*权重!AK$49+(数据!AU442-12)*权重!AK$51              )
 )</f>
        <v>14.799999999999999</v>
      </c>
      <c r="AV442" s="16">
        <f>IF( 数据!AV442&lt;=6,(数据!AV442-1)*权重!AL$48,              IF(数据!AV442&lt;=10, 5*权重!AL$48+(数据!AV442-4)*权重!AL$50,                              5*权重!AL$48+4*权重!AL$50+(数据!AV442-10)*权重!AL$52              )  )</f>
        <v>3.8250000000000002</v>
      </c>
      <c r="AW442" s="16">
        <f>IF( 数据!AW442&lt;=6,(数据!AW442-1)*权重!AM$48,              IF(数据!AW442&lt;=10, 5*权重!AM$48+(数据!AW442-4)*权重!AM$50,                              5*权重!AM$48+4*权重!AM$50+(数据!AW442-10)*权重!AM$52              )  )</f>
        <v>4.2</v>
      </c>
      <c r="AX442" s="16">
        <f>IF( 数据!AX442&lt;=6,(数据!AX442-1)*权重!AN$48,              IF(数据!AX442&lt;=10, 5*权重!AN$48+(数据!AX442-4)*权重!AN$50,                              5*权重!AN$48+4*权重!AN$50+(数据!AX442-10)*权重!AN$52              )  )</f>
        <v>24.587499999999999</v>
      </c>
      <c r="AY442" s="8">
        <v>1</v>
      </c>
      <c r="AZ442" s="8">
        <v>2</v>
      </c>
      <c r="BA442" s="8">
        <v>1</v>
      </c>
      <c r="BB442" s="8">
        <v>2</v>
      </c>
      <c r="BC442" s="8">
        <v>2</v>
      </c>
      <c r="BD442" s="8">
        <v>3</v>
      </c>
      <c r="BE442" s="8">
        <v>2</v>
      </c>
      <c r="BF442" s="8">
        <v>2</v>
      </c>
      <c r="BG442" s="8">
        <v>3</v>
      </c>
      <c r="BH442" s="8">
        <v>1</v>
      </c>
      <c r="BI442" s="8">
        <v>1</v>
      </c>
      <c r="BJ442" s="8" t="s">
        <v>26</v>
      </c>
      <c r="BK442" s="8" t="s">
        <v>20</v>
      </c>
      <c r="BL442" s="8">
        <v>14</v>
      </c>
      <c r="BM442" s="8" t="s">
        <v>26</v>
      </c>
      <c r="BN442" s="8"/>
      <c r="BO442" s="8">
        <v>13</v>
      </c>
      <c r="BP442" s="34">
        <v>46934</v>
      </c>
      <c r="BQ442" s="8" t="s">
        <v>21</v>
      </c>
      <c r="BR442" s="8" t="s">
        <v>156</v>
      </c>
    </row>
    <row r="443" spans="1:70" ht="15.5" thickBot="1" x14ac:dyDescent="0.35">
      <c r="A443" s="8" t="s">
        <v>26</v>
      </c>
      <c r="B443" s="16">
        <f t="shared" si="17"/>
        <v>373.15416666666664</v>
      </c>
      <c r="C443" s="8" t="s">
        <v>791</v>
      </c>
      <c r="D443" s="8" t="s">
        <v>154</v>
      </c>
      <c r="E443" s="33">
        <v>1</v>
      </c>
      <c r="F443" s="8">
        <v>0</v>
      </c>
      <c r="G443" s="8" t="s">
        <v>22</v>
      </c>
      <c r="H443" s="8" t="s">
        <v>32</v>
      </c>
      <c r="I443" s="8">
        <v>33</v>
      </c>
      <c r="J443" s="8">
        <v>138</v>
      </c>
      <c r="K443" s="8">
        <v>138</v>
      </c>
      <c r="L443" s="16">
        <f>IF( 数据!L443&lt;=6,(数据!L443-1)*权重!B$48,              IF(数据!L443&lt;=12, 5*权重!B$48+(数据!L443-6)*权重!B$49,                              5*权重!B$48+6*权重!B$49+(数据!L443-12)*权重!B$51              )
 )</f>
        <v>3.1666666666666665</v>
      </c>
      <c r="M443" s="16">
        <f>IF( 数据!M443&lt;=6,(数据!M443-1)*权重!C$48,              IF(数据!M443&lt;=12, 5*权重!C$48+(数据!M443-6)*权重!C$49,                              5*权重!C$48+6*权重!C$49+(数据!M443-12)*权重!C$51              )
 )</f>
        <v>1.1599999999999999</v>
      </c>
      <c r="N443" s="16">
        <f>IF( 数据!N443&lt;=6,(数据!N443-1)*权重!D$48,              IF(数据!N443&lt;=12, 5*权重!D$48+(数据!N443-6)*权重!D$49,                              5*权重!D$48+6*权重!D$49+(数据!N443-12)*权重!D$51              )
 )</f>
        <v>0.16</v>
      </c>
      <c r="O443" s="16">
        <f>IF( 数据!O443&lt;=6,(数据!O443-1)*权重!E$48,              IF(数据!O443&lt;=12, 5*权重!E$48+(数据!O443-6)*权重!E$49,                              5*权重!E$48+6*权重!E$49+(数据!O443-12)*权重!E$51              )
 )</f>
        <v>0</v>
      </c>
      <c r="P443" s="16">
        <f>IF( 数据!P443&lt;=6,(数据!P443-1)*权重!F$48,              IF(数据!P443&lt;=12, 5*权重!F$48+(数据!P443-6)*权重!F$49,                              5*权重!F$48+6*权重!F$49+(数据!P443-12)*权重!F$51              )
 )</f>
        <v>-3.55</v>
      </c>
      <c r="Q443" s="16">
        <f>IF( 数据!Q443&lt;=6,(数据!Q443-1)*权重!G$48,              IF(数据!Q443&lt;=12, 5*权重!G$48+(数据!Q443-6)*权重!G$49,                              5*权重!G$48+6*权重!G$49+(数据!Q443-12)*权重!G$51              )
 )</f>
        <v>0</v>
      </c>
      <c r="R443" s="16">
        <f>IF( 数据!R443&lt;=6,(数据!R443-1)*权重!H$48,              IF(数据!R443&lt;=12, 5*权重!H$48+(数据!R443-6)*权重!H$49,                              5*权重!H$48+6*权重!H$49+(数据!R443-12)*权重!H$51              )
 )</f>
        <v>0</v>
      </c>
      <c r="S443" s="16">
        <f>IF( 数据!S443&lt;=6,(数据!S443-1)*权重!I$48,              IF(数据!S443&lt;=12, 5*权重!I$48+(数据!S443-6)*权重!I$49,                              5*权重!I$48+6*权重!I$49+(数据!S443-12)*权重!I$51              )
 )</f>
        <v>2.4</v>
      </c>
      <c r="T443" s="16">
        <f>IF( 数据!T443&lt;=6,(数据!T443-1)*权重!J$48,              IF(数据!T443&lt;=12, 5*权重!J$48+(数据!T443-6)*权重!J$49,                              5*权重!J$48+6*权重!J$49+(数据!T443-12)*权重!J$51              )
 )</f>
        <v>0</v>
      </c>
      <c r="U443" s="16">
        <f>IF( 数据!U443&lt;=6,(数据!U443-1)*权重!K$48,              IF(数据!U443&lt;=12, 5*权重!K$48+(数据!U443-6)*权重!K$49,                              5*权重!K$48+6*权重!K$49+(数据!U443-12)*权重!K$51              )
 )</f>
        <v>0</v>
      </c>
      <c r="V443" s="16">
        <f>IF( 数据!V443&lt;=6,(数据!V443-1)*权重!L$48,              IF(数据!V443&lt;=12, 5*权重!L$48+(数据!V443-6)*权重!L$49,                              5*权重!L$48+6*权重!L$49+(数据!V443-12)*权重!L$51              )
 )</f>
        <v>1.06</v>
      </c>
      <c r="W443" s="16">
        <f>IF( 数据!W443&lt;=6,(数据!W443-1)*权重!M$48,              IF(数据!W443&lt;=12, 5*权重!M$48+(数据!W443-6)*权重!M$49,                              5*权重!M$48+6*权重!M$49+(数据!W443-12)*权重!M$51              )
 )</f>
        <v>-0.53333333333333333</v>
      </c>
      <c r="X443" s="16">
        <f>IF( 数据!X443&lt;=6,(数据!X443-1)*权重!N$48,              IF(数据!X443&lt;=12, 5*权重!N$48+(数据!X443-6)*权重!N$49,                              5*权重!N$48+6*权重!N$49+(数据!X443-12)*权重!N$51              )
 )</f>
        <v>2.1333333333333333</v>
      </c>
      <c r="Y443" s="16">
        <f>IF( 数据!Y443&lt;=6,(数据!Y443-1)*权重!O$48,              IF(数据!Y443&lt;=12, 5*权重!O$48+(数据!Y443-6)*权重!O$49,                              5*权重!O$48+6*权重!O$49+(数据!Y443-12)*权重!O$51              )
 )</f>
        <v>0.48</v>
      </c>
      <c r="Z443" s="16">
        <f>IF( 数据!Z443&lt;=6,(数据!Z443-1)*权重!P$48,              IF(数据!Z443&lt;=10, 5*权重!P$48+(数据!Z443-4)*权重!P$50,                              5*权重!P$48+4*权重!P$50+(数据!Z443-10)*权重!P$52              )  )</f>
        <v>0</v>
      </c>
      <c r="AA443" s="16">
        <f>IF( 数据!AA443&lt;=6,(数据!AA443-1)*权重!Q$48,              IF(数据!AA443&lt;=12, 5*权重!Q$48+(数据!AA443-6)*权重!Q$49,                              5*权重!Q$48+6*权重!Q$49+(数据!AA443-12)*权重!Q$51              )
 )</f>
        <v>4.5</v>
      </c>
      <c r="AB443" s="16">
        <f>IF( 数据!AB443&lt;=6,(数据!AB443-1)*权重!R$48,              IF(数据!AB443&lt;=10, 5*权重!R$48+(数据!AB443-4)*权重!R$50,                              5*权重!R$48+4*权重!R$50+(数据!AB443-10)*权重!R$52              )  )</f>
        <v>55.2</v>
      </c>
      <c r="AC443" s="16">
        <f>IF( 数据!AC443&lt;=6,(数据!AC443-1)*权重!S$48,              IF(数据!AC443&lt;=12, 5*权重!S$48+(数据!AC443-6)*权重!S$49,                              5*权重!S$48+6*权重!S$49+(数据!AC443-12)*权重!S$51              )
 )</f>
        <v>20.183333333333334</v>
      </c>
      <c r="AD443" s="16">
        <f>IF( 数据!AD443&lt;=6,(数据!AD443-1)*权重!T$48,              IF(数据!AD443&lt;=12, 5*权重!T$48+(数据!AD443-6)*权重!T$49,                              5*权重!T$48+6*权重!T$49+(数据!AD443-12)*权重!T$51              )
 )</f>
        <v>-0.83333333333333304</v>
      </c>
      <c r="AE443" s="16">
        <f>IF( 数据!AE443&lt;=6,(数据!AE443-1)*权重!U$48,              IF(数据!AE443&lt;=10, 5*权重!U$48+(数据!AE443-4)*权重!U$50,                              5*权重!U$48+4*权重!U$50+(数据!AE443-10)*权重!U$52              )  )</f>
        <v>-2.4499999999999993</v>
      </c>
      <c r="AF443" s="16">
        <f>IF( 数据!AF443&lt;=6,(数据!AF443-1)*权重!V$48,              IF(数据!AF443&lt;=10, 5*权重!V$48+(数据!AF443-4)*权重!V$50,                              5*权重!V$48+4*权重!V$50+(数据!AF443-10)*权重!V$52              )  )</f>
        <v>7.0875000000000004</v>
      </c>
      <c r="AG443" s="16">
        <f>IF( 数据!AG443&lt;=6,(数据!AG443-1)*权重!W$48,              IF(数据!AG443&lt;=12, 5*权重!W$48+(数据!AG443-6)*权重!W$49,                              5*权重!W$48+6*权重!W$49+(数据!AG443-12)*权重!W$51              )
 )</f>
        <v>6.35</v>
      </c>
      <c r="AH443" s="16">
        <f>IF( 数据!AH443&lt;=6,(数据!AH443-1)*权重!X$48,              IF(数据!AH443&lt;=10, 5*权重!X$48+(数据!AH443-4)*权重!X$50,                              5*权重!X$48+4*权重!X$50+(数据!AH443-10)*权重!X$52              )  )</f>
        <v>-0.38750000000000001</v>
      </c>
      <c r="AI443" s="16">
        <f>IF( 数据!AI443&lt;=6,(数据!AI443-1)*权重!Y$48,              IF(数据!AI443&lt;=12, 5*权重!Y$48+(数据!AI443-6)*权重!Y$49,                              5*权重!Y$48+6*权重!Y$49+(数据!AI443-12)*权重!Y$51              )
 )</f>
        <v>0.04</v>
      </c>
      <c r="AJ443" s="16">
        <f>IF( 数据!AJ443&lt;=6,(数据!AJ443-1)*权重!Z$48,              IF(数据!AJ443&lt;=10, 5*权重!Z$48+(数据!AJ443-4)*权重!Z$50,                              5*权重!Z$48+4*权重!Z$50+(数据!AJ443-10)*权重!Z$52              )  )</f>
        <v>9.8375000000000004</v>
      </c>
      <c r="AK443" s="16">
        <f>IF( 数据!AK443&lt;=6,(数据!AK443-1)*权重!AA$48,              IF(数据!AK443&lt;=10, 5*权重!AA$48+(数据!AK443-4)*权重!AA$50,                              5*权重!AA$48+4*权重!AA$50+(数据!AK443-10)*权重!AA$52              )  )</f>
        <v>-1.1000000000000001</v>
      </c>
      <c r="AL443" s="16">
        <f>IF( 数据!AL443&lt;=6,(数据!AL443-1)*权重!AB$48,              IF(数据!AL443&lt;=12, 5*权重!AB$48+(数据!AL443-6)*权重!AB$49,                              5*权重!AB$48+6*权重!AB$49+(数据!AL443-12)*权重!AB$51              )
 )</f>
        <v>12.6</v>
      </c>
      <c r="AM443" s="16">
        <f>IF( 数据!AM443&lt;=6,(数据!AM443-1)*权重!AC$48,              IF(数据!AM443&lt;=12, 5*权重!AC$48+(数据!AM443-6)*权重!AC$49,                              5*权重!AC$48+6*权重!AC$49+(数据!AM443-12)*权重!AC$51              )
 )</f>
        <v>8.5</v>
      </c>
      <c r="AN443" s="16">
        <f>IF( 数据!AN443&lt;=6,(数据!AN443-1)*权重!AD$48,              IF(数据!AN443&lt;=12, 5*权重!AD$48+(数据!AN443-6)*权重!AD$49,                              5*权重!AD$48+6*权重!AD$49+(数据!AN443-12)*权重!AD$51              )
 )</f>
        <v>60.666666666666664</v>
      </c>
      <c r="AO443" s="16">
        <f>IF( 数据!AO443&lt;=6,(数据!AO443-1)*权重!AE$48,              IF(数据!AO443&lt;=12, 5*权重!AE$48+(数据!AO443-6)*权重!AE$49,                              5*权重!AE$48+6*权重!AE$49+(数据!AO443-12)*权重!AE$51              )
 )</f>
        <v>17.7</v>
      </c>
      <c r="AP443" s="16">
        <f>IF( 数据!AP443&lt;=6,(数据!AP443-1)*权重!AF$48,              IF(数据!AP443&lt;=12, 5*权重!AF$48+(数据!AP443-6)*权重!AF$49,                              5*权重!AF$48+6*权重!AF$49+(数据!AP443-12)*权重!AF$51              )
 )</f>
        <v>19.3</v>
      </c>
      <c r="AQ443" s="16">
        <f>IF( 数据!AQ443&lt;=6,(数据!AQ443-1)*权重!AG$48,              IF(数据!AQ443&lt;=12, 5*权重!AG$48+(数据!AQ443-6)*权重!AG$49,                              5*权重!AG$48+6*权重!AG$49+(数据!AQ443-12)*权重!AG$51              )
 )</f>
        <v>18.833333333333336</v>
      </c>
      <c r="AR443" s="16">
        <f>IF( 数据!AR443&lt;=6,(数据!AR443-1)*权重!AH$48,              IF(数据!AR443&lt;=12, 5*权重!AH$48+(数据!AR443-6)*权重!AH$49,                              5*权重!AH$48+6*权重!AH$49+(数据!AR443-12)*权重!AH$51              )
 )</f>
        <v>15.733333333333333</v>
      </c>
      <c r="AS443" s="16">
        <f>IF( 数据!AS443&lt;=6,(数据!AS443-1)*权重!AI$48,              IF(数据!AS443&lt;=12, 5*权重!AI$48+(数据!AS443-6)*权重!AI$49,                              5*权重!AI$48+6*权重!AI$49+(数据!AS443-12)*权重!AI$51              )
 )</f>
        <v>6.6500000000000012</v>
      </c>
      <c r="AT443" s="16">
        <f>IF( 数据!AT443&lt;=6,(数据!AT443-1)*权重!AJ$48,              IF(数据!AT443&lt;=12, 5*权重!AJ$48+(数据!AT443-6)*权重!AJ$49,                              5*权重!AJ$48+6*权重!AJ$49+(数据!AT443-12)*权重!AJ$51              )
 )</f>
        <v>67</v>
      </c>
      <c r="AU443" s="16">
        <f>IF( 数据!AU443&lt;=6,(数据!AU443-1)*权重!AK$48,              IF(数据!AU443&lt;=12, 5*权重!AK$48+(数据!AU443-6)*权重!AK$49,                              5*权重!AK$48+6*权重!AK$49+(数据!AU443-12)*权重!AK$51              )
 )</f>
        <v>12.366666666666667</v>
      </c>
      <c r="AV443" s="16">
        <f>IF( 数据!AV443&lt;=6,(数据!AV443-1)*权重!AL$48,              IF(数据!AV443&lt;=10, 5*权重!AL$48+(数据!AV443-4)*权重!AL$50,                              5*权重!AL$48+4*权重!AL$50+(数据!AV443-10)*权重!AL$52              )  )</f>
        <v>4.25</v>
      </c>
      <c r="AW443" s="16">
        <f>IF( 数据!AW443&lt;=6,(数据!AW443-1)*权重!AM$48,              IF(数据!AW443&lt;=10, 5*权重!AM$48+(数据!AW443-4)*权重!AM$50,                              5*权重!AM$48+4*权重!AM$50+(数据!AW443-10)*权重!AM$52              )  )</f>
        <v>2.5750000000000002</v>
      </c>
      <c r="AX443" s="16">
        <f>IF( 数据!AX443&lt;=6,(数据!AX443-1)*权重!AN$48,              IF(数据!AX443&lt;=10, 5*权重!AN$48+(数据!AX443-4)*权重!AN$50,                              5*权重!AN$48+4*权重!AN$50+(数据!AX443-10)*权重!AN$52              )  )</f>
        <v>22.074999999999999</v>
      </c>
      <c r="AY443" s="8">
        <v>11</v>
      </c>
      <c r="AZ443" s="8">
        <v>13</v>
      </c>
      <c r="BA443" s="8">
        <v>16</v>
      </c>
      <c r="BB443" s="8">
        <v>12</v>
      </c>
      <c r="BC443" s="8">
        <v>14</v>
      </c>
      <c r="BD443" s="8">
        <v>11</v>
      </c>
      <c r="BE443" s="8">
        <v>11</v>
      </c>
      <c r="BF443" s="8">
        <v>15</v>
      </c>
      <c r="BG443" s="8">
        <v>13</v>
      </c>
      <c r="BH443" s="8">
        <v>11</v>
      </c>
      <c r="BI443" s="8">
        <v>11</v>
      </c>
      <c r="BJ443" s="8" t="s">
        <v>26</v>
      </c>
      <c r="BK443" s="8" t="s">
        <v>20</v>
      </c>
      <c r="BL443" s="8">
        <v>12</v>
      </c>
      <c r="BM443" s="8" t="s">
        <v>26</v>
      </c>
      <c r="BN443" s="8"/>
      <c r="BO443" s="8" t="s">
        <v>26</v>
      </c>
      <c r="BP443" s="34">
        <v>46568</v>
      </c>
      <c r="BQ443" s="8" t="s">
        <v>21</v>
      </c>
      <c r="BR443" s="8" t="s">
        <v>156</v>
      </c>
    </row>
    <row r="444" spans="1:70" ht="14.5" thickBot="1" x14ac:dyDescent="0.35">
      <c r="A444" s="8" t="s">
        <v>26</v>
      </c>
      <c r="B444" s="16">
        <f t="shared" si="17"/>
        <v>370.67249999999996</v>
      </c>
      <c r="C444" s="8" t="s">
        <v>792</v>
      </c>
      <c r="D444" s="8" t="s">
        <v>154</v>
      </c>
      <c r="E444" s="33">
        <v>1</v>
      </c>
      <c r="F444" s="8">
        <v>0</v>
      </c>
      <c r="G444" s="8" t="s">
        <v>29</v>
      </c>
      <c r="H444" s="8" t="s">
        <v>32</v>
      </c>
      <c r="I444" s="8">
        <v>29</v>
      </c>
      <c r="J444" s="8">
        <v>132</v>
      </c>
      <c r="K444" s="8">
        <v>135</v>
      </c>
      <c r="L444" s="16">
        <f>IF( 数据!L444&lt;=6,(数据!L444-1)*权重!B$48,              IF(数据!L444&lt;=12, 5*权重!B$48+(数据!L444-6)*权重!B$49,                              5*权重!B$48+6*权重!B$49+(数据!L444-12)*权重!B$51              )
 )</f>
        <v>3.0833333333333335</v>
      </c>
      <c r="M444" s="16">
        <f>IF( 数据!M444&lt;=6,(数据!M444-1)*权重!C$48,              IF(数据!M444&lt;=12, 5*权重!C$48+(数据!M444-6)*权重!C$49,                              5*权重!C$48+6*权重!C$49+(数据!M444-12)*权重!C$51              )
 )</f>
        <v>1.1599999999999999</v>
      </c>
      <c r="N444" s="16">
        <f>IF( 数据!N444&lt;=6,(数据!N444-1)*权重!D$48,              IF(数据!N444&lt;=12, 5*权重!D$48+(数据!N444-6)*权重!D$49,                              5*权重!D$48+6*权重!D$49+(数据!N444-12)*权重!D$51              )
 )</f>
        <v>0.32</v>
      </c>
      <c r="O444" s="16">
        <f>IF( 数据!O444&lt;=6,(数据!O444-1)*权重!E$48,              IF(数据!O444&lt;=12, 5*权重!E$48+(数据!O444-6)*权重!E$49,                              5*权重!E$48+6*权重!E$49+(数据!O444-12)*权重!E$51              )
 )</f>
        <v>0</v>
      </c>
      <c r="P444" s="16">
        <f>IF( 数据!P444&lt;=6,(数据!P444-1)*权重!F$48,              IF(数据!P444&lt;=12, 5*权重!F$48+(数据!P444-6)*权重!F$49,                              5*权重!F$48+6*权重!F$49+(数据!P444-12)*权重!F$51              )
 )</f>
        <v>-3.5166666666666662</v>
      </c>
      <c r="Q444" s="16">
        <f>IF( 数据!Q444&lt;=6,(数据!Q444-1)*权重!G$48,              IF(数据!Q444&lt;=12, 5*权重!G$48+(数据!Q444-6)*权重!G$49,                              5*权重!G$48+6*权重!G$49+(数据!Q444-12)*权重!G$51              )
 )</f>
        <v>0</v>
      </c>
      <c r="R444" s="16">
        <f>IF( 数据!R444&lt;=6,(数据!R444-1)*权重!H$48,              IF(数据!R444&lt;=12, 5*权重!H$48+(数据!R444-6)*权重!H$49,                              5*权重!H$48+6*权重!H$49+(数据!R444-12)*权重!H$51              )
 )</f>
        <v>0</v>
      </c>
      <c r="S444" s="16">
        <f>IF( 数据!S444&lt;=6,(数据!S444-1)*权重!I$48,              IF(数据!S444&lt;=12, 5*权重!I$48+(数据!S444-6)*权重!I$49,                              5*权重!I$48+6*权重!I$49+(数据!S444-12)*权重!I$51              )
 )</f>
        <v>1.2</v>
      </c>
      <c r="T444" s="16">
        <f>IF( 数据!T444&lt;=6,(数据!T444-1)*权重!J$48,              IF(数据!T444&lt;=12, 5*权重!J$48+(数据!T444-6)*权重!J$49,                              5*权重!J$48+6*权重!J$49+(数据!T444-12)*权重!J$51              )
 )</f>
        <v>0.7</v>
      </c>
      <c r="U444" s="16">
        <f>IF( 数据!U444&lt;=6,(数据!U444-1)*权重!K$48,              IF(数据!U444&lt;=12, 5*权重!K$48+(数据!U444-6)*权重!K$49,                              5*权重!K$48+6*权重!K$49+(数据!U444-12)*权重!K$51              )
 )</f>
        <v>0</v>
      </c>
      <c r="V444" s="16">
        <f>IF( 数据!V444&lt;=6,(数据!V444-1)*权重!L$48,              IF(数据!V444&lt;=12, 5*权重!L$48+(数据!V444-6)*权重!L$49,                              5*权重!L$48+6*权重!L$49+(数据!V444-12)*权重!L$51              )
 )</f>
        <v>1.06</v>
      </c>
      <c r="W444" s="16">
        <f>IF( 数据!W444&lt;=6,(数据!W444-1)*权重!M$48,              IF(数据!W444&lt;=12, 5*权重!M$48+(数据!W444-6)*权重!M$49,                              5*权重!M$48+6*权重!M$49+(数据!W444-12)*权重!M$51              )
 )</f>
        <v>-0.51666666666666661</v>
      </c>
      <c r="X444" s="16">
        <f>IF( 数据!X444&lt;=6,(数据!X444-1)*权重!N$48,              IF(数据!X444&lt;=12, 5*权重!N$48+(数据!X444-6)*权重!N$49,                              5*权重!N$48+6*权重!N$49+(数据!X444-12)*权重!N$51              )
 )</f>
        <v>0.45999999999999996</v>
      </c>
      <c r="Y444" s="16">
        <f>IF( 数据!Y444&lt;=6,(数据!Y444-1)*权重!O$48,              IF(数据!Y444&lt;=12, 5*权重!O$48+(数据!Y444-6)*权重!O$49,                              5*权重!O$48+6*权重!O$49+(数据!Y444-12)*权重!O$51              )
 )</f>
        <v>0.48</v>
      </c>
      <c r="Z444" s="16">
        <f>IF( 数据!Z444&lt;=6,(数据!Z444-1)*权重!P$48,              IF(数据!Z444&lt;=10, 5*权重!P$48+(数据!Z444-4)*权重!P$50,                              5*权重!P$48+4*权重!P$50+(数据!Z444-10)*权重!P$52              )  )</f>
        <v>-0.22000000000000003</v>
      </c>
      <c r="AA444" s="16">
        <f>IF( 数据!AA444&lt;=6,(数据!AA444-1)*权重!Q$48,              IF(数据!AA444&lt;=12, 5*权重!Q$48+(数据!AA444-6)*权重!Q$49,                              5*权重!Q$48+6*权重!Q$49+(数据!AA444-12)*权重!Q$51              )
 )</f>
        <v>5.166666666666667</v>
      </c>
      <c r="AB444" s="16">
        <f>IF( 数据!AB444&lt;=6,(数据!AB444-1)*权重!R$48,              IF(数据!AB444&lt;=10, 5*权重!R$48+(数据!AB444-4)*权重!R$50,                              5*权重!R$48+4*权重!R$50+(数据!AB444-10)*权重!R$52              )  )</f>
        <v>56</v>
      </c>
      <c r="AC444" s="16">
        <f>IF( 数据!AC444&lt;=6,(数据!AC444-1)*权重!S$48,              IF(数据!AC444&lt;=12, 5*权重!S$48+(数据!AC444-6)*权重!S$49,                              5*权重!S$48+6*权重!S$49+(数据!AC444-12)*权重!S$51              )
 )</f>
        <v>19.5</v>
      </c>
      <c r="AD444" s="16">
        <f>IF( 数据!AD444&lt;=6,(数据!AD444-1)*权重!T$48,              IF(数据!AD444&lt;=12, 5*权重!T$48+(数据!AD444-6)*权重!T$49,                              5*权重!T$48+6*权重!T$49+(数据!AD444-12)*权重!T$51              )
 )</f>
        <v>-1.2333333333333329</v>
      </c>
      <c r="AE444" s="16">
        <f>IF( 数据!AE444&lt;=6,(数据!AE444-1)*权重!U$48,              IF(数据!AE444&lt;=10, 5*权重!U$48+(数据!AE444-4)*权重!U$50,                              5*权重!U$48+4*权重!U$50+(数据!AE444-10)*权重!U$52              )  )</f>
        <v>-2.1999999999999993</v>
      </c>
      <c r="AF444" s="16">
        <f>IF( 数据!AF444&lt;=6,(数据!AF444-1)*权重!V$48,              IF(数据!AF444&lt;=10, 5*权重!V$48+(数据!AF444-4)*权重!V$50,                              5*权重!V$48+4*权重!V$50+(数据!AF444-10)*权重!V$52              )  )</f>
        <v>6.5250000000000004</v>
      </c>
      <c r="AG444" s="16">
        <f>IF( 数据!AG444&lt;=6,(数据!AG444-1)*权重!W$48,              IF(数据!AG444&lt;=12, 5*权重!W$48+(数据!AG444-6)*权重!W$49,                              5*权重!W$48+6*权重!W$49+(数据!AG444-12)*权重!W$51              )
 )</f>
        <v>3.0999999999999996</v>
      </c>
      <c r="AH444" s="16">
        <f>IF( 数据!AH444&lt;=6,(数据!AH444-1)*权重!X$48,              IF(数据!AH444&lt;=10, 5*权重!X$48+(数据!AH444-4)*权重!X$50,                              5*权重!X$48+4*权重!X$50+(数据!AH444-10)*权重!X$52              )  )</f>
        <v>-0.27500000000000002</v>
      </c>
      <c r="AI444" s="16">
        <f>IF( 数据!AI444&lt;=6,(数据!AI444-1)*权重!Y$48,              IF(数据!AI444&lt;=12, 5*权重!Y$48+(数据!AI444-6)*权重!Y$49,                              5*权重!Y$48+6*权重!Y$49+(数据!AI444-12)*权重!Y$51              )
 )</f>
        <v>0</v>
      </c>
      <c r="AJ444" s="16">
        <f>IF( 数据!AJ444&lt;=6,(数据!AJ444-1)*权重!Z$48,              IF(数据!AJ444&lt;=10, 5*权重!Z$48+(数据!AJ444-4)*权重!Z$50,                              5*权重!Z$48+4*权重!Z$50+(数据!AJ444-10)*权重!Z$52              )  )</f>
        <v>8.6625000000000014</v>
      </c>
      <c r="AK444" s="16">
        <f>IF( 数据!AK444&lt;=6,(数据!AK444-1)*权重!AA$48,              IF(数据!AK444&lt;=10, 5*权重!AA$48+(数据!AK444-4)*权重!AA$50,                              5*权重!AA$48+4*权重!AA$50+(数据!AK444-10)*权重!AA$52              )  )</f>
        <v>-1.2750000000000001</v>
      </c>
      <c r="AL444" s="16">
        <f>IF( 数据!AL444&lt;=6,(数据!AL444-1)*权重!AB$48,              IF(数据!AL444&lt;=12, 5*权重!AB$48+(数据!AL444-6)*权重!AB$49,                              5*权重!AB$48+6*权重!AB$49+(数据!AL444-12)*权重!AB$51              )
 )</f>
        <v>12.6</v>
      </c>
      <c r="AM444" s="16">
        <f>IF( 数据!AM444&lt;=6,(数据!AM444-1)*权重!AC$48,              IF(数据!AM444&lt;=12, 5*权重!AC$48+(数据!AM444-6)*权重!AC$49,                              5*权重!AC$48+6*权重!AC$49+(数据!AM444-12)*权重!AC$51              )
 )</f>
        <v>8.8666666666666671</v>
      </c>
      <c r="AN444" s="16">
        <f>IF( 数据!AN444&lt;=6,(数据!AN444-1)*权重!AD$48,              IF(数据!AN444&lt;=12, 5*权重!AD$48+(数据!AN444-6)*权重!AD$49,                              5*权重!AD$48+6*权重!AD$49+(数据!AN444-12)*权重!AD$51              )
 )</f>
        <v>67.875</v>
      </c>
      <c r="AO444" s="16">
        <f>IF( 数据!AO444&lt;=6,(数据!AO444-1)*权重!AE$48,              IF(数据!AO444&lt;=12, 5*权重!AE$48+(数据!AO444-6)*权重!AE$49,                              5*权重!AE$48+6*权重!AE$49+(数据!AO444-12)*权重!AE$51              )
 )</f>
        <v>17.7</v>
      </c>
      <c r="AP444" s="16">
        <f>IF( 数据!AP444&lt;=6,(数据!AP444-1)*权重!AF$48,              IF(数据!AP444&lt;=12, 5*权重!AF$48+(数据!AP444-6)*权重!AF$49,                              5*权重!AF$48+6*权重!AF$49+(数据!AP444-12)*权重!AF$51              )
 )</f>
        <v>20.266666666666666</v>
      </c>
      <c r="AQ444" s="16">
        <f>IF( 数据!AQ444&lt;=6,(数据!AQ444-1)*权重!AG$48,              IF(数据!AQ444&lt;=12, 5*权重!AG$48+(数据!AQ444-6)*权重!AG$49,                              5*权重!AG$48+6*权重!AG$49+(数据!AQ444-12)*权重!AG$51              )
 )</f>
        <v>17.8</v>
      </c>
      <c r="AR444" s="16">
        <f>IF( 数据!AR444&lt;=6,(数据!AR444-1)*权重!AH$48,              IF(数据!AR444&lt;=12, 5*权重!AH$48+(数据!AR444-6)*权重!AH$49,                              5*权重!AH$48+6*权重!AH$49+(数据!AR444-12)*权重!AH$51              )
 )</f>
        <v>10.033333333333333</v>
      </c>
      <c r="AS444" s="16">
        <f>IF( 数据!AS444&lt;=6,(数据!AS444-1)*权重!AI$48,              IF(数据!AS444&lt;=12, 5*权重!AI$48+(数据!AS444-6)*权重!AI$49,                              5*权重!AI$48+6*权重!AI$49+(数据!AS444-12)*权重!AI$51              )
 )</f>
        <v>6.6500000000000012</v>
      </c>
      <c r="AT444" s="16">
        <f>IF( 数据!AT444&lt;=6,(数据!AT444-1)*权重!AJ$48,              IF(数据!AT444&lt;=12, 5*权重!AJ$48+(数据!AT444-6)*权重!AJ$49,                              5*权重!AJ$48+6*权重!AJ$49+(数据!AT444-12)*权重!AJ$51              )
 )</f>
        <v>67</v>
      </c>
      <c r="AU444" s="16">
        <f>IF( 数据!AU444&lt;=6,(数据!AU444-1)*权重!AK$48,              IF(数据!AU444&lt;=12, 5*权重!AK$48+(数据!AU444-6)*权重!AK$49,                              5*权重!AK$48+6*权重!AK$49+(数据!AU444-12)*权重!AK$51              )
 )</f>
        <v>13.899999999999999</v>
      </c>
      <c r="AV444" s="16">
        <f>IF( 数据!AV444&lt;=6,(数据!AV444-1)*权重!AL$48,              IF(数据!AV444&lt;=10, 5*权重!AL$48+(数据!AV444-4)*权重!AL$50,                              5*权重!AL$48+4*权重!AL$50+(数据!AV444-10)*权重!AL$52              )  )</f>
        <v>2.9749999999999996</v>
      </c>
      <c r="AW444" s="16">
        <f>IF( 数据!AW444&lt;=6,(数据!AW444-1)*权重!AM$48,              IF(数据!AW444&lt;=10, 5*权重!AM$48+(数据!AW444-4)*权重!AM$50,                              5*权重!AM$48+4*权重!AM$50+(数据!AW444-10)*权重!AM$52              )  )</f>
        <v>5.3250000000000002</v>
      </c>
      <c r="AX444" s="16">
        <f>IF( 数据!AX444&lt;=6,(数据!AX444-1)*权重!AN$48,              IF(数据!AX444&lt;=10, 5*权重!AN$48+(数据!AX444-4)*权重!AN$50,                              5*权重!AN$48+4*权重!AN$50+(数据!AX444-10)*权重!AN$52              )  )</f>
        <v>21.5</v>
      </c>
      <c r="AY444" s="8">
        <v>13</v>
      </c>
      <c r="AZ444" s="8">
        <v>12</v>
      </c>
      <c r="BA444" s="8">
        <v>14</v>
      </c>
      <c r="BB444" s="8">
        <v>12</v>
      </c>
      <c r="BC444" s="8">
        <v>13</v>
      </c>
      <c r="BD444" s="8">
        <v>13</v>
      </c>
      <c r="BE444" s="8">
        <v>11</v>
      </c>
      <c r="BF444" s="8">
        <v>14</v>
      </c>
      <c r="BG444" s="8">
        <v>5</v>
      </c>
      <c r="BH444" s="8">
        <v>12</v>
      </c>
      <c r="BI444" s="8">
        <v>13</v>
      </c>
      <c r="BJ444" s="8" t="s">
        <v>26</v>
      </c>
      <c r="BK444" s="8" t="s">
        <v>20</v>
      </c>
      <c r="BL444" s="8">
        <v>13</v>
      </c>
      <c r="BM444" s="8" t="s">
        <v>26</v>
      </c>
      <c r="BN444" s="8"/>
      <c r="BO444" s="8" t="s">
        <v>26</v>
      </c>
      <c r="BP444" s="34">
        <v>46934</v>
      </c>
      <c r="BQ444" s="8" t="s">
        <v>21</v>
      </c>
      <c r="BR444" s="8" t="s">
        <v>156</v>
      </c>
    </row>
    <row r="445" spans="1:70" ht="14.5" thickBot="1" x14ac:dyDescent="0.35">
      <c r="A445" s="8" t="s">
        <v>26</v>
      </c>
      <c r="B445" s="16">
        <f t="shared" si="17"/>
        <v>392.13249999999999</v>
      </c>
      <c r="C445" s="8" t="s">
        <v>793</v>
      </c>
      <c r="D445" s="8" t="s">
        <v>154</v>
      </c>
      <c r="E445" s="33">
        <v>1</v>
      </c>
      <c r="F445" s="8">
        <v>0</v>
      </c>
      <c r="G445" s="8" t="s">
        <v>28</v>
      </c>
      <c r="H445" s="8" t="s">
        <v>31</v>
      </c>
      <c r="I445" s="8">
        <v>23</v>
      </c>
      <c r="J445" s="8">
        <v>127</v>
      </c>
      <c r="K445" s="8">
        <v>144</v>
      </c>
      <c r="L445" s="16">
        <f>IF( 数据!L445&lt;=6,(数据!L445-1)*权重!B$48,              IF(数据!L445&lt;=12, 5*权重!B$48+(数据!L445-6)*权重!B$49,                              5*权重!B$48+6*权重!B$49+(数据!L445-12)*权重!B$51              )
 )</f>
        <v>3.4666666666666668</v>
      </c>
      <c r="M445" s="16">
        <f>IF( 数据!M445&lt;=6,(数据!M445-1)*权重!C$48,              IF(数据!M445&lt;=12, 5*权重!C$48+(数据!M445-6)*权重!C$49,                              5*权重!C$48+6*权重!C$49+(数据!M445-12)*权重!C$51              )
 )</f>
        <v>1.7</v>
      </c>
      <c r="N445" s="16">
        <f>IF( 数据!N445&lt;=6,(数据!N445-1)*权重!D$48,              IF(数据!N445&lt;=12, 5*权重!D$48+(数据!N445-6)*权重!D$49,                              5*权重!D$48+6*权重!D$49+(数据!N445-12)*权重!D$51              )
 )</f>
        <v>0.27</v>
      </c>
      <c r="O445" s="16">
        <f>IF( 数据!O445&lt;=6,(数据!O445-1)*权重!E$48,              IF(数据!O445&lt;=12, 5*权重!E$48+(数据!O445-6)*权重!E$49,                              5*权重!E$48+6*权重!E$49+(数据!O445-12)*权重!E$51              )
 )</f>
        <v>0</v>
      </c>
      <c r="P445" s="16">
        <f>IF( 数据!P445&lt;=6,(数据!P445-1)*权重!F$48,              IF(数据!P445&lt;=12, 5*权重!F$48+(数据!P445-6)*权重!F$49,                              5*权重!F$48+6*权重!F$49+(数据!P445-12)*权重!F$51              )
 )</f>
        <v>-3.5333333333333328</v>
      </c>
      <c r="Q445" s="16">
        <f>IF( 数据!Q445&lt;=6,(数据!Q445-1)*权重!G$48,              IF(数据!Q445&lt;=12, 5*权重!G$48+(数据!Q445-6)*权重!G$49,                              5*权重!G$48+6*权重!G$49+(数据!Q445-12)*权重!G$51              )
 )</f>
        <v>0</v>
      </c>
      <c r="R445" s="16">
        <f>IF( 数据!R445&lt;=6,(数据!R445-1)*权重!H$48,              IF(数据!R445&lt;=12, 5*权重!H$48+(数据!R445-6)*权重!H$49,                              5*权重!H$48+6*权重!H$49+(数据!R445-12)*权重!H$51              )
 )</f>
        <v>0</v>
      </c>
      <c r="S445" s="16">
        <f>IF( 数据!S445&lt;=6,(数据!S445-1)*权重!I$48,              IF(数据!S445&lt;=12, 5*权重!I$48+(数据!S445-6)*权重!I$49,                              5*权重!I$48+6*权重!I$49+(数据!S445-12)*权重!I$51              )
 )</f>
        <v>9.0666666666666664</v>
      </c>
      <c r="T445" s="16">
        <f>IF( 数据!T445&lt;=6,(数据!T445-1)*权重!J$48,              IF(数据!T445&lt;=12, 5*权重!J$48+(数据!T445-6)*权重!J$49,                              5*权重!J$48+6*权重!J$49+(数据!T445-12)*权重!J$51              )
 )</f>
        <v>0.79999999999999982</v>
      </c>
      <c r="U445" s="16">
        <f>IF( 数据!U445&lt;=6,(数据!U445-1)*权重!K$48,              IF(数据!U445&lt;=12, 5*权重!K$48+(数据!U445-6)*权重!K$49,                              5*权重!K$48+6*权重!K$49+(数据!U445-12)*权重!K$51              )
 )</f>
        <v>0</v>
      </c>
      <c r="V445" s="16">
        <f>IF( 数据!V445&lt;=6,(数据!V445-1)*权重!L$48,              IF(数据!V445&lt;=12, 5*权重!L$48+(数据!V445-6)*权重!L$49,                              5*权重!L$48+6*权重!L$49+(数据!V445-12)*权重!L$51              )
 )</f>
        <v>6.0333333333333341</v>
      </c>
      <c r="W445" s="16">
        <f>IF( 数据!W445&lt;=6,(数据!W445-1)*权重!M$48,              IF(数据!W445&lt;=12, 5*权重!M$48+(数据!W445-6)*权重!M$49,                              5*权重!M$48+6*权重!M$49+(数据!W445-12)*权重!M$51              )
 )</f>
        <v>-0.54999999999999993</v>
      </c>
      <c r="X445" s="16">
        <f>IF( 数据!X445&lt;=6,(数据!X445-1)*权重!N$48,              IF(数据!X445&lt;=12, 5*权重!N$48+(数据!X445-6)*权重!N$49,                              5*权重!N$48+6*权重!N$49+(数据!X445-12)*权重!N$51              )
 )</f>
        <v>2.7333333333333329</v>
      </c>
      <c r="Y445" s="16">
        <f>IF( 数据!Y445&lt;=6,(数据!Y445-1)*权重!O$48,              IF(数据!Y445&lt;=12, 5*权重!O$48+(数据!Y445-6)*权重!O$49,                              5*权重!O$48+6*权重!O$49+(数据!Y445-12)*权重!O$51              )
 )</f>
        <v>1.3666666666666667</v>
      </c>
      <c r="Z445" s="16">
        <f>IF( 数据!Z445&lt;=6,(数据!Z445-1)*权重!P$48,              IF(数据!Z445&lt;=10, 5*权重!P$48+(数据!Z445-4)*权重!P$50,                              5*权重!P$48+4*权重!P$50+(数据!Z445-10)*权重!P$52              )  )</f>
        <v>-1.6</v>
      </c>
      <c r="AA445" s="16">
        <f>IF( 数据!AA445&lt;=6,(数据!AA445-1)*权重!Q$48,              IF(数据!AA445&lt;=12, 5*权重!Q$48+(数据!AA445-6)*权重!Q$49,                              5*权重!Q$48+6*权重!Q$49+(数据!AA445-12)*权重!Q$51              )
 )</f>
        <v>5.166666666666667</v>
      </c>
      <c r="AB445" s="16">
        <f>IF( 数据!AB445&lt;=6,(数据!AB445-1)*权重!R$48,              IF(数据!AB445&lt;=10, 5*权重!R$48+(数据!AB445-4)*权重!R$50,                              5*权重!R$48+4*权重!R$50+(数据!AB445-10)*权重!R$52              )  )</f>
        <v>56</v>
      </c>
      <c r="AC445" s="16">
        <f>IF( 数据!AC445&lt;=6,(数据!AC445-1)*权重!S$48,              IF(数据!AC445&lt;=12, 5*权重!S$48+(数据!AC445-6)*权重!S$49,                              5*权重!S$48+6*权重!S$49+(数据!AC445-12)*权重!S$51              )
 )</f>
        <v>18.75</v>
      </c>
      <c r="AD445" s="16">
        <f>IF( 数据!AD445&lt;=6,(数据!AD445-1)*权重!T$48,              IF(数据!AD445&lt;=12, 5*权重!T$48+(数据!AD445-6)*权重!T$49,                              5*权重!T$48+6*权重!T$49+(数据!AD445-12)*权重!T$51              )
 )</f>
        <v>-0.83333333333333304</v>
      </c>
      <c r="AE445" s="16">
        <f>IF( 数据!AE445&lt;=6,(数据!AE445-1)*权重!U$48,              IF(数据!AE445&lt;=10, 5*权重!U$48+(数据!AE445-4)*权重!U$50,                              5*权重!U$48+4*权重!U$50+(数据!AE445-10)*权重!U$52              )  )</f>
        <v>-2.1999999999999993</v>
      </c>
      <c r="AF445" s="16">
        <f>IF( 数据!AF445&lt;=6,(数据!AF445-1)*权重!V$48,              IF(数据!AF445&lt;=10, 5*权重!V$48+(数据!AF445-4)*权重!V$50,                              5*权重!V$48+4*权重!V$50+(数据!AF445-10)*权重!V$52              )  )</f>
        <v>7.3500000000000005</v>
      </c>
      <c r="AG445" s="16">
        <f>IF( 数据!AG445&lt;=6,(数据!AG445-1)*权重!W$48,              IF(数据!AG445&lt;=12, 5*权重!W$48+(数据!AG445-6)*权重!W$49,                              5*权重!W$48+6*权重!W$49+(数据!AG445-12)*权重!W$51              )
 )</f>
        <v>3.0999999999999996</v>
      </c>
      <c r="AH445" s="16">
        <f>IF( 数据!AH445&lt;=6,(数据!AH445-1)*权重!X$48,              IF(数据!AH445&lt;=10, 5*权重!X$48+(数据!AH445-4)*权重!X$50,                              5*权重!X$48+4*权重!X$50+(数据!AH445-10)*权重!X$52              )  )</f>
        <v>-4.9999999999999989E-2</v>
      </c>
      <c r="AI445" s="16">
        <f>IF( 数据!AI445&lt;=6,(数据!AI445-1)*权重!Y$48,              IF(数据!AI445&lt;=12, 5*权重!Y$48+(数据!AI445-6)*权重!Y$49,                              5*权重!Y$48+6*权重!Y$49+(数据!AI445-12)*权重!Y$51              )
 )</f>
        <v>3.3333333333333354E-2</v>
      </c>
      <c r="AJ445" s="16">
        <f>IF( 数据!AJ445&lt;=6,(数据!AJ445-1)*权重!Z$48,              IF(数据!AJ445&lt;=10, 5*权重!Z$48+(数据!AJ445-4)*权重!Z$50,                              5*权重!Z$48+4*权重!Z$50+(数据!AJ445-10)*权重!Z$52              )  )</f>
        <v>8.6625000000000014</v>
      </c>
      <c r="AK445" s="16">
        <f>IF( 数据!AK445&lt;=6,(数据!AK445-1)*权重!AA$48,              IF(数据!AK445&lt;=10, 5*权重!AA$48+(数据!AK445-4)*权重!AA$50,                              5*权重!AA$48+4*权重!AA$50+(数据!AK445-10)*权重!AA$52              )  )</f>
        <v>-0.92500000000000004</v>
      </c>
      <c r="AL445" s="16">
        <f>IF( 数据!AL445&lt;=6,(数据!AL445-1)*权重!AB$48,              IF(数据!AL445&lt;=12, 5*权重!AB$48+(数据!AL445-6)*权重!AB$49,                              5*权重!AB$48+6*权重!AB$49+(数据!AL445-12)*权重!AB$51              )
 )</f>
        <v>13.5</v>
      </c>
      <c r="AM445" s="16">
        <f>IF( 数据!AM445&lt;=6,(数据!AM445-1)*权重!AC$48,              IF(数据!AM445&lt;=12, 5*权重!AC$48+(数据!AM445-6)*权重!AC$49,                              5*权重!AC$48+6*权重!AC$49+(数据!AM445-12)*权重!AC$51              )
 )</f>
        <v>8.8666666666666671</v>
      </c>
      <c r="AN445" s="16">
        <f>IF( 数据!AN445&lt;=6,(数据!AN445-1)*权重!AD$48,              IF(数据!AN445&lt;=12, 5*权重!AD$48+(数据!AN445-6)*权重!AD$49,                              5*权重!AD$48+6*权重!AD$49+(数据!AN445-12)*权重!AD$51              )
 )</f>
        <v>67.875</v>
      </c>
      <c r="AO445" s="16">
        <f>IF( 数据!AO445&lt;=6,(数据!AO445-1)*权重!AE$48,              IF(数据!AO445&lt;=12, 5*权重!AE$48+(数据!AO445-6)*权重!AE$49,                              5*权重!AE$48+6*权重!AE$49+(数据!AO445-12)*权重!AE$51              )
 )</f>
        <v>15.1</v>
      </c>
      <c r="AP445" s="16">
        <f>IF( 数据!AP445&lt;=6,(数据!AP445-1)*权重!AF$48,              IF(数据!AP445&lt;=12, 5*权重!AF$48+(数据!AP445-6)*权重!AF$49,                              5*权重!AF$48+6*权重!AF$49+(数据!AP445-12)*权重!AF$51              )
 )</f>
        <v>13.5</v>
      </c>
      <c r="AQ445" s="16">
        <f>IF( 数据!AQ445&lt;=6,(数据!AQ445-1)*权重!AG$48,              IF(数据!AQ445&lt;=12, 5*权重!AG$48+(数据!AQ445-6)*权重!AG$49,                              5*权重!AG$48+6*权重!AG$49+(数据!AQ445-12)*权重!AG$51              )
 )</f>
        <v>18.833333333333336</v>
      </c>
      <c r="AR445" s="16">
        <f>IF( 数据!AR445&lt;=6,(数据!AR445-1)*权重!AH$48,              IF(数据!AR445&lt;=12, 5*权重!AH$48+(数据!AR445-6)*权重!AH$49,                              5*权重!AH$48+6*权重!AH$49+(数据!AR445-12)*权重!AH$51              )
 )</f>
        <v>16.899999999999999</v>
      </c>
      <c r="AS445" s="16">
        <f>IF( 数据!AS445&lt;=6,(数据!AS445-1)*权重!AI$48,              IF(数据!AS445&lt;=12, 5*权重!AI$48+(数据!AS445-6)*权重!AI$49,                              5*权重!AI$48+6*权重!AI$49+(数据!AS445-12)*权重!AI$51              )
 )</f>
        <v>9.5000000000000018</v>
      </c>
      <c r="AT445" s="16">
        <f>IF( 数据!AT445&lt;=6,(数据!AT445-1)*权重!AJ$48,              IF(数据!AT445&lt;=12, 5*权重!AJ$48+(数据!AT445-6)*权重!AJ$49,                              5*权重!AJ$48+6*权重!AJ$49+(数据!AT445-12)*权重!AJ$51              )
 )</f>
        <v>71.875</v>
      </c>
      <c r="AU445" s="16">
        <f>IF( 数据!AU445&lt;=6,(数据!AU445-1)*权重!AK$48,              IF(数据!AU445&lt;=12, 5*权重!AK$48+(数据!AU445-6)*权重!AK$49,                              5*权重!AK$48+6*权重!AK$49+(数据!AU445-12)*权重!AK$51              )
 )</f>
        <v>14.799999999999999</v>
      </c>
      <c r="AV445" s="16">
        <f>IF( 数据!AV445&lt;=6,(数据!AV445-1)*权重!AL$48,              IF(数据!AV445&lt;=10, 5*权重!AL$48+(数据!AV445-4)*权重!AL$50,                              5*权重!AL$48+4*权重!AL$50+(数据!AV445-10)*权重!AL$52              )  )</f>
        <v>2.5499999999999998</v>
      </c>
      <c r="AW445" s="16">
        <f>IF( 数据!AW445&lt;=6,(数据!AW445-1)*权重!AM$48,              IF(数据!AW445&lt;=10, 5*权重!AM$48+(数据!AW445-4)*权重!AM$50,                              5*权重!AM$48+4*权重!AM$50+(数据!AW445-10)*权重!AM$52              )  )</f>
        <v>3.0750000000000002</v>
      </c>
      <c r="AX445" s="16">
        <f>IF( 数据!AX445&lt;=6,(数据!AX445-1)*权重!AN$48,              IF(数据!AX445&lt;=10, 5*权重!AN$48+(数据!AX445-4)*权重!AN$50,                              5*权重!AN$48+4*权重!AN$50+(数据!AX445-10)*权重!AN$52              )  )</f>
        <v>20.95</v>
      </c>
      <c r="AY445" s="8">
        <v>2</v>
      </c>
      <c r="AZ445" s="8">
        <v>2</v>
      </c>
      <c r="BA445" s="8">
        <v>3</v>
      </c>
      <c r="BB445" s="8">
        <v>2</v>
      </c>
      <c r="BC445" s="8">
        <v>1</v>
      </c>
      <c r="BD445" s="8">
        <v>4</v>
      </c>
      <c r="BE445" s="8">
        <v>2</v>
      </c>
      <c r="BF445" s="8">
        <v>2</v>
      </c>
      <c r="BG445" s="8">
        <v>3</v>
      </c>
      <c r="BH445" s="8">
        <v>2</v>
      </c>
      <c r="BI445" s="8">
        <v>1</v>
      </c>
      <c r="BJ445" s="8" t="s">
        <v>26</v>
      </c>
      <c r="BK445" s="8" t="s">
        <v>20</v>
      </c>
      <c r="BL445" s="8">
        <v>16</v>
      </c>
      <c r="BM445" s="8" t="s">
        <v>26</v>
      </c>
      <c r="BN445" s="8"/>
      <c r="BO445" s="8">
        <v>5</v>
      </c>
      <c r="BP445" s="34">
        <v>47299</v>
      </c>
      <c r="BQ445" s="8" t="s">
        <v>21</v>
      </c>
      <c r="BR445" s="8" t="s">
        <v>156</v>
      </c>
    </row>
    <row r="446" spans="1:70" ht="15.5" thickBot="1" x14ac:dyDescent="0.35">
      <c r="A446" s="8" t="s">
        <v>26</v>
      </c>
      <c r="B446" s="16">
        <f t="shared" si="17"/>
        <v>423.52083333333331</v>
      </c>
      <c r="C446" s="8" t="s">
        <v>794</v>
      </c>
      <c r="D446" s="8" t="s">
        <v>154</v>
      </c>
      <c r="E446" s="33">
        <v>1</v>
      </c>
      <c r="F446" s="8">
        <v>0</v>
      </c>
      <c r="G446" s="8" t="s">
        <v>20</v>
      </c>
      <c r="H446" s="8" t="s">
        <v>24</v>
      </c>
      <c r="I446" s="8">
        <v>24</v>
      </c>
      <c r="J446" s="8">
        <v>138</v>
      </c>
      <c r="K446" s="8">
        <v>144</v>
      </c>
      <c r="L446" s="16">
        <f>IF( 数据!L446&lt;=6,(数据!L446-1)*权重!B$48,              IF(数据!L446&lt;=12, 5*权重!B$48+(数据!L446-6)*权重!B$49,                              5*权重!B$48+6*权重!B$49+(数据!L446-12)*权重!B$51              )
 )</f>
        <v>3</v>
      </c>
      <c r="M446" s="16">
        <f>IF( 数据!M446&lt;=6,(数据!M446-1)*权重!C$48,              IF(数据!M446&lt;=12, 5*权重!C$48+(数据!M446-6)*权重!C$49,                              5*权重!C$48+6*权重!C$49+(数据!M446-12)*权重!C$51              )
 )</f>
        <v>0.90000000000000013</v>
      </c>
      <c r="N446" s="16">
        <f>IF( 数据!N446&lt;=6,(数据!N446-1)*权重!D$48,              IF(数据!N446&lt;=12, 5*权重!D$48+(数据!N446-6)*权重!D$49,                              5*权重!D$48+6*权重!D$49+(数据!N446-12)*权重!D$51              )
 )</f>
        <v>0.8</v>
      </c>
      <c r="O446" s="16">
        <f>IF( 数据!O446&lt;=6,(数据!O446-1)*权重!E$48,              IF(数据!O446&lt;=12, 5*权重!E$48+(数据!O446-6)*权重!E$49,                              5*权重!E$48+6*权重!E$49+(数据!O446-12)*权重!E$51              )
 )</f>
        <v>0</v>
      </c>
      <c r="P446" s="16">
        <f>IF( 数据!P446&lt;=6,(数据!P446-1)*权重!F$48,              IF(数据!P446&lt;=12, 5*权重!F$48+(数据!P446-6)*权重!F$49,                              5*权重!F$48+6*权重!F$49+(数据!P446-12)*权重!F$51              )
 )</f>
        <v>-2.7333333333333329</v>
      </c>
      <c r="Q446" s="16">
        <f>IF( 数据!Q446&lt;=6,(数据!Q446-1)*权重!G$48,              IF(数据!Q446&lt;=12, 5*权重!G$48+(数据!Q446-6)*权重!G$49,                              5*权重!G$48+6*权重!G$49+(数据!Q446-12)*权重!G$51              )
 )</f>
        <v>0</v>
      </c>
      <c r="R446" s="16">
        <f>IF( 数据!R446&lt;=6,(数据!R446-1)*权重!H$48,              IF(数据!R446&lt;=12, 5*权重!H$48+(数据!R446-6)*权重!H$49,                              5*权重!H$48+6*权重!H$49+(数据!R446-12)*权重!H$51              )
 )</f>
        <v>0</v>
      </c>
      <c r="S446" s="16">
        <f>IF( 数据!S446&lt;=6,(数据!S446-1)*权重!I$48,              IF(数据!S446&lt;=12, 5*权重!I$48+(数据!S446-6)*权重!I$49,                              5*权重!I$48+6*权重!I$49+(数据!S446-12)*权重!I$51              )
 )</f>
        <v>16.566666666666666</v>
      </c>
      <c r="T446" s="16">
        <f>IF( 数据!T446&lt;=6,(数据!T446-1)*权重!J$48,              IF(数据!T446&lt;=12, 5*权重!J$48+(数据!T446-6)*权重!J$49,                              5*权重!J$48+6*权重!J$49+(数据!T446-12)*权重!J$51              )
 )</f>
        <v>2.8833333333333333</v>
      </c>
      <c r="U446" s="16">
        <f>IF( 数据!U446&lt;=6,(数据!U446-1)*权重!K$48,              IF(数据!U446&lt;=12, 5*权重!K$48+(数据!U446-6)*权重!K$49,                              5*权重!K$48+6*权重!K$49+(数据!U446-12)*权重!K$51              )
 )</f>
        <v>0</v>
      </c>
      <c r="V446" s="16">
        <f>IF( 数据!V446&lt;=6,(数据!V446-1)*权重!L$48,              IF(数据!V446&lt;=12, 5*权重!L$48+(数据!V446-6)*权重!L$49,                              5*权重!L$48+6*权重!L$49+(数据!V446-12)*权重!L$51              )
 )</f>
        <v>9.5</v>
      </c>
      <c r="W446" s="16">
        <f>IF( 数据!W446&lt;=6,(数据!W446-1)*权重!M$48,              IF(数据!W446&lt;=12, 5*权重!M$48+(数据!W446-6)*权重!M$49,                              5*权重!M$48+6*权重!M$49+(数据!W446-12)*权重!M$51              )
 )</f>
        <v>0.1333333333333333</v>
      </c>
      <c r="X446" s="16">
        <f>IF( 数据!X446&lt;=6,(数据!X446-1)*权重!N$48,              IF(数据!X446&lt;=12, 5*权重!N$48+(数据!X446-6)*权重!N$49,                              5*权重!N$48+6*权重!N$49+(数据!X446-12)*权重!N$51              )
 )</f>
        <v>2.7333333333333329</v>
      </c>
      <c r="Y446" s="16">
        <f>IF( 数据!Y446&lt;=6,(数据!Y446-1)*权重!O$48,              IF(数据!Y446&lt;=12, 5*权重!O$48+(数据!Y446-6)*权重!O$49,                              5*权重!O$48+6*权重!O$49+(数据!Y446-12)*权重!O$51              )
 )</f>
        <v>1.7</v>
      </c>
      <c r="Z446" s="16">
        <f>IF( 数据!Z446&lt;=6,(数据!Z446-1)*权重!P$48,              IF(数据!Z446&lt;=10, 5*权重!P$48+(数据!Z446-4)*权重!P$50,                              5*权重!P$48+4*权重!P$50+(数据!Z446-10)*权重!P$52              )  )</f>
        <v>-1.425</v>
      </c>
      <c r="AA446" s="16">
        <f>IF( 数据!AA446&lt;=6,(数据!AA446-1)*权重!Q$48,              IF(数据!AA446&lt;=12, 5*权重!Q$48+(数据!AA446-6)*权重!Q$49,                              5*权重!Q$48+6*权重!Q$49+(数据!AA446-12)*权重!Q$51              )
 )</f>
        <v>6.6666666666666661</v>
      </c>
      <c r="AB446" s="16">
        <f>IF( 数据!AB446&lt;=6,(数据!AB446-1)*权重!R$48,              IF(数据!AB446&lt;=10, 5*权重!R$48+(数据!AB446-4)*权重!R$50,                              5*权重!R$48+4*权重!R$50+(数据!AB446-10)*权重!R$52              )  )</f>
        <v>56.75</v>
      </c>
      <c r="AC446" s="16">
        <f>IF( 数据!AC446&lt;=6,(数据!AC446-1)*权重!S$48,              IF(数据!AC446&lt;=12, 5*权重!S$48+(数据!AC446-6)*权重!S$49,                              5*权重!S$48+6*权重!S$49+(数据!AC446-12)*权重!S$51              )
 )</f>
        <v>20.183333333333334</v>
      </c>
      <c r="AD446" s="16">
        <f>IF( 数据!AD446&lt;=6,(数据!AD446-1)*权重!T$48,              IF(数据!AD446&lt;=12, 5*权重!T$48+(数据!AD446-6)*权重!T$49,                              5*权重!T$48+6*权重!T$49+(数据!AD446-12)*权重!T$51              )
 )</f>
        <v>-1.2333333333333329</v>
      </c>
      <c r="AE446" s="16">
        <f>IF( 数据!AE446&lt;=6,(数据!AE446-1)*权重!U$48,              IF(数据!AE446&lt;=10, 5*权重!U$48+(数据!AE446-4)*权重!U$50,                              5*权重!U$48+4*权重!U$50+(数据!AE446-10)*权重!U$52              )  )</f>
        <v>-2.1999999999999993</v>
      </c>
      <c r="AF446" s="16">
        <f>IF( 数据!AF446&lt;=6,(数据!AF446-1)*权重!V$48,              IF(数据!AF446&lt;=10, 5*权重!V$48+(数据!AF446-4)*权重!V$50,                              5*权重!V$48+4*权重!V$50+(数据!AF446-10)*权重!V$52              )  )</f>
        <v>6.5625000000000009</v>
      </c>
      <c r="AG446" s="16">
        <f>IF( 数据!AG446&lt;=6,(数据!AG446-1)*权重!W$48,              IF(数据!AG446&lt;=12, 5*权重!W$48+(数据!AG446-6)*权重!W$49,                              5*权重!W$48+6*权重!W$49+(数据!AG446-12)*权重!W$51              )
 )</f>
        <v>3.0999999999999996</v>
      </c>
      <c r="AH446" s="16">
        <f>IF( 数据!AH446&lt;=6,(数据!AH446-1)*权重!X$48,              IF(数据!AH446&lt;=10, 5*权重!X$48+(数据!AH446-4)*权重!X$50,                              5*权重!X$48+4*权重!X$50+(数据!AH446-10)*权重!X$52              )  )</f>
        <v>-4.9999999999999989E-2</v>
      </c>
      <c r="AI446" s="16">
        <f>IF( 数据!AI446&lt;=6,(数据!AI446-1)*权重!Y$48,              IF(数据!AI446&lt;=12, 5*权重!Y$48+(数据!AI446-6)*权重!Y$49,                              5*权重!Y$48+6*权重!Y$49+(数据!AI446-12)*权重!Y$51              )
 )</f>
        <v>0.8</v>
      </c>
      <c r="AJ446" s="16">
        <f>IF( 数据!AJ446&lt;=6,(数据!AJ446-1)*权重!Z$48,              IF(数据!AJ446&lt;=10, 5*权重!Z$48+(数据!AJ446-4)*权重!Z$50,                              5*权重!Z$48+4*权重!Z$50+(数据!AJ446-10)*权重!Z$52              )  )</f>
        <v>8.6625000000000014</v>
      </c>
      <c r="AK446" s="16">
        <f>IF( 数据!AK446&lt;=6,(数据!AK446-1)*权重!AA$48,              IF(数据!AK446&lt;=10, 5*权重!AA$48+(数据!AK446-4)*权重!AA$50,                              5*权重!AA$48+4*权重!AA$50+(数据!AK446-10)*权重!AA$52              )  )</f>
        <v>-0.92500000000000004</v>
      </c>
      <c r="AL446" s="16">
        <f>IF( 数据!AL446&lt;=6,(数据!AL446-1)*权重!AB$48,              IF(数据!AL446&lt;=12, 5*权重!AB$48+(数据!AL446-6)*权重!AB$49,                              5*权重!AB$48+6*权重!AB$49+(数据!AL446-12)*权重!AB$51              )
 )</f>
        <v>14.4</v>
      </c>
      <c r="AM446" s="16">
        <f>IF( 数据!AM446&lt;=6,(数据!AM446-1)*权重!AC$48,              IF(数据!AM446&lt;=12, 5*权重!AC$48+(数据!AM446-6)*权重!AC$49,                              5*权重!AC$48+6*权重!AC$49+(数据!AM446-12)*权重!AC$51              )
 )</f>
        <v>9.2333333333333343</v>
      </c>
      <c r="AN446" s="16">
        <f>IF( 数据!AN446&lt;=6,(数据!AN446-1)*权重!AD$48,              IF(数据!AN446&lt;=12, 5*权重!AD$48+(数据!AN446-6)*权重!AD$49,                              5*权重!AD$48+6*权重!AD$49+(数据!AN446-12)*权重!AD$51              )
 )</f>
        <v>77.333333333333329</v>
      </c>
      <c r="AO446" s="16">
        <f>IF( 数据!AO446&lt;=6,(数据!AO446-1)*权重!AE$48,              IF(数据!AO446&lt;=12, 5*权重!AE$48+(数据!AO446-6)*权重!AE$49,                              5*权重!AE$48+6*权重!AE$49+(数据!AO446-12)*权重!AE$51              )
 )</f>
        <v>17.7</v>
      </c>
      <c r="AP446" s="16">
        <f>IF( 数据!AP446&lt;=6,(数据!AP446-1)*权重!AF$48,              IF(数据!AP446&lt;=12, 5*权重!AF$48+(数据!AP446-6)*权重!AF$49,                              5*权重!AF$48+6*权重!AF$49+(数据!AP446-12)*权重!AF$51              )
 )</f>
        <v>13.5</v>
      </c>
      <c r="AQ446" s="16">
        <f>IF( 数据!AQ446&lt;=6,(数据!AQ446-1)*权重!AG$48,              IF(数据!AQ446&lt;=12, 5*权重!AG$48+(数据!AQ446-6)*权重!AG$49,                              5*权重!AG$48+6*权重!AG$49+(数据!AQ446-12)*权重!AG$51              )
 )</f>
        <v>18.316666666666666</v>
      </c>
      <c r="AR446" s="16">
        <f>IF( 数据!AR446&lt;=6,(数据!AR446-1)*权重!AH$48,              IF(数据!AR446&lt;=12, 5*权重!AH$48+(数据!AR446-6)*权重!AH$49,                              5*权重!AH$48+6*权重!AH$49+(数据!AR446-12)*权重!AH$51              )
 )</f>
        <v>16.899999999999999</v>
      </c>
      <c r="AS446" s="16">
        <f>IF( 数据!AS446&lt;=6,(数据!AS446-1)*权重!AI$48,              IF(数据!AS446&lt;=12, 5*权重!AI$48+(数据!AS446-6)*权重!AI$49,                              5*权重!AI$48+6*权重!AI$49+(数据!AS446-12)*权重!AI$51              )
 )</f>
        <v>7.6000000000000014</v>
      </c>
      <c r="AT446" s="16">
        <f>IF( 数据!AT446&lt;=6,(数据!AT446-1)*权重!AJ$48,              IF(数据!AT446&lt;=12, 5*权重!AJ$48+(数据!AT446-6)*权重!AJ$49,                              5*权重!AJ$48+6*权重!AJ$49+(数据!AT446-12)*权重!AJ$51              )
 )</f>
        <v>71.875</v>
      </c>
      <c r="AU446" s="16">
        <f>IF( 数据!AU446&lt;=6,(数据!AU446-1)*权重!AK$48,              IF(数据!AU446&lt;=12, 5*权重!AK$48+(数据!AU446-6)*权重!AK$49,                              5*权重!AK$48+6*权重!AK$49+(数据!AU446-12)*权重!AK$51              )
 )</f>
        <v>14.2</v>
      </c>
      <c r="AV446" s="16">
        <f>IF( 数据!AV446&lt;=6,(数据!AV446-1)*权重!AL$48,              IF(数据!AV446&lt;=10, 5*权重!AL$48+(数据!AV446-4)*权重!AL$50,                              5*权重!AL$48+4*权重!AL$50+(数据!AV446-10)*权重!AL$52              )  )</f>
        <v>2.9749999999999996</v>
      </c>
      <c r="AW446" s="16">
        <f>IF( 数据!AW446&lt;=6,(数据!AW446-1)*权重!AM$48,              IF(数据!AW446&lt;=10, 5*权重!AM$48+(数据!AW446-4)*权重!AM$50,                              5*权重!AM$48+4*权重!AM$50+(数据!AW446-10)*权重!AM$52              )  )</f>
        <v>4.2</v>
      </c>
      <c r="AX446" s="16">
        <f>IF( 数据!AX446&lt;=6,(数据!AX446-1)*权重!AN$48,              IF(数据!AX446&lt;=10, 5*权重!AN$48+(数据!AX446-4)*权重!AN$50,                              5*权重!AN$48+4*权重!AN$50+(数据!AX446-10)*权重!AN$52              )  )</f>
        <v>22.912499999999998</v>
      </c>
      <c r="AY446" s="8">
        <v>2</v>
      </c>
      <c r="AZ446" s="8">
        <v>3</v>
      </c>
      <c r="BA446" s="8">
        <v>1</v>
      </c>
      <c r="BB446" s="8">
        <v>3</v>
      </c>
      <c r="BC446" s="8">
        <v>1</v>
      </c>
      <c r="BD446" s="8">
        <v>1</v>
      </c>
      <c r="BE446" s="8">
        <v>1</v>
      </c>
      <c r="BF446" s="8">
        <v>3</v>
      </c>
      <c r="BG446" s="8">
        <v>1</v>
      </c>
      <c r="BH446" s="8">
        <v>3</v>
      </c>
      <c r="BI446" s="8">
        <v>3</v>
      </c>
      <c r="BJ446" s="8" t="s">
        <v>26</v>
      </c>
      <c r="BK446" s="8" t="s">
        <v>20</v>
      </c>
      <c r="BL446" s="8">
        <v>13</v>
      </c>
      <c r="BM446" s="8" t="s">
        <v>26</v>
      </c>
      <c r="BN446" s="8"/>
      <c r="BO446" s="8">
        <v>23</v>
      </c>
      <c r="BP446" s="34">
        <v>47299</v>
      </c>
      <c r="BQ446" s="8" t="s">
        <v>21</v>
      </c>
      <c r="BR446" s="8" t="s">
        <v>156</v>
      </c>
    </row>
    <row r="447" spans="1:70" ht="15.5" thickBot="1" x14ac:dyDescent="0.35">
      <c r="A447" s="8" t="s">
        <v>26</v>
      </c>
      <c r="B447" s="16">
        <f>SUM(L447:AX447)</f>
        <v>315.79500000000002</v>
      </c>
      <c r="C447" s="8" t="s">
        <v>795</v>
      </c>
      <c r="D447" s="8" t="s">
        <v>154</v>
      </c>
      <c r="E447" s="33">
        <v>1</v>
      </c>
      <c r="F447" s="8">
        <v>0</v>
      </c>
      <c r="G447" s="8" t="s">
        <v>155</v>
      </c>
      <c r="H447" s="8" t="s">
        <v>32</v>
      </c>
      <c r="I447" s="8">
        <v>29</v>
      </c>
      <c r="J447" s="8">
        <v>120</v>
      </c>
      <c r="K447" s="8">
        <v>140</v>
      </c>
      <c r="L447" s="16">
        <f>IF( 数据!L447&lt;=6,(数据!L447-1)*权重!B$48,              IF(数据!L447&lt;=12, 5*权重!B$48+(数据!L447-6)*权重!B$49,                              5*权重!B$48+6*权重!B$49+(数据!L447-12)*权重!B$51              )
 )</f>
        <v>3.0833333333333335</v>
      </c>
      <c r="M447" s="16">
        <f>IF( 数据!M447&lt;=6,(数据!M447-1)*权重!C$48,              IF(数据!M447&lt;=12, 5*权重!C$48+(数据!M447-6)*权重!C$49,                              5*权重!C$48+6*权重!C$49+(数据!M447-12)*权重!C$51              )
 )</f>
        <v>1.1599999999999999</v>
      </c>
      <c r="N447" s="16">
        <f>IF( 数据!N447&lt;=6,(数据!N447-1)*权重!D$48,              IF(数据!N447&lt;=12, 5*权重!D$48+(数据!N447-6)*权重!D$49,                              5*权重!D$48+6*权重!D$49+(数据!N447-12)*权重!D$51              )
 )</f>
        <v>0</v>
      </c>
      <c r="O447" s="16">
        <f>IF( 数据!O447&lt;=6,(数据!O447-1)*权重!E$48,              IF(数据!O447&lt;=12, 5*权重!E$48+(数据!O447-6)*权重!E$49,                              5*权重!E$48+6*权重!E$49+(数据!O447-12)*权重!E$51              )
 )</f>
        <v>0</v>
      </c>
      <c r="P447" s="16">
        <f>IF( 数据!P447&lt;=6,(数据!P447-1)*权重!F$48,              IF(数据!P447&lt;=12, 5*权重!F$48+(数据!P447-6)*权重!F$49,                              5*权重!F$48+6*权重!F$49+(数据!P447-12)*权重!F$51              )
 )</f>
        <v>-3.4999999999999996</v>
      </c>
      <c r="Q447" s="16">
        <f>IF( 数据!Q447&lt;=6,(数据!Q447-1)*权重!G$48,              IF(数据!Q447&lt;=12, 5*权重!G$48+(数据!Q447-6)*权重!G$49,                              5*权重!G$48+6*权重!G$49+(数据!Q447-12)*权重!G$51              )
 )</f>
        <v>0</v>
      </c>
      <c r="R447" s="16">
        <f>IF( 数据!R447&lt;=6,(数据!R447-1)*权重!H$48,              IF(数据!R447&lt;=12, 5*权重!H$48+(数据!R447-6)*权重!H$49,                              5*权重!H$48+6*权重!H$49+(数据!R447-12)*权重!H$51              )
 )</f>
        <v>0</v>
      </c>
      <c r="S447" s="16">
        <f>IF( 数据!S447&lt;=6,(数据!S447-1)*权重!I$48,              IF(数据!S447&lt;=12, 5*权重!I$48+(数据!S447-6)*权重!I$49,                              5*权重!I$48+6*权重!I$49+(数据!S447-12)*权重!I$51              )
 )</f>
        <v>2.4</v>
      </c>
      <c r="T447" s="16">
        <f>IF( 数据!T447&lt;=6,(数据!T447-1)*权重!J$48,              IF(数据!T447&lt;=12, 5*权重!J$48+(数据!T447-6)*权重!J$49,                              5*权重!J$48+6*权重!J$49+(数据!T447-12)*权重!J$51              )
 )</f>
        <v>0</v>
      </c>
      <c r="U447" s="16">
        <f>IF( 数据!U447&lt;=6,(数据!U447-1)*权重!K$48,              IF(数据!U447&lt;=12, 5*权重!K$48+(数据!U447-6)*权重!K$49,                              5*权重!K$48+6*权重!K$49+(数据!U447-12)*权重!K$51              )
 )</f>
        <v>0</v>
      </c>
      <c r="V447" s="16">
        <f>IF( 数据!V447&lt;=6,(数据!V447-1)*权重!L$48,              IF(数据!V447&lt;=12, 5*权重!L$48+(数据!V447-6)*权重!L$49,                              5*权重!L$48+6*权重!L$49+(数据!V447-12)*权重!L$51              )
 )</f>
        <v>0</v>
      </c>
      <c r="W447" s="16">
        <f>IF( 数据!W447&lt;=6,(数据!W447-1)*权重!M$48,              IF(数据!W447&lt;=12, 5*权重!M$48+(数据!W447-6)*权重!M$49,                              5*权重!M$48+6*权重!M$49+(数据!W447-12)*权重!M$51              )
 )</f>
        <v>-0.54999999999999993</v>
      </c>
      <c r="X447" s="16">
        <f>IF( 数据!X447&lt;=6,(数据!X447-1)*权重!N$48,              IF(数据!X447&lt;=12, 5*权重!N$48+(数据!X447-6)*权重!N$49,                              5*权重!N$48+6*权重!N$49+(数据!X447-12)*权重!N$51              )
 )</f>
        <v>1.38</v>
      </c>
      <c r="Y447" s="16">
        <f>IF( 数据!Y447&lt;=6,(数据!Y447-1)*权重!O$48,              IF(数据!Y447&lt;=12, 5*权重!O$48+(数据!Y447-6)*权重!O$49,                              5*权重!O$48+6*权重!O$49+(数据!Y447-12)*权重!O$51              )
 )</f>
        <v>0</v>
      </c>
      <c r="Z447" s="16">
        <f>IF( 数据!Z447&lt;=6,(数据!Z447-1)*权重!P$48,              IF(数据!Z447&lt;=10, 5*权重!P$48+(数据!Z447-4)*权重!P$50,                              5*权重!P$48+4*权重!P$50+(数据!Z447-10)*权重!P$52              )  )</f>
        <v>0</v>
      </c>
      <c r="AA447" s="16">
        <f>IF( 数据!AA447&lt;=6,(数据!AA447-1)*权重!Q$48,              IF(数据!AA447&lt;=12, 5*权重!Q$48+(数据!AA447-6)*权重!Q$49,                              5*权重!Q$48+6*权重!Q$49+(数据!AA447-12)*权重!Q$51              )
 )</f>
        <v>5.166666666666667</v>
      </c>
      <c r="AB447" s="16">
        <f>IF( 数据!AB447&lt;=6,(数据!AB447-1)*权重!R$48,              IF(数据!AB447&lt;=10, 5*权重!R$48+(数据!AB447-4)*权重!R$50,                              5*权重!R$48+4*权重!R$50+(数据!AB447-10)*权重!R$52              )  )</f>
        <v>55.2</v>
      </c>
      <c r="AC447" s="16">
        <f>IF( 数据!AC447&lt;=6,(数据!AC447-1)*权重!S$48,              IF(数据!AC447&lt;=12, 5*权重!S$48+(数据!AC447-6)*权重!S$49,                              5*权重!S$48+6*权重!S$49+(数据!AC447-12)*权重!S$51              )
 )</f>
        <v>19.5</v>
      </c>
      <c r="AD447" s="16">
        <f>IF( 数据!AD447&lt;=6,(数据!AD447-1)*权重!T$48,              IF(数据!AD447&lt;=12, 5*权重!T$48+(数据!AD447-6)*权重!T$49,                              5*权重!T$48+6*权重!T$49+(数据!AD447-12)*权重!T$51              )
 )</f>
        <v>-1.5999999999999996</v>
      </c>
      <c r="AE447" s="16">
        <f>IF( 数据!AE447&lt;=6,(数据!AE447-1)*权重!U$48,              IF(数据!AE447&lt;=10, 5*权重!U$48+(数据!AE447-4)*权重!U$50,                              5*权重!U$48+4*权重!U$50+(数据!AE447-10)*权重!U$52              )  )</f>
        <v>-1.7999999999999994</v>
      </c>
      <c r="AF447" s="16">
        <f>IF( 数据!AF447&lt;=6,(数据!AF447-1)*权重!V$48,              IF(数据!AF447&lt;=10, 5*权重!V$48+(数据!AF447-4)*权重!V$50,                              5*权重!V$48+4*权重!V$50+(数据!AF447-10)*权重!V$52              )  )</f>
        <v>6.3000000000000007</v>
      </c>
      <c r="AG447" s="16">
        <f>IF( 数据!AG447&lt;=6,(数据!AG447-1)*权重!W$48,              IF(数据!AG447&lt;=12, 5*权重!W$48+(数据!AG447-6)*权重!W$49,                              5*权重!W$48+6*权重!W$49+(数据!AG447-12)*权重!W$51              )
 )</f>
        <v>4.4000000000000004</v>
      </c>
      <c r="AH447" s="16">
        <f>IF( 数据!AH447&lt;=6,(数据!AH447-1)*权重!X$48,              IF(数据!AH447&lt;=10, 5*权重!X$48+(数据!AH447-4)*权重!X$50,                              5*权重!X$48+4*权重!X$50+(数据!AH447-10)*权重!X$52              )  )</f>
        <v>-1.75</v>
      </c>
      <c r="AI447" s="16">
        <f>IF( 数据!AI447&lt;=6,(数据!AI447-1)*权重!Y$48,              IF(数据!AI447&lt;=12, 5*权重!Y$48+(数据!AI447-6)*权重!Y$49,                              5*权重!Y$48+6*权重!Y$49+(数据!AI447-12)*权重!Y$51              )
 )</f>
        <v>0.08</v>
      </c>
      <c r="AJ447" s="16">
        <f>IF( 数据!AJ447&lt;=6,(数据!AJ447-1)*权重!Z$48,              IF(数据!AJ447&lt;=10, 5*权重!Z$48+(数据!AJ447-4)*权重!Z$50,                              5*权重!Z$48+4*权重!Z$50+(数据!AJ447-10)*权重!Z$52              )  )</f>
        <v>9.8375000000000004</v>
      </c>
      <c r="AK447" s="16">
        <f>IF( 数据!AK447&lt;=6,(数据!AK447-1)*权重!AA$48,              IF(数据!AK447&lt;=10, 5*权重!AA$48+(数据!AK447-4)*权重!AA$50,                              5*权重!AA$48+4*权重!AA$50+(数据!AK447-10)*权重!AA$52              )  )</f>
        <v>-1.2750000000000001</v>
      </c>
      <c r="AL447" s="16">
        <f>IF( 数据!AL447&lt;=6,(数据!AL447-1)*权重!AB$48,              IF(数据!AL447&lt;=12, 5*权重!AB$48+(数据!AL447-6)*权重!AB$49,                              5*权重!AB$48+6*权重!AB$49+(数据!AL447-12)*权重!AB$51              )
 )</f>
        <v>13.5</v>
      </c>
      <c r="AM447" s="16">
        <f>IF( 数据!AM447&lt;=6,(数据!AM447-1)*权重!AC$48,              IF(数据!AM447&lt;=12, 5*权重!AC$48+(数据!AM447-6)*权重!AC$49,                              5*权重!AC$48+6*权重!AC$49+(数据!AM447-12)*权重!AC$51              )
 )</f>
        <v>9.2333333333333343</v>
      </c>
      <c r="AN447" s="16">
        <f>IF( 数据!AN447&lt;=6,(数据!AN447-1)*权重!AD$48,              IF(数据!AN447&lt;=12, 5*权重!AD$48+(数据!AN447-6)*权重!AD$49,                              5*权重!AD$48+6*权重!AD$49+(数据!AN447-12)*权重!AD$51              )
 )</f>
        <v>46.25</v>
      </c>
      <c r="AO447" s="16">
        <f>IF( 数据!AO447&lt;=6,(数据!AO447-1)*权重!AE$48,              IF(数据!AO447&lt;=12, 5*权重!AE$48+(数据!AO447-6)*权重!AE$49,                              5*权重!AE$48+6*权重!AE$49+(数据!AO447-12)*权重!AE$51              )
 )</f>
        <v>17.7</v>
      </c>
      <c r="AP447" s="16">
        <f>IF( 数据!AP447&lt;=6,(数据!AP447-1)*权重!AF$48,              IF(数据!AP447&lt;=12, 5*权重!AF$48+(数据!AP447-6)*权重!AF$49,                              5*权重!AF$48+6*权重!AF$49+(数据!AP447-12)*权重!AF$51              )
 )</f>
        <v>17.366666666666667</v>
      </c>
      <c r="AQ447" s="16">
        <f>IF( 数据!AQ447&lt;=6,(数据!AQ447-1)*权重!AG$48,              IF(数据!AQ447&lt;=12, 5*权重!AG$48+(数据!AQ447-6)*权重!AG$49,                              5*权重!AG$48+6*权重!AG$49+(数据!AQ447-12)*权重!AG$51              )
 )</f>
        <v>17.8</v>
      </c>
      <c r="AR447" s="16">
        <f>IF( 数据!AR447&lt;=6,(数据!AR447-1)*权重!AH$48,              IF(数据!AR447&lt;=12, 5*权重!AH$48+(数据!AR447-6)*权重!AH$49,                              5*权重!AH$48+6*权重!AH$49+(数据!AR447-12)*权重!AH$51              )
 )</f>
        <v>13.399999999999999</v>
      </c>
      <c r="AS447" s="16">
        <f>IF( 数据!AS447&lt;=6,(数据!AS447-1)*权重!AI$48,              IF(数据!AS447&lt;=12, 5*权重!AI$48+(数据!AS447-6)*权重!AI$49,                              5*权重!AI$48+6*权重!AI$49+(数据!AS447-12)*权重!AI$51              )
 )</f>
        <v>3.1333333333333337</v>
      </c>
      <c r="AT447" s="16">
        <f>IF( 数据!AT447&lt;=6,(数据!AT447-1)*权重!AJ$48,              IF(数据!AT447&lt;=12, 5*权重!AJ$48+(数据!AT447-6)*权重!AJ$49,                              5*权重!AJ$48+6*权重!AJ$49+(数据!AT447-12)*权重!AJ$51              )
 )</f>
        <v>35.854166666666671</v>
      </c>
      <c r="AU447" s="16">
        <f>IF( 数据!AU447&lt;=6,(数据!AU447-1)*权重!AK$48,              IF(数据!AU447&lt;=12, 5*权重!AK$48+(数据!AU447-6)*权重!AK$49,                              5*权重!AK$48+6*权重!AK$49+(数据!AU447-12)*权重!AK$51              )
 )</f>
        <v>14.2</v>
      </c>
      <c r="AV447" s="16">
        <f>IF( 数据!AV447&lt;=6,(数据!AV447-1)*权重!AL$48,              IF(数据!AV447&lt;=10, 5*权重!AL$48+(数据!AV447-4)*权重!AL$50,                              5*权重!AL$48+4*权重!AL$50+(数据!AV447-10)*权重!AL$52              )  )</f>
        <v>2.125</v>
      </c>
      <c r="AW447" s="16">
        <f>IF( 数据!AW447&lt;=6,(数据!AW447-1)*权重!AM$48,              IF(数据!AW447&lt;=10, 5*权重!AM$48+(数据!AW447-4)*权重!AM$50,                              5*权重!AM$48+4*权重!AM$50+(数据!AW447-10)*权重!AM$52              )  )</f>
        <v>3.45</v>
      </c>
      <c r="AX447" s="16">
        <f>IF( 数据!AX447&lt;=6,(数据!AX447-1)*权重!AN$48,              IF(数据!AX447&lt;=10, 5*权重!AN$48+(数据!AX447-4)*权重!AN$50,                              5*权重!AN$48+4*权重!AN$50+(数据!AX447-10)*权重!AN$52              )  )</f>
        <v>23.75</v>
      </c>
      <c r="AY447" s="8">
        <v>14</v>
      </c>
      <c r="AZ447" s="8">
        <v>12</v>
      </c>
      <c r="BA447" s="8">
        <v>14</v>
      </c>
      <c r="BB447" s="8">
        <v>11</v>
      </c>
      <c r="BC447" s="8">
        <v>16</v>
      </c>
      <c r="BD447" s="8">
        <v>14</v>
      </c>
      <c r="BE447" s="8">
        <v>11</v>
      </c>
      <c r="BF447" s="8">
        <v>14</v>
      </c>
      <c r="BG447" s="8">
        <v>6</v>
      </c>
      <c r="BH447" s="8">
        <v>14</v>
      </c>
      <c r="BI447" s="8">
        <v>14</v>
      </c>
      <c r="BJ447" s="8" t="s">
        <v>26</v>
      </c>
      <c r="BK447" s="8" t="s">
        <v>20</v>
      </c>
      <c r="BL447" s="8">
        <v>15</v>
      </c>
      <c r="BM447" s="8" t="s">
        <v>26</v>
      </c>
      <c r="BN447" s="8"/>
      <c r="BO447" s="8" t="s">
        <v>26</v>
      </c>
      <c r="BP447" s="34">
        <v>46203</v>
      </c>
      <c r="BQ447" s="8" t="s">
        <v>21</v>
      </c>
      <c r="BR447" s="8" t="s">
        <v>156</v>
      </c>
    </row>
    <row r="448" spans="1:70" ht="15.5" thickBot="1" x14ac:dyDescent="0.35">
      <c r="A448" s="8" t="s">
        <v>26</v>
      </c>
      <c r="B448" s="16">
        <f t="shared" si="17"/>
        <v>426.01416666666665</v>
      </c>
      <c r="C448" s="8" t="s">
        <v>796</v>
      </c>
      <c r="D448" s="8" t="s">
        <v>154</v>
      </c>
      <c r="E448" s="33">
        <v>1</v>
      </c>
      <c r="F448" s="8">
        <v>0</v>
      </c>
      <c r="G448" s="8" t="s">
        <v>28</v>
      </c>
      <c r="H448" s="8" t="s">
        <v>797</v>
      </c>
      <c r="I448" s="8">
        <v>28</v>
      </c>
      <c r="J448" s="8">
        <v>143</v>
      </c>
      <c r="K448" s="8">
        <v>143</v>
      </c>
      <c r="L448" s="16">
        <f>IF( 数据!L448&lt;=6,(数据!L448-1)*权重!B$48,              IF(数据!L448&lt;=12, 5*权重!B$48+(数据!L448-6)*权重!B$49,                              5*权重!B$48+6*权重!B$49+(数据!L448-12)*权重!B$51              )
 )</f>
        <v>3.0833333333333335</v>
      </c>
      <c r="M448" s="16">
        <f>IF( 数据!M448&lt;=6,(数据!M448-1)*权重!C$48,              IF(数据!M448&lt;=12, 5*权重!C$48+(数据!M448-6)*权重!C$49,                              5*权重!C$48+6*权重!C$49+(数据!M448-12)*权重!C$51              )
 )</f>
        <v>0.5</v>
      </c>
      <c r="N448" s="16">
        <f>IF( 数据!N448&lt;=6,(数据!N448-1)*权重!D$48,              IF(数据!N448&lt;=12, 5*权重!D$48+(数据!N448-6)*权重!D$49,                              5*权重!D$48+6*权重!D$49+(数据!N448-12)*权重!D$51              )
 )</f>
        <v>-1.4999999999999902E-2</v>
      </c>
      <c r="O448" s="16">
        <f>IF( 数据!O448&lt;=6,(数据!O448-1)*权重!E$48,              IF(数据!O448&lt;=12, 5*权重!E$48+(数据!O448-6)*权重!E$49,                              5*权重!E$48+6*权重!E$49+(数据!O448-12)*权重!E$51              )
 )</f>
        <v>0</v>
      </c>
      <c r="P448" s="16">
        <f>IF( 数据!P448&lt;=6,(数据!P448-1)*权重!F$48,              IF(数据!P448&lt;=12, 5*权重!F$48+(数据!P448-6)*权重!F$49,                              5*权重!F$48+6*权重!F$49+(数据!P448-12)*权重!F$51              )
 )</f>
        <v>-3.4999999999999996</v>
      </c>
      <c r="Q448" s="16">
        <f>IF( 数据!Q448&lt;=6,(数据!Q448-1)*权重!G$48,              IF(数据!Q448&lt;=12, 5*权重!G$48+(数据!Q448-6)*权重!G$49,                              5*权重!G$48+6*权重!G$49+(数据!Q448-12)*权重!G$51              )
 )</f>
        <v>0</v>
      </c>
      <c r="R448" s="16">
        <f>IF( 数据!R448&lt;=6,(数据!R448-1)*权重!H$48,              IF(数据!R448&lt;=12, 5*权重!H$48+(数据!R448-6)*权重!H$49,                              5*权重!H$48+6*权重!H$49+(数据!R448-12)*权重!H$51              )
 )</f>
        <v>0</v>
      </c>
      <c r="S448" s="16">
        <f>IF( 数据!S448&lt;=6,(数据!S448-1)*权重!I$48,              IF(数据!S448&lt;=12, 5*权重!I$48+(数据!S448-6)*权重!I$49,                              5*权重!I$48+6*权重!I$49+(数据!S448-12)*权重!I$51              )
 )</f>
        <v>15.2</v>
      </c>
      <c r="T448" s="16">
        <f>IF( 数据!T448&lt;=6,(数据!T448-1)*权重!J$48,              IF(数据!T448&lt;=12, 5*权重!J$48+(数据!T448-6)*权重!J$49,                              5*权重!J$48+6*权重!J$49+(数据!T448-12)*权重!J$51              )
 )</f>
        <v>-0.20000000000000018</v>
      </c>
      <c r="U448" s="16">
        <f>IF( 数据!U448&lt;=6,(数据!U448-1)*权重!K$48,              IF(数据!U448&lt;=12, 5*权重!K$48+(数据!U448-6)*权重!K$49,                              5*权重!K$48+6*权重!K$49+(数据!U448-12)*权重!K$51              )
 )</f>
        <v>0</v>
      </c>
      <c r="V448" s="16">
        <f>IF( 数据!V448&lt;=6,(数据!V448-1)*权重!L$48,              IF(数据!V448&lt;=12, 5*权重!L$48+(数据!V448-6)*权重!L$49,                              5*权重!L$48+6*权重!L$49+(数据!V448-12)*权重!L$51              )
 )</f>
        <v>5.6666666666666679</v>
      </c>
      <c r="W448" s="16">
        <f>IF( 数据!W448&lt;=6,(数据!W448-1)*权重!M$48,              IF(数据!W448&lt;=12, 5*权重!M$48+(数据!W448-6)*权重!M$49,                              5*权重!M$48+6*权重!M$49+(数据!W448-12)*权重!M$51              )
 )</f>
        <v>-0.51666666666666661</v>
      </c>
      <c r="X448" s="16">
        <f>IF( 数据!X448&lt;=6,(数据!X448-1)*权重!N$48,              IF(数据!X448&lt;=12, 5*权重!N$48+(数据!X448-6)*权重!N$49,                              5*权重!N$48+6*权重!N$49+(数据!X448-12)*权重!N$51              )
 )</f>
        <v>1.8833333333333333</v>
      </c>
      <c r="Y448" s="16">
        <f>IF( 数据!Y448&lt;=6,(数据!Y448-1)*权重!O$48,              IF(数据!Y448&lt;=12, 5*权重!O$48+(数据!Y448-6)*权重!O$49,                              5*权重!O$48+6*权重!O$49+(数据!Y448-12)*权重!O$51              )
 )</f>
        <v>1.2</v>
      </c>
      <c r="Z448" s="16">
        <f>IF( 数据!Z448&lt;=6,(数据!Z448-1)*权重!P$48,              IF(数据!Z448&lt;=10, 5*权重!P$48+(数据!Z448-4)*权重!P$50,                              5*权重!P$48+4*权重!P$50+(数据!Z448-10)*权重!P$52              )  )</f>
        <v>-0.90000000000000013</v>
      </c>
      <c r="AA448" s="16">
        <f>IF( 数据!AA448&lt;=6,(数据!AA448-1)*权重!Q$48,              IF(数据!AA448&lt;=12, 5*权重!Q$48+(数据!AA448-6)*权重!Q$49,                              5*权重!Q$48+6*权重!Q$49+(数据!AA448-12)*权重!Q$51              )
 )</f>
        <v>5.8</v>
      </c>
      <c r="AB448" s="16">
        <f>IF( 数据!AB448&lt;=6,(数据!AB448-1)*权重!R$48,              IF(数据!AB448&lt;=10, 5*权重!R$48+(数据!AB448-4)*权重!R$50,                              5*权重!R$48+4*权重!R$50+(数据!AB448-10)*权重!R$52              )  )</f>
        <v>56.75</v>
      </c>
      <c r="AC448" s="16">
        <f>IF( 数据!AC448&lt;=6,(数据!AC448-1)*权重!S$48,              IF(数据!AC448&lt;=12, 5*权重!S$48+(数据!AC448-6)*权重!S$49,                              5*权重!S$48+6*权重!S$49+(数据!AC448-12)*权重!S$51              )
 )</f>
        <v>19.5</v>
      </c>
      <c r="AD448" s="16">
        <f>IF( 数据!AD448&lt;=6,(数据!AD448-1)*权重!T$48,              IF(数据!AD448&lt;=12, 5*权重!T$48+(数据!AD448-6)*权重!T$49,                              5*权重!T$48+6*权重!T$49+(数据!AD448-12)*权重!T$51              )
 )</f>
        <v>-1.2333333333333329</v>
      </c>
      <c r="AE448" s="16">
        <f>IF( 数据!AE448&lt;=6,(数据!AE448-1)*权重!U$48,              IF(数据!AE448&lt;=10, 5*权重!U$48+(数据!AE448-4)*权重!U$50,                              5*权重!U$48+4*权重!U$50+(数据!AE448-10)*权重!U$52              )  )</f>
        <v>-3.2749999999999995</v>
      </c>
      <c r="AF448" s="16">
        <f>IF( 数据!AF448&lt;=6,(数据!AF448-1)*权重!V$48,              IF(数据!AF448&lt;=10, 5*权重!V$48+(数据!AF448-4)*权重!V$50,                              5*权重!V$48+4*权重!V$50+(数据!AF448-10)*权重!V$52              )  )</f>
        <v>6.5625000000000009</v>
      </c>
      <c r="AG448" s="16">
        <f>IF( 数据!AG448&lt;=6,(数据!AG448-1)*权重!W$48,              IF(数据!AG448&lt;=12, 5*权重!W$48+(数据!AG448-6)*权重!W$49,                              5*权重!W$48+6*权重!W$49+(数据!AG448-12)*权重!W$51              )
 )</f>
        <v>4.4000000000000004</v>
      </c>
      <c r="AH448" s="16">
        <f>IF( 数据!AH448&lt;=6,(数据!AH448-1)*权重!X$48,              IF(数据!AH448&lt;=10, 5*权重!X$48+(数据!AH448-4)*权重!X$50,                              5*权重!X$48+4*权重!X$50+(数据!AH448-10)*权重!X$52              )  )</f>
        <v>-0.16249999999999998</v>
      </c>
      <c r="AI448" s="16">
        <f>IF( 数据!AI448&lt;=6,(数据!AI448-1)*权重!Y$48,              IF(数据!AI448&lt;=12, 5*权重!Y$48+(数据!AI448-6)*权重!Y$49,                              5*权重!Y$48+6*权重!Y$49+(数据!AI448-12)*权重!Y$51              )
 )</f>
        <v>3.3333333333333354E-2</v>
      </c>
      <c r="AJ448" s="16">
        <f>IF( 数据!AJ448&lt;=6,(数据!AJ448-1)*权重!Z$48,              IF(数据!AJ448&lt;=10, 5*权重!Z$48+(数据!AJ448-4)*权重!Z$50,                              5*权重!Z$48+4*权重!Z$50+(数据!AJ448-10)*权重!Z$52              )  )</f>
        <v>8.0750000000000011</v>
      </c>
      <c r="AK448" s="16">
        <f>IF( 数据!AK448&lt;=6,(数据!AK448-1)*权重!AA$48,              IF(数据!AK448&lt;=10, 5*权重!AA$48+(数据!AK448-4)*权重!AA$50,                              5*权重!AA$48+4*权重!AA$50+(数据!AK448-10)*权重!AA$52              )  )</f>
        <v>-2.2000000000000002</v>
      </c>
      <c r="AL448" s="16">
        <f>IF( 数据!AL448&lt;=6,(数据!AL448-1)*权重!AB$48,              IF(数据!AL448&lt;=12, 5*权重!AB$48+(数据!AL448-6)*权重!AB$49,                              5*权重!AB$48+6*权重!AB$49+(数据!AL448-12)*权重!AB$51              )
 )</f>
        <v>9.9499999999999993</v>
      </c>
      <c r="AM448" s="16">
        <f>IF( 数据!AM448&lt;=6,(数据!AM448-1)*权重!AC$48,              IF(数据!AM448&lt;=12, 5*权重!AC$48+(数据!AM448-6)*权重!AC$49,                              5*权重!AC$48+6*权重!AC$49+(数据!AM448-12)*权重!AC$51              )
 )</f>
        <v>8.5</v>
      </c>
      <c r="AN448" s="16">
        <f>IF( 数据!AN448&lt;=6,(数据!AN448-1)*权重!AD$48,              IF(数据!AN448&lt;=12, 5*权重!AD$48+(数据!AN448-6)*权重!AD$49,                              5*权重!AD$48+6*权重!AD$49+(数据!AN448-12)*权重!AD$51              )
 )</f>
        <v>96.25</v>
      </c>
      <c r="AO448" s="16">
        <f>IF( 数据!AO448&lt;=6,(数据!AO448-1)*权重!AE$48,              IF(数据!AO448&lt;=12, 5*权重!AE$48+(数据!AO448-6)*权重!AE$49,                              5*权重!AE$48+6*权重!AE$49+(数据!AO448-12)*权重!AE$51              )
 )</f>
        <v>11.116666666666667</v>
      </c>
      <c r="AP448" s="16">
        <f>IF( 数据!AP448&lt;=6,(数据!AP448-1)*权重!AF$48,              IF(数据!AP448&lt;=12, 5*权重!AF$48+(数据!AP448-6)*权重!AF$49,                              5*权重!AF$48+6*权重!AF$49+(数据!AP448-12)*权重!AF$51              )
 )</f>
        <v>14.466666666666667</v>
      </c>
      <c r="AQ448" s="16">
        <f>IF( 数据!AQ448&lt;=6,(数据!AQ448-1)*权重!AG$48,              IF(数据!AQ448&lt;=12, 5*权重!AG$48+(数据!AQ448-6)*权重!AG$49,                              5*权重!AG$48+6*权重!AG$49+(数据!AQ448-12)*权重!AG$51              )
 )</f>
        <v>18.833333333333336</v>
      </c>
      <c r="AR448" s="16">
        <f>IF( 数据!AR448&lt;=6,(数据!AR448-1)*权重!AH$48,              IF(数据!AR448&lt;=12, 5*权重!AH$48+(数据!AR448-6)*权重!AH$49,                              5*权重!AH$48+6*权重!AH$49+(数据!AR448-12)*权重!AH$51              )
 )</f>
        <v>13.399999999999999</v>
      </c>
      <c r="AS448" s="16">
        <f>IF( 数据!AS448&lt;=6,(数据!AS448-1)*权重!AI$48,              IF(数据!AS448&lt;=12, 5*权重!AI$48+(数据!AS448-6)*权重!AI$49,                              5*权重!AI$48+6*权重!AI$49+(数据!AS448-12)*权重!AI$51              )
 )</f>
        <v>3.1333333333333337</v>
      </c>
      <c r="AT448" s="16">
        <f>IF( 数据!AT448&lt;=6,(数据!AT448-1)*权重!AJ$48,              IF(数据!AT448&lt;=12, 5*权重!AJ$48+(数据!AT448-6)*权重!AJ$49,                              5*权重!AJ$48+6*权重!AJ$49+(数据!AT448-12)*权重!AJ$51              )
 )</f>
        <v>91.375</v>
      </c>
      <c r="AU448" s="16">
        <f>IF( 数据!AU448&lt;=6,(数据!AU448-1)*权重!AK$48,              IF(数据!AU448&lt;=12, 5*权重!AK$48+(数据!AU448-6)*权重!AK$49,                              5*权重!AK$48+6*权重!AK$49+(数据!AU448-12)*权重!AK$51              )
 )</f>
        <v>15.099999999999998</v>
      </c>
      <c r="AV448" s="16">
        <f>IF( 数据!AV448&lt;=6,(数据!AV448-1)*权重!AL$48,              IF(数据!AV448&lt;=10, 5*权重!AL$48+(数据!AV448-4)*权重!AL$50,                              5*权重!AL$48+4*权重!AL$50+(数据!AV448-10)*权重!AL$52              )  )</f>
        <v>2.5499999999999998</v>
      </c>
      <c r="AW448" s="16">
        <f>IF( 数据!AW448&lt;=6,(数据!AW448-1)*权重!AM$48,              IF(数据!AW448&lt;=10, 5*权重!AM$48+(数据!AW448-4)*权重!AM$50,                              5*权重!AM$48+4*权重!AM$50+(数据!AW448-10)*权重!AM$52              )  )</f>
        <v>3.45</v>
      </c>
      <c r="AX448" s="16">
        <f>IF( 数据!AX448&lt;=6,(数据!AX448-1)*权重!AN$48,              IF(数据!AX448&lt;=10, 5*权重!AN$48+(数据!AX448-4)*权重!AN$50,                              5*权重!AN$48+4*权重!AN$50+(数据!AX448-10)*权重!AN$52              )  )</f>
        <v>21.237499999999997</v>
      </c>
      <c r="AY448" s="8">
        <v>3</v>
      </c>
      <c r="AZ448" s="8">
        <v>2</v>
      </c>
      <c r="BA448" s="8">
        <v>3</v>
      </c>
      <c r="BB448" s="8">
        <v>3</v>
      </c>
      <c r="BC448" s="8">
        <v>2</v>
      </c>
      <c r="BD448" s="8">
        <v>1</v>
      </c>
      <c r="BE448" s="8">
        <v>1</v>
      </c>
      <c r="BF448" s="8">
        <v>2</v>
      </c>
      <c r="BG448" s="8">
        <v>1</v>
      </c>
      <c r="BH448" s="8">
        <v>1</v>
      </c>
      <c r="BI448" s="8">
        <v>3</v>
      </c>
      <c r="BJ448" s="8" t="s">
        <v>26</v>
      </c>
      <c r="BK448" s="8" t="s">
        <v>20</v>
      </c>
      <c r="BL448" s="8">
        <v>15</v>
      </c>
      <c r="BM448" s="8" t="s">
        <v>26</v>
      </c>
      <c r="BN448" s="8"/>
      <c r="BO448" s="8">
        <v>4</v>
      </c>
      <c r="BP448" s="34">
        <v>46934</v>
      </c>
      <c r="BQ448" s="8" t="s">
        <v>21</v>
      </c>
      <c r="BR448" s="8" t="s">
        <v>156</v>
      </c>
    </row>
    <row r="449" spans="1:70" ht="15.5" thickBot="1" x14ac:dyDescent="0.35">
      <c r="A449" s="8" t="s">
        <v>26</v>
      </c>
      <c r="B449" s="16">
        <f>SUM(L449:AX449)</f>
        <v>416.43999999999994</v>
      </c>
      <c r="C449" s="8" t="s">
        <v>798</v>
      </c>
      <c r="D449" s="8" t="s">
        <v>154</v>
      </c>
      <c r="E449" s="33">
        <v>1</v>
      </c>
      <c r="F449" s="8">
        <v>0</v>
      </c>
      <c r="G449" s="8" t="s">
        <v>20</v>
      </c>
      <c r="H449" s="8" t="s">
        <v>137</v>
      </c>
      <c r="I449" s="8">
        <v>24</v>
      </c>
      <c r="J449" s="8">
        <v>146</v>
      </c>
      <c r="K449" s="8">
        <v>160</v>
      </c>
      <c r="L449" s="16">
        <f>IF( 数据!L449&lt;=6,(数据!L449-1)*权重!B$48,              IF(数据!L449&lt;=12, 5*权重!B$48+(数据!L449-6)*权重!B$49,                              5*权重!B$48+6*权重!B$49+(数据!L449-12)*权重!B$51              )
 )</f>
        <v>4.4000000000000004</v>
      </c>
      <c r="M449" s="16">
        <f>IF( 数据!M449&lt;=6,(数据!M449-1)*权重!C$48,              IF(数据!M449&lt;=12, 5*权重!C$48+(数据!M449-6)*权重!C$49,                              5*权重!C$48+6*权重!C$49+(数据!M449-12)*权重!C$51              )
 )</f>
        <v>1.3333333333333335</v>
      </c>
      <c r="N449" s="16">
        <f>IF( 数据!N449&lt;=6,(数据!N449-1)*权重!D$48,              IF(数据!N449&lt;=12, 5*权重!D$48+(数据!N449-6)*权重!D$49,                              5*权重!D$48+6*权重!D$49+(数据!N449-12)*权重!D$51              )
 )</f>
        <v>0.52833333333333332</v>
      </c>
      <c r="O449" s="16">
        <f>IF( 数据!O449&lt;=6,(数据!O449-1)*权重!E$48,              IF(数据!O449&lt;=12, 5*权重!E$48+(数据!O449-6)*权重!E$49,                              5*权重!E$48+6*权重!E$49+(数据!O449-12)*权重!E$51              )
 )</f>
        <v>0</v>
      </c>
      <c r="P449" s="16">
        <f>IF( 数据!P449&lt;=6,(数据!P449-1)*权重!F$48,              IF(数据!P449&lt;=12, 5*权重!F$48+(数据!P449-6)*权重!F$49,                              5*权重!F$48+6*权重!F$49+(数据!P449-12)*权重!F$51              )
 )</f>
        <v>-2.3499999999999996</v>
      </c>
      <c r="Q449" s="16">
        <f>IF( 数据!Q449&lt;=6,(数据!Q449-1)*权重!G$48,              IF(数据!Q449&lt;=12, 5*权重!G$48+(数据!Q449-6)*权重!G$49,                              5*权重!G$48+6*权重!G$49+(数据!Q449-12)*权重!G$51              )
 )</f>
        <v>0</v>
      </c>
      <c r="R449" s="16">
        <f>IF( 数据!R449&lt;=6,(数据!R449-1)*权重!H$48,              IF(数据!R449&lt;=12, 5*权重!H$48+(数据!R449-6)*权重!H$49,                              5*权重!H$48+6*权重!H$49+(数据!R449-12)*权重!H$51              )
 )</f>
        <v>0</v>
      </c>
      <c r="S449" s="16">
        <f>IF( 数据!S449&lt;=6,(数据!S449-1)*权重!I$48,              IF(数据!S449&lt;=12, 5*权重!I$48+(数据!S449-6)*权重!I$49,                              5*权重!I$48+6*权重!I$49+(数据!S449-12)*权重!I$51              )
 )</f>
        <v>19.299999999999997</v>
      </c>
      <c r="T449" s="16">
        <f>IF( 数据!T449&lt;=6,(数据!T449-1)*权重!J$48,              IF(数据!T449&lt;=12, 5*权重!J$48+(数据!T449-6)*权重!J$49,                              5*权重!J$48+6*权重!J$49+(数据!T449-12)*权重!J$51              )
 )</f>
        <v>2.8833333333333333</v>
      </c>
      <c r="U449" s="16">
        <f>IF( 数据!U449&lt;=6,(数据!U449-1)*权重!K$48,              IF(数据!U449&lt;=12, 5*权重!K$48+(数据!U449-6)*权重!K$49,                              5*权重!K$48+6*权重!K$49+(数据!U449-12)*权重!K$51              )
 )</f>
        <v>0</v>
      </c>
      <c r="V449" s="16">
        <f>IF( 数据!V449&lt;=6,(数据!V449-1)*权重!L$48,              IF(数据!V449&lt;=12, 5*权重!L$48+(数据!V449-6)*权重!L$49,                              5*权重!L$48+6*权重!L$49+(数据!V449-12)*权重!L$51              )
 )</f>
        <v>7.1333333333333346</v>
      </c>
      <c r="W449" s="16">
        <f>IF( 数据!W449&lt;=6,(数据!W449-1)*权重!M$48,              IF(数据!W449&lt;=12, 5*权重!M$48+(数据!W449-6)*权重!M$49,                              5*权重!M$48+6*权重!M$49+(数据!W449-12)*权重!M$51              )
 )</f>
        <v>2.0333333333333332</v>
      </c>
      <c r="X449" s="16">
        <f>IF( 数据!X449&lt;=6,(数据!X449-1)*权重!N$48,              IF(数据!X449&lt;=12, 5*权重!N$48+(数据!X449-6)*权重!N$49,                              5*权重!N$48+6*权重!N$49+(数据!X449-12)*权重!N$51              )
 )</f>
        <v>2.2166666666666663</v>
      </c>
      <c r="Y449" s="16">
        <f>IF( 数据!Y449&lt;=6,(数据!Y449-1)*权重!O$48,              IF(数据!Y449&lt;=12, 5*权重!O$48+(数据!Y449-6)*权重!O$49,                              5*权重!O$48+6*权重!O$49+(数据!Y449-12)*权重!O$51              )
 )</f>
        <v>1.3666666666666667</v>
      </c>
      <c r="Z449" s="16">
        <f>IF( 数据!Z449&lt;=6,(数据!Z449-1)*权重!P$48,              IF(数据!Z449&lt;=10, 5*权重!P$48+(数据!Z449-4)*权重!P$50,                              5*权重!P$48+4*权重!P$50+(数据!Z449-10)*权重!P$52              )  )</f>
        <v>-0.72500000000000009</v>
      </c>
      <c r="AA449" s="16">
        <f>IF( 数据!AA449&lt;=6,(数据!AA449-1)*权重!Q$48,              IF(数据!AA449&lt;=12, 5*权重!Q$48+(数据!AA449-6)*权重!Q$49,                              5*权重!Q$48+6*权重!Q$49+(数据!AA449-12)*权重!Q$51              )
 )</f>
        <v>6.6666666666666661</v>
      </c>
      <c r="AB449" s="16">
        <f>IF( 数据!AB449&lt;=6,(数据!AB449-1)*权重!R$48,              IF(数据!AB449&lt;=10, 5*权重!R$48+(数据!AB449-4)*权重!R$50,                              5*权重!R$48+4*权重!R$50+(数据!AB449-10)*权重!R$52              )  )</f>
        <v>54.5</v>
      </c>
      <c r="AC449" s="16">
        <f>IF( 数据!AC449&lt;=6,(数据!AC449-1)*权重!S$48,              IF(数据!AC449&lt;=12, 5*权重!S$48+(数据!AC449-6)*权重!S$49,                              5*权重!S$48+6*权重!S$49+(数据!AC449-12)*权重!S$51              )
 )</f>
        <v>18.75</v>
      </c>
      <c r="AD449" s="16">
        <f>IF( 数据!AD449&lt;=6,(数据!AD449-1)*权重!T$48,              IF(数据!AD449&lt;=12, 5*权重!T$48+(数据!AD449-6)*权重!T$49,                              5*权重!T$48+6*权重!T$49+(数据!AD449-12)*权重!T$51              )
 )</f>
        <v>-0.49999999999999956</v>
      </c>
      <c r="AE449" s="16">
        <f>IF( 数据!AE449&lt;=6,(数据!AE449-1)*权重!U$48,              IF(数据!AE449&lt;=10, 5*权重!U$48+(数据!AE449-4)*权重!U$50,                              5*权重!U$48+4*权重!U$50+(数据!AE449-10)*权重!U$52              )  )</f>
        <v>-3.28</v>
      </c>
      <c r="AF449" s="16">
        <f>IF( 数据!AF449&lt;=6,(数据!AF449-1)*权重!V$48,              IF(数据!AF449&lt;=10, 5*权重!V$48+(数据!AF449-4)*权重!V$50,                              5*权重!V$48+4*权重!V$50+(数据!AF449-10)*权重!V$52              )  )</f>
        <v>6.3000000000000007</v>
      </c>
      <c r="AG449" s="16">
        <f>IF( 数据!AG449&lt;=6,(数据!AG449-1)*权重!W$48,              IF(数据!AG449&lt;=12, 5*权重!W$48+(数据!AG449-6)*权重!W$49,                              5*权重!W$48+6*权重!W$49+(数据!AG449-12)*权重!W$51              )
 )</f>
        <v>3.4999999999999996</v>
      </c>
      <c r="AH449" s="16">
        <f>IF( 数据!AH449&lt;=6,(数据!AH449-1)*权重!X$48,              IF(数据!AH449&lt;=10, 5*权重!X$48+(数据!AH449-4)*权重!X$50,                              5*权重!X$48+4*权重!X$50+(数据!AH449-10)*权重!X$52              )  )</f>
        <v>-1.75</v>
      </c>
      <c r="AI449" s="16">
        <f>IF( 数据!AI449&lt;=6,(数据!AI449-1)*权重!Y$48,              IF(数据!AI449&lt;=12, 5*权重!Y$48+(数据!AI449-6)*权重!Y$49,                              5*权重!Y$48+6*权重!Y$49+(数据!AI449-12)*权重!Y$51              )
 )</f>
        <v>0.53333333333333333</v>
      </c>
      <c r="AJ449" s="16">
        <f>IF( 数据!AJ449&lt;=6,(数据!AJ449-1)*权重!Z$48,              IF(数据!AJ449&lt;=10, 5*权重!Z$48+(数据!AJ449-4)*权重!Z$50,                              5*权重!Z$48+4*权重!Z$50+(数据!AJ449-10)*权重!Z$52              )  )</f>
        <v>8.0750000000000011</v>
      </c>
      <c r="AK449" s="16">
        <f>IF( 数据!AK449&lt;=6,(数据!AK449-1)*权重!AA$48,              IF(数据!AK449&lt;=10, 5*权重!AA$48+(数据!AK449-4)*权重!AA$50,                              5*权重!AA$48+4*权重!AA$50+(数据!AK449-10)*权重!AA$52              )  )</f>
        <v>-1.8</v>
      </c>
      <c r="AL449" s="16">
        <f>IF( 数据!AL449&lt;=6,(数据!AL449-1)*权重!AB$48,              IF(数据!AL449&lt;=12, 5*权重!AB$48+(数据!AL449-6)*权重!AB$49,                              5*权重!AB$48+6*权重!AB$49+(数据!AL449-12)*权重!AB$51              )
 )</f>
        <v>11.716666666666665</v>
      </c>
      <c r="AM449" s="16">
        <f>IF( 数据!AM449&lt;=6,(数据!AM449-1)*权重!AC$48,              IF(数据!AM449&lt;=12, 5*权重!AC$48+(数据!AM449-6)*权重!AC$49,                              5*权重!AC$48+6*权重!AC$49+(数据!AM449-12)*权重!AC$51              )
 )</f>
        <v>8.8666666666666671</v>
      </c>
      <c r="AN449" s="16">
        <f>IF( 数据!AN449&lt;=6,(数据!AN449-1)*权重!AD$48,              IF(数据!AN449&lt;=12, 5*权重!AD$48+(数据!AN449-6)*权重!AD$49,                              5*权重!AD$48+6*权重!AD$49+(数据!AN449-12)*权重!AD$51              )
 )</f>
        <v>86.791666666666657</v>
      </c>
      <c r="AO449" s="16">
        <f>IF( 数据!AO449&lt;=6,(数据!AO449-1)*权重!AE$48,              IF(数据!AO449&lt;=12, 5*权重!AE$48+(数据!AO449-6)*权重!AE$49,                              5*权重!AE$48+6*权重!AE$49+(数据!AO449-12)*权重!AE$51              )
 )</f>
        <v>11.116666666666667</v>
      </c>
      <c r="AP449" s="16">
        <f>IF( 数据!AP449&lt;=6,(数据!AP449-1)*权重!AF$48,              IF(数据!AP449&lt;=12, 5*权重!AF$48+(数据!AP449-6)*权重!AF$49,                              5*权重!AF$48+6*权重!AF$49+(数据!AP449-12)*权重!AF$51              )
 )</f>
        <v>14.466666666666667</v>
      </c>
      <c r="AQ449" s="16">
        <f>IF( 数据!AQ449&lt;=6,(数据!AQ449-1)*权重!AG$48,              IF(数据!AQ449&lt;=12, 5*权重!AG$48+(数据!AQ449-6)*权重!AG$49,                              5*权重!AG$48+6*权重!AG$49+(数据!AQ449-12)*权重!AG$51              )
 )</f>
        <v>17.8</v>
      </c>
      <c r="AR449" s="16">
        <f>IF( 数据!AR449&lt;=6,(数据!AR449-1)*权重!AH$48,              IF(数据!AR449&lt;=12, 5*权重!AH$48+(数据!AR449-6)*权重!AH$49,                              5*权重!AH$48+6*权重!AH$49+(数据!AR449-12)*权重!AH$51              )
 )</f>
        <v>13.399999999999999</v>
      </c>
      <c r="AS449" s="16">
        <f>IF( 数据!AS449&lt;=6,(数据!AS449-1)*权重!AI$48,              IF(数据!AS449&lt;=12, 5*权重!AI$48+(数据!AS449-6)*权重!AI$49,                              5*权重!AI$48+6*权重!AI$49+(数据!AS449-12)*权重!AI$51              )
 )</f>
        <v>0.56666666666666687</v>
      </c>
      <c r="AT449" s="16">
        <f>IF( 数据!AT449&lt;=6,(数据!AT449-1)*权重!AJ$48,              IF(数据!AT449&lt;=12, 5*权重!AJ$48+(数据!AT449-6)*权重!AJ$49,                              5*权重!AJ$48+6*权重!AJ$49+(数据!AT449-12)*权重!AJ$51              )
 )</f>
        <v>81.625</v>
      </c>
      <c r="AU449" s="16">
        <f>IF( 数据!AU449&lt;=6,(数据!AU449-1)*权重!AK$48,              IF(数据!AU449&lt;=12, 5*权重!AK$48+(数据!AU449-6)*权重!AK$49,                              5*权重!AK$48+6*权重!AK$49+(数据!AU449-12)*权重!AK$51              )
 )</f>
        <v>13.899999999999999</v>
      </c>
      <c r="AV449" s="16">
        <f>IF( 数据!AV449&lt;=6,(数据!AV449-1)*权重!AL$48,              IF(数据!AV449&lt;=10, 5*权重!AL$48+(数据!AV449-4)*权重!AL$50,                              5*权重!AL$48+4*权重!AL$50+(数据!AV449-10)*权重!AL$52              )  )</f>
        <v>2.125</v>
      </c>
      <c r="AW449" s="16">
        <f>IF( 数据!AW449&lt;=6,(数据!AW449-1)*权重!AM$48,              IF(数据!AW449&lt;=10, 5*权重!AM$48+(数据!AW449-4)*权重!AM$50,                              5*权重!AM$48+4*权重!AM$50+(数据!AW449-10)*权重!AM$52              )  )</f>
        <v>3.45</v>
      </c>
      <c r="AX449" s="16">
        <f>IF( 数据!AX449&lt;=6,(数据!AX449-1)*权重!AN$48,              IF(数据!AX449&lt;=10, 5*权重!AN$48+(数据!AX449-4)*权重!AN$50,                              5*权重!AN$48+4*权重!AN$50+(数据!AX449-10)*权重!AN$52              )  )</f>
        <v>21.5</v>
      </c>
      <c r="AY449" s="8">
        <v>3</v>
      </c>
      <c r="AZ449" s="8">
        <v>3</v>
      </c>
      <c r="BA449" s="8">
        <v>2</v>
      </c>
      <c r="BB449" s="8">
        <v>3</v>
      </c>
      <c r="BC449" s="8">
        <v>2</v>
      </c>
      <c r="BD449" s="8">
        <v>3</v>
      </c>
      <c r="BE449" s="8">
        <v>2</v>
      </c>
      <c r="BF449" s="8">
        <v>2</v>
      </c>
      <c r="BG449" s="8">
        <v>3</v>
      </c>
      <c r="BH449" s="8">
        <v>2</v>
      </c>
      <c r="BI449" s="8">
        <v>2</v>
      </c>
      <c r="BJ449" s="8" t="s">
        <v>26</v>
      </c>
      <c r="BK449" s="8" t="s">
        <v>20</v>
      </c>
      <c r="BL449" s="8">
        <v>11</v>
      </c>
      <c r="BM449" s="8" t="s">
        <v>26</v>
      </c>
      <c r="BN449" s="8"/>
      <c r="BO449" s="8">
        <v>4</v>
      </c>
      <c r="BP449" s="34">
        <v>46934</v>
      </c>
      <c r="BQ449" s="8" t="s">
        <v>21</v>
      </c>
      <c r="BR449" s="8" t="s">
        <v>156</v>
      </c>
    </row>
    <row r="450" spans="1:70" ht="15.5" thickBot="1" x14ac:dyDescent="0.35">
      <c r="A450" s="8" t="s">
        <v>26</v>
      </c>
      <c r="B450" s="16">
        <f>SUM(L450:AX450)</f>
        <v>404.50833333333338</v>
      </c>
      <c r="C450" s="8" t="s">
        <v>799</v>
      </c>
      <c r="D450" s="8" t="s">
        <v>154</v>
      </c>
      <c r="E450" s="33">
        <v>1</v>
      </c>
      <c r="F450" s="8">
        <v>0</v>
      </c>
      <c r="G450" s="8" t="s">
        <v>19</v>
      </c>
      <c r="H450" s="8" t="s">
        <v>463</v>
      </c>
      <c r="I450" s="8">
        <v>24</v>
      </c>
      <c r="J450" s="8">
        <v>139</v>
      </c>
      <c r="K450" s="8">
        <v>150</v>
      </c>
      <c r="L450" s="16">
        <f>IF( 数据!L450&lt;=6,(数据!L450-1)*权重!B$48,              IF(数据!L450&lt;=12, 5*权重!B$48+(数据!L450-6)*权重!B$49,                              5*权重!B$48+6*权重!B$49+(数据!L450-12)*权重!B$51              )
 )</f>
        <v>3.4666666666666668</v>
      </c>
      <c r="M450" s="16">
        <f>IF( 数据!M450&lt;=6,(数据!M450-1)*权重!C$48,              IF(数据!M450&lt;=12, 5*权重!C$48+(数据!M450-6)*权重!C$49,                              5*权重!C$48+6*权重!C$49+(数据!M450-12)*权重!C$51              )
 )</f>
        <v>1.3333333333333335</v>
      </c>
      <c r="N450" s="16">
        <f>IF( 数据!N450&lt;=6,(数据!N450-1)*权重!D$48,              IF(数据!N450&lt;=12, 5*权重!D$48+(数据!N450-6)*权重!D$49,                              5*权重!D$48+6*权重!D$49+(数据!N450-12)*权重!D$51              )
 )</f>
        <v>-0.55833333333333335</v>
      </c>
      <c r="O450" s="16">
        <f>IF( 数据!O450&lt;=6,(数据!O450-1)*权重!E$48,              IF(数据!O450&lt;=12, 5*权重!E$48+(数据!O450-6)*权重!E$49,                              5*权重!E$48+6*权重!E$49+(数据!O450-12)*权重!E$51              )
 )</f>
        <v>0</v>
      </c>
      <c r="P450" s="16">
        <f>IF( 数据!P450&lt;=6,(数据!P450-1)*权重!F$48,              IF(数据!P450&lt;=12, 5*权重!F$48+(数据!P450-6)*权重!F$49,                              5*权重!F$48+6*权重!F$49+(数据!P450-12)*权重!F$51              )
 )</f>
        <v>-3.1166666666666663</v>
      </c>
      <c r="Q450" s="16">
        <f>IF( 数据!Q450&lt;=6,(数据!Q450-1)*权重!G$48,              IF(数据!Q450&lt;=12, 5*权重!G$48+(数据!Q450-6)*权重!G$49,                              5*权重!G$48+6*权重!G$49+(数据!Q450-12)*权重!G$51              )
 )</f>
        <v>0</v>
      </c>
      <c r="R450" s="16">
        <f>IF( 数据!R450&lt;=6,(数据!R450-1)*权重!H$48,              IF(数据!R450&lt;=12, 5*权重!H$48+(数据!R450-6)*权重!H$49,                              5*权重!H$48+6*权重!H$49+(数据!R450-12)*权重!H$51              )
 )</f>
        <v>0</v>
      </c>
      <c r="S450" s="16">
        <f>IF( 数据!S450&lt;=6,(数据!S450-1)*权重!I$48,              IF(数据!S450&lt;=12, 5*权重!I$48+(数据!S450-6)*权重!I$49,                              5*权重!I$48+6*权重!I$49+(数据!S450-12)*权重!I$51              )
 )</f>
        <v>17.933333333333334</v>
      </c>
      <c r="T450" s="16">
        <f>IF( 数据!T450&lt;=6,(数据!T450-1)*权重!J$48,              IF(数据!T450&lt;=12, 5*权重!J$48+(数据!T450-6)*权重!J$49,                              5*权重!J$48+6*权重!J$49+(数据!T450-12)*权重!J$51              )
 )</f>
        <v>0.29999999999999982</v>
      </c>
      <c r="U450" s="16">
        <f>IF( 数据!U450&lt;=6,(数据!U450-1)*权重!K$48,              IF(数据!U450&lt;=12, 5*权重!K$48+(数据!U450-6)*权重!K$49,                              5*权重!K$48+6*权重!K$49+(数据!U450-12)*权重!K$51              )
 )</f>
        <v>0</v>
      </c>
      <c r="V450" s="16">
        <f>IF( 数据!V450&lt;=6,(数据!V450-1)*权重!L$48,              IF(数据!V450&lt;=12, 5*权重!L$48+(数据!V450-6)*权重!L$49,                              5*权重!L$48+6*权重!L$49+(数据!V450-12)*权重!L$51              )
 )</f>
        <v>7.1333333333333346</v>
      </c>
      <c r="W450" s="16">
        <f>IF( 数据!W450&lt;=6,(数据!W450-1)*权重!M$48,              IF(数据!W450&lt;=12, 5*权重!M$48+(数据!W450-6)*权重!M$49,                              5*权重!M$48+6*权重!M$49+(数据!W450-12)*权重!M$51              )
 )</f>
        <v>0.76666666666666661</v>
      </c>
      <c r="X450" s="16">
        <f>IF( 数据!X450&lt;=6,(数据!X450-1)*权重!N$48,              IF(数据!X450&lt;=12, 5*权重!N$48+(数据!X450-6)*权重!N$49,                              5*权重!N$48+6*权重!N$49+(数据!X450-12)*权重!N$51              )
 )</f>
        <v>1.8833333333333333</v>
      </c>
      <c r="Y450" s="16">
        <f>IF( 数据!Y450&lt;=6,(数据!Y450-1)*权重!O$48,              IF(数据!Y450&lt;=12, 5*权重!O$48+(数据!Y450-6)*权重!O$49,                              5*权重!O$48+6*权重!O$49+(数据!Y450-12)*权重!O$51              )
 )</f>
        <v>1.7</v>
      </c>
      <c r="Z450" s="16">
        <f>IF( 数据!Z450&lt;=6,(数据!Z450-1)*权重!P$48,              IF(数据!Z450&lt;=10, 5*权重!P$48+(数据!Z450-4)*权重!P$50,                              5*权重!P$48+4*权重!P$50+(数据!Z450-10)*权重!P$52              )  )</f>
        <v>-1.425</v>
      </c>
      <c r="AA450" s="16">
        <f>IF( 数据!AA450&lt;=6,(数据!AA450-1)*权重!Q$48,              IF(数据!AA450&lt;=12, 5*权重!Q$48+(数据!AA450-6)*权重!Q$49,                              5*权重!Q$48+6*权重!Q$49+(数据!AA450-12)*权重!Q$51              )
 )</f>
        <v>5.166666666666667</v>
      </c>
      <c r="AB450" s="16">
        <f>IF( 数据!AB450&lt;=6,(数据!AB450-1)*权重!R$48,              IF(数据!AB450&lt;=10, 5*权重!R$48+(数据!AB450-4)*权重!R$50,                              5*权重!R$48+4*权重!R$50+(数据!AB450-10)*权重!R$52              )  )</f>
        <v>56.75</v>
      </c>
      <c r="AC450" s="16">
        <f>IF( 数据!AC450&lt;=6,(数据!AC450-1)*权重!S$48,              IF(数据!AC450&lt;=12, 5*权重!S$48+(数据!AC450-6)*权重!S$49,                              5*权重!S$48+6*权重!S$49+(数据!AC450-12)*权重!S$51              )
 )</f>
        <v>18.75</v>
      </c>
      <c r="AD450" s="16">
        <f>IF( 数据!AD450&lt;=6,(数据!AD450-1)*权重!T$48,              IF(数据!AD450&lt;=12, 5*权重!T$48+(数据!AD450-6)*权重!T$49,                              5*权重!T$48+6*权重!T$49+(数据!AD450-12)*权重!T$51              )
 )</f>
        <v>-0.83333333333333304</v>
      </c>
      <c r="AE450" s="16">
        <f>IF( 数据!AE450&lt;=6,(数据!AE450-1)*权重!U$48,              IF(数据!AE450&lt;=10, 5*权重!U$48+(数据!AE450-4)*权重!U$50,                              5*权重!U$48+4*权重!U$50+(数据!AE450-10)*权重!U$52              )  )</f>
        <v>-2.7249999999999996</v>
      </c>
      <c r="AF450" s="16">
        <f>IF( 数据!AF450&lt;=6,(数据!AF450-1)*权重!V$48,              IF(数据!AF450&lt;=10, 5*权重!V$48+(数据!AF450-4)*权重!V$50,                              5*权重!V$48+4*权重!V$50+(数据!AF450-10)*权重!V$52              )  )</f>
        <v>7.3500000000000005</v>
      </c>
      <c r="AG450" s="16">
        <f>IF( 数据!AG450&lt;=6,(数据!AG450-1)*权重!W$48,              IF(数据!AG450&lt;=12, 5*权重!W$48+(数据!AG450-6)*权重!W$49,                              5*权重!W$48+6*权重!W$49+(数据!AG450-12)*权重!W$51              )
 )</f>
        <v>3.0999999999999996</v>
      </c>
      <c r="AH450" s="16">
        <f>IF( 数据!AH450&lt;=6,(数据!AH450-1)*权重!X$48,              IF(数据!AH450&lt;=10, 5*权重!X$48+(数据!AH450-4)*权重!X$50,                              5*权重!X$48+4*权重!X$50+(数据!AH450-10)*权重!X$52              )  )</f>
        <v>-4.9999999999999989E-2</v>
      </c>
      <c r="AI450" s="16">
        <f>IF( 数据!AI450&lt;=6,(数据!AI450-1)*权重!Y$48,              IF(数据!AI450&lt;=12, 5*权重!Y$48+(数据!AI450-6)*权重!Y$49,                              5*权重!Y$48+6*权重!Y$49+(数据!AI450-12)*权重!Y$51              )
 )</f>
        <v>0</v>
      </c>
      <c r="AJ450" s="16">
        <f>IF( 数据!AJ450&lt;=6,(数据!AJ450-1)*权重!Z$48,              IF(数据!AJ450&lt;=10, 5*权重!Z$48+(数据!AJ450-4)*权重!Z$50,                              5*权重!Z$48+4*权重!Z$50+(数据!AJ450-10)*权重!Z$52              )  )</f>
        <v>9.25</v>
      </c>
      <c r="AK450" s="16">
        <f>IF( 数据!AK450&lt;=6,(数据!AK450-1)*权重!AA$48,              IF(数据!AK450&lt;=10, 5*权重!AA$48+(数据!AK450-4)*权重!AA$50,                              5*权重!AA$48+4*权重!AA$50+(数据!AK450-10)*权重!AA$52              )  )</f>
        <v>-1.2750000000000001</v>
      </c>
      <c r="AL450" s="16">
        <f>IF( 数据!AL450&lt;=6,(数据!AL450-1)*权重!AB$48,              IF(数据!AL450&lt;=12, 5*权重!AB$48+(数据!AL450-6)*权重!AB$49,                              5*权重!AB$48+6*权重!AB$49+(数据!AL450-12)*权重!AB$51              )
 )</f>
        <v>10.833333333333332</v>
      </c>
      <c r="AM450" s="16">
        <f>IF( 数据!AM450&lt;=6,(数据!AM450-1)*权重!AC$48,              IF(数据!AM450&lt;=12, 5*权重!AC$48+(数据!AM450-6)*权重!AC$49,                              5*权重!AC$48+6*权重!AC$49+(数据!AM450-12)*权重!AC$51              )
 )</f>
        <v>8.3666666666666671</v>
      </c>
      <c r="AN450" s="16">
        <f>IF( 数据!AN450&lt;=6,(数据!AN450-1)*权重!AD$48,              IF(数据!AN450&lt;=12, 5*权重!AD$48+(数据!AN450-6)*权重!AD$49,                              5*权重!AD$48+6*权重!AD$49+(数据!AN450-12)*权重!AD$51              )
 )</f>
        <v>77.333333333333329</v>
      </c>
      <c r="AO450" s="16">
        <f>IF( 数据!AO450&lt;=6,(数据!AO450-1)*权重!AE$48,              IF(数据!AO450&lt;=12, 5*权重!AE$48+(数据!AO450-6)*权重!AE$49,                              5*权重!AE$48+6*权重!AE$49+(数据!AO450-12)*权重!AE$51              )
 )</f>
        <v>11.116666666666667</v>
      </c>
      <c r="AP450" s="16">
        <f>IF( 数据!AP450&lt;=6,(数据!AP450-1)*权重!AF$48,              IF(数据!AP450&lt;=12, 5*权重!AF$48+(数据!AP450-6)*权重!AF$49,                              5*权重!AF$48+6*权重!AF$49+(数据!AP450-12)*权重!AF$51              )
 )</f>
        <v>14.466666666666667</v>
      </c>
      <c r="AQ450" s="16">
        <f>IF( 数据!AQ450&lt;=6,(数据!AQ450-1)*权重!AG$48,              IF(数据!AQ450&lt;=12, 5*权重!AG$48+(数据!AQ450-6)*权重!AG$49,                              5*权重!AG$48+6*权重!AG$49+(数据!AQ450-12)*权重!AG$51              )
 )</f>
        <v>18.833333333333336</v>
      </c>
      <c r="AR450" s="16">
        <f>IF( 数据!AR450&lt;=6,(数据!AR450-1)*权重!AH$48,              IF(数据!AR450&lt;=12, 5*权重!AH$48+(数据!AR450-6)*权重!AH$49,                              5*权重!AH$48+6*权重!AH$49+(数据!AR450-12)*权重!AH$51              )
 )</f>
        <v>14.566666666666665</v>
      </c>
      <c r="AS450" s="16">
        <f>IF( 数据!AS450&lt;=6,(数据!AS450-1)*权重!AI$48,              IF(数据!AS450&lt;=12, 5*权重!AI$48+(数据!AS450-6)*权重!AI$49,                              5*权重!AI$48+6*权重!AI$49+(数据!AS450-12)*权重!AI$51              )
 )</f>
        <v>4.416666666666667</v>
      </c>
      <c r="AT450" s="16">
        <f>IF( 数据!AT450&lt;=6,(数据!AT450-1)*权重!AJ$48,              IF(数据!AT450&lt;=12, 5*权重!AJ$48+(数据!AT450-6)*权重!AJ$49,                              5*权重!AJ$48+6*权重!AJ$49+(数据!AT450-12)*权重!AJ$51              )
 )</f>
        <v>76.75</v>
      </c>
      <c r="AU450" s="16">
        <f>IF( 数据!AU450&lt;=6,(数据!AU450-1)*权重!AK$48,              IF(数据!AU450&lt;=12, 5*权重!AK$48+(数据!AU450-6)*权重!AK$49,                              5*权重!AK$48+6*权重!AK$49+(数据!AU450-12)*权重!AK$51              )
 )</f>
        <v>14.799999999999999</v>
      </c>
      <c r="AV450" s="16">
        <f>IF( 数据!AV450&lt;=6,(数据!AV450-1)*权重!AL$48,              IF(数据!AV450&lt;=10, 5*权重!AL$48+(数据!AV450-4)*权重!AL$50,                              5*权重!AL$48+4*权重!AL$50+(数据!AV450-10)*权重!AL$52              )  )</f>
        <v>2.9749999999999996</v>
      </c>
      <c r="AW450" s="16">
        <f>IF( 数据!AW450&lt;=6,(数据!AW450-1)*权重!AM$48,              IF(数据!AW450&lt;=10, 5*权重!AM$48+(数据!AW450-4)*权重!AM$50,                              5*权重!AM$48+4*权重!AM$50+(数据!AW450-10)*权重!AM$52              )  )</f>
        <v>3.0750000000000002</v>
      </c>
      <c r="AX450" s="16">
        <f>IF( 数据!AX450&lt;=6,(数据!AX450-1)*权重!AN$48,              IF(数据!AX450&lt;=10, 5*权重!AN$48+(数据!AX450-4)*权重!AN$50,                              5*权重!AN$48+4*权重!AN$50+(数据!AX450-10)*权重!AN$52              )  )</f>
        <v>22.074999999999999</v>
      </c>
      <c r="AY450" s="8">
        <v>4</v>
      </c>
      <c r="AZ450" s="8">
        <v>2</v>
      </c>
      <c r="BA450" s="8">
        <v>2</v>
      </c>
      <c r="BB450" s="8">
        <v>4</v>
      </c>
      <c r="BC450" s="8">
        <v>1</v>
      </c>
      <c r="BD450" s="8">
        <v>1</v>
      </c>
      <c r="BE450" s="8">
        <v>3</v>
      </c>
      <c r="BF450" s="8">
        <v>3</v>
      </c>
      <c r="BG450" s="8">
        <v>2</v>
      </c>
      <c r="BH450" s="8">
        <v>2</v>
      </c>
      <c r="BI450" s="8">
        <v>2</v>
      </c>
      <c r="BJ450" s="8" t="s">
        <v>26</v>
      </c>
      <c r="BK450" s="8" t="s">
        <v>20</v>
      </c>
      <c r="BL450" s="8">
        <v>14</v>
      </c>
      <c r="BM450" s="8" t="s">
        <v>26</v>
      </c>
      <c r="BN450" s="8"/>
      <c r="BO450" s="8">
        <v>3</v>
      </c>
      <c r="BP450" s="34">
        <v>47299</v>
      </c>
      <c r="BQ450" s="8" t="s">
        <v>21</v>
      </c>
      <c r="BR450" s="8" t="s">
        <v>156</v>
      </c>
    </row>
    <row r="451" spans="1:70" ht="15.5" thickBot="1" x14ac:dyDescent="0.35">
      <c r="A451" s="8" t="s">
        <v>26</v>
      </c>
      <c r="B451" s="16">
        <f t="shared" si="17"/>
        <v>417.29750000000007</v>
      </c>
      <c r="C451" s="8" t="s">
        <v>800</v>
      </c>
      <c r="D451" s="8" t="s">
        <v>154</v>
      </c>
      <c r="E451" s="33">
        <v>1</v>
      </c>
      <c r="F451" s="8">
        <v>0</v>
      </c>
      <c r="G451" s="8" t="s">
        <v>20</v>
      </c>
      <c r="H451" s="8" t="s">
        <v>373</v>
      </c>
      <c r="I451" s="8">
        <v>22</v>
      </c>
      <c r="J451" s="8">
        <v>138</v>
      </c>
      <c r="K451" s="8">
        <v>156</v>
      </c>
      <c r="L451" s="16">
        <f>IF( 数据!L451&lt;=6,(数据!L451-1)*权重!B$48,              IF(数据!L451&lt;=12, 5*权重!B$48+(数据!L451-6)*权重!B$49,                              5*权重!B$48+6*权重!B$49+(数据!L451-12)*权重!B$51              )
 )</f>
        <v>3.9333333333333331</v>
      </c>
      <c r="M451" s="16">
        <f>IF( 数据!M451&lt;=6,(数据!M451-1)*权重!C$48,              IF(数据!M451&lt;=12, 5*权重!C$48+(数据!M451-6)*权重!C$49,                              5*权重!C$48+6*权重!C$49+(数据!M451-12)*权重!C$51              )
 )</f>
        <v>0.5</v>
      </c>
      <c r="N451" s="16">
        <f>IF( 数据!N451&lt;=6,(数据!N451-1)*权重!D$48,              IF(数据!N451&lt;=12, 5*权重!D$48+(数据!N451-6)*权重!D$49,                              5*权重!D$48+6*权重!D$49+(数据!N451-12)*权重!D$51              )
 )</f>
        <v>-1.4999999999999902E-2</v>
      </c>
      <c r="O451" s="16">
        <f>IF( 数据!O451&lt;=6,(数据!O451-1)*权重!E$48,              IF(数据!O451&lt;=12, 5*权重!E$48+(数据!O451-6)*权重!E$49,                              5*权重!E$48+6*权重!E$49+(数据!O451-12)*权重!E$51              )
 )</f>
        <v>0</v>
      </c>
      <c r="P451" s="16">
        <f>IF( 数据!P451&lt;=6,(数据!P451-1)*权重!F$48,              IF(数据!P451&lt;=12, 5*权重!F$48+(数据!P451-6)*权重!F$49,                              5*权重!F$48+6*权重!F$49+(数据!P451-12)*权重!F$51              )
 )</f>
        <v>-1.9666666666666663</v>
      </c>
      <c r="Q451" s="16">
        <f>IF( 数据!Q451&lt;=6,(数据!Q451-1)*权重!G$48,              IF(数据!Q451&lt;=12, 5*权重!G$48+(数据!Q451-6)*权重!G$49,                              5*权重!G$48+6*权重!G$49+(数据!Q451-12)*权重!G$51              )
 )</f>
        <v>0</v>
      </c>
      <c r="R451" s="16">
        <f>IF( 数据!R451&lt;=6,(数据!R451-1)*权重!H$48,              IF(数据!R451&lt;=12, 5*权重!H$48+(数据!R451-6)*权重!H$49,                              5*权重!H$48+6*权重!H$49+(数据!R451-12)*权重!H$51              )
 )</f>
        <v>0</v>
      </c>
      <c r="S451" s="16">
        <f>IF( 数据!S451&lt;=6,(数据!S451-1)*权重!I$48,              IF(数据!S451&lt;=12, 5*权重!I$48+(数据!S451-6)*权重!I$49,                              5*权重!I$48+6*权重!I$49+(数据!S451-12)*权重!I$51              )
 )</f>
        <v>20.666666666666664</v>
      </c>
      <c r="T451" s="16">
        <f>IF( 数据!T451&lt;=6,(数据!T451-1)*权重!J$48,              IF(数据!T451&lt;=12, 5*权重!J$48+(数据!T451-6)*权重!J$49,                              5*权重!J$48+6*权重!J$49+(数据!T451-12)*权重!J$51              )
 )</f>
        <v>2.8833333333333333</v>
      </c>
      <c r="U451" s="16">
        <f>IF( 数据!U451&lt;=6,(数据!U451-1)*权重!K$48,              IF(数据!U451&lt;=12, 5*权重!K$48+(数据!U451-6)*权重!K$49,                              5*权重!K$48+6*权重!K$49+(数据!U451-12)*权重!K$51              )
 )</f>
        <v>0</v>
      </c>
      <c r="V451" s="16">
        <f>IF( 数据!V451&lt;=6,(数据!V451-1)*权重!L$48,              IF(数据!V451&lt;=12, 5*权重!L$48+(数据!V451-6)*权重!L$49,                              5*权重!L$48+6*权重!L$49+(数据!V451-12)*权重!L$51              )
 )</f>
        <v>8.1666666666666679</v>
      </c>
      <c r="W451" s="16">
        <f>IF( 数据!W451&lt;=6,(数据!W451-1)*权重!M$48,              IF(数据!W451&lt;=12, 5*权重!M$48+(数据!W451-6)*权重!M$49,                              5*权重!M$48+6*权重!M$49+(数据!W451-12)*权重!M$51              )
 )</f>
        <v>0.76666666666666661</v>
      </c>
      <c r="X451" s="16">
        <f>IF( 数据!X451&lt;=6,(数据!X451-1)*权重!N$48,              IF(数据!X451&lt;=12, 5*权重!N$48+(数据!X451-6)*权重!N$49,                              5*权重!N$48+6*权重!N$49+(数据!X451-12)*权重!N$51              )
 )</f>
        <v>2.0499999999999998</v>
      </c>
      <c r="Y451" s="16">
        <f>IF( 数据!Y451&lt;=6,(数据!Y451-1)*权重!O$48,              IF(数据!Y451&lt;=12, 5*权重!O$48+(数据!Y451-6)*权重!O$49,                              5*权重!O$48+6*权重!O$49+(数据!Y451-12)*权重!O$51              )
 )</f>
        <v>1.7</v>
      </c>
      <c r="Z451" s="16">
        <f>IF( 数据!Z451&lt;=6,(数据!Z451-1)*权重!P$48,              IF(数据!Z451&lt;=10, 5*权重!P$48+(数据!Z451-4)*权重!P$50,                              5*权重!P$48+4*权重!P$50+(数据!Z451-10)*权重!P$52              )  )</f>
        <v>-0.55000000000000027</v>
      </c>
      <c r="AA451" s="16">
        <f>IF( 数据!AA451&lt;=6,(数据!AA451-1)*权重!Q$48,              IF(数据!AA451&lt;=12, 5*权重!Q$48+(数据!AA451-6)*权重!Q$49,                              5*权重!Q$48+6*权重!Q$49+(数据!AA451-12)*权重!Q$51              )
 )</f>
        <v>7.1</v>
      </c>
      <c r="AB451" s="16">
        <f>IF( 数据!AB451&lt;=6,(数据!AB451-1)*权重!R$48,              IF(数据!AB451&lt;=10, 5*权重!R$48+(数据!AB451-4)*权重!R$50,                              5*权重!R$48+4*权重!R$50+(数据!AB451-10)*权重!R$52              )  )</f>
        <v>55.25</v>
      </c>
      <c r="AC451" s="16">
        <f>IF( 数据!AC451&lt;=6,(数据!AC451-1)*权重!S$48,              IF(数据!AC451&lt;=12, 5*权重!S$48+(数据!AC451-6)*权重!S$49,                              5*权重!S$48+6*权重!S$49+(数据!AC451-12)*权重!S$51              )
 )</f>
        <v>20.183333333333334</v>
      </c>
      <c r="AD451" s="16">
        <f>IF( 数据!AD451&lt;=6,(数据!AD451-1)*权重!T$48,              IF(数据!AD451&lt;=12, 5*权重!T$48+(数据!AD451-6)*权重!T$49,                              5*权重!T$48+6*权重!T$49+(数据!AD451-12)*权重!T$51              )
 )</f>
        <v>-1.2333333333333329</v>
      </c>
      <c r="AE451" s="16">
        <f>IF( 数据!AE451&lt;=6,(数据!AE451-1)*权重!U$48,              IF(数据!AE451&lt;=10, 5*权重!U$48+(数据!AE451-4)*权重!U$50,                              5*权重!U$48+4*权重!U$50+(数据!AE451-10)*权重!U$52              )  )</f>
        <v>-3.2749999999999995</v>
      </c>
      <c r="AF451" s="16">
        <f>IF( 数据!AF451&lt;=6,(数据!AF451-1)*权重!V$48,              IF(数据!AF451&lt;=10, 5*权重!V$48+(数据!AF451-4)*权重!V$50,                              5*权重!V$48+4*权重!V$50+(数据!AF451-10)*权重!V$52              )  )</f>
        <v>6.3000000000000007</v>
      </c>
      <c r="AG451" s="16">
        <f>IF( 数据!AG451&lt;=6,(数据!AG451-1)*权重!W$48,              IF(数据!AG451&lt;=12, 5*权重!W$48+(数据!AG451-6)*权重!W$49,                              5*权重!W$48+6*权重!W$49+(数据!AG451-12)*权重!W$51              )
 )</f>
        <v>3.4999999999999996</v>
      </c>
      <c r="AH451" s="16">
        <f>IF( 数据!AH451&lt;=6,(数据!AH451-1)*权重!X$48,              IF(数据!AH451&lt;=10, 5*权重!X$48+(数据!AH451-4)*权重!X$50,                              5*权重!X$48+4*权重!X$50+(数据!AH451-10)*权重!X$52              )  )</f>
        <v>-0.16249999999999998</v>
      </c>
      <c r="AI451" s="16">
        <f>IF( 数据!AI451&lt;=6,(数据!AI451-1)*权重!Y$48,              IF(数据!AI451&lt;=12, 5*权重!Y$48+(数据!AI451-6)*权重!Y$49,                              5*权重!Y$48+6*权重!Y$49+(数据!AI451-12)*权重!Y$51              )
 )</f>
        <v>0</v>
      </c>
      <c r="AJ451" s="16">
        <f>IF( 数据!AJ451&lt;=6,(数据!AJ451-1)*权重!Z$48,              IF(数据!AJ451&lt;=10, 5*权重!Z$48+(数据!AJ451-4)*权重!Z$50,                              5*权重!Z$48+4*权重!Z$50+(数据!AJ451-10)*权重!Z$52              )  )</f>
        <v>8.6625000000000014</v>
      </c>
      <c r="AK451" s="16">
        <f>IF( 数据!AK451&lt;=6,(数据!AK451-1)*权重!AA$48,              IF(数据!AK451&lt;=10, 5*权重!AA$48+(数据!AK451-4)*权重!AA$50,                              5*权重!AA$48+4*权重!AA$50+(数据!AK451-10)*权重!AA$52              )  )</f>
        <v>-1.4500000000000002</v>
      </c>
      <c r="AL451" s="16">
        <f>IF( 数据!AL451&lt;=6,(数据!AL451-1)*权重!AB$48,              IF(数据!AL451&lt;=12, 5*权重!AB$48+(数据!AL451-6)*权重!AB$49,                              5*权重!AB$48+6*权重!AB$49+(数据!AL451-12)*权重!AB$51              )
 )</f>
        <v>12.6</v>
      </c>
      <c r="AM451" s="16">
        <f>IF( 数据!AM451&lt;=6,(数据!AM451-1)*权重!AC$48,              IF(数据!AM451&lt;=12, 5*权重!AC$48+(数据!AM451-6)*权重!AC$49,                              5*权重!AC$48+6*权重!AC$49+(数据!AM451-12)*权重!AC$51              )
 )</f>
        <v>9.2333333333333343</v>
      </c>
      <c r="AN451" s="16">
        <f>IF( 数据!AN451&lt;=6,(数据!AN451-1)*权重!AD$48,              IF(数据!AN451&lt;=12, 5*权重!AD$48+(数据!AN451-6)*权重!AD$49,                              5*权重!AD$48+6*权重!AD$49+(数据!AN451-12)*权重!AD$51              )
 )</f>
        <v>82.0625</v>
      </c>
      <c r="AO451" s="16">
        <f>IF( 数据!AO451&lt;=6,(数据!AO451-1)*权重!AE$48,              IF(数据!AO451&lt;=12, 5*权重!AE$48+(数据!AO451-6)*权重!AE$49,                              5*权重!AE$48+6*权重!AE$49+(数据!AO451-12)*权重!AE$51              )
 )</f>
        <v>9.7333333333333343</v>
      </c>
      <c r="AP451" s="16">
        <f>IF( 数据!AP451&lt;=6,(数据!AP451-1)*权重!AF$48,              IF(数据!AP451&lt;=12, 5*权重!AF$48+(数据!AP451-6)*权重!AF$49,                              5*权重!AF$48+6*权重!AF$49+(数据!AP451-12)*权重!AF$51              )
 )</f>
        <v>15.433333333333334</v>
      </c>
      <c r="AQ451" s="16">
        <f>IF( 数据!AQ451&lt;=6,(数据!AQ451-1)*权重!AG$48,              IF(数据!AQ451&lt;=12, 5*权重!AG$48+(数据!AQ451-6)*权重!AG$49,                              5*权重!AG$48+6*权重!AG$49+(数据!AQ451-12)*权重!AG$51              )
 )</f>
        <v>18.316666666666666</v>
      </c>
      <c r="AR451" s="16">
        <f>IF( 数据!AR451&lt;=6,(数据!AR451-1)*权重!AH$48,              IF(数据!AR451&lt;=12, 5*权重!AH$48+(数据!AR451-6)*权重!AH$49,                              5*权重!AH$48+6*权重!AH$49+(数据!AR451-12)*权重!AH$51              )
 )</f>
        <v>15.733333333333333</v>
      </c>
      <c r="AS451" s="16">
        <f>IF( 数据!AS451&lt;=6,(数据!AS451-1)*权重!AI$48,              IF(数据!AS451&lt;=12, 5*权重!AI$48+(数据!AS451-6)*权重!AI$49,                              5*权重!AI$48+6*权重!AI$49+(数据!AS451-12)*权重!AI$51              )
 )</f>
        <v>1.8500000000000005</v>
      </c>
      <c r="AT451" s="16">
        <f>IF( 数据!AT451&lt;=6,(数据!AT451-1)*权重!AJ$48,              IF(数据!AT451&lt;=12, 5*权重!AJ$48+(数据!AT451-6)*权重!AJ$49,                              5*权重!AJ$48+6*权重!AJ$49+(数据!AT451-12)*权重!AJ$51              )
 )</f>
        <v>76.75</v>
      </c>
      <c r="AU451" s="16">
        <f>IF( 数据!AU451&lt;=6,(数据!AU451-1)*权重!AK$48,              IF(数据!AU451&lt;=12, 5*权重!AK$48+(数据!AU451-6)*权重!AK$49,                              5*权重!AK$48+6*权重!AK$49+(数据!AU451-12)*权重!AK$51              )
 )</f>
        <v>14.499999999999998</v>
      </c>
      <c r="AV451" s="16">
        <f>IF( 数据!AV451&lt;=6,(数据!AV451-1)*权重!AL$48,              IF(数据!AV451&lt;=10, 5*权重!AL$48+(数据!AV451-4)*权重!AL$50,                              5*权重!AL$48+4*权重!AL$50+(数据!AV451-10)*权重!AL$52              )  )</f>
        <v>2.5499999999999998</v>
      </c>
      <c r="AW451" s="16">
        <f>IF( 数据!AW451&lt;=6,(数据!AW451-1)*权重!AM$48,              IF(数据!AW451&lt;=10, 5*权重!AM$48+(数据!AW451-4)*权重!AM$50,                              5*权重!AM$48+4*权重!AM$50+(数据!AW451-10)*权重!AM$52              )  )</f>
        <v>3.45</v>
      </c>
      <c r="AX451" s="16">
        <f>IF( 数据!AX451&lt;=6,(数据!AX451-1)*权重!AN$48,              IF(数据!AX451&lt;=10, 5*权重!AN$48+(数据!AX451-4)*权重!AN$50,                              5*权重!AN$48+4*权重!AN$50+(数据!AX451-10)*权重!AN$52              )  )</f>
        <v>22.074999999999999</v>
      </c>
      <c r="AY451" s="8">
        <v>1</v>
      </c>
      <c r="AZ451" s="8">
        <v>2</v>
      </c>
      <c r="BA451" s="8">
        <v>3</v>
      </c>
      <c r="BB451" s="8">
        <v>3</v>
      </c>
      <c r="BC451" s="8">
        <v>2</v>
      </c>
      <c r="BD451" s="8">
        <v>3</v>
      </c>
      <c r="BE451" s="8">
        <v>2</v>
      </c>
      <c r="BF451" s="8">
        <v>3</v>
      </c>
      <c r="BG451" s="8">
        <v>1</v>
      </c>
      <c r="BH451" s="8">
        <v>1</v>
      </c>
      <c r="BI451" s="8">
        <v>2</v>
      </c>
      <c r="BJ451" s="8" t="s">
        <v>26</v>
      </c>
      <c r="BK451" s="8" t="s">
        <v>20</v>
      </c>
      <c r="BL451" s="8">
        <v>13</v>
      </c>
      <c r="BM451" s="8" t="s">
        <v>26</v>
      </c>
      <c r="BN451" s="8"/>
      <c r="BO451" s="8">
        <v>9</v>
      </c>
      <c r="BP451" s="34">
        <v>47664</v>
      </c>
      <c r="BQ451" s="8" t="s">
        <v>21</v>
      </c>
      <c r="BR451" s="8" t="s">
        <v>156</v>
      </c>
    </row>
    <row r="452" spans="1:70" ht="15.5" thickBot="1" x14ac:dyDescent="0.35">
      <c r="A452" s="8" t="s">
        <v>26</v>
      </c>
      <c r="B452" s="16">
        <f t="shared" si="17"/>
        <v>408.78833333333336</v>
      </c>
      <c r="C452" s="8" t="s">
        <v>801</v>
      </c>
      <c r="D452" s="8" t="s">
        <v>154</v>
      </c>
      <c r="E452" s="33">
        <v>1</v>
      </c>
      <c r="F452" s="8">
        <v>0</v>
      </c>
      <c r="G452" s="8" t="s">
        <v>20</v>
      </c>
      <c r="H452" s="8" t="s">
        <v>569</v>
      </c>
      <c r="I452" s="8">
        <v>22</v>
      </c>
      <c r="J452" s="8">
        <v>150</v>
      </c>
      <c r="K452" s="8">
        <v>165</v>
      </c>
      <c r="L452" s="16">
        <f>IF( 数据!L452&lt;=6,(数据!L452-1)*权重!B$48,              IF(数据!L452&lt;=12, 5*权重!B$48+(数据!L452-6)*权重!B$49,                              5*权重!B$48+6*权重!B$49+(数据!L452-12)*权重!B$51              )
 )</f>
        <v>3.4666666666666668</v>
      </c>
      <c r="M452" s="16">
        <f>IF( 数据!M452&lt;=6,(数据!M452-1)*权重!C$48,              IF(数据!M452&lt;=12, 5*权重!C$48+(数据!M452-6)*权重!C$49,                              5*权重!C$48+6*权重!C$49+(数据!M452-12)*权重!C$51              )
 )</f>
        <v>0.90000000000000013</v>
      </c>
      <c r="N452" s="16">
        <f>IF( 数据!N452&lt;=6,(数据!N452-1)*权重!D$48,              IF(数据!N452&lt;=12, 5*权重!D$48+(数据!N452-6)*权重!D$49,                              5*权重!D$48+6*权重!D$49+(数据!N452-12)*权重!D$51              )
 )</f>
        <v>-0.28666666666666663</v>
      </c>
      <c r="O452" s="16">
        <f>IF( 数据!O452&lt;=6,(数据!O452-1)*权重!E$48,              IF(数据!O452&lt;=12, 5*权重!E$48+(数据!O452-6)*权重!E$49,                              5*权重!E$48+6*权重!E$49+(数据!O452-12)*权重!E$51              )
 )</f>
        <v>0</v>
      </c>
      <c r="P452" s="16">
        <f>IF( 数据!P452&lt;=6,(数据!P452-1)*权重!F$48,              IF(数据!P452&lt;=12, 5*权重!F$48+(数据!P452-6)*权重!F$49,                              5*权重!F$48+6*权重!F$49+(数据!P452-12)*权重!F$51              )
 )</f>
        <v>-2.7333333333333329</v>
      </c>
      <c r="Q452" s="16">
        <f>IF( 数据!Q452&lt;=6,(数据!Q452-1)*权重!G$48,              IF(数据!Q452&lt;=12, 5*权重!G$48+(数据!Q452-6)*权重!G$49,                              5*权重!G$48+6*权重!G$49+(数据!Q452-12)*权重!G$51              )
 )</f>
        <v>0</v>
      </c>
      <c r="R452" s="16">
        <f>IF( 数据!R452&lt;=6,(数据!R452-1)*权重!H$48,              IF(数据!R452&lt;=12, 5*权重!H$48+(数据!R452-6)*权重!H$49,                              5*权重!H$48+6*权重!H$49+(数据!R452-12)*权重!H$51              )
 )</f>
        <v>0</v>
      </c>
      <c r="S452" s="16">
        <f>IF( 数据!S452&lt;=6,(数据!S452-1)*权重!I$48,              IF(数据!S452&lt;=12, 5*权重!I$48+(数据!S452-6)*权重!I$49,                              5*权重!I$48+6*权重!I$49+(数据!S452-12)*权重!I$51              )
 )</f>
        <v>19.299999999999997</v>
      </c>
      <c r="T452" s="16">
        <f>IF( 数据!T452&lt;=6,(数据!T452-1)*权重!J$48,              IF(数据!T452&lt;=12, 5*权重!J$48+(数据!T452-6)*权重!J$49,                              5*权重!J$48+6*权重!J$49+(数据!T452-12)*权重!J$51              )
 )</f>
        <v>0.29999999999999982</v>
      </c>
      <c r="U452" s="16">
        <f>IF( 数据!U452&lt;=6,(数据!U452-1)*权重!K$48,              IF(数据!U452&lt;=12, 5*权重!K$48+(数据!U452-6)*权重!K$49,                              5*权重!K$48+6*权重!K$49+(数据!U452-12)*权重!K$51              )
 )</f>
        <v>0</v>
      </c>
      <c r="V452" s="16">
        <f>IF( 数据!V452&lt;=6,(数据!V452-1)*权重!L$48,              IF(数据!V452&lt;=12, 5*权重!L$48+(数据!V452-6)*权重!L$49,                              5*权重!L$48+6*权重!L$49+(数据!V452-12)*权重!L$51              )
 )</f>
        <v>7.5000000000000009</v>
      </c>
      <c r="W452" s="16">
        <f>IF( 数据!W452&lt;=6,(数据!W452-1)*权重!M$48,              IF(数据!W452&lt;=12, 5*权重!M$48+(数据!W452-6)*权重!M$49,                              5*权重!M$48+6*权重!M$49+(数据!W452-12)*权重!M$51              )
 )</f>
        <v>0.1333333333333333</v>
      </c>
      <c r="X452" s="16">
        <f>IF( 数据!X452&lt;=6,(数据!X452-1)*权重!N$48,              IF(数据!X452&lt;=12, 5*权重!N$48+(数据!X452-6)*权重!N$49,                              5*权重!N$48+6*权重!N$49+(数据!X452-12)*权重!N$51              )
 )</f>
        <v>2.0499999999999998</v>
      </c>
      <c r="Y452" s="16">
        <f>IF( 数据!Y452&lt;=6,(数据!Y452-1)*权重!O$48,              IF(数据!Y452&lt;=12, 5*权重!O$48+(数据!Y452-6)*权重!O$49,                              5*权重!O$48+6*权重!O$49+(数据!Y452-12)*权重!O$51              )
 )</f>
        <v>1.7</v>
      </c>
      <c r="Z452" s="16">
        <f>IF( 数据!Z452&lt;=6,(数据!Z452-1)*权重!P$48,              IF(数据!Z452&lt;=10, 5*权重!P$48+(数据!Z452-4)*权重!P$50,                              5*权重!P$48+4*权重!P$50+(数据!Z452-10)*权重!P$52              )  )</f>
        <v>-1.0750000000000002</v>
      </c>
      <c r="AA452" s="16">
        <f>IF( 数据!AA452&lt;=6,(数据!AA452-1)*权重!Q$48,              IF(数据!AA452&lt;=12, 5*权重!Q$48+(数据!AA452-6)*权重!Q$49,                              5*权重!Q$48+6*权重!Q$49+(数据!AA452-12)*权重!Q$51              )
 )</f>
        <v>5.166666666666667</v>
      </c>
      <c r="AB452" s="16">
        <f>IF( 数据!AB452&lt;=6,(数据!AB452-1)*权重!R$48,              IF(数据!AB452&lt;=10, 5*权重!R$48+(数据!AB452-4)*权重!R$50,                              5*权重!R$48+4*权重!R$50+(数据!AB452-10)*权重!R$52              )  )</f>
        <v>58.25</v>
      </c>
      <c r="AC452" s="16">
        <f>IF( 数据!AC452&lt;=6,(数据!AC452-1)*权重!S$48,              IF(数据!AC452&lt;=12, 5*权重!S$48+(数据!AC452-6)*权重!S$49,                              5*权重!S$48+6*权重!S$49+(数据!AC452-12)*权重!S$51              )
 )</f>
        <v>20.866666666666667</v>
      </c>
      <c r="AD452" s="16">
        <f>IF( 数据!AD452&lt;=6,(数据!AD452-1)*权重!T$48,              IF(数据!AD452&lt;=12, 5*权重!T$48+(数据!AD452-6)*权重!T$49,                              5*权重!T$48+6*权重!T$49+(数据!AD452-12)*权重!T$51              )
 )</f>
        <v>-0.86666666666666625</v>
      </c>
      <c r="AE452" s="16">
        <f>IF( 数据!AE452&lt;=6,(数据!AE452-1)*权重!U$48,              IF(数据!AE452&lt;=10, 5*权重!U$48+(数据!AE452-4)*权重!U$50,                              5*权重!U$48+4*权重!U$50+(数据!AE452-10)*权重!U$52              )  )</f>
        <v>-2.1999999999999993</v>
      </c>
      <c r="AF452" s="16">
        <f>IF( 数据!AF452&lt;=6,(数据!AF452-1)*权重!V$48,              IF(数据!AF452&lt;=10, 5*权重!V$48+(数据!AF452-4)*权重!V$50,                              5*权重!V$48+4*权重!V$50+(数据!AF452-10)*权重!V$52              )  )</f>
        <v>7.3500000000000005</v>
      </c>
      <c r="AG452" s="16">
        <f>IF( 数据!AG452&lt;=6,(数据!AG452-1)*权重!W$48,              IF(数据!AG452&lt;=12, 5*权重!W$48+(数据!AG452-6)*权重!W$49,                              5*权重!W$48+6*权重!W$49+(数据!AG452-12)*权重!W$51              )
 )</f>
        <v>3.3</v>
      </c>
      <c r="AH452" s="16">
        <f>IF( 数据!AH452&lt;=6,(数据!AH452-1)*权重!X$48,              IF(数据!AH452&lt;=10, 5*权重!X$48+(数据!AH452-4)*权重!X$50,                              5*权重!X$48+4*权重!X$50+(数据!AH452-10)*权重!X$52              )  )</f>
        <v>6.25E-2</v>
      </c>
      <c r="AI452" s="16">
        <f>IF( 数据!AI452&lt;=6,(数据!AI452-1)*权重!Y$48,              IF(数据!AI452&lt;=12, 5*权重!Y$48+(数据!AI452-6)*权重!Y$49,                              5*权重!Y$48+6*权重!Y$49+(数据!AI452-12)*权重!Y$51              )
 )</f>
        <v>0.26666666666666666</v>
      </c>
      <c r="AJ452" s="16">
        <f>IF( 数据!AJ452&lt;=6,(数据!AJ452-1)*权重!Z$48,              IF(数据!AJ452&lt;=10, 5*权重!Z$48+(数据!AJ452-4)*权重!Z$50,                              5*权重!Z$48+4*权重!Z$50+(数据!AJ452-10)*权重!Z$52              )  )</f>
        <v>12.1875</v>
      </c>
      <c r="AK452" s="16">
        <f>IF( 数据!AK452&lt;=6,(数据!AK452-1)*权重!AA$48,              IF(数据!AK452&lt;=10, 5*权重!AA$48+(数据!AK452-4)*权重!AA$50,                              5*权重!AA$48+4*权重!AA$50+(数据!AK452-10)*权重!AA$52              )  )</f>
        <v>-0.92500000000000004</v>
      </c>
      <c r="AL452" s="16">
        <f>IF( 数据!AL452&lt;=6,(数据!AL452-1)*权重!AB$48,              IF(数据!AL452&lt;=12, 5*权重!AB$48+(数据!AL452-6)*权重!AB$49,                              5*权重!AB$48+6*权重!AB$49+(数据!AL452-12)*权重!AB$51              )
 )</f>
        <v>12.6</v>
      </c>
      <c r="AM452" s="16">
        <f>IF( 数据!AM452&lt;=6,(数据!AM452-1)*权重!AC$48,              IF(数据!AM452&lt;=12, 5*权重!AC$48+(数据!AM452-6)*权重!AC$49,                              5*权重!AC$48+6*权重!AC$49+(数据!AM452-12)*权重!AC$51              )
 )</f>
        <v>8.8666666666666671</v>
      </c>
      <c r="AN452" s="16">
        <f>IF( 数据!AN452&lt;=6,(数据!AN452-1)*权重!AD$48,              IF(数据!AN452&lt;=12, 5*权重!AD$48+(数据!AN452-6)*权重!AD$49,                              5*权重!AD$48+6*权重!AD$49+(数据!AN452-12)*权重!AD$51              )
 )</f>
        <v>77.333333333333329</v>
      </c>
      <c r="AO452" s="16">
        <f>IF( 数据!AO452&lt;=6,(数据!AO452-1)*权重!AE$48,              IF(数据!AO452&lt;=12, 5*权重!AE$48+(数据!AO452-6)*权重!AE$49,                              5*权重!AE$48+6*权重!AE$49+(数据!AO452-12)*权重!AE$51              )
 )</f>
        <v>6.9666666666666668</v>
      </c>
      <c r="AP452" s="16">
        <f>IF( 数据!AP452&lt;=6,(数据!AP452-1)*权重!AF$48,              IF(数据!AP452&lt;=12, 5*权重!AF$48+(数据!AP452-6)*权重!AF$49,                              5*权重!AF$48+6*权重!AF$49+(数据!AP452-12)*权重!AF$51              )
 )</f>
        <v>13.5</v>
      </c>
      <c r="AQ452" s="16">
        <f>IF( 数据!AQ452&lt;=6,(数据!AQ452-1)*权重!AG$48,              IF(数据!AQ452&lt;=12, 5*权重!AG$48+(数据!AQ452-6)*权重!AG$49,                              5*权重!AG$48+6*权重!AG$49+(数据!AQ452-12)*权重!AG$51              )
 )</f>
        <v>19.350000000000001</v>
      </c>
      <c r="AR452" s="16">
        <f>IF( 数据!AR452&lt;=6,(数据!AR452-1)*权重!AH$48,              IF(数据!AR452&lt;=12, 5*权重!AH$48+(数据!AR452-6)*权重!AH$49,                              5*权重!AH$48+6*权重!AH$49+(数据!AR452-12)*权重!AH$51              )
 )</f>
        <v>15.733333333333333</v>
      </c>
      <c r="AS452" s="16">
        <f>IF( 数据!AS452&lt;=6,(数据!AS452-1)*权重!AI$48,              IF(数据!AS452&lt;=12, 5*权重!AI$48+(数据!AS452-6)*权重!AI$49,                              5*权重!AI$48+6*权重!AI$49+(数据!AS452-12)*权重!AI$51              )
 )</f>
        <v>7.6000000000000014</v>
      </c>
      <c r="AT452" s="16">
        <f>IF( 数据!AT452&lt;=6,(数据!AT452-1)*权重!AJ$48,              IF(数据!AT452&lt;=12, 5*权重!AJ$48+(数据!AT452-6)*权重!AJ$49,                              5*权重!AJ$48+6*权重!AJ$49+(数据!AT452-12)*权重!AJ$51              )
 )</f>
        <v>67</v>
      </c>
      <c r="AU452" s="16">
        <f>IF( 数据!AU452&lt;=6,(数据!AU452-1)*权重!AK$48,              IF(数据!AU452&lt;=12, 5*权重!AK$48+(数据!AU452-6)*权重!AK$49,                              5*权重!AK$48+6*权重!AK$49+(数据!AU452-12)*权重!AK$51              )
 )</f>
        <v>14.2</v>
      </c>
      <c r="AV452" s="16">
        <f>IF( 数据!AV452&lt;=6,(数据!AV452-1)*权重!AL$48,              IF(数据!AV452&lt;=10, 5*权重!AL$48+(数据!AV452-4)*权重!AL$50,                              5*权重!AL$48+4*权重!AL$50+(数据!AV452-10)*权重!AL$52              )  )</f>
        <v>2.9749999999999996</v>
      </c>
      <c r="AW452" s="16">
        <f>IF( 数据!AW452&lt;=6,(数据!AW452-1)*权重!AM$48,              IF(数据!AW452&lt;=10, 5*权重!AM$48+(数据!AW452-4)*权重!AM$50,                              5*权重!AM$48+4*权重!AM$50+(数据!AW452-10)*权重!AM$52              )  )</f>
        <v>4.2</v>
      </c>
      <c r="AX452" s="16">
        <f>IF( 数据!AX452&lt;=6,(数据!AX452-1)*权重!AN$48,              IF(数据!AX452&lt;=10, 5*权重!AN$48+(数据!AX452-4)*权重!AN$50,                              5*权重!AN$48+4*权重!AN$50+(数据!AX452-10)*权重!AN$52              )  )</f>
        <v>23.75</v>
      </c>
      <c r="AY452" s="8">
        <v>2</v>
      </c>
      <c r="AZ452" s="8">
        <v>1</v>
      </c>
      <c r="BA452" s="8">
        <v>1</v>
      </c>
      <c r="BB452" s="8">
        <v>2</v>
      </c>
      <c r="BC452" s="8">
        <v>2</v>
      </c>
      <c r="BD452" s="8">
        <v>2</v>
      </c>
      <c r="BE452" s="8">
        <v>1</v>
      </c>
      <c r="BF452" s="8">
        <v>3</v>
      </c>
      <c r="BG452" s="8">
        <v>2</v>
      </c>
      <c r="BH452" s="8">
        <v>1</v>
      </c>
      <c r="BI452" s="8">
        <v>3</v>
      </c>
      <c r="BJ452" s="8" t="s">
        <v>26</v>
      </c>
      <c r="BK452" s="8" t="s">
        <v>20</v>
      </c>
      <c r="BL452" s="8">
        <v>15</v>
      </c>
      <c r="BM452" s="8" t="s">
        <v>26</v>
      </c>
      <c r="BN452" s="8"/>
      <c r="BO452" s="8">
        <v>7</v>
      </c>
      <c r="BP452" s="34">
        <v>47299</v>
      </c>
      <c r="BQ452" s="8" t="s">
        <v>21</v>
      </c>
      <c r="BR452" s="8" t="s">
        <v>156</v>
      </c>
    </row>
    <row r="453" spans="1:70" ht="15.5" thickBot="1" x14ac:dyDescent="0.35">
      <c r="A453" s="8" t="s">
        <v>26</v>
      </c>
      <c r="B453" s="16">
        <f t="shared" si="17"/>
        <v>398.87833333333333</v>
      </c>
      <c r="C453" s="8" t="s">
        <v>802</v>
      </c>
      <c r="D453" s="8" t="s">
        <v>154</v>
      </c>
      <c r="E453" s="33">
        <v>1</v>
      </c>
      <c r="F453" s="8">
        <v>0</v>
      </c>
      <c r="G453" s="8" t="s">
        <v>20</v>
      </c>
      <c r="H453" s="8" t="s">
        <v>221</v>
      </c>
      <c r="I453" s="8">
        <v>27</v>
      </c>
      <c r="J453" s="8">
        <v>135</v>
      </c>
      <c r="K453" s="8">
        <v>138</v>
      </c>
      <c r="L453" s="16">
        <f>IF( 数据!L453&lt;=6,(数据!L453-1)*权重!B$48,              IF(数据!L453&lt;=12, 5*权重!B$48+(数据!L453-6)*权重!B$49,                              5*权重!B$48+6*权重!B$49+(数据!L453-12)*权重!B$51              )
 )</f>
        <v>3.4666666666666668</v>
      </c>
      <c r="M453" s="16">
        <f>IF( 数据!M453&lt;=6,(数据!M453-1)*权重!C$48,              IF(数据!M453&lt;=12, 5*权重!C$48+(数据!M453-6)*权重!C$49,                              5*权重!C$48+6*权重!C$49+(数据!M453-12)*权重!C$51              )
 )</f>
        <v>1.3</v>
      </c>
      <c r="N453" s="16">
        <f>IF( 数据!N453&lt;=6,(数据!N453-1)*权重!D$48,              IF(数据!N453&lt;=12, 5*权重!D$48+(数据!N453-6)*权重!D$49,                              5*权重!D$48+6*权重!D$49+(数据!N453-12)*权重!D$51              )
 )</f>
        <v>-0.82999999999999985</v>
      </c>
      <c r="O453" s="16">
        <f>IF( 数据!O453&lt;=6,(数据!O453-1)*权重!E$48,              IF(数据!O453&lt;=12, 5*权重!E$48+(数据!O453-6)*权重!E$49,                              5*权重!E$48+6*权重!E$49+(数据!O453-12)*权重!E$51              )
 )</f>
        <v>0</v>
      </c>
      <c r="P453" s="16">
        <f>IF( 数据!P453&lt;=6,(数据!P453-1)*权重!F$48,              IF(数据!P453&lt;=12, 5*权重!F$48+(数据!P453-6)*权重!F$49,                              5*权重!F$48+6*权重!F$49+(数据!P453-12)*权重!F$51              )
 )</f>
        <v>-2.7333333333333329</v>
      </c>
      <c r="Q453" s="16">
        <f>IF( 数据!Q453&lt;=6,(数据!Q453-1)*权重!G$48,              IF(数据!Q453&lt;=12, 5*权重!G$48+(数据!Q453-6)*权重!G$49,                              5*权重!G$48+6*权重!G$49+(数据!Q453-12)*权重!G$51              )
 )</f>
        <v>0</v>
      </c>
      <c r="R453" s="16">
        <f>IF( 数据!R453&lt;=6,(数据!R453-1)*权重!H$48,              IF(数据!R453&lt;=12, 5*权重!H$48+(数据!R453-6)*权重!H$49,                              5*权重!H$48+6*权重!H$49+(数据!R453-12)*权重!H$51              )
 )</f>
        <v>0</v>
      </c>
      <c r="S453" s="16">
        <f>IF( 数据!S453&lt;=6,(数据!S453-1)*权重!I$48,              IF(数据!S453&lt;=12, 5*权重!I$48+(数据!S453-6)*权重!I$49,                              5*权重!I$48+6*权重!I$49+(数据!S453-12)*权重!I$51              )
 )</f>
        <v>12.133333333333333</v>
      </c>
      <c r="T453" s="16">
        <f>IF( 数据!T453&lt;=6,(数据!T453-1)*权重!J$48,              IF(数据!T453&lt;=12, 5*权重!J$48+(数据!T453-6)*权重!J$49,                              5*权重!J$48+6*权重!J$49+(数据!T453-12)*权重!J$51              )
 )</f>
        <v>0.79999999999999982</v>
      </c>
      <c r="U453" s="16">
        <f>IF( 数据!U453&lt;=6,(数据!U453-1)*权重!K$48,              IF(数据!U453&lt;=12, 5*权重!K$48+(数据!U453-6)*权重!K$49,                              5*权重!K$48+6*权重!K$49+(数据!U453-12)*权重!K$51              )
 )</f>
        <v>0</v>
      </c>
      <c r="V453" s="16">
        <f>IF( 数据!V453&lt;=6,(数据!V453-1)*权重!L$48,              IF(数据!V453&lt;=12, 5*权重!L$48+(数据!V453-6)*权重!L$49,                              5*权重!L$48+6*权重!L$49+(数据!V453-12)*权重!L$51              )
 )</f>
        <v>7.1333333333333346</v>
      </c>
      <c r="W453" s="16">
        <f>IF( 数据!W453&lt;=6,(数据!W453-1)*权重!M$48,              IF(数据!W453&lt;=12, 5*权重!M$48+(数据!W453-6)*权重!M$49,                              5*权重!M$48+6*权重!M$49+(数据!W453-12)*权重!M$51              )
 )</f>
        <v>-0.5</v>
      </c>
      <c r="X453" s="16">
        <f>IF( 数据!X453&lt;=6,(数据!X453-1)*权重!N$48,              IF(数据!X453&lt;=12, 5*权重!N$48+(数据!X453-6)*权重!N$49,                              5*权重!N$48+6*权重!N$49+(数据!X453-12)*权重!N$51              )
 )</f>
        <v>3.1999999999999997</v>
      </c>
      <c r="Y453" s="16">
        <f>IF( 数据!Y453&lt;=6,(数据!Y453-1)*权重!O$48,              IF(数据!Y453&lt;=12, 5*权重!O$48+(数据!Y453-6)*权重!O$49,                              5*权重!O$48+6*权重!O$49+(数据!Y453-12)*权重!O$51              )
 )</f>
        <v>1.45</v>
      </c>
      <c r="Z453" s="16">
        <f>IF( 数据!Z453&lt;=6,(数据!Z453-1)*权重!P$48,              IF(数据!Z453&lt;=10, 5*权重!P$48+(数据!Z453-4)*权重!P$50,                              5*权重!P$48+4*权重!P$50+(数据!Z453-10)*权重!P$52              )  )</f>
        <v>-1.1000000000000001</v>
      </c>
      <c r="AA453" s="16">
        <f>IF( 数据!AA453&lt;=6,(数据!AA453-1)*权重!Q$48,              IF(数据!AA453&lt;=12, 5*权重!Q$48+(数据!AA453-6)*权重!Q$49,                              5*权重!Q$48+6*权重!Q$49+(数据!AA453-12)*权重!Q$51              )
 )</f>
        <v>5.833333333333333</v>
      </c>
      <c r="AB453" s="16">
        <f>IF( 数据!AB453&lt;=6,(数据!AB453-1)*权重!R$48,              IF(数据!AB453&lt;=10, 5*权重!R$48+(数据!AB453-4)*权重!R$50,                              5*权重!R$48+4*权重!R$50+(数据!AB453-10)*权重!R$52              )  )</f>
        <v>57.5</v>
      </c>
      <c r="AC453" s="16">
        <f>IF( 数据!AC453&lt;=6,(数据!AC453-1)*权重!S$48,              IF(数据!AC453&lt;=12, 5*权重!S$48+(数据!AC453-6)*权重!S$49,                              5*权重!S$48+6*权重!S$49+(数据!AC453-12)*权重!S$51              )
 )</f>
        <v>20.183333333333334</v>
      </c>
      <c r="AD453" s="16">
        <f>IF( 数据!AD453&lt;=6,(数据!AD453-1)*权重!T$48,              IF(数据!AD453&lt;=12, 5*权重!T$48+(数据!AD453-6)*权重!T$49,                              5*权重!T$48+6*权重!T$49+(数据!AD453-12)*权重!T$51              )
 )</f>
        <v>-1.2333333333333329</v>
      </c>
      <c r="AE453" s="16">
        <f>IF( 数据!AE453&lt;=6,(数据!AE453-1)*权重!U$48,              IF(数据!AE453&lt;=10, 5*权重!U$48+(数据!AE453-4)*权重!U$50,                              5*权重!U$48+4*权重!U$50+(数据!AE453-10)*权重!U$52              )  )</f>
        <v>-0.99999999999999956</v>
      </c>
      <c r="AF453" s="16">
        <f>IF( 数据!AF453&lt;=6,(数据!AF453-1)*权重!V$48,              IF(数据!AF453&lt;=10, 5*权重!V$48+(数据!AF453-4)*权重!V$50,                              5*权重!V$48+4*权重!V$50+(数据!AF453-10)*权重!V$52              )  )</f>
        <v>6.8250000000000011</v>
      </c>
      <c r="AG453" s="16">
        <f>IF( 数据!AG453&lt;=6,(数据!AG453-1)*权重!W$48,              IF(数据!AG453&lt;=12, 5*权重!W$48+(数据!AG453-6)*权重!W$49,                              5*权重!W$48+6*权重!W$49+(数据!AG453-12)*权重!W$51              )
 )</f>
        <v>3.3</v>
      </c>
      <c r="AH453" s="16">
        <f>IF( 数据!AH453&lt;=6,(数据!AH453-1)*权重!X$48,              IF(数据!AH453&lt;=10, 5*权重!X$48+(数据!AH453-4)*权重!X$50,                              5*权重!X$48+4*权重!X$50+(数据!AH453-10)*权重!X$52              )  )</f>
        <v>6.25E-2</v>
      </c>
      <c r="AI453" s="16">
        <f>IF( 数据!AI453&lt;=6,(数据!AI453-1)*权重!Y$48,              IF(数据!AI453&lt;=12, 5*权重!Y$48+(数据!AI453-6)*权重!Y$49,                              5*权重!Y$48+6*权重!Y$49+(数据!AI453-12)*权重!Y$51              )
 )</f>
        <v>0.26666666666666666</v>
      </c>
      <c r="AJ453" s="16">
        <f>IF( 数据!AJ453&lt;=6,(数据!AJ453-1)*权重!Z$48,              IF(数据!AJ453&lt;=10, 5*权重!Z$48+(数据!AJ453-4)*权重!Z$50,                              5*权重!Z$48+4*权重!Z$50+(数据!AJ453-10)*权重!Z$52              )  )</f>
        <v>10.425000000000001</v>
      </c>
      <c r="AK453" s="16">
        <f>IF( 数据!AK453&lt;=6,(数据!AK453-1)*权重!AA$48,              IF(数据!AK453&lt;=10, 5*权重!AA$48+(数据!AK453-4)*权重!AA$50,                              5*权重!AA$48+4*权重!AA$50+(数据!AK453-10)*权重!AA$52              )  )</f>
        <v>-0.92500000000000004</v>
      </c>
      <c r="AL453" s="16">
        <f>IF( 数据!AL453&lt;=6,(数据!AL453-1)*权重!AB$48,              IF(数据!AL453&lt;=12, 5*权重!AB$48+(数据!AL453-6)*权重!AB$49,                              5*权重!AB$48+6*权重!AB$49+(数据!AL453-12)*权重!AB$51              )
 )</f>
        <v>12.6</v>
      </c>
      <c r="AM453" s="16">
        <f>IF( 数据!AM453&lt;=6,(数据!AM453-1)*权重!AC$48,              IF(数据!AM453&lt;=12, 5*权重!AC$48+(数据!AM453-6)*权重!AC$49,                              5*权重!AC$48+6*权重!AC$49+(数据!AM453-12)*权重!AC$51              )
 )</f>
        <v>8.8666666666666671</v>
      </c>
      <c r="AN453" s="16">
        <f>IF( 数据!AN453&lt;=6,(数据!AN453-1)*权重!AD$48,              IF(数据!AN453&lt;=12, 5*权重!AD$48+(数据!AN453-6)*权重!AD$49,                              5*权重!AD$48+6*权重!AD$49+(数据!AN453-12)*权重!AD$51              )
 )</f>
        <v>60.666666666666664</v>
      </c>
      <c r="AO453" s="16">
        <f>IF( 数据!AO453&lt;=6,(数据!AO453-1)*权重!AE$48,              IF(数据!AO453&lt;=12, 5*权重!AE$48+(数据!AO453-6)*权重!AE$49,                              5*权重!AE$48+6*权重!AE$49+(数据!AO453-12)*权重!AE$51              )
 )</f>
        <v>17.7</v>
      </c>
      <c r="AP453" s="16">
        <f>IF( 数据!AP453&lt;=6,(数据!AP453-1)*权重!AF$48,              IF(数据!AP453&lt;=12, 5*权重!AF$48+(数据!AP453-6)*权重!AF$49,                              5*权重!AF$48+6*权重!AF$49+(数据!AP453-12)*权重!AF$51              )
 )</f>
        <v>15.433333333333334</v>
      </c>
      <c r="AQ453" s="16">
        <f>IF( 数据!AQ453&lt;=6,(数据!AQ453-1)*权重!AG$48,              IF(数据!AQ453&lt;=12, 5*权重!AG$48+(数据!AQ453-6)*权重!AG$49,                              5*权重!AG$48+6*权重!AG$49+(数据!AQ453-12)*权重!AG$51              )
 )</f>
        <v>19.866666666666667</v>
      </c>
      <c r="AR453" s="16">
        <f>IF( 数据!AR453&lt;=6,(数据!AR453-1)*权重!AH$48,              IF(数据!AR453&lt;=12, 5*权重!AH$48+(数据!AR453-6)*权重!AH$49,                              5*权重!AH$48+6*权重!AH$49+(数据!AR453-12)*权重!AH$51              )
 )</f>
        <v>13.399999999999999</v>
      </c>
      <c r="AS453" s="16">
        <f>IF( 数据!AS453&lt;=6,(数据!AS453-1)*权重!AI$48,              IF(数据!AS453&lt;=12, 5*权重!AI$48+(数据!AS453-6)*权重!AI$49,                              5*权重!AI$48+6*权重!AI$49+(数据!AS453-12)*权重!AI$51              )
 )</f>
        <v>7.6000000000000014</v>
      </c>
      <c r="AT453" s="16">
        <f>IF( 数据!AT453&lt;=6,(数据!AT453-1)*权重!AJ$48,              IF(数据!AT453&lt;=12, 5*权重!AJ$48+(数据!AT453-6)*权重!AJ$49,                              5*权重!AJ$48+6*权重!AJ$49+(数据!AT453-12)*权重!AJ$51              )
 )</f>
        <v>71.875</v>
      </c>
      <c r="AU453" s="16">
        <f>IF( 数据!AU453&lt;=6,(数据!AU453-1)*权重!AK$48,              IF(数据!AU453&lt;=12, 5*权重!AK$48+(数据!AU453-6)*权重!AK$49,                              5*权重!AK$48+6*权重!AK$49+(数据!AU453-12)*权重!AK$51              )
 )</f>
        <v>14.799999999999999</v>
      </c>
      <c r="AV453" s="16">
        <f>IF( 数据!AV453&lt;=6,(数据!AV453-1)*权重!AL$48,              IF(数据!AV453&lt;=10, 5*权重!AL$48+(数据!AV453-4)*权重!AL$50,                              5*权重!AL$48+4*权重!AL$50+(数据!AV453-10)*权重!AL$52              )  )</f>
        <v>3.4</v>
      </c>
      <c r="AW453" s="16">
        <f>IF( 数据!AW453&lt;=6,(数据!AW453-1)*权重!AM$48,              IF(数据!AW453&lt;=10, 5*权重!AM$48+(数据!AW453-4)*权重!AM$50,                              5*权重!AM$48+4*权重!AM$50+(数据!AW453-10)*权重!AM$52              )  )</f>
        <v>4.2</v>
      </c>
      <c r="AX453" s="16">
        <f>IF( 数据!AX453&lt;=6,(数据!AX453-1)*权重!AN$48,              IF(数据!AX453&lt;=10, 5*权重!AN$48+(数据!AX453-4)*权重!AN$50,                              5*权重!AN$48+4*权重!AN$50+(数据!AX453-10)*权重!AN$52              )  )</f>
        <v>22.912499999999998</v>
      </c>
      <c r="AY453" s="8">
        <v>1</v>
      </c>
      <c r="AZ453" s="8">
        <v>3</v>
      </c>
      <c r="BA453" s="8">
        <v>3</v>
      </c>
      <c r="BB453" s="8">
        <v>2</v>
      </c>
      <c r="BC453" s="8">
        <v>1</v>
      </c>
      <c r="BD453" s="8">
        <v>3</v>
      </c>
      <c r="BE453" s="8">
        <v>2</v>
      </c>
      <c r="BF453" s="8">
        <v>1</v>
      </c>
      <c r="BG453" s="8">
        <v>1</v>
      </c>
      <c r="BH453" s="8">
        <v>2</v>
      </c>
      <c r="BI453" s="8">
        <v>2</v>
      </c>
      <c r="BJ453" s="8" t="s">
        <v>26</v>
      </c>
      <c r="BK453" s="8" t="s">
        <v>20</v>
      </c>
      <c r="BL453" s="8">
        <v>15</v>
      </c>
      <c r="BM453" s="8" t="s">
        <v>26</v>
      </c>
      <c r="BN453" s="8"/>
      <c r="BO453" s="8">
        <v>20</v>
      </c>
      <c r="BP453" s="34">
        <v>46934</v>
      </c>
      <c r="BQ453" s="8" t="s">
        <v>21</v>
      </c>
      <c r="BR453" s="8" t="s">
        <v>156</v>
      </c>
    </row>
    <row r="454" spans="1:70" ht="15.5" thickBot="1" x14ac:dyDescent="0.35">
      <c r="A454" s="8" t="s">
        <v>26</v>
      </c>
      <c r="B454" s="16">
        <f t="shared" si="17"/>
        <v>416.48333333333323</v>
      </c>
      <c r="C454" s="8" t="s">
        <v>803</v>
      </c>
      <c r="D454" s="8" t="s">
        <v>154</v>
      </c>
      <c r="E454" s="33">
        <v>1</v>
      </c>
      <c r="F454" s="8">
        <v>0</v>
      </c>
      <c r="G454" s="8" t="s">
        <v>20</v>
      </c>
      <c r="H454" s="8" t="s">
        <v>445</v>
      </c>
      <c r="I454" s="8">
        <v>25</v>
      </c>
      <c r="J454" s="8">
        <v>150</v>
      </c>
      <c r="K454" s="8">
        <v>155</v>
      </c>
      <c r="L454" s="16">
        <f>IF( 数据!L454&lt;=6,(数据!L454-1)*权重!B$48,              IF(数据!L454&lt;=12, 5*权重!B$48+(数据!L454-6)*权重!B$49,                              5*权重!B$48+6*权重!B$49+(数据!L454-12)*权重!B$51              )
 )</f>
        <v>4.4000000000000004</v>
      </c>
      <c r="M454" s="16">
        <f>IF( 数据!M454&lt;=6,(数据!M454-1)*权重!C$48,              IF(数据!M454&lt;=12, 5*权重!C$48+(数据!M454-6)*权重!C$49,                              5*权重!C$48+6*权重!C$49+(数据!M454-12)*权重!C$51              )
 )</f>
        <v>0.5</v>
      </c>
      <c r="N454" s="16">
        <f>IF( 数据!N454&lt;=6,(数据!N454-1)*权重!D$48,              IF(数据!N454&lt;=12, 5*权重!D$48+(数据!N454-6)*权重!D$49,                              5*权重!D$48+6*权重!D$49+(数据!N454-12)*权重!D$51              )
 )</f>
        <v>0.8</v>
      </c>
      <c r="O454" s="16">
        <f>IF( 数据!O454&lt;=6,(数据!O454-1)*权重!E$48,              IF(数据!O454&lt;=12, 5*权重!E$48+(数据!O454-6)*权重!E$49,                              5*权重!E$48+6*权重!E$49+(数据!O454-12)*权重!E$51              )
 )</f>
        <v>0</v>
      </c>
      <c r="P454" s="16">
        <f>IF( 数据!P454&lt;=6,(数据!P454-1)*权重!F$48,              IF(数据!P454&lt;=12, 5*权重!F$48+(数据!P454-6)*权重!F$49,                              5*权重!F$48+6*权重!F$49+(数据!P454-12)*权重!F$51              )
 )</f>
        <v>-2.3499999999999996</v>
      </c>
      <c r="Q454" s="16">
        <f>IF( 数据!Q454&lt;=6,(数据!Q454-1)*权重!G$48,              IF(数据!Q454&lt;=12, 5*权重!G$48+(数据!Q454-6)*权重!G$49,                              5*权重!G$48+6*权重!G$49+(数据!Q454-12)*权重!G$51              )
 )</f>
        <v>0</v>
      </c>
      <c r="R454" s="16">
        <f>IF( 数据!R454&lt;=6,(数据!R454-1)*权重!H$48,              IF(数据!R454&lt;=12, 5*权重!H$48+(数据!R454-6)*权重!H$49,                              5*权重!H$48+6*权重!H$49+(数据!R454-12)*权重!H$51              )
 )</f>
        <v>0</v>
      </c>
      <c r="S454" s="16">
        <f>IF( 数据!S454&lt;=6,(数据!S454-1)*权重!I$48,              IF(数据!S454&lt;=12, 5*权重!I$48+(数据!S454-6)*权重!I$49,                              5*权重!I$48+6*权重!I$49+(数据!S454-12)*权重!I$51              )
 )</f>
        <v>17.933333333333334</v>
      </c>
      <c r="T454" s="16">
        <f>IF( 数据!T454&lt;=6,(数据!T454-1)*权重!J$48,              IF(数据!T454&lt;=12, 5*权重!J$48+(数据!T454-6)*权重!J$49,                              5*权重!J$48+6*权重!J$49+(数据!T454-12)*权重!J$51              )
 )</f>
        <v>1.65</v>
      </c>
      <c r="U454" s="16">
        <f>IF( 数据!U454&lt;=6,(数据!U454-1)*权重!K$48,              IF(数据!U454&lt;=12, 5*权重!K$48+(数据!U454-6)*权重!K$49,                              5*权重!K$48+6*权重!K$49+(数据!U454-12)*权重!K$51              )
 )</f>
        <v>0</v>
      </c>
      <c r="V454" s="16">
        <f>IF( 数据!V454&lt;=6,(数据!V454-1)*权重!L$48,              IF(数据!V454&lt;=12, 5*权重!L$48+(数据!V454-6)*权重!L$49,                              5*权重!L$48+6*权重!L$49+(数据!V454-12)*权重!L$51              )
 )</f>
        <v>7.1333333333333346</v>
      </c>
      <c r="W454" s="16">
        <f>IF( 数据!W454&lt;=6,(数据!W454-1)*权重!M$48,              IF(数据!W454&lt;=12, 5*权重!M$48+(数据!W454-6)*权重!M$49,                              5*权重!M$48+6*权重!M$49+(数据!W454-12)*权重!M$51              )
 )</f>
        <v>1.4</v>
      </c>
      <c r="X454" s="16">
        <f>IF( 数据!X454&lt;=6,(数据!X454-1)*权重!N$48,              IF(数据!X454&lt;=12, 5*权重!N$48+(数据!X454-6)*权重!N$49,                              5*权重!N$48+6*权重!N$49+(数据!X454-12)*权重!N$51              )
 )</f>
        <v>1.8833333333333333</v>
      </c>
      <c r="Y454" s="16">
        <f>IF( 数据!Y454&lt;=6,(数据!Y454-1)*权重!O$48,              IF(数据!Y454&lt;=12, 5*权重!O$48+(数据!Y454-6)*权重!O$49,                              5*权重!O$48+6*权重!O$49+(数据!Y454-12)*权重!O$51              )
 )</f>
        <v>1.7</v>
      </c>
      <c r="Z454" s="16">
        <f>IF( 数据!Z454&lt;=6,(数据!Z454-1)*权重!P$48,              IF(数据!Z454&lt;=10, 5*权重!P$48+(数据!Z454-4)*权重!P$50,                              5*权重!P$48+4*权重!P$50+(数据!Z454-10)*权重!P$52              )  )</f>
        <v>-0.55000000000000027</v>
      </c>
      <c r="AA454" s="16">
        <f>IF( 数据!AA454&lt;=6,(数据!AA454-1)*权重!Q$48,              IF(数据!AA454&lt;=12, 5*权重!Q$48+(数据!AA454-6)*权重!Q$49,                              5*权重!Q$48+6*权重!Q$49+(数据!AA454-12)*权重!Q$51              )
 )</f>
        <v>4.9333333333333327</v>
      </c>
      <c r="AB454" s="16">
        <f>IF( 数据!AB454&lt;=6,(数据!AB454-1)*权重!R$48,              IF(数据!AB454&lt;=10, 5*权重!R$48+(数据!AB454-4)*权重!R$50,                              5*权重!R$48+4*权重!R$50+(数据!AB454-10)*权重!R$52              )  )</f>
        <v>56.75</v>
      </c>
      <c r="AC454" s="16">
        <f>IF( 数据!AC454&lt;=6,(数据!AC454-1)*权重!S$48,              IF(数据!AC454&lt;=12, 5*权重!S$48+(数据!AC454-6)*权重!S$49,                              5*权重!S$48+6*权重!S$49+(数据!AC454-12)*权重!S$51              )
 )</f>
        <v>19.5</v>
      </c>
      <c r="AD454" s="16">
        <f>IF( 数据!AD454&lt;=6,(数据!AD454-1)*权重!T$48,              IF(数据!AD454&lt;=12, 5*权重!T$48+(数据!AD454-6)*权重!T$49,                              5*权重!T$48+6*权重!T$49+(数据!AD454-12)*权重!T$51              )
 )</f>
        <v>-0.86666666666666625</v>
      </c>
      <c r="AE454" s="16">
        <f>IF( 数据!AE454&lt;=6,(数据!AE454-1)*权重!U$48,              IF(数据!AE454&lt;=10, 5*权重!U$48+(数据!AE454-4)*权重!U$50,                              5*权重!U$48+4*权重!U$50+(数据!AE454-10)*权重!U$52              )  )</f>
        <v>-1.3999999999999995</v>
      </c>
      <c r="AF454" s="16">
        <f>IF( 数据!AF454&lt;=6,(数据!AF454-1)*权重!V$48,              IF(数据!AF454&lt;=10, 5*权重!V$48+(数据!AF454-4)*权重!V$50,                              5*权重!V$48+4*权重!V$50+(数据!AF454-10)*权重!V$52              )  )</f>
        <v>6.8250000000000011</v>
      </c>
      <c r="AG454" s="16">
        <f>IF( 数据!AG454&lt;=6,(数据!AG454-1)*权重!W$48,              IF(数据!AG454&lt;=12, 5*权重!W$48+(数据!AG454-6)*权重!W$49,                              5*权重!W$48+6*权重!W$49+(数据!AG454-12)*权重!W$51              )
 )</f>
        <v>3.6999999999999997</v>
      </c>
      <c r="AH454" s="16">
        <f>IF( 数据!AH454&lt;=6,(数据!AH454-1)*权重!X$48,              IF(数据!AH454&lt;=10, 5*权重!X$48+(数据!AH454-4)*权重!X$50,                              5*权重!X$48+4*权重!X$50+(数据!AH454-10)*权重!X$52              )  )</f>
        <v>-4.9999999999999989E-2</v>
      </c>
      <c r="AI454" s="16">
        <f>IF( 数据!AI454&lt;=6,(数据!AI454-1)*权重!Y$48,              IF(数据!AI454&lt;=12, 5*权重!Y$48+(数据!AI454-6)*权重!Y$49,                              5*权重!Y$48+6*权重!Y$49+(数据!AI454-12)*权重!Y$51              )
 )</f>
        <v>0.53333333333333333</v>
      </c>
      <c r="AJ454" s="16">
        <f>IF( 数据!AJ454&lt;=6,(数据!AJ454-1)*权重!Z$48,              IF(数据!AJ454&lt;=10, 5*权重!Z$48+(数据!AJ454-4)*权重!Z$50,                              5*权重!Z$48+4*权重!Z$50+(数据!AJ454-10)*权重!Z$52              )  )</f>
        <v>9.25</v>
      </c>
      <c r="AK454" s="16">
        <f>IF( 数据!AK454&lt;=6,(数据!AK454-1)*权重!AA$48,              IF(数据!AK454&lt;=10, 5*权重!AA$48+(数据!AK454-4)*权重!AA$50,                              5*权重!AA$48+4*权重!AA$50+(数据!AK454-10)*权重!AA$52              )  )</f>
        <v>-2.6000000000000005</v>
      </c>
      <c r="AL454" s="16">
        <f>IF( 数据!AL454&lt;=6,(数据!AL454-1)*权重!AB$48,              IF(数据!AL454&lt;=12, 5*权重!AB$48+(数据!AL454-6)*权重!AB$49,                              5*权重!AB$48+6*权重!AB$49+(数据!AL454-12)*权重!AB$51              )
 )</f>
        <v>13.5</v>
      </c>
      <c r="AM454" s="16">
        <f>IF( 数据!AM454&lt;=6,(数据!AM454-1)*权重!AC$48,              IF(数据!AM454&lt;=12, 5*权重!AC$48+(数据!AM454-6)*权重!AC$49,                              5*权重!AC$48+6*权重!AC$49+(数据!AM454-12)*权重!AC$51              )
 )</f>
        <v>9.6</v>
      </c>
      <c r="AN454" s="16">
        <f>IF( 数据!AN454&lt;=6,(数据!AN454-1)*权重!AD$48,              IF(数据!AN454&lt;=12, 5*权重!AD$48+(数据!AN454-6)*权重!AD$49,                              5*权重!AD$48+6*权重!AD$49+(数据!AN454-12)*权重!AD$51              )
 )</f>
        <v>77.333333333333329</v>
      </c>
      <c r="AO454" s="16">
        <f>IF( 数据!AO454&lt;=6,(数据!AO454-1)*权重!AE$48,              IF(数据!AO454&lt;=12, 5*权重!AE$48+(数据!AO454-6)*权重!AE$49,                              5*权重!AE$48+6*权重!AE$49+(数据!AO454-12)*权重!AE$51              )
 )</f>
        <v>9.7333333333333343</v>
      </c>
      <c r="AP454" s="16">
        <f>IF( 数据!AP454&lt;=6,(数据!AP454-1)*权重!AF$48,              IF(数据!AP454&lt;=12, 5*权重!AF$48+(数据!AP454-6)*权重!AF$49,                              5*权重!AF$48+6*权重!AF$49+(数据!AP454-12)*权重!AF$51              )
 )</f>
        <v>13.5</v>
      </c>
      <c r="AQ454" s="16">
        <f>IF( 数据!AQ454&lt;=6,(数据!AQ454-1)*权重!AG$48,              IF(数据!AQ454&lt;=12, 5*权重!AG$48+(数据!AQ454-6)*权重!AG$49,                              5*权重!AG$48+6*权重!AG$49+(数据!AQ454-12)*权重!AG$51              )
 )</f>
        <v>18.316666666666666</v>
      </c>
      <c r="AR454" s="16">
        <f>IF( 数据!AR454&lt;=6,(数据!AR454-1)*权重!AH$48,              IF(数据!AR454&lt;=12, 5*权重!AH$48+(数据!AR454-6)*权重!AH$49,                              5*权重!AH$48+6*权重!AH$49+(数据!AR454-12)*权重!AH$51              )
 )</f>
        <v>16.899999999999999</v>
      </c>
      <c r="AS454" s="16">
        <f>IF( 数据!AS454&lt;=6,(数据!AS454-1)*权重!AI$48,              IF(数据!AS454&lt;=12, 5*权重!AI$48+(数据!AS454-6)*权重!AI$49,                              5*权重!AI$48+6*权重!AI$49+(数据!AS454-12)*权重!AI$51              )
 )</f>
        <v>6.6500000000000012</v>
      </c>
      <c r="AT454" s="16">
        <f>IF( 数据!AT454&lt;=6,(数据!AT454-1)*权重!AJ$48,              IF(数据!AT454&lt;=12, 5*权重!AJ$48+(数据!AT454-6)*权重!AJ$49,                              5*权重!AJ$48+6*权重!AJ$49+(数据!AT454-12)*权重!AJ$51              )
 )</f>
        <v>76.75</v>
      </c>
      <c r="AU454" s="16">
        <f>IF( 数据!AU454&lt;=6,(数据!AU454-1)*权重!AK$48,              IF(数据!AU454&lt;=12, 5*权重!AK$48+(数据!AU454-6)*权重!AK$49,                              5*权重!AK$48+6*权重!AK$49+(数据!AU454-12)*权重!AK$51              )
 )</f>
        <v>14.2</v>
      </c>
      <c r="AV454" s="16">
        <f>IF( 数据!AV454&lt;=6,(数据!AV454-1)*权重!AL$48,              IF(数据!AV454&lt;=10, 5*权重!AL$48+(数据!AV454-4)*权重!AL$50,                              5*权重!AL$48+4*权重!AL$50+(数据!AV454-10)*权重!AL$52              )  )</f>
        <v>3.4</v>
      </c>
      <c r="AW454" s="16">
        <f>IF( 数据!AW454&lt;=6,(数据!AW454-1)*权重!AM$48,              IF(数据!AW454&lt;=10, 5*权重!AM$48+(数据!AW454-4)*权重!AM$50,                              5*权重!AM$48+4*权重!AM$50+(数据!AW454-10)*权重!AM$52              )  )</f>
        <v>3.45</v>
      </c>
      <c r="AX454" s="16">
        <f>IF( 数据!AX454&lt;=6,(数据!AX454-1)*权重!AN$48,              IF(数据!AX454&lt;=10, 5*权重!AN$48+(数据!AX454-4)*权重!AN$50,                              5*权重!AN$48+4*权重!AN$50+(数据!AX454-10)*权重!AN$52              )  )</f>
        <v>22.074999999999999</v>
      </c>
      <c r="AY454" s="8">
        <v>1</v>
      </c>
      <c r="AZ454" s="8">
        <v>1</v>
      </c>
      <c r="BA454" s="8">
        <v>4</v>
      </c>
      <c r="BB454" s="8">
        <v>1</v>
      </c>
      <c r="BC454" s="8">
        <v>1</v>
      </c>
      <c r="BD454" s="8">
        <v>3</v>
      </c>
      <c r="BE454" s="8">
        <v>2</v>
      </c>
      <c r="BF454" s="8">
        <v>2</v>
      </c>
      <c r="BG454" s="8">
        <v>3</v>
      </c>
      <c r="BH454" s="8">
        <v>2</v>
      </c>
      <c r="BI454" s="8">
        <v>1</v>
      </c>
      <c r="BJ454" s="8" t="s">
        <v>26</v>
      </c>
      <c r="BK454" s="8" t="s">
        <v>20</v>
      </c>
      <c r="BL454" s="8">
        <v>12</v>
      </c>
      <c r="BM454" s="8" t="s">
        <v>26</v>
      </c>
      <c r="BN454" s="8"/>
      <c r="BO454" s="8">
        <v>18</v>
      </c>
      <c r="BP454" s="34">
        <v>46934</v>
      </c>
      <c r="BQ454" s="8" t="s">
        <v>21</v>
      </c>
      <c r="BR454" s="8" t="s">
        <v>156</v>
      </c>
    </row>
    <row r="455" spans="1:70" ht="15.5" thickBot="1" x14ac:dyDescent="0.35">
      <c r="A455" s="8" t="s">
        <v>26</v>
      </c>
      <c r="B455" s="16">
        <f t="shared" si="17"/>
        <v>432.51666666666659</v>
      </c>
      <c r="C455" s="8" t="s">
        <v>804</v>
      </c>
      <c r="D455" s="8" t="s">
        <v>154</v>
      </c>
      <c r="E455" s="33">
        <v>1</v>
      </c>
      <c r="F455" s="8">
        <v>0</v>
      </c>
      <c r="G455" s="8" t="s">
        <v>20</v>
      </c>
      <c r="H455" s="8" t="s">
        <v>24</v>
      </c>
      <c r="I455" s="8">
        <v>24</v>
      </c>
      <c r="J455" s="8">
        <v>140</v>
      </c>
      <c r="K455" s="8">
        <v>151</v>
      </c>
      <c r="L455" s="16">
        <f>IF( 数据!L455&lt;=6,(数据!L455-1)*权重!B$48,              IF(数据!L455&lt;=12, 5*权重!B$48+(数据!L455-6)*权重!B$49,                              5*权重!B$48+6*权重!B$49+(数据!L455-12)*权重!B$51              )
 )</f>
        <v>3.0833333333333335</v>
      </c>
      <c r="M455" s="16">
        <f>IF( 数据!M455&lt;=6,(数据!M455-1)*权重!C$48,              IF(数据!M455&lt;=12, 5*权重!C$48+(数据!M455-6)*权重!C$49,                              5*权重!C$48+6*权重!C$49+(数据!M455-12)*权重!C$51              )
 )</f>
        <v>2.5</v>
      </c>
      <c r="N455" s="16">
        <f>IF( 数据!N455&lt;=6,(数据!N455-1)*权重!D$48,              IF(数据!N455&lt;=12, 5*权重!D$48+(数据!N455-6)*权重!D$49,                              5*权重!D$48+6*权重!D$49+(数据!N455-12)*权重!D$51              )
 )</f>
        <v>0.8</v>
      </c>
      <c r="O455" s="16">
        <f>IF( 数据!O455&lt;=6,(数据!O455-1)*权重!E$48,              IF(数据!O455&lt;=12, 5*权重!E$48+(数据!O455-6)*权重!E$49,                              5*权重!E$48+6*权重!E$49+(数据!O455-12)*权重!E$51              )
 )</f>
        <v>0</v>
      </c>
      <c r="P455" s="16">
        <f>IF( 数据!P455&lt;=6,(数据!P455-1)*权重!F$48,              IF(数据!P455&lt;=12, 5*权重!F$48+(数据!P455-6)*权重!F$49,                              5*权重!F$48+6*权重!F$49+(数据!P455-12)*权重!F$51              )
 )</f>
        <v>-3.1166666666666663</v>
      </c>
      <c r="Q455" s="16">
        <f>IF( 数据!Q455&lt;=6,(数据!Q455-1)*权重!G$48,              IF(数据!Q455&lt;=12, 5*权重!G$48+(数据!Q455-6)*权重!G$49,                              5*权重!G$48+6*权重!G$49+(数据!Q455-12)*权重!G$51              )
 )</f>
        <v>0</v>
      </c>
      <c r="R455" s="16">
        <f>IF( 数据!R455&lt;=6,(数据!R455-1)*权重!H$48,              IF(数据!R455&lt;=12, 5*权重!H$48+(数据!R455-6)*权重!H$49,                              5*权重!H$48+6*权重!H$49+(数据!R455-12)*权重!H$51              )
 )</f>
        <v>0</v>
      </c>
      <c r="S455" s="16">
        <f>IF( 数据!S455&lt;=6,(数据!S455-1)*权重!I$48,              IF(数据!S455&lt;=12, 5*权重!I$48+(数据!S455-6)*权重!I$49,                              5*权重!I$48+6*权重!I$49+(数据!S455-12)*权重!I$51              )
 )</f>
        <v>13.666666666666666</v>
      </c>
      <c r="T455" s="16">
        <f>IF( 数据!T455&lt;=6,(数据!T455-1)*权重!J$48,              IF(数据!T455&lt;=12, 5*权重!J$48+(数据!T455-6)*权重!J$49,                              5*权重!J$48+6*权重!J$49+(数据!T455-12)*权重!J$51              )
 )</f>
        <v>2.8833333333333333</v>
      </c>
      <c r="U455" s="16">
        <f>IF( 数据!U455&lt;=6,(数据!U455-1)*权重!K$48,              IF(数据!U455&lt;=12, 5*权重!K$48+(数据!U455-6)*权重!K$49,                              5*权重!K$48+6*权重!K$49+(数据!U455-12)*权重!K$51              )
 )</f>
        <v>0</v>
      </c>
      <c r="V455" s="16">
        <f>IF( 数据!V455&lt;=6,(数据!V455-1)*权重!L$48,              IF(数据!V455&lt;=12, 5*权重!L$48+(数据!V455-6)*权重!L$49,                              5*权重!L$48+6*权重!L$49+(数据!V455-12)*权重!L$51              )
 )</f>
        <v>9.5</v>
      </c>
      <c r="W455" s="16">
        <f>IF( 数据!W455&lt;=6,(数据!W455-1)*权重!M$48,              IF(数据!W455&lt;=12, 5*权重!M$48+(数据!W455-6)*权重!M$49,                              5*权重!M$48+6*权重!M$49+(数据!W455-12)*权重!M$51              )
 )</f>
        <v>-0.51666666666666661</v>
      </c>
      <c r="X455" s="16">
        <f>IF( 数据!X455&lt;=6,(数据!X455-1)*权重!N$48,              IF(数据!X455&lt;=12, 5*权重!N$48+(数据!X455-6)*权重!N$49,                              5*权重!N$48+6*权重!N$49+(数据!X455-12)*权重!N$51              )
 )</f>
        <v>4.1333333333333329</v>
      </c>
      <c r="Y455" s="16">
        <f>IF( 数据!Y455&lt;=6,(数据!Y455-1)*权重!O$48,              IF(数据!Y455&lt;=12, 5*权重!O$48+(数据!Y455-6)*权重!O$49,                              5*权重!O$48+6*权重!O$49+(数据!Y455-12)*权重!O$51              )
 )</f>
        <v>2.5333333333333332</v>
      </c>
      <c r="Z455" s="16">
        <f>IF( 数据!Z455&lt;=6,(数据!Z455-1)*权重!P$48,              IF(数据!Z455&lt;=10, 5*权重!P$48+(数据!Z455-4)*权重!P$50,                              5*权重!P$48+4*权重!P$50+(数据!Z455-10)*权重!P$52              )  )</f>
        <v>-1.25</v>
      </c>
      <c r="AA455" s="16">
        <f>IF( 数据!AA455&lt;=6,(数据!AA455-1)*权重!Q$48,              IF(数据!AA455&lt;=12, 5*权重!Q$48+(数据!AA455-6)*权重!Q$49,                              5*权重!Q$48+6*权重!Q$49+(数据!AA455-12)*权重!Q$51              )
 )</f>
        <v>6.6666666666666661</v>
      </c>
      <c r="AB455" s="16">
        <f>IF( 数据!AB455&lt;=6,(数据!AB455-1)*权重!R$48,              IF(数据!AB455&lt;=10, 5*权重!R$48+(数据!AB455-4)*权重!R$50,                              5*权重!R$48+4*权重!R$50+(数据!AB455-10)*权重!R$52              )  )</f>
        <v>54.5</v>
      </c>
      <c r="AC455" s="16">
        <f>IF( 数据!AC455&lt;=6,(数据!AC455-1)*权重!S$48,              IF(数据!AC455&lt;=12, 5*权重!S$48+(数据!AC455-6)*权重!S$49,                              5*权重!S$48+6*权重!S$49+(数据!AC455-12)*权重!S$51              )
 )</f>
        <v>18.75</v>
      </c>
      <c r="AD455" s="16">
        <f>IF( 数据!AD455&lt;=6,(数据!AD455-1)*权重!T$48,              IF(数据!AD455&lt;=12, 5*权重!T$48+(数据!AD455-6)*权重!T$49,                              5*权重!T$48+6*权重!T$49+(数据!AD455-12)*权重!T$51              )
 )</f>
        <v>-0.86666666666666625</v>
      </c>
      <c r="AE455" s="16">
        <f>IF( 数据!AE455&lt;=6,(数据!AE455-1)*权重!U$48,              IF(数据!AE455&lt;=10, 5*权重!U$48+(数据!AE455-4)*权重!U$50,                              5*权重!U$48+4*权重!U$50+(数据!AE455-10)*权重!U$52              )  )</f>
        <v>-2.4499999999999993</v>
      </c>
      <c r="AF455" s="16">
        <f>IF( 数据!AF455&lt;=6,(数据!AF455-1)*权重!V$48,              IF(数据!AF455&lt;=10, 5*权重!V$48+(数据!AF455-4)*权重!V$50,                              5*权重!V$48+4*权重!V$50+(数据!AF455-10)*权重!V$52              )  )</f>
        <v>7.6125000000000007</v>
      </c>
      <c r="AG455" s="16">
        <f>IF( 数据!AG455&lt;=6,(数据!AG455-1)*权重!W$48,              IF(数据!AG455&lt;=12, 5*权重!W$48+(数据!AG455-6)*权重!W$49,                              5*权重!W$48+6*权重!W$49+(数据!AG455-12)*权重!W$51              )
 )</f>
        <v>3.75</v>
      </c>
      <c r="AH455" s="16">
        <f>IF( 数据!AH455&lt;=6,(数据!AH455-1)*权重!X$48,              IF(数据!AH455&lt;=10, 5*权重!X$48+(数据!AH455-4)*权重!X$50,                              5*权重!X$48+4*权重!X$50+(数据!AH455-10)*权重!X$52              )  )</f>
        <v>-0.38750000000000001</v>
      </c>
      <c r="AI455" s="16">
        <f>IF( 数据!AI455&lt;=6,(数据!AI455-1)*权重!Y$48,              IF(数据!AI455&lt;=12, 5*权重!Y$48+(数据!AI455-6)*权重!Y$49,                              5*权重!Y$48+6*权重!Y$49+(数据!AI455-12)*权重!Y$51              )
 )</f>
        <v>0.53333333333333333</v>
      </c>
      <c r="AJ455" s="16">
        <f>IF( 数据!AJ455&lt;=6,(数据!AJ455-1)*权重!Z$48,              IF(数据!AJ455&lt;=10, 5*权重!Z$48+(数据!AJ455-4)*权重!Z$50,                              5*权重!Z$48+4*权重!Z$50+(数据!AJ455-10)*权重!Z$52              )  )</f>
        <v>10.425000000000001</v>
      </c>
      <c r="AK455" s="16">
        <f>IF( 数据!AK455&lt;=6,(数据!AK455-1)*权重!AA$48,              IF(数据!AK455&lt;=10, 5*权重!AA$48+(数据!AK455-4)*权重!AA$50,                              5*权重!AA$48+4*权重!AA$50+(数据!AK455-10)*权重!AA$52              )  )</f>
        <v>-1.1000000000000001</v>
      </c>
      <c r="AL455" s="16">
        <f>IF( 数据!AL455&lt;=6,(数据!AL455-1)*权重!AB$48,              IF(数据!AL455&lt;=12, 5*权重!AB$48+(数据!AL455-6)*权重!AB$49,                              5*权重!AB$48+6*权重!AB$49+(数据!AL455-12)*权重!AB$51              )
 )</f>
        <v>15.3</v>
      </c>
      <c r="AM455" s="16">
        <f>IF( 数据!AM455&lt;=6,(数据!AM455-1)*权重!AC$48,              IF(数据!AM455&lt;=12, 5*权重!AC$48+(数据!AM455-6)*权重!AC$49,                              5*权重!AC$48+6*权重!AC$49+(数据!AM455-12)*权重!AC$51              )
 )</f>
        <v>8.8666666666666671</v>
      </c>
      <c r="AN455" s="16">
        <f>IF( 数据!AN455&lt;=6,(数据!AN455-1)*权重!AD$48,              IF(数据!AN455&lt;=12, 5*权重!AD$48+(数据!AN455-6)*权重!AD$49,                              5*权重!AD$48+6*权重!AD$49+(数据!AN455-12)*权重!AD$51              )
 )</f>
        <v>67.875</v>
      </c>
      <c r="AO455" s="16">
        <f>IF( 数据!AO455&lt;=6,(数据!AO455-1)*权重!AE$48,              IF(数据!AO455&lt;=12, 5*权重!AE$48+(数据!AO455-6)*权重!AE$49,                              5*权重!AE$48+6*权重!AE$49+(数据!AO455-12)*权重!AE$51              )
 )</f>
        <v>28.1</v>
      </c>
      <c r="AP455" s="16">
        <f>IF( 数据!AP455&lt;=6,(数据!AP455-1)*权重!AF$48,              IF(数据!AP455&lt;=12, 5*权重!AF$48+(数据!AP455-6)*权重!AF$49,                              5*权重!AF$48+6*权重!AF$49+(数据!AP455-12)*权重!AF$51              )
 )</f>
        <v>16.399999999999999</v>
      </c>
      <c r="AQ455" s="16">
        <f>IF( 数据!AQ455&lt;=6,(数据!AQ455-1)*权重!AG$48,              IF(数据!AQ455&lt;=12, 5*权重!AG$48+(数据!AQ455-6)*权重!AG$49,                              5*权重!AG$48+6*权重!AG$49+(数据!AQ455-12)*权重!AG$51              )
 )</f>
        <v>18.833333333333336</v>
      </c>
      <c r="AR455" s="16">
        <f>IF( 数据!AR455&lt;=6,(数据!AR455-1)*权重!AH$48,              IF(数据!AR455&lt;=12, 5*权重!AH$48+(数据!AR455-6)*权重!AH$49,                              5*权重!AH$48+6*权重!AH$49+(数据!AR455-12)*权重!AH$51              )
 )</f>
        <v>18.066666666666666</v>
      </c>
      <c r="AS455" s="16">
        <f>IF( 数据!AS455&lt;=6,(数据!AS455-1)*权重!AI$48,              IF(数据!AS455&lt;=12, 5*权重!AI$48+(数据!AS455-6)*权重!AI$49,                              5*权重!AI$48+6*权重!AI$49+(数据!AS455-12)*权重!AI$51              )
 )</f>
        <v>10.450000000000001</v>
      </c>
      <c r="AT455" s="16">
        <f>IF( 数据!AT455&lt;=6,(数据!AT455-1)*权重!AJ$48,              IF(数据!AT455&lt;=12, 5*权重!AJ$48+(数据!AT455-6)*权重!AJ$49,                              5*权重!AJ$48+6*权重!AJ$49+(数据!AT455-12)*权重!AJ$51              )
 )</f>
        <v>76.75</v>
      </c>
      <c r="AU455" s="16">
        <f>IF( 数据!AU455&lt;=6,(数据!AU455-1)*权重!AK$48,              IF(数据!AU455&lt;=12, 5*权重!AK$48+(数据!AU455-6)*权重!AK$49,                              5*权重!AK$48+6*权重!AK$49+(数据!AU455-12)*权重!AK$51              )
 )</f>
        <v>14.2</v>
      </c>
      <c r="AV455" s="16">
        <f>IF( 数据!AV455&lt;=6,(数据!AV455-1)*权重!AL$48,              IF(数据!AV455&lt;=10, 5*权重!AL$48+(数据!AV455-4)*权重!AL$50,                              5*权重!AL$48+4*权重!AL$50+(数据!AV455-10)*权重!AL$52              )  )</f>
        <v>2.125</v>
      </c>
      <c r="AW455" s="16">
        <f>IF( 数据!AW455&lt;=6,(数据!AW455-1)*权重!AM$48,              IF(数据!AW455&lt;=10, 5*权重!AM$48+(数据!AW455-4)*权重!AM$50,                              5*权重!AM$48+4*权重!AM$50+(数据!AW455-10)*权重!AM$52              )  )</f>
        <v>2.95</v>
      </c>
      <c r="AX455" s="16">
        <f>IF( 数据!AX455&lt;=6,(数据!AX455-1)*权重!AN$48,              IF(数据!AX455&lt;=10, 5*权重!AN$48+(数据!AX455-4)*权重!AN$50,                              5*权重!AN$48+4*权重!AN$50+(数据!AX455-10)*权重!AN$52              )  )</f>
        <v>20.95</v>
      </c>
      <c r="AY455" s="8">
        <v>2</v>
      </c>
      <c r="AZ455" s="8">
        <v>3</v>
      </c>
      <c r="BA455" s="8">
        <v>3</v>
      </c>
      <c r="BB455" s="8">
        <v>2</v>
      </c>
      <c r="BC455" s="8">
        <v>2</v>
      </c>
      <c r="BD455" s="8">
        <v>3</v>
      </c>
      <c r="BE455" s="8">
        <v>1</v>
      </c>
      <c r="BF455" s="8">
        <v>3</v>
      </c>
      <c r="BG455" s="8">
        <v>2</v>
      </c>
      <c r="BH455" s="8">
        <v>2</v>
      </c>
      <c r="BI455" s="8">
        <v>3</v>
      </c>
      <c r="BJ455" s="8" t="s">
        <v>26</v>
      </c>
      <c r="BK455" s="8" t="s">
        <v>20</v>
      </c>
      <c r="BL455" s="8">
        <v>13</v>
      </c>
      <c r="BM455" s="8" t="s">
        <v>26</v>
      </c>
      <c r="BN455" s="8"/>
      <c r="BO455" s="8">
        <v>28</v>
      </c>
      <c r="BP455" s="34">
        <v>46203</v>
      </c>
      <c r="BQ455" s="8" t="s">
        <v>21</v>
      </c>
      <c r="BR455" s="8" t="s">
        <v>156</v>
      </c>
    </row>
    <row r="456" spans="1:70" ht="15.5" thickBot="1" x14ac:dyDescent="0.35">
      <c r="A456" s="8" t="s">
        <v>26</v>
      </c>
      <c r="B456" s="16">
        <f t="shared" si="17"/>
        <v>416.09</v>
      </c>
      <c r="C456" s="8" t="s">
        <v>805</v>
      </c>
      <c r="D456" s="8" t="s">
        <v>154</v>
      </c>
      <c r="E456" s="33">
        <v>1</v>
      </c>
      <c r="F456" s="8">
        <v>0</v>
      </c>
      <c r="G456" s="8" t="s">
        <v>20</v>
      </c>
      <c r="H456" s="8" t="s">
        <v>595</v>
      </c>
      <c r="I456" s="8">
        <v>22</v>
      </c>
      <c r="J456" s="8">
        <v>138</v>
      </c>
      <c r="K456" s="8">
        <v>155</v>
      </c>
      <c r="L456" s="16">
        <f>IF( 数据!L456&lt;=6,(数据!L456-1)*权重!B$48,              IF(数据!L456&lt;=12, 5*权重!B$48+(数据!L456-6)*权重!B$49,                              5*权重!B$48+6*权重!B$49+(数据!L456-12)*权重!B$51              )
 )</f>
        <v>3.4666666666666668</v>
      </c>
      <c r="M456" s="16">
        <f>IF( 数据!M456&lt;=6,(数据!M456-1)*权重!C$48,              IF(数据!M456&lt;=12, 5*权重!C$48+(数据!M456-6)*权重!C$49,                              5*权重!C$48+6*权重!C$49+(数据!M456-12)*权重!C$51              )
 )</f>
        <v>0.91666666666666674</v>
      </c>
      <c r="N456" s="16">
        <f>IF( 数据!N456&lt;=6,(数据!N456-1)*权重!D$48,              IF(数据!N456&lt;=12, 5*权重!D$48+(数据!N456-6)*权重!D$49,                              5*权重!D$48+6*权重!D$49+(数据!N456-12)*权重!D$51              )
 )</f>
        <v>0.27</v>
      </c>
      <c r="O456" s="16">
        <f>IF( 数据!O456&lt;=6,(数据!O456-1)*权重!E$48,              IF(数据!O456&lt;=12, 5*权重!E$48+(数据!O456-6)*权重!E$49,                              5*权重!E$48+6*权重!E$49+(数据!O456-12)*权重!E$51              )
 )</f>
        <v>0</v>
      </c>
      <c r="P456" s="16">
        <f>IF( 数据!P456&lt;=6,(数据!P456-1)*权重!F$48,              IF(数据!P456&lt;=12, 5*权重!F$48+(数据!P456-6)*权重!F$49,                              5*权重!F$48+6*权重!F$49+(数据!P456-12)*权重!F$51              )
 )</f>
        <v>-3.1166666666666663</v>
      </c>
      <c r="Q456" s="16">
        <f>IF( 数据!Q456&lt;=6,(数据!Q456-1)*权重!G$48,              IF(数据!Q456&lt;=12, 5*权重!G$48+(数据!Q456-6)*权重!G$49,                              5*权重!G$48+6*权重!G$49+(数据!Q456-12)*权重!G$51              )
 )</f>
        <v>0</v>
      </c>
      <c r="R456" s="16">
        <f>IF( 数据!R456&lt;=6,(数据!R456-1)*权重!H$48,              IF(数据!R456&lt;=12, 5*权重!H$48+(数据!R456-6)*权重!H$49,                              5*权重!H$48+6*权重!H$49+(数据!R456-12)*权重!H$51              )
 )</f>
        <v>0</v>
      </c>
      <c r="S456" s="16">
        <f>IF( 数据!S456&lt;=6,(数据!S456-1)*权重!I$48,              IF(数据!S456&lt;=12, 5*权重!I$48+(数据!S456-6)*权重!I$49,                              5*权重!I$48+6*权重!I$49+(数据!S456-12)*权重!I$51              )
 )</f>
        <v>16.566666666666666</v>
      </c>
      <c r="T456" s="16">
        <f>IF( 数据!T456&lt;=6,(数据!T456-1)*权重!J$48,              IF(数据!T456&lt;=12, 5*权重!J$48+(数据!T456-6)*权重!J$49,                              5*权重!J$48+6*权重!J$49+(数据!T456-12)*权重!J$51              )
 )</f>
        <v>0.29999999999999982</v>
      </c>
      <c r="U456" s="16">
        <f>IF( 数据!U456&lt;=6,(数据!U456-1)*权重!K$48,              IF(数据!U456&lt;=12, 5*权重!K$48+(数据!U456-6)*权重!K$49,                              5*权重!K$48+6*权重!K$49+(数据!U456-12)*权重!K$51              )
 )</f>
        <v>0</v>
      </c>
      <c r="V456" s="16">
        <f>IF( 数据!V456&lt;=6,(数据!V456-1)*权重!L$48,              IF(数据!V456&lt;=12, 5*权重!L$48+(数据!V456-6)*权重!L$49,                              5*权重!L$48+6*权重!L$49+(数据!V456-12)*权重!L$51              )
 )</f>
        <v>6.7666666666666675</v>
      </c>
      <c r="W456" s="16">
        <f>IF( 数据!W456&lt;=6,(数据!W456-1)*权重!M$48,              IF(数据!W456&lt;=12, 5*权重!M$48+(数据!W456-6)*权重!M$49,                              5*权重!M$48+6*权重!M$49+(数据!W456-12)*权重!M$51              )
 )</f>
        <v>0.76666666666666661</v>
      </c>
      <c r="X456" s="16">
        <f>IF( 数据!X456&lt;=6,(数据!X456-1)*权重!N$48,              IF(数据!X456&lt;=12, 5*权重!N$48+(数据!X456-6)*权重!N$49,                              5*权重!N$48+6*权重!N$49+(数据!X456-12)*权重!N$51              )
 )</f>
        <v>2.2666666666666666</v>
      </c>
      <c r="Y456" s="16">
        <f>IF( 数据!Y456&lt;=6,(数据!Y456-1)*权重!O$48,              IF(数据!Y456&lt;=12, 5*权重!O$48+(数据!Y456-6)*权重!O$49,                              5*权重!O$48+6*权重!O$49+(数据!Y456-12)*权重!O$51              )
 )</f>
        <v>1.6166666666666667</v>
      </c>
      <c r="Z456" s="16">
        <f>IF( 数据!Z456&lt;=6,(数据!Z456-1)*权重!P$48,              IF(数据!Z456&lt;=10, 5*权重!P$48+(数据!Z456-4)*权重!P$50,                              5*权重!P$48+4*权重!P$50+(数据!Z456-10)*权重!P$52              )  )</f>
        <v>-0.88000000000000012</v>
      </c>
      <c r="AA456" s="16">
        <f>IF( 数据!AA456&lt;=6,(数据!AA456-1)*权重!Q$48,              IF(数据!AA456&lt;=12, 5*权重!Q$48+(数据!AA456-6)*权重!Q$49,                              5*权重!Q$48+6*权重!Q$49+(数据!AA456-12)*权重!Q$51              )
 )</f>
        <v>5.833333333333333</v>
      </c>
      <c r="AB456" s="16">
        <f>IF( 数据!AB456&lt;=6,(数据!AB456-1)*权重!R$48,              IF(数据!AB456&lt;=10, 5*权重!R$48+(数据!AB456-4)*权重!R$50,                              5*权重!R$48+4*权重!R$50+(数据!AB456-10)*权重!R$52              )  )</f>
        <v>56.75</v>
      </c>
      <c r="AC456" s="16">
        <f>IF( 数据!AC456&lt;=6,(数据!AC456-1)*权重!S$48,              IF(数据!AC456&lt;=12, 5*权重!S$48+(数据!AC456-6)*权重!S$49,                              5*权重!S$48+6*权重!S$49+(数据!AC456-12)*权重!S$51              )
 )</f>
        <v>20.183333333333334</v>
      </c>
      <c r="AD456" s="16">
        <f>IF( 数据!AD456&lt;=6,(数据!AD456-1)*权重!T$48,              IF(数据!AD456&lt;=12, 5*权重!T$48+(数据!AD456-6)*权重!T$49,                              5*权重!T$48+6*权重!T$49+(数据!AD456-12)*权重!T$51              )
 )</f>
        <v>-0.83333333333333304</v>
      </c>
      <c r="AE456" s="16">
        <f>IF( 数据!AE456&lt;=6,(数据!AE456-1)*权重!U$48,              IF(数据!AE456&lt;=10, 5*权重!U$48+(数据!AE456-4)*权重!U$50,                              5*权重!U$48+4*权重!U$50+(数据!AE456-10)*权重!U$52              )  )</f>
        <v>-2.7249999999999996</v>
      </c>
      <c r="AF456" s="16">
        <f>IF( 数据!AF456&lt;=6,(数据!AF456-1)*权重!V$48,              IF(数据!AF456&lt;=10, 5*权重!V$48+(数据!AF456-4)*权重!V$50,                              5*权重!V$48+4*权重!V$50+(数据!AF456-10)*权重!V$52              )  )</f>
        <v>6.8250000000000011</v>
      </c>
      <c r="AG456" s="16">
        <f>IF( 数据!AG456&lt;=6,(数据!AG456-1)*权重!W$48,              IF(数据!AG456&lt;=12, 5*权重!W$48+(数据!AG456-6)*权重!W$49,                              5*权重!W$48+6*权重!W$49+(数据!AG456-12)*权重!W$51              )
 )</f>
        <v>3.3</v>
      </c>
      <c r="AH456" s="16">
        <f>IF( 数据!AH456&lt;=6,(数据!AH456-1)*权重!X$48,              IF(数据!AH456&lt;=10, 5*权重!X$48+(数据!AH456-4)*权重!X$50,                              5*权重!X$48+4*权重!X$50+(数据!AH456-10)*权重!X$52              )  )</f>
        <v>6.25E-2</v>
      </c>
      <c r="AI456" s="16">
        <f>IF( 数据!AI456&lt;=6,(数据!AI456-1)*权重!Y$48,              IF(数据!AI456&lt;=12, 5*权重!Y$48+(数据!AI456-6)*权重!Y$49,                              5*权重!Y$48+6*权重!Y$49+(数据!AI456-12)*权重!Y$51              )
 )</f>
        <v>0.8</v>
      </c>
      <c r="AJ456" s="16">
        <f>IF( 数据!AJ456&lt;=6,(数据!AJ456-1)*权重!Z$48,              IF(数据!AJ456&lt;=10, 5*权重!Z$48+(数据!AJ456-4)*权重!Z$50,                              5*权重!Z$48+4*权重!Z$50+(数据!AJ456-10)*权重!Z$52              )  )</f>
        <v>6.7750000000000004</v>
      </c>
      <c r="AK456" s="16">
        <f>IF( 数据!AK456&lt;=6,(数据!AK456-1)*权重!AA$48,              IF(数据!AK456&lt;=10, 5*权重!AA$48+(数据!AK456-4)*权重!AA$50,                              5*权重!AA$48+4*权重!AA$50+(数据!AK456-10)*权重!AA$52              )  )</f>
        <v>-1.2750000000000001</v>
      </c>
      <c r="AL456" s="16">
        <f>IF( 数据!AL456&lt;=6,(数据!AL456-1)*权重!AB$48,              IF(数据!AL456&lt;=12, 5*权重!AB$48+(数据!AL456-6)*权重!AB$49,                              5*权重!AB$48+6*权重!AB$49+(数据!AL456-12)*权重!AB$51              )
 )</f>
        <v>15.3</v>
      </c>
      <c r="AM456" s="16">
        <f>IF( 数据!AM456&lt;=6,(数据!AM456-1)*权重!AC$48,              IF(数据!AM456&lt;=12, 5*权重!AC$48+(数据!AM456-6)*权重!AC$49,                              5*权重!AC$48+6*权重!AC$49+(数据!AM456-12)*权重!AC$51              )
 )</f>
        <v>9.2333333333333343</v>
      </c>
      <c r="AN456" s="16">
        <f>IF( 数据!AN456&lt;=6,(数据!AN456-1)*权重!AD$48,              IF(数据!AN456&lt;=12, 5*权重!AD$48+(数据!AN456-6)*权重!AD$49,                              5*权重!AD$48+6*权重!AD$49+(数据!AN456-12)*权重!AD$51              )
 )</f>
        <v>77.333333333333329</v>
      </c>
      <c r="AO456" s="16">
        <f>IF( 数据!AO456&lt;=6,(数据!AO456-1)*权重!AE$48,              IF(数据!AO456&lt;=12, 5*权重!AE$48+(数据!AO456-6)*权重!AE$49,                              5*权重!AE$48+6*权重!AE$49+(数据!AO456-12)*权重!AE$51              )
 )</f>
        <v>15.1</v>
      </c>
      <c r="AP456" s="16">
        <f>IF( 数据!AP456&lt;=6,(数据!AP456-1)*权重!AF$48,              IF(数据!AP456&lt;=12, 5*权重!AF$48+(数据!AP456-6)*权重!AF$49,                              5*权重!AF$48+6*权重!AF$49+(数据!AP456-12)*权重!AF$51              )
 )</f>
        <v>13.5</v>
      </c>
      <c r="AQ456" s="16">
        <f>IF( 数据!AQ456&lt;=6,(数据!AQ456-1)*权重!AG$48,              IF(数据!AQ456&lt;=12, 5*权重!AG$48+(数据!AQ456-6)*权重!AG$49,                              5*权重!AG$48+6*权重!AG$49+(数据!AQ456-12)*权重!AG$51              )
 )</f>
        <v>18.833333333333336</v>
      </c>
      <c r="AR456" s="16">
        <f>IF( 数据!AR456&lt;=6,(数据!AR456-1)*权重!AH$48,              IF(数据!AR456&lt;=12, 5*权重!AH$48+(数据!AR456-6)*权重!AH$49,                              5*权重!AH$48+6*权重!AH$49+(数据!AR456-12)*权重!AH$51              )
 )</f>
        <v>14.566666666666665</v>
      </c>
      <c r="AS456" s="16">
        <f>IF( 数据!AS456&lt;=6,(数据!AS456-1)*权重!AI$48,              IF(数据!AS456&lt;=12, 5*权重!AI$48+(数据!AS456-6)*权重!AI$49,                              5*权重!AI$48+6*权重!AI$49+(数据!AS456-12)*权重!AI$51              )
 )</f>
        <v>6.6500000000000012</v>
      </c>
      <c r="AT456" s="16">
        <f>IF( 数据!AT456&lt;=6,(数据!AT456-1)*权重!AJ$48,              IF(数据!AT456&lt;=12, 5*权重!AJ$48+(数据!AT456-6)*权重!AJ$49,                              5*权重!AJ$48+6*权重!AJ$49+(数据!AT456-12)*权重!AJ$51              )
 )</f>
        <v>76.75</v>
      </c>
      <c r="AU456" s="16">
        <f>IF( 数据!AU456&lt;=6,(数据!AU456-1)*权重!AK$48,              IF(数据!AU456&lt;=12, 5*权重!AK$48+(数据!AU456-6)*权重!AK$49,                              5*权重!AK$48+6*权重!AK$49+(数据!AU456-12)*权重!AK$51              )
 )</f>
        <v>14.799999999999999</v>
      </c>
      <c r="AV456" s="16">
        <f>IF( 数据!AV456&lt;=6,(数据!AV456-1)*权重!AL$48,              IF(数据!AV456&lt;=10, 5*权重!AL$48+(数据!AV456-4)*权重!AL$50,                              5*权重!AL$48+4*权重!AL$50+(数据!AV456-10)*权重!AL$52              )  )</f>
        <v>3.4</v>
      </c>
      <c r="AW456" s="16">
        <f>IF( 数据!AW456&lt;=6,(数据!AW456-1)*权重!AM$48,              IF(数据!AW456&lt;=10, 5*权重!AM$48+(数据!AW456-4)*权重!AM$50,                              5*权重!AM$48+4*权重!AM$50+(数据!AW456-10)*权重!AM$52              )  )</f>
        <v>3.0750000000000002</v>
      </c>
      <c r="AX456" s="16">
        <f>IF( 数据!AX456&lt;=6,(数据!AX456-1)*权重!AN$48,              IF(数据!AX456&lt;=10, 5*权重!AN$48+(数据!AX456-4)*权重!AN$50,                              5*权重!AN$48+4*权重!AN$50+(数据!AX456-10)*权重!AN$52              )  )</f>
        <v>22.912499999999998</v>
      </c>
      <c r="AY456" s="8">
        <v>2</v>
      </c>
      <c r="AZ456" s="8">
        <v>3</v>
      </c>
      <c r="BA456" s="8">
        <v>2</v>
      </c>
      <c r="BB456" s="8">
        <v>1</v>
      </c>
      <c r="BC456" s="8">
        <v>2</v>
      </c>
      <c r="BD456" s="8">
        <v>4</v>
      </c>
      <c r="BE456" s="8">
        <v>1</v>
      </c>
      <c r="BF456" s="8">
        <v>4</v>
      </c>
      <c r="BG456" s="8">
        <v>3</v>
      </c>
      <c r="BH456" s="8">
        <v>1</v>
      </c>
      <c r="BI456" s="8">
        <v>1</v>
      </c>
      <c r="BJ456" s="8" t="s">
        <v>26</v>
      </c>
      <c r="BK456" s="8" t="s">
        <v>20</v>
      </c>
      <c r="BL456" s="8">
        <v>15</v>
      </c>
      <c r="BM456" s="8" t="s">
        <v>26</v>
      </c>
      <c r="BN456" s="8"/>
      <c r="BO456" s="8" t="s">
        <v>26</v>
      </c>
      <c r="BP456" s="34">
        <v>47664</v>
      </c>
      <c r="BQ456" s="8" t="s">
        <v>21</v>
      </c>
      <c r="BR456" s="8" t="s">
        <v>156</v>
      </c>
    </row>
    <row r="457" spans="1:70" ht="15.5" thickBot="1" x14ac:dyDescent="0.35">
      <c r="A457" s="8" t="s">
        <v>26</v>
      </c>
      <c r="B457" s="16">
        <f t="shared" si="17"/>
        <v>427.00749999999994</v>
      </c>
      <c r="C457" s="8" t="s">
        <v>806</v>
      </c>
      <c r="D457" s="8" t="s">
        <v>154</v>
      </c>
      <c r="E457" s="33">
        <v>1</v>
      </c>
      <c r="F457" s="8">
        <v>0</v>
      </c>
      <c r="G457" s="8" t="s">
        <v>22</v>
      </c>
      <c r="H457" s="8" t="s">
        <v>221</v>
      </c>
      <c r="I457" s="8">
        <v>27</v>
      </c>
      <c r="J457" s="8">
        <v>147</v>
      </c>
      <c r="K457" s="8">
        <v>149</v>
      </c>
      <c r="L457" s="16">
        <f>IF( 数据!L457&lt;=6,(数据!L457-1)*权重!B$48,              IF(数据!L457&lt;=12, 5*权重!B$48+(数据!L457-6)*权重!B$49,                              5*权重!B$48+6*权重!B$49+(数据!L457-12)*权重!B$51              )
 )</f>
        <v>4.4000000000000004</v>
      </c>
      <c r="M457" s="16">
        <f>IF( 数据!M457&lt;=6,(数据!M457-1)*权重!C$48,              IF(数据!M457&lt;=12, 5*权重!C$48+(数据!M457-6)*权重!C$49,                              5*权重!C$48+6*权重!C$49+(数据!M457-12)*权重!C$51              )
 )</f>
        <v>1.7</v>
      </c>
      <c r="N457" s="16">
        <f>IF( 数据!N457&lt;=6,(数据!N457-1)*权重!D$48,              IF(数据!N457&lt;=12, 5*权重!D$48+(数据!N457-6)*权重!D$49,                              5*权重!D$48+6*权重!D$49+(数据!N457-12)*权重!D$51              )
 )</f>
        <v>0.27</v>
      </c>
      <c r="O457" s="16">
        <f>IF( 数据!O457&lt;=6,(数据!O457-1)*权重!E$48,              IF(数据!O457&lt;=12, 5*权重!E$48+(数据!O457-6)*权重!E$49,                              5*权重!E$48+6*权重!E$49+(数据!O457-12)*权重!E$51              )
 )</f>
        <v>0</v>
      </c>
      <c r="P457" s="16">
        <f>IF( 数据!P457&lt;=6,(数据!P457-1)*权重!F$48,              IF(数据!P457&lt;=12, 5*权重!F$48+(数据!P457-6)*权重!F$49,                              5*权重!F$48+6*权重!F$49+(数据!P457-12)*权重!F$51              )
 )</f>
        <v>-3.1166666666666663</v>
      </c>
      <c r="Q457" s="16">
        <f>IF( 数据!Q457&lt;=6,(数据!Q457-1)*权重!G$48,              IF(数据!Q457&lt;=12, 5*权重!G$48+(数据!Q457-6)*权重!G$49,                              5*权重!G$48+6*权重!G$49+(数据!Q457-12)*权重!G$51              )
 )</f>
        <v>0</v>
      </c>
      <c r="R457" s="16">
        <f>IF( 数据!R457&lt;=6,(数据!R457-1)*权重!H$48,              IF(数据!R457&lt;=12, 5*权重!H$48+(数据!R457-6)*权重!H$49,                              5*权重!H$48+6*权重!H$49+(数据!R457-12)*权重!H$51              )
 )</f>
        <v>0</v>
      </c>
      <c r="S457" s="16">
        <f>IF( 数据!S457&lt;=6,(数据!S457-1)*权重!I$48,              IF(数据!S457&lt;=12, 5*权重!I$48+(数据!S457-6)*权重!I$49,                              5*权重!I$48+6*权重!I$49+(数据!S457-12)*权重!I$51              )
 )</f>
        <v>15.2</v>
      </c>
      <c r="T457" s="16">
        <f>IF( 数据!T457&lt;=6,(数据!T457-1)*权重!J$48,              IF(数据!T457&lt;=12, 5*权重!J$48+(数据!T457-6)*权重!J$49,                              5*权重!J$48+6*权重!J$49+(数据!T457-12)*权重!J$51              )
 )</f>
        <v>1.2999999999999998</v>
      </c>
      <c r="U457" s="16">
        <f>IF( 数据!U457&lt;=6,(数据!U457-1)*权重!K$48,              IF(数据!U457&lt;=12, 5*权重!K$48+(数据!U457-6)*权重!K$49,                              5*权重!K$48+6*权重!K$49+(数据!U457-12)*权重!K$51              )
 )</f>
        <v>0</v>
      </c>
      <c r="V457" s="16">
        <f>IF( 数据!V457&lt;=6,(数据!V457-1)*权重!L$48,              IF(数据!V457&lt;=12, 5*权重!L$48+(数据!V457-6)*权重!L$49,                              5*权重!L$48+6*权重!L$49+(数据!V457-12)*权重!L$51              )
 )</f>
        <v>5.6666666666666679</v>
      </c>
      <c r="W457" s="16">
        <f>IF( 数据!W457&lt;=6,(数据!W457-1)*权重!M$48,              IF(数据!W457&lt;=12, 5*权重!M$48+(数据!W457-6)*权重!M$49,                              5*权重!M$48+6*权重!M$49+(数据!W457-12)*权重!M$51              )
 )</f>
        <v>-0.5</v>
      </c>
      <c r="X457" s="16">
        <f>IF( 数据!X457&lt;=6,(数据!X457-1)*权重!N$48,              IF(数据!X457&lt;=12, 5*权重!N$48+(数据!X457-6)*权重!N$49,                              5*权重!N$48+6*权重!N$49+(数据!X457-12)*权重!N$51              )
 )</f>
        <v>3.1999999999999997</v>
      </c>
      <c r="Y457" s="16">
        <f>IF( 数据!Y457&lt;=6,(数据!Y457-1)*权重!O$48,              IF(数据!Y457&lt;=12, 5*权重!O$48+(数据!Y457-6)*权重!O$49,                              5*权重!O$48+6*权重!O$49+(数据!Y457-12)*权重!O$51              )
 )</f>
        <v>2.5333333333333332</v>
      </c>
      <c r="Z457" s="16">
        <f>IF( 数据!Z457&lt;=6,(数据!Z457-1)*权重!P$48,              IF(数据!Z457&lt;=10, 5*权重!P$48+(数据!Z457-4)*权重!P$50,                              5*权重!P$48+4*权重!P$50+(数据!Z457-10)*权重!P$52              )  )</f>
        <v>-1.0750000000000002</v>
      </c>
      <c r="AA457" s="16">
        <f>IF( 数据!AA457&lt;=6,(数据!AA457-1)*权重!Q$48,              IF(数据!AA457&lt;=12, 5*权重!Q$48+(数据!AA457-6)*权重!Q$49,                              5*权重!Q$48+6*权重!Q$49+(数据!AA457-12)*权重!Q$51              )
 )</f>
        <v>6.5</v>
      </c>
      <c r="AB457" s="16">
        <f>IF( 数据!AB457&lt;=6,(数据!AB457-1)*权重!R$48,              IF(数据!AB457&lt;=10, 5*权重!R$48+(数据!AB457-4)*权重!R$50,                              5*权重!R$48+4*权重!R$50+(数据!AB457-10)*权重!R$52              )  )</f>
        <v>59</v>
      </c>
      <c r="AC457" s="16">
        <f>IF( 数据!AC457&lt;=6,(数据!AC457-1)*权重!S$48,              IF(数据!AC457&lt;=12, 5*权重!S$48+(数据!AC457-6)*权重!S$49,                              5*权重!S$48+6*权重!S$49+(数据!AC457-12)*权重!S$51              )
 )</f>
        <v>18.75</v>
      </c>
      <c r="AD457" s="16">
        <f>IF( 数据!AD457&lt;=6,(数据!AD457-1)*权重!T$48,              IF(数据!AD457&lt;=12, 5*权重!T$48+(数据!AD457-6)*权重!T$49,                              5*权重!T$48+6*权重!T$49+(数据!AD457-12)*权重!T$51              )
 )</f>
        <v>-1.2333333333333329</v>
      </c>
      <c r="AE457" s="16">
        <f>IF( 数据!AE457&lt;=6,(数据!AE457-1)*权重!U$48,              IF(数据!AE457&lt;=10, 5*权重!U$48+(数据!AE457-4)*权重!U$50,                              5*权重!U$48+4*权重!U$50+(数据!AE457-10)*权重!U$52              )  )</f>
        <v>-1.7999999999999994</v>
      </c>
      <c r="AF457" s="16">
        <f>IF( 数据!AF457&lt;=6,(数据!AF457-1)*权重!V$48,              IF(数据!AF457&lt;=10, 5*权重!V$48+(数据!AF457-4)*权重!V$50,                              5*权重!V$48+4*权重!V$50+(数据!AF457-10)*权重!V$52              )  )</f>
        <v>7.8750000000000009</v>
      </c>
      <c r="AG457" s="16">
        <f>IF( 数据!AG457&lt;=6,(数据!AG457-1)*权重!W$48,              IF(数据!AG457&lt;=12, 5*权重!W$48+(数据!AG457-6)*权重!W$49,                              5*权重!W$48+6*权重!W$49+(数据!AG457-12)*权重!W$51              )
 )</f>
        <v>3.0999999999999996</v>
      </c>
      <c r="AH457" s="16">
        <f>IF( 数据!AH457&lt;=6,(数据!AH457-1)*权重!X$48,              IF(数据!AH457&lt;=10, 5*权重!X$48+(数据!AH457-4)*权重!X$50,                              5*权重!X$48+4*权重!X$50+(数据!AH457-10)*权重!X$52              )  )</f>
        <v>0.28749999999999998</v>
      </c>
      <c r="AI457" s="16">
        <f>IF( 数据!AI457&lt;=6,(数据!AI457-1)*权重!Y$48,              IF(数据!AI457&lt;=12, 5*权重!Y$48+(数据!AI457-6)*权重!Y$49,                              5*权重!Y$48+6*权重!Y$49+(数据!AI457-12)*权重!Y$51              )
 )</f>
        <v>3.3333333333333354E-2</v>
      </c>
      <c r="AJ457" s="16">
        <f>IF( 数据!AJ457&lt;=6,(数据!AJ457-1)*权重!Z$48,              IF(数据!AJ457&lt;=10, 5*权重!Z$48+(数据!AJ457-4)*权重!Z$50,                              5*权重!Z$48+4*权重!Z$50+(数据!AJ457-10)*权重!Z$52              )  )</f>
        <v>8.0750000000000011</v>
      </c>
      <c r="AK457" s="16">
        <f>IF( 数据!AK457&lt;=6,(数据!AK457-1)*权重!AA$48,              IF(数据!AK457&lt;=10, 5*权重!AA$48+(数据!AK457-4)*权重!AA$50,                              5*权重!AA$48+4*权重!AA$50+(数据!AK457-10)*权重!AA$52              )  )</f>
        <v>-0.57500000000000018</v>
      </c>
      <c r="AL457" s="16">
        <f>IF( 数据!AL457&lt;=6,(数据!AL457-1)*权重!AB$48,              IF(数据!AL457&lt;=12, 5*权重!AB$48+(数据!AL457-6)*权重!AB$49,                              5*权重!AB$48+6*权重!AB$49+(数据!AL457-12)*权重!AB$51              )
 )</f>
        <v>13.5</v>
      </c>
      <c r="AM457" s="16">
        <f>IF( 数据!AM457&lt;=6,(数据!AM457-1)*权重!AC$48,              IF(数据!AM457&lt;=12, 5*权重!AC$48+(数据!AM457-6)*权重!AC$49,                              5*权重!AC$48+6*权重!AC$49+(数据!AM457-12)*权重!AC$51              )
 )</f>
        <v>9.6</v>
      </c>
      <c r="AN457" s="16">
        <f>IF( 数据!AN457&lt;=6,(数据!AN457-1)*权重!AD$48,              IF(数据!AN457&lt;=12, 5*权重!AD$48+(数据!AN457-6)*权重!AD$49,                              5*权重!AD$48+6*权重!AD$49+(数据!AN457-12)*权重!AD$51              )
 )</f>
        <v>77.333333333333329</v>
      </c>
      <c r="AO457" s="16">
        <f>IF( 数据!AO457&lt;=6,(数据!AO457-1)*权重!AE$48,              IF(数据!AO457&lt;=12, 5*权重!AE$48+(数据!AO457-6)*权重!AE$49,                              5*权重!AE$48+6*权重!AE$49+(数据!AO457-12)*权重!AE$51              )
 )</f>
        <v>25.5</v>
      </c>
      <c r="AP457" s="16">
        <f>IF( 数据!AP457&lt;=6,(数据!AP457-1)*权重!AF$48,              IF(数据!AP457&lt;=12, 5*权重!AF$48+(数据!AP457-6)*权重!AF$49,                              5*权重!AF$48+6*权重!AF$49+(数据!AP457-12)*权重!AF$51              )
 )</f>
        <v>13.5</v>
      </c>
      <c r="AQ457" s="16">
        <f>IF( 数据!AQ457&lt;=6,(数据!AQ457-1)*权重!AG$48,              IF(数据!AQ457&lt;=12, 5*权重!AG$48+(数据!AQ457-6)*权重!AG$49,                              5*权重!AG$48+6*权重!AG$49+(数据!AQ457-12)*权重!AG$51              )
 )</f>
        <v>20.383333333333333</v>
      </c>
      <c r="AR457" s="16">
        <f>IF( 数据!AR457&lt;=6,(数据!AR457-1)*权重!AH$48,              IF(数据!AR457&lt;=12, 5*权重!AH$48+(数据!AR457-6)*权重!AH$49,                              5*权重!AH$48+6*权重!AH$49+(数据!AR457-12)*权重!AH$51              )
 )</f>
        <v>16.899999999999999</v>
      </c>
      <c r="AS457" s="16">
        <f>IF( 数据!AS457&lt;=6,(数据!AS457-1)*权重!AI$48,              IF(数据!AS457&lt;=12, 5*权重!AI$48+(数据!AS457-6)*权重!AI$49,                              5*权重!AI$48+6*权重!AI$49+(数据!AS457-12)*权重!AI$51              )
 )</f>
        <v>10.450000000000001</v>
      </c>
      <c r="AT457" s="16">
        <f>IF( 数据!AT457&lt;=6,(数据!AT457-1)*权重!AJ$48,              IF(数据!AT457&lt;=12, 5*权重!AJ$48+(数据!AT457-6)*权重!AJ$49,                              5*权重!AJ$48+6*权重!AJ$49+(数据!AT457-12)*权重!AJ$51              )
 )</f>
        <v>67</v>
      </c>
      <c r="AU457" s="16">
        <f>IF( 数据!AU457&lt;=6,(数据!AU457-1)*权重!AK$48,              IF(数据!AU457&lt;=12, 5*权重!AK$48+(数据!AU457-6)*权重!AK$49,                              5*权重!AK$48+6*权重!AK$49+(数据!AU457-12)*权重!AK$51              )
 )</f>
        <v>14.799999999999999</v>
      </c>
      <c r="AV457" s="16">
        <f>IF( 数据!AV457&lt;=6,(数据!AV457-1)*权重!AL$48,              IF(数据!AV457&lt;=10, 5*权重!AL$48+(数据!AV457-4)*权重!AL$50,                              5*权重!AL$48+4*权重!AL$50+(数据!AV457-10)*权重!AL$52              )  )</f>
        <v>2.5499999999999998</v>
      </c>
      <c r="AW457" s="16">
        <f>IF( 数据!AW457&lt;=6,(数据!AW457-1)*权重!AM$48,              IF(数据!AW457&lt;=10, 5*权重!AM$48+(数据!AW457-4)*权重!AM$50,                              5*权重!AM$48+4*权重!AM$50+(数据!AW457-10)*权重!AM$52              )  )</f>
        <v>3.8250000000000002</v>
      </c>
      <c r="AX457" s="16">
        <f>IF( 数据!AX457&lt;=6,(数据!AX457-1)*权重!AN$48,              IF(数据!AX457&lt;=10, 5*权重!AN$48+(数据!AX457-4)*权重!AN$50,                              5*权重!AN$48+4*权重!AN$50+(数据!AX457-10)*权重!AN$52              )  )</f>
        <v>22.074999999999999</v>
      </c>
      <c r="AY457" s="8">
        <v>1</v>
      </c>
      <c r="AZ457" s="8">
        <v>3</v>
      </c>
      <c r="BA457" s="8">
        <v>3</v>
      </c>
      <c r="BB457" s="8">
        <v>1</v>
      </c>
      <c r="BC457" s="8">
        <v>3</v>
      </c>
      <c r="BD457" s="8">
        <v>3</v>
      </c>
      <c r="BE457" s="8">
        <v>3</v>
      </c>
      <c r="BF457" s="8">
        <v>3</v>
      </c>
      <c r="BG457" s="8">
        <v>1</v>
      </c>
      <c r="BH457" s="8">
        <v>3</v>
      </c>
      <c r="BI457" s="8">
        <v>1</v>
      </c>
      <c r="BJ457" s="8" t="s">
        <v>26</v>
      </c>
      <c r="BK457" s="8" t="s">
        <v>20</v>
      </c>
      <c r="BL457" s="8">
        <v>15</v>
      </c>
      <c r="BM457" s="8" t="s">
        <v>26</v>
      </c>
      <c r="BN457" s="8"/>
      <c r="BO457" s="8">
        <v>11</v>
      </c>
      <c r="BP457" s="34">
        <v>46934</v>
      </c>
      <c r="BQ457" s="8" t="s">
        <v>21</v>
      </c>
      <c r="BR457" s="8" t="s">
        <v>156</v>
      </c>
    </row>
    <row r="458" spans="1:70" ht="15.5" thickBot="1" x14ac:dyDescent="0.35">
      <c r="A458" s="8" t="s">
        <v>26</v>
      </c>
      <c r="B458" s="16">
        <f t="shared" si="17"/>
        <v>424.02333333333326</v>
      </c>
      <c r="C458" s="8" t="s">
        <v>807</v>
      </c>
      <c r="D458" s="8" t="s">
        <v>154</v>
      </c>
      <c r="E458" s="33">
        <v>1</v>
      </c>
      <c r="F458" s="8">
        <v>0</v>
      </c>
      <c r="G458" s="8" t="s">
        <v>20</v>
      </c>
      <c r="H458" s="8" t="s">
        <v>27</v>
      </c>
      <c r="I458" s="8">
        <v>22</v>
      </c>
      <c r="J458" s="8">
        <v>136</v>
      </c>
      <c r="K458" s="8">
        <v>150</v>
      </c>
      <c r="L458" s="16">
        <f>IF( 数据!L458&lt;=6,(数据!L458-1)*权重!B$48,              IF(数据!L458&lt;=12, 5*权重!B$48+(数据!L458-6)*权重!B$49,                              5*权重!B$48+6*权重!B$49+(数据!L458-12)*权重!B$51              )
 )</f>
        <v>3.4666666666666668</v>
      </c>
      <c r="M458" s="16">
        <f>IF( 数据!M458&lt;=6,(数据!M458-1)*权重!C$48,              IF(数据!M458&lt;=12, 5*权重!C$48+(数据!M458-6)*权重!C$49,                              5*权重!C$48+6*权重!C$49+(数据!M458-12)*权重!C$51              )
 )</f>
        <v>1.3333333333333335</v>
      </c>
      <c r="N458" s="16">
        <f>IF( 数据!N458&lt;=6,(数据!N458-1)*权重!D$48,              IF(数据!N458&lt;=12, 5*权重!D$48+(数据!N458-6)*权重!D$49,                              5*权重!D$48+6*权重!D$49+(数据!N458-12)*权重!D$51              )
 )</f>
        <v>0.64</v>
      </c>
      <c r="O458" s="16">
        <f>IF( 数据!O458&lt;=6,(数据!O458-1)*权重!E$48,              IF(数据!O458&lt;=12, 5*权重!E$48+(数据!O458-6)*权重!E$49,                              5*权重!E$48+6*权重!E$49+(数据!O458-12)*权重!E$51              )
 )</f>
        <v>0</v>
      </c>
      <c r="P458" s="16">
        <f>IF( 数据!P458&lt;=6,(数据!P458-1)*权重!F$48,              IF(数据!P458&lt;=12, 5*权重!F$48+(数据!P458-6)*权重!F$49,                              5*权重!F$48+6*权重!F$49+(数据!P458-12)*权重!F$51              )
 )</f>
        <v>-2.3499999999999996</v>
      </c>
      <c r="Q458" s="16">
        <f>IF( 数据!Q458&lt;=6,(数据!Q458-1)*权重!G$48,              IF(数据!Q458&lt;=12, 5*权重!G$48+(数据!Q458-6)*权重!G$49,                              5*权重!G$48+6*权重!G$49+(数据!Q458-12)*权重!G$51              )
 )</f>
        <v>0</v>
      </c>
      <c r="R458" s="16">
        <f>IF( 数据!R458&lt;=6,(数据!R458-1)*权重!H$48,              IF(数据!R458&lt;=12, 5*权重!H$48+(数据!R458-6)*权重!H$49,                              5*权重!H$48+6*权重!H$49+(数据!R458-12)*权重!H$51              )
 )</f>
        <v>0</v>
      </c>
      <c r="S458" s="16">
        <f>IF( 数据!S458&lt;=6,(数据!S458-1)*权重!I$48,              IF(数据!S458&lt;=12, 5*权重!I$48+(数据!S458-6)*权重!I$49,                              5*权重!I$48+6*权重!I$49+(数据!S458-12)*权重!I$51              )
 )</f>
        <v>20.666666666666664</v>
      </c>
      <c r="T458" s="16">
        <f>IF( 数据!T458&lt;=6,(数据!T458-1)*权重!J$48,              IF(数据!T458&lt;=12, 5*权重!J$48+(数据!T458-6)*权重!J$49,                              5*权重!J$48+6*权重!J$49+(数据!T458-12)*权重!J$51              )
 )</f>
        <v>2.8</v>
      </c>
      <c r="U458" s="16">
        <f>IF( 数据!U458&lt;=6,(数据!U458-1)*权重!K$48,              IF(数据!U458&lt;=12, 5*权重!K$48+(数据!U458-6)*权重!K$49,                              5*权重!K$48+6*权重!K$49+(数据!U458-12)*权重!K$51              )
 )</f>
        <v>0</v>
      </c>
      <c r="V458" s="16">
        <f>IF( 数据!V458&lt;=6,(数据!V458-1)*权重!L$48,              IF(数据!V458&lt;=12, 5*权重!L$48+(数据!V458-6)*权重!L$49,                              5*权重!L$48+6*权重!L$49+(数据!V458-12)*权重!L$51              )
 )</f>
        <v>6.7666666666666675</v>
      </c>
      <c r="W458" s="16">
        <f>IF( 数据!W458&lt;=6,(数据!W458-1)*权重!M$48,              IF(数据!W458&lt;=12, 5*权重!M$48+(数据!W458-6)*权重!M$49,                              5*权重!M$48+6*权重!M$49+(数据!W458-12)*权重!M$51              )
 )</f>
        <v>2.0333333333333332</v>
      </c>
      <c r="X458" s="16">
        <f>IF( 数据!X458&lt;=6,(数据!X458-1)*权重!N$48,              IF(数据!X458&lt;=12, 5*权重!N$48+(数据!X458-6)*权重!N$49,                              5*权重!N$48+6*权重!N$49+(数据!X458-12)*权重!N$51              )
 )</f>
        <v>2.1333333333333333</v>
      </c>
      <c r="Y458" s="16">
        <f>IF( 数据!Y458&lt;=6,(数据!Y458-1)*权重!O$48,              IF(数据!Y458&lt;=12, 5*权重!O$48+(数据!Y458-6)*权重!O$49,                              5*权重!O$48+6*权重!O$49+(数据!Y458-12)*权重!O$51              )
 )</f>
        <v>1.3666666666666667</v>
      </c>
      <c r="Z458" s="16">
        <f>IF( 数据!Z458&lt;=6,(数据!Z458-1)*权重!P$48,              IF(数据!Z458&lt;=10, 5*权重!P$48+(数据!Z458-4)*权重!P$50,                              5*权重!P$48+4*权重!P$50+(数据!Z458-10)*权重!P$52              )  )</f>
        <v>-0.37500000000000022</v>
      </c>
      <c r="AA458" s="16">
        <f>IF( 数据!AA458&lt;=6,(数据!AA458-1)*权重!Q$48,              IF(数据!AA458&lt;=12, 5*权重!Q$48+(数据!AA458-6)*权重!Q$49,                              5*权重!Q$48+6*权重!Q$49+(数据!AA458-12)*权重!Q$51              )
 )</f>
        <v>6.6666666666666661</v>
      </c>
      <c r="AB458" s="16">
        <f>IF( 数据!AB458&lt;=6,(数据!AB458-1)*权重!R$48,              IF(数据!AB458&lt;=10, 5*权重!R$48+(数据!AB458-4)*权重!R$50,                              5*权重!R$48+4*权重!R$50+(数据!AB458-10)*权重!R$52              )  )</f>
        <v>55.25</v>
      </c>
      <c r="AC458" s="16">
        <f>IF( 数据!AC458&lt;=6,(数据!AC458-1)*权重!S$48,              IF(数据!AC458&lt;=12, 5*权重!S$48+(数据!AC458-6)*权重!S$49,                              5*权重!S$48+6*权重!S$49+(数据!AC458-12)*权重!S$51              )
 )</f>
        <v>19.5</v>
      </c>
      <c r="AD458" s="16">
        <f>IF( 数据!AD458&lt;=6,(数据!AD458-1)*权重!T$48,              IF(数据!AD458&lt;=12, 5*权重!T$48+(数据!AD458-6)*权重!T$49,                              5*权重!T$48+6*权重!T$49+(数据!AD458-12)*权重!T$51              )
 )</f>
        <v>-0.83333333333333304</v>
      </c>
      <c r="AE458" s="16">
        <f>IF( 数据!AE458&lt;=6,(数据!AE458-1)*权重!U$48,              IF(数据!AE458&lt;=10, 5*权重!U$48+(数据!AE458-4)*权重!U$50,                              5*权重!U$48+4*权重!U$50+(数据!AE458-10)*权重!U$52              )  )</f>
        <v>-2.9999999999999996</v>
      </c>
      <c r="AF458" s="16">
        <f>IF( 数据!AF458&lt;=6,(数据!AF458-1)*权重!V$48,              IF(数据!AF458&lt;=10, 5*权重!V$48+(数据!AF458-4)*权重!V$50,                              5*权重!V$48+4*权重!V$50+(数据!AF458-10)*权重!V$52              )  )</f>
        <v>6.3000000000000007</v>
      </c>
      <c r="AG458" s="16">
        <f>IF( 数据!AG458&lt;=6,(数据!AG458-1)*权重!W$48,              IF(数据!AG458&lt;=12, 5*权重!W$48+(数据!AG458-6)*权重!W$49,                              5*权重!W$48+6*权重!W$49+(数据!AG458-12)*权重!W$51              )
 )</f>
        <v>3.75</v>
      </c>
      <c r="AH458" s="16">
        <f>IF( 数据!AH458&lt;=6,(数据!AH458-1)*权重!X$48,              IF(数据!AH458&lt;=10, 5*权重!X$48+(数据!AH458-4)*权重!X$50,                              5*权重!X$48+4*权重!X$50+(数据!AH458-10)*权重!X$52              )  )</f>
        <v>-0.16249999999999998</v>
      </c>
      <c r="AI458" s="16">
        <f>IF( 数据!AI458&lt;=6,(数据!AI458-1)*权重!Y$48,              IF(数据!AI458&lt;=12, 5*权重!Y$48+(数据!AI458-6)*权重!Y$49,                              5*权重!Y$48+6*权重!Y$49+(数据!AI458-12)*权重!Y$51              )
 )</f>
        <v>0.8</v>
      </c>
      <c r="AJ458" s="16">
        <f>IF( 数据!AJ458&lt;=6,(数据!AJ458-1)*权重!Z$48,              IF(数据!AJ458&lt;=10, 5*权重!Z$48+(数据!AJ458-4)*权重!Z$50,                              5*权重!Z$48+4*权重!Z$50+(数据!AJ458-10)*权重!Z$52              )  )</f>
        <v>8.6625000000000014</v>
      </c>
      <c r="AK458" s="16">
        <f>IF( 数据!AK458&lt;=6,(数据!AK458-1)*权重!AA$48,              IF(数据!AK458&lt;=10, 5*权重!AA$48+(数据!AK458-4)*权重!AA$50,                              5*权重!AA$48+4*权重!AA$50+(数据!AK458-10)*权重!AA$52              )  )</f>
        <v>-1.2750000000000001</v>
      </c>
      <c r="AL458" s="16">
        <f>IF( 数据!AL458&lt;=6,(数据!AL458-1)*权重!AB$48,              IF(数据!AL458&lt;=12, 5*权重!AB$48+(数据!AL458-6)*权重!AB$49,                              5*权重!AB$48+6*权重!AB$49+(数据!AL458-12)*权重!AB$51              )
 )</f>
        <v>13.5</v>
      </c>
      <c r="AM458" s="16">
        <f>IF( 数据!AM458&lt;=6,(数据!AM458-1)*权重!AC$48,              IF(数据!AM458&lt;=12, 5*权重!AC$48+(数据!AM458-6)*权重!AC$49,                              5*权重!AC$48+6*权重!AC$49+(数据!AM458-12)*权重!AC$51              )
 )</f>
        <v>9.2333333333333343</v>
      </c>
      <c r="AN458" s="16">
        <f>IF( 数据!AN458&lt;=6,(数据!AN458-1)*权重!AD$48,              IF(数据!AN458&lt;=12, 5*权重!AD$48+(数据!AN458-6)*权重!AD$49,                              5*权重!AD$48+6*权重!AD$49+(数据!AN458-12)*权重!AD$51              )
 )</f>
        <v>86.791666666666657</v>
      </c>
      <c r="AO458" s="16">
        <f>IF( 数据!AO458&lt;=6,(数据!AO458-1)*权重!AE$48,              IF(数据!AO458&lt;=12, 5*权重!AE$48+(数据!AO458-6)*权重!AE$49,                              5*权重!AE$48+6*权重!AE$49+(数据!AO458-12)*权重!AE$51              )
 )</f>
        <v>8.3500000000000014</v>
      </c>
      <c r="AP458" s="16">
        <f>IF( 数据!AP458&lt;=6,(数据!AP458-1)*权重!AF$48,              IF(数据!AP458&lt;=12, 5*权重!AF$48+(数据!AP458-6)*权重!AF$49,                              5*权重!AF$48+6*权重!AF$49+(数据!AP458-12)*权重!AF$51              )
 )</f>
        <v>16.399999999999999</v>
      </c>
      <c r="AQ458" s="16">
        <f>IF( 数据!AQ458&lt;=6,(数据!AQ458-1)*权重!AG$48,              IF(数据!AQ458&lt;=12, 5*权重!AG$48+(数据!AQ458-6)*权重!AG$49,                              5*权重!AG$48+6*权重!AG$49+(数据!AQ458-12)*权重!AG$51              )
 )</f>
        <v>17.8</v>
      </c>
      <c r="AR458" s="16">
        <f>IF( 数据!AR458&lt;=6,(数据!AR458-1)*权重!AH$48,              IF(数据!AR458&lt;=12, 5*权重!AH$48+(数据!AR458-6)*权重!AH$49,                              5*权重!AH$48+6*权重!AH$49+(数据!AR458-12)*权重!AH$51              )
 )</f>
        <v>11.716666666666665</v>
      </c>
      <c r="AS458" s="16">
        <f>IF( 数据!AS458&lt;=6,(数据!AS458-1)*权重!AI$48,              IF(数据!AS458&lt;=12, 5*权重!AI$48+(数据!AS458-6)*权重!AI$49,                              5*权重!AI$48+6*权重!AI$49+(数据!AS458-12)*权重!AI$51              )
 )</f>
        <v>4.416666666666667</v>
      </c>
      <c r="AT458" s="16">
        <f>IF( 数据!AT458&lt;=6,(数据!AT458-1)*权重!AJ$48,              IF(数据!AT458&lt;=12, 5*权重!AJ$48+(数据!AT458-6)*权重!AJ$49,                              5*权重!AJ$48+6*权重!AJ$49+(数据!AT458-12)*权重!AJ$51              )
 )</f>
        <v>81.625</v>
      </c>
      <c r="AU458" s="16">
        <f>IF( 数据!AU458&lt;=6,(数据!AU458-1)*权重!AK$48,              IF(数据!AU458&lt;=12, 5*权重!AK$48+(数据!AU458-6)*权重!AK$49,                              5*权重!AK$48+6*权重!AK$49+(数据!AU458-12)*权重!AK$51              )
 )</f>
        <v>13.899999999999999</v>
      </c>
      <c r="AV458" s="16">
        <f>IF( 数据!AV458&lt;=6,(数据!AV458-1)*权重!AL$48,              IF(数据!AV458&lt;=10, 5*权重!AL$48+(数据!AV458-4)*权重!AL$50,                              5*权重!AL$48+4*权重!AL$50+(数据!AV458-10)*权重!AL$52              )  )</f>
        <v>2.125</v>
      </c>
      <c r="AW458" s="16">
        <f>IF( 数据!AW458&lt;=6,(数据!AW458-1)*权重!AM$48,              IF(数据!AW458&lt;=10, 5*权重!AM$48+(数据!AW458-4)*权重!AM$50,                              5*权重!AM$48+4*权重!AM$50+(数据!AW458-10)*权重!AM$52              )  )</f>
        <v>3.0750000000000002</v>
      </c>
      <c r="AX458" s="16">
        <f>IF( 数据!AX458&lt;=6,(数据!AX458-1)*权重!AN$48,              IF(数据!AX458&lt;=10, 5*权重!AN$48+(数据!AX458-4)*权重!AN$50,                              5*权重!AN$48+4*权重!AN$50+(数据!AX458-10)*权重!AN$52              )  )</f>
        <v>20.95</v>
      </c>
      <c r="AY458" s="8">
        <v>1</v>
      </c>
      <c r="AZ458" s="8">
        <v>1</v>
      </c>
      <c r="BA458" s="8">
        <v>2</v>
      </c>
      <c r="BB458" s="8">
        <v>3</v>
      </c>
      <c r="BC458" s="8">
        <v>2</v>
      </c>
      <c r="BD458" s="8">
        <v>2</v>
      </c>
      <c r="BE458" s="8">
        <v>3</v>
      </c>
      <c r="BF458" s="8">
        <v>2</v>
      </c>
      <c r="BG458" s="8">
        <v>2</v>
      </c>
      <c r="BH458" s="8">
        <v>2</v>
      </c>
      <c r="BI458" s="8">
        <v>3</v>
      </c>
      <c r="BJ458" s="8" t="s">
        <v>26</v>
      </c>
      <c r="BK458" s="8" t="s">
        <v>20</v>
      </c>
      <c r="BL458" s="8">
        <v>10</v>
      </c>
      <c r="BM458" s="8" t="s">
        <v>26</v>
      </c>
      <c r="BN458" s="8"/>
      <c r="BO458" s="8">
        <v>5</v>
      </c>
      <c r="BP458" s="34">
        <v>47664</v>
      </c>
      <c r="BQ458" s="8" t="s">
        <v>21</v>
      </c>
      <c r="BR458" s="8" t="s">
        <v>156</v>
      </c>
    </row>
    <row r="459" spans="1:70" ht="15.5" thickBot="1" x14ac:dyDescent="0.35">
      <c r="A459" s="8" t="s">
        <v>26</v>
      </c>
      <c r="B459" s="16">
        <f t="shared" si="17"/>
        <v>423.85916666666679</v>
      </c>
      <c r="C459" s="8" t="s">
        <v>808</v>
      </c>
      <c r="D459" s="8" t="s">
        <v>154</v>
      </c>
      <c r="E459" s="33">
        <v>1</v>
      </c>
      <c r="F459" s="8">
        <v>0</v>
      </c>
      <c r="G459" s="8" t="s">
        <v>20</v>
      </c>
      <c r="H459" s="8" t="s">
        <v>31</v>
      </c>
      <c r="I459" s="8">
        <v>27</v>
      </c>
      <c r="J459" s="8">
        <v>146</v>
      </c>
      <c r="K459" s="8">
        <v>148</v>
      </c>
      <c r="L459" s="16">
        <f>IF( 数据!L459&lt;=6,(数据!L459-1)*权重!B$48,              IF(数据!L459&lt;=12, 5*权重!B$48+(数据!L459-6)*权重!B$49,                              5*权重!B$48+6*权重!B$49+(数据!L459-12)*权重!B$51              )
 )</f>
        <v>3.4666666666666668</v>
      </c>
      <c r="M459" s="16">
        <f>IF( 数据!M459&lt;=6,(数据!M459-1)*权重!C$48,              IF(数据!M459&lt;=12, 5*权重!C$48+(数据!M459-6)*权重!C$49,                              5*权重!C$48+6*权重!C$49+(数据!M459-12)*权重!C$51              )
 )</f>
        <v>2.1</v>
      </c>
      <c r="N459" s="16">
        <f>IF( 数据!N459&lt;=6,(数据!N459-1)*权重!D$48,              IF(数据!N459&lt;=12, 5*权重!D$48+(数据!N459-6)*权重!D$49,                              5*权重!D$48+6*权重!D$49+(数据!N459-12)*权重!D$51              )
 )</f>
        <v>0.82000000000000006</v>
      </c>
      <c r="O459" s="16">
        <f>IF( 数据!O459&lt;=6,(数据!O459-1)*权重!E$48,              IF(数据!O459&lt;=12, 5*权重!E$48+(数据!O459-6)*权重!E$49,                              5*权重!E$48+6*权重!E$49+(数据!O459-12)*权重!E$51              )
 )</f>
        <v>0</v>
      </c>
      <c r="P459" s="16">
        <f>IF( 数据!P459&lt;=6,(数据!P459-1)*权重!F$48,              IF(数据!P459&lt;=12, 5*权重!F$48+(数据!P459-6)*权重!F$49,                              5*权重!F$48+6*权重!F$49+(数据!P459-12)*权重!F$51              )
 )</f>
        <v>-2.7333333333333329</v>
      </c>
      <c r="Q459" s="16">
        <f>IF( 数据!Q459&lt;=6,(数据!Q459-1)*权重!G$48,              IF(数据!Q459&lt;=12, 5*权重!G$48+(数据!Q459-6)*权重!G$49,                              5*权重!G$48+6*权重!G$49+(数据!Q459-12)*权重!G$51              )
 )</f>
        <v>0</v>
      </c>
      <c r="R459" s="16">
        <f>IF( 数据!R459&lt;=6,(数据!R459-1)*权重!H$48,              IF(数据!R459&lt;=12, 5*权重!H$48+(数据!R459-6)*权重!H$49,                              5*权重!H$48+6*权重!H$49+(数据!R459-12)*权重!H$51              )
 )</f>
        <v>0</v>
      </c>
      <c r="S459" s="16">
        <f>IF( 数据!S459&lt;=6,(数据!S459-1)*权重!I$48,              IF(数据!S459&lt;=12, 5*权重!I$48+(数据!S459-6)*权重!I$49,                              5*权重!I$48+6*权重!I$49+(数据!S459-12)*权重!I$51              )
 )</f>
        <v>9.0666666666666664</v>
      </c>
      <c r="T459" s="16">
        <f>IF( 数据!T459&lt;=6,(数据!T459-1)*权重!J$48,              IF(数据!T459&lt;=12, 5*权重!J$48+(数据!T459-6)*权重!J$49,                              5*权重!J$48+6*权重!J$49+(数据!T459-12)*权重!J$51              )
 )</f>
        <v>1.2999999999999998</v>
      </c>
      <c r="U459" s="16">
        <f>IF( 数据!U459&lt;=6,(数据!U459-1)*权重!K$48,              IF(数据!U459&lt;=12, 5*权重!K$48+(数据!U459-6)*权重!K$49,                              5*权重!K$48+6*权重!K$49+(数据!U459-12)*权重!K$51              )
 )</f>
        <v>0</v>
      </c>
      <c r="V459" s="16">
        <f>IF( 数据!V459&lt;=6,(数据!V459-1)*权重!L$48,              IF(数据!V459&lt;=12, 5*权重!L$48+(数据!V459-6)*权重!L$49,                              5*权重!L$48+6*权重!L$49+(数据!V459-12)*权重!L$51              )
 )</f>
        <v>6.7666666666666675</v>
      </c>
      <c r="W459" s="16">
        <f>IF( 数据!W459&lt;=6,(数据!W459-1)*权重!M$48,              IF(数据!W459&lt;=12, 5*权重!M$48+(数据!W459-6)*权重!M$49,                              5*权重!M$48+6*权重!M$49+(数据!W459-12)*权重!M$51              )
 )</f>
        <v>-0.51666666666666661</v>
      </c>
      <c r="X459" s="16">
        <f>IF( 数据!X459&lt;=6,(数据!X459-1)*权重!N$48,              IF(数据!X459&lt;=12, 5*权重!N$48+(数据!X459-6)*权重!N$49,                              5*权重!N$48+6*权重!N$49+(数据!X459-12)*权重!N$51              )
 )</f>
        <v>3.6666666666666661</v>
      </c>
      <c r="Y459" s="16">
        <f>IF( 数据!Y459&lt;=6,(数据!Y459-1)*权重!O$48,              IF(数据!Y459&lt;=12, 5*权重!O$48+(数据!Y459-6)*权重!O$49,                              5*权重!O$48+6*权重!O$49+(数据!Y459-12)*权重!O$51              )
 )</f>
        <v>0.96</v>
      </c>
      <c r="Z459" s="16">
        <f>IF( 数据!Z459&lt;=6,(数据!Z459-1)*权重!P$48,              IF(数据!Z459&lt;=10, 5*权重!P$48+(数据!Z459-4)*权重!P$50,                              5*权重!P$48+4*权重!P$50+(数据!Z459-10)*权重!P$52              )  )</f>
        <v>-1.4750000000000001</v>
      </c>
      <c r="AA459" s="16">
        <f>IF( 数据!AA459&lt;=6,(数据!AA459-1)*权重!Q$48,              IF(数据!AA459&lt;=12, 5*权重!Q$48+(数据!AA459-6)*权重!Q$49,                              5*权重!Q$48+6*权重!Q$49+(数据!AA459-12)*权重!Q$51              )
 )</f>
        <v>5.833333333333333</v>
      </c>
      <c r="AB459" s="16">
        <f>IF( 数据!AB459&lt;=6,(数据!AB459-1)*权重!R$48,              IF(数据!AB459&lt;=10, 5*权重!R$48+(数据!AB459-4)*权重!R$50,                              5*权重!R$48+4*权重!R$50+(数据!AB459-10)*权重!R$52              )  )</f>
        <v>56.75</v>
      </c>
      <c r="AC459" s="16">
        <f>IF( 数据!AC459&lt;=6,(数据!AC459-1)*权重!S$48,              IF(数据!AC459&lt;=12, 5*权重!S$48+(数据!AC459-6)*权重!S$49,                              5*权重!S$48+6*权重!S$49+(数据!AC459-12)*权重!S$51              )
 )</f>
        <v>20.183333333333334</v>
      </c>
      <c r="AD459" s="16">
        <f>IF( 数据!AD459&lt;=6,(数据!AD459-1)*权重!T$48,              IF(数据!AD459&lt;=12, 5*权重!T$48+(数据!AD459-6)*权重!T$49,                              5*权重!T$48+6*权重!T$49+(数据!AD459-12)*权重!T$51              )
 )</f>
        <v>-0.86666666666666625</v>
      </c>
      <c r="AE459" s="16">
        <f>IF( 数据!AE459&lt;=6,(数据!AE459-1)*权重!U$48,              IF(数据!AE459&lt;=10, 5*权重!U$48+(数据!AE459-4)*权重!U$50,                              5*权重!U$48+4*权重!U$50+(数据!AE459-10)*权重!U$52              )  )</f>
        <v>-2.5999999999999996</v>
      </c>
      <c r="AF459" s="16">
        <f>IF( 数据!AF459&lt;=6,(数据!AF459-1)*权重!V$48,              IF(数据!AF459&lt;=10, 5*权重!V$48+(数据!AF459-4)*权重!V$50,                              5*权重!V$48+4*权重!V$50+(数据!AF459-10)*权重!V$52              )  )</f>
        <v>8.1375000000000011</v>
      </c>
      <c r="AG459" s="16">
        <f>IF( 数据!AG459&lt;=6,(数据!AG459-1)*权重!W$48,              IF(数据!AG459&lt;=12, 5*权重!W$48+(数据!AG459-6)*权重!W$49,                              5*权重!W$48+6*权重!W$49+(数据!AG459-12)*权重!W$51              )
 )</f>
        <v>3.75</v>
      </c>
      <c r="AH459" s="16">
        <f>IF( 数据!AH459&lt;=6,(数据!AH459-1)*权重!X$48,              IF(数据!AH459&lt;=10, 5*权重!X$48+(数据!AH459-4)*权重!X$50,                              5*权重!X$48+4*权重!X$50+(数据!AH459-10)*权重!X$52              )  )</f>
        <v>6.25E-2</v>
      </c>
      <c r="AI459" s="16">
        <f>IF( 数据!AI459&lt;=6,(数据!AI459-1)*权重!Y$48,              IF(数据!AI459&lt;=12, 5*权重!Y$48+(数据!AI459-6)*权重!Y$49,                              5*权重!Y$48+6*权重!Y$49+(数据!AI459-12)*权重!Y$51              )
 )</f>
        <v>0.13333333333333336</v>
      </c>
      <c r="AJ459" s="16">
        <f>IF( 数据!AJ459&lt;=6,(数据!AJ459-1)*权重!Z$48,              IF(数据!AJ459&lt;=10, 5*权重!Z$48+(数据!AJ459-4)*权重!Z$50,                              5*权重!Z$48+4*权重!Z$50+(数据!AJ459-10)*权重!Z$52              )  )</f>
        <v>9.8375000000000004</v>
      </c>
      <c r="AK459" s="16">
        <f>IF( 数据!AK459&lt;=6,(数据!AK459-1)*权重!AA$48,              IF(数据!AK459&lt;=10, 5*权重!AA$48+(数据!AK459-4)*权重!AA$50,                              5*权重!AA$48+4*权重!AA$50+(数据!AK459-10)*权重!AA$52              )  )</f>
        <v>-0.92500000000000004</v>
      </c>
      <c r="AL459" s="16">
        <f>IF( 数据!AL459&lt;=6,(数据!AL459-1)*权重!AB$48,              IF(数据!AL459&lt;=12, 5*权重!AB$48+(数据!AL459-6)*权重!AB$49,                              5*权重!AB$48+6*权重!AB$49+(数据!AL459-12)*权重!AB$51              )
 )</f>
        <v>15.3</v>
      </c>
      <c r="AM459" s="16">
        <f>IF( 数据!AM459&lt;=6,(数据!AM459-1)*权重!AC$48,              IF(数据!AM459&lt;=12, 5*权重!AC$48+(数据!AM459-6)*权重!AC$49,                              5*权重!AC$48+6*权重!AC$49+(数据!AM459-12)*权重!AC$51              )
 )</f>
        <v>8.5</v>
      </c>
      <c r="AN459" s="16">
        <f>IF( 数据!AN459&lt;=6,(数据!AN459-1)*权重!AD$48,              IF(数据!AN459&lt;=12, 5*权重!AD$48+(数据!AN459-6)*权重!AD$49,                              5*权重!AD$48+6*权重!AD$49+(数据!AN459-12)*权重!AD$51              )
 )</f>
        <v>72.604166666666671</v>
      </c>
      <c r="AO459" s="16">
        <f>IF( 数据!AO459&lt;=6,(数据!AO459-1)*权重!AE$48,              IF(数据!AO459&lt;=12, 5*权重!AE$48+(数据!AO459-6)*权重!AE$49,                              5*权重!AE$48+6*权重!AE$49+(数据!AO459-12)*权重!AE$51              )
 )</f>
        <v>25.5</v>
      </c>
      <c r="AP459" s="16">
        <f>IF( 数据!AP459&lt;=6,(数据!AP459-1)*权重!AF$48,              IF(数据!AP459&lt;=12, 5*权重!AF$48+(数据!AP459-6)*权重!AF$49,                              5*权重!AF$48+6*权重!AF$49+(数据!AP459-12)*权重!AF$51              )
 )</f>
        <v>13.5</v>
      </c>
      <c r="AQ459" s="16">
        <f>IF( 数据!AQ459&lt;=6,(数据!AQ459-1)*权重!AG$48,              IF(数据!AQ459&lt;=12, 5*权重!AG$48+(数据!AQ459-6)*权重!AG$49,                              5*权重!AG$48+6*权重!AG$49+(数据!AQ459-12)*权重!AG$51              )
 )</f>
        <v>18.316666666666666</v>
      </c>
      <c r="AR459" s="16">
        <f>IF( 数据!AR459&lt;=6,(数据!AR459-1)*权重!AH$48,              IF(数据!AR459&lt;=12, 5*权重!AH$48+(数据!AR459-6)*权重!AH$49,                              5*权重!AH$48+6*权重!AH$49+(数据!AR459-12)*权重!AH$51              )
 )</f>
        <v>15.733333333333333</v>
      </c>
      <c r="AS459" s="16">
        <f>IF( 数据!AS459&lt;=6,(数据!AS459-1)*权重!AI$48,              IF(数据!AS459&lt;=12, 5*权重!AI$48+(数据!AS459-6)*权重!AI$49,                              5*权重!AI$48+6*权重!AI$49+(数据!AS459-12)*权重!AI$51              )
 )</f>
        <v>9.5000000000000018</v>
      </c>
      <c r="AT459" s="16">
        <f>IF( 数据!AT459&lt;=6,(数据!AT459-1)*权重!AJ$48,              IF(数据!AT459&lt;=12, 5*权重!AJ$48+(数据!AT459-6)*权重!AJ$49,                              5*权重!AJ$48+6*权重!AJ$49+(数据!AT459-12)*权重!AJ$51              )
 )</f>
        <v>76.75</v>
      </c>
      <c r="AU459" s="16">
        <f>IF( 数据!AU459&lt;=6,(数据!AU459-1)*权重!AK$48,              IF(数据!AU459&lt;=12, 5*权重!AK$48+(数据!AU459-6)*权重!AK$49,                              5*权重!AK$48+6*权重!AK$49+(数据!AU459-12)*权重!AK$51              )
 )</f>
        <v>15.099999999999998</v>
      </c>
      <c r="AV459" s="16">
        <f>IF( 数据!AV459&lt;=6,(数据!AV459-1)*权重!AL$48,              IF(数据!AV459&lt;=10, 5*权重!AL$48+(数据!AV459-4)*权重!AL$50,                              5*权重!AL$48+4*权重!AL$50+(数据!AV459-10)*权重!AL$52              )  )</f>
        <v>2.9749999999999996</v>
      </c>
      <c r="AW459" s="16">
        <f>IF( 数据!AW459&lt;=6,(数据!AW459-1)*权重!AM$48,              IF(数据!AW459&lt;=10, 5*权重!AM$48+(数据!AW459-4)*权重!AM$50,                              5*权重!AM$48+4*权重!AM$50+(数据!AW459-10)*权重!AM$52              )  )</f>
        <v>3.45</v>
      </c>
      <c r="AX459" s="16">
        <f>IF( 数据!AX459&lt;=6,(数据!AX459-1)*权重!AN$48,              IF(数据!AX459&lt;=10, 5*权重!AN$48+(数据!AX459-4)*权重!AN$50,                              5*权重!AN$48+4*权重!AN$50+(数据!AX459-10)*权重!AN$52              )  )</f>
        <v>22.912499999999998</v>
      </c>
      <c r="AY459" s="8">
        <v>1</v>
      </c>
      <c r="AZ459" s="8">
        <v>3</v>
      </c>
      <c r="BA459" s="8">
        <v>3</v>
      </c>
      <c r="BB459" s="8">
        <v>3</v>
      </c>
      <c r="BC459" s="8">
        <v>2</v>
      </c>
      <c r="BD459" s="8">
        <v>3</v>
      </c>
      <c r="BE459" s="8">
        <v>4</v>
      </c>
      <c r="BF459" s="8">
        <v>1</v>
      </c>
      <c r="BG459" s="8">
        <v>3</v>
      </c>
      <c r="BH459" s="8">
        <v>3</v>
      </c>
      <c r="BI459" s="8">
        <v>1</v>
      </c>
      <c r="BJ459" s="8" t="s">
        <v>26</v>
      </c>
      <c r="BK459" s="8" t="s">
        <v>20</v>
      </c>
      <c r="BL459" s="8">
        <v>15</v>
      </c>
      <c r="BM459" s="8" t="s">
        <v>26</v>
      </c>
      <c r="BN459" s="8"/>
      <c r="BO459" s="8">
        <v>17</v>
      </c>
      <c r="BP459" s="34">
        <v>47299</v>
      </c>
      <c r="BQ459" s="8" t="s">
        <v>21</v>
      </c>
      <c r="BR459" s="8" t="s">
        <v>156</v>
      </c>
    </row>
    <row r="460" spans="1:70" ht="15.5" thickBot="1" x14ac:dyDescent="0.35">
      <c r="A460" s="8" t="s">
        <v>26</v>
      </c>
      <c r="B460" s="16">
        <f t="shared" si="17"/>
        <v>429.495</v>
      </c>
      <c r="C460" s="8" t="s">
        <v>809</v>
      </c>
      <c r="D460" s="8" t="s">
        <v>154</v>
      </c>
      <c r="E460" s="33">
        <v>1</v>
      </c>
      <c r="F460" s="8">
        <v>0</v>
      </c>
      <c r="G460" s="8" t="s">
        <v>20</v>
      </c>
      <c r="H460" s="8" t="s">
        <v>810</v>
      </c>
      <c r="I460" s="8">
        <v>24</v>
      </c>
      <c r="J460" s="8">
        <v>144</v>
      </c>
      <c r="K460" s="8">
        <v>154</v>
      </c>
      <c r="L460" s="16">
        <f>IF( 数据!L460&lt;=6,(数据!L460-1)*权重!B$48,              IF(数据!L460&lt;=12, 5*权重!B$48+(数据!L460-6)*权重!B$49,                              5*权重!B$48+6*权重!B$49+(数据!L460-12)*权重!B$51              )
 )</f>
        <v>3.4666666666666668</v>
      </c>
      <c r="M460" s="16">
        <f>IF( 数据!M460&lt;=6,(数据!M460-1)*权重!C$48,              IF(数据!M460&lt;=12, 5*权重!C$48+(数据!M460-6)*权重!C$49,                              5*权重!C$48+6*权重!C$49+(数据!M460-12)*权重!C$51              )
 )</f>
        <v>0.90000000000000013</v>
      </c>
      <c r="N460" s="16">
        <f>IF( 数据!N460&lt;=6,(数据!N460-1)*权重!D$48,              IF(数据!N460&lt;=12, 5*权重!D$48+(数据!N460-6)*权重!D$49,                              5*权重!D$48+6*权重!D$49+(数据!N460-12)*权重!D$51              )
 )</f>
        <v>0.32</v>
      </c>
      <c r="O460" s="16">
        <f>IF( 数据!O460&lt;=6,(数据!O460-1)*权重!E$48,              IF(数据!O460&lt;=12, 5*权重!E$48+(数据!O460-6)*权重!E$49,                              5*权重!E$48+6*权重!E$49+(数据!O460-12)*权重!E$51              )
 )</f>
        <v>0</v>
      </c>
      <c r="P460" s="16">
        <f>IF( 数据!P460&lt;=6,(数据!P460-1)*权重!F$48,              IF(数据!P460&lt;=12, 5*权重!F$48+(数据!P460-6)*权重!F$49,                              5*权重!F$48+6*权重!F$49+(数据!P460-12)*权重!F$51              )
 )</f>
        <v>-2.7333333333333329</v>
      </c>
      <c r="Q460" s="16">
        <f>IF( 数据!Q460&lt;=6,(数据!Q460-1)*权重!G$48,              IF(数据!Q460&lt;=12, 5*权重!G$48+(数据!Q460-6)*权重!G$49,                              5*权重!G$48+6*权重!G$49+(数据!Q460-12)*权重!G$51              )
 )</f>
        <v>0</v>
      </c>
      <c r="R460" s="16">
        <f>IF( 数据!R460&lt;=6,(数据!R460-1)*权重!H$48,              IF(数据!R460&lt;=12, 5*权重!H$48+(数据!R460-6)*权重!H$49,                              5*权重!H$48+6*权重!H$49+(数据!R460-12)*权重!H$51              )
 )</f>
        <v>0</v>
      </c>
      <c r="S460" s="16">
        <f>IF( 数据!S460&lt;=6,(数据!S460-1)*权重!I$48,              IF(数据!S460&lt;=12, 5*权重!I$48+(数据!S460-6)*权重!I$49,                              5*权重!I$48+6*权重!I$49+(数据!S460-12)*权重!I$51              )
 )</f>
        <v>19.299999999999997</v>
      </c>
      <c r="T460" s="16">
        <f>IF( 数据!T460&lt;=6,(数据!T460-1)*权重!J$48,              IF(数据!T460&lt;=12, 5*权重!J$48+(数据!T460-6)*权重!J$49,                              5*权重!J$48+6*权重!J$49+(数据!T460-12)*权重!J$51              )
 )</f>
        <v>1.0333333333333332</v>
      </c>
      <c r="U460" s="16">
        <f>IF( 数据!U460&lt;=6,(数据!U460-1)*权重!K$48,              IF(数据!U460&lt;=12, 5*权重!K$48+(数据!U460-6)*权重!K$49,                              5*权重!K$48+6*权重!K$49+(数据!U460-12)*权重!K$51              )
 )</f>
        <v>0</v>
      </c>
      <c r="V460" s="16">
        <f>IF( 数据!V460&lt;=6,(数据!V460-1)*权重!L$48,              IF(数据!V460&lt;=12, 5*权重!L$48+(数据!V460-6)*权重!L$49,                              5*权重!L$48+6*权重!L$49+(数据!V460-12)*权重!L$51              )
 )</f>
        <v>7.1333333333333346</v>
      </c>
      <c r="W460" s="16">
        <f>IF( 数据!W460&lt;=6,(数据!W460-1)*权重!M$48,              IF(数据!W460&lt;=12, 5*权重!M$48+(数据!W460-6)*权重!M$49,                              5*权重!M$48+6*权重!M$49+(数据!W460-12)*权重!M$51              )
 )</f>
        <v>0.76666666666666661</v>
      </c>
      <c r="X460" s="16">
        <f>IF( 数据!X460&lt;=6,(数据!X460-1)*权重!N$48,              IF(数据!X460&lt;=12, 5*权重!N$48+(数据!X460-6)*权重!N$49,                              5*权重!N$48+6*权重!N$49+(数据!X460-12)*权重!N$51              )
 )</f>
        <v>2.2999999999999998</v>
      </c>
      <c r="Y460" s="16">
        <f>IF( 数据!Y460&lt;=6,(数据!Y460-1)*权重!O$48,              IF(数据!Y460&lt;=12, 5*权重!O$48+(数据!Y460-6)*权重!O$49,                              5*权重!O$48+6*权重!O$49+(数据!Y460-12)*权重!O$51              )
 )</f>
        <v>1.5333333333333332</v>
      </c>
      <c r="Z460" s="16">
        <f>IF( 数据!Z460&lt;=6,(数据!Z460-1)*权重!P$48,              IF(数据!Z460&lt;=10, 5*权重!P$48+(数据!Z460-4)*权重!P$50,                              5*权重!P$48+4*权重!P$50+(数据!Z460-10)*权重!P$52              )  )</f>
        <v>-0.90000000000000013</v>
      </c>
      <c r="AA460" s="16">
        <f>IF( 数据!AA460&lt;=6,(数据!AA460-1)*权重!Q$48,              IF(数据!AA460&lt;=12, 5*权重!Q$48+(数据!AA460-6)*权重!Q$49,                              5*权重!Q$48+6*权重!Q$49+(数据!AA460-12)*权重!Q$51              )
 )</f>
        <v>5.3666666666666663</v>
      </c>
      <c r="AB460" s="16">
        <f>IF( 数据!AB460&lt;=6,(数据!AB460-1)*权重!R$48,              IF(数据!AB460&lt;=10, 5*权重!R$48+(数据!AB460-4)*权重!R$50,                              5*权重!R$48+4*权重!R$50+(数据!AB460-10)*权重!R$52              )  )</f>
        <v>56</v>
      </c>
      <c r="AC460" s="16">
        <f>IF( 数据!AC460&lt;=6,(数据!AC460-1)*权重!S$48,              IF(数据!AC460&lt;=12, 5*权重!S$48+(数据!AC460-6)*权重!S$49,                              5*权重!S$48+6*权重!S$49+(数据!AC460-12)*权重!S$51              )
 )</f>
        <v>19.5</v>
      </c>
      <c r="AD460" s="16">
        <f>IF( 数据!AD460&lt;=6,(数据!AD460-1)*权重!T$48,              IF(数据!AD460&lt;=12, 5*权重!T$48+(数据!AD460-6)*权重!T$49,                              5*权重!T$48+6*权重!T$49+(数据!AD460-12)*权重!T$51              )
 )</f>
        <v>-1.5999999999999996</v>
      </c>
      <c r="AE460" s="16">
        <f>IF( 数据!AE460&lt;=6,(数据!AE460-1)*权重!U$48,              IF(数据!AE460&lt;=10, 5*权重!U$48+(数据!AE460-4)*权重!U$50,                              5*权重!U$48+4*权重!U$50+(数据!AE460-10)*权重!U$52              )  )</f>
        <v>-2.9999999999999996</v>
      </c>
      <c r="AF460" s="16">
        <f>IF( 数据!AF460&lt;=6,(数据!AF460-1)*权重!V$48,              IF(数据!AF460&lt;=10, 5*权重!V$48+(数据!AF460-4)*权重!V$50,                              5*权重!V$48+4*权重!V$50+(数据!AF460-10)*权重!V$52              )  )</f>
        <v>7.0875000000000004</v>
      </c>
      <c r="AG460" s="16">
        <f>IF( 数据!AG460&lt;=6,(数据!AG460-1)*权重!W$48,              IF(数据!AG460&lt;=12, 5*权重!W$48+(数据!AG460-6)*权重!W$49,                              5*权重!W$48+6*权重!W$49+(数据!AG460-12)*权重!W$51              )
 )</f>
        <v>3.75</v>
      </c>
      <c r="AH460" s="16">
        <f>IF( 数据!AH460&lt;=6,(数据!AH460-1)*权重!X$48,              IF(数据!AH460&lt;=10, 5*权重!X$48+(数据!AH460-4)*权重!X$50,                              5*权重!X$48+4*权重!X$50+(数据!AH460-10)*权重!X$52              )  )</f>
        <v>-0.16249999999999998</v>
      </c>
      <c r="AI460" s="16">
        <f>IF( 数据!AI460&lt;=6,(数据!AI460-1)*权重!Y$48,              IF(数据!AI460&lt;=12, 5*权重!Y$48+(数据!AI460-6)*权重!Y$49,                              5*权重!Y$48+6*权重!Y$49+(数据!AI460-12)*权重!Y$51              )
 )</f>
        <v>0.26666666666666666</v>
      </c>
      <c r="AJ460" s="16">
        <f>IF( 数据!AJ460&lt;=6,(数据!AJ460-1)*权重!Z$48,              IF(数据!AJ460&lt;=10, 5*权重!Z$48+(数据!AJ460-4)*权重!Z$50,                              5*权重!Z$48+4*权重!Z$50+(数据!AJ460-10)*权重!Z$52              )  )</f>
        <v>9.25</v>
      </c>
      <c r="AK460" s="16">
        <f>IF( 数据!AK460&lt;=6,(数据!AK460-1)*权重!AA$48,              IF(数据!AK460&lt;=10, 5*权重!AA$48+(数据!AK460-4)*权重!AA$50,                              5*权重!AA$48+4*权重!AA$50+(数据!AK460-10)*权重!AA$52              )  )</f>
        <v>-2.6000000000000005</v>
      </c>
      <c r="AL460" s="16">
        <f>IF( 数据!AL460&lt;=6,(数据!AL460-1)*权重!AB$48,              IF(数据!AL460&lt;=12, 5*权重!AB$48+(数据!AL460-6)*权重!AB$49,                              5*权重!AB$48+6*权重!AB$49+(数据!AL460-12)*权重!AB$51              )
 )</f>
        <v>14.4</v>
      </c>
      <c r="AM460" s="16">
        <f>IF( 数据!AM460&lt;=6,(数据!AM460-1)*权重!AC$48,              IF(数据!AM460&lt;=12, 5*权重!AC$48+(数据!AM460-6)*权重!AC$49,                              5*权重!AC$48+6*权重!AC$49+(数据!AM460-12)*权重!AC$51              )
 )</f>
        <v>8.3666666666666671</v>
      </c>
      <c r="AN460" s="16">
        <f>IF( 数据!AN460&lt;=6,(数据!AN460-1)*权重!AD$48,              IF(数据!AN460&lt;=12, 5*权重!AD$48+(数据!AN460-6)*权重!AD$49,                              5*权重!AD$48+6*权重!AD$49+(数据!AN460-12)*权重!AD$51              )
 )</f>
        <v>91.520833333333329</v>
      </c>
      <c r="AO460" s="16">
        <f>IF( 数据!AO460&lt;=6,(数据!AO460-1)*权重!AE$48,              IF(数据!AO460&lt;=12, 5*权重!AE$48+(数据!AO460-6)*权重!AE$49,                              5*权重!AE$48+6*权重!AE$49+(数据!AO460-12)*权重!AE$51              )
 )</f>
        <v>11.116666666666667</v>
      </c>
      <c r="AP460" s="16">
        <f>IF( 数据!AP460&lt;=6,(数据!AP460-1)*权重!AF$48,              IF(数据!AP460&lt;=12, 5*权重!AF$48+(数据!AP460-6)*权重!AF$49,                              5*权重!AF$48+6*权重!AF$49+(数据!AP460-12)*权重!AF$51              )
 )</f>
        <v>14.466666666666667</v>
      </c>
      <c r="AQ460" s="16">
        <f>IF( 数据!AQ460&lt;=6,(数据!AQ460-1)*权重!AG$48,              IF(数据!AQ460&lt;=12, 5*权重!AG$48+(数据!AQ460-6)*权重!AG$49,                              5*权重!AG$48+6*权重!AG$49+(数据!AQ460-12)*权重!AG$51              )
 )</f>
        <v>19.866666666666667</v>
      </c>
      <c r="AR460" s="16">
        <f>IF( 数据!AR460&lt;=6,(数据!AR460-1)*权重!AH$48,              IF(数据!AR460&lt;=12, 5*权重!AH$48+(数据!AR460-6)*权重!AH$49,                              5*权重!AH$48+6*权重!AH$49+(数据!AR460-12)*权重!AH$51              )
 )</f>
        <v>11.716666666666665</v>
      </c>
      <c r="AS460" s="16">
        <f>IF( 数据!AS460&lt;=6,(数据!AS460-1)*权重!AI$48,              IF(数据!AS460&lt;=12, 5*权重!AI$48+(数据!AS460-6)*权重!AI$49,                              5*权重!AI$48+6*权重!AI$49+(数据!AS460-12)*权重!AI$51              )
 )</f>
        <v>1.8500000000000005</v>
      </c>
      <c r="AT460" s="16">
        <f>IF( 数据!AT460&lt;=6,(数据!AT460-1)*权重!AJ$48,              IF(数据!AT460&lt;=12, 5*权重!AJ$48+(数据!AT460-6)*权重!AJ$49,                              5*权重!AJ$48+6*权重!AJ$49+(数据!AT460-12)*权重!AJ$51              )
 )</f>
        <v>86.5</v>
      </c>
      <c r="AU460" s="16">
        <f>IF( 数据!AU460&lt;=6,(数据!AU460-1)*权重!AK$48,              IF(数据!AU460&lt;=12, 5*权重!AK$48+(数据!AU460-6)*权重!AK$49,                              5*权重!AK$48+6*权重!AK$49+(数据!AU460-12)*权重!AK$51              )
 )</f>
        <v>15.099999999999998</v>
      </c>
      <c r="AV460" s="16">
        <f>IF( 数据!AV460&lt;=6,(数据!AV460-1)*权重!AL$48,              IF(数据!AV460&lt;=10, 5*权重!AL$48+(数据!AV460-4)*权重!AL$50,                              5*权重!AL$48+4*权重!AL$50+(数据!AV460-10)*权重!AL$52              )  )</f>
        <v>2.5499999999999998</v>
      </c>
      <c r="AW460" s="16">
        <f>IF( 数据!AW460&lt;=6,(数据!AW460-1)*权重!AM$48,              IF(数据!AW460&lt;=10, 5*权重!AM$48+(数据!AW460-4)*权重!AM$50,                              5*权重!AM$48+4*权重!AM$50+(数据!AW460-10)*权重!AM$52              )  )</f>
        <v>3.8250000000000002</v>
      </c>
      <c r="AX460" s="16">
        <f>IF( 数据!AX460&lt;=6,(数据!AX460-1)*权重!AN$48,              IF(数据!AX460&lt;=10, 5*权重!AN$48+(数据!AX460-4)*权重!AN$50,                              5*权重!AN$48+4*权重!AN$50+(数据!AX460-10)*权重!AN$52              )  )</f>
        <v>21.237499999999997</v>
      </c>
      <c r="AY460" s="8">
        <v>1</v>
      </c>
      <c r="AZ460" s="8">
        <v>3</v>
      </c>
      <c r="BA460" s="8">
        <v>2</v>
      </c>
      <c r="BB460" s="8">
        <v>1</v>
      </c>
      <c r="BC460" s="8">
        <v>1</v>
      </c>
      <c r="BD460" s="8">
        <v>2</v>
      </c>
      <c r="BE460" s="8">
        <v>2</v>
      </c>
      <c r="BF460" s="8">
        <v>2</v>
      </c>
      <c r="BG460" s="8">
        <v>1</v>
      </c>
      <c r="BH460" s="8">
        <v>4</v>
      </c>
      <c r="BI460" s="8">
        <v>1</v>
      </c>
      <c r="BJ460" s="8" t="s">
        <v>26</v>
      </c>
      <c r="BK460" s="8" t="s">
        <v>20</v>
      </c>
      <c r="BL460" s="8">
        <v>15</v>
      </c>
      <c r="BM460" s="8" t="s">
        <v>26</v>
      </c>
      <c r="BN460" s="8"/>
      <c r="BO460" s="8">
        <v>20</v>
      </c>
      <c r="BP460" s="34">
        <v>47664</v>
      </c>
      <c r="BQ460" s="8" t="s">
        <v>21</v>
      </c>
      <c r="BR460" s="8" t="s">
        <v>156</v>
      </c>
    </row>
    <row r="461" spans="1:70" ht="15.5" thickBot="1" x14ac:dyDescent="0.35">
      <c r="A461" s="8" t="s">
        <v>26</v>
      </c>
      <c r="B461" s="16">
        <f t="shared" si="17"/>
        <v>353.80583333333334</v>
      </c>
      <c r="C461" s="8" t="s">
        <v>811</v>
      </c>
      <c r="D461" s="8" t="s">
        <v>154</v>
      </c>
      <c r="E461" s="33">
        <v>1</v>
      </c>
      <c r="F461" s="8">
        <v>0</v>
      </c>
      <c r="G461" s="8" t="s">
        <v>20</v>
      </c>
      <c r="H461" s="8" t="s">
        <v>31</v>
      </c>
      <c r="I461" s="8">
        <v>34</v>
      </c>
      <c r="J461" s="8">
        <v>121</v>
      </c>
      <c r="K461" s="8">
        <v>150</v>
      </c>
      <c r="L461" s="16">
        <f>IF( 数据!L461&lt;=6,(数据!L461-1)*权重!B$48,              IF(数据!L461&lt;=12, 5*权重!B$48+(数据!L461-6)*权重!B$49,                              5*权重!B$48+6*权重!B$49+(数据!L461-12)*权重!B$51              )
 )</f>
        <v>3.4666666666666668</v>
      </c>
      <c r="M461" s="16">
        <f>IF( 数据!M461&lt;=6,(数据!M461-1)*权重!C$48,              IF(数据!M461&lt;=12, 5*权重!C$48+(数据!M461-6)*权重!C$49,                              5*权重!C$48+6*权重!C$49+(数据!M461-12)*权重!C$51              )
 )</f>
        <v>1.7399999999999998</v>
      </c>
      <c r="N461" s="16">
        <f>IF( 数据!N461&lt;=6,(数据!N461-1)*权重!D$48,              IF(数据!N461&lt;=12, 5*权重!D$48+(数据!N461-6)*权重!D$49,                              5*权重!D$48+6*权重!D$49+(数据!N461-12)*权重!D$51              )
 )</f>
        <v>-0.82999999999999985</v>
      </c>
      <c r="O461" s="16">
        <f>IF( 数据!O461&lt;=6,(数据!O461-1)*权重!E$48,              IF(数据!O461&lt;=12, 5*权重!E$48+(数据!O461-6)*权重!E$49,                              5*权重!E$48+6*权重!E$49+(数据!O461-12)*权重!E$51              )
 )</f>
        <v>0</v>
      </c>
      <c r="P461" s="16">
        <f>IF( 数据!P461&lt;=6,(数据!P461-1)*权重!F$48,              IF(数据!P461&lt;=12, 5*权重!F$48+(数据!P461-6)*权重!F$49,                              5*权重!F$48+6*权重!F$49+(数据!P461-12)*权重!F$51              )
 )</f>
        <v>-3.4999999999999996</v>
      </c>
      <c r="Q461" s="16">
        <f>IF( 数据!Q461&lt;=6,(数据!Q461-1)*权重!G$48,              IF(数据!Q461&lt;=12, 5*权重!G$48+(数据!Q461-6)*权重!G$49,                              5*权重!G$48+6*权重!G$49+(数据!Q461-12)*权重!G$51              )
 )</f>
        <v>0</v>
      </c>
      <c r="R461" s="16">
        <f>IF( 数据!R461&lt;=6,(数据!R461-1)*权重!H$48,              IF(数据!R461&lt;=12, 5*权重!H$48+(数据!R461-6)*权重!H$49,                              5*权重!H$48+6*权重!H$49+(数据!R461-12)*权重!H$51              )
 )</f>
        <v>0</v>
      </c>
      <c r="S461" s="16">
        <f>IF( 数据!S461&lt;=6,(数据!S461-1)*权重!I$48,              IF(数据!S461&lt;=12, 5*权重!I$48+(数据!S461-6)*权重!I$49,                              5*权重!I$48+6*权重!I$49+(数据!S461-12)*权重!I$51              )
 )</f>
        <v>12.133333333333333</v>
      </c>
      <c r="T461" s="16">
        <f>IF( 数据!T461&lt;=6,(数据!T461-1)*权重!J$48,              IF(数据!T461&lt;=12, 5*权重!J$48+(数据!T461-6)*权重!J$49,                              5*权重!J$48+6*权重!J$49+(数据!T461-12)*权重!J$51              )
 )</f>
        <v>0.79999999999999982</v>
      </c>
      <c r="U461" s="16">
        <f>IF( 数据!U461&lt;=6,(数据!U461-1)*权重!K$48,              IF(数据!U461&lt;=12, 5*权重!K$48+(数据!U461-6)*权重!K$49,                              5*权重!K$48+6*权重!K$49+(数据!U461-12)*权重!K$51              )
 )</f>
        <v>0</v>
      </c>
      <c r="V461" s="16">
        <f>IF( 数据!V461&lt;=6,(数据!V461-1)*权重!L$48,              IF(数据!V461&lt;=12, 5*权重!L$48+(数据!V461-6)*权重!L$49,                              5*权重!L$48+6*权重!L$49+(数据!V461-12)*权重!L$51              )
 )</f>
        <v>6.4</v>
      </c>
      <c r="W461" s="16">
        <f>IF( 数据!W461&lt;=6,(数据!W461-1)*权重!M$48,              IF(数据!W461&lt;=12, 5*权重!M$48+(数据!W461-6)*权重!M$49,                              5*权重!M$48+6*权重!M$49+(数据!W461-12)*权重!M$51              )
 )</f>
        <v>-0.51666666666666661</v>
      </c>
      <c r="X461" s="16">
        <f>IF( 数据!X461&lt;=6,(数据!X461-1)*权重!N$48,              IF(数据!X461&lt;=12, 5*权重!N$48+(数据!X461-6)*权重!N$49,                              5*权重!N$48+6*权重!N$49+(数据!X461-12)*权重!N$51              )
 )</f>
        <v>3.1999999999999997</v>
      </c>
      <c r="Y461" s="16">
        <f>IF( 数据!Y461&lt;=6,(数据!Y461-1)*权重!O$48,              IF(数据!Y461&lt;=12, 5*权重!O$48+(数据!Y461-6)*权重!O$49,                              5*权重!O$48+6*权重!O$49+(数据!Y461-12)*权重!O$51              )
 )</f>
        <v>1.45</v>
      </c>
      <c r="Z461" s="16">
        <f>IF( 数据!Z461&lt;=6,(数据!Z461-1)*权重!P$48,              IF(数据!Z461&lt;=10, 5*权重!P$48+(数据!Z461-4)*权重!P$50,                              5*权重!P$48+4*权重!P$50+(数据!Z461-10)*权重!P$52              )  )</f>
        <v>-1.0750000000000002</v>
      </c>
      <c r="AA461" s="16">
        <f>IF( 数据!AA461&lt;=6,(数据!AA461-1)*权重!Q$48,              IF(数据!AA461&lt;=12, 5*权重!Q$48+(数据!AA461-6)*权重!Q$49,                              5*权重!Q$48+6*权重!Q$49+(数据!AA461-12)*权重!Q$51              )
 )</f>
        <v>5.833333333333333</v>
      </c>
      <c r="AB461" s="16">
        <f>IF( 数据!AB461&lt;=6,(数据!AB461-1)*权重!R$48,              IF(数据!AB461&lt;=10, 5*权重!R$48+(数据!AB461-4)*权重!R$50,                              5*权重!R$48+4*权重!R$50+(数据!AB461-10)*权重!R$52              )  )</f>
        <v>55.25</v>
      </c>
      <c r="AC461" s="16">
        <f>IF( 数据!AC461&lt;=6,(数据!AC461-1)*权重!S$48,              IF(数据!AC461&lt;=12, 5*权重!S$48+(数据!AC461-6)*权重!S$49,                              5*权重!S$48+6*权重!S$49+(数据!AC461-12)*权重!S$51              )
 )</f>
        <v>18.75</v>
      </c>
      <c r="AD461" s="16">
        <f>IF( 数据!AD461&lt;=6,(数据!AD461-1)*权重!T$48,              IF(数据!AD461&lt;=12, 5*权重!T$48+(数据!AD461-6)*权重!T$49,                              5*权重!T$48+6*权重!T$49+(数据!AD461-12)*权重!T$51              )
 )</f>
        <v>-1.5999999999999996</v>
      </c>
      <c r="AE461" s="16">
        <f>IF( 数据!AE461&lt;=6,(数据!AE461-1)*权重!U$48,              IF(数据!AE461&lt;=10, 5*权重!U$48+(数据!AE461-4)*权重!U$50,                              5*权重!U$48+4*权重!U$50+(数据!AE461-10)*权重!U$52              )  )</f>
        <v>-1.7999999999999994</v>
      </c>
      <c r="AF461" s="16">
        <f>IF( 数据!AF461&lt;=6,(数据!AF461-1)*权重!V$48,              IF(数据!AF461&lt;=10, 5*权重!V$48+(数据!AF461-4)*权重!V$50,                              5*权重!V$48+4*权重!V$50+(数据!AF461-10)*权重!V$52              )  )</f>
        <v>8.1375000000000011</v>
      </c>
      <c r="AG461" s="16">
        <f>IF( 数据!AG461&lt;=6,(数据!AG461-1)*权重!W$48,              IF(数据!AG461&lt;=12, 5*权重!W$48+(数据!AG461-6)*权重!W$49,                              5*权重!W$48+6*权重!W$49+(数据!AG461-12)*权重!W$51              )
 )</f>
        <v>3.75</v>
      </c>
      <c r="AH461" s="16">
        <f>IF( 数据!AH461&lt;=6,(数据!AH461-1)*权重!X$48,              IF(数据!AH461&lt;=10, 5*权重!X$48+(数据!AH461-4)*权重!X$50,                              5*权重!X$48+4*权重!X$50+(数据!AH461-10)*权重!X$52              )  )</f>
        <v>-0.16249999999999998</v>
      </c>
      <c r="AI461" s="16">
        <f>IF( 数据!AI461&lt;=6,(数据!AI461-1)*权重!Y$48,              IF(数据!AI461&lt;=12, 5*权重!Y$48+(数据!AI461-6)*权重!Y$49,                              5*权重!Y$48+6*权重!Y$49+(数据!AI461-12)*权重!Y$51              )
 )</f>
        <v>0.1</v>
      </c>
      <c r="AJ461" s="16">
        <f>IF( 数据!AJ461&lt;=6,(数据!AJ461-1)*权重!Z$48,              IF(数据!AJ461&lt;=10, 5*权重!Z$48+(数据!AJ461-4)*权重!Z$50,                              5*权重!Z$48+4*权重!Z$50+(数据!AJ461-10)*权重!Z$52              )  )</f>
        <v>8.6625000000000014</v>
      </c>
      <c r="AK461" s="16">
        <f>IF( 数据!AK461&lt;=6,(数据!AK461-1)*权重!AA$48,              IF(数据!AK461&lt;=10, 5*权重!AA$48+(数据!AK461-4)*权重!AA$50,                              5*权重!AA$48+4*权重!AA$50+(数据!AK461-10)*权重!AA$52              )  )</f>
        <v>-1.1000000000000001</v>
      </c>
      <c r="AL461" s="16">
        <f>IF( 数据!AL461&lt;=6,(数据!AL461-1)*权重!AB$48,              IF(数据!AL461&lt;=12, 5*权重!AB$48+(数据!AL461-6)*权重!AB$49,                              5*权重!AB$48+6*权重!AB$49+(数据!AL461-12)*权重!AB$51              )
 )</f>
        <v>15.3</v>
      </c>
      <c r="AM461" s="16">
        <f>IF( 数据!AM461&lt;=6,(数据!AM461-1)*权重!AC$48,              IF(数据!AM461&lt;=12, 5*权重!AC$48+(数据!AM461-6)*权重!AC$49,                              5*权重!AC$48+6*权重!AC$49+(数据!AM461-12)*权重!AC$51              )
 )</f>
        <v>8.8666666666666671</v>
      </c>
      <c r="AN461" s="16">
        <f>IF( 数据!AN461&lt;=6,(数据!AN461-1)*权重!AD$48,              IF(数据!AN461&lt;=12, 5*权重!AD$48+(数据!AN461-6)*权重!AD$49,                              5*权重!AD$48+6*权重!AD$49+(数据!AN461-12)*权重!AD$51              )
 )</f>
        <v>46.25</v>
      </c>
      <c r="AO461" s="16">
        <f>IF( 数据!AO461&lt;=6,(数据!AO461-1)*权重!AE$48,              IF(数据!AO461&lt;=12, 5*权重!AE$48+(数据!AO461-6)*权重!AE$49,                              5*权重!AE$48+6*权重!AE$49+(数据!AO461-12)*权重!AE$51              )
 )</f>
        <v>22.9</v>
      </c>
      <c r="AP461" s="16">
        <f>IF( 数据!AP461&lt;=6,(数据!AP461-1)*权重!AF$48,              IF(数据!AP461&lt;=12, 5*权重!AF$48+(数据!AP461-6)*权重!AF$49,                              5*权重!AF$48+6*权重!AF$49+(数据!AP461-12)*权重!AF$51              )
 )</f>
        <v>14.833333333333334</v>
      </c>
      <c r="AQ461" s="16">
        <f>IF( 数据!AQ461&lt;=6,(数据!AQ461-1)*权重!AG$48,              IF(数据!AQ461&lt;=12, 5*权重!AG$48+(数据!AQ461-6)*权重!AG$49,                              5*权重!AG$48+6*权重!AG$49+(数据!AQ461-12)*权重!AG$51              )
 )</f>
        <v>16.966666666666669</v>
      </c>
      <c r="AR461" s="16">
        <f>IF( 数据!AR461&lt;=6,(数据!AR461-1)*权重!AH$48,              IF(数据!AR461&lt;=12, 5*权重!AH$48+(数据!AR461-6)*权重!AH$49,                              5*权重!AH$48+6*权重!AH$49+(数据!AR461-12)*权重!AH$51              )
 )</f>
        <v>18.066666666666666</v>
      </c>
      <c r="AS461" s="16">
        <f>IF( 数据!AS461&lt;=6,(数据!AS461-1)*权重!AI$48,              IF(数据!AS461&lt;=12, 5*权重!AI$48+(数据!AS461-6)*权重!AI$49,                              5*权重!AI$48+6*权重!AI$49+(数据!AS461-12)*权重!AI$51              )
 )</f>
        <v>10.450000000000001</v>
      </c>
      <c r="AT461" s="16">
        <f>IF( 数据!AT461&lt;=6,(数据!AT461-1)*权重!AJ$48,              IF(数据!AT461&lt;=12, 5*权重!AJ$48+(数据!AT461-6)*权重!AJ$49,                              5*权重!AJ$48+6*权重!AJ$49+(数据!AT461-12)*权重!AJ$51              )
 )</f>
        <v>42.083333333333336</v>
      </c>
      <c r="AU461" s="16">
        <f>IF( 数据!AU461&lt;=6,(数据!AU461-1)*权重!AK$48,              IF(数据!AU461&lt;=12, 5*权重!AK$48+(数据!AU461-6)*权重!AK$49,                              5*权重!AK$48+6*权重!AK$49+(数据!AU461-12)*权重!AK$51              )
 )</f>
        <v>9.3000000000000007</v>
      </c>
      <c r="AV461" s="16">
        <f>IF( 数据!AV461&lt;=6,(数据!AV461-1)*权重!AL$48,              IF(数据!AV461&lt;=10, 5*权重!AL$48+(数据!AV461-4)*权重!AL$50,                              5*权重!AL$48+4*权重!AL$50+(数据!AV461-10)*权重!AL$52              )  )</f>
        <v>2.125</v>
      </c>
      <c r="AW461" s="16">
        <f>IF( 数据!AW461&lt;=6,(数据!AW461-1)*权重!AM$48,              IF(数据!AW461&lt;=10, 5*权重!AM$48+(数据!AW461-4)*权重!AM$50,                              5*权重!AM$48+4*权重!AM$50+(数据!AW461-10)*权重!AM$52              )  )</f>
        <v>3.8250000000000002</v>
      </c>
      <c r="AX461" s="16">
        <f>IF( 数据!AX461&lt;=6,(数据!AX461-1)*权重!AN$48,              IF(数据!AX461&lt;=10, 5*权重!AN$48+(数据!AX461-4)*权重!AN$50,                              5*权重!AN$48+4*权重!AN$50+(数据!AX461-10)*权重!AN$52              )  )</f>
        <v>23.75</v>
      </c>
      <c r="AY461" s="8">
        <v>2</v>
      </c>
      <c r="AZ461" s="8">
        <v>2</v>
      </c>
      <c r="BA461" s="8">
        <v>2</v>
      </c>
      <c r="BB461" s="8">
        <v>3</v>
      </c>
      <c r="BC461" s="8">
        <v>3</v>
      </c>
      <c r="BD461" s="8">
        <v>1</v>
      </c>
      <c r="BE461" s="8">
        <v>2</v>
      </c>
      <c r="BF461" s="8">
        <v>3</v>
      </c>
      <c r="BG461" s="8">
        <v>3</v>
      </c>
      <c r="BH461" s="8">
        <v>4</v>
      </c>
      <c r="BI461" s="8">
        <v>3</v>
      </c>
      <c r="BJ461" s="8" t="s">
        <v>26</v>
      </c>
      <c r="BK461" s="8" t="s">
        <v>20</v>
      </c>
      <c r="BL461" s="8">
        <v>11</v>
      </c>
      <c r="BM461" s="8" t="s">
        <v>26</v>
      </c>
      <c r="BN461" s="8"/>
      <c r="BO461" s="8">
        <v>14</v>
      </c>
      <c r="BP461" s="34">
        <v>46203</v>
      </c>
      <c r="BQ461" s="8" t="s">
        <v>21</v>
      </c>
      <c r="BR461" s="8" t="s">
        <v>156</v>
      </c>
    </row>
    <row r="462" spans="1:70" ht="15.5" thickBot="1" x14ac:dyDescent="0.35">
      <c r="A462" s="8" t="s">
        <v>26</v>
      </c>
      <c r="B462" s="16">
        <f t="shared" si="17"/>
        <v>355.36416666666668</v>
      </c>
      <c r="C462" s="8" t="s">
        <v>812</v>
      </c>
      <c r="D462" s="8" t="s">
        <v>154</v>
      </c>
      <c r="E462" s="33">
        <v>1</v>
      </c>
      <c r="F462" s="8">
        <v>0</v>
      </c>
      <c r="G462" s="8" t="s">
        <v>19</v>
      </c>
      <c r="H462" s="8" t="s">
        <v>32</v>
      </c>
      <c r="I462" s="8">
        <v>32</v>
      </c>
      <c r="J462" s="8">
        <v>137</v>
      </c>
      <c r="K462" s="8">
        <v>137</v>
      </c>
      <c r="L462" s="16">
        <f>IF( 数据!L462&lt;=6,(数据!L462-1)*权重!B$48,              IF(数据!L462&lt;=12, 5*权重!B$48+(数据!L462-6)*权重!B$49,                              5*权重!B$48+6*权重!B$49+(数据!L462-12)*权重!B$51              )
 )</f>
        <v>4.4000000000000004</v>
      </c>
      <c r="M462" s="16">
        <f>IF( 数据!M462&lt;=6,(数据!M462-1)*权重!C$48,              IF(数据!M462&lt;=12, 5*权重!C$48+(数据!M462-6)*权重!C$49,                              5*权重!C$48+6*权重!C$49+(数据!M462-12)*权重!C$51              )
 )</f>
        <v>1.1599999999999999</v>
      </c>
      <c r="N462" s="16">
        <f>IF( 数据!N462&lt;=6,(数据!N462-1)*权重!D$48,              IF(数据!N462&lt;=12, 5*权重!D$48+(数据!N462-6)*权重!D$49,                              5*权重!D$48+6*权重!D$49+(数据!N462-12)*权重!D$51              )
 )</f>
        <v>0.32</v>
      </c>
      <c r="O462" s="16">
        <f>IF( 数据!O462&lt;=6,(数据!O462-1)*权重!E$48,              IF(数据!O462&lt;=12, 5*权重!E$48+(数据!O462-6)*权重!E$49,                              5*权重!E$48+6*权重!E$49+(数据!O462-12)*权重!E$51              )
 )</f>
        <v>0</v>
      </c>
      <c r="P462" s="16">
        <f>IF( 数据!P462&lt;=6,(数据!P462-1)*权重!F$48,              IF(数据!P462&lt;=12, 5*权重!F$48+(数据!P462-6)*权重!F$49,                              5*权重!F$48+6*权重!F$49+(数据!P462-12)*权重!F$51              )
 )</f>
        <v>-3.4999999999999996</v>
      </c>
      <c r="Q462" s="16">
        <f>IF( 数据!Q462&lt;=6,(数据!Q462-1)*权重!G$48,              IF(数据!Q462&lt;=12, 5*权重!G$48+(数据!Q462-6)*权重!G$49,                              5*权重!G$48+6*权重!G$49+(数据!Q462-12)*权重!G$51              )
 )</f>
        <v>0</v>
      </c>
      <c r="R462" s="16">
        <f>IF( 数据!R462&lt;=6,(数据!R462-1)*权重!H$48,              IF(数据!R462&lt;=12, 5*权重!H$48+(数据!R462-6)*权重!H$49,                              5*权重!H$48+6*权重!H$49+(数据!R462-12)*权重!H$51              )
 )</f>
        <v>0</v>
      </c>
      <c r="S462" s="16">
        <f>IF( 数据!S462&lt;=6,(数据!S462-1)*权重!I$48,              IF(数据!S462&lt;=12, 5*权重!I$48+(数据!S462-6)*权重!I$49,                              5*权重!I$48+6*权重!I$49+(数据!S462-12)*权重!I$51              )
 )</f>
        <v>0</v>
      </c>
      <c r="T462" s="16">
        <f>IF( 数据!T462&lt;=6,(数据!T462-1)*权重!J$48,              IF(数据!T462&lt;=12, 5*权重!J$48+(数据!T462-6)*权重!J$49,                              5*权重!J$48+6*权重!J$49+(数据!T462-12)*权重!J$51              )
 )</f>
        <v>1.4</v>
      </c>
      <c r="U462" s="16">
        <f>IF( 数据!U462&lt;=6,(数据!U462-1)*权重!K$48,              IF(数据!U462&lt;=12, 5*权重!K$48+(数据!U462-6)*权重!K$49,                              5*权重!K$48+6*权重!K$49+(数据!U462-12)*权重!K$51              )
 )</f>
        <v>0</v>
      </c>
      <c r="V462" s="16">
        <f>IF( 数据!V462&lt;=6,(数据!V462-1)*权重!L$48,              IF(数据!V462&lt;=12, 5*权重!L$48+(数据!V462-6)*权重!L$49,                              5*权重!L$48+6*权重!L$49+(数据!V462-12)*权重!L$51              )
 )</f>
        <v>2.12</v>
      </c>
      <c r="W462" s="16">
        <f>IF( 数据!W462&lt;=6,(数据!W462-1)*权重!M$48,              IF(数据!W462&lt;=12, 5*权重!M$48+(数据!W462-6)*权重!M$49,                              5*权重!M$48+6*权重!M$49+(数据!W462-12)*权重!M$51              )
 )</f>
        <v>0.1333333333333333</v>
      </c>
      <c r="X462" s="16">
        <f>IF( 数据!X462&lt;=6,(数据!X462-1)*权重!N$48,              IF(数据!X462&lt;=12, 5*权重!N$48+(数据!X462-6)*权重!N$49,                              5*权重!N$48+6*权重!N$49+(数据!X462-12)*权重!N$51              )
 )</f>
        <v>2.2166666666666663</v>
      </c>
      <c r="Y462" s="16">
        <f>IF( 数据!Y462&lt;=6,(数据!Y462-1)*权重!O$48,              IF(数据!Y462&lt;=12, 5*权重!O$48+(数据!Y462-6)*权重!O$49,                              5*权重!O$48+6*权重!O$49+(数据!Y462-12)*权重!O$51              )
 )</f>
        <v>0.48</v>
      </c>
      <c r="Z462" s="16">
        <f>IF( 数据!Z462&lt;=6,(数据!Z462-1)*权重!P$48,              IF(数据!Z462&lt;=10, 5*权重!P$48+(数据!Z462-4)*权重!P$50,                              5*权重!P$48+4*权重!P$50+(数据!Z462-10)*权重!P$52              )  )</f>
        <v>-0.88000000000000012</v>
      </c>
      <c r="AA462" s="16">
        <f>IF( 数据!AA462&lt;=6,(数据!AA462-1)*权重!Q$48,              IF(数据!AA462&lt;=12, 5*权重!Q$48+(数据!AA462-6)*权重!Q$49,                              5*权重!Q$48+6*权重!Q$49+(数据!AA462-12)*权重!Q$51              )
 )</f>
        <v>4.9333333333333327</v>
      </c>
      <c r="AB462" s="16">
        <f>IF( 数据!AB462&lt;=6,(数据!AB462-1)*权重!R$48,              IF(数据!AB462&lt;=10, 5*权重!R$48+(数据!AB462-4)*权重!R$50,                              5*权重!R$48+4*权重!R$50+(数据!AB462-10)*权重!R$52              )  )</f>
        <v>55.25</v>
      </c>
      <c r="AC462" s="16">
        <f>IF( 数据!AC462&lt;=6,(数据!AC462-1)*权重!S$48,              IF(数据!AC462&lt;=12, 5*权重!S$48+(数据!AC462-6)*权重!S$49,                              5*权重!S$48+6*权重!S$49+(数据!AC462-12)*权重!S$51              )
 )</f>
        <v>19.5</v>
      </c>
      <c r="AD462" s="16">
        <f>IF( 数据!AD462&lt;=6,(数据!AD462-1)*权重!T$48,              IF(数据!AD462&lt;=12, 5*权重!T$48+(数据!AD462-6)*权重!T$49,                              5*权重!T$48+6*权重!T$49+(数据!AD462-12)*权重!T$51              )
 )</f>
        <v>-1.2333333333333329</v>
      </c>
      <c r="AE462" s="16">
        <f>IF( 数据!AE462&lt;=6,(数据!AE462-1)*权重!U$48,              IF(数据!AE462&lt;=10, 5*权重!U$48+(数据!AE462-4)*权重!U$50,                              5*权重!U$48+4*权重!U$50+(数据!AE462-10)*权重!U$52              )  )</f>
        <v>-1.7999999999999994</v>
      </c>
      <c r="AF462" s="16">
        <f>IF( 数据!AF462&lt;=6,(数据!AF462-1)*权重!V$48,              IF(数据!AF462&lt;=10, 5*权重!V$48+(数据!AF462-4)*权重!V$50,                              5*权重!V$48+4*权重!V$50+(数据!AF462-10)*权重!V$52              )  )</f>
        <v>6.75</v>
      </c>
      <c r="AG462" s="16">
        <f>IF( 数据!AG462&lt;=6,(数据!AG462-1)*权重!W$48,              IF(数据!AG462&lt;=12, 5*权重!W$48+(数据!AG462-6)*权重!W$49,                              5*权重!W$48+6*权重!W$49+(数据!AG462-12)*权重!W$51              )
 )</f>
        <v>3.3</v>
      </c>
      <c r="AH462" s="16">
        <f>IF( 数据!AH462&lt;=6,(数据!AH462-1)*权重!X$48,              IF(数据!AH462&lt;=10, 5*权重!X$48+(数据!AH462-4)*权重!X$50,                              5*权重!X$48+4*权重!X$50+(数据!AH462-10)*权重!X$52              )  )</f>
        <v>-0.27500000000000002</v>
      </c>
      <c r="AI462" s="16">
        <f>IF( 数据!AI462&lt;=6,(数据!AI462-1)*权重!Y$48,              IF(数据!AI462&lt;=12, 5*权重!Y$48+(数据!AI462-6)*权重!Y$49,                              5*权重!Y$48+6*权重!Y$49+(数据!AI462-12)*权重!Y$51              )
 )</f>
        <v>0.16</v>
      </c>
      <c r="AJ462" s="16">
        <f>IF( 数据!AJ462&lt;=6,(数据!AJ462-1)*权重!Z$48,              IF(数据!AJ462&lt;=10, 5*权重!Z$48+(数据!AJ462-4)*权重!Z$50,                              5*权重!Z$48+4*权重!Z$50+(数据!AJ462-10)*权重!Z$52              )  )</f>
        <v>9.25</v>
      </c>
      <c r="AK462" s="16">
        <f>IF( 数据!AK462&lt;=6,(数据!AK462-1)*权重!AA$48,              IF(数据!AK462&lt;=10, 5*权重!AA$48+(数据!AK462-4)*权重!AA$50,                              5*权重!AA$48+4*权重!AA$50+(数据!AK462-10)*权重!AA$52              )  )</f>
        <v>-1.4500000000000002</v>
      </c>
      <c r="AL462" s="16">
        <f>IF( 数据!AL462&lt;=6,(数据!AL462-1)*权重!AB$48,              IF(数据!AL462&lt;=12, 5*权重!AB$48+(数据!AL462-6)*权重!AB$49,                              5*权重!AB$48+6*权重!AB$49+(数据!AL462-12)*权重!AB$51              )
 )</f>
        <v>12.6</v>
      </c>
      <c r="AM462" s="16">
        <f>IF( 数据!AM462&lt;=6,(数据!AM462-1)*权重!AC$48,              IF(数据!AM462&lt;=12, 5*权重!AC$48+(数据!AM462-6)*权重!AC$49,                              5*权重!AC$48+6*权重!AC$49+(数据!AM462-12)*权重!AC$51              )
 )</f>
        <v>8.8666666666666671</v>
      </c>
      <c r="AN462" s="16">
        <f>IF( 数据!AN462&lt;=6,(数据!AN462-1)*权重!AD$48,              IF(数据!AN462&lt;=12, 5*权重!AD$48+(数据!AN462-6)*权重!AD$49,                              5*权重!AD$48+6*权重!AD$49+(数据!AN462-12)*权重!AD$51              )
 )</f>
        <v>60.666666666666664</v>
      </c>
      <c r="AO462" s="16">
        <f>IF( 数据!AO462&lt;=6,(数据!AO462-1)*权重!AE$48,              IF(数据!AO462&lt;=12, 5*权重!AE$48+(数据!AO462-6)*权重!AE$49,                              5*权重!AE$48+6*权重!AE$49+(数据!AO462-12)*权重!AE$51              )
 )</f>
        <v>17.7</v>
      </c>
      <c r="AP462" s="16">
        <f>IF( 数据!AP462&lt;=6,(数据!AP462-1)*权重!AF$48,              IF(数据!AP462&lt;=12, 5*权重!AF$48+(数据!AP462-6)*权重!AF$49,                              5*权重!AF$48+6*权重!AF$49+(数据!AP462-12)*权重!AF$51              )
 )</f>
        <v>13.5</v>
      </c>
      <c r="AQ462" s="16">
        <f>IF( 数据!AQ462&lt;=6,(数据!AQ462-1)*权重!AG$48,              IF(数据!AQ462&lt;=12, 5*权重!AG$48+(数据!AQ462-6)*权重!AG$49,                              5*权重!AG$48+6*权重!AG$49+(数据!AQ462-12)*权重!AG$51              )
 )</f>
        <v>17.8</v>
      </c>
      <c r="AR462" s="16">
        <f>IF( 数据!AR462&lt;=6,(数据!AR462-1)*权重!AH$48,              IF(数据!AR462&lt;=12, 5*权重!AH$48+(数据!AR462-6)*权重!AH$49,                              5*权重!AH$48+6*权重!AH$49+(数据!AR462-12)*权重!AH$51              )
 )</f>
        <v>14.566666666666665</v>
      </c>
      <c r="AS462" s="16">
        <f>IF( 数据!AS462&lt;=6,(数据!AS462-1)*权重!AI$48,              IF(数据!AS462&lt;=12, 5*权重!AI$48+(数据!AS462-6)*权重!AI$49,                              5*权重!AI$48+6*权重!AI$49+(数据!AS462-12)*权重!AI$51              )
 )</f>
        <v>6.6500000000000012</v>
      </c>
      <c r="AT462" s="16">
        <f>IF( 数据!AT462&lt;=6,(数据!AT462-1)*权重!AJ$48,              IF(数据!AT462&lt;=12, 5*权重!AJ$48+(数据!AT462-6)*权重!AJ$49,                              5*权重!AJ$48+6*权重!AJ$49+(数据!AT462-12)*权重!AJ$51              )
 )</f>
        <v>54.541666666666671</v>
      </c>
      <c r="AU462" s="16">
        <f>IF( 数据!AU462&lt;=6,(数据!AU462-1)*权重!AK$48,              IF(数据!AU462&lt;=12, 5*权重!AK$48+(数据!AU462-6)*权重!AK$49,                              5*权重!AK$48+6*权重!AK$49+(数据!AU462-12)*权重!AK$51              )
 )</f>
        <v>14.499999999999998</v>
      </c>
      <c r="AV462" s="16">
        <f>IF( 数据!AV462&lt;=6,(数据!AV462-1)*权重!AL$48,              IF(数据!AV462&lt;=10, 5*权重!AL$48+(数据!AV462-4)*权重!AL$50,                              5*权重!AL$48+4*权重!AL$50+(数据!AV462-10)*权重!AL$52              )  )</f>
        <v>4.25</v>
      </c>
      <c r="AW462" s="16">
        <f>IF( 数据!AW462&lt;=6,(数据!AW462-1)*权重!AM$48,              IF(数据!AW462&lt;=10, 5*权重!AM$48+(数据!AW462-4)*权重!AM$50,                              5*权重!AM$48+4*权重!AM$50+(数据!AW462-10)*权重!AM$52              )  )</f>
        <v>4.5750000000000002</v>
      </c>
      <c r="AX462" s="16">
        <f>IF( 数据!AX462&lt;=6,(数据!AX462-1)*权重!AN$48,              IF(数据!AX462&lt;=10, 5*权重!AN$48+(数据!AX462-4)*权重!AN$50,                              5*权重!AN$48+4*权重!AN$50+(数据!AX462-10)*权重!AN$52              )  )</f>
        <v>22.912499999999998</v>
      </c>
      <c r="AY462" s="8">
        <v>13</v>
      </c>
      <c r="AZ462" s="8">
        <v>15</v>
      </c>
      <c r="BA462" s="8">
        <v>16</v>
      </c>
      <c r="BB462" s="8">
        <v>13</v>
      </c>
      <c r="BC462" s="8">
        <v>11</v>
      </c>
      <c r="BD462" s="8">
        <v>15</v>
      </c>
      <c r="BE462" s="8">
        <v>14</v>
      </c>
      <c r="BF462" s="8">
        <v>14</v>
      </c>
      <c r="BG462" s="8">
        <v>10</v>
      </c>
      <c r="BH462" s="8">
        <v>13</v>
      </c>
      <c r="BI462" s="8">
        <v>12</v>
      </c>
      <c r="BJ462" s="8" t="s">
        <v>26</v>
      </c>
      <c r="BK462" s="8" t="s">
        <v>20</v>
      </c>
      <c r="BL462" s="8">
        <v>14</v>
      </c>
      <c r="BM462" s="8" t="s">
        <v>26</v>
      </c>
      <c r="BN462" s="8"/>
      <c r="BO462" s="8" t="s">
        <v>26</v>
      </c>
      <c r="BP462" s="34">
        <v>46203</v>
      </c>
      <c r="BQ462" s="8" t="s">
        <v>21</v>
      </c>
      <c r="BR462" s="8" t="s">
        <v>156</v>
      </c>
    </row>
    <row r="463" spans="1:70" ht="15.5" thickBot="1" x14ac:dyDescent="0.35">
      <c r="A463" s="8" t="s">
        <v>26</v>
      </c>
      <c r="B463" s="16">
        <f t="shared" si="17"/>
        <v>395.59666666666664</v>
      </c>
      <c r="C463" s="8" t="s">
        <v>813</v>
      </c>
      <c r="D463" s="8" t="s">
        <v>154</v>
      </c>
      <c r="E463" s="33">
        <v>0.96</v>
      </c>
      <c r="F463" s="8">
        <v>0</v>
      </c>
      <c r="G463" s="8" t="s">
        <v>33</v>
      </c>
      <c r="H463" s="8" t="s">
        <v>369</v>
      </c>
      <c r="I463" s="8">
        <v>22</v>
      </c>
      <c r="J463" s="8">
        <v>123</v>
      </c>
      <c r="K463" s="8">
        <v>140</v>
      </c>
      <c r="L463" s="16">
        <f>IF( 数据!L463&lt;=6,(数据!L463-1)*权重!B$48,              IF(数据!L463&lt;=12, 5*权重!B$48+(数据!L463-6)*权重!B$49,                              5*权重!B$48+6*权重!B$49+(数据!L463-12)*权重!B$51              )
 )</f>
        <v>3</v>
      </c>
      <c r="M463" s="16">
        <f>IF( 数据!M463&lt;=6,(数据!M463-1)*权重!C$48,              IF(数据!M463&lt;=12, 5*权重!C$48+(数据!M463-6)*权重!C$49,                              5*权重!C$48+6*权重!C$49+(数据!M463-12)*权重!C$51              )
 )</f>
        <v>1.3333333333333335</v>
      </c>
      <c r="N463" s="16">
        <f>IF( 数据!N463&lt;=6,(数据!N463-1)*权重!D$48,              IF(数据!N463&lt;=12, 5*权重!D$48+(数据!N463-6)*权重!D$49,                              5*权重!D$48+6*权重!D$49+(数据!N463-12)*权重!D$51              )
 )</f>
        <v>-0.28666666666666663</v>
      </c>
      <c r="O463" s="16">
        <f>IF( 数据!O463&lt;=6,(数据!O463-1)*权重!E$48,              IF(数据!O463&lt;=12, 5*权重!E$48+(数据!O463-6)*权重!E$49,                              5*权重!E$48+6*权重!E$49+(数据!O463-12)*权重!E$51              )
 )</f>
        <v>0</v>
      </c>
      <c r="P463" s="16">
        <f>IF( 数据!P463&lt;=6,(数据!P463-1)*权重!F$48,              IF(数据!P463&lt;=12, 5*权重!F$48+(数据!P463-6)*权重!F$49,                              5*权重!F$48+6*权重!F$49+(数据!P463-12)*权重!F$51              )
 )</f>
        <v>-3.1166666666666663</v>
      </c>
      <c r="Q463" s="16">
        <f>IF( 数据!Q463&lt;=6,(数据!Q463-1)*权重!G$48,              IF(数据!Q463&lt;=12, 5*权重!G$48+(数据!Q463-6)*权重!G$49,                              5*权重!G$48+6*权重!G$49+(数据!Q463-12)*权重!G$51              )
 )</f>
        <v>0</v>
      </c>
      <c r="R463" s="16">
        <f>IF( 数据!R463&lt;=6,(数据!R463-1)*权重!H$48,              IF(数据!R463&lt;=12, 5*权重!H$48+(数据!R463-6)*权重!H$49,                              5*权重!H$48+6*权重!H$49+(数据!R463-12)*权重!H$51              )
 )</f>
        <v>0</v>
      </c>
      <c r="S463" s="16">
        <f>IF( 数据!S463&lt;=6,(数据!S463-1)*权重!I$48,              IF(数据!S463&lt;=12, 5*权重!I$48+(数据!S463-6)*权重!I$49,                              5*权重!I$48+6*权重!I$49+(数据!S463-12)*权重!I$51              )
 )</f>
        <v>15.2</v>
      </c>
      <c r="T463" s="16">
        <f>IF( 数据!T463&lt;=6,(数据!T463-1)*权重!J$48,              IF(数据!T463&lt;=12, 5*权重!J$48+(数据!T463-6)*权重!J$49,                              5*权重!J$48+6*权重!J$49+(数据!T463-12)*权重!J$51              )
 )</f>
        <v>0.41666666666666652</v>
      </c>
      <c r="U463" s="16">
        <f>IF( 数据!U463&lt;=6,(数据!U463-1)*权重!K$48,              IF(数据!U463&lt;=12, 5*权重!K$48+(数据!U463-6)*权重!K$49,                              5*权重!K$48+6*权重!K$49+(数据!U463-12)*权重!K$51              )
 )</f>
        <v>0</v>
      </c>
      <c r="V463" s="16">
        <f>IF( 数据!V463&lt;=6,(数据!V463-1)*权重!L$48,              IF(数据!V463&lt;=12, 5*权重!L$48+(数据!V463-6)*权重!L$49,                              5*权重!L$48+6*权重!L$49+(数据!V463-12)*权重!L$51              )
 )</f>
        <v>6.0333333333333341</v>
      </c>
      <c r="W463" s="16">
        <f>IF( 数据!W463&lt;=6,(数据!W463-1)*权重!M$48,              IF(数据!W463&lt;=12, 5*权重!M$48+(数据!W463-6)*权重!M$49,                              5*权重!M$48+6*权重!M$49+(数据!W463-12)*权重!M$51              )
 )</f>
        <v>0.1333333333333333</v>
      </c>
      <c r="X463" s="16">
        <f>IF( 数据!X463&lt;=6,(数据!X463-1)*权重!N$48,              IF(数据!X463&lt;=12, 5*权重!N$48+(数据!X463-6)*权重!N$49,                              5*权重!N$48+6*权重!N$49+(数据!X463-12)*权重!N$51              )
 )</f>
        <v>1.9666666666666666</v>
      </c>
      <c r="Y463" s="16">
        <f>IF( 数据!Y463&lt;=6,(数据!Y463-1)*权重!O$48,              IF(数据!Y463&lt;=12, 5*权重!O$48+(数据!Y463-6)*权重!O$49,                              5*权重!O$48+6*权重!O$49+(数据!Y463-12)*权重!O$51              )
 )</f>
        <v>1.5333333333333332</v>
      </c>
      <c r="Z463" s="16">
        <f>IF( 数据!Z463&lt;=6,(数据!Z463-1)*权重!P$48,              IF(数据!Z463&lt;=10, 5*权重!P$48+(数据!Z463-4)*权重!P$50,                              5*权重!P$48+4*权重!P$50+(数据!Z463-10)*权重!P$52              )  )</f>
        <v>-1.0750000000000002</v>
      </c>
      <c r="AA463" s="16">
        <f>IF( 数据!AA463&lt;=6,(数据!AA463-1)*权重!Q$48,              IF(数据!AA463&lt;=12, 5*权重!Q$48+(数据!AA463-6)*权重!Q$49,                              5*权重!Q$48+6*权重!Q$49+(数据!AA463-12)*权重!Q$51              )
 )</f>
        <v>5.3666666666666663</v>
      </c>
      <c r="AB463" s="16">
        <f>IF( 数据!AB463&lt;=6,(数据!AB463-1)*权重!R$48,              IF(数据!AB463&lt;=10, 5*权重!R$48+(数据!AB463-4)*权重!R$50,                              5*权重!R$48+4*权重!R$50+(数据!AB463-10)*权重!R$52              )  )</f>
        <v>55.25</v>
      </c>
      <c r="AC463" s="16">
        <f>IF( 数据!AC463&lt;=6,(数据!AC463-1)*权重!S$48,              IF(数据!AC463&lt;=12, 5*权重!S$48+(数据!AC463-6)*权重!S$49,                              5*权重!S$48+6*权重!S$49+(数据!AC463-12)*权重!S$51              )
 )</f>
        <v>18</v>
      </c>
      <c r="AD463" s="16">
        <f>IF( 数据!AD463&lt;=6,(数据!AD463-1)*权重!T$48,              IF(数据!AD463&lt;=12, 5*权重!T$48+(数据!AD463-6)*权重!T$49,                              5*权重!T$48+6*权重!T$49+(数据!AD463-12)*权重!T$51              )
 )</f>
        <v>-0.83333333333333304</v>
      </c>
      <c r="AE463" s="16">
        <f>IF( 数据!AE463&lt;=6,(数据!AE463-1)*权重!U$48,              IF(数据!AE463&lt;=10, 5*权重!U$48+(数据!AE463-4)*权重!U$50,                              5*权重!U$48+4*权重!U$50+(数据!AE463-10)*权重!U$52              )  )</f>
        <v>-2.9999999999999996</v>
      </c>
      <c r="AF463" s="16">
        <f>IF( 数据!AF463&lt;=6,(数据!AF463-1)*权重!V$48,              IF(数据!AF463&lt;=10, 5*权重!V$48+(数据!AF463-4)*权重!V$50,                              5*权重!V$48+4*权重!V$50+(数据!AF463-10)*权重!V$52              )  )</f>
        <v>6.3000000000000007</v>
      </c>
      <c r="AG463" s="16">
        <f>IF( 数据!AG463&lt;=6,(数据!AG463-1)*权重!W$48,              IF(数据!AG463&lt;=12, 5*权重!W$48+(数据!AG463-6)*权重!W$49,                              5*权重!W$48+6*权重!W$49+(数据!AG463-12)*权重!W$51              )
 )</f>
        <v>3.0999999999999996</v>
      </c>
      <c r="AH463" s="16">
        <f>IF( 数据!AH463&lt;=6,(数据!AH463-1)*权重!X$48,              IF(数据!AH463&lt;=10, 5*权重!X$48+(数据!AH463-4)*权重!X$50,                              5*权重!X$48+4*权重!X$50+(数据!AH463-10)*权重!X$52              )  )</f>
        <v>-0.27500000000000002</v>
      </c>
      <c r="AI463" s="16">
        <f>IF( 数据!AI463&lt;=6,(数据!AI463-1)*权重!Y$48,              IF(数据!AI463&lt;=12, 5*权重!Y$48+(数据!AI463-6)*权重!Y$49,                              5*权重!Y$48+6*权重!Y$49+(数据!AI463-12)*权重!Y$51              )
 )</f>
        <v>0.26666666666666666</v>
      </c>
      <c r="AJ463" s="16">
        <f>IF( 数据!AJ463&lt;=6,(数据!AJ463-1)*权重!Z$48,              IF(数据!AJ463&lt;=10, 5*权重!Z$48+(数据!AJ463-4)*权重!Z$50,                              5*权重!Z$48+4*权重!Z$50+(数据!AJ463-10)*权重!Z$52              )  )</f>
        <v>8.0750000000000011</v>
      </c>
      <c r="AK463" s="16">
        <f>IF( 数据!AK463&lt;=6,(数据!AK463-1)*权重!AA$48,              IF(数据!AK463&lt;=10, 5*权重!AA$48+(数据!AK463-4)*权重!AA$50,                              5*权重!AA$48+4*权重!AA$50+(数据!AK463-10)*权重!AA$52              )  )</f>
        <v>-1.625</v>
      </c>
      <c r="AL463" s="16">
        <f>IF( 数据!AL463&lt;=6,(数据!AL463-1)*权重!AB$48,              IF(数据!AL463&lt;=12, 5*权重!AB$48+(数据!AL463-6)*权重!AB$49,                              5*权重!AB$48+6*权重!AB$49+(数据!AL463-12)*权重!AB$51              )
 )</f>
        <v>12.6</v>
      </c>
      <c r="AM463" s="16">
        <f>IF( 数据!AM463&lt;=6,(数据!AM463-1)*权重!AC$48,              IF(数据!AM463&lt;=12, 5*权重!AC$48+(数据!AM463-6)*权重!AC$49,                              5*权重!AC$48+6*权重!AC$49+(数据!AM463-12)*权重!AC$51              )
 )</f>
        <v>8.5</v>
      </c>
      <c r="AN463" s="16">
        <f>IF( 数据!AN463&lt;=6,(数据!AN463-1)*权重!AD$48,              IF(数据!AN463&lt;=12, 5*权重!AD$48+(数据!AN463-6)*权重!AD$49,                              5*权重!AD$48+6*权重!AD$49+(数据!AN463-12)*权重!AD$51              )
 )</f>
        <v>77.333333333333329</v>
      </c>
      <c r="AO463" s="16">
        <f>IF( 数据!AO463&lt;=6,(数据!AO463-1)*权重!AE$48,              IF(数据!AO463&lt;=12, 5*权重!AE$48+(数据!AO463-6)*权重!AE$49,                              5*权重!AE$48+6*权重!AE$49+(数据!AO463-12)*权重!AE$51              )
 )</f>
        <v>12.5</v>
      </c>
      <c r="AP463" s="16">
        <f>IF( 数据!AP463&lt;=6,(数据!AP463-1)*权重!AF$48,              IF(数据!AP463&lt;=12, 5*权重!AF$48+(数据!AP463-6)*权重!AF$49,                              5*权重!AF$48+6*权重!AF$49+(数据!AP463-12)*权重!AF$51              )
 )</f>
        <v>14.466666666666667</v>
      </c>
      <c r="AQ463" s="16">
        <f>IF( 数据!AQ463&lt;=6,(数据!AQ463-1)*权重!AG$48,              IF(数据!AQ463&lt;=12, 5*权重!AG$48+(数据!AQ463-6)*权重!AG$49,                              5*权重!AG$48+6*权重!AG$49+(数据!AQ463-12)*权重!AG$51              )
 )</f>
        <v>18.833333333333336</v>
      </c>
      <c r="AR463" s="16">
        <f>IF( 数据!AR463&lt;=6,(数据!AR463-1)*权重!AH$48,              IF(数据!AR463&lt;=12, 5*权重!AH$48+(数据!AR463-6)*权重!AH$49,                              5*权重!AH$48+6*权重!AH$49+(数据!AR463-12)*权重!AH$51              )
 )</f>
        <v>13.399999999999999</v>
      </c>
      <c r="AS463" s="16">
        <f>IF( 数据!AS463&lt;=6,(数据!AS463-1)*权重!AI$48,              IF(数据!AS463&lt;=12, 5*权重!AI$48+(数据!AS463-6)*权重!AI$49,                              5*权重!AI$48+6*权重!AI$49+(数据!AS463-12)*权重!AI$51              )
 )</f>
        <v>5.7000000000000011</v>
      </c>
      <c r="AT463" s="16">
        <f>IF( 数据!AT463&lt;=6,(数据!AT463-1)*权重!AJ$48,              IF(数据!AT463&lt;=12, 5*权重!AJ$48+(数据!AT463-6)*权重!AJ$49,                              5*权重!AJ$48+6*权重!AJ$49+(数据!AT463-12)*权重!AJ$51              )
 )</f>
        <v>76.75</v>
      </c>
      <c r="AU463" s="16">
        <f>IF( 数据!AU463&lt;=6,(数据!AU463-1)*权重!AK$48,              IF(数据!AU463&lt;=12, 5*权重!AK$48+(数据!AU463-6)*权重!AK$49,                              5*权重!AK$48+6*权重!AK$49+(数据!AU463-12)*权重!AK$51              )
 )</f>
        <v>13.899999999999999</v>
      </c>
      <c r="AV463" s="16">
        <f>IF( 数据!AV463&lt;=6,(数据!AV463-1)*权重!AL$48,              IF(数据!AV463&lt;=10, 5*权重!AL$48+(数据!AV463-4)*权重!AL$50,                              5*权重!AL$48+4*权重!AL$50+(数据!AV463-10)*权重!AL$52              )  )</f>
        <v>2.5499999999999998</v>
      </c>
      <c r="AW463" s="16">
        <f>IF( 数据!AW463&lt;=6,(数据!AW463-1)*权重!AM$48,              IF(数据!AW463&lt;=10, 5*权重!AM$48+(数据!AW463-4)*权重!AM$50,                              5*权重!AM$48+4*权重!AM$50+(数据!AW463-10)*权重!AM$52              )  )</f>
        <v>3.45</v>
      </c>
      <c r="AX463" s="16">
        <f>IF( 数据!AX463&lt;=6,(数据!AX463-1)*权重!AN$48,              IF(数据!AX463&lt;=10, 5*权重!AN$48+(数据!AX463-4)*权重!AN$50,                              5*权重!AN$48+4*权重!AN$50+(数据!AX463-10)*权重!AN$52              )  )</f>
        <v>19.849999999999998</v>
      </c>
      <c r="AY463" s="8">
        <v>3</v>
      </c>
      <c r="AZ463" s="8">
        <v>1</v>
      </c>
      <c r="BA463" s="8">
        <v>1</v>
      </c>
      <c r="BB463" s="8">
        <v>3</v>
      </c>
      <c r="BC463" s="8">
        <v>1</v>
      </c>
      <c r="BD463" s="8">
        <v>1</v>
      </c>
      <c r="BE463" s="8">
        <v>1</v>
      </c>
      <c r="BF463" s="8">
        <v>2</v>
      </c>
      <c r="BG463" s="8">
        <v>2</v>
      </c>
      <c r="BH463" s="8">
        <v>1</v>
      </c>
      <c r="BI463" s="8">
        <v>3</v>
      </c>
      <c r="BJ463" s="8" t="s">
        <v>26</v>
      </c>
      <c r="BK463" s="8" t="s">
        <v>20</v>
      </c>
      <c r="BL463" s="8">
        <v>8</v>
      </c>
      <c r="BM463" s="8" t="s">
        <v>26</v>
      </c>
      <c r="BN463" s="8"/>
      <c r="BO463" s="8">
        <v>2</v>
      </c>
      <c r="BP463" s="34">
        <v>47664</v>
      </c>
      <c r="BQ463" s="8" t="s">
        <v>21</v>
      </c>
      <c r="BR463" s="8" t="s">
        <v>156</v>
      </c>
    </row>
    <row r="464" spans="1:70" ht="15.5" thickBot="1" x14ac:dyDescent="0.35">
      <c r="A464" s="8" t="s">
        <v>26</v>
      </c>
      <c r="B464" s="16">
        <f t="shared" si="17"/>
        <v>408.2283333333333</v>
      </c>
      <c r="C464" s="8" t="s">
        <v>814</v>
      </c>
      <c r="D464" s="8" t="s">
        <v>154</v>
      </c>
      <c r="E464" s="33">
        <v>1</v>
      </c>
      <c r="F464" s="8">
        <v>0</v>
      </c>
      <c r="G464" s="8" t="s">
        <v>20</v>
      </c>
      <c r="H464" s="8" t="s">
        <v>229</v>
      </c>
      <c r="I464" s="8">
        <v>21</v>
      </c>
      <c r="J464" s="8">
        <v>137</v>
      </c>
      <c r="K464" s="8">
        <v>165</v>
      </c>
      <c r="L464" s="16">
        <f>IF( 数据!L464&lt;=6,(数据!L464-1)*权重!B$48,              IF(数据!L464&lt;=12, 5*权重!B$48+(数据!L464-6)*权重!B$49,                              5*权重!B$48+6*权重!B$49+(数据!L464-12)*权重!B$51              )
 )</f>
        <v>3.4666666666666668</v>
      </c>
      <c r="M464" s="16">
        <f>IF( 数据!M464&lt;=6,(数据!M464-1)*权重!C$48,              IF(数据!M464&lt;=12, 5*权重!C$48+(数据!M464-6)*权重!C$49,                              5*权重!C$48+6*权重!C$49+(数据!M464-12)*权重!C$51              )
 )</f>
        <v>0.91666666666666674</v>
      </c>
      <c r="N464" s="16">
        <f>IF( 数据!N464&lt;=6,(数据!N464-1)*权重!D$48,              IF(数据!N464&lt;=12, 5*权重!D$48+(数据!N464-6)*权重!D$49,                              5*权重!D$48+6*权重!D$49+(数据!N464-12)*权重!D$51              )
 )</f>
        <v>0.52833333333333332</v>
      </c>
      <c r="O464" s="16">
        <f>IF( 数据!O464&lt;=6,(数据!O464-1)*权重!E$48,              IF(数据!O464&lt;=12, 5*权重!E$48+(数据!O464-6)*权重!E$49,                              5*权重!E$48+6*权重!E$49+(数据!O464-12)*权重!E$51              )
 )</f>
        <v>0</v>
      </c>
      <c r="P464" s="16">
        <f>IF( 数据!P464&lt;=6,(数据!P464-1)*权重!F$48,              IF(数据!P464&lt;=12, 5*权重!F$48+(数据!P464-6)*权重!F$49,                              5*权重!F$48+6*权重!F$49+(数据!P464-12)*权重!F$51              )
 )</f>
        <v>-1.9666666666666663</v>
      </c>
      <c r="Q464" s="16">
        <f>IF( 数据!Q464&lt;=6,(数据!Q464-1)*权重!G$48,              IF(数据!Q464&lt;=12, 5*权重!G$48+(数据!Q464-6)*权重!G$49,                              5*权重!G$48+6*权重!G$49+(数据!Q464-12)*权重!G$51              )
 )</f>
        <v>0</v>
      </c>
      <c r="R464" s="16">
        <f>IF( 数据!R464&lt;=6,(数据!R464-1)*权重!H$48,              IF(数据!R464&lt;=12, 5*权重!H$48+(数据!R464-6)*权重!H$49,                              5*权重!H$48+6*权重!H$49+(数据!R464-12)*权重!H$51              )
 )</f>
        <v>0</v>
      </c>
      <c r="S464" s="16">
        <f>IF( 数据!S464&lt;=6,(数据!S464-1)*权重!I$48,              IF(数据!S464&lt;=12, 5*权重!I$48+(数据!S464-6)*权重!I$49,                              5*权重!I$48+6*权重!I$49+(数据!S464-12)*权重!I$51              )
 )</f>
        <v>20.666666666666664</v>
      </c>
      <c r="T464" s="16">
        <f>IF( 数据!T464&lt;=6,(数据!T464-1)*权重!J$48,              IF(数据!T464&lt;=12, 5*权重!J$48+(数据!T464-6)*权重!J$49,                              5*权重!J$48+6*权重!J$49+(数据!T464-12)*权重!J$51              )
 )</f>
        <v>1.0333333333333332</v>
      </c>
      <c r="U464" s="16">
        <f>IF( 数据!U464&lt;=6,(数据!U464-1)*权重!K$48,              IF(数据!U464&lt;=12, 5*权重!K$48+(数据!U464-6)*权重!K$49,                              5*权重!K$48+6*权重!K$49+(数据!U464-12)*权重!K$51              )
 )</f>
        <v>0</v>
      </c>
      <c r="V464" s="16">
        <f>IF( 数据!V464&lt;=6,(数据!V464-1)*权重!L$48,              IF(数据!V464&lt;=12, 5*权重!L$48+(数据!V464-6)*权重!L$49,                              5*权重!L$48+6*权重!L$49+(数据!V464-12)*权重!L$51              )
 )</f>
        <v>8.1666666666666679</v>
      </c>
      <c r="W464" s="16">
        <f>IF( 数据!W464&lt;=6,(数据!W464-1)*权重!M$48,              IF(数据!W464&lt;=12, 5*权重!M$48+(数据!W464-6)*权重!M$49,                              5*权重!M$48+6*权重!M$49+(数据!W464-12)*权重!M$51              )
 )</f>
        <v>2.0333333333333332</v>
      </c>
      <c r="X464" s="16">
        <f>IF( 数据!X464&lt;=6,(数据!X464-1)*权重!N$48,              IF(数据!X464&lt;=12, 5*权重!N$48+(数据!X464-6)*权重!N$49,                              5*权重!N$48+6*权重!N$49+(数据!X464-12)*权重!N$51              )
 )</f>
        <v>1.8399999999999999</v>
      </c>
      <c r="Y464" s="16">
        <f>IF( 数据!Y464&lt;=6,(数据!Y464-1)*权重!O$48,              IF(数据!Y464&lt;=12, 5*权重!O$48+(数据!Y464-6)*权重!O$49,                              5*权重!O$48+6*权重!O$49+(数据!Y464-12)*权重!O$51              )
 )</f>
        <v>2.5333333333333332</v>
      </c>
      <c r="Z464" s="16">
        <f>IF( 数据!Z464&lt;=6,(数据!Z464-1)*权重!P$48,              IF(数据!Z464&lt;=10, 5*权重!P$48+(数据!Z464-4)*权重!P$50,                              5*权重!P$48+4*权重!P$50+(数据!Z464-10)*权重!P$52              )  )</f>
        <v>-0.55000000000000027</v>
      </c>
      <c r="AA464" s="16">
        <f>IF( 数据!AA464&lt;=6,(数据!AA464-1)*权重!Q$48,              IF(数据!AA464&lt;=12, 5*权重!Q$48+(数据!AA464-6)*权重!Q$49,                              5*权重!Q$48+6*权重!Q$49+(数据!AA464-12)*权重!Q$51              )
 )</f>
        <v>4.9333333333333327</v>
      </c>
      <c r="AB464" s="16">
        <f>IF( 数据!AB464&lt;=6,(数据!AB464-1)*权重!R$48,              IF(数据!AB464&lt;=10, 5*权重!R$48+(数据!AB464-4)*权重!R$50,                              5*权重!R$48+4*权重!R$50+(数据!AB464-10)*权重!R$52              )  )</f>
        <v>57.5</v>
      </c>
      <c r="AC464" s="16">
        <f>IF( 数据!AC464&lt;=6,(数据!AC464-1)*权重!S$48,              IF(数据!AC464&lt;=12, 5*权重!S$48+(数据!AC464-6)*权重!S$49,                              5*权重!S$48+6*权重!S$49+(数据!AC464-12)*权重!S$51              )
 )</f>
        <v>19.5</v>
      </c>
      <c r="AD464" s="16">
        <f>IF( 数据!AD464&lt;=6,(数据!AD464-1)*权重!T$48,              IF(数据!AD464&lt;=12, 5*权重!T$48+(数据!AD464-6)*权重!T$49,                              5*权重!T$48+6*权重!T$49+(数据!AD464-12)*权重!T$51              )
 )</f>
        <v>-0.83333333333333304</v>
      </c>
      <c r="AE464" s="16">
        <f>IF( 数据!AE464&lt;=6,(数据!AE464-1)*权重!U$48,              IF(数据!AE464&lt;=10, 5*权重!U$48+(数据!AE464-4)*权重!U$50,                              5*权重!U$48+4*权重!U$50+(数据!AE464-10)*权重!U$52              )  )</f>
        <v>-2.46</v>
      </c>
      <c r="AF464" s="16">
        <f>IF( 数据!AF464&lt;=6,(数据!AF464-1)*权重!V$48,              IF(数据!AF464&lt;=10, 5*权重!V$48+(数据!AF464-4)*权重!V$50,                              5*权重!V$48+4*权重!V$50+(数据!AF464-10)*权重!V$52              )  )</f>
        <v>6.8250000000000011</v>
      </c>
      <c r="AG464" s="16">
        <f>IF( 数据!AG464&lt;=6,(数据!AG464-1)*权重!W$48,              IF(数据!AG464&lt;=12, 5*权重!W$48+(数据!AG464-6)*权重!W$49,                              5*权重!W$48+6*权重!W$49+(数据!AG464-12)*权重!W$51              )
 )</f>
        <v>3.0999999999999996</v>
      </c>
      <c r="AH464" s="16">
        <f>IF( 数据!AH464&lt;=6,(数据!AH464-1)*权重!X$48,              IF(数据!AH464&lt;=10, 5*权重!X$48+(数据!AH464-4)*权重!X$50,                              5*权重!X$48+4*权重!X$50+(数据!AH464-10)*权重!X$52              )  )</f>
        <v>-0.27500000000000002</v>
      </c>
      <c r="AI464" s="16">
        <f>IF( 数据!AI464&lt;=6,(数据!AI464-1)*权重!Y$48,              IF(数据!AI464&lt;=12, 5*权重!Y$48+(数据!AI464-6)*权重!Y$49,                              5*权重!Y$48+6*权重!Y$49+(数据!AI464-12)*权重!Y$51              )
 )</f>
        <v>0.26666666666666666</v>
      </c>
      <c r="AJ464" s="16">
        <f>IF( 数据!AJ464&lt;=6,(数据!AJ464-1)*权重!Z$48,              IF(数据!AJ464&lt;=10, 5*权重!Z$48+(数据!AJ464-4)*权重!Z$50,                              5*权重!Z$48+4*权重!Z$50+(数据!AJ464-10)*权重!Z$52              )  )</f>
        <v>9.25</v>
      </c>
      <c r="AK464" s="16">
        <f>IF( 数据!AK464&lt;=6,(数据!AK464-1)*权重!AA$48,              IF(数据!AK464&lt;=10, 5*权重!AA$48+(数据!AK464-4)*权重!AA$50,                              5*权重!AA$48+4*权重!AA$50+(数据!AK464-10)*权重!AA$52              )  )</f>
        <v>-1.2750000000000001</v>
      </c>
      <c r="AL464" s="16">
        <f>IF( 数据!AL464&lt;=6,(数据!AL464-1)*权重!AB$48,              IF(数据!AL464&lt;=12, 5*权重!AB$48+(数据!AL464-6)*权重!AB$49,                              5*权重!AB$48+6*权重!AB$49+(数据!AL464-12)*权重!AB$51              )
 )</f>
        <v>12.6</v>
      </c>
      <c r="AM464" s="16">
        <f>IF( 数据!AM464&lt;=6,(数据!AM464-1)*权重!AC$48,              IF(数据!AM464&lt;=12, 5*权重!AC$48+(数据!AM464-6)*权重!AC$49,                              5*权重!AC$48+6*权重!AC$49+(数据!AM464-12)*权重!AC$51              )
 )</f>
        <v>9.2333333333333343</v>
      </c>
      <c r="AN464" s="16">
        <f>IF( 数据!AN464&lt;=6,(数据!AN464-1)*权重!AD$48,              IF(数据!AN464&lt;=12, 5*权重!AD$48+(数据!AN464-6)*权重!AD$49,                              5*权重!AD$48+6*权重!AD$49+(数据!AN464-12)*权重!AD$51              )
 )</f>
        <v>82.0625</v>
      </c>
      <c r="AO464" s="16">
        <f>IF( 数据!AO464&lt;=6,(数据!AO464-1)*权重!AE$48,              IF(数据!AO464&lt;=12, 5*权重!AE$48+(数据!AO464-6)*权重!AE$49,                              5*权重!AE$48+6*权重!AE$49+(数据!AO464-12)*权重!AE$51              )
 )</f>
        <v>2.5200000000000005</v>
      </c>
      <c r="AP464" s="16">
        <f>IF( 数据!AP464&lt;=6,(数据!AP464-1)*权重!AF$48,              IF(数据!AP464&lt;=12, 5*权重!AF$48+(数据!AP464-6)*权重!AF$49,                              5*权重!AF$48+6*权重!AF$49+(数据!AP464-12)*权重!AF$51              )
 )</f>
        <v>17.366666666666667</v>
      </c>
      <c r="AQ464" s="16">
        <f>IF( 数据!AQ464&lt;=6,(数据!AQ464-1)*权重!AG$48,              IF(数据!AQ464&lt;=12, 5*权重!AG$48+(数据!AQ464-6)*权重!AG$49,                              5*权重!AG$48+6*权重!AG$49+(数据!AQ464-12)*权重!AG$51              )
 )</f>
        <v>16.133333333333333</v>
      </c>
      <c r="AR464" s="16">
        <f>IF( 数据!AR464&lt;=6,(数据!AR464-1)*权重!AH$48,              IF(数据!AR464&lt;=12, 5*权重!AH$48+(数据!AR464-6)*权重!AH$49,                              5*权重!AH$48+6*权重!AH$49+(数据!AR464-12)*权重!AH$51              )
 )</f>
        <v>15.733333333333333</v>
      </c>
      <c r="AS464" s="16">
        <f>IF( 数据!AS464&lt;=6,(数据!AS464-1)*权重!AI$48,              IF(数据!AS464&lt;=12, 5*权重!AI$48+(数据!AS464-6)*权重!AI$49,                              5*权重!AI$48+6*权重!AI$49+(数据!AS464-12)*权重!AI$51              )
 )</f>
        <v>1.8500000000000005</v>
      </c>
      <c r="AT464" s="16">
        <f>IF( 数据!AT464&lt;=6,(数据!AT464-1)*权重!AJ$48,              IF(数据!AT464&lt;=12, 5*权重!AJ$48+(数据!AT464-6)*权重!AJ$49,                              5*权重!AJ$48+6*权重!AJ$49+(数据!AT464-12)*权重!AJ$51              )
 )</f>
        <v>76.75</v>
      </c>
      <c r="AU464" s="16">
        <f>IF( 数据!AU464&lt;=6,(数据!AU464-1)*权重!AK$48,              IF(数据!AU464&lt;=12, 5*权重!AK$48+(数据!AU464-6)*权重!AK$49,                              5*权重!AK$48+6*权重!AK$49+(数据!AU464-12)*权重!AK$51              )
 )</f>
        <v>7.7666666666666666</v>
      </c>
      <c r="AV464" s="16">
        <f>IF( 数据!AV464&lt;=6,(数据!AV464-1)*权重!AL$48,              IF(数据!AV464&lt;=10, 5*权重!AL$48+(数据!AV464-4)*权重!AL$50,                              5*权重!AL$48+4*权重!AL$50+(数据!AV464-10)*权重!AL$52              )  )</f>
        <v>2.9749999999999996</v>
      </c>
      <c r="AW464" s="16">
        <f>IF( 数据!AW464&lt;=6,(数据!AW464-1)*权重!AM$48,              IF(数据!AW464&lt;=10, 5*权重!AM$48+(数据!AW464-4)*权重!AM$50,                              5*权重!AM$48+4*权重!AM$50+(数据!AW464-10)*权重!AM$52              )  )</f>
        <v>3.45</v>
      </c>
      <c r="AX464" s="16">
        <f>IF( 数据!AX464&lt;=6,(数据!AX464-1)*权重!AN$48,              IF(数据!AX464&lt;=10, 5*权重!AN$48+(数据!AX464-4)*权重!AN$50,                              5*权重!AN$48+4*权重!AN$50+(数据!AX464-10)*权重!AN$52              )  )</f>
        <v>24.587499999999999</v>
      </c>
      <c r="AY464" s="8">
        <v>2</v>
      </c>
      <c r="AZ464" s="8">
        <v>1</v>
      </c>
      <c r="BA464" s="8">
        <v>3</v>
      </c>
      <c r="BB464" s="8">
        <v>2</v>
      </c>
      <c r="BC464" s="8">
        <v>3</v>
      </c>
      <c r="BD464" s="8">
        <v>1</v>
      </c>
      <c r="BE464" s="8">
        <v>1</v>
      </c>
      <c r="BF464" s="8">
        <v>1</v>
      </c>
      <c r="BG464" s="8">
        <v>2</v>
      </c>
      <c r="BH464" s="8">
        <v>2</v>
      </c>
      <c r="BI464" s="8">
        <v>1</v>
      </c>
      <c r="BJ464" s="8" t="s">
        <v>26</v>
      </c>
      <c r="BK464" s="8" t="s">
        <v>20</v>
      </c>
      <c r="BL464" s="8">
        <v>15</v>
      </c>
      <c r="BM464" s="8" t="s">
        <v>26</v>
      </c>
      <c r="BN464" s="8"/>
      <c r="BO464" s="8" t="s">
        <v>26</v>
      </c>
      <c r="BP464" s="34">
        <v>47664</v>
      </c>
      <c r="BQ464" s="8" t="s">
        <v>21</v>
      </c>
      <c r="BR464" s="8" t="s">
        <v>156</v>
      </c>
    </row>
    <row r="465" spans="1:70" ht="14.5" thickBot="1" x14ac:dyDescent="0.35">
      <c r="A465" s="8" t="s">
        <v>26</v>
      </c>
      <c r="B465" s="16">
        <f t="shared" si="17"/>
        <v>435.01583333333343</v>
      </c>
      <c r="C465" s="8" t="s">
        <v>815</v>
      </c>
      <c r="D465" s="8" t="s">
        <v>154</v>
      </c>
      <c r="E465" s="33">
        <v>1</v>
      </c>
      <c r="F465" s="8">
        <v>0</v>
      </c>
      <c r="G465" s="8" t="s">
        <v>19</v>
      </c>
      <c r="H465" s="8" t="s">
        <v>365</v>
      </c>
      <c r="I465" s="8">
        <v>22</v>
      </c>
      <c r="J465" s="8">
        <v>149</v>
      </c>
      <c r="K465" s="8">
        <v>162</v>
      </c>
      <c r="L465" s="16">
        <f>IF( 数据!L465&lt;=6,(数据!L465-1)*权重!B$48,              IF(数据!L465&lt;=12, 5*权重!B$48+(数据!L465-6)*权重!B$49,                              5*权重!B$48+6*权重!B$49+(数据!L465-12)*权重!B$51              )
 )</f>
        <v>4.4000000000000004</v>
      </c>
      <c r="M465" s="16">
        <f>IF( 数据!M465&lt;=6,(数据!M465-1)*权重!C$48,              IF(数据!M465&lt;=12, 5*权重!C$48+(数据!M465-6)*权重!C$49,                              5*权重!C$48+6*权重!C$49+(数据!M465-12)*权重!C$51              )
 )</f>
        <v>1.7</v>
      </c>
      <c r="N465" s="16">
        <f>IF( 数据!N465&lt;=6,(数据!N465-1)*权重!D$48,              IF(数据!N465&lt;=12, 5*权重!D$48+(数据!N465-6)*权重!D$49,                              5*权重!D$48+6*权重!D$49+(数据!N465-12)*权重!D$51              )
 )</f>
        <v>0.27</v>
      </c>
      <c r="O465" s="16">
        <f>IF( 数据!O465&lt;=6,(数据!O465-1)*权重!E$48,              IF(数据!O465&lt;=12, 5*权重!E$48+(数据!O465-6)*权重!E$49,                              5*权重!E$48+6*权重!E$49+(数据!O465-12)*权重!E$51              )
 )</f>
        <v>0</v>
      </c>
      <c r="P465" s="16">
        <f>IF( 数据!P465&lt;=6,(数据!P465-1)*权重!F$48,              IF(数据!P465&lt;=12, 5*权重!F$48+(数据!P465-6)*权重!F$49,                              5*权重!F$48+6*权重!F$49+(数据!P465-12)*权重!F$51              )
 )</f>
        <v>-2.3499999999999996</v>
      </c>
      <c r="Q465" s="16">
        <f>IF( 数据!Q465&lt;=6,(数据!Q465-1)*权重!G$48,              IF(数据!Q465&lt;=12, 5*权重!G$48+(数据!Q465-6)*权重!G$49,                              5*权重!G$48+6*权重!G$49+(数据!Q465-12)*权重!G$51              )
 )</f>
        <v>0</v>
      </c>
      <c r="R465" s="16">
        <f>IF( 数据!R465&lt;=6,(数据!R465-1)*权重!H$48,              IF(数据!R465&lt;=12, 5*权重!H$48+(数据!R465-6)*权重!H$49,                              5*权重!H$48+6*权重!H$49+(数据!R465-12)*权重!H$51              )
 )</f>
        <v>0</v>
      </c>
      <c r="S465" s="16">
        <f>IF( 数据!S465&lt;=6,(数据!S465-1)*权重!I$48,              IF(数据!S465&lt;=12, 5*权重!I$48+(数据!S465-6)*权重!I$49,                              5*权重!I$48+6*权重!I$49+(数据!S465-12)*权重!I$51              )
 )</f>
        <v>19.299999999999997</v>
      </c>
      <c r="T465" s="16">
        <f>IF( 数据!T465&lt;=6,(数据!T465-1)*权重!J$48,              IF(数据!T465&lt;=12, 5*权重!J$48+(数据!T465-6)*权重!J$49,                              5*权重!J$48+6*权重!J$49+(数据!T465-12)*权重!J$51              )
 )</f>
        <v>0.79999999999999982</v>
      </c>
      <c r="U465" s="16">
        <f>IF( 数据!U465&lt;=6,(数据!U465-1)*权重!K$48,              IF(数据!U465&lt;=12, 5*权重!K$48+(数据!U465-6)*权重!K$49,                              5*权重!K$48+6*权重!K$49+(数据!U465-12)*权重!K$51              )
 )</f>
        <v>0</v>
      </c>
      <c r="V465" s="16">
        <f>IF( 数据!V465&lt;=6,(数据!V465-1)*权重!L$48,              IF(数据!V465&lt;=12, 5*权重!L$48+(数据!V465-6)*权重!L$49,                              5*权重!L$48+6*权重!L$49+(数据!V465-12)*权重!L$51              )
 )</f>
        <v>5.6666666666666679</v>
      </c>
      <c r="W465" s="16">
        <f>IF( 数据!W465&lt;=6,(数据!W465-1)*权重!M$48,              IF(数据!W465&lt;=12, 5*权重!M$48+(数据!W465-6)*权重!M$49,                              5*权重!M$48+6*权重!M$49+(数据!W465-12)*权重!M$51              )
 )</f>
        <v>0.76666666666666661</v>
      </c>
      <c r="X465" s="16">
        <f>IF( 数据!X465&lt;=6,(数据!X465-1)*权重!N$48,              IF(数据!X465&lt;=12, 5*权重!N$48+(数据!X465-6)*权重!N$49,                              5*权重!N$48+6*权重!N$49+(数据!X465-12)*权重!N$51              )
 )</f>
        <v>2.7333333333333329</v>
      </c>
      <c r="Y465" s="16">
        <f>IF( 数据!Y465&lt;=6,(数据!Y465-1)*权重!O$48,              IF(数据!Y465&lt;=12, 5*权重!O$48+(数据!Y465-6)*权重!O$49,                              5*权重!O$48+6*权重!O$49+(数据!Y465-12)*权重!O$51              )
 )</f>
        <v>1.45</v>
      </c>
      <c r="Z465" s="16">
        <f>IF( 数据!Z465&lt;=6,(数据!Z465-1)*权重!P$48,              IF(数据!Z465&lt;=10, 5*权重!P$48+(数据!Z465-4)*权重!P$50,                              5*权重!P$48+4*权重!P$50+(数据!Z465-10)*权重!P$52              )  )</f>
        <v>-0.90000000000000013</v>
      </c>
      <c r="AA465" s="16">
        <f>IF( 数据!AA465&lt;=6,(数据!AA465-1)*权重!Q$48,              IF(数据!AA465&lt;=12, 5*权重!Q$48+(数据!AA465-6)*权重!Q$49,                              5*权重!Q$48+6*权重!Q$49+(数据!AA465-12)*权重!Q$51              )
 )</f>
        <v>5.833333333333333</v>
      </c>
      <c r="AB465" s="16">
        <f>IF( 数据!AB465&lt;=6,(数据!AB465-1)*权重!R$48,              IF(数据!AB465&lt;=10, 5*权重!R$48+(数据!AB465-4)*权重!R$50,                              5*权重!R$48+4*权重!R$50+(数据!AB465-10)*权重!R$52              )  )</f>
        <v>56.75</v>
      </c>
      <c r="AC465" s="16">
        <f>IF( 数据!AC465&lt;=6,(数据!AC465-1)*权重!S$48,              IF(数据!AC465&lt;=12, 5*权重!S$48+(数据!AC465-6)*权重!S$49,                              5*权重!S$48+6*权重!S$49+(数据!AC465-12)*权重!S$51              )
 )</f>
        <v>20.183333333333334</v>
      </c>
      <c r="AD465" s="16">
        <f>IF( 数据!AD465&lt;=6,(数据!AD465-1)*权重!T$48,              IF(数据!AD465&lt;=12, 5*权重!T$48+(数据!AD465-6)*权重!T$49,                              5*权重!T$48+6*权重!T$49+(数据!AD465-12)*权重!T$51              )
 )</f>
        <v>-0.86666666666666625</v>
      </c>
      <c r="AE465" s="16">
        <f>IF( 数据!AE465&lt;=6,(数据!AE465-1)*权重!U$48,              IF(数据!AE465&lt;=10, 5*权重!U$48+(数据!AE465-4)*权重!U$50,                              5*权重!U$48+4*权重!U$50+(数据!AE465-10)*权重!U$52              )  )</f>
        <v>-2.1999999999999993</v>
      </c>
      <c r="AF465" s="16">
        <f>IF( 数据!AF465&lt;=6,(数据!AF465-1)*权重!V$48,              IF(数据!AF465&lt;=10, 5*权重!V$48+(数据!AF465-4)*权重!V$50,                              5*权重!V$48+4*权重!V$50+(数据!AF465-10)*权重!V$52              )  )</f>
        <v>7.0875000000000004</v>
      </c>
      <c r="AG465" s="16">
        <f>IF( 数据!AG465&lt;=6,(数据!AG465-1)*权重!W$48,              IF(数据!AG465&lt;=12, 5*权重!W$48+(数据!AG465-6)*权重!W$49,                              5*权重!W$48+6*权重!W$49+(数据!AG465-12)*权重!W$51              )
 )</f>
        <v>3.6999999999999997</v>
      </c>
      <c r="AH465" s="16">
        <f>IF( 数据!AH465&lt;=6,(数据!AH465-1)*权重!X$48,              IF(数据!AH465&lt;=10, 5*权重!X$48+(数据!AH465-4)*权重!X$50,                              5*权重!X$48+4*权重!X$50+(数据!AH465-10)*权重!X$52              )  )</f>
        <v>-4.9999999999999989E-2</v>
      </c>
      <c r="AI465" s="16">
        <f>IF( 数据!AI465&lt;=6,(数据!AI465-1)*权重!Y$48,              IF(数据!AI465&lt;=12, 5*权重!Y$48+(数据!AI465-6)*权重!Y$49,                              5*权重!Y$48+6*权重!Y$49+(数据!AI465-12)*权重!Y$51              )
 )</f>
        <v>0.1</v>
      </c>
      <c r="AJ465" s="16">
        <f>IF( 数据!AJ465&lt;=6,(数据!AJ465-1)*权重!Z$48,              IF(数据!AJ465&lt;=10, 5*权重!Z$48+(数据!AJ465-4)*权重!Z$50,                              5*权重!Z$48+4*权重!Z$50+(数据!AJ465-10)*权重!Z$52              )  )</f>
        <v>8.6625000000000014</v>
      </c>
      <c r="AK465" s="16">
        <f>IF( 数据!AK465&lt;=6,(数据!AK465-1)*权重!AA$48,              IF(数据!AK465&lt;=10, 5*权重!AA$48+(数据!AK465-4)*权重!AA$50,                              5*权重!AA$48+4*权重!AA$50+(数据!AK465-10)*权重!AA$52              )  )</f>
        <v>-0.57500000000000018</v>
      </c>
      <c r="AL465" s="16">
        <f>IF( 数据!AL465&lt;=6,(数据!AL465-1)*权重!AB$48,              IF(数据!AL465&lt;=12, 5*权重!AB$48+(数据!AL465-6)*权重!AB$49,                              5*权重!AB$48+6*权重!AB$49+(数据!AL465-12)*权重!AB$51              )
 )</f>
        <v>13.5</v>
      </c>
      <c r="AM465" s="16">
        <f>IF( 数据!AM465&lt;=6,(数据!AM465-1)*权重!AC$48,              IF(数据!AM465&lt;=12, 5*权重!AC$48+(数据!AM465-6)*权重!AC$49,                              5*权重!AC$48+6*权重!AC$49+(数据!AM465-12)*权重!AC$51              )
 )</f>
        <v>8.5</v>
      </c>
      <c r="AN465" s="16">
        <f>IF( 数据!AN465&lt;=6,(数据!AN465-1)*权重!AD$48,              IF(数据!AN465&lt;=12, 5*权重!AD$48+(数据!AN465-6)*权重!AD$49,                              5*权重!AD$48+6*权重!AD$49+(数据!AN465-12)*权重!AD$51              )
 )</f>
        <v>82.0625</v>
      </c>
      <c r="AO465" s="16">
        <f>IF( 数据!AO465&lt;=6,(数据!AO465-1)*权重!AE$48,              IF(数据!AO465&lt;=12, 5*权重!AE$48+(数据!AO465-6)*权重!AE$49,                              5*权重!AE$48+6*权重!AE$49+(数据!AO465-12)*权重!AE$51              )
 )</f>
        <v>17.7</v>
      </c>
      <c r="AP465" s="16">
        <f>IF( 数据!AP465&lt;=6,(数据!AP465-1)*权重!AF$48,              IF(数据!AP465&lt;=12, 5*权重!AF$48+(数据!AP465-6)*权重!AF$49,                              5*权重!AF$48+6*权重!AF$49+(数据!AP465-12)*权重!AF$51              )
 )</f>
        <v>15.433333333333334</v>
      </c>
      <c r="AQ465" s="16">
        <f>IF( 数据!AQ465&lt;=6,(数据!AQ465-1)*权重!AG$48,              IF(数据!AQ465&lt;=12, 5*权重!AG$48+(数据!AQ465-6)*权重!AG$49,                              5*权重!AG$48+6*权重!AG$49+(数据!AQ465-12)*权重!AG$51              )
 )</f>
        <v>19.350000000000001</v>
      </c>
      <c r="AR465" s="16">
        <f>IF( 数据!AR465&lt;=6,(数据!AR465-1)*权重!AH$48,              IF(数据!AR465&lt;=12, 5*权重!AH$48+(数据!AR465-6)*权重!AH$49,                              5*权重!AH$48+6*权重!AH$49+(数据!AR465-12)*权重!AH$51              )
 )</f>
        <v>15.733333333333333</v>
      </c>
      <c r="AS465" s="16">
        <f>IF( 数据!AS465&lt;=6,(数据!AS465-1)*权重!AI$48,              IF(数据!AS465&lt;=12, 5*权重!AI$48+(数据!AS465-6)*权重!AI$49,                              5*权重!AI$48+6*权重!AI$49+(数据!AS465-12)*权重!AI$51              )
 )</f>
        <v>8.5500000000000007</v>
      </c>
      <c r="AT465" s="16">
        <f>IF( 数据!AT465&lt;=6,(数据!AT465-1)*权重!AJ$48,              IF(数据!AT465&lt;=12, 5*权重!AJ$48+(数据!AT465-6)*权重!AJ$49,                              5*权重!AJ$48+6*权重!AJ$49+(数据!AT465-12)*权重!AJ$51              )
 )</f>
        <v>76.75</v>
      </c>
      <c r="AU465" s="16">
        <f>IF( 数据!AU465&lt;=6,(数据!AU465-1)*权重!AK$48,              IF(数据!AU465&lt;=12, 5*权重!AK$48+(数据!AU465-6)*权重!AK$49,                              5*权重!AK$48+6*权重!AK$49+(数据!AU465-12)*权重!AK$51              )
 )</f>
        <v>14.799999999999999</v>
      </c>
      <c r="AV465" s="16">
        <f>IF( 数据!AV465&lt;=6,(数据!AV465-1)*权重!AL$48,              IF(数据!AV465&lt;=10, 5*权重!AL$48+(数据!AV465-4)*权重!AL$50,                              5*权重!AL$48+4*权重!AL$50+(数据!AV465-10)*权重!AL$52              )  )</f>
        <v>2.9749999999999996</v>
      </c>
      <c r="AW465" s="16">
        <f>IF( 数据!AW465&lt;=6,(数据!AW465-1)*权重!AM$48,              IF(数据!AW465&lt;=10, 5*权重!AM$48+(数据!AW465-4)*权重!AM$50,                              5*权重!AM$48+4*权重!AM$50+(数据!AW465-10)*权重!AM$52              )  )</f>
        <v>3.45</v>
      </c>
      <c r="AX465" s="16">
        <f>IF( 数据!AX465&lt;=6,(数据!AX465-1)*权重!AN$48,              IF(数据!AX465&lt;=10, 5*权重!AN$48+(数据!AX465-4)*权重!AN$50,                              5*权重!AN$48+4*权重!AN$50+(数据!AX465-10)*权重!AN$52              )  )</f>
        <v>23.75</v>
      </c>
      <c r="AY465" s="8">
        <v>4</v>
      </c>
      <c r="AZ465" s="8">
        <v>3</v>
      </c>
      <c r="BA465" s="8">
        <v>2</v>
      </c>
      <c r="BB465" s="8">
        <v>2</v>
      </c>
      <c r="BC465" s="8">
        <v>2</v>
      </c>
      <c r="BD465" s="8">
        <v>3</v>
      </c>
      <c r="BE465" s="8">
        <v>1</v>
      </c>
      <c r="BF465" s="8">
        <v>3</v>
      </c>
      <c r="BG465" s="8">
        <v>2</v>
      </c>
      <c r="BH465" s="8">
        <v>2</v>
      </c>
      <c r="BI465" s="8">
        <v>1</v>
      </c>
      <c r="BJ465" s="8" t="s">
        <v>26</v>
      </c>
      <c r="BK465" s="8" t="s">
        <v>20</v>
      </c>
      <c r="BL465" s="8">
        <v>12</v>
      </c>
      <c r="BM465" s="8" t="s">
        <v>26</v>
      </c>
      <c r="BN465" s="8"/>
      <c r="BO465" s="8" t="s">
        <v>26</v>
      </c>
      <c r="BP465" s="34">
        <v>47299</v>
      </c>
      <c r="BQ465" s="8" t="s">
        <v>21</v>
      </c>
      <c r="BR465" s="8" t="s">
        <v>156</v>
      </c>
    </row>
    <row r="466" spans="1:70" ht="14.5" thickBot="1" x14ac:dyDescent="0.35">
      <c r="A466" s="8" t="s">
        <v>26</v>
      </c>
      <c r="B466" s="16">
        <f t="shared" si="17"/>
        <v>390.82</v>
      </c>
      <c r="C466" s="8" t="s">
        <v>816</v>
      </c>
      <c r="D466" s="8" t="s">
        <v>154</v>
      </c>
      <c r="E466" s="33">
        <v>1</v>
      </c>
      <c r="F466" s="8">
        <v>0</v>
      </c>
      <c r="G466" s="8" t="s">
        <v>28</v>
      </c>
      <c r="H466" s="8" t="s">
        <v>31</v>
      </c>
      <c r="I466" s="8">
        <v>20</v>
      </c>
      <c r="J466" s="8">
        <v>124</v>
      </c>
      <c r="K466" s="8">
        <v>135</v>
      </c>
      <c r="L466" s="16">
        <f>IF( 数据!L466&lt;=6,(数据!L466-1)*权重!B$48,              IF(数据!L466&lt;=12, 5*权重!B$48+(数据!L466-6)*权重!B$49,                              5*权重!B$48+6*权重!B$49+(数据!L466-12)*权重!B$51              )
 )</f>
        <v>3.0833333333333335</v>
      </c>
      <c r="M466" s="16">
        <f>IF( 数据!M466&lt;=6,(数据!M466-1)*权重!C$48,              IF(数据!M466&lt;=12, 5*权重!C$48+(数据!M466-6)*权重!C$49,                              5*权重!C$48+6*权重!C$49+(数据!M466-12)*权重!C$51              )
 )</f>
        <v>2.1</v>
      </c>
      <c r="N466" s="16">
        <f>IF( 数据!N466&lt;=6,(数据!N466-1)*权重!D$48,              IF(数据!N466&lt;=12, 5*权重!D$48+(数据!N466-6)*权重!D$49,                              5*权重!D$48+6*权重!D$49+(数据!N466-12)*权重!D$51              )
 )</f>
        <v>-0.27999999999999992</v>
      </c>
      <c r="O466" s="16">
        <f>IF( 数据!O466&lt;=6,(数据!O466-1)*权重!E$48,              IF(数据!O466&lt;=12, 5*权重!E$48+(数据!O466-6)*权重!E$49,                              5*权重!E$48+6*权重!E$49+(数据!O466-12)*权重!E$51              )
 )</f>
        <v>0</v>
      </c>
      <c r="P466" s="16">
        <f>IF( 数据!P466&lt;=6,(数据!P466-1)*权重!F$48,              IF(数据!P466&lt;=12, 5*权重!F$48+(数据!P466-6)*权重!F$49,                              5*权重!F$48+6*权重!F$49+(数据!P466-12)*权重!F$51              )
 )</f>
        <v>-3.1166666666666663</v>
      </c>
      <c r="Q466" s="16">
        <f>IF( 数据!Q466&lt;=6,(数据!Q466-1)*权重!G$48,              IF(数据!Q466&lt;=12, 5*权重!G$48+(数据!Q466-6)*权重!G$49,                              5*权重!G$48+6*权重!G$49+(数据!Q466-12)*权重!G$51              )
 )</f>
        <v>0</v>
      </c>
      <c r="R466" s="16">
        <f>IF( 数据!R466&lt;=6,(数据!R466-1)*权重!H$48,              IF(数据!R466&lt;=12, 5*权重!H$48+(数据!R466-6)*权重!H$49,                              5*权重!H$48+6*权重!H$49+(数据!R466-12)*权重!H$51              )
 )</f>
        <v>0</v>
      </c>
      <c r="S466" s="16">
        <f>IF( 数据!S466&lt;=6,(数据!S466-1)*权重!I$48,              IF(数据!S466&lt;=12, 5*权重!I$48+(数据!S466-6)*权重!I$49,                              5*权重!I$48+6*权重!I$49+(数据!S466-12)*权重!I$51              )
 )</f>
        <v>9.0666666666666664</v>
      </c>
      <c r="T466" s="16">
        <f>IF( 数据!T466&lt;=6,(数据!T466-1)*权重!J$48,              IF(数据!T466&lt;=12, 5*权重!J$48+(数据!T466-6)*权重!J$49,                              5*权重!J$48+6*权重!J$49+(数据!T466-12)*权重!J$51              )
 )</f>
        <v>1.2999999999999998</v>
      </c>
      <c r="U466" s="16">
        <f>IF( 数据!U466&lt;=6,(数据!U466-1)*权重!K$48,              IF(数据!U466&lt;=12, 5*权重!K$48+(数据!U466-6)*权重!K$49,                              5*权重!K$48+6*权重!K$49+(数据!U466-12)*权重!K$51              )
 )</f>
        <v>0</v>
      </c>
      <c r="V466" s="16">
        <f>IF( 数据!V466&lt;=6,(数据!V466-1)*权重!L$48,              IF(数据!V466&lt;=12, 5*权重!L$48+(数据!V466-6)*权重!L$49,                              5*权重!L$48+6*权重!L$49+(数据!V466-12)*权重!L$51              )
 )</f>
        <v>4.24</v>
      </c>
      <c r="W466" s="16">
        <f>IF( 数据!W466&lt;=6,(数据!W466-1)*权重!M$48,              IF(数据!W466&lt;=12, 5*权重!M$48+(数据!W466-6)*权重!M$49,                              5*权重!M$48+6*权重!M$49+(数据!W466-12)*权重!M$51              )
 )</f>
        <v>-0.53333333333333333</v>
      </c>
      <c r="X466" s="16">
        <f>IF( 数据!X466&lt;=6,(数据!X466-1)*权重!N$48,              IF(数据!X466&lt;=12, 5*权重!N$48+(数据!X466-6)*权重!N$49,                              5*权重!N$48+6*权重!N$49+(数据!X466-12)*权重!N$51              )
 )</f>
        <v>3.1999999999999997</v>
      </c>
      <c r="Y466" s="16">
        <f>IF( 数据!Y466&lt;=6,(数据!Y466-1)*权重!O$48,              IF(数据!Y466&lt;=12, 5*权重!O$48+(数据!Y466-6)*权重!O$49,                              5*权重!O$48+6*权重!O$49+(数据!Y466-12)*权重!O$51              )
 )</f>
        <v>0.96</v>
      </c>
      <c r="Z466" s="16">
        <f>IF( 数据!Z466&lt;=6,(数据!Z466-1)*权重!P$48,              IF(数据!Z466&lt;=10, 5*权重!P$48+(数据!Z466-4)*权重!P$50,                              5*权重!P$48+4*权重!P$50+(数据!Z466-10)*权重!P$52              )  )</f>
        <v>-1.7250000000000001</v>
      </c>
      <c r="AA466" s="16">
        <f>IF( 数据!AA466&lt;=6,(数据!AA466-1)*权重!Q$48,              IF(数据!AA466&lt;=12, 5*权重!Q$48+(数据!AA466-6)*权重!Q$49,                              5*权重!Q$48+6*权重!Q$49+(数据!AA466-12)*权重!Q$51              )
 )</f>
        <v>5.833333333333333</v>
      </c>
      <c r="AB466" s="16">
        <f>IF( 数据!AB466&lt;=6,(数据!AB466-1)*权重!R$48,              IF(数据!AB466&lt;=10, 5*权重!R$48+(数据!AB466-4)*权重!R$50,                              5*权重!R$48+4*权重!R$50+(数据!AB466-10)*权重!R$52              )  )</f>
        <v>54.5</v>
      </c>
      <c r="AC466" s="16">
        <f>IF( 数据!AC466&lt;=6,(数据!AC466-1)*权重!S$48,              IF(数据!AC466&lt;=12, 5*权重!S$48+(数据!AC466-6)*权重!S$49,                              5*权重!S$48+6*权重!S$49+(数据!AC466-12)*权重!S$51              )
 )</f>
        <v>19.5</v>
      </c>
      <c r="AD466" s="16">
        <f>IF( 数据!AD466&lt;=6,(数据!AD466-1)*权重!T$48,              IF(数据!AD466&lt;=12, 5*权重!T$48+(数据!AD466-6)*权重!T$49,                              5*权重!T$48+6*权重!T$49+(数据!AD466-12)*权重!T$51              )
 )</f>
        <v>-1.5999999999999996</v>
      </c>
      <c r="AE466" s="16">
        <f>IF( 数据!AE466&lt;=6,(数据!AE466-1)*权重!U$48,              IF(数据!AE466&lt;=10, 5*权重!U$48+(数据!AE466-4)*权重!U$50,                              5*权重!U$48+4*权重!U$50+(数据!AE466-10)*权重!U$52              )  )</f>
        <v>-1.7999999999999994</v>
      </c>
      <c r="AF466" s="16">
        <f>IF( 数据!AF466&lt;=6,(数据!AF466-1)*权重!V$48,              IF(数据!AF466&lt;=10, 5*权重!V$48+(数据!AF466-4)*权重!V$50,                              5*权重!V$48+4*权重!V$50+(数据!AF466-10)*权重!V$52              )  )</f>
        <v>7.0875000000000004</v>
      </c>
      <c r="AG466" s="16">
        <f>IF( 数据!AG466&lt;=6,(数据!AG466-1)*权重!W$48,              IF(数据!AG466&lt;=12, 5*权重!W$48+(数据!AG466-6)*权重!W$49,                              5*权重!W$48+6*权重!W$49+(数据!AG466-12)*权重!W$51              )
 )</f>
        <v>3.3</v>
      </c>
      <c r="AH466" s="16">
        <f>IF( 数据!AH466&lt;=6,(数据!AH466-1)*权重!X$48,              IF(数据!AH466&lt;=10, 5*权重!X$48+(数据!AH466-4)*权重!X$50,                              5*权重!X$48+4*权重!X$50+(数据!AH466-10)*权重!X$52              )  )</f>
        <v>-0.27500000000000002</v>
      </c>
      <c r="AI466" s="16">
        <f>IF( 数据!AI466&lt;=6,(数据!AI466-1)*权重!Y$48,              IF(数据!AI466&lt;=12, 5*权重!Y$48+(数据!AI466-6)*权重!Y$49,                              5*权重!Y$48+6*权重!Y$49+(数据!AI466-12)*权重!Y$51              )
 )</f>
        <v>0</v>
      </c>
      <c r="AJ466" s="16">
        <f>IF( 数据!AJ466&lt;=6,(数据!AJ466-1)*权重!Z$48,              IF(数据!AJ466&lt;=10, 5*权重!Z$48+(数据!AJ466-4)*权重!Z$50,                              5*权重!Z$48+4*权重!Z$50+(数据!AJ466-10)*权重!Z$52              )  )</f>
        <v>9.25</v>
      </c>
      <c r="AK466" s="16">
        <f>IF( 数据!AK466&lt;=6,(数据!AK466-1)*权重!AA$48,              IF(数据!AK466&lt;=10, 5*权重!AA$48+(数据!AK466-4)*权重!AA$50,                              5*权重!AA$48+4*权重!AA$50+(数据!AK466-10)*权重!AA$52              )  )</f>
        <v>-2.6000000000000005</v>
      </c>
      <c r="AL466" s="16">
        <f>IF( 数据!AL466&lt;=6,(数据!AL466-1)*权重!AB$48,              IF(数据!AL466&lt;=12, 5*权重!AB$48+(数据!AL466-6)*权重!AB$49,                              5*权重!AB$48+6*权重!AB$49+(数据!AL466-12)*权重!AB$51              )
 )</f>
        <v>13.5</v>
      </c>
      <c r="AM466" s="16">
        <f>IF( 数据!AM466&lt;=6,(数据!AM466-1)*权重!AC$48,              IF(数据!AM466&lt;=12, 5*权重!AC$48+(数据!AM466-6)*权重!AC$49,                              5*权重!AC$48+6*权重!AC$49+(数据!AM466-12)*权重!AC$51              )
 )</f>
        <v>8.2333333333333343</v>
      </c>
      <c r="AN466" s="16">
        <f>IF( 数据!AN466&lt;=6,(数据!AN466-1)*权重!AD$48,              IF(数据!AN466&lt;=12, 5*权重!AD$48+(数据!AN466-6)*权重!AD$49,                              5*权重!AD$48+6*权重!AD$49+(数据!AN466-12)*权重!AD$51              )
 )</f>
        <v>67.875</v>
      </c>
      <c r="AO466" s="16">
        <f>IF( 数据!AO466&lt;=6,(数据!AO466-1)*权重!AE$48,              IF(数据!AO466&lt;=12, 5*权重!AE$48+(数据!AO466-6)*权重!AE$49,                              5*权重!AE$48+6*权重!AE$49+(数据!AO466-12)*权重!AE$51              )
 )</f>
        <v>28.1</v>
      </c>
      <c r="AP466" s="16">
        <f>IF( 数据!AP466&lt;=6,(数据!AP466-1)*权重!AF$48,              IF(数据!AP466&lt;=12, 5*权重!AF$48+(数据!AP466-6)*权重!AF$49,                              5*权重!AF$48+6*权重!AF$49+(数据!AP466-12)*权重!AF$51              )
 )</f>
        <v>14.5</v>
      </c>
      <c r="AQ466" s="16">
        <f>IF( 数据!AQ466&lt;=6,(数据!AQ466-1)*权重!AG$48,              IF(数据!AQ466&lt;=12, 5*权重!AG$48+(数据!AQ466-6)*权重!AG$49,                              5*权重!AG$48+6*权重!AG$49+(数据!AQ466-12)*权重!AG$51              )
 )</f>
        <v>17.8</v>
      </c>
      <c r="AR466" s="16">
        <f>IF( 数据!AR466&lt;=6,(数据!AR466-1)*权重!AH$48,              IF(数据!AR466&lt;=12, 5*权重!AH$48+(数据!AR466-6)*权重!AH$49,                              5*权重!AH$48+6*权重!AH$49+(数据!AR466-12)*权重!AH$51              )
 )</f>
        <v>11.716666666666665</v>
      </c>
      <c r="AS466" s="16">
        <f>IF( 数据!AS466&lt;=6,(数据!AS466-1)*权重!AI$48,              IF(数据!AS466&lt;=12, 5*权重!AI$48+(数据!AS466-6)*权重!AI$49,                              5*权重!AI$48+6*权重!AI$49+(数据!AS466-12)*权重!AI$51              )
 )</f>
        <v>5.7000000000000011</v>
      </c>
      <c r="AT466" s="16">
        <f>IF( 数据!AT466&lt;=6,(数据!AT466-1)*权重!AJ$48,              IF(数据!AT466&lt;=12, 5*权重!AJ$48+(数据!AT466-6)*权重!AJ$49,                              5*权重!AJ$48+6*权重!AJ$49+(数据!AT466-12)*权重!AJ$51              )
 )</f>
        <v>71.875</v>
      </c>
      <c r="AU466" s="16">
        <f>IF( 数据!AU466&lt;=6,(数据!AU466-1)*权重!AK$48,              IF(数据!AU466&lt;=12, 5*权重!AK$48+(数据!AU466-6)*权重!AK$49,                              5*权重!AK$48+6*权重!AK$49+(数据!AU466-12)*权重!AK$51              )
 )</f>
        <v>12.366666666666667</v>
      </c>
      <c r="AV466" s="16">
        <f>IF( 数据!AV466&lt;=6,(数据!AV466-1)*权重!AL$48,              IF(数据!AV466&lt;=10, 5*权重!AL$48+(数据!AV466-4)*权重!AL$50,                              5*权重!AL$48+4*权重!AL$50+(数据!AV466-10)*权重!AL$52              )  )</f>
        <v>2.9749999999999996</v>
      </c>
      <c r="AW466" s="16">
        <f>IF( 数据!AW466&lt;=6,(数据!AW466-1)*权重!AM$48,              IF(数据!AW466&lt;=10, 5*权重!AM$48+(数据!AW466-4)*权重!AM$50,                              5*权重!AM$48+4*权重!AM$50+(数据!AW466-10)*权重!AM$52              )  )</f>
        <v>3.45</v>
      </c>
      <c r="AX466" s="16">
        <f>IF( 数据!AX466&lt;=6,(数据!AX466-1)*权重!AN$48,              IF(数据!AX466&lt;=10, 5*权重!AN$48+(数据!AX466-4)*权重!AN$50,                              5*权重!AN$48+4*权重!AN$50+(数据!AX466-10)*权重!AN$52              )  )</f>
        <v>21.237499999999997</v>
      </c>
      <c r="AY466" s="8">
        <v>1</v>
      </c>
      <c r="AZ466" s="8">
        <v>2</v>
      </c>
      <c r="BA466" s="8">
        <v>3</v>
      </c>
      <c r="BB466" s="8">
        <v>1</v>
      </c>
      <c r="BC466" s="8">
        <v>3</v>
      </c>
      <c r="BD466" s="8">
        <v>3</v>
      </c>
      <c r="BE466" s="8">
        <v>1</v>
      </c>
      <c r="BF466" s="8">
        <v>4</v>
      </c>
      <c r="BG466" s="8">
        <v>3</v>
      </c>
      <c r="BH466" s="8">
        <v>3</v>
      </c>
      <c r="BI466" s="8">
        <v>2</v>
      </c>
      <c r="BJ466" s="8" t="s">
        <v>26</v>
      </c>
      <c r="BK466" s="8" t="s">
        <v>20</v>
      </c>
      <c r="BL466" s="8">
        <v>12</v>
      </c>
      <c r="BM466" s="8" t="s">
        <v>26</v>
      </c>
      <c r="BN466" s="8"/>
      <c r="BO466" s="8" t="s">
        <v>26</v>
      </c>
      <c r="BP466" s="34">
        <v>47664</v>
      </c>
      <c r="BQ466" s="8" t="s">
        <v>21</v>
      </c>
      <c r="BR466" s="8" t="s">
        <v>156</v>
      </c>
    </row>
    <row r="467" spans="1:70" x14ac:dyDescent="0.3">
      <c r="A467" s="48" t="s">
        <v>817</v>
      </c>
    </row>
    <row r="468" spans="1:70" ht="14.5" thickBot="1" x14ac:dyDescent="0.35">
      <c r="A468" s="7" t="s">
        <v>0</v>
      </c>
      <c r="B468" s="7"/>
      <c r="C468" s="7" t="s">
        <v>2</v>
      </c>
      <c r="D468" s="7" t="s">
        <v>3</v>
      </c>
      <c r="E468" s="7"/>
      <c r="F468" s="7" t="s">
        <v>14</v>
      </c>
      <c r="G468" s="7" t="s">
        <v>12</v>
      </c>
      <c r="H468" s="7" t="s">
        <v>1</v>
      </c>
      <c r="I468" s="7" t="s">
        <v>4</v>
      </c>
      <c r="J468" s="7" t="s">
        <v>5</v>
      </c>
      <c r="K468" s="7" t="s">
        <v>329</v>
      </c>
      <c r="L468" s="7" t="s">
        <v>34</v>
      </c>
      <c r="M468" s="7" t="s">
        <v>35</v>
      </c>
      <c r="N468" s="7" t="s">
        <v>36</v>
      </c>
      <c r="O468" s="7" t="s">
        <v>37</v>
      </c>
      <c r="P468" s="7" t="s">
        <v>38</v>
      </c>
      <c r="Q468" s="7" t="s">
        <v>39</v>
      </c>
      <c r="R468" s="7" t="s">
        <v>40</v>
      </c>
      <c r="S468" s="7" t="s">
        <v>9</v>
      </c>
      <c r="T468" s="7" t="s">
        <v>41</v>
      </c>
      <c r="U468" s="7" t="s">
        <v>42</v>
      </c>
      <c r="V468" s="7" t="s">
        <v>43</v>
      </c>
      <c r="W468" s="7" t="s">
        <v>44</v>
      </c>
      <c r="X468" s="7" t="s">
        <v>45</v>
      </c>
      <c r="Y468" s="7" t="s">
        <v>46</v>
      </c>
      <c r="Z468" s="7" t="s">
        <v>47</v>
      </c>
      <c r="AA468" s="7" t="s">
        <v>1</v>
      </c>
      <c r="AB468" s="7" t="s">
        <v>10</v>
      </c>
      <c r="AC468" s="7" t="s">
        <v>48</v>
      </c>
      <c r="AD468" s="7" t="s">
        <v>49</v>
      </c>
      <c r="AE468" s="7" t="s">
        <v>50</v>
      </c>
      <c r="AF468" s="7" t="s">
        <v>51</v>
      </c>
      <c r="AG468" s="7" t="s">
        <v>52</v>
      </c>
      <c r="AH468" s="7" t="s">
        <v>53</v>
      </c>
      <c r="AI468" s="7" t="s">
        <v>54</v>
      </c>
      <c r="AJ468" s="7" t="s">
        <v>55</v>
      </c>
      <c r="AK468" s="7" t="s">
        <v>56</v>
      </c>
      <c r="AL468" s="7" t="s">
        <v>57</v>
      </c>
      <c r="AM468" s="7" t="s">
        <v>58</v>
      </c>
      <c r="AN468" s="7" t="s">
        <v>7</v>
      </c>
      <c r="AO468" s="7" t="s">
        <v>8</v>
      </c>
      <c r="AP468" s="7" t="s">
        <v>59</v>
      </c>
      <c r="AQ468" s="7" t="s">
        <v>60</v>
      </c>
      <c r="AR468" s="7" t="s">
        <v>61</v>
      </c>
      <c r="AS468" s="7" t="s">
        <v>62</v>
      </c>
      <c r="AT468" s="7" t="s">
        <v>6</v>
      </c>
      <c r="AU468" s="7" t="s">
        <v>63</v>
      </c>
      <c r="AV468" s="7" t="s">
        <v>213</v>
      </c>
      <c r="AW468" s="7" t="s">
        <v>214</v>
      </c>
      <c r="AX468" s="7" t="s">
        <v>215</v>
      </c>
      <c r="AY468" s="7" t="s">
        <v>140</v>
      </c>
      <c r="AZ468" s="7" t="s">
        <v>141</v>
      </c>
      <c r="BA468" s="7" t="s">
        <v>142</v>
      </c>
      <c r="BB468" s="7" t="s">
        <v>143</v>
      </c>
      <c r="BC468" s="7" t="s">
        <v>144</v>
      </c>
      <c r="BD468" s="7" t="s">
        <v>145</v>
      </c>
      <c r="BE468" s="7" t="s">
        <v>146</v>
      </c>
      <c r="BF468" s="7" t="s">
        <v>147</v>
      </c>
      <c r="BG468" s="7" t="s">
        <v>148</v>
      </c>
      <c r="BH468" s="7" t="s">
        <v>149</v>
      </c>
      <c r="BI468" s="7" t="s">
        <v>150</v>
      </c>
      <c r="BJ468" s="7" t="s">
        <v>18</v>
      </c>
      <c r="BK468" s="7" t="s">
        <v>16</v>
      </c>
      <c r="BL468" s="7" t="s">
        <v>11</v>
      </c>
      <c r="BM468" s="7" t="s">
        <v>13</v>
      </c>
      <c r="BN468" s="7" t="s">
        <v>17</v>
      </c>
      <c r="BO468" s="7" t="s">
        <v>151</v>
      </c>
      <c r="BP468" s="7" t="s">
        <v>15</v>
      </c>
      <c r="BQ468" s="7" t="s">
        <v>152</v>
      </c>
      <c r="BR468" s="7" t="s">
        <v>153</v>
      </c>
    </row>
    <row r="469" spans="1:70" ht="15.5" thickBot="1" x14ac:dyDescent="0.35">
      <c r="A469" s="8" t="s">
        <v>26</v>
      </c>
      <c r="B469" s="16">
        <f t="shared" ref="B469:B494" si="18">SUM(L469:AX469)</f>
        <v>363.06166666666661</v>
      </c>
      <c r="C469" s="8" t="s">
        <v>818</v>
      </c>
      <c r="D469" s="8" t="s">
        <v>154</v>
      </c>
      <c r="E469" s="33">
        <v>1</v>
      </c>
      <c r="F469" s="8">
        <v>0</v>
      </c>
      <c r="G469" s="8" t="s">
        <v>157</v>
      </c>
      <c r="H469" s="8" t="s">
        <v>819</v>
      </c>
      <c r="I469" s="8">
        <v>37</v>
      </c>
      <c r="J469" s="8">
        <v>123</v>
      </c>
      <c r="K469" s="8">
        <v>142</v>
      </c>
      <c r="L469" s="16">
        <f>IF( 数据!L469&lt;=6,(数据!L469-1)*权重!B$48,              IF(数据!L469&lt;=12, 5*权重!B$48+(数据!L469-6)*权重!B$49,                              5*权重!B$48+6*权重!B$49+(数据!L469-12)*权重!B$51              )
 )</f>
        <v>3.9333333333333331</v>
      </c>
      <c r="M469" s="16">
        <f>IF( 数据!M469&lt;=6,(数据!M469-1)*权重!C$48,              IF(数据!M469&lt;=12, 5*权重!C$48+(数据!M469-6)*权重!C$49,                              5*权重!C$48+6*权重!C$49+(数据!M469-12)*权重!C$51              )
 )</f>
        <v>1.7</v>
      </c>
      <c r="N469" s="16">
        <f>IF( 数据!N469&lt;=6,(数据!N469-1)*权重!D$48,              IF(数据!N469&lt;=12, 5*权重!D$48+(数据!N469-6)*权重!D$49,                              5*权重!D$48+6*权重!D$49+(数据!N469-12)*权重!D$51              )
 )</f>
        <v>-0.27999999999999992</v>
      </c>
      <c r="O469" s="16">
        <f>IF( 数据!O469&lt;=6,(数据!O469-1)*权重!E$48,              IF(数据!O469&lt;=12, 5*权重!E$48+(数据!O469-6)*权重!E$49,                              5*权重!E$48+6*权重!E$49+(数据!O469-12)*权重!E$51              )
 )</f>
        <v>0</v>
      </c>
      <c r="P469" s="16">
        <f>IF( 数据!P469&lt;=6,(数据!P469-1)*权重!F$48,              IF(数据!P469&lt;=12, 5*权重!F$48+(数据!P469-6)*权重!F$49,                              5*权重!F$48+6*权重!F$49+(数据!P469-12)*权重!F$51              )
 )</f>
        <v>-3.1166666666666663</v>
      </c>
      <c r="Q469" s="16">
        <f>IF( 数据!Q469&lt;=6,(数据!Q469-1)*权重!G$48,              IF(数据!Q469&lt;=12, 5*权重!G$48+(数据!Q469-6)*权重!G$49,                              5*权重!G$48+6*权重!G$49+(数据!Q469-12)*权重!G$51              )
 )</f>
        <v>0</v>
      </c>
      <c r="R469" s="16">
        <f>IF( 数据!R469&lt;=6,(数据!R469-1)*权重!H$48,              IF(数据!R469&lt;=12, 5*权重!H$48+(数据!R469-6)*权重!H$49,                              5*权重!H$48+6*权重!H$49+(数据!R469-12)*权重!H$51              )
 )</f>
        <v>0</v>
      </c>
      <c r="S469" s="16">
        <f>IF( 数据!S469&lt;=6,(数据!S469-1)*权重!I$48,              IF(数据!S469&lt;=12, 5*权重!I$48+(数据!S469-6)*权重!I$49,                              5*权重!I$48+6*权重!I$49+(数据!S469-12)*权重!I$51              )
 )</f>
        <v>9.0666666666666664</v>
      </c>
      <c r="T469" s="16">
        <f>IF( 数据!T469&lt;=6,(数据!T469-1)*权重!J$48,              IF(数据!T469&lt;=12, 5*权重!J$48+(数据!T469-6)*权重!J$49,                              5*权重!J$48+6*权重!J$49+(数据!T469-12)*权重!J$51              )
 )</f>
        <v>-0.20000000000000018</v>
      </c>
      <c r="U469" s="16">
        <f>IF( 数据!U469&lt;=6,(数据!U469-1)*权重!K$48,              IF(数据!U469&lt;=12, 5*权重!K$48+(数据!U469-6)*权重!K$49,                              5*权重!K$48+6*权重!K$49+(数据!U469-12)*权重!K$51              )
 )</f>
        <v>0</v>
      </c>
      <c r="V469" s="16">
        <f>IF( 数据!V469&lt;=6,(数据!V469-1)*权重!L$48,              IF(数据!V469&lt;=12, 5*权重!L$48+(数据!V469-6)*权重!L$49,                              5*权重!L$48+6*权重!L$49+(数据!V469-12)*权重!L$51              )
 )</f>
        <v>7.1333333333333346</v>
      </c>
      <c r="W469" s="16">
        <f>IF( 数据!W469&lt;=6,(数据!W469-1)*权重!M$48,              IF(数据!W469&lt;=12, 5*权重!M$48+(数据!W469-6)*权重!M$49,                              5*权重!M$48+6*权重!M$49+(数据!W469-12)*权重!M$51              )
 )</f>
        <v>-0.5</v>
      </c>
      <c r="X469" s="16">
        <f>IF( 数据!X469&lt;=6,(数据!X469-1)*权重!N$48,              IF(数据!X469&lt;=12, 5*权重!N$48+(数据!X469-6)*权重!N$49,                              5*权重!N$48+6*权重!N$49+(数据!X469-12)*权重!N$51              )
 )</f>
        <v>2.2166666666666663</v>
      </c>
      <c r="Y469" s="16">
        <f>IF( 数据!Y469&lt;=6,(数据!Y469-1)*权重!O$48,              IF(数据!Y469&lt;=12, 5*权重!O$48+(数据!Y469-6)*权重!O$49,                              5*权重!O$48+6*权重!O$49+(数据!Y469-12)*权重!O$51              )
 )</f>
        <v>2.5333333333333332</v>
      </c>
      <c r="Z469" s="16">
        <f>IF( 数据!Z469&lt;=6,(数据!Z469-1)*权重!P$48,              IF(数据!Z469&lt;=10, 5*权重!P$48+(数据!Z469-4)*权重!P$50,                              5*权重!P$48+4*权重!P$50+(数据!Z469-10)*权重!P$52              )  )</f>
        <v>-1.7250000000000001</v>
      </c>
      <c r="AA469" s="16">
        <f>IF( 数据!AA469&lt;=6,(数据!AA469-1)*权重!Q$48,              IF(数据!AA469&lt;=12, 5*权重!Q$48+(数据!AA469-6)*权重!Q$49,                              5*权重!Q$48+6*权重!Q$49+(数据!AA469-12)*权重!Q$51              )
 )</f>
        <v>5.833333333333333</v>
      </c>
      <c r="AB469" s="16">
        <f>IF( 数据!AB469&lt;=6,(数据!AB469-1)*权重!R$48,              IF(数据!AB469&lt;=10, 5*权重!R$48+(数据!AB469-4)*权重!R$50,                              5*权重!R$48+4*权重!R$50+(数据!AB469-10)*权重!R$52              )  )</f>
        <v>56</v>
      </c>
      <c r="AC469" s="16">
        <f>IF( 数据!AC469&lt;=6,(数据!AC469-1)*权重!S$48,              IF(数据!AC469&lt;=12, 5*权重!S$48+(数据!AC469-6)*权重!S$49,                              5*权重!S$48+6*权重!S$49+(数据!AC469-12)*权重!S$51              )
 )</f>
        <v>20.183333333333334</v>
      </c>
      <c r="AD469" s="16">
        <f>IF( 数据!AD469&lt;=6,(数据!AD469-1)*权重!T$48,              IF(数据!AD469&lt;=12, 5*权重!T$48+(数据!AD469-6)*权重!T$49,                              5*权重!T$48+6*权重!T$49+(数据!AD469-12)*权重!T$51              )
 )</f>
        <v>-0.86666666666666625</v>
      </c>
      <c r="AE469" s="16">
        <f>IF( 数据!AE469&lt;=6,(数据!AE469-1)*权重!U$48,              IF(数据!AE469&lt;=10, 5*权重!U$48+(数据!AE469-4)*权重!U$50,                              5*权重!U$48+4*权重!U$50+(数据!AE469-10)*权重!U$52              )  )</f>
        <v>-1.3999999999999995</v>
      </c>
      <c r="AF469" s="16">
        <f>IF( 数据!AF469&lt;=6,(数据!AF469-1)*权重!V$48,              IF(数据!AF469&lt;=10, 5*权重!V$48+(数据!AF469-4)*权重!V$50,                              5*权重!V$48+4*权重!V$50+(数据!AF469-10)*权重!V$52              )  )</f>
        <v>6.8250000000000011</v>
      </c>
      <c r="AG469" s="16">
        <f>IF( 数据!AG469&lt;=6,(数据!AG469-1)*权重!W$48,              IF(数据!AG469&lt;=12, 5*权重!W$48+(数据!AG469-6)*权重!W$49,                              5*权重!W$48+6*权重!W$49+(数据!AG469-12)*权重!W$51              )
 )</f>
        <v>3.4999999999999996</v>
      </c>
      <c r="AH469" s="16">
        <f>IF( 数据!AH469&lt;=6,(数据!AH469-1)*权重!X$48,              IF(数据!AH469&lt;=10, 5*权重!X$48+(数据!AH469-4)*权重!X$50,                              5*权重!X$48+4*权重!X$50+(数据!AH469-10)*权重!X$52              )  )</f>
        <v>6.25E-2</v>
      </c>
      <c r="AI469" s="16">
        <f>IF( 数据!AI469&lt;=6,(数据!AI469-1)*权重!Y$48,              IF(数据!AI469&lt;=12, 5*权重!Y$48+(数据!AI469-6)*权重!Y$49,                              5*权重!Y$48+6*权重!Y$49+(数据!AI469-12)*权重!Y$51              )
 )</f>
        <v>0.53333333333333333</v>
      </c>
      <c r="AJ469" s="16">
        <f>IF( 数据!AJ469&lt;=6,(数据!AJ469-1)*权重!Z$48,              IF(数据!AJ469&lt;=10, 5*权重!Z$48+(数据!AJ469-4)*权重!Z$50,                              5*权重!Z$48+4*权重!Z$50+(数据!AJ469-10)*权重!Z$52              )  )</f>
        <v>9.25</v>
      </c>
      <c r="AK469" s="16">
        <f>IF( 数据!AK469&lt;=6,(数据!AK469-1)*权重!AA$48,              IF(数据!AK469&lt;=10, 5*权重!AA$48+(数据!AK469-4)*权重!AA$50,                              5*权重!AA$48+4*权重!AA$50+(数据!AK469-10)*权重!AA$52              )  )</f>
        <v>-0.75000000000000022</v>
      </c>
      <c r="AL469" s="16">
        <f>IF( 数据!AL469&lt;=6,(数据!AL469-1)*权重!AB$48,              IF(数据!AL469&lt;=12, 5*权重!AB$48+(数据!AL469-6)*权重!AB$49,                              5*权重!AB$48+6*权重!AB$49+(数据!AL469-12)*权重!AB$51              )
 )</f>
        <v>14.4</v>
      </c>
      <c r="AM469" s="16">
        <f>IF( 数据!AM469&lt;=6,(数据!AM469-1)*权重!AC$48,              IF(数据!AM469&lt;=12, 5*权重!AC$48+(数据!AM469-6)*权重!AC$49,                              5*权重!AC$48+6*权重!AC$49+(数据!AM469-12)*权重!AC$51              )
 )</f>
        <v>9.2333333333333343</v>
      </c>
      <c r="AN469" s="16">
        <f>IF( 数据!AN469&lt;=6,(数据!AN469-1)*权重!AD$48,              IF(数据!AN469&lt;=12, 5*权重!AD$48+(数据!AN469-6)*权重!AD$49,                              5*权重!AD$48+6*权重!AD$49+(数据!AN469-12)*权重!AD$51              )
 )</f>
        <v>67.875</v>
      </c>
      <c r="AO469" s="16">
        <f>IF( 数据!AO469&lt;=6,(数据!AO469-1)*权重!AE$48,              IF(数据!AO469&lt;=12, 5*权重!AE$48+(数据!AO469-6)*权重!AE$49,                              5*权重!AE$48+6*权重!AE$49+(数据!AO469-12)*权重!AE$51              )
 )</f>
        <v>8.3500000000000014</v>
      </c>
      <c r="AP469" s="16">
        <f>IF( 数据!AP469&lt;=6,(数据!AP469-1)*权重!AF$48,              IF(数据!AP469&lt;=12, 5*权重!AF$48+(数据!AP469-6)*权重!AF$49,                              5*权重!AF$48+6*权重!AF$49+(数据!AP469-12)*权重!AF$51              )
 )</f>
        <v>14.5</v>
      </c>
      <c r="AQ469" s="16">
        <f>IF( 数据!AQ469&lt;=6,(数据!AQ469-1)*权重!AG$48,              IF(数据!AQ469&lt;=12, 5*权重!AG$48+(数据!AQ469-6)*权重!AG$49,                              5*权重!AG$48+6*权重!AG$49+(数据!AQ469-12)*权重!AG$51              )
 )</f>
        <v>19.350000000000001</v>
      </c>
      <c r="AR469" s="16">
        <f>IF( 数据!AR469&lt;=6,(数据!AR469-1)*权重!AH$48,              IF(数据!AR469&lt;=12, 5*权重!AH$48+(数据!AR469-6)*权重!AH$49,                              5*权重!AH$48+6*权重!AH$49+(数据!AR469-12)*权重!AH$51              )
 )</f>
        <v>11.716666666666665</v>
      </c>
      <c r="AS469" s="16">
        <f>IF( 数据!AS469&lt;=6,(数据!AS469-1)*权重!AI$48,              IF(数据!AS469&lt;=12, 5*权重!AI$48+(数据!AS469-6)*权重!AI$49,                              5*权重!AI$48+6*权重!AI$49+(数据!AS469-12)*权重!AI$51              )
 )</f>
        <v>4.416666666666667</v>
      </c>
      <c r="AT469" s="16">
        <f>IF( 数据!AT469&lt;=6,(数据!AT469-1)*权重!AJ$48,              IF(数据!AT469&lt;=12, 5*权重!AJ$48+(数据!AT469-6)*权重!AJ$49,                              5*权重!AJ$48+6*权重!AJ$49+(数据!AT469-12)*权重!AJ$51              )
 )</f>
        <v>48.3125</v>
      </c>
      <c r="AU469" s="16">
        <f>IF( 数据!AU469&lt;=6,(数据!AU469-1)*权重!AK$48,              IF(数据!AU469&lt;=12, 5*权重!AK$48+(数据!AU469-6)*权重!AK$49,                              5*权重!AK$48+6*权重!AK$49+(数据!AU469-12)*权重!AK$51              )
 )</f>
        <v>14.499999999999998</v>
      </c>
      <c r="AV469" s="16">
        <f>IF( 数据!AV469&lt;=6,(数据!AV469-1)*权重!AL$48,              IF(数据!AV469&lt;=10, 5*权重!AL$48+(数据!AV469-4)*权重!AL$50,                              5*权重!AL$48+4*权重!AL$50+(数据!AV469-10)*权重!AL$52              )  )</f>
        <v>3.8250000000000002</v>
      </c>
      <c r="AW469" s="16">
        <f>IF( 数据!AW469&lt;=6,(数据!AW469-1)*权重!AM$48,              IF(数据!AW469&lt;=10, 5*权重!AM$48+(数据!AW469-4)*权重!AM$50,                              5*权重!AM$48+4*权重!AM$50+(数据!AW469-10)*权重!AM$52              )  )</f>
        <v>4.5750000000000002</v>
      </c>
      <c r="AX469" s="16">
        <f>IF( 数据!AX469&lt;=6,(数据!AX469-1)*权重!AN$48,              IF(数据!AX469&lt;=10, 5*权重!AN$48+(数据!AX469-4)*权重!AN$50,                              5*权重!AN$48+4*权重!AN$50+(数据!AX469-10)*权重!AN$52              )  )</f>
        <v>22.074999999999999</v>
      </c>
      <c r="AY469" s="8">
        <v>1</v>
      </c>
      <c r="AZ469" s="8">
        <v>4</v>
      </c>
      <c r="BA469" s="8">
        <v>2</v>
      </c>
      <c r="BB469" s="8">
        <v>1</v>
      </c>
      <c r="BC469" s="8">
        <v>2</v>
      </c>
      <c r="BD469" s="8">
        <v>3</v>
      </c>
      <c r="BE469" s="8">
        <v>1</v>
      </c>
      <c r="BF469" s="8">
        <v>1</v>
      </c>
      <c r="BG469" s="8">
        <v>1</v>
      </c>
      <c r="BH469" s="8">
        <v>1</v>
      </c>
      <c r="BI469" s="8">
        <v>1</v>
      </c>
      <c r="BJ469" s="8" t="s">
        <v>26</v>
      </c>
      <c r="BK469" s="8" t="s">
        <v>20</v>
      </c>
      <c r="BL469" s="8">
        <v>16</v>
      </c>
      <c r="BM469" s="8" t="s">
        <v>26</v>
      </c>
      <c r="BN469" s="8"/>
      <c r="BO469" s="8">
        <v>51</v>
      </c>
      <c r="BP469" s="34">
        <v>46203</v>
      </c>
      <c r="BQ469" s="8" t="s">
        <v>21</v>
      </c>
      <c r="BR469" s="8" t="s">
        <v>156</v>
      </c>
    </row>
    <row r="470" spans="1:70" ht="15.5" thickBot="1" x14ac:dyDescent="0.35">
      <c r="A470" s="8" t="s">
        <v>26</v>
      </c>
      <c r="B470" s="16">
        <f t="shared" si="18"/>
        <v>417.69916666666666</v>
      </c>
      <c r="C470" s="8" t="s">
        <v>820</v>
      </c>
      <c r="D470" s="8" t="s">
        <v>154</v>
      </c>
      <c r="E470" s="33">
        <v>1</v>
      </c>
      <c r="F470" s="8">
        <v>0</v>
      </c>
      <c r="G470" s="8" t="s">
        <v>20</v>
      </c>
      <c r="H470" s="8" t="s">
        <v>31</v>
      </c>
      <c r="I470" s="8">
        <v>26</v>
      </c>
      <c r="J470" s="8">
        <v>132</v>
      </c>
      <c r="K470" s="8">
        <v>136</v>
      </c>
      <c r="L470" s="16">
        <f>IF( 数据!L470&lt;=6,(数据!L470-1)*权重!B$48,              IF(数据!L470&lt;=12, 5*权重!B$48+(数据!L470-6)*权重!B$49,                              5*权重!B$48+6*权重!B$49+(数据!L470-12)*权重!B$51              )
 )</f>
        <v>3</v>
      </c>
      <c r="M470" s="16">
        <f>IF( 数据!M470&lt;=6,(数据!M470-1)*权重!C$48,              IF(数据!M470&lt;=12, 5*权重!C$48+(数据!M470-6)*权重!C$49,                              5*权重!C$48+6*权重!C$49+(数据!M470-12)*权重!C$51              )
 )</f>
        <v>2.1</v>
      </c>
      <c r="N470" s="16">
        <f>IF( 数据!N470&lt;=6,(数据!N470-1)*权重!D$48,              IF(数据!N470&lt;=12, 5*权重!D$48+(数据!N470-6)*权重!D$49,                              5*权重!D$48+6*权重!D$49+(数据!N470-12)*权重!D$51              )
 )</f>
        <v>0.27</v>
      </c>
      <c r="O470" s="16">
        <f>IF( 数据!O470&lt;=6,(数据!O470-1)*权重!E$48,              IF(数据!O470&lt;=12, 5*权重!E$48+(数据!O470-6)*权重!E$49,                              5*权重!E$48+6*权重!E$49+(数据!O470-12)*权重!E$51              )
 )</f>
        <v>0</v>
      </c>
      <c r="P470" s="16">
        <f>IF( 数据!P470&lt;=6,(数据!P470-1)*权重!F$48,              IF(数据!P470&lt;=12, 5*权重!F$48+(数据!P470-6)*权重!F$49,                              5*权重!F$48+6*权重!F$49+(数据!P470-12)*权重!F$51              )
 )</f>
        <v>-3.5166666666666662</v>
      </c>
      <c r="Q470" s="16">
        <f>IF( 数据!Q470&lt;=6,(数据!Q470-1)*权重!G$48,              IF(数据!Q470&lt;=12, 5*权重!G$48+(数据!Q470-6)*权重!G$49,                              5*权重!G$48+6*权重!G$49+(数据!Q470-12)*权重!G$51              )
 )</f>
        <v>0</v>
      </c>
      <c r="R470" s="16">
        <f>IF( 数据!R470&lt;=6,(数据!R470-1)*权重!H$48,              IF(数据!R470&lt;=12, 5*权重!H$48+(数据!R470-6)*权重!H$49,                              5*权重!H$48+6*权重!H$49+(数据!R470-12)*权重!H$51              )
 )</f>
        <v>0</v>
      </c>
      <c r="S470" s="16">
        <f>IF( 数据!S470&lt;=6,(数据!S470-1)*权重!I$48,              IF(数据!S470&lt;=12, 5*权重!I$48+(数据!S470-6)*权重!I$49,                              5*权重!I$48+6*权重!I$49+(数据!S470-12)*权重!I$51              )
 )</f>
        <v>9.0666666666666664</v>
      </c>
      <c r="T470" s="16">
        <f>IF( 数据!T470&lt;=6,(数据!T470-1)*权重!J$48,              IF(数据!T470&lt;=12, 5*权重!J$48+(数据!T470-6)*权重!J$49,                              5*权重!J$48+6*权重!J$49+(数据!T470-12)*权重!J$51              )
 )</f>
        <v>0.29999999999999982</v>
      </c>
      <c r="U470" s="16">
        <f>IF( 数据!U470&lt;=6,(数据!U470-1)*权重!K$48,              IF(数据!U470&lt;=12, 5*权重!K$48+(数据!U470-6)*权重!K$49,                              5*权重!K$48+6*权重!K$49+(数据!U470-12)*权重!K$51              )
 )</f>
        <v>0</v>
      </c>
      <c r="V470" s="16">
        <f>IF( 数据!V470&lt;=6,(数据!V470-1)*权重!L$48,              IF(数据!V470&lt;=12, 5*权重!L$48+(数据!V470-6)*权重!L$49,                              5*权重!L$48+6*权重!L$49+(数据!V470-12)*权重!L$51              )
 )</f>
        <v>5.6666666666666679</v>
      </c>
      <c r="W470" s="16">
        <f>IF( 数据!W470&lt;=6,(数据!W470-1)*权重!M$48,              IF(数据!W470&lt;=12, 5*权重!M$48+(数据!W470-6)*权重!M$49,                              5*权重!M$48+6*权重!M$49+(数据!W470-12)*权重!M$51              )
 )</f>
        <v>-0.51666666666666661</v>
      </c>
      <c r="X470" s="16">
        <f>IF( 数据!X470&lt;=6,(数据!X470-1)*权重!N$48,              IF(数据!X470&lt;=12, 5*权重!N$48+(数据!X470-6)*权重!N$49,                              5*权重!N$48+6*权重!N$49+(数据!X470-12)*权重!N$51              )
 )</f>
        <v>3.6666666666666661</v>
      </c>
      <c r="Y470" s="16">
        <f>IF( 数据!Y470&lt;=6,(数据!Y470-1)*权重!O$48,              IF(数据!Y470&lt;=12, 5*权重!O$48+(数据!Y470-6)*权重!O$49,                              5*权重!O$48+6*权重!O$49+(数据!Y470-12)*权重!O$51              )
 )</f>
        <v>1.3666666666666667</v>
      </c>
      <c r="Z470" s="16">
        <f>IF( 数据!Z470&lt;=6,(数据!Z470-1)*权重!P$48,              IF(数据!Z470&lt;=10, 5*权重!P$48+(数据!Z470-4)*权重!P$50,                              5*权重!P$48+4*权重!P$50+(数据!Z470-10)*权重!P$52              )  )</f>
        <v>-1.4750000000000001</v>
      </c>
      <c r="AA470" s="16">
        <f>IF( 数据!AA470&lt;=6,(数据!AA470-1)*权重!Q$48,              IF(数据!AA470&lt;=12, 5*权重!Q$48+(数据!AA470-6)*权重!Q$49,                              5*权重!Q$48+6*权重!Q$49+(数据!AA470-12)*权重!Q$51              )
 )</f>
        <v>5.833333333333333</v>
      </c>
      <c r="AB470" s="16">
        <f>IF( 数据!AB470&lt;=6,(数据!AB470-1)*权重!R$48,              IF(数据!AB470&lt;=10, 5*权重!R$48+(数据!AB470-4)*权重!R$50,                              5*权重!R$48+4*权重!R$50+(数据!AB470-10)*权重!R$52              )  )</f>
        <v>57.5</v>
      </c>
      <c r="AC470" s="16">
        <f>IF( 数据!AC470&lt;=6,(数据!AC470-1)*权重!S$48,              IF(数据!AC470&lt;=12, 5*权重!S$48+(数据!AC470-6)*权重!S$49,                              5*权重!S$48+6*权重!S$49+(数据!AC470-12)*权重!S$51              )
 )</f>
        <v>20.183333333333334</v>
      </c>
      <c r="AD470" s="16">
        <f>IF( 数据!AD470&lt;=6,(数据!AD470-1)*权重!T$48,              IF(数据!AD470&lt;=12, 5*权重!T$48+(数据!AD470-6)*权重!T$49,                              5*权重!T$48+6*权重!T$49+(数据!AD470-12)*权重!T$51              )
 )</f>
        <v>-0.83333333333333304</v>
      </c>
      <c r="AE470" s="16">
        <f>IF( 数据!AE470&lt;=6,(数据!AE470-1)*权重!U$48,              IF(数据!AE470&lt;=10, 5*权重!U$48+(数据!AE470-4)*权重!U$50,                              5*权重!U$48+4*权重!U$50+(数据!AE470-10)*权重!U$52              )  )</f>
        <v>-1.3999999999999995</v>
      </c>
      <c r="AF470" s="16">
        <f>IF( 数据!AF470&lt;=6,(数据!AF470-1)*权重!V$48,              IF(数据!AF470&lt;=10, 5*权重!V$48+(数据!AF470-4)*权重!V$50,                              5*权重!V$48+4*权重!V$50+(数据!AF470-10)*权重!V$52              )  )</f>
        <v>7.8750000000000009</v>
      </c>
      <c r="AG470" s="16">
        <f>IF( 数据!AG470&lt;=6,(数据!AG470-1)*权重!W$48,              IF(数据!AG470&lt;=12, 5*权重!W$48+(数据!AG470-6)*权重!W$49,                              5*权重!W$48+6*权重!W$49+(数据!AG470-12)*权重!W$51              )
 )</f>
        <v>3.75</v>
      </c>
      <c r="AH470" s="16">
        <f>IF( 数据!AH470&lt;=6,(数据!AH470-1)*权重!X$48,              IF(数据!AH470&lt;=10, 5*权重!X$48+(数据!AH470-4)*权重!X$50,                              5*权重!X$48+4*权重!X$50+(数据!AH470-10)*权重!X$52              )  )</f>
        <v>-0.16249999999999998</v>
      </c>
      <c r="AI470" s="16">
        <f>IF( 数据!AI470&lt;=6,(数据!AI470-1)*权重!Y$48,              IF(数据!AI470&lt;=12, 5*权重!Y$48+(数据!AI470-6)*权重!Y$49,                              5*权重!Y$48+6*权重!Y$49+(数据!AI470-12)*权重!Y$51              )
 )</f>
        <v>0.13333333333333336</v>
      </c>
      <c r="AJ470" s="16">
        <f>IF( 数据!AJ470&lt;=6,(数据!AJ470-1)*权重!Z$48,              IF(数据!AJ470&lt;=10, 5*权重!Z$48+(数据!AJ470-4)*权重!Z$50,                              5*权重!Z$48+4*权重!Z$50+(数据!AJ470-10)*权重!Z$52              )  )</f>
        <v>10.425000000000001</v>
      </c>
      <c r="AK470" s="16">
        <f>IF( 数据!AK470&lt;=6,(数据!AK470-1)*权重!AA$48,              IF(数据!AK470&lt;=10, 5*权重!AA$48+(数据!AK470-4)*权重!AA$50,                              5*权重!AA$48+4*权重!AA$50+(数据!AK470-10)*权重!AA$52              )  )</f>
        <v>-0.75000000000000022</v>
      </c>
      <c r="AL470" s="16">
        <f>IF( 数据!AL470&lt;=6,(数据!AL470-1)*权重!AB$48,              IF(数据!AL470&lt;=12, 5*权重!AB$48+(数据!AL470-6)*权重!AB$49,                              5*权重!AB$48+6*权重!AB$49+(数据!AL470-12)*权重!AB$51              )
 )</f>
        <v>14.4</v>
      </c>
      <c r="AM470" s="16">
        <f>IF( 数据!AM470&lt;=6,(数据!AM470-1)*权重!AC$48,              IF(数据!AM470&lt;=12, 5*权重!AC$48+(数据!AM470-6)*权重!AC$49,                              5*权重!AC$48+6*权重!AC$49+(数据!AM470-12)*权重!AC$51              )
 )</f>
        <v>8.3666666666666671</v>
      </c>
      <c r="AN470" s="16">
        <f>IF( 数据!AN470&lt;=6,(数据!AN470-1)*权重!AD$48,              IF(数据!AN470&lt;=12, 5*权重!AD$48+(数据!AN470-6)*权重!AD$49,                              5*权重!AD$48+6*权重!AD$49+(数据!AN470-12)*权重!AD$51              )
 )</f>
        <v>67.875</v>
      </c>
      <c r="AO470" s="16">
        <f>IF( 数据!AO470&lt;=6,(数据!AO470-1)*权重!AE$48,              IF(数据!AO470&lt;=12, 5*权重!AE$48+(数据!AO470-6)*权重!AE$49,                              5*权重!AE$48+6*权重!AE$49+(数据!AO470-12)*权重!AE$51              )
 )</f>
        <v>22.9</v>
      </c>
      <c r="AP470" s="16">
        <f>IF( 数据!AP470&lt;=6,(数据!AP470-1)*权重!AF$48,              IF(数据!AP470&lt;=12, 5*权重!AF$48+(数据!AP470-6)*权重!AF$49,                              5*权重!AF$48+6*权重!AF$49+(数据!AP470-12)*权重!AF$51              )
 )</f>
        <v>13.5</v>
      </c>
      <c r="AQ470" s="16">
        <f>IF( 数据!AQ470&lt;=6,(数据!AQ470-1)*权重!AG$48,              IF(数据!AQ470&lt;=12, 5*权重!AG$48+(数据!AQ470-6)*权重!AG$49,                              5*权重!AG$48+6*权重!AG$49+(数据!AQ470-12)*权重!AG$51              )
 )</f>
        <v>17.8</v>
      </c>
      <c r="AR470" s="16">
        <f>IF( 数据!AR470&lt;=6,(数据!AR470-1)*权重!AH$48,              IF(数据!AR470&lt;=12, 5*权重!AH$48+(数据!AR470-6)*权重!AH$49,                              5*权重!AH$48+6*权重!AH$49+(数据!AR470-12)*权重!AH$51              )
 )</f>
        <v>16.899999999999999</v>
      </c>
      <c r="AS470" s="16">
        <f>IF( 数据!AS470&lt;=6,(数据!AS470-1)*权重!AI$48,              IF(数据!AS470&lt;=12, 5*权重!AI$48+(数据!AS470-6)*权重!AI$49,                              5*权重!AI$48+6*权重!AI$49+(数据!AS470-12)*权重!AI$51              )
 )</f>
        <v>9.5000000000000018</v>
      </c>
      <c r="AT470" s="16">
        <f>IF( 数据!AT470&lt;=6,(数据!AT470-1)*权重!AJ$48,              IF(数据!AT470&lt;=12, 5*权重!AJ$48+(数据!AT470-6)*权重!AJ$49,                              5*权重!AJ$48+6*权重!AJ$49+(数据!AT470-12)*权重!AJ$51              )
 )</f>
        <v>81.625</v>
      </c>
      <c r="AU470" s="16">
        <f>IF( 数据!AU470&lt;=6,(数据!AU470-1)*权重!AK$48,              IF(数据!AU470&lt;=12, 5*权重!AK$48+(数据!AU470-6)*权重!AK$49,                              5*权重!AK$48+6*权重!AK$49+(数据!AU470-12)*权重!AK$51              )
 )</f>
        <v>13.899999999999999</v>
      </c>
      <c r="AV470" s="16">
        <f>IF( 数据!AV470&lt;=6,(数据!AV470-1)*权重!AL$48,              IF(数据!AV470&lt;=10, 5*权重!AL$48+(数据!AV470-4)*权重!AL$50,                              5*权重!AL$48+4*权重!AL$50+(数据!AV470-10)*权重!AL$52              )  )</f>
        <v>2.5499999999999998</v>
      </c>
      <c r="AW470" s="16">
        <f>IF( 数据!AW470&lt;=6,(数据!AW470-1)*权重!AM$48,              IF(数据!AW470&lt;=10, 5*权重!AM$48+(数据!AW470-4)*权重!AM$50,                              5*权重!AM$48+4*权重!AM$50+(数据!AW470-10)*权重!AM$52              )  )</f>
        <v>3.8250000000000002</v>
      </c>
      <c r="AX470" s="16">
        <f>IF( 数据!AX470&lt;=6,(数据!AX470-1)*权重!AN$48,              IF(数据!AX470&lt;=10, 5*权重!AN$48+(数据!AX470-4)*权重!AN$50,                              5*权重!AN$48+4*权重!AN$50+(数据!AX470-10)*权重!AN$52              )  )</f>
        <v>22.074999999999999</v>
      </c>
      <c r="AY470" s="8">
        <v>1</v>
      </c>
      <c r="AZ470" s="8">
        <v>1</v>
      </c>
      <c r="BA470" s="8">
        <v>3</v>
      </c>
      <c r="BB470" s="8">
        <v>1</v>
      </c>
      <c r="BC470" s="8">
        <v>1</v>
      </c>
      <c r="BD470" s="8">
        <v>2</v>
      </c>
      <c r="BE470" s="8">
        <v>1</v>
      </c>
      <c r="BF470" s="8">
        <v>3</v>
      </c>
      <c r="BG470" s="8">
        <v>1</v>
      </c>
      <c r="BH470" s="8">
        <v>3</v>
      </c>
      <c r="BI470" s="8">
        <v>3</v>
      </c>
      <c r="BJ470" s="8" t="s">
        <v>26</v>
      </c>
      <c r="BK470" s="8" t="s">
        <v>20</v>
      </c>
      <c r="BL470" s="8">
        <v>16</v>
      </c>
      <c r="BM470" s="8" t="s">
        <v>26</v>
      </c>
      <c r="BN470" s="8"/>
      <c r="BO470" s="8">
        <v>9</v>
      </c>
      <c r="BP470" s="34">
        <v>47299</v>
      </c>
      <c r="BQ470" s="8" t="s">
        <v>21</v>
      </c>
      <c r="BR470" s="8" t="s">
        <v>156</v>
      </c>
    </row>
    <row r="471" spans="1:70" ht="15.5" thickBot="1" x14ac:dyDescent="0.35">
      <c r="A471" s="8" t="s">
        <v>26</v>
      </c>
      <c r="B471" s="16">
        <f t="shared" si="18"/>
        <v>373.70166666666671</v>
      </c>
      <c r="C471" s="8" t="s">
        <v>821</v>
      </c>
      <c r="D471" s="8" t="s">
        <v>154</v>
      </c>
      <c r="E471" s="33">
        <v>1</v>
      </c>
      <c r="F471" s="8">
        <v>0</v>
      </c>
      <c r="G471" s="8" t="s">
        <v>29</v>
      </c>
      <c r="H471" s="8" t="s">
        <v>32</v>
      </c>
      <c r="I471" s="8">
        <v>27</v>
      </c>
      <c r="J471" s="8">
        <v>135</v>
      </c>
      <c r="K471" s="8">
        <v>148</v>
      </c>
      <c r="L471" s="16">
        <f>IF( 数据!L471&lt;=6,(数据!L471-1)*权重!B$48,              IF(数据!L471&lt;=12, 5*权重!B$48+(数据!L471-6)*权重!B$49,                              5*权重!B$48+6*权重!B$49+(数据!L471-12)*权重!B$51              )
 )</f>
        <v>3.1666666666666665</v>
      </c>
      <c r="M471" s="16">
        <f>IF( 数据!M471&lt;=6,(数据!M471-1)*权重!C$48,              IF(数据!M471&lt;=12, 5*权重!C$48+(数据!M471-6)*权重!C$49,                              5*权重!C$48+6*权重!C$49+(数据!M471-12)*权重!C$51              )
 )</f>
        <v>0.57999999999999996</v>
      </c>
      <c r="N471" s="16">
        <f>IF( 数据!N471&lt;=6,(数据!N471-1)*权重!D$48,              IF(数据!N471&lt;=12, 5*权重!D$48+(数据!N471-6)*权重!D$49,                              5*权重!D$48+6*权重!D$49+(数据!N471-12)*权重!D$51              )
 )</f>
        <v>0</v>
      </c>
      <c r="O471" s="16">
        <f>IF( 数据!O471&lt;=6,(数据!O471-1)*权重!E$48,              IF(数据!O471&lt;=12, 5*权重!E$48+(数据!O471-6)*权重!E$49,                              5*权重!E$48+6*权重!E$49+(数据!O471-12)*权重!E$51              )
 )</f>
        <v>0</v>
      </c>
      <c r="P471" s="16">
        <f>IF( 数据!P471&lt;=6,(数据!P471-1)*权重!F$48,              IF(数据!P471&lt;=12, 5*权重!F$48+(数据!P471-6)*权重!F$49,                              5*权重!F$48+6*权重!F$49+(数据!P471-12)*权重!F$51              )
 )</f>
        <v>-3.5333333333333328</v>
      </c>
      <c r="Q471" s="16">
        <f>IF( 数据!Q471&lt;=6,(数据!Q471-1)*权重!G$48,              IF(数据!Q471&lt;=12, 5*权重!G$48+(数据!Q471-6)*权重!G$49,                              5*权重!G$48+6*权重!G$49+(数据!Q471-12)*权重!G$51              )
 )</f>
        <v>0</v>
      </c>
      <c r="R471" s="16">
        <f>IF( 数据!R471&lt;=6,(数据!R471-1)*权重!H$48,              IF(数据!R471&lt;=12, 5*权重!H$48+(数据!R471-6)*权重!H$49,                              5*权重!H$48+6*权重!H$49+(数据!R471-12)*权重!H$51              )
 )</f>
        <v>0</v>
      </c>
      <c r="S471" s="16">
        <f>IF( 数据!S471&lt;=6,(数据!S471-1)*权重!I$48,              IF(数据!S471&lt;=12, 5*权重!I$48+(数据!S471-6)*权重!I$49,                              5*权重!I$48+6*权重!I$49+(数据!S471-12)*权重!I$51              )
 )</f>
        <v>4.8</v>
      </c>
      <c r="T471" s="16">
        <f>IF( 数据!T471&lt;=6,(数据!T471-1)*权重!J$48,              IF(数据!T471&lt;=12, 5*权重!J$48+(数据!T471-6)*权重!J$49,                              5*权重!J$48+6*权重!J$49+(数据!T471-12)*权重!J$51              )
 )</f>
        <v>0.7</v>
      </c>
      <c r="U471" s="16">
        <f>IF( 数据!U471&lt;=6,(数据!U471-1)*权重!K$48,              IF(数据!U471&lt;=12, 5*权重!K$48+(数据!U471-6)*权重!K$49,                              5*权重!K$48+6*权重!K$49+(数据!U471-12)*权重!K$51              )
 )</f>
        <v>0</v>
      </c>
      <c r="V471" s="16">
        <f>IF( 数据!V471&lt;=6,(数据!V471-1)*权重!L$48,              IF(数据!V471&lt;=12, 5*权重!L$48+(数据!V471-6)*权重!L$49,                              5*权重!L$48+6*权重!L$49+(数据!V471-12)*权重!L$51              )
 )</f>
        <v>2.12</v>
      </c>
      <c r="W471" s="16">
        <f>IF( 数据!W471&lt;=6,(数据!W471-1)*权重!M$48,              IF(数据!W471&lt;=12, 5*权重!M$48+(数据!W471-6)*权重!M$49,                              5*权重!M$48+6*权重!M$49+(数据!W471-12)*权重!M$51              )
 )</f>
        <v>-0.53333333333333333</v>
      </c>
      <c r="X471" s="16">
        <f>IF( 数据!X471&lt;=6,(数据!X471-1)*权重!N$48,              IF(数据!X471&lt;=12, 5*权重!N$48+(数据!X471-6)*权重!N$49,                              5*权重!N$48+6*权重!N$49+(数据!X471-12)*权重!N$51              )
 )</f>
        <v>2.0499999999999998</v>
      </c>
      <c r="Y471" s="16">
        <f>IF( 数据!Y471&lt;=6,(数据!Y471-1)*权重!O$48,              IF(数据!Y471&lt;=12, 5*权重!O$48+(数据!Y471-6)*权重!O$49,                              5*权重!O$48+6*权重!O$49+(数据!Y471-12)*权重!O$51              )
 )</f>
        <v>0.24</v>
      </c>
      <c r="Z471" s="16">
        <f>IF( 数据!Z471&lt;=6,(数据!Z471-1)*权重!P$48,              IF(数据!Z471&lt;=10, 5*权重!P$48+(数据!Z471-4)*权重!P$50,                              5*权重!P$48+4*权重!P$50+(数据!Z471-10)*权重!P$52              )  )</f>
        <v>-0.88000000000000012</v>
      </c>
      <c r="AA471" s="16">
        <f>IF( 数据!AA471&lt;=6,(数据!AA471-1)*权重!Q$48,              IF(数据!AA471&lt;=12, 5*权重!Q$48+(数据!AA471-6)*权重!Q$49,                              5*权重!Q$48+6*权重!Q$49+(数据!AA471-12)*权重!Q$51              )
 )</f>
        <v>6.5</v>
      </c>
      <c r="AB471" s="16">
        <f>IF( 数据!AB471&lt;=6,(数据!AB471-1)*权重!R$48,              IF(数据!AB471&lt;=10, 5*权重!R$48+(数据!AB471-4)*权重!R$50,                              5*权重!R$48+4*权重!R$50+(数据!AB471-10)*权重!R$52              )  )</f>
        <v>56</v>
      </c>
      <c r="AC471" s="16">
        <f>IF( 数据!AC471&lt;=6,(数据!AC471-1)*权重!S$48,              IF(数据!AC471&lt;=12, 5*权重!S$48+(数据!AC471-6)*权重!S$49,                              5*权重!S$48+6*权重!S$49+(数据!AC471-12)*权重!S$51              )
 )</f>
        <v>20.866666666666667</v>
      </c>
      <c r="AD471" s="16">
        <f>IF( 数据!AD471&lt;=6,(数据!AD471-1)*权重!T$48,              IF(数据!AD471&lt;=12, 5*权重!T$48+(数据!AD471-6)*权重!T$49,                              5*权重!T$48+6*权重!T$49+(数据!AD471-12)*权重!T$51              )
 )</f>
        <v>-1.5999999999999996</v>
      </c>
      <c r="AE471" s="16">
        <f>IF( 数据!AE471&lt;=6,(数据!AE471-1)*权重!U$48,              IF(数据!AE471&lt;=10, 5*权重!U$48+(数据!AE471-4)*权重!U$50,                              5*权重!U$48+4*权重!U$50+(数据!AE471-10)*权重!U$52              )  )</f>
        <v>-2.9999999999999996</v>
      </c>
      <c r="AF471" s="16">
        <f>IF( 数据!AF471&lt;=6,(数据!AF471-1)*权重!V$48,              IF(数据!AF471&lt;=10, 5*权重!V$48+(数据!AF471-4)*权重!V$50,                              5*权重!V$48+4*权重!V$50+(数据!AF471-10)*权重!V$52              )  )</f>
        <v>6.5625000000000009</v>
      </c>
      <c r="AG471" s="16">
        <f>IF( 数据!AG471&lt;=6,(数据!AG471-1)*权重!W$48,              IF(数据!AG471&lt;=12, 5*权重!W$48+(数据!AG471-6)*权重!W$49,                              5*权重!W$48+6*权重!W$49+(数据!AG471-12)*权重!W$51              )
 )</f>
        <v>3.0999999999999996</v>
      </c>
      <c r="AH471" s="16">
        <f>IF( 数据!AH471&lt;=6,(数据!AH471-1)*权重!X$48,              IF(数据!AH471&lt;=10, 5*权重!X$48+(数据!AH471-4)*权重!X$50,                              5*权重!X$48+4*权重!X$50+(数据!AH471-10)*权重!X$52              )  )</f>
        <v>-0.27500000000000002</v>
      </c>
      <c r="AI471" s="16">
        <f>IF( 数据!AI471&lt;=6,(数据!AI471-1)*权重!Y$48,              IF(数据!AI471&lt;=12, 5*权重!Y$48+(数据!AI471-6)*权重!Y$49,                              5*权重!Y$48+6*权重!Y$49+(数据!AI471-12)*权重!Y$51              )
 )</f>
        <v>6.666666666666668E-2</v>
      </c>
      <c r="AJ471" s="16">
        <f>IF( 数据!AJ471&lt;=6,(数据!AJ471-1)*权重!Z$48,              IF(数据!AJ471&lt;=10, 5*权重!Z$48+(数据!AJ471-4)*权重!Z$50,                              5*权重!Z$48+4*权重!Z$50+(数据!AJ471-10)*权重!Z$52              )  )</f>
        <v>9.25</v>
      </c>
      <c r="AK471" s="16">
        <f>IF( 数据!AK471&lt;=6,(数据!AK471-1)*权重!AA$48,              IF(数据!AK471&lt;=10, 5*权重!AA$48+(数据!AK471-4)*权重!AA$50,                              5*权重!AA$48+4*权重!AA$50+(数据!AK471-10)*权重!AA$52              )  )</f>
        <v>-1.4500000000000002</v>
      </c>
      <c r="AL471" s="16">
        <f>IF( 数据!AL471&lt;=6,(数据!AL471-1)*权重!AB$48,              IF(数据!AL471&lt;=12, 5*权重!AB$48+(数据!AL471-6)*权重!AB$49,                              5*权重!AB$48+6*权重!AB$49+(数据!AL471-12)*权重!AB$51              )
 )</f>
        <v>14.4</v>
      </c>
      <c r="AM471" s="16">
        <f>IF( 数据!AM471&lt;=6,(数据!AM471-1)*权重!AC$48,              IF(数据!AM471&lt;=12, 5*权重!AC$48+(数据!AM471-6)*权重!AC$49,                              5*权重!AC$48+6*权重!AC$49+(数据!AM471-12)*权重!AC$51              )
 )</f>
        <v>8.5</v>
      </c>
      <c r="AN471" s="16">
        <f>IF( 数据!AN471&lt;=6,(数据!AN471-1)*权重!AD$48,              IF(数据!AN471&lt;=12, 5*权重!AD$48+(数据!AN471-6)*权重!AD$49,                              5*权重!AD$48+6*权重!AD$49+(数据!AN471-12)*权重!AD$51              )
 )</f>
        <v>60.666666666666664</v>
      </c>
      <c r="AO471" s="16">
        <f>IF( 数据!AO471&lt;=6,(数据!AO471-1)*权重!AE$48,              IF(数据!AO471&lt;=12, 5*权重!AE$48+(数据!AO471-6)*权重!AE$49,                              5*权重!AE$48+6*权重!AE$49+(数据!AO471-12)*权重!AE$51              )
 )</f>
        <v>28.1</v>
      </c>
      <c r="AP471" s="16">
        <f>IF( 数据!AP471&lt;=6,(数据!AP471-1)*权重!AF$48,              IF(数据!AP471&lt;=12, 5*权重!AF$48+(数据!AP471-6)*权重!AF$49,                              5*权重!AF$48+6*权重!AF$49+(数据!AP471-12)*权重!AF$51              )
 )</f>
        <v>13.5</v>
      </c>
      <c r="AQ471" s="16">
        <f>IF( 数据!AQ471&lt;=6,(数据!AQ471-1)*权重!AG$48,              IF(数据!AQ471&lt;=12, 5*权重!AG$48+(数据!AQ471-6)*权重!AG$49,                              5*权重!AG$48+6*权重!AG$49+(数据!AQ471-12)*权重!AG$51              )
 )</f>
        <v>18.316666666666666</v>
      </c>
      <c r="AR471" s="16">
        <f>IF( 数据!AR471&lt;=6,(数据!AR471-1)*权重!AH$48,              IF(数据!AR471&lt;=12, 5*权重!AH$48+(数据!AR471-6)*权重!AH$49,                              5*权重!AH$48+6*权重!AH$49+(数据!AR471-12)*权重!AH$51              )
 )</f>
        <v>14.566666666666665</v>
      </c>
      <c r="AS471" s="16">
        <f>IF( 数据!AS471&lt;=6,(数据!AS471-1)*权重!AI$48,              IF(数据!AS471&lt;=12, 5*权重!AI$48+(数据!AS471-6)*权重!AI$49,                              5*权重!AI$48+6*权重!AI$49+(数据!AS471-12)*权重!AI$51              )
 )</f>
        <v>8.5500000000000007</v>
      </c>
      <c r="AT471" s="16">
        <f>IF( 数据!AT471&lt;=6,(数据!AT471-1)*权重!AJ$48,              IF(数据!AT471&lt;=12, 5*权重!AJ$48+(数据!AT471-6)*权重!AJ$49,                              5*权重!AJ$48+6*权重!AJ$49+(数据!AT471-12)*权重!AJ$51              )
 )</f>
        <v>60.770833333333343</v>
      </c>
      <c r="AU471" s="16">
        <f>IF( 数据!AU471&lt;=6,(数据!AU471-1)*权重!AK$48,              IF(数据!AU471&lt;=12, 5*权重!AK$48+(数据!AU471-6)*权重!AK$49,                              5*权重!AK$48+6*权重!AK$49+(数据!AU471-12)*权重!AK$51              )
 )</f>
        <v>15.099999999999998</v>
      </c>
      <c r="AV471" s="16">
        <f>IF( 数据!AV471&lt;=6,(数据!AV471-1)*权重!AL$48,              IF(数据!AV471&lt;=10, 5*权重!AL$48+(数据!AV471-4)*权重!AL$50,                              5*权重!AL$48+4*权重!AL$50+(数据!AV471-10)*权重!AL$52              )  )</f>
        <v>2.2999999999999998</v>
      </c>
      <c r="AW471" s="16">
        <f>IF( 数据!AW471&lt;=6,(数据!AW471-1)*权重!AM$48,              IF(数据!AW471&lt;=10, 5*权重!AM$48+(数据!AW471-4)*权重!AM$50,                              5*权重!AM$48+4*权重!AM$50+(数据!AW471-10)*权重!AM$52              )  )</f>
        <v>2.7</v>
      </c>
      <c r="AX471" s="16">
        <f>IF( 数据!AX471&lt;=6,(数据!AX471-1)*权重!AN$48,              IF(数据!AX471&lt;=10, 5*权重!AN$48+(数据!AX471-4)*权重!AN$50,                              5*权重!AN$48+4*权重!AN$50+(数据!AX471-10)*权重!AN$52              )  )</f>
        <v>21.5</v>
      </c>
      <c r="AY471" s="8">
        <v>9</v>
      </c>
      <c r="AZ471" s="8">
        <v>10</v>
      </c>
      <c r="BA471" s="8">
        <v>15</v>
      </c>
      <c r="BB471" s="8">
        <v>12</v>
      </c>
      <c r="BC471" s="8">
        <v>18</v>
      </c>
      <c r="BD471" s="8">
        <v>14</v>
      </c>
      <c r="BE471" s="8">
        <v>18</v>
      </c>
      <c r="BF471" s="8">
        <v>14</v>
      </c>
      <c r="BG471" s="8">
        <v>8</v>
      </c>
      <c r="BH471" s="8">
        <v>11</v>
      </c>
      <c r="BI471" s="8">
        <v>15</v>
      </c>
      <c r="BJ471" s="8" t="s">
        <v>26</v>
      </c>
      <c r="BK471" s="8" t="s">
        <v>20</v>
      </c>
      <c r="BL471" s="8">
        <v>14</v>
      </c>
      <c r="BM471" s="8" t="s">
        <v>26</v>
      </c>
      <c r="BN471" s="8"/>
      <c r="BO471" s="8" t="s">
        <v>26</v>
      </c>
      <c r="BP471" s="34">
        <v>47299</v>
      </c>
      <c r="BQ471" s="8" t="s">
        <v>21</v>
      </c>
      <c r="BR471" s="8" t="s">
        <v>156</v>
      </c>
    </row>
    <row r="472" spans="1:70" ht="15.5" thickBot="1" x14ac:dyDescent="0.35">
      <c r="A472" s="8" t="s">
        <v>26</v>
      </c>
      <c r="B472" s="16">
        <f t="shared" si="18"/>
        <v>399.10166666666663</v>
      </c>
      <c r="C472" s="8" t="s">
        <v>822</v>
      </c>
      <c r="D472" s="8" t="s">
        <v>484</v>
      </c>
      <c r="E472" s="33">
        <v>1</v>
      </c>
      <c r="F472" s="8">
        <v>0</v>
      </c>
      <c r="G472" s="8" t="s">
        <v>157</v>
      </c>
      <c r="H472" s="8" t="s">
        <v>229</v>
      </c>
      <c r="I472" s="8">
        <v>24</v>
      </c>
      <c r="J472" s="8">
        <v>133</v>
      </c>
      <c r="K472" s="8">
        <v>146</v>
      </c>
      <c r="L472" s="16">
        <f>IF( 数据!L472&lt;=6,(数据!L472-1)*权重!B$48,              IF(数据!L472&lt;=12, 5*权重!B$48+(数据!L472-6)*权重!B$49,                              5*权重!B$48+6*权重!B$49+(数据!L472-12)*权重!B$51              )
 )</f>
        <v>3</v>
      </c>
      <c r="M472" s="16">
        <f>IF( 数据!M472&lt;=6,(数据!M472-1)*权重!C$48,              IF(数据!M472&lt;=12, 5*权重!C$48+(数据!M472-6)*权重!C$49,                              5*权重!C$48+6*权重!C$49+(数据!M472-12)*权重!C$51              )
 )</f>
        <v>1.3</v>
      </c>
      <c r="N472" s="16">
        <f>IF( 数据!N472&lt;=6,(数据!N472-1)*权重!D$48,              IF(数据!N472&lt;=12, 5*权重!D$48+(数据!N472-6)*权重!D$49,                              5*权重!D$48+6*权重!D$49+(数据!N472-12)*权重!D$51              )
 )</f>
        <v>-1.4999999999999902E-2</v>
      </c>
      <c r="O472" s="16">
        <f>IF( 数据!O472&lt;=6,(数据!O472-1)*权重!E$48,              IF(数据!O472&lt;=12, 5*权重!E$48+(数据!O472-6)*权重!E$49,                              5*权重!E$48+6*权重!E$49+(数据!O472-12)*权重!E$51              )
 )</f>
        <v>0</v>
      </c>
      <c r="P472" s="16">
        <f>IF( 数据!P472&lt;=6,(数据!P472-1)*权重!F$48,              IF(数据!P472&lt;=12, 5*权重!F$48+(数据!P472-6)*权重!F$49,                              5*权重!F$48+6*权重!F$49+(数据!P472-12)*权重!F$51              )
 )</f>
        <v>-2.7333333333333329</v>
      </c>
      <c r="Q472" s="16">
        <f>IF( 数据!Q472&lt;=6,(数据!Q472-1)*权重!G$48,              IF(数据!Q472&lt;=12, 5*权重!G$48+(数据!Q472-6)*权重!G$49,                              5*权重!G$48+6*权重!G$49+(数据!Q472-12)*权重!G$51              )
 )</f>
        <v>0</v>
      </c>
      <c r="R472" s="16">
        <f>IF( 数据!R472&lt;=6,(数据!R472-1)*权重!H$48,              IF(数据!R472&lt;=12, 5*权重!H$48+(数据!R472-6)*权重!H$49,                              5*权重!H$48+6*权重!H$49+(数据!R472-12)*权重!H$51              )
 )</f>
        <v>0</v>
      </c>
      <c r="S472" s="16">
        <f>IF( 数据!S472&lt;=6,(数据!S472-1)*权重!I$48,              IF(数据!S472&lt;=12, 5*权重!I$48+(数据!S472-6)*权重!I$49,                              5*权重!I$48+6*权重!I$49+(数据!S472-12)*权重!I$51              )
 )</f>
        <v>17.933333333333334</v>
      </c>
      <c r="T472" s="16">
        <f>IF( 数据!T472&lt;=6,(数据!T472-1)*权重!J$48,              IF(数据!T472&lt;=12, 5*权重!J$48+(数据!T472-6)*权重!J$49,                              5*权重!J$48+6*权重!J$49+(数据!T472-12)*权重!J$51              )
 )</f>
        <v>0.29999999999999982</v>
      </c>
      <c r="U472" s="16">
        <f>IF( 数据!U472&lt;=6,(数据!U472-1)*权重!K$48,              IF(数据!U472&lt;=12, 5*权重!K$48+(数据!U472-6)*权重!K$49,                              5*权重!K$48+6*权重!K$49+(数据!U472-12)*权重!K$51              )
 )</f>
        <v>0</v>
      </c>
      <c r="V472" s="16">
        <f>IF( 数据!V472&lt;=6,(数据!V472-1)*权重!L$48,              IF(数据!V472&lt;=12, 5*权重!L$48+(数据!V472-6)*权重!L$49,                              5*权重!L$48+6*权重!L$49+(数据!V472-12)*权重!L$51              )
 )</f>
        <v>7.1333333333333346</v>
      </c>
      <c r="W472" s="16">
        <f>IF( 数据!W472&lt;=6,(数据!W472-1)*权重!M$48,              IF(数据!W472&lt;=12, 5*权重!M$48+(数据!W472-6)*权重!M$49,                              5*权重!M$48+6*权重!M$49+(数据!W472-12)*权重!M$51              )
 )</f>
        <v>0.1333333333333333</v>
      </c>
      <c r="X472" s="16">
        <f>IF( 数据!X472&lt;=6,(数据!X472-1)*权重!N$48,              IF(数据!X472&lt;=12, 5*权重!N$48+(数据!X472-6)*权重!N$49,                              5*权重!N$48+6*权重!N$49+(数据!X472-12)*权重!N$51              )
 )</f>
        <v>2.1333333333333333</v>
      </c>
      <c r="Y472" s="16">
        <f>IF( 数据!Y472&lt;=6,(数据!Y472-1)*权重!O$48,              IF(数据!Y472&lt;=12, 5*权重!O$48+(数据!Y472-6)*权重!O$49,                              5*权重!O$48+6*权重!O$49+(数据!Y472-12)*权重!O$51              )
 )</f>
        <v>1.45</v>
      </c>
      <c r="Z472" s="16">
        <f>IF( 数据!Z472&lt;=6,(数据!Z472-1)*权重!P$48,              IF(数据!Z472&lt;=10, 5*权重!P$48+(数据!Z472-4)*权重!P$50,                              5*权重!P$48+4*权重!P$50+(数据!Z472-10)*权重!P$52              )  )</f>
        <v>-1.0750000000000002</v>
      </c>
      <c r="AA472" s="16">
        <f>IF( 数据!AA472&lt;=6,(数据!AA472-1)*权重!Q$48,              IF(数据!AA472&lt;=12, 5*权重!Q$48+(数据!AA472-6)*权重!Q$49,                              5*权重!Q$48+6*权重!Q$49+(数据!AA472-12)*权重!Q$51              )
 )</f>
        <v>5.8</v>
      </c>
      <c r="AB472" s="16">
        <f>IF( 数据!AB472&lt;=6,(数据!AB472-1)*权重!R$48,              IF(数据!AB472&lt;=10, 5*权重!R$48+(数据!AB472-4)*权重!R$50,                              5*权重!R$48+4*权重!R$50+(数据!AB472-10)*权重!R$52              )  )</f>
        <v>58.25</v>
      </c>
      <c r="AC472" s="16">
        <f>IF( 数据!AC472&lt;=6,(数据!AC472-1)*权重!S$48,              IF(数据!AC472&lt;=12, 5*权重!S$48+(数据!AC472-6)*权重!S$49,                              5*权重!S$48+6*权重!S$49+(数据!AC472-12)*权重!S$51              )
 )</f>
        <v>18</v>
      </c>
      <c r="AD472" s="16">
        <f>IF( 数据!AD472&lt;=6,(数据!AD472-1)*权重!T$48,              IF(数据!AD472&lt;=12, 5*权重!T$48+(数据!AD472-6)*权重!T$49,                              5*权重!T$48+6*权重!T$49+(数据!AD472-12)*权重!T$51              )
 )</f>
        <v>-1.5999999999999996</v>
      </c>
      <c r="AE472" s="16">
        <f>IF( 数据!AE472&lt;=6,(数据!AE472-1)*权重!U$48,              IF(数据!AE472&lt;=10, 5*权重!U$48+(数据!AE472-4)*权重!U$50,                              5*权重!U$48+4*权重!U$50+(数据!AE472-10)*权重!U$52              )  )</f>
        <v>-2.9999999999999996</v>
      </c>
      <c r="AF472" s="16">
        <f>IF( 数据!AF472&lt;=6,(数据!AF472-1)*权重!V$48,              IF(数据!AF472&lt;=10, 5*权重!V$48+(数据!AF472-4)*权重!V$50,                              5*权重!V$48+4*权重!V$50+(数据!AF472-10)*权重!V$52              )  )</f>
        <v>7.0875000000000004</v>
      </c>
      <c r="AG472" s="16">
        <f>IF( 数据!AG472&lt;=6,(数据!AG472-1)*权重!W$48,              IF(数据!AG472&lt;=12, 5*权重!W$48+(数据!AG472-6)*权重!W$49,                              5*权重!W$48+6*权重!W$49+(数据!AG472-12)*权重!W$51              )
 )</f>
        <v>3.75</v>
      </c>
      <c r="AH472" s="16">
        <f>IF( 数据!AH472&lt;=6,(数据!AH472-1)*权重!X$48,              IF(数据!AH472&lt;=10, 5*权重!X$48+(数据!AH472-4)*权重!X$50,                              5*权重!X$48+4*权重!X$50+(数据!AH472-10)*权重!X$52              )  )</f>
        <v>0.17500000000000004</v>
      </c>
      <c r="AI472" s="16">
        <f>IF( 数据!AI472&lt;=6,(数据!AI472-1)*权重!Y$48,              IF(数据!AI472&lt;=12, 5*权重!Y$48+(数据!AI472-6)*权重!Y$49,                              5*权重!Y$48+6*权重!Y$49+(数据!AI472-12)*权重!Y$51              )
 )</f>
        <v>1.3333333333333333</v>
      </c>
      <c r="AJ472" s="16">
        <f>IF( 数据!AJ472&lt;=6,(数据!AJ472-1)*权重!Z$48,              IF(数据!AJ472&lt;=10, 5*权重!Z$48+(数据!AJ472-4)*权重!Z$50,                              5*权重!Z$48+4*权重!Z$50+(数据!AJ472-10)*权重!Z$52              )  )</f>
        <v>8.0750000000000011</v>
      </c>
      <c r="AK472" s="16">
        <f>IF( 数据!AK472&lt;=6,(数据!AK472-1)*权重!AA$48,              IF(数据!AK472&lt;=10, 5*权重!AA$48+(数据!AK472-4)*权重!AA$50,                              5*权重!AA$48+4*权重!AA$50+(数据!AK472-10)*权重!AA$52              )  )</f>
        <v>-0.75000000000000022</v>
      </c>
      <c r="AL472" s="16">
        <f>IF( 数据!AL472&lt;=6,(数据!AL472-1)*权重!AB$48,              IF(数据!AL472&lt;=12, 5*权重!AB$48+(数据!AL472-6)*权重!AB$49,                              5*权重!AB$48+6*权重!AB$49+(数据!AL472-12)*权重!AB$51              )
 )</f>
        <v>12.6</v>
      </c>
      <c r="AM472" s="16">
        <f>IF( 数据!AM472&lt;=6,(数据!AM472-1)*权重!AC$48,              IF(数据!AM472&lt;=12, 5*权重!AC$48+(数据!AM472-6)*权重!AC$49,                              5*权重!AC$48+6*权重!AC$49+(数据!AM472-12)*权重!AC$51              )
 )</f>
        <v>8.1</v>
      </c>
      <c r="AN472" s="16">
        <f>IF( 数据!AN472&lt;=6,(数据!AN472-1)*权重!AD$48,              IF(数据!AN472&lt;=12, 5*权重!AD$48+(数据!AN472-6)*权重!AD$49,                              5*权重!AD$48+6*权重!AD$49+(数据!AN472-12)*权重!AD$51              )
 )</f>
        <v>82.0625</v>
      </c>
      <c r="AO472" s="16">
        <f>IF( 数据!AO472&lt;=6,(数据!AO472-1)*权重!AE$48,              IF(数据!AO472&lt;=12, 5*权重!AE$48+(数据!AO472-6)*权重!AE$49,                              5*权重!AE$48+6*权重!AE$49+(数据!AO472-12)*权重!AE$51              )
 )</f>
        <v>6.9666666666666668</v>
      </c>
      <c r="AP472" s="16">
        <f>IF( 数据!AP472&lt;=6,(数据!AP472-1)*权重!AF$48,              IF(数据!AP472&lt;=12, 5*权重!AF$48+(数据!AP472-6)*权重!AF$49,                              5*权重!AF$48+6*权重!AF$49+(数据!AP472-12)*权重!AF$51              )
 )</f>
        <v>15.433333333333334</v>
      </c>
      <c r="AQ472" s="16">
        <f>IF( 数据!AQ472&lt;=6,(数据!AQ472-1)*权重!AG$48,              IF(数据!AQ472&lt;=12, 5*权重!AG$48+(数据!AQ472-6)*权重!AG$49,                              5*权重!AG$48+6*权重!AG$49+(数据!AQ472-12)*权重!AG$51              )
 )</f>
        <v>20.900000000000002</v>
      </c>
      <c r="AR472" s="16">
        <f>IF( 数据!AR472&lt;=6,(数据!AR472-1)*权重!AH$48,              IF(数据!AR472&lt;=12, 5*权重!AH$48+(数据!AR472-6)*权重!AH$49,                              5*权重!AH$48+6*权重!AH$49+(数据!AR472-12)*权重!AH$51              )
 )</f>
        <v>10.033333333333333</v>
      </c>
      <c r="AS472" s="16">
        <f>IF( 数据!AS472&lt;=6,(数据!AS472-1)*权重!AI$48,              IF(数据!AS472&lt;=12, 5*权重!AI$48+(数据!AS472-6)*权重!AI$49,                              5*权重!AI$48+6*权重!AI$49+(数据!AS472-12)*权重!AI$51              )
 )</f>
        <v>-1.6</v>
      </c>
      <c r="AT472" s="16">
        <f>IF( 数据!AT472&lt;=6,(数据!AT472-1)*权重!AJ$48,              IF(数据!AT472&lt;=12, 5*权重!AJ$48+(数据!AT472-6)*权重!AJ$49,                              5*权重!AJ$48+6*权重!AJ$49+(数据!AT472-12)*权重!AJ$51              )
 )</f>
        <v>76.75</v>
      </c>
      <c r="AU472" s="16">
        <f>IF( 数据!AU472&lt;=6,(数据!AU472-1)*权重!AK$48,              IF(数据!AU472&lt;=12, 5*权重!AK$48+(数据!AU472-6)*权重!AK$49,                              5*权重!AK$48+6*权重!AK$49+(数据!AU472-12)*权重!AK$51              )
 )</f>
        <v>15.7</v>
      </c>
      <c r="AV472" s="16">
        <f>IF( 数据!AV472&lt;=6,(数据!AV472-1)*权重!AL$48,              IF(数据!AV472&lt;=10, 5*权重!AL$48+(数据!AV472-4)*权重!AL$50,                              5*权重!AL$48+4*权重!AL$50+(数据!AV472-10)*权重!AL$52              )  )</f>
        <v>2.125</v>
      </c>
      <c r="AW472" s="16">
        <f>IF( 数据!AW472&lt;=6,(数据!AW472-1)*权重!AM$48,              IF(数据!AW472&lt;=10, 5*权重!AM$48+(数据!AW472-4)*权重!AM$50,                              5*权重!AM$48+4*权重!AM$50+(数据!AW472-10)*权重!AM$52              )  )</f>
        <v>2.95</v>
      </c>
      <c r="AX472" s="16">
        <f>IF( 数据!AX472&lt;=6,(数据!AX472-1)*权重!AN$48,              IF(数据!AX472&lt;=10, 5*权重!AN$48+(数据!AX472-4)*权重!AN$50,                              5*权重!AN$48+4*权重!AN$50+(数据!AX472-10)*权重!AN$52              )  )</f>
        <v>20.399999999999999</v>
      </c>
      <c r="AY472" s="8">
        <v>2</v>
      </c>
      <c r="AZ472" s="8">
        <v>3</v>
      </c>
      <c r="BA472" s="8">
        <v>1</v>
      </c>
      <c r="BB472" s="8">
        <v>2</v>
      </c>
      <c r="BC472" s="8">
        <v>1</v>
      </c>
      <c r="BD472" s="8">
        <v>3</v>
      </c>
      <c r="BE472" s="8">
        <v>2</v>
      </c>
      <c r="BF472" s="8">
        <v>1</v>
      </c>
      <c r="BG472" s="8">
        <v>1</v>
      </c>
      <c r="BH472" s="8">
        <v>3</v>
      </c>
      <c r="BI472" s="8">
        <v>2</v>
      </c>
      <c r="BJ472" s="8" t="s">
        <v>26</v>
      </c>
      <c r="BK472" s="8" t="s">
        <v>20</v>
      </c>
      <c r="BL472" s="8">
        <v>12</v>
      </c>
      <c r="BM472" s="8" t="s">
        <v>26</v>
      </c>
      <c r="BN472" s="8"/>
      <c r="BO472" s="8">
        <v>18</v>
      </c>
      <c r="BP472" s="34">
        <v>46568</v>
      </c>
      <c r="BQ472" s="8" t="s">
        <v>21</v>
      </c>
      <c r="BR472" s="8" t="s">
        <v>156</v>
      </c>
    </row>
    <row r="473" spans="1:70" ht="15.5" thickBot="1" x14ac:dyDescent="0.35">
      <c r="A473" s="8" t="s">
        <v>26</v>
      </c>
      <c r="B473" s="16">
        <f t="shared" si="18"/>
        <v>378.35750000000002</v>
      </c>
      <c r="C473" s="8" t="s">
        <v>823</v>
      </c>
      <c r="D473" s="8" t="s">
        <v>154</v>
      </c>
      <c r="E473" s="33">
        <v>1</v>
      </c>
      <c r="F473" s="8">
        <v>0</v>
      </c>
      <c r="G473" s="8" t="s">
        <v>157</v>
      </c>
      <c r="H473" s="8" t="s">
        <v>824</v>
      </c>
      <c r="I473" s="8">
        <v>31</v>
      </c>
      <c r="J473" s="8">
        <v>117</v>
      </c>
      <c r="K473" s="8">
        <v>140</v>
      </c>
      <c r="L473" s="16">
        <f>IF( 数据!L473&lt;=6,(数据!L473-1)*权重!B$48,              IF(数据!L473&lt;=12, 5*权重!B$48+(数据!L473-6)*权重!B$49,                              5*权重!B$48+6*权重!B$49+(数据!L473-12)*权重!B$51              )
 )</f>
        <v>3.0833333333333335</v>
      </c>
      <c r="M473" s="16">
        <f>IF( 数据!M473&lt;=6,(数据!M473-1)*权重!C$48,              IF(数据!M473&lt;=12, 5*权重!C$48+(数据!M473-6)*权重!C$49,                              5*权重!C$48+6*权重!C$49+(数据!M473-12)*权重!C$51              )
 )</f>
        <v>0.5</v>
      </c>
      <c r="N473" s="16">
        <f>IF( 数据!N473&lt;=6,(数据!N473-1)*权重!D$48,              IF(数据!N473&lt;=12, 5*权重!D$48+(数据!N473-6)*权重!D$49,                              5*权重!D$48+6*权重!D$49+(数据!N473-12)*权重!D$51              )
 )</f>
        <v>-0.27999999999999992</v>
      </c>
      <c r="O473" s="16">
        <f>IF( 数据!O473&lt;=6,(数据!O473-1)*权重!E$48,              IF(数据!O473&lt;=12, 5*权重!E$48+(数据!O473-6)*权重!E$49,                              5*权重!E$48+6*权重!E$49+(数据!O473-12)*权重!E$51              )
 )</f>
        <v>0</v>
      </c>
      <c r="P473" s="16">
        <f>IF( 数据!P473&lt;=6,(数据!P473-1)*权重!F$48,              IF(数据!P473&lt;=12, 5*权重!F$48+(数据!P473-6)*权重!F$49,                              5*权重!F$48+6*权重!F$49+(数据!P473-12)*权重!F$51              )
 )</f>
        <v>-3.4999999999999996</v>
      </c>
      <c r="Q473" s="16">
        <f>IF( 数据!Q473&lt;=6,(数据!Q473-1)*权重!G$48,              IF(数据!Q473&lt;=12, 5*权重!G$48+(数据!Q473-6)*权重!G$49,                              5*权重!G$48+6*权重!G$49+(数据!Q473-12)*权重!G$51              )
 )</f>
        <v>0</v>
      </c>
      <c r="R473" s="16">
        <f>IF( 数据!R473&lt;=6,(数据!R473-1)*权重!H$48,              IF(数据!R473&lt;=12, 5*权重!H$48+(数据!R473-6)*权重!H$49,                              5*权重!H$48+6*权重!H$49+(数据!R473-12)*权重!H$51              )
 )</f>
        <v>0</v>
      </c>
      <c r="S473" s="16">
        <f>IF( 数据!S473&lt;=6,(数据!S473-1)*权重!I$48,              IF(数据!S473&lt;=12, 5*权重!I$48+(数据!S473-6)*权重!I$49,                              5*权重!I$48+6*权重!I$49+(数据!S473-12)*权重!I$51              )
 )</f>
        <v>13.666666666666666</v>
      </c>
      <c r="T473" s="16">
        <f>IF( 数据!T473&lt;=6,(数据!T473-1)*权重!J$48,              IF(数据!T473&lt;=12, 5*权重!J$48+(数据!T473-6)*权重!J$49,                              5*权重!J$48+6*权重!J$49+(数据!T473-12)*权重!J$51              )
 )</f>
        <v>0.29999999999999982</v>
      </c>
      <c r="U473" s="16">
        <f>IF( 数据!U473&lt;=6,(数据!U473-1)*权重!K$48,              IF(数据!U473&lt;=12, 5*权重!K$48+(数据!U473-6)*权重!K$49,                              5*权重!K$48+6*权重!K$49+(数据!U473-12)*权重!K$51              )
 )</f>
        <v>0</v>
      </c>
      <c r="V473" s="16">
        <f>IF( 数据!V473&lt;=6,(数据!V473-1)*权重!L$48,              IF(数据!V473&lt;=12, 5*权重!L$48+(数据!V473-6)*权重!L$49,                              5*权重!L$48+6*权重!L$49+(数据!V473-12)*权重!L$51              )
 )</f>
        <v>5.6666666666666679</v>
      </c>
      <c r="W473" s="16">
        <f>IF( 数据!W473&lt;=6,(数据!W473-1)*权重!M$48,              IF(数据!W473&lt;=12, 5*权重!M$48+(数据!W473-6)*权重!M$49,                              5*权重!M$48+6*权重!M$49+(数据!W473-12)*权重!M$51              )
 )</f>
        <v>-0.51666666666666661</v>
      </c>
      <c r="X473" s="16">
        <f>IF( 数据!X473&lt;=6,(数据!X473-1)*权重!N$48,              IF(数据!X473&lt;=12, 5*权重!N$48+(数据!X473-6)*权重!N$49,                              5*权重!N$48+6*权重!N$49+(数据!X473-12)*权重!N$51              )
 )</f>
        <v>2.2666666666666666</v>
      </c>
      <c r="Y473" s="16">
        <f>IF( 数据!Y473&lt;=6,(数据!Y473-1)*权重!O$48,              IF(数据!Y473&lt;=12, 5*权重!O$48+(数据!Y473-6)*权重!O$49,                              5*权重!O$48+6*权重!O$49+(数据!Y473-12)*权重!O$51              )
 )</f>
        <v>1.3666666666666667</v>
      </c>
      <c r="Z473" s="16">
        <f>IF( 数据!Z473&lt;=6,(数据!Z473-1)*权重!P$48,              IF(数据!Z473&lt;=10, 5*权重!P$48+(数据!Z473-4)*权重!P$50,                              5*权重!P$48+4*权重!P$50+(数据!Z473-10)*权重!P$52              )  )</f>
        <v>-1.7250000000000001</v>
      </c>
      <c r="AA473" s="16">
        <f>IF( 数据!AA473&lt;=6,(数据!AA473-1)*权重!Q$48,              IF(数据!AA473&lt;=12, 5*权重!Q$48+(数据!AA473-6)*权重!Q$49,                              5*权重!Q$48+6*权重!Q$49+(数据!AA473-12)*权重!Q$51              )
 )</f>
        <v>5.166666666666667</v>
      </c>
      <c r="AB473" s="16">
        <f>IF( 数据!AB473&lt;=6,(数据!AB473-1)*权重!R$48,              IF(数据!AB473&lt;=10, 5*权重!R$48+(数据!AB473-4)*权重!R$50,                              5*权重!R$48+4*权重!R$50+(数据!AB473-10)*权重!R$52              )  )</f>
        <v>55.25</v>
      </c>
      <c r="AC473" s="16">
        <f>IF( 数据!AC473&lt;=6,(数据!AC473-1)*权重!S$48,              IF(数据!AC473&lt;=12, 5*权重!S$48+(数据!AC473-6)*权重!S$49,                              5*权重!S$48+6*权重!S$49+(数据!AC473-12)*权重!S$51              )
 )</f>
        <v>19.5</v>
      </c>
      <c r="AD473" s="16">
        <f>IF( 数据!AD473&lt;=6,(数据!AD473-1)*权重!T$48,              IF(数据!AD473&lt;=12, 5*权重!T$48+(数据!AD473-6)*权重!T$49,                              5*权重!T$48+6*权重!T$49+(数据!AD473-12)*权重!T$51              )
 )</f>
        <v>-1.5999999999999996</v>
      </c>
      <c r="AE473" s="16">
        <f>IF( 数据!AE473&lt;=6,(数据!AE473-1)*权重!U$48,              IF(数据!AE473&lt;=10, 5*权重!U$48+(数据!AE473-4)*权重!U$50,                              5*权重!U$48+4*权重!U$50+(数据!AE473-10)*权重!U$52              )  )</f>
        <v>-2.1999999999999993</v>
      </c>
      <c r="AF473" s="16">
        <f>IF( 数据!AF473&lt;=6,(数据!AF473-1)*权重!V$48,              IF(数据!AF473&lt;=10, 5*权重!V$48+(数据!AF473-4)*权重!V$50,                              5*权重!V$48+4*权重!V$50+(数据!AF473-10)*权重!V$52              )  )</f>
        <v>6.5625000000000009</v>
      </c>
      <c r="AG473" s="16">
        <f>IF( 数据!AG473&lt;=6,(数据!AG473-1)*权重!W$48,              IF(数据!AG473&lt;=12, 5*权重!W$48+(数据!AG473-6)*权重!W$49,                              5*权重!W$48+6*权重!W$49+(数据!AG473-12)*权重!W$51              )
 )</f>
        <v>3.75</v>
      </c>
      <c r="AH473" s="16">
        <f>IF( 数据!AH473&lt;=6,(数据!AH473-1)*权重!X$48,              IF(数据!AH473&lt;=10, 5*权重!X$48+(数据!AH473-4)*权重!X$50,                              5*权重!X$48+4*权重!X$50+(数据!AH473-10)*权重!X$52              )  )</f>
        <v>-0.16249999999999998</v>
      </c>
      <c r="AI473" s="16">
        <f>IF( 数据!AI473&lt;=6,(数据!AI473-1)*权重!Y$48,              IF(数据!AI473&lt;=12, 5*权重!Y$48+(数据!AI473-6)*权重!Y$49,                              5*权重!Y$48+6*权重!Y$49+(数据!AI473-12)*权重!Y$51              )
 )</f>
        <v>0</v>
      </c>
      <c r="AJ473" s="16">
        <f>IF( 数据!AJ473&lt;=6,(数据!AJ473-1)*权重!Z$48,              IF(数据!AJ473&lt;=10, 5*权重!Z$48+(数据!AJ473-4)*权重!Z$50,                              5*权重!Z$48+4*权重!Z$50+(数据!AJ473-10)*权重!Z$52              )  )</f>
        <v>8.6625000000000014</v>
      </c>
      <c r="AK473" s="16">
        <f>IF( 数据!AK473&lt;=6,(数据!AK473-1)*权重!AA$48,              IF(数据!AK473&lt;=10, 5*权重!AA$48+(数据!AK473-4)*权重!AA$50,                              5*权重!AA$48+4*权重!AA$50+(数据!AK473-10)*权重!AA$52              )  )</f>
        <v>-1.4500000000000002</v>
      </c>
      <c r="AL473" s="16">
        <f>IF( 数据!AL473&lt;=6,(数据!AL473-1)*权重!AB$48,              IF(数据!AL473&lt;=12, 5*权重!AB$48+(数据!AL473-6)*权重!AB$49,                              5*权重!AB$48+6*权重!AB$49+(数据!AL473-12)*权重!AB$51              )
 )</f>
        <v>12.6</v>
      </c>
      <c r="AM473" s="16">
        <f>IF( 数据!AM473&lt;=6,(数据!AM473-1)*权重!AC$48,              IF(数据!AM473&lt;=12, 5*权重!AC$48+(数据!AM473-6)*权重!AC$49,                              5*权重!AC$48+6*权重!AC$49+(数据!AM473-12)*权重!AC$51              )
 )</f>
        <v>8.3666666666666671</v>
      </c>
      <c r="AN473" s="16">
        <f>IF( 数据!AN473&lt;=6,(数据!AN473-1)*权重!AD$48,              IF(数据!AN473&lt;=12, 5*权重!AD$48+(数据!AN473-6)*权重!AD$49,                              5*权重!AD$48+6*权重!AD$49+(数据!AN473-12)*权重!AD$51              )
 )</f>
        <v>67.875</v>
      </c>
      <c r="AO473" s="16">
        <f>IF( 数据!AO473&lt;=6,(数据!AO473-1)*权重!AE$48,              IF(数据!AO473&lt;=12, 5*权重!AE$48+(数据!AO473-6)*权重!AE$49,                              5*权重!AE$48+6*权重!AE$49+(数据!AO473-12)*权重!AE$51              )
 )</f>
        <v>12.5</v>
      </c>
      <c r="AP473" s="16">
        <f>IF( 数据!AP473&lt;=6,(数据!AP473-1)*权重!AF$48,              IF(数据!AP473&lt;=12, 5*权重!AF$48+(数据!AP473-6)*权重!AF$49,                              5*权重!AF$48+6*权重!AF$49+(数据!AP473-12)*权重!AF$51              )
 )</f>
        <v>13.5</v>
      </c>
      <c r="AQ473" s="16">
        <f>IF( 数据!AQ473&lt;=6,(数据!AQ473-1)*权重!AG$48,              IF(数据!AQ473&lt;=12, 5*权重!AG$48+(数据!AQ473-6)*权重!AG$49,                              5*权重!AG$48+6*权重!AG$49+(数据!AQ473-12)*权重!AG$51              )
 )</f>
        <v>17.8</v>
      </c>
      <c r="AR473" s="16">
        <f>IF( 数据!AR473&lt;=6,(数据!AR473-1)*权重!AH$48,              IF(数据!AR473&lt;=12, 5*权重!AH$48+(数据!AR473-6)*权重!AH$49,                              5*权重!AH$48+6*权重!AH$49+(数据!AR473-12)*权重!AH$51              )
 )</f>
        <v>13.399999999999999</v>
      </c>
      <c r="AS473" s="16">
        <f>IF( 数据!AS473&lt;=6,(数据!AS473-1)*权重!AI$48,              IF(数据!AS473&lt;=12, 5*权重!AI$48+(数据!AS473-6)*权重!AI$49,                              5*权重!AI$48+6*权重!AI$49+(数据!AS473-12)*权重!AI$51              )
 )</f>
        <v>3.1333333333333337</v>
      </c>
      <c r="AT473" s="16">
        <f>IF( 数据!AT473&lt;=6,(数据!AT473-1)*权重!AJ$48,              IF(数据!AT473&lt;=12, 5*权重!AJ$48+(数据!AT473-6)*权重!AJ$49,                              5*权重!AJ$48+6*权重!AJ$49+(数据!AT473-12)*权重!AJ$51              )
 )</f>
        <v>71.875</v>
      </c>
      <c r="AU473" s="16">
        <f>IF( 数据!AU473&lt;=6,(数据!AU473-1)*权重!AK$48,              IF(数据!AU473&lt;=12, 5*权重!AK$48+(数据!AU473-6)*权重!AK$49,                              5*权重!AK$48+6*权重!AK$49+(数据!AU473-12)*权重!AK$51              )
 )</f>
        <v>14.499999999999998</v>
      </c>
      <c r="AV473" s="16">
        <f>IF( 数据!AV473&lt;=6,(数据!AV473-1)*权重!AL$48,              IF(数据!AV473&lt;=10, 5*权重!AL$48+(数据!AV473-4)*权重!AL$50,                              5*权重!AL$48+4*权重!AL$50+(数据!AV473-10)*权重!AL$52              )  )</f>
        <v>2.9749999999999996</v>
      </c>
      <c r="AW473" s="16">
        <f>IF( 数据!AW473&lt;=6,(数据!AW473-1)*权重!AM$48,              IF(数据!AW473&lt;=10, 5*权重!AM$48+(数据!AW473-4)*权重!AM$50,                              5*权重!AM$48+4*权重!AM$50+(数据!AW473-10)*权重!AM$52              )  )</f>
        <v>3.45</v>
      </c>
      <c r="AX473" s="16">
        <f>IF( 数据!AX473&lt;=6,(数据!AX473-1)*权重!AN$48,              IF(数据!AX473&lt;=10, 5*权重!AN$48+(数据!AX473-4)*权重!AN$50,                              5*权重!AN$48+4*权重!AN$50+(数据!AX473-10)*权重!AN$52              )  )</f>
        <v>22.074999999999999</v>
      </c>
      <c r="AY473" s="8">
        <v>3</v>
      </c>
      <c r="AZ473" s="8">
        <v>4</v>
      </c>
      <c r="BA473" s="8">
        <v>1</v>
      </c>
      <c r="BB473" s="8">
        <v>1</v>
      </c>
      <c r="BC473" s="8">
        <v>3</v>
      </c>
      <c r="BD473" s="8">
        <v>3</v>
      </c>
      <c r="BE473" s="8">
        <v>2</v>
      </c>
      <c r="BF473" s="8">
        <v>1</v>
      </c>
      <c r="BG473" s="8">
        <v>2</v>
      </c>
      <c r="BH473" s="8">
        <v>3</v>
      </c>
      <c r="BI473" s="8">
        <v>1</v>
      </c>
      <c r="BJ473" s="8" t="s">
        <v>26</v>
      </c>
      <c r="BK473" s="8" t="s">
        <v>20</v>
      </c>
      <c r="BL473" s="8">
        <v>16</v>
      </c>
      <c r="BM473" s="8" t="s">
        <v>26</v>
      </c>
      <c r="BN473" s="8"/>
      <c r="BO473" s="8">
        <v>10</v>
      </c>
      <c r="BP473" s="34">
        <v>46203</v>
      </c>
      <c r="BQ473" s="8" t="s">
        <v>21</v>
      </c>
      <c r="BR473" s="8" t="s">
        <v>156</v>
      </c>
    </row>
    <row r="474" spans="1:70" ht="15.5" thickBot="1" x14ac:dyDescent="0.35">
      <c r="A474" s="8" t="s">
        <v>26</v>
      </c>
      <c r="B474" s="16">
        <f t="shared" si="18"/>
        <v>438.49666666666667</v>
      </c>
      <c r="C474" s="8" t="s">
        <v>825</v>
      </c>
      <c r="D474" s="8" t="s">
        <v>154</v>
      </c>
      <c r="E474" s="33">
        <v>1</v>
      </c>
      <c r="F474" s="8">
        <v>0</v>
      </c>
      <c r="G474" s="8" t="s">
        <v>33</v>
      </c>
      <c r="H474" s="8" t="s">
        <v>810</v>
      </c>
      <c r="I474" s="8">
        <v>27</v>
      </c>
      <c r="J474" s="8">
        <v>128</v>
      </c>
      <c r="K474" s="8">
        <v>149</v>
      </c>
      <c r="L474" s="16">
        <f>IF( 数据!L474&lt;=6,(数据!L474-1)*权重!B$48,              IF(数据!L474&lt;=12, 5*权重!B$48+(数据!L474-6)*权重!B$49,                              5*权重!B$48+6*权重!B$49+(数据!L474-12)*权重!B$51              )
 )</f>
        <v>3.4166666666666665</v>
      </c>
      <c r="M474" s="16">
        <f>IF( 数据!M474&lt;=6,(数据!M474-1)*权重!C$48,              IF(数据!M474&lt;=12, 5*权重!C$48+(数据!M474-6)*权重!C$49,                              5*权重!C$48+6*权重!C$49+(数据!M474-12)*权重!C$51              )
 )</f>
        <v>0.91666666666666674</v>
      </c>
      <c r="N474" s="16">
        <f>IF( 数据!N474&lt;=6,(数据!N474-1)*权重!D$48,              IF(数据!N474&lt;=12, 5*权重!D$48+(数据!N474-6)*权重!D$49,                              5*权重!D$48+6*权重!D$49+(数据!N474-12)*权重!D$51              )
 )</f>
        <v>0.48</v>
      </c>
      <c r="O474" s="16">
        <f>IF( 数据!O474&lt;=6,(数据!O474-1)*权重!E$48,              IF(数据!O474&lt;=12, 5*权重!E$48+(数据!O474-6)*权重!E$49,                              5*权重!E$48+6*权重!E$49+(数据!O474-12)*权重!E$51              )
 )</f>
        <v>0</v>
      </c>
      <c r="P474" s="16">
        <f>IF( 数据!P474&lt;=6,(数据!P474-1)*权重!F$48,              IF(数据!P474&lt;=12, 5*权重!F$48+(数据!P474-6)*权重!F$49,                              5*权重!F$48+6*权重!F$49+(数据!P474-12)*权重!F$51              )
 )</f>
        <v>-3.5666666666666664</v>
      </c>
      <c r="Q474" s="16">
        <f>IF( 数据!Q474&lt;=6,(数据!Q474-1)*权重!G$48,              IF(数据!Q474&lt;=12, 5*权重!G$48+(数据!Q474-6)*权重!G$49,                              5*权重!G$48+6*权重!G$49+(数据!Q474-12)*权重!G$51              )
 )</f>
        <v>0</v>
      </c>
      <c r="R474" s="16">
        <f>IF( 数据!R474&lt;=6,(数据!R474-1)*权重!H$48,              IF(数据!R474&lt;=12, 5*权重!H$48+(数据!R474-6)*权重!H$49,                              5*权重!H$48+6*权重!H$49+(数据!R474-12)*权重!H$51              )
 )</f>
        <v>0</v>
      </c>
      <c r="S474" s="16">
        <f>IF( 数据!S474&lt;=6,(数据!S474-1)*权重!I$48,              IF(数据!S474&lt;=12, 5*权重!I$48+(数据!S474-6)*权重!I$49,                              5*权重!I$48+6*权重!I$49+(数据!S474-12)*权重!I$51              )
 )</f>
        <v>13.666666666666666</v>
      </c>
      <c r="T474" s="16">
        <f>IF( 数据!T474&lt;=6,(数据!T474-1)*权重!J$48,              IF(数据!T474&lt;=12, 5*权重!J$48+(数据!T474-6)*权重!J$49,                              5*权重!J$48+6*权重!J$49+(数据!T474-12)*权重!J$51              )
 )</f>
        <v>1.65</v>
      </c>
      <c r="U474" s="16">
        <f>IF( 数据!U474&lt;=6,(数据!U474-1)*权重!K$48,              IF(数据!U474&lt;=12, 5*权重!K$48+(数据!U474-6)*权重!K$49,                              5*权重!K$48+6*权重!K$49+(数据!U474-12)*权重!K$51              )
 )</f>
        <v>0</v>
      </c>
      <c r="V474" s="16">
        <f>IF( 数据!V474&lt;=6,(数据!V474-1)*权重!L$48,              IF(数据!V474&lt;=12, 5*权重!L$48+(数据!V474-6)*权重!L$49,                              5*权重!L$48+6*权重!L$49+(数据!V474-12)*权重!L$51              )
 )</f>
        <v>7.5000000000000009</v>
      </c>
      <c r="W474" s="16">
        <f>IF( 数据!W474&lt;=6,(数据!W474-1)*权重!M$48,              IF(数据!W474&lt;=12, 5*权重!M$48+(数据!W474-6)*权重!M$49,                              5*权重!M$48+6*权重!M$49+(数据!W474-12)*权重!M$51              )
 )</f>
        <v>-0.51666666666666661</v>
      </c>
      <c r="X474" s="16">
        <f>IF( 数据!X474&lt;=6,(数据!X474-1)*权重!N$48,              IF(数据!X474&lt;=12, 5*权重!N$48+(数据!X474-6)*权重!N$49,                              5*权重!N$48+6*权重!N$49+(数据!X474-12)*权重!N$51              )
 )</f>
        <v>1.38</v>
      </c>
      <c r="Y474" s="16">
        <f>IF( 数据!Y474&lt;=6,(数据!Y474-1)*权重!O$48,              IF(数据!Y474&lt;=12, 5*权重!O$48+(数据!Y474-6)*权重!O$49,                              5*权重!O$48+6*权重!O$49+(数据!Y474-12)*权重!O$51              )
 )</f>
        <v>1.45</v>
      </c>
      <c r="Z474" s="16">
        <f>IF( 数据!Z474&lt;=6,(数据!Z474-1)*权重!P$48,              IF(数据!Z474&lt;=10, 5*权重!P$48+(数据!Z474-4)*权重!P$50,                              5*权重!P$48+4*权重!P$50+(数据!Z474-10)*权重!P$52              )  )</f>
        <v>-1.25</v>
      </c>
      <c r="AA474" s="16">
        <f>IF( 数据!AA474&lt;=6,(数据!AA474-1)*权重!Q$48,              IF(数据!AA474&lt;=12, 5*权重!Q$48+(数据!AA474-6)*权重!Q$49,                              5*权重!Q$48+6*权重!Q$49+(数据!AA474-12)*权重!Q$51              )
 )</f>
        <v>5.3666666666666663</v>
      </c>
      <c r="AB474" s="16">
        <f>IF( 数据!AB474&lt;=6,(数据!AB474-1)*权重!R$48,              IF(数据!AB474&lt;=10, 5*权重!R$48+(数据!AB474-4)*权重!R$50,                              5*权重!R$48+4*权重!R$50+(数据!AB474-10)*权重!R$52              )  )</f>
        <v>58.25</v>
      </c>
      <c r="AC474" s="16">
        <f>IF( 数据!AC474&lt;=6,(数据!AC474-1)*权重!S$48,              IF(数据!AC474&lt;=12, 5*权重!S$48+(数据!AC474-6)*权重!S$49,                              5*权重!S$48+6*权重!S$49+(数据!AC474-12)*权重!S$51              )
 )</f>
        <v>15</v>
      </c>
      <c r="AD474" s="16">
        <f>IF( 数据!AD474&lt;=6,(数据!AD474-1)*权重!T$48,              IF(数据!AD474&lt;=12, 5*权重!T$48+(数据!AD474-6)*权重!T$49,                              5*权重!T$48+6*权重!T$49+(数据!AD474-12)*权重!T$51              )
 )</f>
        <v>1.4666666666666668</v>
      </c>
      <c r="AE474" s="16">
        <f>IF( 数据!AE474&lt;=6,(数据!AE474-1)*权重!U$48,              IF(数据!AE474&lt;=10, 5*权重!U$48+(数据!AE474-4)*权重!U$50,                              5*权重!U$48+4*权重!U$50+(数据!AE474-10)*权重!U$52              )  )</f>
        <v>-3.28</v>
      </c>
      <c r="AF474" s="16">
        <f>IF( 数据!AF474&lt;=6,(数据!AF474-1)*权重!V$48,              IF(数据!AF474&lt;=10, 5*权重!V$48+(数据!AF474-4)*权重!V$50,                              5*权重!V$48+4*权重!V$50+(数据!AF474-10)*权重!V$52              )  )</f>
        <v>7.0875000000000004</v>
      </c>
      <c r="AG474" s="16">
        <f>IF( 数据!AG474&lt;=6,(数据!AG474-1)*权重!W$48,              IF(数据!AG474&lt;=12, 5*权重!W$48+(数据!AG474-6)*权重!W$49,                              5*权重!W$48+6*权重!W$49+(数据!AG474-12)*权重!W$51              )
 )</f>
        <v>6.35</v>
      </c>
      <c r="AH474" s="16">
        <f>IF( 数据!AH474&lt;=6,(数据!AH474-1)*权重!X$48,              IF(数据!AH474&lt;=10, 5*权重!X$48+(数据!AH474-4)*权重!X$50,                              5*权重!X$48+4*权重!X$50+(数据!AH474-10)*权重!X$52              )  )</f>
        <v>-4.9999999999999989E-2</v>
      </c>
      <c r="AI474" s="16">
        <f>IF( 数据!AI474&lt;=6,(数据!AI474-1)*权重!Y$48,              IF(数据!AI474&lt;=12, 5*权重!Y$48+(数据!AI474-6)*权重!Y$49,                              5*权重!Y$48+6*权重!Y$49+(数据!AI474-12)*权重!Y$51              )
 )</f>
        <v>0.26666666666666666</v>
      </c>
      <c r="AJ474" s="16">
        <f>IF( 数据!AJ474&lt;=6,(数据!AJ474-1)*权重!Z$48,              IF(数据!AJ474&lt;=10, 5*权重!Z$48+(数据!AJ474-4)*权重!Z$50,                              5*权重!Z$48+4*权重!Z$50+(数据!AJ474-10)*权重!Z$52              )  )</f>
        <v>9.25</v>
      </c>
      <c r="AK474" s="16">
        <f>IF( 数据!AK474&lt;=6,(数据!AK474-1)*权重!AA$48,              IF(数据!AK474&lt;=10, 5*权重!AA$48+(数据!AK474-4)*权重!AA$50,                              5*权重!AA$48+4*权重!AA$50+(数据!AK474-10)*权重!AA$52              )  )</f>
        <v>-0.92500000000000004</v>
      </c>
      <c r="AL474" s="16">
        <f>IF( 数据!AL474&lt;=6,(数据!AL474-1)*权重!AB$48,              IF(数据!AL474&lt;=12, 5*权重!AB$48+(数据!AL474-6)*权重!AB$49,                              5*权重!AB$48+6*权重!AB$49+(数据!AL474-12)*权重!AB$51              )
 )</f>
        <v>9.9499999999999993</v>
      </c>
      <c r="AM474" s="16">
        <f>IF( 数据!AM474&lt;=6,(数据!AM474-1)*权重!AC$48,              IF(数据!AM474&lt;=12, 5*权重!AC$48+(数据!AM474-6)*权重!AC$49,                              5*权重!AC$48+6*权重!AC$49+(数据!AM474-12)*权重!AC$51              )
 )</f>
        <v>8.1</v>
      </c>
      <c r="AN474" s="16">
        <f>IF( 数据!AN474&lt;=6,(数据!AN474-1)*权重!AD$48,              IF(数据!AN474&lt;=12, 5*权重!AD$48+(数据!AN474-6)*权重!AD$49,                              5*权重!AD$48+6*权重!AD$49+(数据!AN474-12)*权重!AD$51              )
 )</f>
        <v>100.97916666666666</v>
      </c>
      <c r="AO474" s="16">
        <f>IF( 数据!AO474&lt;=6,(数据!AO474-1)*权重!AE$48,              IF(数据!AO474&lt;=12, 5*权重!AE$48+(数据!AO474-6)*权重!AE$49,                              5*权重!AE$48+6*权重!AE$49+(数据!AO474-12)*权重!AE$51              )
 )</f>
        <v>4.2</v>
      </c>
      <c r="AP474" s="16">
        <f>IF( 数据!AP474&lt;=6,(数据!AP474-1)*权重!AF$48,              IF(数据!AP474&lt;=12, 5*权重!AF$48+(数据!AP474-6)*权重!AF$49,                              5*权重!AF$48+6*权重!AF$49+(数据!AP474-12)*权重!AF$51              )
 )</f>
        <v>15.433333333333334</v>
      </c>
      <c r="AQ474" s="16">
        <f>IF( 数据!AQ474&lt;=6,(数据!AQ474-1)*权重!AG$48,              IF(数据!AQ474&lt;=12, 5*权重!AG$48+(数据!AQ474-6)*权重!AG$49,                              5*权重!AG$48+6*权重!AG$49+(数据!AQ474-12)*权重!AG$51              )
 )</f>
        <v>19.866666666666667</v>
      </c>
      <c r="AR474" s="16">
        <f>IF( 数据!AR474&lt;=6,(数据!AR474-1)*权重!AH$48,              IF(数据!AR474&lt;=12, 5*权重!AH$48+(数据!AR474-6)*权重!AH$49,                              5*权重!AH$48+6*权重!AH$49+(数据!AR474-12)*权重!AH$51              )
 )</f>
        <v>14.566666666666665</v>
      </c>
      <c r="AS474" s="16">
        <f>IF( 数据!AS474&lt;=6,(数据!AS474-1)*权重!AI$48,              IF(数据!AS474&lt;=12, 5*权重!AI$48+(数据!AS474-6)*权重!AI$49,                              5*权重!AI$48+6*权重!AI$49+(数据!AS474-12)*权重!AI$51              )
 )</f>
        <v>0.56666666666666687</v>
      </c>
      <c r="AT474" s="16">
        <f>IF( 数据!AT474&lt;=6,(数据!AT474-1)*权重!AJ$48,              IF(数据!AT474&lt;=12, 5*权重!AJ$48+(数据!AT474-6)*权重!AJ$49,                              5*权重!AJ$48+6*权重!AJ$49+(数据!AT474-12)*权重!AJ$51              )
 )</f>
        <v>96.25</v>
      </c>
      <c r="AU474" s="16">
        <f>IF( 数据!AU474&lt;=6,(数据!AU474-1)*权重!AK$48,              IF(数据!AU474&lt;=12, 5*权重!AK$48+(数据!AU474-6)*权重!AK$49,                              5*权重!AK$48+6*权重!AK$49+(数据!AU474-12)*权重!AK$51              )
 )</f>
        <v>15.099999999999998</v>
      </c>
      <c r="AV474" s="16">
        <f>IF( 数据!AV474&lt;=6,(数据!AV474-1)*权重!AL$48,              IF(数据!AV474&lt;=10, 5*权重!AL$48+(数据!AV474-4)*权重!AL$50,                              5*权重!AL$48+4*权重!AL$50+(数据!AV474-10)*权重!AL$52              )  )</f>
        <v>2</v>
      </c>
      <c r="AW474" s="16">
        <f>IF( 数据!AW474&lt;=6,(数据!AW474-1)*权重!AM$48,              IF(数据!AW474&lt;=10, 5*权重!AM$48+(数据!AW474-4)*权重!AM$50,                              5*权重!AM$48+4*权重!AM$50+(数据!AW474-10)*权重!AM$52              )  )</f>
        <v>3.8250000000000002</v>
      </c>
      <c r="AX474" s="16">
        <f>IF( 数据!AX474&lt;=6,(数据!AX474-1)*权重!AN$48,              IF(数据!AX474&lt;=10, 5*权重!AN$48+(数据!AX474-4)*权重!AN$50,                              5*权重!AN$48+4*权重!AN$50+(数据!AX474-10)*权重!AN$52              )  )</f>
        <v>23.75</v>
      </c>
      <c r="AY474" s="8">
        <v>2</v>
      </c>
      <c r="AZ474" s="8">
        <v>4</v>
      </c>
      <c r="BA474" s="8">
        <v>3</v>
      </c>
      <c r="BB474" s="8">
        <v>1</v>
      </c>
      <c r="BC474" s="8">
        <v>3</v>
      </c>
      <c r="BD474" s="8">
        <v>2</v>
      </c>
      <c r="BE474" s="8">
        <v>3</v>
      </c>
      <c r="BF474" s="8">
        <v>2</v>
      </c>
      <c r="BG474" s="8">
        <v>2</v>
      </c>
      <c r="BH474" s="8">
        <v>1</v>
      </c>
      <c r="BI474" s="8">
        <v>2</v>
      </c>
      <c r="BJ474" s="8" t="s">
        <v>26</v>
      </c>
      <c r="BK474" s="8" t="s">
        <v>20</v>
      </c>
      <c r="BL474" s="8">
        <v>14</v>
      </c>
      <c r="BM474" s="8" t="s">
        <v>26</v>
      </c>
      <c r="BN474" s="8"/>
      <c r="BO474" s="8">
        <v>16</v>
      </c>
      <c r="BP474" s="34">
        <v>47299</v>
      </c>
      <c r="BQ474" s="8" t="s">
        <v>21</v>
      </c>
      <c r="BR474" s="8" t="s">
        <v>156</v>
      </c>
    </row>
    <row r="475" spans="1:70" ht="15.5" thickBot="1" x14ac:dyDescent="0.35">
      <c r="A475" s="8" t="s">
        <v>26</v>
      </c>
      <c r="B475" s="16">
        <f t="shared" si="18"/>
        <v>391.98749999999995</v>
      </c>
      <c r="C475" s="8" t="s">
        <v>826</v>
      </c>
      <c r="D475" s="8" t="s">
        <v>154</v>
      </c>
      <c r="E475" s="33">
        <v>1</v>
      </c>
      <c r="F475" s="8">
        <v>0</v>
      </c>
      <c r="G475" s="8" t="s">
        <v>33</v>
      </c>
      <c r="H475" s="8" t="s">
        <v>221</v>
      </c>
      <c r="I475" s="8">
        <v>27</v>
      </c>
      <c r="J475" s="8">
        <v>137</v>
      </c>
      <c r="K475" s="8">
        <v>142</v>
      </c>
      <c r="L475" s="16">
        <f>IF( 数据!L475&lt;=6,(数据!L475-1)*权重!B$48,              IF(数据!L475&lt;=12, 5*权重!B$48+(数据!L475-6)*权重!B$49,                              5*权重!B$48+6*权重!B$49+(数据!L475-12)*权重!B$51              )
 )</f>
        <v>3</v>
      </c>
      <c r="M475" s="16">
        <f>IF( 数据!M475&lt;=6,(数据!M475-1)*权重!C$48,              IF(数据!M475&lt;=12, 5*权重!C$48+(数据!M475-6)*权重!C$49,                              5*权重!C$48+6*权重!C$49+(数据!M475-12)*权重!C$51              )
 )</f>
        <v>0.90000000000000013</v>
      </c>
      <c r="N475" s="16">
        <f>IF( 数据!N475&lt;=6,(数据!N475-1)*权重!D$48,              IF(数据!N475&lt;=12, 5*权重!D$48+(数据!N475-6)*权重!D$49,                              5*权重!D$48+6*权重!D$49+(数据!N475-12)*权重!D$51              )
 )</f>
        <v>-0.55833333333333335</v>
      </c>
      <c r="O475" s="16">
        <f>IF( 数据!O475&lt;=6,(数据!O475-1)*权重!E$48,              IF(数据!O475&lt;=12, 5*权重!E$48+(数据!O475-6)*权重!E$49,                              5*权重!E$48+6*权重!E$49+(数据!O475-12)*权重!E$51              )
 )</f>
        <v>0</v>
      </c>
      <c r="P475" s="16">
        <f>IF( 数据!P475&lt;=6,(数据!P475-1)*权重!F$48,              IF(数据!P475&lt;=12, 5*权重!F$48+(数据!P475-6)*权重!F$49,                              5*权重!F$48+6*权重!F$49+(数据!P475-12)*权重!F$51              )
 )</f>
        <v>-3.1166666666666663</v>
      </c>
      <c r="Q475" s="16">
        <f>IF( 数据!Q475&lt;=6,(数据!Q475-1)*权重!G$48,              IF(数据!Q475&lt;=12, 5*权重!G$48+(数据!Q475-6)*权重!G$49,                              5*权重!G$48+6*权重!G$49+(数据!Q475-12)*权重!G$51              )
 )</f>
        <v>0</v>
      </c>
      <c r="R475" s="16">
        <f>IF( 数据!R475&lt;=6,(数据!R475-1)*权重!H$48,              IF(数据!R475&lt;=12, 5*权重!H$48+(数据!R475-6)*权重!H$49,                              5*权重!H$48+6*权重!H$49+(数据!R475-12)*权重!H$51              )
 )</f>
        <v>0</v>
      </c>
      <c r="S475" s="16">
        <f>IF( 数据!S475&lt;=6,(数据!S475-1)*权重!I$48,              IF(数据!S475&lt;=12, 5*权重!I$48+(数据!S475-6)*权重!I$49,                              5*权重!I$48+6*权重!I$49+(数据!S475-12)*权重!I$51              )
 )</f>
        <v>15.2</v>
      </c>
      <c r="T475" s="16">
        <f>IF( 数据!T475&lt;=6,(数据!T475-1)*权重!J$48,              IF(数据!T475&lt;=12, 5*权重!J$48+(数据!T475-6)*权重!J$49,                              5*权重!J$48+6*权重!J$49+(数据!T475-12)*权重!J$51              )
 )</f>
        <v>0.79999999999999982</v>
      </c>
      <c r="U475" s="16">
        <f>IF( 数据!U475&lt;=6,(数据!U475-1)*权重!K$48,              IF(数据!U475&lt;=12, 5*权重!K$48+(数据!U475-6)*权重!K$49,                              5*权重!K$48+6*权重!K$49+(数据!U475-12)*权重!K$51              )
 )</f>
        <v>0</v>
      </c>
      <c r="V475" s="16">
        <f>IF( 数据!V475&lt;=6,(数据!V475-1)*权重!L$48,              IF(数据!V475&lt;=12, 5*权重!L$48+(数据!V475-6)*权重!L$49,                              5*权重!L$48+6*权重!L$49+(数据!V475-12)*权重!L$51              )
 )</f>
        <v>7.5000000000000009</v>
      </c>
      <c r="W475" s="16">
        <f>IF( 数据!W475&lt;=6,(数据!W475-1)*权重!M$48,              IF(数据!W475&lt;=12, 5*权重!M$48+(数据!W475-6)*权重!M$49,                              5*权重!M$48+6*权重!M$49+(数据!W475-12)*权重!M$51              )
 )</f>
        <v>0.1333333333333333</v>
      </c>
      <c r="X475" s="16">
        <f>IF( 数据!X475&lt;=6,(数据!X475-1)*权重!N$48,              IF(数据!X475&lt;=12, 5*权重!N$48+(数据!X475-6)*权重!N$49,                              5*权重!N$48+6*权重!N$49+(数据!X475-12)*权重!N$51              )
 )</f>
        <v>1.8833333333333333</v>
      </c>
      <c r="Y475" s="16">
        <f>IF( 数据!Y475&lt;=6,(数据!Y475-1)*权重!O$48,              IF(数据!Y475&lt;=12, 5*权重!O$48+(数据!Y475-6)*权重!O$49,                              5*权重!O$48+6*权重!O$49+(数据!Y475-12)*权重!O$51              )
 )</f>
        <v>1.6166666666666667</v>
      </c>
      <c r="Z475" s="16">
        <f>IF( 数据!Z475&lt;=6,(数据!Z475-1)*权重!P$48,              IF(数据!Z475&lt;=10, 5*权重!P$48+(数据!Z475-4)*权重!P$50,                              5*权重!P$48+4*权重!P$50+(数据!Z475-10)*权重!P$52              )  )</f>
        <v>-1.85</v>
      </c>
      <c r="AA475" s="16">
        <f>IF( 数据!AA475&lt;=6,(数据!AA475-1)*权重!Q$48,              IF(数据!AA475&lt;=12, 5*权重!Q$48+(数据!AA475-6)*权重!Q$49,                              5*权重!Q$48+6*权重!Q$49+(数据!AA475-12)*权重!Q$51              )
 )</f>
        <v>6.5</v>
      </c>
      <c r="AB475" s="16">
        <f>IF( 数据!AB475&lt;=6,(数据!AB475-1)*权重!R$48,              IF(数据!AB475&lt;=10, 5*权重!R$48+(数据!AB475-4)*权重!R$50,                              5*权重!R$48+4*权重!R$50+(数据!AB475-10)*权重!R$52              )  )</f>
        <v>58.25</v>
      </c>
      <c r="AC475" s="16">
        <f>IF( 数据!AC475&lt;=6,(数据!AC475-1)*权重!S$48,              IF(数据!AC475&lt;=12, 5*权重!S$48+(数据!AC475-6)*权重!S$49,                              5*权重!S$48+6*权重!S$49+(数据!AC475-12)*权重!S$51              )
 )</f>
        <v>20.866666666666667</v>
      </c>
      <c r="AD475" s="16">
        <f>IF( 数据!AD475&lt;=6,(数据!AD475-1)*权重!T$48,              IF(数据!AD475&lt;=12, 5*权重!T$48+(数据!AD475-6)*权重!T$49,                              5*权重!T$48+6*权重!T$49+(数据!AD475-12)*权重!T$51              )
 )</f>
        <v>-1.5999999999999996</v>
      </c>
      <c r="AE475" s="16">
        <f>IF( 数据!AE475&lt;=6,(数据!AE475-1)*权重!U$48,              IF(数据!AE475&lt;=10, 5*权重!U$48+(数据!AE475-4)*权重!U$50,                              5*权重!U$48+4*权重!U$50+(数据!AE475-10)*权重!U$52              )  )</f>
        <v>-0.99999999999999956</v>
      </c>
      <c r="AF475" s="16">
        <f>IF( 数据!AF475&lt;=6,(数据!AF475-1)*权重!V$48,              IF(数据!AF475&lt;=10, 5*权重!V$48+(数据!AF475-4)*权重!V$50,                              5*权重!V$48+4*权重!V$50+(数据!AF475-10)*权重!V$52              )  )</f>
        <v>7.0875000000000004</v>
      </c>
      <c r="AG475" s="16">
        <f>IF( 数据!AG475&lt;=6,(数据!AG475-1)*权重!W$48,              IF(数据!AG475&lt;=12, 5*权重!W$48+(数据!AG475-6)*权重!W$49,                              5*权重!W$48+6*权重!W$49+(数据!AG475-12)*权重!W$51              )
 )</f>
        <v>3.0999999999999996</v>
      </c>
      <c r="AH475" s="16">
        <f>IF( 数据!AH475&lt;=6,(数据!AH475-1)*权重!X$48,              IF(数据!AH475&lt;=10, 5*权重!X$48+(数据!AH475-4)*权重!X$50,                              5*权重!X$48+4*权重!X$50+(数据!AH475-10)*权重!X$52              )  )</f>
        <v>0.28749999999999998</v>
      </c>
      <c r="AI475" s="16">
        <f>IF( 数据!AI475&lt;=6,(数据!AI475-1)*权重!Y$48,              IF(数据!AI475&lt;=12, 5*权重!Y$48+(数据!AI475-6)*权重!Y$49,                              5*权重!Y$48+6*权重!Y$49+(数据!AI475-12)*权重!Y$51              )
 )</f>
        <v>0.8</v>
      </c>
      <c r="AJ475" s="16">
        <f>IF( 数据!AJ475&lt;=6,(数据!AJ475-1)*权重!Z$48,              IF(数据!AJ475&lt;=10, 5*权重!Z$48+(数据!AJ475-4)*权重!Z$50,                              5*权重!Z$48+4*权重!Z$50+(数据!AJ475-10)*权重!Z$52              )  )</f>
        <v>9.8375000000000004</v>
      </c>
      <c r="AK475" s="16">
        <f>IF( 数据!AK475&lt;=6,(数据!AK475-1)*权重!AA$48,              IF(数据!AK475&lt;=10, 5*权重!AA$48+(数据!AK475-4)*权重!AA$50,                              5*权重!AA$48+4*权重!AA$50+(数据!AK475-10)*权重!AA$52              )  )</f>
        <v>-0.40000000000000013</v>
      </c>
      <c r="AL475" s="16">
        <f>IF( 数据!AL475&lt;=6,(数据!AL475-1)*权重!AB$48,              IF(数据!AL475&lt;=12, 5*权重!AB$48+(数据!AL475-6)*权重!AB$49,                              5*权重!AB$48+6*权重!AB$49+(数据!AL475-12)*权重!AB$51              )
 )</f>
        <v>14.4</v>
      </c>
      <c r="AM475" s="16">
        <f>IF( 数据!AM475&lt;=6,(数据!AM475-1)*权重!AC$48,              IF(数据!AM475&lt;=12, 5*权重!AC$48+(数据!AM475-6)*权重!AC$49,                              5*权重!AC$48+6*权重!AC$49+(数据!AM475-12)*权重!AC$51              )
 )</f>
        <v>8.8666666666666671</v>
      </c>
      <c r="AN475" s="16">
        <f>IF( 数据!AN475&lt;=6,(数据!AN475-1)*权重!AD$48,              IF(数据!AN475&lt;=12, 5*权重!AD$48+(数据!AN475-6)*权重!AD$49,                              5*权重!AD$48+6*权重!AD$49+(数据!AN475-12)*权重!AD$51              )
 )</f>
        <v>60.666666666666664</v>
      </c>
      <c r="AO475" s="16">
        <f>IF( 数据!AO475&lt;=6,(数据!AO475-1)*权重!AE$48,              IF(数据!AO475&lt;=12, 5*权重!AE$48+(数据!AO475-6)*权重!AE$49,                              5*权重!AE$48+6*权重!AE$49+(数据!AO475-12)*权重!AE$51              )
 )</f>
        <v>11.116666666666667</v>
      </c>
      <c r="AP475" s="16">
        <f>IF( 数据!AP475&lt;=6,(数据!AP475-1)*权重!AF$48,              IF(数据!AP475&lt;=12, 5*权重!AF$48+(数据!AP475-6)*权重!AF$49,                              5*权重!AF$48+6*权重!AF$49+(数据!AP475-12)*权重!AF$51              )
 )</f>
        <v>15.433333333333334</v>
      </c>
      <c r="AQ475" s="16">
        <f>IF( 数据!AQ475&lt;=6,(数据!AQ475-1)*权重!AG$48,              IF(数据!AQ475&lt;=12, 5*权重!AG$48+(数据!AQ475-6)*权重!AG$49,                              5*权重!AG$48+6*权重!AG$49+(数据!AQ475-12)*权重!AG$51              )
 )</f>
        <v>20.900000000000002</v>
      </c>
      <c r="AR475" s="16">
        <f>IF( 数据!AR475&lt;=6,(数据!AR475-1)*权重!AH$48,              IF(数据!AR475&lt;=12, 5*权重!AH$48+(数据!AR475-6)*权重!AH$49,                              5*权重!AH$48+6*权重!AH$49+(数据!AR475-12)*权重!AH$51              )
 )</f>
        <v>14.566666666666665</v>
      </c>
      <c r="AS475" s="16">
        <f>IF( 数据!AS475&lt;=6,(数据!AS475-1)*权重!AI$48,              IF(数据!AS475&lt;=12, 5*权重!AI$48+(数据!AS475-6)*权重!AI$49,                              5*权重!AI$48+6*权重!AI$49+(数据!AS475-12)*权重!AI$51              )
 )</f>
        <v>5.7000000000000011</v>
      </c>
      <c r="AT475" s="16">
        <f>IF( 数据!AT475&lt;=6,(数据!AT475-1)*权重!AJ$48,              IF(数据!AT475&lt;=12, 5*权重!AJ$48+(数据!AT475-6)*权重!AJ$49,                              5*权重!AJ$48+6*权重!AJ$49+(数据!AT475-12)*权重!AJ$51              )
 )</f>
        <v>67</v>
      </c>
      <c r="AU475" s="16">
        <f>IF( 数据!AU475&lt;=6,(数据!AU475-1)*权重!AK$48,              IF(数据!AU475&lt;=12, 5*权重!AK$48+(数据!AU475-6)*权重!AK$49,                              5*权重!AK$48+6*权重!AK$49+(数据!AU475-12)*权重!AK$51              )
 )</f>
        <v>14.799999999999999</v>
      </c>
      <c r="AV475" s="16">
        <f>IF( 数据!AV475&lt;=6,(数据!AV475-1)*权重!AL$48,              IF(数据!AV475&lt;=10, 5*权重!AL$48+(数据!AV475-4)*权重!AL$50,                              5*权重!AL$48+4*权重!AL$50+(数据!AV475-10)*权重!AL$52              )  )</f>
        <v>3.4</v>
      </c>
      <c r="AW475" s="16">
        <f>IF( 数据!AW475&lt;=6,(数据!AW475-1)*权重!AM$48,              IF(数据!AW475&lt;=10, 5*权重!AM$48+(数据!AW475-4)*权重!AM$50,                              5*权重!AM$48+4*权重!AM$50+(数据!AW475-10)*权重!AM$52              )  )</f>
        <v>3.8250000000000002</v>
      </c>
      <c r="AX475" s="16">
        <f>IF( 数据!AX475&lt;=6,(数据!AX475-1)*权重!AN$48,              IF(数据!AX475&lt;=10, 5*权重!AN$48+(数据!AX475-4)*权重!AN$50,                              5*权重!AN$48+4*权重!AN$50+(数据!AX475-10)*权重!AN$52              )  )</f>
        <v>22.074999999999999</v>
      </c>
      <c r="AY475" s="8">
        <v>1</v>
      </c>
      <c r="AZ475" s="8">
        <v>2</v>
      </c>
      <c r="BA475" s="8">
        <v>1</v>
      </c>
      <c r="BB475" s="8">
        <v>1</v>
      </c>
      <c r="BC475" s="8">
        <v>1</v>
      </c>
      <c r="BD475" s="8">
        <v>2</v>
      </c>
      <c r="BE475" s="8">
        <v>4</v>
      </c>
      <c r="BF475" s="8">
        <v>2</v>
      </c>
      <c r="BG475" s="8">
        <v>2</v>
      </c>
      <c r="BH475" s="8">
        <v>1</v>
      </c>
      <c r="BI475" s="8">
        <v>3</v>
      </c>
      <c r="BJ475" s="8" t="s">
        <v>26</v>
      </c>
      <c r="BK475" s="8" t="s">
        <v>20</v>
      </c>
      <c r="BL475" s="8">
        <v>14</v>
      </c>
      <c r="BM475" s="8" t="s">
        <v>26</v>
      </c>
      <c r="BN475" s="8"/>
      <c r="BO475" s="8">
        <v>15</v>
      </c>
      <c r="BP475" s="34">
        <v>47299</v>
      </c>
      <c r="BQ475" s="8" t="s">
        <v>21</v>
      </c>
      <c r="BR475" s="8" t="s">
        <v>156</v>
      </c>
    </row>
    <row r="476" spans="1:70" ht="15.5" thickBot="1" x14ac:dyDescent="0.35">
      <c r="A476" s="8" t="s">
        <v>26</v>
      </c>
      <c r="B476" s="16">
        <f t="shared" si="18"/>
        <v>425.7475</v>
      </c>
      <c r="C476" s="8" t="s">
        <v>827</v>
      </c>
      <c r="D476" s="8" t="s">
        <v>154</v>
      </c>
      <c r="E476" s="33">
        <v>1</v>
      </c>
      <c r="F476" s="8">
        <v>0</v>
      </c>
      <c r="G476" s="8" t="s">
        <v>22</v>
      </c>
      <c r="H476" s="8" t="s">
        <v>31</v>
      </c>
      <c r="I476" s="8">
        <v>27</v>
      </c>
      <c r="J476" s="8">
        <v>139</v>
      </c>
      <c r="K476" s="8">
        <v>139</v>
      </c>
      <c r="L476" s="16">
        <f>IF( 数据!L476&lt;=6,(数据!L476-1)*权重!B$48,              IF(数据!L476&lt;=12, 5*权重!B$48+(数据!L476-6)*权重!B$49,                              5*权重!B$48+6*权重!B$49+(数据!L476-12)*权重!B$51              )
 )</f>
        <v>3</v>
      </c>
      <c r="M476" s="16">
        <f>IF( 数据!M476&lt;=6,(数据!M476-1)*权重!C$48,              IF(数据!M476&lt;=12, 5*权重!C$48+(数据!M476-6)*权重!C$49,                              5*权重!C$48+6*权重!C$49+(数据!M476-12)*权重!C$51              )
 )</f>
        <v>2.5</v>
      </c>
      <c r="N476" s="16">
        <f>IF( 数据!N476&lt;=6,(数据!N476-1)*权重!D$48,              IF(数据!N476&lt;=12, 5*权重!D$48+(数据!N476-6)*权重!D$49,                              5*权重!D$48+6*权重!D$49+(数据!N476-12)*权重!D$51              )
 )</f>
        <v>-0.82999999999999985</v>
      </c>
      <c r="O476" s="16">
        <f>IF( 数据!O476&lt;=6,(数据!O476-1)*权重!E$48,              IF(数据!O476&lt;=12, 5*权重!E$48+(数据!O476-6)*权重!E$49,                              5*权重!E$48+6*权重!E$49+(数据!O476-12)*权重!E$51              )
 )</f>
        <v>0</v>
      </c>
      <c r="P476" s="16">
        <f>IF( 数据!P476&lt;=6,(数据!P476-1)*权重!F$48,              IF(数据!P476&lt;=12, 5*权重!F$48+(数据!P476-6)*权重!F$49,                              5*权重!F$48+6*权重!F$49+(数据!P476-12)*权重!F$51              )
 )</f>
        <v>-3.4999999999999996</v>
      </c>
      <c r="Q476" s="16">
        <f>IF( 数据!Q476&lt;=6,(数据!Q476-1)*权重!G$48,              IF(数据!Q476&lt;=12, 5*权重!G$48+(数据!Q476-6)*权重!G$49,                              5*权重!G$48+6*权重!G$49+(数据!Q476-12)*权重!G$51              )
 )</f>
        <v>0</v>
      </c>
      <c r="R476" s="16">
        <f>IF( 数据!R476&lt;=6,(数据!R476-1)*权重!H$48,              IF(数据!R476&lt;=12, 5*权重!H$48+(数据!R476-6)*权重!H$49,                              5*权重!H$48+6*权重!H$49+(数据!R476-12)*权重!H$51              )
 )</f>
        <v>0</v>
      </c>
      <c r="S476" s="16">
        <f>IF( 数据!S476&lt;=6,(数据!S476-1)*权重!I$48,              IF(数据!S476&lt;=12, 5*权重!I$48+(数据!S476-6)*权重!I$49,                              5*权重!I$48+6*权重!I$49+(数据!S476-12)*权重!I$51              )
 )</f>
        <v>16.566666666666666</v>
      </c>
      <c r="T476" s="16">
        <f>IF( 数据!T476&lt;=6,(数据!T476-1)*权重!J$48,              IF(数据!T476&lt;=12, 5*权重!J$48+(数据!T476-6)*权重!J$49,                              5*权重!J$48+6*权重!J$49+(数据!T476-12)*权重!J$51              )
 )</f>
        <v>0.79999999999999982</v>
      </c>
      <c r="U476" s="16">
        <f>IF( 数据!U476&lt;=6,(数据!U476-1)*权重!K$48,              IF(数据!U476&lt;=12, 5*权重!K$48+(数据!U476-6)*权重!K$49,                              5*权重!K$48+6*权重!K$49+(数据!U476-12)*权重!K$51              )
 )</f>
        <v>0</v>
      </c>
      <c r="V476" s="16">
        <f>IF( 数据!V476&lt;=6,(数据!V476-1)*权重!L$48,              IF(数据!V476&lt;=12, 5*权重!L$48+(数据!V476-6)*权重!L$49,                              5*权重!L$48+6*权重!L$49+(数据!V476-12)*权重!L$51              )
 )</f>
        <v>1.06</v>
      </c>
      <c r="W476" s="16">
        <f>IF( 数据!W476&lt;=6,(数据!W476-1)*权重!M$48,              IF(数据!W476&lt;=12, 5*权重!M$48+(数据!W476-6)*权重!M$49,                              5*权重!M$48+6*权重!M$49+(数据!W476-12)*权重!M$51              )
 )</f>
        <v>-0.51666666666666661</v>
      </c>
      <c r="X476" s="16">
        <f>IF( 数据!X476&lt;=6,(数据!X476-1)*权重!N$48,              IF(数据!X476&lt;=12, 5*权重!N$48+(数据!X476-6)*权重!N$49,                              5*权重!N$48+6*权重!N$49+(数据!X476-12)*权重!N$51              )
 )</f>
        <v>3.1999999999999997</v>
      </c>
      <c r="Y476" s="16">
        <f>IF( 数据!Y476&lt;=6,(数据!Y476-1)*权重!O$48,              IF(数据!Y476&lt;=12, 5*权重!O$48+(数据!Y476-6)*权重!O$49,                              5*权重!O$48+6*权重!O$49+(数据!Y476-12)*权重!O$51              )
 )</f>
        <v>0.48</v>
      </c>
      <c r="Z476" s="16">
        <f>IF( 数据!Z476&lt;=6,(数据!Z476-1)*权重!P$48,              IF(数据!Z476&lt;=10, 5*权重!P$48+(数据!Z476-4)*权重!P$50,                              5*权重!P$48+4*权重!P$50+(数据!Z476-10)*权重!P$52              )  )</f>
        <v>-1.7250000000000001</v>
      </c>
      <c r="AA476" s="16">
        <f>IF( 数据!AA476&lt;=6,(数据!AA476-1)*权重!Q$48,              IF(数据!AA476&lt;=12, 5*权重!Q$48+(数据!AA476-6)*权重!Q$49,                              5*权重!Q$48+6*权重!Q$49+(数据!AA476-12)*权重!Q$51              )
 )</f>
        <v>5.833333333333333</v>
      </c>
      <c r="AB476" s="16">
        <f>IF( 数据!AB476&lt;=6,(数据!AB476-1)*权重!R$48,              IF(数据!AB476&lt;=10, 5*权重!R$48+(数据!AB476-4)*权重!R$50,                              5*权重!R$48+4*权重!R$50+(数据!AB476-10)*权重!R$52              )  )</f>
        <v>56</v>
      </c>
      <c r="AC476" s="16">
        <f>IF( 数据!AC476&lt;=6,(数据!AC476-1)*权重!S$48,              IF(数据!AC476&lt;=12, 5*权重!S$48+(数据!AC476-6)*权重!S$49,                              5*权重!S$48+6*权重!S$49+(数据!AC476-12)*权重!S$51              )
 )</f>
        <v>19.5</v>
      </c>
      <c r="AD476" s="16">
        <f>IF( 数据!AD476&lt;=6,(数据!AD476-1)*权重!T$48,              IF(数据!AD476&lt;=12, 5*权重!T$48+(数据!AD476-6)*权重!T$49,                              5*权重!T$48+6*权重!T$49+(数据!AD476-12)*权重!T$51              )
 )</f>
        <v>-1.2333333333333329</v>
      </c>
      <c r="AE476" s="16">
        <f>IF( 数据!AE476&lt;=6,(数据!AE476-1)*权重!U$48,              IF(数据!AE476&lt;=10, 5*权重!U$48+(数据!AE476-4)*权重!U$50,                              5*权重!U$48+4*权重!U$50+(数据!AE476-10)*权重!U$52              )  )</f>
        <v>-1.3999999999999995</v>
      </c>
      <c r="AF476" s="16">
        <f>IF( 数据!AF476&lt;=6,(数据!AF476-1)*权重!V$48,              IF(数据!AF476&lt;=10, 5*权重!V$48+(数据!AF476-4)*权重!V$50,                              5*权重!V$48+4*权重!V$50+(数据!AF476-10)*权重!V$52              )  )</f>
        <v>7.3500000000000005</v>
      </c>
      <c r="AG476" s="16">
        <f>IF( 数据!AG476&lt;=6,(数据!AG476-1)*权重!W$48,              IF(数据!AG476&lt;=12, 5*权重!W$48+(数据!AG476-6)*权重!W$49,                              5*权重!W$48+6*权重!W$49+(数据!AG476-12)*权重!W$51              )
 )</f>
        <v>5.7</v>
      </c>
      <c r="AH476" s="16">
        <f>IF( 数据!AH476&lt;=6,(数据!AH476-1)*权重!X$48,              IF(数据!AH476&lt;=10, 5*权重!X$48+(数据!AH476-4)*权重!X$50,                              5*权重!X$48+4*权重!X$50+(数据!AH476-10)*权重!X$52              )  )</f>
        <v>-4.9999999999999989E-2</v>
      </c>
      <c r="AI476" s="16">
        <f>IF( 数据!AI476&lt;=6,(数据!AI476-1)*权重!Y$48,              IF(数据!AI476&lt;=12, 5*权重!Y$48+(数据!AI476-6)*权重!Y$49,                              5*权重!Y$48+6*权重!Y$49+(数据!AI476-12)*权重!Y$51              )
 )</f>
        <v>0.13333333333333336</v>
      </c>
      <c r="AJ476" s="16">
        <f>IF( 数据!AJ476&lt;=6,(数据!AJ476-1)*权重!Z$48,              IF(数据!AJ476&lt;=10, 5*权重!Z$48+(数据!AJ476-4)*权重!Z$50,                              5*权重!Z$48+4*权重!Z$50+(数据!AJ476-10)*权重!Z$52              )  )</f>
        <v>9.8375000000000004</v>
      </c>
      <c r="AK476" s="16">
        <f>IF( 数据!AK476&lt;=6,(数据!AK476-1)*权重!AA$48,              IF(数据!AK476&lt;=10, 5*权重!AA$48+(数据!AK476-4)*权重!AA$50,                              5*权重!AA$48+4*权重!AA$50+(数据!AK476-10)*权重!AA$52              )  )</f>
        <v>-0.75000000000000022</v>
      </c>
      <c r="AL476" s="16">
        <f>IF( 数据!AL476&lt;=6,(数据!AL476-1)*权重!AB$48,              IF(数据!AL476&lt;=12, 5*权重!AB$48+(数据!AL476-6)*权重!AB$49,                              5*权重!AB$48+6*权重!AB$49+(数据!AL476-12)*权重!AB$51              )
 )</f>
        <v>14.4</v>
      </c>
      <c r="AM476" s="16">
        <f>IF( 数据!AM476&lt;=6,(数据!AM476-1)*权重!AC$48,              IF(数据!AM476&lt;=12, 5*权重!AC$48+(数据!AM476-6)*权重!AC$49,                              5*权重!AC$48+6*权重!AC$49+(数据!AM476-12)*权重!AC$51              )
 )</f>
        <v>8.5</v>
      </c>
      <c r="AN476" s="16">
        <f>IF( 数据!AN476&lt;=6,(数据!AN476-1)*权重!AD$48,              IF(数据!AN476&lt;=12, 5*权重!AD$48+(数据!AN476-6)*权重!AD$49,                              5*权重!AD$48+6*权重!AD$49+(数据!AN476-12)*权重!AD$51              )
 )</f>
        <v>82.0625</v>
      </c>
      <c r="AO476" s="16">
        <f>IF( 数据!AO476&lt;=6,(数据!AO476-1)*权重!AE$48,              IF(数据!AO476&lt;=12, 5*权重!AE$48+(数据!AO476-6)*权重!AE$49,                              5*权重!AE$48+6*权重!AE$49+(数据!AO476-12)*权重!AE$51              )
 )</f>
        <v>22.9</v>
      </c>
      <c r="AP476" s="16">
        <f>IF( 数据!AP476&lt;=6,(数据!AP476-1)*权重!AF$48,              IF(数据!AP476&lt;=12, 5*权重!AF$48+(数据!AP476-6)*权重!AF$49,                              5*权重!AF$48+6*权重!AF$49+(数据!AP476-12)*权重!AF$51              )
 )</f>
        <v>14.466666666666667</v>
      </c>
      <c r="AQ476" s="16">
        <f>IF( 数据!AQ476&lt;=6,(数据!AQ476-1)*权重!AG$48,              IF(数据!AQ476&lt;=12, 5*权重!AG$48+(数据!AQ476-6)*权重!AG$49,                              5*权重!AG$48+6*权重!AG$49+(数据!AQ476-12)*权重!AG$51              )
 )</f>
        <v>18.316666666666666</v>
      </c>
      <c r="AR476" s="16">
        <f>IF( 数据!AR476&lt;=6,(数据!AR476-1)*权重!AH$48,              IF(数据!AR476&lt;=12, 5*权重!AH$48+(数据!AR476-6)*权重!AH$49,                              5*权重!AH$48+6*权重!AH$49+(数据!AR476-12)*权重!AH$51              )
 )</f>
        <v>10.033333333333333</v>
      </c>
      <c r="AS476" s="16">
        <f>IF( 数据!AS476&lt;=6,(数据!AS476-1)*权重!AI$48,              IF(数据!AS476&lt;=12, 5*权重!AI$48+(数据!AS476-6)*权重!AI$49,                              5*权重!AI$48+6*权重!AI$49+(数据!AS476-12)*权重!AI$51              )
 )</f>
        <v>9.5000000000000018</v>
      </c>
      <c r="AT476" s="16">
        <f>IF( 数据!AT476&lt;=6,(数据!AT476-1)*权重!AJ$48,              IF(数据!AT476&lt;=12, 5*权重!AJ$48+(数据!AT476-6)*权重!AJ$49,                              5*权重!AJ$48+6*权重!AJ$49+(数据!AT476-12)*权重!AJ$51              )
 )</f>
        <v>81.625</v>
      </c>
      <c r="AU476" s="16">
        <f>IF( 数据!AU476&lt;=6,(数据!AU476-1)*权重!AK$48,              IF(数据!AU476&lt;=12, 5*权重!AK$48+(数据!AU476-6)*权重!AK$49,                              5*权重!AK$48+6*权重!AK$49+(数据!AU476-12)*权重!AK$51              )
 )</f>
        <v>13.899999999999999</v>
      </c>
      <c r="AV476" s="16">
        <f>IF( 数据!AV476&lt;=6,(数据!AV476-1)*权重!AL$48,              IF(数据!AV476&lt;=10, 5*权重!AL$48+(数据!AV476-4)*权重!AL$50,                              5*权重!AL$48+4*权重!AL$50+(数据!AV476-10)*权重!AL$52              )  )</f>
        <v>3.4</v>
      </c>
      <c r="AW476" s="16">
        <f>IF( 数据!AW476&lt;=6,(数据!AW476-1)*权重!AM$48,              IF(数据!AW476&lt;=10, 5*权重!AM$48+(数据!AW476-4)*权重!AM$50,                              5*权重!AM$48+4*权重!AM$50+(数据!AW476-10)*权重!AM$52              )  )</f>
        <v>3.45</v>
      </c>
      <c r="AX476" s="16">
        <f>IF( 数据!AX476&lt;=6,(数据!AX476-1)*权重!AN$48,              IF(数据!AX476&lt;=10, 5*权重!AN$48+(数据!AX476-4)*权重!AN$50,                              5*权重!AN$48+4*权重!AN$50+(数据!AX476-10)*权重!AN$52              )  )</f>
        <v>21.237499999999997</v>
      </c>
      <c r="AY476" s="8">
        <v>2</v>
      </c>
      <c r="AZ476" s="8">
        <v>1</v>
      </c>
      <c r="BA476" s="8">
        <v>3</v>
      </c>
      <c r="BB476" s="8">
        <v>3</v>
      </c>
      <c r="BC476" s="8">
        <v>1</v>
      </c>
      <c r="BD476" s="8">
        <v>1</v>
      </c>
      <c r="BE476" s="8">
        <v>1</v>
      </c>
      <c r="BF476" s="8">
        <v>2</v>
      </c>
      <c r="BG476" s="8">
        <v>3</v>
      </c>
      <c r="BH476" s="8">
        <v>2</v>
      </c>
      <c r="BI476" s="8">
        <v>2</v>
      </c>
      <c r="BJ476" s="8" t="s">
        <v>26</v>
      </c>
      <c r="BK476" s="8" t="s">
        <v>20</v>
      </c>
      <c r="BL476" s="8">
        <v>14</v>
      </c>
      <c r="BM476" s="8" t="s">
        <v>26</v>
      </c>
      <c r="BN476" s="8"/>
      <c r="BO476" s="8">
        <v>1</v>
      </c>
      <c r="BP476" s="34">
        <v>46934</v>
      </c>
      <c r="BQ476" s="8" t="s">
        <v>21</v>
      </c>
      <c r="BR476" s="8" t="s">
        <v>156</v>
      </c>
    </row>
    <row r="477" spans="1:70" ht="15.5" thickBot="1" x14ac:dyDescent="0.35">
      <c r="A477" s="8" t="s">
        <v>26</v>
      </c>
      <c r="B477" s="16">
        <f t="shared" si="18"/>
        <v>408.24000000000007</v>
      </c>
      <c r="C477" s="8" t="s">
        <v>828</v>
      </c>
      <c r="D477" s="8" t="s">
        <v>154</v>
      </c>
      <c r="E477" s="33">
        <v>1</v>
      </c>
      <c r="F477" s="8">
        <v>0</v>
      </c>
      <c r="G477" s="8" t="s">
        <v>22</v>
      </c>
      <c r="H477" s="8" t="s">
        <v>25</v>
      </c>
      <c r="I477" s="8">
        <v>26</v>
      </c>
      <c r="J477" s="8">
        <v>130</v>
      </c>
      <c r="K477" s="8">
        <v>142</v>
      </c>
      <c r="L477" s="16">
        <f>IF( 数据!L477&lt;=6,(数据!L477-1)*权重!B$48,              IF(数据!L477&lt;=12, 5*权重!B$48+(数据!L477-6)*权重!B$49,                              5*权重!B$48+6*权重!B$49+(数据!L477-12)*权重!B$51              )
 )</f>
        <v>3.0833333333333335</v>
      </c>
      <c r="M477" s="16">
        <f>IF( 数据!M477&lt;=6,(数据!M477-1)*权重!C$48,              IF(数据!M477&lt;=12, 5*权重!C$48+(数据!M477-6)*权重!C$49,                              5*权重!C$48+6*权重!C$49+(数据!M477-12)*权重!C$51              )
 )</f>
        <v>2.1</v>
      </c>
      <c r="N477" s="16">
        <f>IF( 数据!N477&lt;=6,(数据!N477-1)*权重!D$48,              IF(数据!N477&lt;=12, 5*权重!D$48+(数据!N477-6)*权重!D$49,                              5*权重!D$48+6*权重!D$49+(数据!N477-12)*权重!D$51              )
 )</f>
        <v>0.64</v>
      </c>
      <c r="O477" s="16">
        <f>IF( 数据!O477&lt;=6,(数据!O477-1)*权重!E$48,              IF(数据!O477&lt;=12, 5*权重!E$48+(数据!O477-6)*权重!E$49,                              5*权重!E$48+6*权重!E$49+(数据!O477-12)*权重!E$51              )
 )</f>
        <v>0</v>
      </c>
      <c r="P477" s="16">
        <f>IF( 数据!P477&lt;=6,(数据!P477-1)*权重!F$48,              IF(数据!P477&lt;=12, 5*权重!F$48+(数据!P477-6)*权重!F$49,                              5*权重!F$48+6*权重!F$49+(数据!P477-12)*权重!F$51              )
 )</f>
        <v>-2.7333333333333329</v>
      </c>
      <c r="Q477" s="16">
        <f>IF( 数据!Q477&lt;=6,(数据!Q477-1)*权重!G$48,              IF(数据!Q477&lt;=12, 5*权重!G$48+(数据!Q477-6)*权重!G$49,                              5*权重!G$48+6*权重!G$49+(数据!Q477-12)*权重!G$51              )
 )</f>
        <v>0</v>
      </c>
      <c r="R477" s="16">
        <f>IF( 数据!R477&lt;=6,(数据!R477-1)*权重!H$48,              IF(数据!R477&lt;=12, 5*权重!H$48+(数据!R477-6)*权重!H$49,                              5*权重!H$48+6*权重!H$49+(数据!R477-12)*权重!H$51              )
 )</f>
        <v>0</v>
      </c>
      <c r="S477" s="16">
        <f>IF( 数据!S477&lt;=6,(数据!S477-1)*权重!I$48,              IF(数据!S477&lt;=12, 5*权重!I$48+(数据!S477-6)*权重!I$49,                              5*权重!I$48+6*权重!I$49+(数据!S477-12)*权重!I$51              )
 )</f>
        <v>16.566666666666666</v>
      </c>
      <c r="T477" s="16">
        <f>IF( 数据!T477&lt;=6,(数据!T477-1)*权重!J$48,              IF(数据!T477&lt;=12, 5*权重!J$48+(数据!T477-6)*权重!J$49,                              5*权重!J$48+6*权重!J$49+(数据!T477-12)*权重!J$51              )
 )</f>
        <v>3.5</v>
      </c>
      <c r="U477" s="16">
        <f>IF( 数据!U477&lt;=6,(数据!U477-1)*权重!K$48,              IF(数据!U477&lt;=12, 5*权重!K$48+(数据!U477-6)*权重!K$49,                              5*权重!K$48+6*权重!K$49+(数据!U477-12)*权重!K$51              )
 )</f>
        <v>0</v>
      </c>
      <c r="V477" s="16">
        <f>IF( 数据!V477&lt;=6,(数据!V477-1)*权重!L$48,              IF(数据!V477&lt;=12, 5*权重!L$48+(数据!V477-6)*权重!L$49,                              5*权重!L$48+6*权重!L$49+(数据!V477-12)*权重!L$51              )
 )</f>
        <v>8.8333333333333339</v>
      </c>
      <c r="W477" s="16">
        <f>IF( 数据!W477&lt;=6,(数据!W477-1)*权重!M$48,              IF(数据!W477&lt;=12, 5*权重!M$48+(数据!W477-6)*权重!M$49,                              5*权重!M$48+6*权重!M$49+(数据!W477-12)*权重!M$51              )
 )</f>
        <v>0.1333333333333333</v>
      </c>
      <c r="X477" s="16">
        <f>IF( 数据!X477&lt;=6,(数据!X477-1)*权重!N$48,              IF(数据!X477&lt;=12, 5*权重!N$48+(数据!X477-6)*权重!N$49,                              5*权重!N$48+6*权重!N$49+(数据!X477-12)*权重!N$51              )
 )</f>
        <v>2.2666666666666666</v>
      </c>
      <c r="Y477" s="16">
        <f>IF( 数据!Y477&lt;=6,(数据!Y477-1)*权重!O$48,              IF(数据!Y477&lt;=12, 5*权重!O$48+(数据!Y477-6)*权重!O$49,                              5*权重!O$48+6*权重!O$49+(数据!Y477-12)*权重!O$51              )
 )</f>
        <v>1.5333333333333332</v>
      </c>
      <c r="Z477" s="16">
        <f>IF( 数据!Z477&lt;=6,(数据!Z477-1)*权重!P$48,              IF(数据!Z477&lt;=10, 5*权重!P$48+(数据!Z477-4)*权重!P$50,                              5*权重!P$48+4*权重!P$50+(数据!Z477-10)*权重!P$52              )  )</f>
        <v>-0.72500000000000009</v>
      </c>
      <c r="AA477" s="16">
        <f>IF( 数据!AA477&lt;=6,(数据!AA477-1)*权重!Q$48,              IF(数据!AA477&lt;=12, 5*权重!Q$48+(数据!AA477-6)*权重!Q$49,                              5*权重!Q$48+6*权重!Q$49+(数据!AA477-12)*权重!Q$51              )
 )</f>
        <v>7.1</v>
      </c>
      <c r="AB477" s="16">
        <f>IF( 数据!AB477&lt;=6,(数据!AB477-1)*权重!R$48,              IF(数据!AB477&lt;=10, 5*权重!R$48+(数据!AB477-4)*权重!R$50,                              5*权重!R$48+4*权重!R$50+(数据!AB477-10)*权重!R$52              )  )</f>
        <v>53.75</v>
      </c>
      <c r="AC477" s="16">
        <f>IF( 数据!AC477&lt;=6,(数据!AC477-1)*权重!S$48,              IF(数据!AC477&lt;=12, 5*权重!S$48+(数据!AC477-6)*权重!S$49,                              5*权重!S$48+6*权重!S$49+(数据!AC477-12)*权重!S$51              )
 )</f>
        <v>19.5</v>
      </c>
      <c r="AD477" s="16">
        <f>IF( 数据!AD477&lt;=6,(数据!AD477-1)*权重!T$48,              IF(数据!AD477&lt;=12, 5*权重!T$48+(数据!AD477-6)*权重!T$49,                              5*权重!T$48+6*权重!T$49+(数据!AD477-12)*权重!T$51              )
 )</f>
        <v>-1.5999999999999996</v>
      </c>
      <c r="AE477" s="16">
        <f>IF( 数据!AE477&lt;=6,(数据!AE477-1)*权重!U$48,              IF(数据!AE477&lt;=10, 5*权重!U$48+(数据!AE477-4)*权重!U$50,                              5*权重!U$48+4*权重!U$50+(数据!AE477-10)*权重!U$52              )  )</f>
        <v>-2.4499999999999993</v>
      </c>
      <c r="AF477" s="16">
        <f>IF( 数据!AF477&lt;=6,(数据!AF477-1)*权重!V$48,              IF(数据!AF477&lt;=10, 5*权重!V$48+(数据!AF477-4)*权重!V$50,                              5*权重!V$48+4*权重!V$50+(数据!AF477-10)*权重!V$52              )  )</f>
        <v>6.8250000000000011</v>
      </c>
      <c r="AG477" s="16">
        <f>IF( 数据!AG477&lt;=6,(数据!AG477-1)*权重!W$48,              IF(数据!AG477&lt;=12, 5*权重!W$48+(数据!AG477-6)*权重!W$49,                              5*权重!W$48+6*权重!W$49+(数据!AG477-12)*权重!W$51              )
 )</f>
        <v>3.75</v>
      </c>
      <c r="AH477" s="16">
        <f>IF( 数据!AH477&lt;=6,(数据!AH477-1)*权重!X$48,              IF(数据!AH477&lt;=10, 5*权重!X$48+(数据!AH477-4)*权重!X$50,                              5*权重!X$48+4*权重!X$50+(数据!AH477-10)*权重!X$52              )  )</f>
        <v>-0.27500000000000002</v>
      </c>
      <c r="AI477" s="16">
        <f>IF( 数据!AI477&lt;=6,(数据!AI477-1)*权重!Y$48,              IF(数据!AI477&lt;=12, 5*权重!Y$48+(数据!AI477-6)*权重!Y$49,                              5*权重!Y$48+6*权重!Y$49+(数据!AI477-12)*权重!Y$51              )
 )</f>
        <v>0.53333333333333333</v>
      </c>
      <c r="AJ477" s="16">
        <f>IF( 数据!AJ477&lt;=6,(数据!AJ477-1)*权重!Z$48,              IF(数据!AJ477&lt;=10, 5*权重!Z$48+(数据!AJ477-4)*权重!Z$50,                              5*权重!Z$48+4*权重!Z$50+(数据!AJ477-10)*权重!Z$52              )  )</f>
        <v>8.0750000000000011</v>
      </c>
      <c r="AK477" s="16">
        <f>IF( 数据!AK477&lt;=6,(数据!AK477-1)*权重!AA$48,              IF(数据!AK477&lt;=10, 5*权重!AA$48+(数据!AK477-4)*权重!AA$50,                              5*权重!AA$48+4*权重!AA$50+(数据!AK477-10)*权重!AA$52              )  )</f>
        <v>-1.625</v>
      </c>
      <c r="AL477" s="16">
        <f>IF( 数据!AL477&lt;=6,(数据!AL477-1)*权重!AB$48,              IF(数据!AL477&lt;=12, 5*权重!AB$48+(数据!AL477-6)*权重!AB$49,                              5*权重!AB$48+6*权重!AB$49+(数据!AL477-12)*权重!AB$51              )
 )</f>
        <v>13.5</v>
      </c>
      <c r="AM477" s="16">
        <f>IF( 数据!AM477&lt;=6,(数据!AM477-1)*权重!AC$48,              IF(数据!AM477&lt;=12, 5*权重!AC$48+(数据!AM477-6)*权重!AC$49,                              5*权重!AC$48+6*权重!AC$49+(数据!AM477-12)*权重!AC$51              )
 )</f>
        <v>8.8666666666666671</v>
      </c>
      <c r="AN477" s="16">
        <f>IF( 数据!AN477&lt;=6,(数据!AN477-1)*权重!AD$48,              IF(数据!AN477&lt;=12, 5*权重!AD$48+(数据!AN477-6)*权重!AD$49,                              5*权重!AD$48+6*权重!AD$49+(数据!AN477-12)*权重!AD$51              )
 )</f>
        <v>77.333333333333329</v>
      </c>
      <c r="AO477" s="16">
        <f>IF( 数据!AO477&lt;=6,(数据!AO477-1)*权重!AE$48,              IF(数据!AO477&lt;=12, 5*权重!AE$48+(数据!AO477-6)*权重!AE$49,                              5*权重!AE$48+6*权重!AE$49+(数据!AO477-12)*权重!AE$51              )
 )</f>
        <v>15.1</v>
      </c>
      <c r="AP477" s="16">
        <f>IF( 数据!AP477&lt;=6,(数据!AP477-1)*权重!AF$48,              IF(数据!AP477&lt;=12, 5*权重!AF$48+(数据!AP477-6)*权重!AF$49,                              5*权重!AF$48+6*权重!AF$49+(数据!AP477-12)*权重!AF$51              )
 )</f>
        <v>13.5</v>
      </c>
      <c r="AQ477" s="16">
        <f>IF( 数据!AQ477&lt;=6,(数据!AQ477-1)*权重!AG$48,              IF(数据!AQ477&lt;=12, 5*权重!AG$48+(数据!AQ477-6)*权重!AG$49,                              5*权重!AG$48+6*权重!AG$49+(数据!AQ477-12)*权重!AG$51              )
 )</f>
        <v>16.966666666666669</v>
      </c>
      <c r="AR477" s="16">
        <f>IF( 数据!AR477&lt;=6,(数据!AR477-1)*权重!AH$48,              IF(数据!AR477&lt;=12, 5*权重!AH$48+(数据!AR477-6)*权重!AH$49,                              5*权重!AH$48+6*权重!AH$49+(数据!AR477-12)*权重!AH$51              )
 )</f>
        <v>15.733333333333333</v>
      </c>
      <c r="AS477" s="16">
        <f>IF( 数据!AS477&lt;=6,(数据!AS477-1)*权重!AI$48,              IF(数据!AS477&lt;=12, 5*权重!AI$48+(数据!AS477-6)*权重!AI$49,                              5*权重!AI$48+6*权重!AI$49+(数据!AS477-12)*权重!AI$51              )
 )</f>
        <v>6.6500000000000012</v>
      </c>
      <c r="AT477" s="16">
        <f>IF( 数据!AT477&lt;=6,(数据!AT477-1)*权重!AJ$48,              IF(数据!AT477&lt;=12, 5*权重!AJ$48+(数据!AT477-6)*权重!AJ$49,                              5*权重!AJ$48+6*权重!AJ$49+(数据!AT477-12)*权重!AJ$51              )
 )</f>
        <v>76.75</v>
      </c>
      <c r="AU477" s="16">
        <f>IF( 数据!AU477&lt;=6,(数据!AU477-1)*权重!AK$48,              IF(数据!AU477&lt;=12, 5*权重!AK$48+(数据!AU477-6)*权重!AK$49,                              5*权重!AK$48+6*权重!AK$49+(数据!AU477-12)*权重!AK$51              )
 )</f>
        <v>6.2333333333333334</v>
      </c>
      <c r="AV477" s="16">
        <f>IF( 数据!AV477&lt;=6,(数据!AV477-1)*权重!AL$48,              IF(数据!AV477&lt;=10, 5*权重!AL$48+(数据!AV477-4)*权重!AL$50,                              5*权重!AL$48+4*权重!AL$50+(数据!AV477-10)*权重!AL$52              )  )</f>
        <v>2.5499999999999998</v>
      </c>
      <c r="AW477" s="16">
        <f>IF( 数据!AW477&lt;=6,(数据!AW477-1)*权重!AM$48,              IF(数据!AW477&lt;=10, 5*权重!AM$48+(数据!AW477-4)*权重!AM$50,                              5*权重!AM$48+4*权重!AM$50+(数据!AW477-10)*权重!AM$52              )  )</f>
        <v>4.2</v>
      </c>
      <c r="AX477" s="16">
        <f>IF( 数据!AX477&lt;=6,(数据!AX477-1)*权重!AN$48,              IF(数据!AX477&lt;=10, 5*权重!AN$48+(数据!AX477-4)*权重!AN$50,                              5*权重!AN$48+4*权重!AN$50+(数据!AX477-10)*权重!AN$52              )  )</f>
        <v>22.074999999999999</v>
      </c>
      <c r="AY477" s="8">
        <v>1</v>
      </c>
      <c r="AZ477" s="8">
        <v>2</v>
      </c>
      <c r="BA477" s="8">
        <v>1</v>
      </c>
      <c r="BB477" s="8">
        <v>3</v>
      </c>
      <c r="BC477" s="8">
        <v>2</v>
      </c>
      <c r="BD477" s="8">
        <v>2</v>
      </c>
      <c r="BE477" s="8">
        <v>2</v>
      </c>
      <c r="BF477" s="8">
        <v>1</v>
      </c>
      <c r="BG477" s="8">
        <v>3</v>
      </c>
      <c r="BH477" s="8">
        <v>1</v>
      </c>
      <c r="BI477" s="8">
        <v>1</v>
      </c>
      <c r="BJ477" s="8" t="s">
        <v>26</v>
      </c>
      <c r="BK477" s="8" t="s">
        <v>20</v>
      </c>
      <c r="BL477" s="8">
        <v>10</v>
      </c>
      <c r="BM477" s="8" t="s">
        <v>26</v>
      </c>
      <c r="BN477" s="8"/>
      <c r="BO477" s="8">
        <v>34</v>
      </c>
      <c r="BP477" s="34">
        <v>46568</v>
      </c>
      <c r="BQ477" s="8" t="s">
        <v>21</v>
      </c>
      <c r="BR477" s="8" t="s">
        <v>156</v>
      </c>
    </row>
    <row r="478" spans="1:70" ht="15.5" thickBot="1" x14ac:dyDescent="0.35">
      <c r="A478" s="8" t="s">
        <v>26</v>
      </c>
      <c r="B478" s="16">
        <f t="shared" si="18"/>
        <v>323.435</v>
      </c>
      <c r="C478" s="8" t="s">
        <v>829</v>
      </c>
      <c r="D478" s="8" t="s">
        <v>154</v>
      </c>
      <c r="E478" s="33">
        <v>1</v>
      </c>
      <c r="F478" s="8">
        <v>0</v>
      </c>
      <c r="G478" s="8" t="s">
        <v>155</v>
      </c>
      <c r="H478" s="8" t="s">
        <v>32</v>
      </c>
      <c r="I478" s="8">
        <v>34</v>
      </c>
      <c r="J478" s="8">
        <v>125</v>
      </c>
      <c r="K478" s="8">
        <v>134</v>
      </c>
      <c r="L478" s="16">
        <f>IF( 数据!L478&lt;=6,(数据!L478-1)*权重!B$48,              IF(数据!L478&lt;=12, 5*权重!B$48+(数据!L478-6)*权重!B$49,                              5*权重!B$48+6*权重!B$49+(数据!L478-12)*权重!B$51              )
 )</f>
        <v>3.3333333333333335</v>
      </c>
      <c r="M478" s="16">
        <f>IF( 数据!M478&lt;=6,(数据!M478-1)*权重!C$48,              IF(数据!M478&lt;=12, 5*权重!C$48+(数据!M478-6)*权重!C$49,                              5*权重!C$48+6*权重!C$49+(数据!M478-12)*权重!C$51              )
 )</f>
        <v>1.1599999999999999</v>
      </c>
      <c r="N478" s="16">
        <f>IF( 数据!N478&lt;=6,(数据!N478-1)*权重!D$48,              IF(数据!N478&lt;=12, 5*权重!D$48+(数据!N478-6)*权重!D$49,                              5*权重!D$48+6*权重!D$49+(数据!N478-12)*权重!D$51              )
 )</f>
        <v>0</v>
      </c>
      <c r="O478" s="16">
        <f>IF( 数据!O478&lt;=6,(数据!O478-1)*权重!E$48,              IF(数据!O478&lt;=12, 5*权重!E$48+(数据!O478-6)*权重!E$49,                              5*权重!E$48+6*权重!E$49+(数据!O478-12)*权重!E$51              )
 )</f>
        <v>0</v>
      </c>
      <c r="P478" s="16">
        <f>IF( 数据!P478&lt;=6,(数据!P478-1)*权重!F$48,              IF(数据!P478&lt;=12, 5*权重!F$48+(数据!P478-6)*权重!F$49,                              5*权重!F$48+6*权重!F$49+(数据!P478-12)*权重!F$51              )
 )</f>
        <v>-3.5666666666666664</v>
      </c>
      <c r="Q478" s="16">
        <f>IF( 数据!Q478&lt;=6,(数据!Q478-1)*权重!G$48,              IF(数据!Q478&lt;=12, 5*权重!G$48+(数据!Q478-6)*权重!G$49,                              5*权重!G$48+6*权重!G$49+(数据!Q478-12)*权重!G$51              )
 )</f>
        <v>0</v>
      </c>
      <c r="R478" s="16">
        <f>IF( 数据!R478&lt;=6,(数据!R478-1)*权重!H$48,              IF(数据!R478&lt;=12, 5*权重!H$48+(数据!R478-6)*权重!H$49,                              5*权重!H$48+6*权重!H$49+(数据!R478-12)*权重!H$51              )
 )</f>
        <v>0</v>
      </c>
      <c r="S478" s="16">
        <f>IF( 数据!S478&lt;=6,(数据!S478-1)*权重!I$48,              IF(数据!S478&lt;=12, 5*权重!I$48+(数据!S478-6)*权重!I$49,                              5*权重!I$48+6*权重!I$49+(数据!S478-12)*权重!I$51              )
 )</f>
        <v>1.2</v>
      </c>
      <c r="T478" s="16">
        <f>IF( 数据!T478&lt;=6,(数据!T478-1)*权重!J$48,              IF(数据!T478&lt;=12, 5*权重!J$48+(数据!T478-6)*权重!J$49,                              5*权重!J$48+6*权重!J$49+(数据!T478-12)*权重!J$51              )
 )</f>
        <v>1.4</v>
      </c>
      <c r="U478" s="16">
        <f>IF( 数据!U478&lt;=6,(数据!U478-1)*权重!K$48,              IF(数据!U478&lt;=12, 5*权重!K$48+(数据!U478-6)*权重!K$49,                              5*权重!K$48+6*权重!K$49+(数据!U478-12)*权重!K$51              )
 )</f>
        <v>0</v>
      </c>
      <c r="V478" s="16">
        <f>IF( 数据!V478&lt;=6,(数据!V478-1)*权重!L$48,              IF(数据!V478&lt;=12, 5*权重!L$48+(数据!V478-6)*权重!L$49,                              5*权重!L$48+6*权重!L$49+(数据!V478-12)*权重!L$51              )
 )</f>
        <v>0</v>
      </c>
      <c r="W478" s="16">
        <f>IF( 数据!W478&lt;=6,(数据!W478-1)*权重!M$48,              IF(数据!W478&lt;=12, 5*权重!M$48+(数据!W478-6)*权重!M$49,                              5*权重!M$48+6*权重!M$49+(数据!W478-12)*权重!M$51              )
 )</f>
        <v>-0.56666666666666665</v>
      </c>
      <c r="X478" s="16">
        <f>IF( 数据!X478&lt;=6,(数据!X478-1)*权重!N$48,              IF(数据!X478&lt;=12, 5*权重!N$48+(数据!X478-6)*权重!N$49,                              5*权重!N$48+6*权重!N$49+(数据!X478-12)*权重!N$51              )
 )</f>
        <v>2.2166666666666663</v>
      </c>
      <c r="Y478" s="16">
        <f>IF( 数据!Y478&lt;=6,(数据!Y478-1)*权重!O$48,              IF(数据!Y478&lt;=12, 5*权重!O$48+(数据!Y478-6)*权重!O$49,                              5*权重!O$48+6*权重!O$49+(数据!Y478-12)*权重!O$51              )
 )</f>
        <v>0</v>
      </c>
      <c r="Z478" s="16">
        <f>IF( 数据!Z478&lt;=6,(数据!Z478-1)*权重!P$48,              IF(数据!Z478&lt;=10, 5*权重!P$48+(数据!Z478-4)*权重!P$50,                              5*权重!P$48+4*权重!P$50+(数据!Z478-10)*权重!P$52              )  )</f>
        <v>-0.44000000000000006</v>
      </c>
      <c r="AA478" s="16">
        <f>IF( 数据!AA478&lt;=6,(数据!AA478-1)*权重!Q$48,              IF(数据!AA478&lt;=12, 5*权重!Q$48+(数据!AA478-6)*权重!Q$49,                              5*权重!Q$48+6*权重!Q$49+(数据!AA478-12)*权重!Q$51              )
 )</f>
        <v>7.1666666666666661</v>
      </c>
      <c r="AB478" s="16">
        <f>IF( 数据!AB478&lt;=6,(数据!AB478-1)*权重!R$48,              IF(数据!AB478&lt;=10, 5*权重!R$48+(数据!AB478-4)*权重!R$50,                              5*权重!R$48+4*权重!R$50+(数据!AB478-10)*权重!R$52              )  )</f>
        <v>56.75</v>
      </c>
      <c r="AC478" s="16">
        <f>IF( 数据!AC478&lt;=6,(数据!AC478-1)*权重!S$48,              IF(数据!AC478&lt;=12, 5*权重!S$48+(数据!AC478-6)*权重!S$49,                              5*权重!S$48+6*权重!S$49+(数据!AC478-12)*权重!S$51              )
 )</f>
        <v>19.5</v>
      </c>
      <c r="AD478" s="16">
        <f>IF( 数据!AD478&lt;=6,(数据!AD478-1)*权重!T$48,              IF(数据!AD478&lt;=12, 5*权重!T$48+(数据!AD478-6)*权重!T$49,                              5*权重!T$48+6*权重!T$49+(数据!AD478-12)*权重!T$51              )
 )</f>
        <v>-1.5999999999999996</v>
      </c>
      <c r="AE478" s="16">
        <f>IF( 数据!AE478&lt;=6,(数据!AE478-1)*权重!U$48,              IF(数据!AE478&lt;=10, 5*权重!U$48+(数据!AE478-4)*权重!U$50,                              5*权重!U$48+4*权重!U$50+(数据!AE478-10)*权重!U$52              )  )</f>
        <v>-2.7249999999999996</v>
      </c>
      <c r="AF478" s="16">
        <f>IF( 数据!AF478&lt;=6,(数据!AF478-1)*权重!V$48,              IF(数据!AF478&lt;=10, 5*权重!V$48+(数据!AF478-4)*权重!V$50,                              5*权重!V$48+4*权重!V$50+(数据!AF478-10)*权重!V$52              )  )</f>
        <v>6.3000000000000007</v>
      </c>
      <c r="AG478" s="16">
        <f>IF( 数据!AG478&lt;=6,(数据!AG478-1)*权重!W$48,              IF(数据!AG478&lt;=12, 5*权重!W$48+(数据!AG478-6)*权重!W$49,                              5*权重!W$48+6*权重!W$49+(数据!AG478-12)*权重!W$51              )
 )</f>
        <v>7</v>
      </c>
      <c r="AH478" s="16">
        <f>IF( 数据!AH478&lt;=6,(数据!AH478-1)*权重!X$48,              IF(数据!AH478&lt;=10, 5*权重!X$48+(数据!AH478-4)*权重!X$50,                              5*权重!X$48+4*权重!X$50+(数据!AH478-10)*权重!X$52              )  )</f>
        <v>-0.27500000000000002</v>
      </c>
      <c r="AI478" s="16">
        <f>IF( 数据!AI478&lt;=6,(数据!AI478-1)*权重!Y$48,              IF(数据!AI478&lt;=12, 5*权重!Y$48+(数据!AI478-6)*权重!Y$49,                              5*权重!Y$48+6*权重!Y$49+(数据!AI478-12)*权重!Y$51              )
 )</f>
        <v>0.04</v>
      </c>
      <c r="AJ478" s="16">
        <f>IF( 数据!AJ478&lt;=6,(数据!AJ478-1)*权重!Z$48,              IF(数据!AJ478&lt;=10, 5*权重!Z$48+(数据!AJ478-4)*权重!Z$50,                              5*权重!Z$48+4*权重!Z$50+(数据!AJ478-10)*权重!Z$52              )  )</f>
        <v>8.6625000000000014</v>
      </c>
      <c r="AK478" s="16">
        <f>IF( 数据!AK478&lt;=6,(数据!AK478-1)*权重!AA$48,              IF(数据!AK478&lt;=10, 5*权重!AA$48+(数据!AK478-4)*权重!AA$50,                              5*权重!AA$48+4*权重!AA$50+(数据!AK478-10)*权重!AA$52              )  )</f>
        <v>-1.2750000000000001</v>
      </c>
      <c r="AL478" s="16">
        <f>IF( 数据!AL478&lt;=6,(数据!AL478-1)*权重!AB$48,              IF(数据!AL478&lt;=12, 5*权重!AB$48+(数据!AL478-6)*权重!AB$49,                              5*权重!AB$48+6*权重!AB$49+(数据!AL478-12)*权重!AB$51              )
 )</f>
        <v>13.5</v>
      </c>
      <c r="AM478" s="16">
        <f>IF( 数据!AM478&lt;=6,(数据!AM478-1)*权重!AC$48,              IF(数据!AM478&lt;=12, 5*权重!AC$48+(数据!AM478-6)*权重!AC$49,                              5*权重!AC$48+6*权重!AC$49+(数据!AM478-12)*权重!AC$51              )
 )</f>
        <v>8.8666666666666671</v>
      </c>
      <c r="AN478" s="16">
        <f>IF( 数据!AN478&lt;=6,(数据!AN478-1)*权重!AD$48,              IF(数据!AN478&lt;=12, 5*权重!AD$48+(数据!AN478-6)*权重!AD$49,                              5*权重!AD$48+6*权重!AD$49+(数据!AN478-12)*权重!AD$51              )
 )</f>
        <v>39.041666666666664</v>
      </c>
      <c r="AO478" s="16">
        <f>IF( 数据!AO478&lt;=6,(数据!AO478-1)*权重!AE$48,              IF(数据!AO478&lt;=12, 5*权重!AE$48+(数据!AO478-6)*权重!AE$49,                              5*权重!AE$48+6*权重!AE$49+(数据!AO478-12)*权重!AE$51              )
 )</f>
        <v>15.1</v>
      </c>
      <c r="AP478" s="16">
        <f>IF( 数据!AP478&lt;=6,(数据!AP478-1)*权重!AF$48,              IF(数据!AP478&lt;=12, 5*权重!AF$48+(数据!AP478-6)*权重!AF$49,                              5*权重!AF$48+6*权重!AF$49+(数据!AP478-12)*权重!AF$51              )
 )</f>
        <v>19.3</v>
      </c>
      <c r="AQ478" s="16">
        <f>IF( 数据!AQ478&lt;=6,(数据!AQ478-1)*权重!AG$48,              IF(数据!AQ478&lt;=12, 5*权重!AG$48+(数据!AQ478-6)*权重!AG$49,                              5*权重!AG$48+6*权重!AG$49+(数据!AQ478-12)*权重!AG$51              )
 )</f>
        <v>16.133333333333333</v>
      </c>
      <c r="AR478" s="16">
        <f>IF( 数据!AR478&lt;=6,(数据!AR478-1)*权重!AH$48,              IF(数据!AR478&lt;=12, 5*权重!AH$48+(数据!AR478-6)*权重!AH$49,                              5*权重!AH$48+6*权重!AH$49+(数据!AR478-12)*权重!AH$51              )
 )</f>
        <v>14.566666666666665</v>
      </c>
      <c r="AS478" s="16">
        <f>IF( 数据!AS478&lt;=6,(数据!AS478-1)*权重!AI$48,              IF(数据!AS478&lt;=12, 5*权重!AI$48+(数据!AS478-6)*权重!AI$49,                              5*权重!AI$48+6*权重!AI$49+(数据!AS478-12)*权重!AI$51              )
 )</f>
        <v>6.6500000000000012</v>
      </c>
      <c r="AT478" s="16">
        <f>IF( 数据!AT478&lt;=6,(数据!AT478-1)*权重!AJ$48,              IF(数据!AT478&lt;=12, 5*权重!AJ$48+(数据!AT478-6)*权重!AJ$49,                              5*权重!AJ$48+6*权重!AJ$49+(数据!AT478-12)*权重!AJ$51              )
 )</f>
        <v>42.083333333333336</v>
      </c>
      <c r="AU478" s="16">
        <f>IF( 数据!AU478&lt;=6,(数据!AU478-1)*权重!AK$48,              IF(数据!AU478&lt;=12, 5*权重!AK$48+(数据!AU478-6)*权重!AK$49,                              5*权重!AK$48+6*权重!AK$49+(数据!AU478-12)*权重!AK$51              )
 )</f>
        <v>14.2</v>
      </c>
      <c r="AV478" s="16">
        <f>IF( 数据!AV478&lt;=6,(数据!AV478-1)*权重!AL$48,              IF(数据!AV478&lt;=10, 5*权重!AL$48+(数据!AV478-4)*权重!AL$50,                              5*权重!AL$48+4*权重!AL$50+(数据!AV478-10)*权重!AL$52              )  )</f>
        <v>2.9749999999999996</v>
      </c>
      <c r="AW478" s="16">
        <f>IF( 数据!AW478&lt;=6,(数据!AW478-1)*权重!AM$48,              IF(数据!AW478&lt;=10, 5*权重!AM$48+(数据!AW478-4)*权重!AM$50,                              5*权重!AM$48+4*权重!AM$50+(数据!AW478-10)*权重!AM$52              )  )</f>
        <v>3.8250000000000002</v>
      </c>
      <c r="AX478" s="16">
        <f>IF( 数据!AX478&lt;=6,(数据!AX478-1)*权重!AN$48,              IF(数据!AX478&lt;=10, 5*权重!AN$48+(数据!AX478-4)*权重!AN$50,                              5*权重!AN$48+4*权重!AN$50+(数据!AX478-10)*权重!AN$52              )  )</f>
        <v>22.912499999999998</v>
      </c>
      <c r="AY478" s="8">
        <v>16</v>
      </c>
      <c r="AZ478" s="8">
        <v>11</v>
      </c>
      <c r="BA478" s="8">
        <v>13</v>
      </c>
      <c r="BB478" s="8">
        <v>13</v>
      </c>
      <c r="BC478" s="8">
        <v>13</v>
      </c>
      <c r="BD478" s="8">
        <v>15</v>
      </c>
      <c r="BE478" s="8">
        <v>13</v>
      </c>
      <c r="BF478" s="8">
        <v>12</v>
      </c>
      <c r="BG478" s="8">
        <v>5</v>
      </c>
      <c r="BH478" s="8">
        <v>13</v>
      </c>
      <c r="BI478" s="8">
        <v>13</v>
      </c>
      <c r="BJ478" s="8" t="s">
        <v>26</v>
      </c>
      <c r="BK478" s="8" t="s">
        <v>20</v>
      </c>
      <c r="BL478" s="8">
        <v>14</v>
      </c>
      <c r="BM478" s="8" t="s">
        <v>26</v>
      </c>
      <c r="BN478" s="8"/>
      <c r="BO478" s="8" t="s">
        <v>26</v>
      </c>
      <c r="BP478" s="34">
        <v>46203</v>
      </c>
      <c r="BQ478" s="8" t="s">
        <v>21</v>
      </c>
      <c r="BR478" s="8" t="s">
        <v>156</v>
      </c>
    </row>
    <row r="479" spans="1:70" ht="15.5" thickBot="1" x14ac:dyDescent="0.35">
      <c r="A479" s="8" t="s">
        <v>26</v>
      </c>
      <c r="B479" s="16">
        <f t="shared" si="18"/>
        <v>309.01916666666665</v>
      </c>
      <c r="C479" s="8" t="s">
        <v>830</v>
      </c>
      <c r="D479" s="8" t="s">
        <v>154</v>
      </c>
      <c r="E479" s="33">
        <v>1</v>
      </c>
      <c r="F479" s="8">
        <v>0</v>
      </c>
      <c r="G479" s="8" t="s">
        <v>831</v>
      </c>
      <c r="H479" s="8" t="s">
        <v>32</v>
      </c>
      <c r="I479" s="8">
        <v>32</v>
      </c>
      <c r="J479" s="8">
        <v>89</v>
      </c>
      <c r="K479" s="8">
        <v>120</v>
      </c>
      <c r="L479" s="16">
        <f>IF( 数据!L479&lt;=6,(数据!L479-1)*权重!B$48,              IF(数据!L479&lt;=12, 5*权重!B$48+(数据!L479-6)*权重!B$49,                              5*权重!B$48+6*权重!B$49+(数据!L479-12)*权重!B$51              )
 )</f>
        <v>3.1666666666666665</v>
      </c>
      <c r="M479" s="16">
        <f>IF( 数据!M479&lt;=6,(数据!M479-1)*权重!C$48,              IF(数据!M479&lt;=12, 5*权重!C$48+(数据!M479-6)*权重!C$49,                              5*权重!C$48+6*权重!C$49+(数据!M479-12)*权重!C$51              )
 )</f>
        <v>0.57999999999999996</v>
      </c>
      <c r="N479" s="16">
        <f>IF( 数据!N479&lt;=6,(数据!N479-1)*权重!D$48,              IF(数据!N479&lt;=12, 5*权重!D$48+(数据!N479-6)*权重!D$49,                              5*权重!D$48+6*权重!D$49+(数据!N479-12)*权重!D$51              )
 )</f>
        <v>0</v>
      </c>
      <c r="O479" s="16">
        <f>IF( 数据!O479&lt;=6,(数据!O479-1)*权重!E$48,              IF(数据!O479&lt;=12, 5*权重!E$48+(数据!O479-6)*权重!E$49,                              5*权重!E$48+6*权重!E$49+(数据!O479-12)*权重!E$51              )
 )</f>
        <v>0</v>
      </c>
      <c r="P479" s="16">
        <f>IF( 数据!P479&lt;=6,(数据!P479-1)*权重!F$48,              IF(数据!P479&lt;=12, 5*权重!F$48+(数据!P479-6)*权重!F$49,                              5*权重!F$48+6*权重!F$49+(数据!P479-12)*权重!F$51              )
 )</f>
        <v>-3.5666666666666664</v>
      </c>
      <c r="Q479" s="16">
        <f>IF( 数据!Q479&lt;=6,(数据!Q479-1)*权重!G$48,              IF(数据!Q479&lt;=12, 5*权重!G$48+(数据!Q479-6)*权重!G$49,                              5*权重!G$48+6*权重!G$49+(数据!Q479-12)*权重!G$51              )
 )</f>
        <v>0</v>
      </c>
      <c r="R479" s="16">
        <f>IF( 数据!R479&lt;=6,(数据!R479-1)*权重!H$48,              IF(数据!R479&lt;=12, 5*权重!H$48+(数据!R479-6)*权重!H$49,                              5*权重!H$48+6*权重!H$49+(数据!R479-12)*权重!H$51              )
 )</f>
        <v>0</v>
      </c>
      <c r="S479" s="16">
        <f>IF( 数据!S479&lt;=6,(数据!S479-1)*权重!I$48,              IF(数据!S479&lt;=12, 5*权重!I$48+(数据!S479-6)*权重!I$49,                              5*权重!I$48+6*权重!I$49+(数据!S479-12)*权重!I$51              )
 )</f>
        <v>1.2</v>
      </c>
      <c r="T479" s="16">
        <f>IF( 数据!T479&lt;=6,(数据!T479-1)*权重!J$48,              IF(数据!T479&lt;=12, 5*权重!J$48+(数据!T479-6)*权重!J$49,                              5*权重!J$48+6*权重!J$49+(数据!T479-12)*权重!J$51              )
 )</f>
        <v>0.7</v>
      </c>
      <c r="U479" s="16">
        <f>IF( 数据!U479&lt;=6,(数据!U479-1)*权重!K$48,              IF(数据!U479&lt;=12, 5*权重!K$48+(数据!U479-6)*权重!K$49,                              5*权重!K$48+6*权重!K$49+(数据!U479-12)*权重!K$51              )
 )</f>
        <v>0</v>
      </c>
      <c r="V479" s="16">
        <f>IF( 数据!V479&lt;=6,(数据!V479-1)*权重!L$48,              IF(数据!V479&lt;=12, 5*权重!L$48+(数据!V479-6)*权重!L$49,                              5*权重!L$48+6*权重!L$49+(数据!V479-12)*权重!L$51              )
 )</f>
        <v>0</v>
      </c>
      <c r="W479" s="16">
        <f>IF( 数据!W479&lt;=6,(数据!W479-1)*权重!M$48,              IF(数据!W479&lt;=12, 5*权重!M$48+(数据!W479-6)*权重!M$49,                              5*权重!M$48+6*权重!M$49+(数据!W479-12)*权重!M$51              )
 )</f>
        <v>-0.56666666666666665</v>
      </c>
      <c r="X479" s="16">
        <f>IF( 数据!X479&lt;=6,(数据!X479-1)*权重!N$48,              IF(数据!X479&lt;=12, 5*权重!N$48+(数据!X479-6)*权重!N$49,                              5*权重!N$48+6*权重!N$49+(数据!X479-12)*权重!N$51              )
 )</f>
        <v>2.2166666666666663</v>
      </c>
      <c r="Y479" s="16">
        <f>IF( 数据!Y479&lt;=6,(数据!Y479-1)*权重!O$48,              IF(数据!Y479&lt;=12, 5*权重!O$48+(数据!Y479-6)*权重!O$49,                              5*权重!O$48+6*权重!O$49+(数据!Y479-12)*权重!O$51              )
 )</f>
        <v>0.48</v>
      </c>
      <c r="Z479" s="16">
        <f>IF( 数据!Z479&lt;=6,(数据!Z479-1)*权重!P$48,              IF(数据!Z479&lt;=10, 5*权重!P$48+(数据!Z479-4)*权重!P$50,                              5*权重!P$48+4*权重!P$50+(数据!Z479-10)*权重!P$52              )  )</f>
        <v>-0.88000000000000012</v>
      </c>
      <c r="AA479" s="16">
        <f>IF( 数据!AA479&lt;=6,(数据!AA479-1)*权重!Q$48,              IF(数据!AA479&lt;=12, 5*权重!Q$48+(数据!AA479-6)*权重!Q$49,                              5*权重!Q$48+6*权重!Q$49+(数据!AA479-12)*权重!Q$51              )
 )</f>
        <v>5.8</v>
      </c>
      <c r="AB479" s="16">
        <f>IF( 数据!AB479&lt;=6,(数据!AB479-1)*权重!R$48,              IF(数据!AB479&lt;=10, 5*权重!R$48+(数据!AB479-4)*权重!R$50,                              5*权重!R$48+4*权重!R$50+(数据!AB479-10)*权重!R$52              )  )</f>
        <v>55.25</v>
      </c>
      <c r="AC479" s="16">
        <f>IF( 数据!AC479&lt;=6,(数据!AC479-1)*权重!S$48,              IF(数据!AC479&lt;=12, 5*权重!S$48+(数据!AC479-6)*权重!S$49,                              5*权重!S$48+6*权重!S$49+(数据!AC479-12)*权重!S$51              )
 )</f>
        <v>18</v>
      </c>
      <c r="AD479" s="16">
        <f>IF( 数据!AD479&lt;=6,(数据!AD479-1)*权重!T$48,              IF(数据!AD479&lt;=12, 5*权重!T$48+(数据!AD479-6)*权重!T$49,                              5*权重!T$48+6*权重!T$49+(数据!AD479-12)*权重!T$51              )
 )</f>
        <v>-6.666666666666643E-2</v>
      </c>
      <c r="AE479" s="16">
        <f>IF( 数据!AE479&lt;=6,(数据!AE479-1)*权重!U$48,              IF(数据!AE479&lt;=10, 5*权重!U$48+(数据!AE479-4)*权重!U$50,                              5*权重!U$48+4*权重!U$50+(数据!AE479-10)*权重!U$52              )  )</f>
        <v>-2.4499999999999993</v>
      </c>
      <c r="AF479" s="16">
        <f>IF( 数据!AF479&lt;=6,(数据!AF479-1)*权重!V$48,              IF(数据!AF479&lt;=10, 5*权重!V$48+(数据!AF479-4)*权重!V$50,                              5*权重!V$48+4*权重!V$50+(数据!AF479-10)*权重!V$52              )  )</f>
        <v>6.8250000000000011</v>
      </c>
      <c r="AG479" s="16">
        <f>IF( 数据!AG479&lt;=6,(数据!AG479-1)*权重!W$48,              IF(数据!AG479&lt;=12, 5*权重!W$48+(数据!AG479-6)*权重!W$49,                              5*权重!W$48+6*权重!W$49+(数据!AG479-12)*权重!W$51              )
 )</f>
        <v>3.75</v>
      </c>
      <c r="AH479" s="16">
        <f>IF( 数据!AH479&lt;=6,(数据!AH479-1)*权重!X$48,              IF(数据!AH479&lt;=10, 5*权重!X$48+(数据!AH479-4)*权重!X$50,                              5*权重!X$48+4*权重!X$50+(数据!AH479-10)*权重!X$52              )  )</f>
        <v>-0.38750000000000001</v>
      </c>
      <c r="AI479" s="16">
        <f>IF( 数据!AI479&lt;=6,(数据!AI479-1)*权重!Y$48,              IF(数据!AI479&lt;=12, 5*权重!Y$48+(数据!AI479-6)*权重!Y$49,                              5*权重!Y$48+6*权重!Y$49+(数据!AI479-12)*权重!Y$51              )
 )</f>
        <v>0.16</v>
      </c>
      <c r="AJ479" s="16">
        <f>IF( 数据!AJ479&lt;=6,(数据!AJ479-1)*权重!Z$48,              IF(数据!AJ479&lt;=10, 5*权重!Z$48+(数据!AJ479-4)*权重!Z$50,                              5*权重!Z$48+4*权重!Z$50+(数据!AJ479-10)*权重!Z$52              )  )</f>
        <v>8.6625000000000014</v>
      </c>
      <c r="AK479" s="16">
        <f>IF( 数据!AK479&lt;=6,(数据!AK479-1)*权重!AA$48,              IF(数据!AK479&lt;=10, 5*权重!AA$48+(数据!AK479-4)*权重!AA$50,                              5*权重!AA$48+4*权重!AA$50+(数据!AK479-10)*权重!AA$52              )  )</f>
        <v>-2.6000000000000005</v>
      </c>
      <c r="AL479" s="16">
        <f>IF( 数据!AL479&lt;=6,(数据!AL479-1)*权重!AB$48,              IF(数据!AL479&lt;=12, 5*权重!AB$48+(数据!AL479-6)*权重!AB$49,                              5*权重!AB$48+6*权重!AB$49+(数据!AL479-12)*权重!AB$51              )
 )</f>
        <v>10.833333333333332</v>
      </c>
      <c r="AM479" s="16">
        <f>IF( 数据!AM479&lt;=6,(数据!AM479-1)*权重!AC$48,              IF(数据!AM479&lt;=12, 5*权重!AC$48+(数据!AM479-6)*权重!AC$49,                              5*权重!AC$48+6*权重!AC$49+(数据!AM479-12)*权重!AC$51              )
 )</f>
        <v>8.8666666666666671</v>
      </c>
      <c r="AN479" s="16">
        <f>IF( 数据!AN479&lt;=6,(数据!AN479-1)*权重!AD$48,              IF(数据!AN479&lt;=12, 5*权重!AD$48+(数据!AN479-6)*权重!AD$49,                              5*权重!AD$48+6*权重!AD$49+(数据!AN479-12)*权重!AD$51              )
 )</f>
        <v>46.25</v>
      </c>
      <c r="AO479" s="16">
        <f>IF( 数据!AO479&lt;=6,(数据!AO479-1)*权重!AE$48,              IF(数据!AO479&lt;=12, 5*权重!AE$48+(数据!AO479-6)*权重!AE$49,                              5*权重!AE$48+6*权重!AE$49+(数据!AO479-12)*权重!AE$51              )
 )</f>
        <v>9.7333333333333343</v>
      </c>
      <c r="AP479" s="16">
        <f>IF( 数据!AP479&lt;=6,(数据!AP479-1)*权重!AF$48,              IF(数据!AP479&lt;=12, 5*权重!AF$48+(数据!AP479-6)*权重!AF$49,                              5*权重!AF$48+6*权重!AF$49+(数据!AP479-12)*权重!AF$51              )
 )</f>
        <v>14.466666666666667</v>
      </c>
      <c r="AQ479" s="16">
        <f>IF( 数据!AQ479&lt;=6,(数据!AQ479-1)*权重!AG$48,              IF(数据!AQ479&lt;=12, 5*权重!AG$48+(数据!AQ479-6)*权重!AG$49,                              5*权重!AG$48+6*权重!AG$49+(数据!AQ479-12)*权重!AG$51              )
 )</f>
        <v>18.316666666666666</v>
      </c>
      <c r="AR479" s="16">
        <f>IF( 数据!AR479&lt;=6,(数据!AR479-1)*权重!AH$48,              IF(数据!AR479&lt;=12, 5*权重!AH$48+(数据!AR479-6)*权重!AH$49,                              5*权重!AH$48+6*权重!AH$49+(数据!AR479-12)*权重!AH$51              )
 )</f>
        <v>10.033333333333333</v>
      </c>
      <c r="AS479" s="16">
        <f>IF( 数据!AS479&lt;=6,(数据!AS479-1)*权重!AI$48,              IF(数据!AS479&lt;=12, 5*权重!AI$48+(数据!AS479-6)*权重!AI$49,                              5*权重!AI$48+6*权重!AI$49+(数据!AS479-12)*权重!AI$51              )
 )</f>
        <v>3.1333333333333337</v>
      </c>
      <c r="AT479" s="16">
        <f>IF( 数据!AT479&lt;=6,(数据!AT479-1)*权重!AJ$48,              IF(数据!AT479&lt;=12, 5*权重!AJ$48+(数据!AT479-6)*权重!AJ$49,                              5*权重!AJ$48+6*权重!AJ$49+(数据!AT479-12)*权重!AJ$51              )
 )</f>
        <v>48.3125</v>
      </c>
      <c r="AU479" s="16">
        <f>IF( 数据!AU479&lt;=6,(数据!AU479-1)*权重!AK$48,              IF(数据!AU479&lt;=12, 5*权重!AK$48+(数据!AU479-6)*权重!AK$49,                              5*权重!AK$48+6*权重!AK$49+(数据!AU479-12)*权重!AK$51              )
 )</f>
        <v>14.799999999999999</v>
      </c>
      <c r="AV479" s="16">
        <f>IF( 数据!AV479&lt;=6,(数据!AV479-1)*权重!AL$48,              IF(数据!AV479&lt;=10, 5*权重!AL$48+(数据!AV479-4)*权重!AL$50,                              5*权重!AL$48+4*权重!AL$50+(数据!AV479-10)*权重!AL$52              )  )</f>
        <v>2.9749999999999996</v>
      </c>
      <c r="AW479" s="16">
        <f>IF( 数据!AW479&lt;=6,(数据!AW479-1)*权重!AM$48,              IF(数据!AW479&lt;=10, 5*权重!AM$48+(数据!AW479-4)*权重!AM$50,                              5*权重!AM$48+4*权重!AM$50+(数据!AW479-10)*权重!AM$52              )  )</f>
        <v>2.95</v>
      </c>
      <c r="AX479" s="16">
        <f>IF( 数据!AX479&lt;=6,(数据!AX479-1)*权重!AN$48,              IF(数据!AX479&lt;=10, 5*权重!AN$48+(数据!AX479-4)*权重!AN$50,                              5*权重!AN$48+4*权重!AN$50+(数据!AX479-10)*权重!AN$52              )  )</f>
        <v>22.074999999999999</v>
      </c>
      <c r="AY479" s="8">
        <v>13</v>
      </c>
      <c r="AZ479" s="8">
        <v>11</v>
      </c>
      <c r="BA479" s="8">
        <v>14</v>
      </c>
      <c r="BB479" s="8">
        <v>10</v>
      </c>
      <c r="BC479" s="8">
        <v>11</v>
      </c>
      <c r="BD479" s="8">
        <v>12</v>
      </c>
      <c r="BE479" s="8">
        <v>12</v>
      </c>
      <c r="BF479" s="8">
        <v>12</v>
      </c>
      <c r="BG479" s="8">
        <v>12</v>
      </c>
      <c r="BH479" s="8">
        <v>10</v>
      </c>
      <c r="BI479" s="8">
        <v>10</v>
      </c>
      <c r="BJ479" s="8" t="s">
        <v>26</v>
      </c>
      <c r="BK479" s="8" t="s">
        <v>20</v>
      </c>
      <c r="BL479" s="8">
        <v>15</v>
      </c>
      <c r="BM479" s="8" t="s">
        <v>26</v>
      </c>
      <c r="BN479" s="8"/>
      <c r="BO479" s="8" t="s">
        <v>26</v>
      </c>
      <c r="BP479" s="34">
        <v>46203</v>
      </c>
      <c r="BQ479" s="8" t="s">
        <v>21</v>
      </c>
      <c r="BR479" s="8" t="s">
        <v>156</v>
      </c>
    </row>
    <row r="480" spans="1:70" ht="23" thickBot="1" x14ac:dyDescent="0.35">
      <c r="A480" s="8" t="s">
        <v>26</v>
      </c>
      <c r="B480" s="16">
        <f t="shared" si="18"/>
        <v>446.83249999999992</v>
      </c>
      <c r="C480" s="8" t="s">
        <v>832</v>
      </c>
      <c r="D480" s="8" t="s">
        <v>154</v>
      </c>
      <c r="E480" s="33">
        <v>1</v>
      </c>
      <c r="F480" s="8">
        <v>0</v>
      </c>
      <c r="G480" s="8" t="s">
        <v>28</v>
      </c>
      <c r="H480" s="8" t="s">
        <v>24</v>
      </c>
      <c r="I480" s="8">
        <v>28</v>
      </c>
      <c r="J480" s="8">
        <v>140</v>
      </c>
      <c r="K480" s="8">
        <v>163</v>
      </c>
      <c r="L480" s="16">
        <f>IF( 数据!L480&lt;=6,(数据!L480-1)*权重!B$48,              IF(数据!L480&lt;=12, 5*权重!B$48+(数据!L480-6)*权重!B$49,                              5*权重!B$48+6*权重!B$49+(数据!L480-12)*权重!B$51              )
 )</f>
        <v>3.0833333333333335</v>
      </c>
      <c r="M480" s="16">
        <f>IF( 数据!M480&lt;=6,(数据!M480-1)*权重!C$48,              IF(数据!M480&lt;=12, 5*权重!C$48+(数据!M480-6)*权重!C$49,                              5*权重!C$48+6*权重!C$49+(数据!M480-12)*权重!C$51              )
 )</f>
        <v>0.90000000000000013</v>
      </c>
      <c r="N480" s="16">
        <f>IF( 数据!N480&lt;=6,(数据!N480-1)*权重!D$48,              IF(数据!N480&lt;=12, 5*权重!D$48+(数据!N480-6)*权重!D$49,                              5*权重!D$48+6*权重!D$49+(数据!N480-12)*权重!D$51              )
 )</f>
        <v>0.8</v>
      </c>
      <c r="O480" s="16">
        <f>IF( 数据!O480&lt;=6,(数据!O480-1)*权重!E$48,              IF(数据!O480&lt;=12, 5*权重!E$48+(数据!O480-6)*权重!E$49,                              5*权重!E$48+6*权重!E$49+(数据!O480-12)*权重!E$51              )
 )</f>
        <v>0</v>
      </c>
      <c r="P480" s="16">
        <f>IF( 数据!P480&lt;=6,(数据!P480-1)*权重!F$48,              IF(数据!P480&lt;=12, 5*权重!F$48+(数据!P480-6)*权重!F$49,                              5*权重!F$48+6*权重!F$49+(数据!P480-12)*权重!F$51              )
 )</f>
        <v>-3.1166666666666663</v>
      </c>
      <c r="Q480" s="16">
        <f>IF( 数据!Q480&lt;=6,(数据!Q480-1)*权重!G$48,              IF(数据!Q480&lt;=12, 5*权重!G$48+(数据!Q480-6)*权重!G$49,                              5*权重!G$48+6*权重!G$49+(数据!Q480-12)*权重!G$51              )
 )</f>
        <v>0</v>
      </c>
      <c r="R480" s="16">
        <f>IF( 数据!R480&lt;=6,(数据!R480-1)*权重!H$48,              IF(数据!R480&lt;=12, 5*权重!H$48+(数据!R480-6)*权重!H$49,                              5*权重!H$48+6*权重!H$49+(数据!R480-12)*权重!H$51              )
 )</f>
        <v>0</v>
      </c>
      <c r="S480" s="16">
        <f>IF( 数据!S480&lt;=6,(数据!S480-1)*权重!I$48,              IF(数据!S480&lt;=12, 5*权重!I$48+(数据!S480-6)*权重!I$49,                              5*权重!I$48+6*权重!I$49+(数据!S480-12)*权重!I$51              )
 )</f>
        <v>13.666666666666666</v>
      </c>
      <c r="T480" s="16">
        <f>IF( 数据!T480&lt;=6,(数据!T480-1)*权重!J$48,              IF(数据!T480&lt;=12, 5*权重!J$48+(数据!T480-6)*权重!J$49,                              5*权重!J$48+6*权重!J$49+(数据!T480-12)*权重!J$51              )
 )</f>
        <v>2.8</v>
      </c>
      <c r="U480" s="16">
        <f>IF( 数据!U480&lt;=6,(数据!U480-1)*权重!K$48,              IF(数据!U480&lt;=12, 5*权重!K$48+(数据!U480-6)*权重!K$49,                              5*权重!K$48+6*权重!K$49+(数据!U480-12)*权重!K$51              )
 )</f>
        <v>0</v>
      </c>
      <c r="V480" s="16">
        <f>IF( 数据!V480&lt;=6,(数据!V480-1)*权重!L$48,              IF(数据!V480&lt;=12, 5*权重!L$48+(数据!V480-6)*权重!L$49,                              5*权重!L$48+6*权重!L$49+(数据!V480-12)*权重!L$51              )
 )</f>
        <v>7.5000000000000009</v>
      </c>
      <c r="W480" s="16">
        <f>IF( 数据!W480&lt;=6,(数据!W480-1)*权重!M$48,              IF(数据!W480&lt;=12, 5*权重!M$48+(数据!W480-6)*权重!M$49,                              5*权重!M$48+6*权重!M$49+(数据!W480-12)*权重!M$51              )
 )</f>
        <v>2.0333333333333332</v>
      </c>
      <c r="X480" s="16">
        <f>IF( 数据!X480&lt;=6,(数据!X480-1)*权重!N$48,              IF(数据!X480&lt;=12, 5*权重!N$48+(数据!X480-6)*权重!N$49,                              5*权重!N$48+6*权重!N$49+(数据!X480-12)*权重!N$51              )
 )</f>
        <v>4.5999999999999996</v>
      </c>
      <c r="Y480" s="16">
        <f>IF( 数据!Y480&lt;=6,(数据!Y480-1)*权重!O$48,              IF(数据!Y480&lt;=12, 5*权重!O$48+(数据!Y480-6)*权重!O$49,                              5*权重!O$48+6*权重!O$49+(数据!Y480-12)*权重!O$51              )
 )</f>
        <v>1.45</v>
      </c>
      <c r="Z480" s="16">
        <f>IF( 数据!Z480&lt;=6,(数据!Z480-1)*权重!P$48,              IF(数据!Z480&lt;=10, 5*权重!P$48+(数据!Z480-4)*权重!P$50,                              5*权重!P$48+4*权重!P$50+(数据!Z480-10)*权重!P$52              )  )</f>
        <v>-1.25</v>
      </c>
      <c r="AA480" s="16">
        <f>IF( 数据!AA480&lt;=6,(数据!AA480-1)*权重!Q$48,              IF(数据!AA480&lt;=12, 5*权重!Q$48+(数据!AA480-6)*权重!Q$49,                              5*权重!Q$48+6*权重!Q$49+(数据!AA480-12)*权重!Q$51              )
 )</f>
        <v>7.1</v>
      </c>
      <c r="AB480" s="16">
        <f>IF( 数据!AB480&lt;=6,(数据!AB480-1)*权重!R$48,              IF(数据!AB480&lt;=10, 5*权重!R$48+(数据!AB480-4)*权重!R$50,                              5*权重!R$48+4*权重!R$50+(数据!AB480-10)*权重!R$52              )  )</f>
        <v>57.5</v>
      </c>
      <c r="AC480" s="16">
        <f>IF( 数据!AC480&lt;=6,(数据!AC480-1)*权重!S$48,              IF(数据!AC480&lt;=12, 5*权重!S$48+(数据!AC480-6)*权重!S$49,                              5*权重!S$48+6*权重!S$49+(数据!AC480-12)*权重!S$51              )
 )</f>
        <v>20.866666666666667</v>
      </c>
      <c r="AD480" s="16">
        <f>IF( 数据!AD480&lt;=6,(数据!AD480-1)*权重!T$48,              IF(数据!AD480&lt;=12, 5*权重!T$48+(数据!AD480-6)*权重!T$49,                              5*权重!T$48+6*权重!T$49+(数据!AD480-12)*权重!T$51              )
 )</f>
        <v>-1.2333333333333329</v>
      </c>
      <c r="AE480" s="16">
        <f>IF( 数据!AE480&lt;=6,(数据!AE480-1)*权重!U$48,              IF(数据!AE480&lt;=10, 5*权重!U$48+(数据!AE480-4)*权重!U$50,                              5*权重!U$48+4*权重!U$50+(数据!AE480-10)*权重!U$52              )  )</f>
        <v>-3.28</v>
      </c>
      <c r="AF480" s="16">
        <f>IF( 数据!AF480&lt;=6,(数据!AF480-1)*权重!V$48,              IF(数据!AF480&lt;=10, 5*权重!V$48+(数据!AF480-4)*权重!V$50,                              5*权重!V$48+4*权重!V$50+(数据!AF480-10)*权重!V$52              )  )</f>
        <v>7.0875000000000004</v>
      </c>
      <c r="AG480" s="16">
        <f>IF( 数据!AG480&lt;=6,(数据!AG480-1)*权重!W$48,              IF(数据!AG480&lt;=12, 5*权重!W$48+(数据!AG480-6)*权重!W$49,                              5*权重!W$48+6*权重!W$49+(数据!AG480-12)*权重!W$51              )
 )</f>
        <v>4.4000000000000004</v>
      </c>
      <c r="AH480" s="16">
        <f>IF( 数据!AH480&lt;=6,(数据!AH480-1)*权重!X$48,              IF(数据!AH480&lt;=10, 5*权重!X$48+(数据!AH480-4)*权重!X$50,                              5*权重!X$48+4*权重!X$50+(数据!AH480-10)*权重!X$52              )  )</f>
        <v>6.25E-2</v>
      </c>
      <c r="AI480" s="16">
        <f>IF( 数据!AI480&lt;=6,(数据!AI480-1)*权重!Y$48,              IF(数据!AI480&lt;=12, 5*权重!Y$48+(数据!AI480-6)*权重!Y$49,                              5*权重!Y$48+6*权重!Y$49+(数据!AI480-12)*权重!Y$51              )
 )</f>
        <v>0.53333333333333333</v>
      </c>
      <c r="AJ480" s="16">
        <f>IF( 数据!AJ480&lt;=6,(数据!AJ480-1)*权重!Z$48,              IF(数据!AJ480&lt;=10, 5*权重!Z$48+(数据!AJ480-4)*权重!Z$50,                              5*权重!Z$48+4*权重!Z$50+(数据!AJ480-10)*权重!Z$52              )  )</f>
        <v>9.25</v>
      </c>
      <c r="AK480" s="16">
        <f>IF( 数据!AK480&lt;=6,(数据!AK480-1)*权重!AA$48,              IF(数据!AK480&lt;=10, 5*权重!AA$48+(数据!AK480-4)*权重!AA$50,                              5*权重!AA$48+4*权重!AA$50+(数据!AK480-10)*权重!AA$52              )  )</f>
        <v>-1.1000000000000001</v>
      </c>
      <c r="AL480" s="16">
        <f>IF( 数据!AL480&lt;=6,(数据!AL480-1)*权重!AB$48,              IF(数据!AL480&lt;=12, 5*权重!AB$48+(数据!AL480-6)*权重!AB$49,                              5*权重!AB$48+6*权重!AB$49+(数据!AL480-12)*权重!AB$51              )
 )</f>
        <v>12.6</v>
      </c>
      <c r="AM480" s="16">
        <f>IF( 数据!AM480&lt;=6,(数据!AM480-1)*权重!AC$48,              IF(数据!AM480&lt;=12, 5*权重!AC$48+(数据!AM480-6)*权重!AC$49,                              5*权重!AC$48+6*权重!AC$49+(数据!AM480-12)*权重!AC$51              )
 )</f>
        <v>8.8666666666666671</v>
      </c>
      <c r="AN480" s="16">
        <f>IF( 数据!AN480&lt;=6,(数据!AN480-1)*权重!AD$48,              IF(数据!AN480&lt;=12, 5*权重!AD$48+(数据!AN480-6)*权重!AD$49,                              5*权重!AD$48+6*权重!AD$49+(数据!AN480-12)*权重!AD$51              )
 )</f>
        <v>82.0625</v>
      </c>
      <c r="AO480" s="16">
        <f>IF( 数据!AO480&lt;=6,(数据!AO480-1)*权重!AE$48,              IF(数据!AO480&lt;=12, 5*权重!AE$48+(数据!AO480-6)*权重!AE$49,                              5*权重!AE$48+6*权重!AE$49+(数据!AO480-12)*权重!AE$51              )
 )</f>
        <v>22.9</v>
      </c>
      <c r="AP480" s="16">
        <f>IF( 数据!AP480&lt;=6,(数据!AP480-1)*权重!AF$48,              IF(数据!AP480&lt;=12, 5*权重!AF$48+(数据!AP480-6)*权重!AF$49,                              5*权重!AF$48+6*权重!AF$49+(数据!AP480-12)*权重!AF$51              )
 )</f>
        <v>16.399999999999999</v>
      </c>
      <c r="AQ480" s="16">
        <f>IF( 数据!AQ480&lt;=6,(数据!AQ480-1)*权重!AG$48,              IF(数据!AQ480&lt;=12, 5*权重!AG$48+(数据!AQ480-6)*权重!AG$49,                              5*权重!AG$48+6*权重!AG$49+(数据!AQ480-12)*权重!AG$51              )
 )</f>
        <v>18.833333333333336</v>
      </c>
      <c r="AR480" s="16">
        <f>IF( 数据!AR480&lt;=6,(数据!AR480-1)*权重!AH$48,              IF(数据!AR480&lt;=12, 5*权重!AH$48+(数据!AR480-6)*权重!AH$49,                              5*权重!AH$48+6*权重!AH$49+(数据!AR480-12)*权重!AH$51              )
 )</f>
        <v>14.566666666666665</v>
      </c>
      <c r="AS480" s="16">
        <f>IF( 数据!AS480&lt;=6,(数据!AS480-1)*权重!AI$48,              IF(数据!AS480&lt;=12, 5*权重!AI$48+(数据!AS480-6)*权重!AI$49,                              5*权重!AI$48+6*权重!AI$49+(数据!AS480-12)*权重!AI$51              )
 )</f>
        <v>8.5500000000000007</v>
      </c>
      <c r="AT480" s="16">
        <f>IF( 数据!AT480&lt;=6,(数据!AT480-1)*权重!AJ$48,              IF(数据!AT480&lt;=12, 5*权重!AJ$48+(数据!AT480-6)*权重!AJ$49,                              5*权重!AJ$48+6*权重!AJ$49+(数据!AT480-12)*权重!AJ$51              )
 )</f>
        <v>86.5</v>
      </c>
      <c r="AU480" s="16">
        <f>IF( 数据!AU480&lt;=6,(数据!AU480-1)*权重!AK$48,              IF(数据!AU480&lt;=12, 5*权重!AK$48+(数据!AU480-6)*权重!AK$49,                              5*权重!AK$48+6*权重!AK$49+(数据!AU480-12)*权重!AK$51              )
 )</f>
        <v>13.899999999999999</v>
      </c>
      <c r="AV480" s="16">
        <f>IF( 数据!AV480&lt;=6,(数据!AV480-1)*权重!AL$48,              IF(数据!AV480&lt;=10, 5*权重!AL$48+(数据!AV480-4)*权重!AL$50,                              5*权重!AL$48+4*权重!AL$50+(数据!AV480-10)*权重!AL$52              )  )</f>
        <v>2.9749999999999996</v>
      </c>
      <c r="AW480" s="16">
        <f>IF( 数据!AW480&lt;=6,(数据!AW480-1)*权重!AM$48,              IF(数据!AW480&lt;=10, 5*权重!AM$48+(数据!AW480-4)*权重!AM$50,                              5*权重!AM$48+4*权重!AM$50+(数据!AW480-10)*权重!AM$52              )  )</f>
        <v>2.95</v>
      </c>
      <c r="AX480" s="16">
        <f>IF( 数据!AX480&lt;=6,(数据!AX480-1)*权重!AN$48,              IF(数据!AX480&lt;=10, 5*权重!AN$48+(数据!AX480-4)*权重!AN$50,                              5*权重!AN$48+4*权重!AN$50+(数据!AX480-10)*权重!AN$52              )  )</f>
        <v>22.074999999999999</v>
      </c>
      <c r="AY480" s="8">
        <v>3</v>
      </c>
      <c r="AZ480" s="8">
        <v>2</v>
      </c>
      <c r="BA480" s="8">
        <v>3</v>
      </c>
      <c r="BB480" s="8">
        <v>2</v>
      </c>
      <c r="BC480" s="8">
        <v>2</v>
      </c>
      <c r="BD480" s="8">
        <v>3</v>
      </c>
      <c r="BE480" s="8">
        <v>1</v>
      </c>
      <c r="BF480" s="8">
        <v>4</v>
      </c>
      <c r="BG480" s="8">
        <v>2</v>
      </c>
      <c r="BH480" s="8">
        <v>4</v>
      </c>
      <c r="BI480" s="8">
        <v>2</v>
      </c>
      <c r="BJ480" s="8" t="s">
        <v>26</v>
      </c>
      <c r="BK480" s="8" t="s">
        <v>20</v>
      </c>
      <c r="BL480" s="8">
        <v>14</v>
      </c>
      <c r="BM480" s="8" t="s">
        <v>26</v>
      </c>
      <c r="BN480" s="8"/>
      <c r="BO480" s="8">
        <v>58</v>
      </c>
      <c r="BP480" s="34">
        <v>46934</v>
      </c>
      <c r="BQ480" s="8" t="s">
        <v>21</v>
      </c>
      <c r="BR480" s="8" t="s">
        <v>156</v>
      </c>
    </row>
    <row r="481" spans="1:70" ht="15.5" thickBot="1" x14ac:dyDescent="0.35">
      <c r="A481" s="8" t="s">
        <v>26</v>
      </c>
      <c r="B481" s="16">
        <f t="shared" si="18"/>
        <v>392.55166666666656</v>
      </c>
      <c r="C481" s="8" t="s">
        <v>833</v>
      </c>
      <c r="D481" s="8" t="s">
        <v>154</v>
      </c>
      <c r="E481" s="33">
        <v>1</v>
      </c>
      <c r="F481" s="8">
        <v>0</v>
      </c>
      <c r="G481" s="8" t="s">
        <v>20</v>
      </c>
      <c r="H481" s="8" t="s">
        <v>834</v>
      </c>
      <c r="I481" s="8">
        <v>27</v>
      </c>
      <c r="J481" s="8">
        <v>133</v>
      </c>
      <c r="K481" s="8">
        <v>145</v>
      </c>
      <c r="L481" s="16">
        <f>IF( 数据!L481&lt;=6,(数据!L481-1)*权重!B$48,              IF(数据!L481&lt;=12, 5*权重!B$48+(数据!L481-6)*权重!B$49,                              5*权重!B$48+6*权重!B$49+(数据!L481-12)*权重!B$51              )
 )</f>
        <v>3</v>
      </c>
      <c r="M481" s="16">
        <f>IF( 数据!M481&lt;=6,(数据!M481-1)*权重!C$48,              IF(数据!M481&lt;=12, 5*权重!C$48+(数据!M481-6)*权重!C$49,                              5*权重!C$48+6*权重!C$49+(数据!M481-12)*权重!C$51              )
 )</f>
        <v>0.5</v>
      </c>
      <c r="N481" s="16">
        <f>IF( 数据!N481&lt;=6,(数据!N481-1)*权重!D$48,              IF(数据!N481&lt;=12, 5*权重!D$48+(数据!N481-6)*权重!D$49,                              5*权重!D$48+6*权重!D$49+(数据!N481-12)*权重!D$51              )
 )</f>
        <v>-0.27999999999999992</v>
      </c>
      <c r="O481" s="16">
        <f>IF( 数据!O481&lt;=6,(数据!O481-1)*权重!E$48,              IF(数据!O481&lt;=12, 5*权重!E$48+(数据!O481-6)*权重!E$49,                              5*权重!E$48+6*权重!E$49+(数据!O481-12)*权重!E$51              )
 )</f>
        <v>0</v>
      </c>
      <c r="P481" s="16">
        <f>IF( 数据!P481&lt;=6,(数据!P481-1)*权重!F$48,              IF(数据!P481&lt;=12, 5*权重!F$48+(数据!P481-6)*权重!F$49,                              5*权重!F$48+6*权重!F$49+(数据!P481-12)*权重!F$51              )
 )</f>
        <v>-3.4999999999999996</v>
      </c>
      <c r="Q481" s="16">
        <f>IF( 数据!Q481&lt;=6,(数据!Q481-1)*权重!G$48,              IF(数据!Q481&lt;=12, 5*权重!G$48+(数据!Q481-6)*权重!G$49,                              5*权重!G$48+6*权重!G$49+(数据!Q481-12)*权重!G$51              )
 )</f>
        <v>0</v>
      </c>
      <c r="R481" s="16">
        <f>IF( 数据!R481&lt;=6,(数据!R481-1)*权重!H$48,              IF(数据!R481&lt;=12, 5*权重!H$48+(数据!R481-6)*权重!H$49,                              5*权重!H$48+6*权重!H$49+(数据!R481-12)*权重!H$51              )
 )</f>
        <v>0</v>
      </c>
      <c r="S481" s="16">
        <f>IF( 数据!S481&lt;=6,(数据!S481-1)*权重!I$48,              IF(数据!S481&lt;=12, 5*权重!I$48+(数据!S481-6)*权重!I$49,                              5*权重!I$48+6*权重!I$49+(数据!S481-12)*权重!I$51              )
 )</f>
        <v>16.566666666666666</v>
      </c>
      <c r="T481" s="16">
        <f>IF( 数据!T481&lt;=6,(数据!T481-1)*权重!J$48,              IF(数据!T481&lt;=12, 5*权重!J$48+(数据!T481-6)*权重!J$49,                              5*权重!J$48+6*权重!J$49+(数据!T481-12)*权重!J$51              )
 )</f>
        <v>0.79999999999999982</v>
      </c>
      <c r="U481" s="16">
        <f>IF( 数据!U481&lt;=6,(数据!U481-1)*权重!K$48,              IF(数据!U481&lt;=12, 5*权重!K$48+(数据!U481-6)*权重!K$49,                              5*权重!K$48+6*权重!K$49+(数据!U481-12)*权重!K$51              )
 )</f>
        <v>0</v>
      </c>
      <c r="V481" s="16">
        <f>IF( 数据!V481&lt;=6,(数据!V481-1)*权重!L$48,              IF(数据!V481&lt;=12, 5*权重!L$48+(数据!V481-6)*权重!L$49,                              5*权重!L$48+6*权重!L$49+(数据!V481-12)*权重!L$51              )
 )</f>
        <v>4.24</v>
      </c>
      <c r="W481" s="16">
        <f>IF( 数据!W481&lt;=6,(数据!W481-1)*权重!M$48,              IF(数据!W481&lt;=12, 5*权重!M$48+(数据!W481-6)*权重!M$49,                              5*权重!M$48+6*权重!M$49+(数据!W481-12)*权重!M$51              )
 )</f>
        <v>-0.5</v>
      </c>
      <c r="X481" s="16">
        <f>IF( 数据!X481&lt;=6,(数据!X481-1)*权重!N$48,              IF(数据!X481&lt;=12, 5*权重!N$48+(数据!X481-6)*权重!N$49,                              5*权重!N$48+6*权重!N$49+(数据!X481-12)*权重!N$51              )
 )</f>
        <v>1.7999999999999998</v>
      </c>
      <c r="Y481" s="16">
        <f>IF( 数据!Y481&lt;=6,(数据!Y481-1)*权重!O$48,              IF(数据!Y481&lt;=12, 5*权重!O$48+(数据!Y481-6)*权重!O$49,                              5*权重!O$48+6*权重!O$49+(数据!Y481-12)*权重!O$51              )
 )</f>
        <v>1.3666666666666667</v>
      </c>
      <c r="Z481" s="16">
        <f>IF( 数据!Z481&lt;=6,(数据!Z481-1)*权重!P$48,              IF(数据!Z481&lt;=10, 5*权重!P$48+(数据!Z481-4)*权重!P$50,                              5*权重!P$48+4*权重!P$50+(数据!Z481-10)*权重!P$52              )  )</f>
        <v>-1.4750000000000001</v>
      </c>
      <c r="AA481" s="16">
        <f>IF( 数据!AA481&lt;=6,(数据!AA481-1)*权重!Q$48,              IF(数据!AA481&lt;=12, 5*权重!Q$48+(数据!AA481-6)*权重!Q$49,                              5*权重!Q$48+6*权重!Q$49+(数据!AA481-12)*权重!Q$51              )
 )</f>
        <v>6.5</v>
      </c>
      <c r="AB481" s="16">
        <f>IF( 数据!AB481&lt;=6,(数据!AB481-1)*权重!R$48,              IF(数据!AB481&lt;=10, 5*权重!R$48+(数据!AB481-4)*权重!R$50,                              5*权重!R$48+4*权重!R$50+(数据!AB481-10)*权重!R$52              )  )</f>
        <v>56</v>
      </c>
      <c r="AC481" s="16">
        <f>IF( 数据!AC481&lt;=6,(数据!AC481-1)*权重!S$48,              IF(数据!AC481&lt;=12, 5*权重!S$48+(数据!AC481-6)*权重!S$49,                              5*权重!S$48+6*权重!S$49+(数据!AC481-12)*权重!S$51              )
 )</f>
        <v>18.75</v>
      </c>
      <c r="AD481" s="16">
        <f>IF( 数据!AD481&lt;=6,(数据!AD481-1)*权重!T$48,              IF(数据!AD481&lt;=12, 5*权重!T$48+(数据!AD481-6)*权重!T$49,                              5*权重!T$48+6*权重!T$49+(数据!AD481-12)*权重!T$51              )
 )</f>
        <v>-1.5999999999999996</v>
      </c>
      <c r="AE481" s="16">
        <f>IF( 数据!AE481&lt;=6,(数据!AE481-1)*权重!U$48,              IF(数据!AE481&lt;=10, 5*权重!U$48+(数据!AE481-4)*权重!U$50,                              5*权重!U$48+4*权重!U$50+(数据!AE481-10)*权重!U$52              )  )</f>
        <v>-2.5999999999999996</v>
      </c>
      <c r="AF481" s="16">
        <f>IF( 数据!AF481&lt;=6,(数据!AF481-1)*权重!V$48,              IF(数据!AF481&lt;=10, 5*权重!V$48+(数据!AF481-4)*权重!V$50,                              5*权重!V$48+4*权重!V$50+(数据!AF481-10)*权重!V$52              )  )</f>
        <v>6.8250000000000011</v>
      </c>
      <c r="AG481" s="16">
        <f>IF( 数据!AG481&lt;=6,(数据!AG481-1)*权重!W$48,              IF(数据!AG481&lt;=12, 5*权重!W$48+(数据!AG481-6)*权重!W$49,                              5*权重!W$48+6*权重!W$49+(数据!AG481-12)*权重!W$51              )
 )</f>
        <v>3.75</v>
      </c>
      <c r="AH481" s="16">
        <f>IF( 数据!AH481&lt;=6,(数据!AH481-1)*权重!X$48,              IF(数据!AH481&lt;=10, 5*权重!X$48+(数据!AH481-4)*权重!X$50,                              5*权重!X$48+4*权重!X$50+(数据!AH481-10)*权重!X$52              )  )</f>
        <v>-4.9999999999999989E-2</v>
      </c>
      <c r="AI481" s="16">
        <f>IF( 数据!AI481&lt;=6,(数据!AI481-1)*权重!Y$48,              IF(数据!AI481&lt;=12, 5*权重!Y$48+(数据!AI481-6)*权重!Y$49,                              5*权重!Y$48+6*权重!Y$49+(数据!AI481-12)*权重!Y$51              )
 )</f>
        <v>6.666666666666668E-2</v>
      </c>
      <c r="AJ481" s="16">
        <f>IF( 数据!AJ481&lt;=6,(数据!AJ481-1)*权重!Z$48,              IF(数据!AJ481&lt;=10, 5*权重!Z$48+(数据!AJ481-4)*权重!Z$50,                              5*权重!Z$48+4*权重!Z$50+(数据!AJ481-10)*权重!Z$52              )  )</f>
        <v>10.425000000000001</v>
      </c>
      <c r="AK481" s="16">
        <f>IF( 数据!AK481&lt;=6,(数据!AK481-1)*权重!AA$48,              IF(数据!AK481&lt;=10, 5*权重!AA$48+(数据!AK481-4)*权重!AA$50,                              5*权重!AA$48+4*权重!AA$50+(数据!AK481-10)*权重!AA$52              )  )</f>
        <v>-1.4500000000000002</v>
      </c>
      <c r="AL481" s="16">
        <f>IF( 数据!AL481&lt;=6,(数据!AL481-1)*权重!AB$48,              IF(数据!AL481&lt;=12, 5*权重!AB$48+(数据!AL481-6)*权重!AB$49,                              5*权重!AB$48+6*权重!AB$49+(数据!AL481-12)*权重!AB$51              )
 )</f>
        <v>13.5</v>
      </c>
      <c r="AM481" s="16">
        <f>IF( 数据!AM481&lt;=6,(数据!AM481-1)*权重!AC$48,              IF(数据!AM481&lt;=12, 5*权重!AC$48+(数据!AM481-6)*权重!AC$49,                              5*权重!AC$48+6*权重!AC$49+(数据!AM481-12)*权重!AC$51              )
 )</f>
        <v>8.5</v>
      </c>
      <c r="AN481" s="16">
        <f>IF( 数据!AN481&lt;=6,(数据!AN481-1)*权重!AD$48,              IF(数据!AN481&lt;=12, 5*权重!AD$48+(数据!AN481-6)*权重!AD$49,                              5*权重!AD$48+6*权重!AD$49+(数据!AN481-12)*权重!AD$51              )
 )</f>
        <v>77.333333333333329</v>
      </c>
      <c r="AO481" s="16">
        <f>IF( 数据!AO481&lt;=6,(数据!AO481-1)*权重!AE$48,              IF(数据!AO481&lt;=12, 5*权重!AE$48+(数据!AO481-6)*权重!AE$49,                              5*权重!AE$48+6*权重!AE$49+(数据!AO481-12)*权重!AE$51              )
 )</f>
        <v>9.7333333333333343</v>
      </c>
      <c r="AP481" s="16">
        <f>IF( 数据!AP481&lt;=6,(数据!AP481-1)*权重!AF$48,              IF(数据!AP481&lt;=12, 5*权重!AF$48+(数据!AP481-6)*权重!AF$49,                              5*权重!AF$48+6*权重!AF$49+(数据!AP481-12)*权重!AF$51              )
 )</f>
        <v>13.5</v>
      </c>
      <c r="AQ481" s="16">
        <f>IF( 数据!AQ481&lt;=6,(数据!AQ481-1)*权重!AG$48,              IF(数据!AQ481&lt;=12, 5*权重!AG$48+(数据!AQ481-6)*权重!AG$49,                              5*权重!AG$48+6*权重!AG$49+(数据!AQ481-12)*权重!AG$51              )
 )</f>
        <v>18.833333333333336</v>
      </c>
      <c r="AR481" s="16">
        <f>IF( 数据!AR481&lt;=6,(数据!AR481-1)*权重!AH$48,              IF(数据!AR481&lt;=12, 5*权重!AH$48+(数据!AR481-6)*权重!AH$49,                              5*权重!AH$48+6*权重!AH$49+(数据!AR481-12)*权重!AH$51              )
 )</f>
        <v>11.716666666666665</v>
      </c>
      <c r="AS481" s="16">
        <f>IF( 数据!AS481&lt;=6,(数据!AS481-1)*权重!AI$48,              IF(数据!AS481&lt;=12, 5*权重!AI$48+(数据!AS481-6)*权重!AI$49,                              5*权重!AI$48+6*权重!AI$49+(数据!AS481-12)*权重!AI$51              )
 )</f>
        <v>5.7000000000000011</v>
      </c>
      <c r="AT481" s="16">
        <f>IF( 数据!AT481&lt;=6,(数据!AT481-1)*权重!AJ$48,              IF(数据!AT481&lt;=12, 5*权重!AJ$48+(数据!AT481-6)*权重!AJ$49,                              5*权重!AJ$48+6*权重!AJ$49+(数据!AT481-12)*权重!AJ$51              )
 )</f>
        <v>71.875</v>
      </c>
      <c r="AU481" s="16">
        <f>IF( 数据!AU481&lt;=6,(数据!AU481-1)*权重!AK$48,              IF(数据!AU481&lt;=12, 5*权重!AK$48+(数据!AU481-6)*权重!AK$49,                              5*权重!AK$48+6*权重!AK$49+(数据!AU481-12)*权重!AK$51              )
 )</f>
        <v>13.899999999999999</v>
      </c>
      <c r="AV481" s="16">
        <f>IF( 数据!AV481&lt;=6,(数据!AV481-1)*权重!AL$48,              IF(数据!AV481&lt;=10, 5*权重!AL$48+(数据!AV481-4)*权重!AL$50,                              5*权重!AL$48+4*权重!AL$50+(数据!AV481-10)*权重!AL$52              )  )</f>
        <v>2.125</v>
      </c>
      <c r="AW481" s="16">
        <f>IF( 数据!AW481&lt;=6,(数据!AW481-1)*权重!AM$48,              IF(数据!AW481&lt;=10, 5*权重!AM$48+(数据!AW481-4)*权重!AM$50,                              5*权重!AM$48+4*权重!AM$50+(数据!AW481-10)*权重!AM$52              )  )</f>
        <v>2.95</v>
      </c>
      <c r="AX481" s="16">
        <f>IF( 数据!AX481&lt;=6,(数据!AX481-1)*权重!AN$48,              IF(数据!AX481&lt;=10, 5*权重!AN$48+(数据!AX481-4)*权重!AN$50,                              5*权重!AN$48+4*权重!AN$50+(数据!AX481-10)*权重!AN$52              )  )</f>
        <v>23.75</v>
      </c>
      <c r="AY481" s="8">
        <v>1</v>
      </c>
      <c r="AZ481" s="8">
        <v>3</v>
      </c>
      <c r="BA481" s="8">
        <v>3</v>
      </c>
      <c r="BB481" s="8">
        <v>2</v>
      </c>
      <c r="BC481" s="8">
        <v>2</v>
      </c>
      <c r="BD481" s="8">
        <v>1</v>
      </c>
      <c r="BE481" s="8">
        <v>1</v>
      </c>
      <c r="BF481" s="8">
        <v>1</v>
      </c>
      <c r="BG481" s="8">
        <v>1</v>
      </c>
      <c r="BH481" s="8">
        <v>3</v>
      </c>
      <c r="BI481" s="8">
        <v>4</v>
      </c>
      <c r="BJ481" s="8" t="s">
        <v>26</v>
      </c>
      <c r="BK481" s="8" t="s">
        <v>20</v>
      </c>
      <c r="BL481" s="8">
        <v>12</v>
      </c>
      <c r="BM481" s="8" t="s">
        <v>26</v>
      </c>
      <c r="BN481" s="8"/>
      <c r="BO481" s="8">
        <v>8</v>
      </c>
      <c r="BP481" s="34">
        <v>47299</v>
      </c>
      <c r="BQ481" s="8" t="s">
        <v>21</v>
      </c>
      <c r="BR481" s="8" t="s">
        <v>156</v>
      </c>
    </row>
    <row r="482" spans="1:70" ht="15.5" thickBot="1" x14ac:dyDescent="0.35">
      <c r="A482" s="8" t="s">
        <v>26</v>
      </c>
      <c r="B482" s="16">
        <f t="shared" si="18"/>
        <v>408.49666666666661</v>
      </c>
      <c r="C482" s="8" t="s">
        <v>835</v>
      </c>
      <c r="D482" s="8" t="s">
        <v>154</v>
      </c>
      <c r="E482" s="33">
        <v>1</v>
      </c>
      <c r="F482" s="8">
        <v>0</v>
      </c>
      <c r="G482" s="8" t="s">
        <v>585</v>
      </c>
      <c r="H482" s="8" t="s">
        <v>427</v>
      </c>
      <c r="I482" s="8">
        <v>24</v>
      </c>
      <c r="J482" s="8">
        <v>141</v>
      </c>
      <c r="K482" s="8">
        <v>145</v>
      </c>
      <c r="L482" s="16">
        <f>IF( 数据!L482&lt;=6,(数据!L482-1)*权重!B$48,              IF(数据!L482&lt;=12, 5*权重!B$48+(数据!L482-6)*权重!B$49,                              5*权重!B$48+6*权重!B$49+(数据!L482-12)*权重!B$51              )
 )</f>
        <v>3.4666666666666668</v>
      </c>
      <c r="M482" s="16">
        <f>IF( 数据!M482&lt;=6,(数据!M482-1)*权重!C$48,              IF(数据!M482&lt;=12, 5*权重!C$48+(数据!M482-6)*权重!C$49,                              5*权重!C$48+6*权重!C$49+(数据!M482-12)*权重!C$51              )
 )</f>
        <v>1.7</v>
      </c>
      <c r="N482" s="16">
        <f>IF( 数据!N482&lt;=6,(数据!N482-1)*权重!D$48,              IF(数据!N482&lt;=12, 5*权重!D$48+(数据!N482-6)*权重!D$49,                              5*权重!D$48+6*权重!D$49+(数据!N482-12)*权重!D$51              )
 )</f>
        <v>0.27</v>
      </c>
      <c r="O482" s="16">
        <f>IF( 数据!O482&lt;=6,(数据!O482-1)*权重!E$48,              IF(数据!O482&lt;=12, 5*权重!E$48+(数据!O482-6)*权重!E$49,                              5*权重!E$48+6*权重!E$49+(数据!O482-12)*权重!E$51              )
 )</f>
        <v>0</v>
      </c>
      <c r="P482" s="16">
        <f>IF( 数据!P482&lt;=6,(数据!P482-1)*权重!F$48,              IF(数据!P482&lt;=12, 5*权重!F$48+(数据!P482-6)*权重!F$49,                              5*权重!F$48+6*权重!F$49+(数据!P482-12)*权重!F$51              )
 )</f>
        <v>-3.4999999999999996</v>
      </c>
      <c r="Q482" s="16">
        <f>IF( 数据!Q482&lt;=6,(数据!Q482-1)*权重!G$48,              IF(数据!Q482&lt;=12, 5*权重!G$48+(数据!Q482-6)*权重!G$49,                              5*权重!G$48+6*权重!G$49+(数据!Q482-12)*权重!G$51              )
 )</f>
        <v>0</v>
      </c>
      <c r="R482" s="16">
        <f>IF( 数据!R482&lt;=6,(数据!R482-1)*权重!H$48,              IF(数据!R482&lt;=12, 5*权重!H$48+(数据!R482-6)*权重!H$49,                              5*权重!H$48+6*权重!H$49+(数据!R482-12)*权重!H$51              )
 )</f>
        <v>0</v>
      </c>
      <c r="S482" s="16">
        <f>IF( 数据!S482&lt;=6,(数据!S482-1)*权重!I$48,              IF(数据!S482&lt;=12, 5*权重!I$48+(数据!S482-6)*权重!I$49,                              5*权重!I$48+6*权重!I$49+(数据!S482-12)*权重!I$51              )
 )</f>
        <v>12.133333333333333</v>
      </c>
      <c r="T482" s="16">
        <f>IF( 数据!T482&lt;=6,(数据!T482-1)*权重!J$48,              IF(数据!T482&lt;=12, 5*权重!J$48+(数据!T482-6)*权重!J$49,                              5*权重!J$48+6*权重!J$49+(数据!T482-12)*权重!J$51              )
 )</f>
        <v>1.2999999999999998</v>
      </c>
      <c r="U482" s="16">
        <f>IF( 数据!U482&lt;=6,(数据!U482-1)*权重!K$48,              IF(数据!U482&lt;=12, 5*权重!K$48+(数据!U482-6)*权重!K$49,                              5*权重!K$48+6*权重!K$49+(数据!U482-12)*权重!K$51              )
 )</f>
        <v>0</v>
      </c>
      <c r="V482" s="16">
        <f>IF( 数据!V482&lt;=6,(数据!V482-1)*权重!L$48,              IF(数据!V482&lt;=12, 5*权重!L$48+(数据!V482-6)*权重!L$49,                              5*权重!L$48+6*权重!L$49+(数据!V482-12)*权重!L$51              )
 )</f>
        <v>5.3000000000000007</v>
      </c>
      <c r="W482" s="16">
        <f>IF( 数据!W482&lt;=6,(数据!W482-1)*权重!M$48,              IF(数据!W482&lt;=12, 5*权重!M$48+(数据!W482-6)*权重!M$49,                              5*权重!M$48+6*权重!M$49+(数据!W482-12)*权重!M$51              )
 )</f>
        <v>-0.5</v>
      </c>
      <c r="X482" s="16">
        <f>IF( 数据!X482&lt;=6,(数据!X482-1)*权重!N$48,              IF(数据!X482&lt;=12, 5*权重!N$48+(数据!X482-6)*权重!N$49,                              5*权重!N$48+6*权重!N$49+(数据!X482-12)*权重!N$51              )
 )</f>
        <v>1.7999999999999998</v>
      </c>
      <c r="Y482" s="16">
        <f>IF( 数据!Y482&lt;=6,(数据!Y482-1)*权重!O$48,              IF(数据!Y482&lt;=12, 5*权重!O$48+(数据!Y482-6)*权重!O$49,                              5*权重!O$48+6*权重!O$49+(数据!Y482-12)*权重!O$51              )
 )</f>
        <v>0.96</v>
      </c>
      <c r="Z482" s="16">
        <f>IF( 数据!Z482&lt;=6,(数据!Z482-1)*权重!P$48,              IF(数据!Z482&lt;=10, 5*权重!P$48+(数据!Z482-4)*权重!P$50,                              5*权重!P$48+4*权重!P$50+(数据!Z482-10)*权重!P$52              )  )</f>
        <v>-1.4750000000000001</v>
      </c>
      <c r="AA482" s="16">
        <f>IF( 数据!AA482&lt;=6,(数据!AA482-1)*权重!Q$48,              IF(数据!AA482&lt;=12, 5*权重!Q$48+(数据!AA482-6)*权重!Q$49,                              5*权重!Q$48+6*权重!Q$49+(数据!AA482-12)*权重!Q$51              )
 )</f>
        <v>5.833333333333333</v>
      </c>
      <c r="AB482" s="16">
        <f>IF( 数据!AB482&lt;=6,(数据!AB482-1)*权重!R$48,              IF(数据!AB482&lt;=10, 5*权重!R$48+(数据!AB482-4)*权重!R$50,                              5*权重!R$48+4*权重!R$50+(数据!AB482-10)*权重!R$52              )  )</f>
        <v>56</v>
      </c>
      <c r="AC482" s="16">
        <f>IF( 数据!AC482&lt;=6,(数据!AC482-1)*权重!S$48,              IF(数据!AC482&lt;=12, 5*权重!S$48+(数据!AC482-6)*权重!S$49,                              5*权重!S$48+6*权重!S$49+(数据!AC482-12)*权重!S$51              )
 )</f>
        <v>20.866666666666667</v>
      </c>
      <c r="AD482" s="16">
        <f>IF( 数据!AD482&lt;=6,(数据!AD482-1)*权重!T$48,              IF(数据!AD482&lt;=12, 5*权重!T$48+(数据!AD482-6)*权重!T$49,                              5*权重!T$48+6*权重!T$49+(数据!AD482-12)*权重!T$51              )
 )</f>
        <v>-0.86666666666666625</v>
      </c>
      <c r="AE482" s="16">
        <f>IF( 数据!AE482&lt;=6,(数据!AE482-1)*权重!U$48,              IF(数据!AE482&lt;=10, 5*权重!U$48+(数据!AE482-4)*权重!U$50,                              5*权重!U$48+4*权重!U$50+(数据!AE482-10)*权重!U$52              )  )</f>
        <v>-0.99999999999999956</v>
      </c>
      <c r="AF482" s="16">
        <f>IF( 数据!AF482&lt;=6,(数据!AF482-1)*权重!V$48,              IF(数据!AF482&lt;=10, 5*权重!V$48+(数据!AF482-4)*权重!V$50,                              5*权重!V$48+4*权重!V$50+(数据!AF482-10)*权重!V$52              )  )</f>
        <v>6.8250000000000011</v>
      </c>
      <c r="AG482" s="16">
        <f>IF( 数据!AG482&lt;=6,(数据!AG482-1)*权重!W$48,              IF(数据!AG482&lt;=12, 5*权重!W$48+(数据!AG482-6)*权重!W$49,                              5*权重!W$48+6*权重!W$49+(数据!AG482-12)*权重!W$51              )
 )</f>
        <v>3.0999999999999996</v>
      </c>
      <c r="AH482" s="16">
        <f>IF( 数据!AH482&lt;=6,(数据!AH482-1)*权重!X$48,              IF(数据!AH482&lt;=10, 5*权重!X$48+(数据!AH482-4)*权重!X$50,                              5*权重!X$48+4*权重!X$50+(数据!AH482-10)*权重!X$52              )  )</f>
        <v>6.25E-2</v>
      </c>
      <c r="AI482" s="16">
        <f>IF( 数据!AI482&lt;=6,(数据!AI482-1)*权重!Y$48,              IF(数据!AI482&lt;=12, 5*权重!Y$48+(数据!AI482-6)*权重!Y$49,                              5*权重!Y$48+6*权重!Y$49+(数据!AI482-12)*权重!Y$51              )
 )</f>
        <v>0.1</v>
      </c>
      <c r="AJ482" s="16">
        <f>IF( 数据!AJ482&lt;=6,(数据!AJ482-1)*权重!Z$48,              IF(数据!AJ482&lt;=10, 5*权重!Z$48+(数据!AJ482-4)*权重!Z$50,                              5*权重!Z$48+4*权重!Z$50+(数据!AJ482-10)*权重!Z$52              )  )</f>
        <v>9.8375000000000004</v>
      </c>
      <c r="AK482" s="16">
        <f>IF( 数据!AK482&lt;=6,(数据!AK482-1)*权重!AA$48,              IF(数据!AK482&lt;=10, 5*权重!AA$48+(数据!AK482-4)*权重!AA$50,                              5*权重!AA$48+4*权重!AA$50+(数据!AK482-10)*权重!AA$52              )  )</f>
        <v>-0.75000000000000022</v>
      </c>
      <c r="AL482" s="16">
        <f>IF( 数据!AL482&lt;=6,(数据!AL482-1)*权重!AB$48,              IF(数据!AL482&lt;=12, 5*权重!AB$48+(数据!AL482-6)*权重!AB$49,                              5*权重!AB$48+6*权重!AB$49+(数据!AL482-12)*权重!AB$51              )
 )</f>
        <v>15.3</v>
      </c>
      <c r="AM482" s="16">
        <f>IF( 数据!AM482&lt;=6,(数据!AM482-1)*权重!AC$48,              IF(数据!AM482&lt;=12, 5*权重!AC$48+(数据!AM482-6)*权重!AC$49,                              5*权重!AC$48+6*权重!AC$49+(数据!AM482-12)*权重!AC$51              )
 )</f>
        <v>9.6</v>
      </c>
      <c r="AN482" s="16">
        <f>IF( 数据!AN482&lt;=6,(数据!AN482-1)*权重!AD$48,              IF(数据!AN482&lt;=12, 5*权重!AD$48+(数据!AN482-6)*权重!AD$49,                              5*权重!AD$48+6*权重!AD$49+(数据!AN482-12)*权重!AD$51              )
 )</f>
        <v>72.604166666666671</v>
      </c>
      <c r="AO482" s="16">
        <f>IF( 数据!AO482&lt;=6,(数据!AO482-1)*权重!AE$48,              IF(数据!AO482&lt;=12, 5*权重!AE$48+(数据!AO482-6)*权重!AE$49,                              5*权重!AE$48+6*权重!AE$49+(数据!AO482-12)*权重!AE$51              )
 )</f>
        <v>15.1</v>
      </c>
      <c r="AP482" s="16">
        <f>IF( 数据!AP482&lt;=6,(数据!AP482-1)*权重!AF$48,              IF(数据!AP482&lt;=12, 5*权重!AF$48+(数据!AP482-6)*权重!AF$49,                              5*权重!AF$48+6*权重!AF$49+(数据!AP482-12)*权重!AF$51              )
 )</f>
        <v>13.5</v>
      </c>
      <c r="AQ482" s="16">
        <f>IF( 数据!AQ482&lt;=6,(数据!AQ482-1)*权重!AG$48,              IF(数据!AQ482&lt;=12, 5*权重!AG$48+(数据!AQ482-6)*权重!AG$49,                              5*权重!AG$48+6*权重!AG$49+(数据!AQ482-12)*权重!AG$51              )
 )</f>
        <v>18.316666666666666</v>
      </c>
      <c r="AR482" s="16">
        <f>IF( 数据!AR482&lt;=6,(数据!AR482-1)*权重!AH$48,              IF(数据!AR482&lt;=12, 5*权重!AH$48+(数据!AR482-6)*权重!AH$49,                              5*权重!AH$48+6*权重!AH$49+(数据!AR482-12)*权重!AH$51              )
 )</f>
        <v>16.899999999999999</v>
      </c>
      <c r="AS482" s="16">
        <f>IF( 数据!AS482&lt;=6,(数据!AS482-1)*权重!AI$48,              IF(数据!AS482&lt;=12, 5*权重!AI$48+(数据!AS482-6)*权重!AI$49,                              5*权重!AI$48+6*权重!AI$49+(数据!AS482-12)*权重!AI$51              )
 )</f>
        <v>6.6500000000000012</v>
      </c>
      <c r="AT482" s="16">
        <f>IF( 数据!AT482&lt;=6,(数据!AT482-1)*权重!AJ$48,              IF(数据!AT482&lt;=12, 5*权重!AJ$48+(数据!AT482-6)*权重!AJ$49,                              5*权重!AJ$48+6*权重!AJ$49+(数据!AT482-12)*权重!AJ$51              )
 )</f>
        <v>71.875</v>
      </c>
      <c r="AU482" s="16">
        <f>IF( 数据!AU482&lt;=6,(数据!AU482-1)*权重!AK$48,              IF(数据!AU482&lt;=12, 5*权重!AK$48+(数据!AU482-6)*权重!AK$49,                              5*权重!AK$48+6*权重!AK$49+(数据!AU482-12)*权重!AK$51              )
 )</f>
        <v>14.2</v>
      </c>
      <c r="AV482" s="16">
        <f>IF( 数据!AV482&lt;=6,(数据!AV482-1)*权重!AL$48,              IF(数据!AV482&lt;=10, 5*权重!AL$48+(数据!AV482-4)*权重!AL$50,                              5*权重!AL$48+4*权重!AL$50+(数据!AV482-10)*权重!AL$52              )  )</f>
        <v>3.8250000000000002</v>
      </c>
      <c r="AW482" s="16">
        <f>IF( 数据!AW482&lt;=6,(数据!AW482-1)*权重!AM$48,              IF(数据!AW482&lt;=10, 5*权重!AM$48+(数据!AW482-4)*权重!AM$50,                              5*权重!AM$48+4*权重!AM$50+(数据!AW482-10)*权重!AM$52              )  )</f>
        <v>4.5750000000000002</v>
      </c>
      <c r="AX482" s="16">
        <f>IF( 数据!AX482&lt;=6,(数据!AX482-1)*权重!AN$48,              IF(数据!AX482&lt;=10, 5*权重!AN$48+(数据!AX482-4)*权重!AN$50,                              5*权重!AN$48+4*权重!AN$50+(数据!AX482-10)*权重!AN$52              )  )</f>
        <v>24.587499999999999</v>
      </c>
      <c r="AY482" s="8">
        <v>2</v>
      </c>
      <c r="AZ482" s="8">
        <v>2</v>
      </c>
      <c r="BA482" s="8">
        <v>2</v>
      </c>
      <c r="BB482" s="8">
        <v>2</v>
      </c>
      <c r="BC482" s="8">
        <v>1</v>
      </c>
      <c r="BD482" s="8">
        <v>1</v>
      </c>
      <c r="BE482" s="8">
        <v>4</v>
      </c>
      <c r="BF482" s="8">
        <v>2</v>
      </c>
      <c r="BG482" s="8">
        <v>4</v>
      </c>
      <c r="BH482" s="8">
        <v>1</v>
      </c>
      <c r="BI482" s="8">
        <v>3</v>
      </c>
      <c r="BJ482" s="8" t="s">
        <v>26</v>
      </c>
      <c r="BK482" s="8" t="s">
        <v>20</v>
      </c>
      <c r="BL482" s="8">
        <v>14</v>
      </c>
      <c r="BM482" s="8" t="s">
        <v>26</v>
      </c>
      <c r="BN482" s="8"/>
      <c r="BO482" s="8" t="s">
        <v>26</v>
      </c>
      <c r="BP482" s="34">
        <v>46568</v>
      </c>
      <c r="BQ482" s="8" t="s">
        <v>21</v>
      </c>
      <c r="BR482" s="8" t="s">
        <v>156</v>
      </c>
    </row>
    <row r="483" spans="1:70" ht="15.5" thickBot="1" x14ac:dyDescent="0.35">
      <c r="A483" s="8" t="s">
        <v>26</v>
      </c>
      <c r="B483" s="16">
        <f t="shared" si="18"/>
        <v>409.46333333333337</v>
      </c>
      <c r="C483" s="8" t="s">
        <v>836</v>
      </c>
      <c r="D483" s="8" t="s">
        <v>154</v>
      </c>
      <c r="E483" s="33">
        <v>1</v>
      </c>
      <c r="F483" s="8">
        <v>0</v>
      </c>
      <c r="G483" s="8" t="s">
        <v>20</v>
      </c>
      <c r="H483" s="8" t="s">
        <v>430</v>
      </c>
      <c r="I483" s="8">
        <v>24</v>
      </c>
      <c r="J483" s="8">
        <v>138</v>
      </c>
      <c r="K483" s="8">
        <v>141</v>
      </c>
      <c r="L483" s="16">
        <f>IF( 数据!L483&lt;=6,(数据!L483-1)*权重!B$48,              IF(数据!L483&lt;=12, 5*权重!B$48+(数据!L483-6)*权重!B$49,                              5*权重!B$48+6*权重!B$49+(数据!L483-12)*权重!B$51              )
 )</f>
        <v>4.4000000000000004</v>
      </c>
      <c r="M483" s="16">
        <f>IF( 数据!M483&lt;=6,(数据!M483-1)*权重!C$48,              IF(数据!M483&lt;=12, 5*权重!C$48+(数据!M483-6)*权重!C$49,                              5*权重!C$48+6*权重!C$49+(数据!M483-12)*权重!C$51              )
 )</f>
        <v>1.3333333333333335</v>
      </c>
      <c r="N483" s="16">
        <f>IF( 数据!N483&lt;=6,(数据!N483-1)*权重!D$48,              IF(数据!N483&lt;=12, 5*权重!D$48+(数据!N483-6)*权重!D$49,                              5*权重!D$48+6*权重!D$49+(数据!N483-12)*权重!D$51              )
 )</f>
        <v>-0.82999999999999985</v>
      </c>
      <c r="O483" s="16">
        <f>IF( 数据!O483&lt;=6,(数据!O483-1)*权重!E$48,              IF(数据!O483&lt;=12, 5*权重!E$48+(数据!O483-6)*权重!E$49,                              5*权重!E$48+6*权重!E$49+(数据!O483-12)*权重!E$51              )
 )</f>
        <v>0</v>
      </c>
      <c r="P483" s="16">
        <f>IF( 数据!P483&lt;=6,(数据!P483-1)*权重!F$48,              IF(数据!P483&lt;=12, 5*权重!F$48+(数据!P483-6)*权重!F$49,                              5*权重!F$48+6*权重!F$49+(数据!P483-12)*权重!F$51              )
 )</f>
        <v>-2.3499999999999996</v>
      </c>
      <c r="Q483" s="16">
        <f>IF( 数据!Q483&lt;=6,(数据!Q483-1)*权重!G$48,              IF(数据!Q483&lt;=12, 5*权重!G$48+(数据!Q483-6)*权重!G$49,                              5*权重!G$48+6*权重!G$49+(数据!Q483-12)*权重!G$51              )
 )</f>
        <v>0</v>
      </c>
      <c r="R483" s="16">
        <f>IF( 数据!R483&lt;=6,(数据!R483-1)*权重!H$48,              IF(数据!R483&lt;=12, 5*权重!H$48+(数据!R483-6)*权重!H$49,                              5*权重!H$48+6*权重!H$49+(数据!R483-12)*权重!H$51              )
 )</f>
        <v>0</v>
      </c>
      <c r="S483" s="16">
        <f>IF( 数据!S483&lt;=6,(数据!S483-1)*权重!I$48,              IF(数据!S483&lt;=12, 5*权重!I$48+(数据!S483-6)*权重!I$49,                              5*权重!I$48+6*权重!I$49+(数据!S483-12)*权重!I$51              )
 )</f>
        <v>17.933333333333334</v>
      </c>
      <c r="T483" s="16">
        <f>IF( 数据!T483&lt;=6,(数据!T483-1)*权重!J$48,              IF(数据!T483&lt;=12, 5*权重!J$48+(数据!T483-6)*权重!J$49,                              5*权重!J$48+6*权重!J$49+(数据!T483-12)*权重!J$51              )
 )</f>
        <v>0.41666666666666652</v>
      </c>
      <c r="U483" s="16">
        <f>IF( 数据!U483&lt;=6,(数据!U483-1)*权重!K$48,              IF(数据!U483&lt;=12, 5*权重!K$48+(数据!U483-6)*权重!K$49,                              5*权重!K$48+6*权重!K$49+(数据!U483-12)*权重!K$51              )
 )</f>
        <v>0</v>
      </c>
      <c r="V483" s="16">
        <f>IF( 数据!V483&lt;=6,(数据!V483-1)*权重!L$48,              IF(数据!V483&lt;=12, 5*权重!L$48+(数据!V483-6)*权重!L$49,                              5*权重!L$48+6*权重!L$49+(数据!V483-12)*权重!L$51              )
 )</f>
        <v>7.1333333333333346</v>
      </c>
      <c r="W483" s="16">
        <f>IF( 数据!W483&lt;=6,(数据!W483-1)*权重!M$48,              IF(数据!W483&lt;=12, 5*权重!M$48+(数据!W483-6)*权重!M$49,                              5*权重!M$48+6*权重!M$49+(数据!W483-12)*权重!M$51              )
 )</f>
        <v>0.1333333333333333</v>
      </c>
      <c r="X483" s="16">
        <f>IF( 数据!X483&lt;=6,(数据!X483-1)*权重!N$48,              IF(数据!X483&lt;=12, 5*权重!N$48+(数据!X483-6)*权重!N$49,                              5*权重!N$48+6*权重!N$49+(数据!X483-12)*权重!N$51              )
 )</f>
        <v>1.9666666666666666</v>
      </c>
      <c r="Y483" s="16">
        <f>IF( 数据!Y483&lt;=6,(数据!Y483-1)*权重!O$48,              IF(数据!Y483&lt;=12, 5*权重!O$48+(数据!Y483-6)*权重!O$49,                              5*权重!O$48+6*权重!O$49+(数据!Y483-12)*权重!O$51              )
 )</f>
        <v>0.96</v>
      </c>
      <c r="Z483" s="16">
        <f>IF( 数据!Z483&lt;=6,(数据!Z483-1)*权重!P$48,              IF(数据!Z483&lt;=10, 5*权重!P$48+(数据!Z483-4)*权重!P$50,                              5*权重!P$48+4*权重!P$50+(数据!Z483-10)*权重!P$52              )  )</f>
        <v>-0.90000000000000013</v>
      </c>
      <c r="AA483" s="16">
        <f>IF( 数据!AA483&lt;=6,(数据!AA483-1)*权重!Q$48,              IF(数据!AA483&lt;=12, 5*权重!Q$48+(数据!AA483-6)*权重!Q$49,                              5*权重!Q$48+6*权重!Q$49+(数据!AA483-12)*权重!Q$51              )
 )</f>
        <v>4.5</v>
      </c>
      <c r="AB483" s="16">
        <f>IF( 数据!AB483&lt;=6,(数据!AB483-1)*权重!R$48,              IF(数据!AB483&lt;=10, 5*权重!R$48+(数据!AB483-4)*权重!R$50,                              5*权重!R$48+4*权重!R$50+(数据!AB483-10)*权重!R$52              )  )</f>
        <v>56.75</v>
      </c>
      <c r="AC483" s="16">
        <f>IF( 数据!AC483&lt;=6,(数据!AC483-1)*权重!S$48,              IF(数据!AC483&lt;=12, 5*权重!S$48+(数据!AC483-6)*权重!S$49,                              5*权重!S$48+6*权重!S$49+(数据!AC483-12)*权重!S$51              )
 )</f>
        <v>19.5</v>
      </c>
      <c r="AD483" s="16">
        <f>IF( 数据!AD483&lt;=6,(数据!AD483-1)*权重!T$48,              IF(数据!AD483&lt;=12, 5*权重!T$48+(数据!AD483-6)*权重!T$49,                              5*权重!T$48+6*权重!T$49+(数据!AD483-12)*权重!T$51              )
 )</f>
        <v>-1.5999999999999996</v>
      </c>
      <c r="AE483" s="16">
        <f>IF( 数据!AE483&lt;=6,(数据!AE483-1)*权重!U$48,              IF(数据!AE483&lt;=10, 5*权重!U$48+(数据!AE483-4)*权重!U$50,                              5*权重!U$48+4*权重!U$50+(数据!AE483-10)*权重!U$52              )  )</f>
        <v>-2.9999999999999996</v>
      </c>
      <c r="AF483" s="16">
        <f>IF( 数据!AF483&lt;=6,(数据!AF483-1)*权重!V$48,              IF(数据!AF483&lt;=10, 5*权重!V$48+(数据!AF483-4)*权重!V$50,                              5*权重!V$48+4*权重!V$50+(数据!AF483-10)*权重!V$52              )  )</f>
        <v>6.5625000000000009</v>
      </c>
      <c r="AG483" s="16">
        <f>IF( 数据!AG483&lt;=6,(数据!AG483-1)*权重!W$48,              IF(数据!AG483&lt;=12, 5*权重!W$48+(数据!AG483-6)*权重!W$49,                              5*权重!W$48+6*权重!W$49+(数据!AG483-12)*权重!W$51              )
 )</f>
        <v>3.4999999999999996</v>
      </c>
      <c r="AH483" s="16">
        <f>IF( 数据!AH483&lt;=6,(数据!AH483-1)*权重!X$48,              IF(数据!AH483&lt;=10, 5*权重!X$48+(数据!AH483-4)*权重!X$50,                              5*权重!X$48+4*权重!X$50+(数据!AH483-10)*权重!X$52              )  )</f>
        <v>0.17500000000000004</v>
      </c>
      <c r="AI483" s="16">
        <f>IF( 数据!AI483&lt;=6,(数据!AI483-1)*权重!Y$48,              IF(数据!AI483&lt;=12, 5*权重!Y$48+(数据!AI483-6)*权重!Y$49,                              5*权重!Y$48+6*权重!Y$49+(数据!AI483-12)*权重!Y$51              )
 )</f>
        <v>0.26666666666666666</v>
      </c>
      <c r="AJ483" s="16">
        <f>IF( 数据!AJ483&lt;=6,(数据!AJ483-1)*权重!Z$48,              IF(数据!AJ483&lt;=10, 5*权重!Z$48+(数据!AJ483-4)*权重!Z$50,                              5*权重!Z$48+4*权重!Z$50+(数据!AJ483-10)*权重!Z$52              )  )</f>
        <v>9.25</v>
      </c>
      <c r="AK483" s="16">
        <f>IF( 数据!AK483&lt;=6,(数据!AK483-1)*权重!AA$48,              IF(数据!AK483&lt;=10, 5*权重!AA$48+(数据!AK483-4)*权重!AA$50,                              5*权重!AA$48+4*权重!AA$50+(数据!AK483-10)*权重!AA$52              )  )</f>
        <v>-1.625</v>
      </c>
      <c r="AL483" s="16">
        <f>IF( 数据!AL483&lt;=6,(数据!AL483-1)*权重!AB$48,              IF(数据!AL483&lt;=12, 5*权重!AB$48+(数据!AL483-6)*权重!AB$49,                              5*权重!AB$48+6*权重!AB$49+(数据!AL483-12)*权重!AB$51              )
 )</f>
        <v>12.6</v>
      </c>
      <c r="AM483" s="16">
        <f>IF( 数据!AM483&lt;=6,(数据!AM483-1)*权重!AC$48,              IF(数据!AM483&lt;=12, 5*权重!AC$48+(数据!AM483-6)*权重!AC$49,                              5*权重!AC$48+6*权重!AC$49+(数据!AM483-12)*权重!AC$51              )
 )</f>
        <v>8.3666666666666671</v>
      </c>
      <c r="AN483" s="16">
        <f>IF( 数据!AN483&lt;=6,(数据!AN483-1)*权重!AD$48,              IF(数据!AN483&lt;=12, 5*权重!AD$48+(数据!AN483-6)*权重!AD$49,                              5*权重!AD$48+6*权重!AD$49+(数据!AN483-12)*权重!AD$51              )
 )</f>
        <v>82.0625</v>
      </c>
      <c r="AO483" s="16">
        <f>IF( 数据!AO483&lt;=6,(数据!AO483-1)*权重!AE$48,              IF(数据!AO483&lt;=12, 5*权重!AE$48+(数据!AO483-6)*权重!AE$49,                              5*权重!AE$48+6*权重!AE$49+(数据!AO483-12)*权重!AE$51              )
 )</f>
        <v>8.3500000000000014</v>
      </c>
      <c r="AP483" s="16">
        <f>IF( 数据!AP483&lt;=6,(数据!AP483-1)*权重!AF$48,              IF(数据!AP483&lt;=12, 5*权重!AF$48+(数据!AP483-6)*权重!AF$49,                              5*权重!AF$48+6*权重!AF$49+(数据!AP483-12)*权重!AF$51              )
 )</f>
        <v>14.466666666666667</v>
      </c>
      <c r="AQ483" s="16">
        <f>IF( 数据!AQ483&lt;=6,(数据!AQ483-1)*权重!AG$48,              IF(数据!AQ483&lt;=12, 5*权重!AG$48+(数据!AQ483-6)*权重!AG$49,                              5*权重!AG$48+6*权重!AG$49+(数据!AQ483-12)*权重!AG$51              )
 )</f>
        <v>19.866666666666667</v>
      </c>
      <c r="AR483" s="16">
        <f>IF( 数据!AR483&lt;=6,(数据!AR483-1)*权重!AH$48,              IF(数据!AR483&lt;=12, 5*权重!AH$48+(数据!AR483-6)*权重!AH$49,                              5*权重!AH$48+6*权重!AH$49+(数据!AR483-12)*权重!AH$51              )
 )</f>
        <v>15.733333333333333</v>
      </c>
      <c r="AS483" s="16">
        <f>IF( 数据!AS483&lt;=6,(数据!AS483-1)*权重!AI$48,              IF(数据!AS483&lt;=12, 5*权重!AI$48+(数据!AS483-6)*权重!AI$49,                              5*权重!AI$48+6*权重!AI$49+(数据!AS483-12)*权重!AI$51              )
 )</f>
        <v>4.416666666666667</v>
      </c>
      <c r="AT483" s="16">
        <f>IF( 数据!AT483&lt;=6,(数据!AT483-1)*权重!AJ$48,              IF(数据!AT483&lt;=12, 5*权重!AJ$48+(数据!AT483-6)*权重!AJ$49,                              5*权重!AJ$48+6*权重!AJ$49+(数据!AT483-12)*权重!AJ$51              )
 )</f>
        <v>76.75</v>
      </c>
      <c r="AU483" s="16">
        <f>IF( 数据!AU483&lt;=6,(数据!AU483-1)*权重!AK$48,              IF(数据!AU483&lt;=12, 5*权重!AK$48+(数据!AU483-6)*权重!AK$49,                              5*权重!AK$48+6*权重!AK$49+(数据!AU483-12)*权重!AK$51              )
 )</f>
        <v>14.799999999999999</v>
      </c>
      <c r="AV483" s="16">
        <f>IF( 数据!AV483&lt;=6,(数据!AV483-1)*权重!AL$48,              IF(数据!AV483&lt;=10, 5*权重!AL$48+(数据!AV483-4)*权重!AL$50,                              5*权重!AL$48+4*权重!AL$50+(数据!AV483-10)*权重!AL$52              )  )</f>
        <v>2.5499999999999998</v>
      </c>
      <c r="AW483" s="16">
        <f>IF( 数据!AW483&lt;=6,(数据!AW483-1)*权重!AM$48,              IF(数据!AW483&lt;=10, 5*权重!AM$48+(数据!AW483-4)*权重!AM$50,                              5*权重!AM$48+4*权重!AM$50+(数据!AW483-10)*权重!AM$52              )  )</f>
        <v>2.95</v>
      </c>
      <c r="AX483" s="16">
        <f>IF( 数据!AX483&lt;=6,(数据!AX483-1)*权重!AN$48,              IF(数据!AX483&lt;=10, 5*权重!AN$48+(数据!AX483-4)*权重!AN$50,                              5*权重!AN$48+4*权重!AN$50+(数据!AX483-10)*权重!AN$52              )  )</f>
        <v>22.074999999999999</v>
      </c>
      <c r="AY483" s="8">
        <v>3</v>
      </c>
      <c r="AZ483" s="8">
        <v>3</v>
      </c>
      <c r="BA483" s="8">
        <v>1</v>
      </c>
      <c r="BB483" s="8">
        <v>4</v>
      </c>
      <c r="BC483" s="8">
        <v>3</v>
      </c>
      <c r="BD483" s="8">
        <v>3</v>
      </c>
      <c r="BE483" s="8">
        <v>3</v>
      </c>
      <c r="BF483" s="8">
        <v>2</v>
      </c>
      <c r="BG483" s="8">
        <v>1</v>
      </c>
      <c r="BH483" s="8">
        <v>1</v>
      </c>
      <c r="BI483" s="8">
        <v>4</v>
      </c>
      <c r="BJ483" s="8" t="s">
        <v>26</v>
      </c>
      <c r="BK483" s="8" t="s">
        <v>20</v>
      </c>
      <c r="BL483" s="8">
        <v>14</v>
      </c>
      <c r="BM483" s="8" t="s">
        <v>26</v>
      </c>
      <c r="BN483" s="8"/>
      <c r="BO483" s="8">
        <v>10</v>
      </c>
      <c r="BP483" s="34">
        <v>46934</v>
      </c>
      <c r="BQ483" s="8" t="s">
        <v>21</v>
      </c>
      <c r="BR483" s="8" t="s">
        <v>156</v>
      </c>
    </row>
    <row r="484" spans="1:70" ht="15.5" thickBot="1" x14ac:dyDescent="0.35">
      <c r="A484" s="8" t="s">
        <v>26</v>
      </c>
      <c r="B484" s="16">
        <f t="shared" si="18"/>
        <v>364.36166666666668</v>
      </c>
      <c r="C484" s="8" t="s">
        <v>837</v>
      </c>
      <c r="D484" s="8" t="s">
        <v>154</v>
      </c>
      <c r="E484" s="33">
        <v>1</v>
      </c>
      <c r="F484" s="8">
        <v>0</v>
      </c>
      <c r="G484" s="8" t="s">
        <v>33</v>
      </c>
      <c r="H484" s="8" t="s">
        <v>313</v>
      </c>
      <c r="I484" s="8">
        <v>25</v>
      </c>
      <c r="J484" s="8">
        <v>129</v>
      </c>
      <c r="K484" s="8">
        <v>144</v>
      </c>
      <c r="L484" s="16">
        <f>IF( 数据!L484&lt;=6,(数据!L484-1)*权重!B$48,              IF(数据!L484&lt;=12, 5*权重!B$48+(数据!L484-6)*权重!B$49,                              5*权重!B$48+6*权重!B$49+(数据!L484-12)*权重!B$51              )
 )</f>
        <v>3.4666666666666668</v>
      </c>
      <c r="M484" s="16">
        <f>IF( 数据!M484&lt;=6,(数据!M484-1)*权重!C$48,              IF(数据!M484&lt;=12, 5*权重!C$48+(数据!M484-6)*权重!C$49,                              5*权重!C$48+6*权重!C$49+(数据!M484-12)*权重!C$51              )
 )</f>
        <v>1.3</v>
      </c>
      <c r="N484" s="16">
        <f>IF( 数据!N484&lt;=6,(数据!N484-1)*权重!D$48,              IF(数据!N484&lt;=12, 5*权重!D$48+(数据!N484-6)*权重!D$49,                              5*权重!D$48+6*权重!D$49+(数据!N484-12)*权重!D$51              )
 )</f>
        <v>0.64</v>
      </c>
      <c r="O484" s="16">
        <f>IF( 数据!O484&lt;=6,(数据!O484-1)*权重!E$48,              IF(数据!O484&lt;=12, 5*权重!E$48+(数据!O484-6)*权重!E$49,                              5*权重!E$48+6*权重!E$49+(数据!O484-12)*权重!E$51              )
 )</f>
        <v>0</v>
      </c>
      <c r="P484" s="16">
        <f>IF( 数据!P484&lt;=6,(数据!P484-1)*权重!F$48,              IF(数据!P484&lt;=12, 5*权重!F$48+(数据!P484-6)*权重!F$49,                              5*权重!F$48+6*权重!F$49+(数据!P484-12)*权重!F$51              )
 )</f>
        <v>-2.3499999999999996</v>
      </c>
      <c r="Q484" s="16">
        <f>IF( 数据!Q484&lt;=6,(数据!Q484-1)*权重!G$48,              IF(数据!Q484&lt;=12, 5*权重!G$48+(数据!Q484-6)*权重!G$49,                              5*权重!G$48+6*权重!G$49+(数据!Q484-12)*权重!G$51              )
 )</f>
        <v>0</v>
      </c>
      <c r="R484" s="16">
        <f>IF( 数据!R484&lt;=6,(数据!R484-1)*权重!H$48,              IF(数据!R484&lt;=12, 5*权重!H$48+(数据!R484-6)*权重!H$49,                              5*权重!H$48+6*权重!H$49+(数据!R484-12)*权重!H$51              )
 )</f>
        <v>0</v>
      </c>
      <c r="S484" s="16">
        <f>IF( 数据!S484&lt;=6,(数据!S484-1)*权重!I$48,              IF(数据!S484&lt;=12, 5*权重!I$48+(数据!S484-6)*权重!I$49,                              5*权重!I$48+6*权重!I$49+(数据!S484-12)*权重!I$51              )
 )</f>
        <v>15.2</v>
      </c>
      <c r="T484" s="16">
        <f>IF( 数据!T484&lt;=6,(数据!T484-1)*权重!J$48,              IF(数据!T484&lt;=12, 5*权重!J$48+(数据!T484-6)*权重!J$49,                              5*权重!J$48+6*权重!J$49+(数据!T484-12)*权重!J$51              )
 )</f>
        <v>3.5</v>
      </c>
      <c r="U484" s="16">
        <f>IF( 数据!U484&lt;=6,(数据!U484-1)*权重!K$48,              IF(数据!U484&lt;=12, 5*权重!K$48+(数据!U484-6)*权重!K$49,                              5*权重!K$48+6*权重!K$49+(数据!U484-12)*权重!K$51              )
 )</f>
        <v>0</v>
      </c>
      <c r="V484" s="16">
        <f>IF( 数据!V484&lt;=6,(数据!V484-1)*权重!L$48,              IF(数据!V484&lt;=12, 5*权重!L$48+(数据!V484-6)*权重!L$49,                              5*权重!L$48+6*权重!L$49+(数据!V484-12)*权重!L$51              )
 )</f>
        <v>10.166666666666668</v>
      </c>
      <c r="W484" s="16">
        <f>IF( 数据!W484&lt;=6,(数据!W484-1)*权重!M$48,              IF(数据!W484&lt;=12, 5*权重!M$48+(数据!W484-6)*权重!M$49,                              5*权重!M$48+6*权重!M$49+(数据!W484-12)*权重!M$51              )
 )</f>
        <v>1.4</v>
      </c>
      <c r="X484" s="16">
        <f>IF( 数据!X484&lt;=6,(数据!X484-1)*权重!N$48,              IF(数据!X484&lt;=12, 5*权重!N$48+(数据!X484-6)*权重!N$49,                              5*权重!N$48+6*权重!N$49+(数据!X484-12)*权重!N$51              )
 )</f>
        <v>1.9666666666666666</v>
      </c>
      <c r="Y484" s="16">
        <f>IF( 数据!Y484&lt;=6,(数据!Y484-1)*权重!O$48,              IF(数据!Y484&lt;=12, 5*权重!O$48+(数据!Y484-6)*权重!O$49,                              5*权重!O$48+6*权重!O$49+(数据!Y484-12)*权重!O$51              )
 )</f>
        <v>4.2</v>
      </c>
      <c r="Z484" s="16">
        <f>IF( 数据!Z484&lt;=6,(数据!Z484-1)*权重!P$48,              IF(数据!Z484&lt;=10, 5*权重!P$48+(数据!Z484-4)*权重!P$50,                              5*权重!P$48+4*权重!P$50+(数据!Z484-10)*权重!P$52              )  )</f>
        <v>-0.90000000000000013</v>
      </c>
      <c r="AA484" s="16">
        <f>IF( 数据!AA484&lt;=6,(数据!AA484-1)*权重!Q$48,              IF(数据!AA484&lt;=12, 5*权重!Q$48+(数据!AA484-6)*权重!Q$49,                              5*权重!Q$48+6*权重!Q$49+(数据!AA484-12)*权重!Q$51              )
 )</f>
        <v>5.68</v>
      </c>
      <c r="AB484" s="16">
        <f>IF( 数据!AB484&lt;=6,(数据!AB484-1)*权重!R$48,              IF(数据!AB484&lt;=10, 5*权重!R$48+(数据!AB484-4)*权重!R$50,                              5*权重!R$48+4*权重!R$50+(数据!AB484-10)*权重!R$52              )  )</f>
        <v>54.5</v>
      </c>
      <c r="AC484" s="16">
        <f>IF( 数据!AC484&lt;=6,(数据!AC484-1)*权重!S$48,              IF(数据!AC484&lt;=12, 5*权重!S$48+(数据!AC484-6)*权重!S$49,                              5*权重!S$48+6*权重!S$49+(数据!AC484-12)*权重!S$51              )
 )</f>
        <v>18.75</v>
      </c>
      <c r="AD484" s="16">
        <f>IF( 数据!AD484&lt;=6,(数据!AD484-1)*权重!T$48,              IF(数据!AD484&lt;=12, 5*权重!T$48+(数据!AD484-6)*权重!T$49,                              5*权重!T$48+6*权重!T$49+(数据!AD484-12)*权重!T$51              )
 )</f>
        <v>-0.49999999999999956</v>
      </c>
      <c r="AE484" s="16">
        <f>IF( 数据!AE484&lt;=6,(数据!AE484-1)*权重!U$48,              IF(数据!AE484&lt;=10, 5*权重!U$48+(数据!AE484-4)*权重!U$50,                              5*权重!U$48+4*权重!U$50+(数据!AE484-10)*权重!U$52              )  )</f>
        <v>-4.0999999999999996</v>
      </c>
      <c r="AF484" s="16">
        <f>IF( 数据!AF484&lt;=6,(数据!AF484-1)*权重!V$48,              IF(数据!AF484&lt;=10, 5*权重!V$48+(数据!AF484-4)*权重!V$50,                              5*权重!V$48+4*权重!V$50+(数据!AF484-10)*权重!V$52              )  )</f>
        <v>6.3000000000000007</v>
      </c>
      <c r="AG484" s="16">
        <f>IF( 数据!AG484&lt;=6,(数据!AG484-1)*权重!W$48,              IF(数据!AG484&lt;=12, 5*权重!W$48+(数据!AG484-6)*权重!W$49,                              5*权重!W$48+6*权重!W$49+(数据!AG484-12)*权重!W$51              )
 )</f>
        <v>3.3</v>
      </c>
      <c r="AH484" s="16">
        <f>IF( 数据!AH484&lt;=6,(数据!AH484-1)*权重!X$48,              IF(数据!AH484&lt;=10, 5*权重!X$48+(数据!AH484-4)*权重!X$50,                              5*权重!X$48+4*权重!X$50+(数据!AH484-10)*权重!X$52              )  )</f>
        <v>-0.16249999999999998</v>
      </c>
      <c r="AI484" s="16">
        <f>IF( 数据!AI484&lt;=6,(数据!AI484-1)*权重!Y$48,              IF(数据!AI484&lt;=12, 5*权重!Y$48+(数据!AI484-6)*权重!Y$49,                              5*权重!Y$48+6*权重!Y$49+(数据!AI484-12)*权重!Y$51              )
 )</f>
        <v>0.8</v>
      </c>
      <c r="AJ484" s="16">
        <f>IF( 数据!AJ484&lt;=6,(数据!AJ484-1)*权重!Z$48,              IF(数据!AJ484&lt;=10, 5*权重!Z$48+(数据!AJ484-4)*权重!Z$50,                              5*权重!Z$48+4*权重!Z$50+(数据!AJ484-10)*权重!Z$52              )  )</f>
        <v>8.0750000000000011</v>
      </c>
      <c r="AK484" s="16">
        <f>IF( 数据!AK484&lt;=6,(数据!AK484-1)*权重!AA$48,              IF(数据!AK484&lt;=10, 5*权重!AA$48+(数据!AK484-4)*权重!AA$50,                              5*权重!AA$48+4*权重!AA$50+(数据!AK484-10)*权重!AA$52              )  )</f>
        <v>-1.625</v>
      </c>
      <c r="AL484" s="16">
        <f>IF( 数据!AL484&lt;=6,(数据!AL484-1)*权重!AB$48,              IF(数据!AL484&lt;=12, 5*权重!AB$48+(数据!AL484-6)*权重!AB$49,                              5*权重!AB$48+6*权重!AB$49+(数据!AL484-12)*权重!AB$51              )
 )</f>
        <v>14.4</v>
      </c>
      <c r="AM484" s="16">
        <f>IF( 数据!AM484&lt;=6,(数据!AM484-1)*权重!AC$48,              IF(数据!AM484&lt;=12, 5*权重!AC$48+(数据!AM484-6)*权重!AC$49,                              5*权重!AC$48+6*权重!AC$49+(数据!AM484-12)*权重!AC$51              )
 )</f>
        <v>9.9666666666666668</v>
      </c>
      <c r="AN484" s="16">
        <f>IF( 数据!AN484&lt;=6,(数据!AN484-1)*权重!AD$48,              IF(数据!AN484&lt;=12, 5*权重!AD$48+(数据!AN484-6)*权重!AD$49,                              5*权重!AD$48+6*权重!AD$49+(数据!AN484-12)*权重!AD$51              )
 )</f>
        <v>39.041666666666664</v>
      </c>
      <c r="AO484" s="16">
        <f>IF( 数据!AO484&lt;=6,(数据!AO484-1)*权重!AE$48,              IF(数据!AO484&lt;=12, 5*权重!AE$48+(数据!AO484-6)*权重!AE$49,                              5*权重!AE$48+6*权重!AE$49+(数据!AO484-12)*权重!AE$51              )
 )</f>
        <v>12.5</v>
      </c>
      <c r="AP484" s="16">
        <f>IF( 数据!AP484&lt;=6,(数据!AP484-1)*权重!AF$48,              IF(数据!AP484&lt;=12, 5*权重!AF$48+(数据!AP484-6)*权重!AF$49,                              5*权重!AF$48+6*权重!AF$49+(数据!AP484-12)*权重!AF$51              )
 )</f>
        <v>15.433333333333334</v>
      </c>
      <c r="AQ484" s="16">
        <f>IF( 数据!AQ484&lt;=6,(数据!AQ484-1)*权重!AG$48,              IF(数据!AQ484&lt;=12, 5*权重!AG$48+(数据!AQ484-6)*权重!AG$49,                              5*权重!AG$48+6*权重!AG$49+(数据!AQ484-12)*权重!AG$51              )
 )</f>
        <v>17.8</v>
      </c>
      <c r="AR484" s="16">
        <f>IF( 数据!AR484&lt;=6,(数据!AR484-1)*权重!AH$48,              IF(数据!AR484&lt;=12, 5*权重!AH$48+(数据!AR484-6)*权重!AH$49,                              5*权重!AH$48+6*权重!AH$49+(数据!AR484-12)*权重!AH$51              )
 )</f>
        <v>15.733333333333333</v>
      </c>
      <c r="AS484" s="16">
        <f>IF( 数据!AS484&lt;=6,(数据!AS484-1)*权重!AI$48,              IF(数据!AS484&lt;=12, 5*权重!AI$48+(数据!AS484-6)*权重!AI$49,                              5*权重!AI$48+6*权重!AI$49+(数据!AS484-12)*权重!AI$51              )
 )</f>
        <v>7.6000000000000014</v>
      </c>
      <c r="AT484" s="16">
        <f>IF( 数据!AT484&lt;=6,(数据!AT484-1)*权重!AJ$48,              IF(数据!AT484&lt;=12, 5*权重!AJ$48+(数据!AT484-6)*权重!AJ$49,                              5*权重!AJ$48+6*权重!AJ$49+(数据!AT484-12)*权重!AJ$51              )
 )</f>
        <v>60.770833333333343</v>
      </c>
      <c r="AU484" s="16">
        <f>IF( 数据!AU484&lt;=6,(数据!AU484-1)*权重!AK$48,              IF(数据!AU484&lt;=12, 5*权重!AK$48+(数据!AU484-6)*权重!AK$49,                              5*权重!AK$48+6*权重!AK$49+(数据!AU484-12)*权重!AK$51              )
 )</f>
        <v>10.833333333333332</v>
      </c>
      <c r="AV484" s="16">
        <f>IF( 数据!AV484&lt;=6,(数据!AV484-1)*权重!AL$48,              IF(数据!AV484&lt;=10, 5*权重!AL$48+(数据!AV484-4)*权重!AL$50,                              5*权重!AL$48+4*权重!AL$50+(数据!AV484-10)*权重!AL$52              )  )</f>
        <v>2.2999999999999998</v>
      </c>
      <c r="AW484" s="16">
        <f>IF( 数据!AW484&lt;=6,(数据!AW484-1)*权重!AM$48,              IF(数据!AW484&lt;=10, 5*权重!AM$48+(数据!AW484-4)*权重!AM$50,                              5*权重!AM$48+4*权重!AM$50+(数据!AW484-10)*权重!AM$52              )  )</f>
        <v>2.95</v>
      </c>
      <c r="AX484" s="16">
        <f>IF( 数据!AX484&lt;=6,(数据!AX484-1)*权重!AN$48,              IF(数据!AX484&lt;=10, 5*权重!AN$48+(数据!AX484-4)*权重!AN$50,                              5*权重!AN$48+4*权重!AN$50+(数据!AX484-10)*权重!AN$52              )  )</f>
        <v>25.424999999999997</v>
      </c>
      <c r="AY484" s="8">
        <v>1</v>
      </c>
      <c r="AZ484" s="8">
        <v>3</v>
      </c>
      <c r="BA484" s="8">
        <v>1</v>
      </c>
      <c r="BB484" s="8">
        <v>1</v>
      </c>
      <c r="BC484" s="8">
        <v>1</v>
      </c>
      <c r="BD484" s="8">
        <v>1</v>
      </c>
      <c r="BE484" s="8">
        <v>1</v>
      </c>
      <c r="BF484" s="8">
        <v>2</v>
      </c>
      <c r="BG484" s="8">
        <v>1</v>
      </c>
      <c r="BH484" s="8">
        <v>2</v>
      </c>
      <c r="BI484" s="8">
        <v>1</v>
      </c>
      <c r="BJ484" s="8" t="s">
        <v>26</v>
      </c>
      <c r="BK484" s="8" t="s">
        <v>20</v>
      </c>
      <c r="BL484" s="8">
        <v>12</v>
      </c>
      <c r="BM484" s="8" t="s">
        <v>26</v>
      </c>
      <c r="BN484" s="8"/>
      <c r="BO484" s="8">
        <v>60</v>
      </c>
      <c r="BP484" s="34">
        <v>46568</v>
      </c>
      <c r="BQ484" s="8" t="s">
        <v>21</v>
      </c>
      <c r="BR484" s="8" t="s">
        <v>156</v>
      </c>
    </row>
    <row r="485" spans="1:70" ht="15.5" thickBot="1" x14ac:dyDescent="0.35">
      <c r="A485" s="8" t="s">
        <v>26</v>
      </c>
      <c r="B485" s="16">
        <f t="shared" si="18"/>
        <v>403.02000000000004</v>
      </c>
      <c r="C485" s="8" t="s">
        <v>838</v>
      </c>
      <c r="D485" s="8" t="s">
        <v>154</v>
      </c>
      <c r="E485" s="33">
        <v>1</v>
      </c>
      <c r="F485" s="8">
        <v>0</v>
      </c>
      <c r="G485" s="8" t="s">
        <v>20</v>
      </c>
      <c r="H485" s="8" t="s">
        <v>158</v>
      </c>
      <c r="I485" s="8">
        <v>25</v>
      </c>
      <c r="J485" s="8">
        <v>140</v>
      </c>
      <c r="K485" s="8">
        <v>141</v>
      </c>
      <c r="L485" s="16">
        <f>IF( 数据!L485&lt;=6,(数据!L485-1)*权重!B$48,              IF(数据!L485&lt;=12, 5*权重!B$48+(数据!L485-6)*权重!B$49,                              5*权重!B$48+6*权重!B$49+(数据!L485-12)*权重!B$51              )
 )</f>
        <v>4.4000000000000004</v>
      </c>
      <c r="M485" s="16">
        <f>IF( 数据!M485&lt;=6,(数据!M485-1)*权重!C$48,              IF(数据!M485&lt;=12, 5*权重!C$48+(数据!M485-6)*权重!C$49,                              5*权重!C$48+6*权重!C$49+(数据!M485-12)*权重!C$51              )
 )</f>
        <v>1.3</v>
      </c>
      <c r="N485" s="16">
        <f>IF( 数据!N485&lt;=6,(数据!N485-1)*权重!D$48,              IF(数据!N485&lt;=12, 5*权重!D$48+(数据!N485-6)*权重!D$49,                              5*权重!D$48+6*权重!D$49+(数据!N485-12)*权重!D$51              )
 )</f>
        <v>0.27</v>
      </c>
      <c r="O485" s="16">
        <f>IF( 数据!O485&lt;=6,(数据!O485-1)*权重!E$48,              IF(数据!O485&lt;=12, 5*权重!E$48+(数据!O485-6)*权重!E$49,                              5*权重!E$48+6*权重!E$49+(数据!O485-12)*权重!E$51              )
 )</f>
        <v>0</v>
      </c>
      <c r="P485" s="16">
        <f>IF( 数据!P485&lt;=6,(数据!P485-1)*权重!F$48,              IF(数据!P485&lt;=12, 5*权重!F$48+(数据!P485-6)*权重!F$49,                              5*权重!F$48+6*权重!F$49+(数据!P485-12)*权重!F$51              )
 )</f>
        <v>-3.1166666666666663</v>
      </c>
      <c r="Q485" s="16">
        <f>IF( 数据!Q485&lt;=6,(数据!Q485-1)*权重!G$48,              IF(数据!Q485&lt;=12, 5*权重!G$48+(数据!Q485-6)*权重!G$49,                              5*权重!G$48+6*权重!G$49+(数据!Q485-12)*权重!G$51              )
 )</f>
        <v>0</v>
      </c>
      <c r="R485" s="16">
        <f>IF( 数据!R485&lt;=6,(数据!R485-1)*权重!H$48,              IF(数据!R485&lt;=12, 5*权重!H$48+(数据!R485-6)*权重!H$49,                              5*权重!H$48+6*权重!H$49+(数据!R485-12)*权重!H$51              )
 )</f>
        <v>0</v>
      </c>
      <c r="S485" s="16">
        <f>IF( 数据!S485&lt;=6,(数据!S485-1)*权重!I$48,              IF(数据!S485&lt;=12, 5*权重!I$48+(数据!S485-6)*权重!I$49,                              5*权重!I$48+6*权重!I$49+(数据!S485-12)*权重!I$51              )
 )</f>
        <v>13.666666666666666</v>
      </c>
      <c r="T485" s="16">
        <f>IF( 数据!T485&lt;=6,(数据!T485-1)*权重!J$48,              IF(数据!T485&lt;=12, 5*权重!J$48+(数据!T485-6)*权重!J$49,                              5*权重!J$48+6*权重!J$49+(数据!T485-12)*权重!J$51              )
 )</f>
        <v>1.2999999999999998</v>
      </c>
      <c r="U485" s="16">
        <f>IF( 数据!U485&lt;=6,(数据!U485-1)*权重!K$48,              IF(数据!U485&lt;=12, 5*权重!K$48+(数据!U485-6)*权重!K$49,                              5*权重!K$48+6*权重!K$49+(数据!U485-12)*权重!K$51              )
 )</f>
        <v>0</v>
      </c>
      <c r="V485" s="16">
        <f>IF( 数据!V485&lt;=6,(数据!V485-1)*权重!L$48,              IF(数据!V485&lt;=12, 5*权重!L$48+(数据!V485-6)*权重!L$49,                              5*权重!L$48+6*权重!L$49+(数据!V485-12)*权重!L$51              )
 )</f>
        <v>6.0333333333333341</v>
      </c>
      <c r="W485" s="16">
        <f>IF( 数据!W485&lt;=6,(数据!W485-1)*权重!M$48,              IF(数据!W485&lt;=12, 5*权重!M$48+(数据!W485-6)*权重!M$49,                              5*权重!M$48+6*权重!M$49+(数据!W485-12)*权重!M$51              )
 )</f>
        <v>-0.5</v>
      </c>
      <c r="X485" s="16">
        <f>IF( 数据!X485&lt;=6,(数据!X485-1)*权重!N$48,              IF(数据!X485&lt;=12, 5*权重!N$48+(数据!X485-6)*权重!N$49,                              5*权重!N$48+6*权重!N$49+(数据!X485-12)*权重!N$51              )
 )</f>
        <v>4.1333333333333329</v>
      </c>
      <c r="Y485" s="16">
        <f>IF( 数据!Y485&lt;=6,(数据!Y485-1)*权重!O$48,              IF(数据!Y485&lt;=12, 5*权重!O$48+(数据!Y485-6)*权重!O$49,                              5*权重!O$48+6*权重!O$49+(数据!Y485-12)*权重!O$51              )
 )</f>
        <v>1.2</v>
      </c>
      <c r="Z485" s="16">
        <f>IF( 数据!Z485&lt;=6,(数据!Z485-1)*权重!P$48,              IF(数据!Z485&lt;=10, 5*权重!P$48+(数据!Z485-4)*权重!P$50,                              5*权重!P$48+4*权重!P$50+(数据!Z485-10)*权重!P$52              )  )</f>
        <v>-1.6</v>
      </c>
      <c r="AA485" s="16">
        <f>IF( 数据!AA485&lt;=6,(数据!AA485-1)*权重!Q$48,              IF(数据!AA485&lt;=12, 5*权重!Q$48+(数据!AA485-6)*权重!Q$49,                              5*权重!Q$48+6*权重!Q$49+(数据!AA485-12)*权重!Q$51              )
 )</f>
        <v>5.833333333333333</v>
      </c>
      <c r="AB485" s="16">
        <f>IF( 数据!AB485&lt;=6,(数据!AB485-1)*权重!R$48,              IF(数据!AB485&lt;=10, 5*权重!R$48+(数据!AB485-4)*权重!R$50,                              5*权重!R$48+4*权重!R$50+(数据!AB485-10)*权重!R$52              )  )</f>
        <v>55.25</v>
      </c>
      <c r="AC485" s="16">
        <f>IF( 数据!AC485&lt;=6,(数据!AC485-1)*权重!S$48,              IF(数据!AC485&lt;=12, 5*权重!S$48+(数据!AC485-6)*权重!S$49,                              5*权重!S$48+6*权重!S$49+(数据!AC485-12)*权重!S$51              )
 )</f>
        <v>19.5</v>
      </c>
      <c r="AD485" s="16">
        <f>IF( 数据!AD485&lt;=6,(数据!AD485-1)*权重!T$48,              IF(数据!AD485&lt;=12, 5*权重!T$48+(数据!AD485-6)*权重!T$49,                              5*权重!T$48+6*权重!T$49+(数据!AD485-12)*权重!T$51              )
 )</f>
        <v>-1.5999999999999996</v>
      </c>
      <c r="AE485" s="16">
        <f>IF( 数据!AE485&lt;=6,(数据!AE485-1)*权重!U$48,              IF(数据!AE485&lt;=10, 5*权重!U$48+(数据!AE485-4)*权重!U$50,                              5*权重!U$48+4*权重!U$50+(数据!AE485-10)*权重!U$52              )  )</f>
        <v>-1.7999999999999994</v>
      </c>
      <c r="AF485" s="16">
        <f>IF( 数据!AF485&lt;=6,(数据!AF485-1)*权重!V$48,              IF(数据!AF485&lt;=10, 5*权重!V$48+(数据!AF485-4)*权重!V$50,                              5*权重!V$48+4*权重!V$50+(数据!AF485-10)*权重!V$52              )  )</f>
        <v>7.0875000000000004</v>
      </c>
      <c r="AG485" s="16">
        <f>IF( 数据!AG485&lt;=6,(数据!AG485-1)*权重!W$48,              IF(数据!AG485&lt;=12, 5*权重!W$48+(数据!AG485-6)*权重!W$49,                              5*权重!W$48+6*权重!W$49+(数据!AG485-12)*权重!W$51              )
 )</f>
        <v>3.3</v>
      </c>
      <c r="AH485" s="16">
        <f>IF( 数据!AH485&lt;=6,(数据!AH485-1)*权重!X$48,              IF(数据!AH485&lt;=10, 5*权重!X$48+(数据!AH485-4)*权重!X$50,                              5*权重!X$48+4*权重!X$50+(数据!AH485-10)*权重!X$52              )  )</f>
        <v>-4.9999999999999989E-2</v>
      </c>
      <c r="AI485" s="16">
        <f>IF( 数据!AI485&lt;=6,(数据!AI485-1)*权重!Y$48,              IF(数据!AI485&lt;=12, 5*权重!Y$48+(数据!AI485-6)*权重!Y$49,                              5*权重!Y$48+6*权重!Y$49+(数据!AI485-12)*权重!Y$51              )
 )</f>
        <v>3.3333333333333354E-2</v>
      </c>
      <c r="AJ485" s="16">
        <f>IF( 数据!AJ485&lt;=6,(数据!AJ485-1)*权重!Z$48,              IF(数据!AJ485&lt;=10, 5*权重!Z$48+(数据!AJ485-4)*权重!Z$50,                              5*权重!Z$48+4*权重!Z$50+(数据!AJ485-10)*权重!Z$52              )  )</f>
        <v>8.6625000000000014</v>
      </c>
      <c r="AK485" s="16">
        <f>IF( 数据!AK485&lt;=6,(数据!AK485-1)*权重!AA$48,              IF(数据!AK485&lt;=10, 5*权重!AA$48+(数据!AK485-4)*权重!AA$50,                              5*权重!AA$48+4*权重!AA$50+(数据!AK485-10)*权重!AA$52              )  )</f>
        <v>-1.1000000000000001</v>
      </c>
      <c r="AL485" s="16">
        <f>IF( 数据!AL485&lt;=6,(数据!AL485-1)*权重!AB$48,              IF(数据!AL485&lt;=12, 5*权重!AB$48+(数据!AL485-6)*权重!AB$49,                              5*权重!AB$48+6*权重!AB$49+(数据!AL485-12)*权重!AB$51              )
 )</f>
        <v>13.5</v>
      </c>
      <c r="AM485" s="16">
        <f>IF( 数据!AM485&lt;=6,(数据!AM485-1)*权重!AC$48,              IF(数据!AM485&lt;=12, 5*权重!AC$48+(数据!AM485-6)*权重!AC$49,                              5*权重!AC$48+6*权重!AC$49+(数据!AM485-12)*权重!AC$51              )
 )</f>
        <v>9.2333333333333343</v>
      </c>
      <c r="AN485" s="16">
        <f>IF( 数据!AN485&lt;=6,(数据!AN485-1)*权重!AD$48,              IF(数据!AN485&lt;=12, 5*权重!AD$48+(数据!AN485-6)*权重!AD$49,                              5*权重!AD$48+6*权重!AD$49+(数据!AN485-12)*权重!AD$51              )
 )</f>
        <v>67.875</v>
      </c>
      <c r="AO485" s="16">
        <f>IF( 数据!AO485&lt;=6,(数据!AO485-1)*权重!AE$48,              IF(数据!AO485&lt;=12, 5*权重!AE$48+(数据!AO485-6)*权重!AE$49,                              5*权重!AE$48+6*权重!AE$49+(数据!AO485-12)*权重!AE$51              )
 )</f>
        <v>22.9</v>
      </c>
      <c r="AP485" s="16">
        <f>IF( 数据!AP485&lt;=6,(数据!AP485-1)*权重!AF$48,              IF(数据!AP485&lt;=12, 5*权重!AF$48+(数据!AP485-6)*权重!AF$49,                              5*权重!AF$48+6*权重!AF$49+(数据!AP485-12)*权重!AF$51              )
 )</f>
        <v>13.5</v>
      </c>
      <c r="AQ485" s="16">
        <f>IF( 数据!AQ485&lt;=6,(数据!AQ485-1)*权重!AG$48,              IF(数据!AQ485&lt;=12, 5*权重!AG$48+(数据!AQ485-6)*权重!AG$49,                              5*权重!AG$48+6*权重!AG$49+(数据!AQ485-12)*权重!AG$51              )
 )</f>
        <v>18.316666666666666</v>
      </c>
      <c r="AR485" s="16">
        <f>IF( 数据!AR485&lt;=6,(数据!AR485-1)*权重!AH$48,              IF(数据!AR485&lt;=12, 5*权重!AH$48+(数据!AR485-6)*权重!AH$49,                              5*权重!AH$48+6*权重!AH$49+(数据!AR485-12)*权重!AH$51              )
 )</f>
        <v>14.566666666666665</v>
      </c>
      <c r="AS485" s="16">
        <f>IF( 数据!AS485&lt;=6,(数据!AS485-1)*权重!AI$48,              IF(数据!AS485&lt;=12, 5*权重!AI$48+(数据!AS485-6)*权重!AI$49,                              5*权重!AI$48+6*权重!AI$49+(数据!AS485-12)*权重!AI$51              )
 )</f>
        <v>7.6000000000000014</v>
      </c>
      <c r="AT485" s="16">
        <f>IF( 数据!AT485&lt;=6,(数据!AT485-1)*权重!AJ$48,              IF(数据!AT485&lt;=12, 5*权重!AJ$48+(数据!AT485-6)*权重!AJ$49,                              5*权重!AJ$48+6*权重!AJ$49+(数据!AT485-12)*权重!AJ$51              )
 )</f>
        <v>71.875</v>
      </c>
      <c r="AU485" s="16">
        <f>IF( 数据!AU485&lt;=6,(数据!AU485-1)*权重!AK$48,              IF(数据!AU485&lt;=12, 5*权重!AK$48+(数据!AU485-6)*权重!AK$49,                              5*权重!AK$48+6*权重!AK$49+(数据!AU485-12)*权重!AK$51              )
 )</f>
        <v>14.499999999999998</v>
      </c>
      <c r="AV485" s="16">
        <f>IF( 数据!AV485&lt;=6,(数据!AV485-1)*权重!AL$48,              IF(数据!AV485&lt;=10, 5*权重!AL$48+(数据!AV485-4)*权重!AL$50,                              5*权重!AL$48+4*权重!AL$50+(数据!AV485-10)*权重!AL$52              )  )</f>
        <v>2</v>
      </c>
      <c r="AW485" s="16">
        <f>IF( 数据!AW485&lt;=6,(数据!AW485-1)*权重!AM$48,              IF(数据!AW485&lt;=10, 5*权重!AM$48+(数据!AW485-4)*权重!AM$50,                              5*权重!AM$48+4*权重!AM$50+(数据!AW485-10)*权重!AM$52              )  )</f>
        <v>3.45</v>
      </c>
      <c r="AX485" s="16">
        <f>IF( 数据!AX485&lt;=6,(数据!AX485-1)*权重!AN$48,              IF(数据!AX485&lt;=10, 5*权重!AN$48+(数据!AX485-4)*权重!AN$50,                              5*权重!AN$48+4*权重!AN$50+(数据!AX485-10)*权重!AN$52              )  )</f>
        <v>21.5</v>
      </c>
      <c r="AY485" s="8">
        <v>2</v>
      </c>
      <c r="AZ485" s="8">
        <v>3</v>
      </c>
      <c r="BA485" s="8">
        <v>2</v>
      </c>
      <c r="BB485" s="8">
        <v>1</v>
      </c>
      <c r="BC485" s="8">
        <v>3</v>
      </c>
      <c r="BD485" s="8">
        <v>2</v>
      </c>
      <c r="BE485" s="8">
        <v>3</v>
      </c>
      <c r="BF485" s="8">
        <v>3</v>
      </c>
      <c r="BG485" s="8">
        <v>1</v>
      </c>
      <c r="BH485" s="8">
        <v>3</v>
      </c>
      <c r="BI485" s="8">
        <v>1</v>
      </c>
      <c r="BJ485" s="8" t="s">
        <v>26</v>
      </c>
      <c r="BK485" s="8" t="s">
        <v>20</v>
      </c>
      <c r="BL485" s="8">
        <v>14</v>
      </c>
      <c r="BM485" s="8" t="s">
        <v>26</v>
      </c>
      <c r="BN485" s="8"/>
      <c r="BO485" s="8">
        <v>4</v>
      </c>
      <c r="BP485" s="34">
        <v>46568</v>
      </c>
      <c r="BQ485" s="8" t="s">
        <v>21</v>
      </c>
      <c r="BR485" s="8" t="s">
        <v>156</v>
      </c>
    </row>
    <row r="486" spans="1:70" ht="23" thickBot="1" x14ac:dyDescent="0.35">
      <c r="A486" s="8" t="s">
        <v>26</v>
      </c>
      <c r="B486" s="16">
        <f t="shared" si="18"/>
        <v>424.54583333333329</v>
      </c>
      <c r="C486" s="8" t="s">
        <v>839</v>
      </c>
      <c r="D486" s="8" t="s">
        <v>154</v>
      </c>
      <c r="E486" s="33">
        <v>1</v>
      </c>
      <c r="F486" s="8">
        <v>0</v>
      </c>
      <c r="G486" s="8" t="s">
        <v>33</v>
      </c>
      <c r="H486" s="8" t="s">
        <v>138</v>
      </c>
      <c r="I486" s="8">
        <v>21</v>
      </c>
      <c r="J486" s="8">
        <v>133</v>
      </c>
      <c r="K486" s="8">
        <v>149</v>
      </c>
      <c r="L486" s="16">
        <f>IF( 数据!L486&lt;=6,(数据!L486-1)*权重!B$48,              IF(数据!L486&lt;=12, 5*权重!B$48+(数据!L486-6)*权重!B$49,                              5*权重!B$48+6*权重!B$49+(数据!L486-12)*权重!B$51              )
 )</f>
        <v>3.0833333333333335</v>
      </c>
      <c r="M486" s="16">
        <f>IF( 数据!M486&lt;=6,(数据!M486-1)*权重!C$48,              IF(数据!M486&lt;=12, 5*权重!C$48+(数据!M486-6)*权重!C$49,                              5*权重!C$48+6*权重!C$49+(数据!M486-12)*权重!C$51              )
 )</f>
        <v>0.90000000000000013</v>
      </c>
      <c r="N486" s="16">
        <f>IF( 数据!N486&lt;=6,(数据!N486-1)*权重!D$48,              IF(数据!N486&lt;=12, 5*权重!D$48+(数据!N486-6)*权重!D$49,                              5*权重!D$48+6*权重!D$49+(数据!N486-12)*权重!D$51              )
 )</f>
        <v>0.32</v>
      </c>
      <c r="O486" s="16">
        <f>IF( 数据!O486&lt;=6,(数据!O486-1)*权重!E$48,              IF(数据!O486&lt;=12, 5*权重!E$48+(数据!O486-6)*权重!E$49,                              5*权重!E$48+6*权重!E$49+(数据!O486-12)*权重!E$51              )
 )</f>
        <v>0</v>
      </c>
      <c r="P486" s="16">
        <f>IF( 数据!P486&lt;=6,(数据!P486-1)*权重!F$48,              IF(数据!P486&lt;=12, 5*权重!F$48+(数据!P486-6)*权重!F$49,                              5*权重!F$48+6*权重!F$49+(数据!P486-12)*权重!F$51              )
 )</f>
        <v>-2.3499999999999996</v>
      </c>
      <c r="Q486" s="16">
        <f>IF( 数据!Q486&lt;=6,(数据!Q486-1)*权重!G$48,              IF(数据!Q486&lt;=12, 5*权重!G$48+(数据!Q486-6)*权重!G$49,                              5*权重!G$48+6*权重!G$49+(数据!Q486-12)*权重!G$51              )
 )</f>
        <v>0</v>
      </c>
      <c r="R486" s="16">
        <f>IF( 数据!R486&lt;=6,(数据!R486-1)*权重!H$48,              IF(数据!R486&lt;=12, 5*权重!H$48+(数据!R486-6)*权重!H$49,                              5*权重!H$48+6*权重!H$49+(数据!R486-12)*权重!H$51              )
 )</f>
        <v>0</v>
      </c>
      <c r="S486" s="16">
        <f>IF( 数据!S486&lt;=6,(数据!S486-1)*权重!I$48,              IF(数据!S486&lt;=12, 5*权重!I$48+(数据!S486-6)*权重!I$49,                              5*权重!I$48+6*权重!I$49+(数据!S486-12)*权重!I$51              )
 )</f>
        <v>16.566666666666666</v>
      </c>
      <c r="T486" s="16">
        <f>IF( 数据!T486&lt;=6,(数据!T486-1)*权重!J$48,              IF(数据!T486&lt;=12, 5*权重!J$48+(数据!T486-6)*权重!J$49,                              5*权重!J$48+6*权重!J$49+(数据!T486-12)*权重!J$51              )
 )</f>
        <v>2.8</v>
      </c>
      <c r="U486" s="16">
        <f>IF( 数据!U486&lt;=6,(数据!U486-1)*权重!K$48,              IF(数据!U486&lt;=12, 5*权重!K$48+(数据!U486-6)*权重!K$49,                              5*权重!K$48+6*权重!K$49+(数据!U486-12)*权重!K$51              )
 )</f>
        <v>0</v>
      </c>
      <c r="V486" s="16">
        <f>IF( 数据!V486&lt;=6,(数据!V486-1)*权重!L$48,              IF(数据!V486&lt;=12, 5*权重!L$48+(数据!V486-6)*权重!L$49,                              5*权重!L$48+6*权重!L$49+(数据!V486-12)*权重!L$51              )
 )</f>
        <v>8.1666666666666679</v>
      </c>
      <c r="W486" s="16">
        <f>IF( 数据!W486&lt;=6,(数据!W486-1)*权重!M$48,              IF(数据!W486&lt;=12, 5*权重!M$48+(数据!W486-6)*权重!M$49,                              5*权重!M$48+6*权重!M$49+(数据!W486-12)*权重!M$51              )
 )</f>
        <v>0.76666666666666661</v>
      </c>
      <c r="X486" s="16">
        <f>IF( 数据!X486&lt;=6,(数据!X486-1)*权重!N$48,              IF(数据!X486&lt;=12, 5*权重!N$48+(数据!X486-6)*权重!N$49,                              5*权重!N$48+6*权重!N$49+(数据!X486-12)*权重!N$51              )
 )</f>
        <v>2.1333333333333333</v>
      </c>
      <c r="Y486" s="16">
        <f>IF( 数据!Y486&lt;=6,(数据!Y486-1)*权重!O$48,              IF(数据!Y486&lt;=12, 5*权重!O$48+(数据!Y486-6)*权重!O$49,                              5*权重!O$48+6*权重!O$49+(数据!Y486-12)*权重!O$51              )
 )</f>
        <v>1.45</v>
      </c>
      <c r="Z486" s="16">
        <f>IF( 数据!Z486&lt;=6,(数据!Z486-1)*权重!P$48,              IF(数据!Z486&lt;=10, 5*权重!P$48+(数据!Z486-4)*权重!P$50,                              5*权重!P$48+4*权重!P$50+(数据!Z486-10)*权重!P$52              )  )</f>
        <v>-0.72500000000000009</v>
      </c>
      <c r="AA486" s="16">
        <f>IF( 数据!AA486&lt;=6,(数据!AA486-1)*权重!Q$48,              IF(数据!AA486&lt;=12, 5*权重!Q$48+(数据!AA486-6)*权重!Q$49,                              5*权重!Q$48+6*权重!Q$49+(数据!AA486-12)*权重!Q$51              )
 )</f>
        <v>6.2333333333333325</v>
      </c>
      <c r="AB486" s="16">
        <f>IF( 数据!AB486&lt;=6,(数据!AB486-1)*权重!R$48,              IF(数据!AB486&lt;=10, 5*权重!R$48+(数据!AB486-4)*权重!R$50,                              5*权重!R$48+4*权重!R$50+(数据!AB486-10)*权重!R$52              )  )</f>
        <v>54.5</v>
      </c>
      <c r="AC486" s="16">
        <f>IF( 数据!AC486&lt;=6,(数据!AC486-1)*权重!S$48,              IF(数据!AC486&lt;=12, 5*权重!S$48+(数据!AC486-6)*权重!S$49,                              5*权重!S$48+6*权重!S$49+(数据!AC486-12)*权重!S$51              )
 )</f>
        <v>20.183333333333334</v>
      </c>
      <c r="AD486" s="16">
        <f>IF( 数据!AD486&lt;=6,(数据!AD486-1)*权重!T$48,              IF(数据!AD486&lt;=12, 5*权重!T$48+(数据!AD486-6)*权重!T$49,                              5*权重!T$48+6*权重!T$49+(数据!AD486-12)*权重!T$51              )
 )</f>
        <v>1.4666666666666668</v>
      </c>
      <c r="AE486" s="16">
        <f>IF( 数据!AE486&lt;=6,(数据!AE486-1)*权重!U$48,              IF(数据!AE486&lt;=10, 5*权重!U$48+(数据!AE486-4)*权重!U$50,                              5*权重!U$48+4*权重!U$50+(数据!AE486-10)*权重!U$52              )  )</f>
        <v>-3.28</v>
      </c>
      <c r="AF486" s="16">
        <f>IF( 数据!AF486&lt;=6,(数据!AF486-1)*权重!V$48,              IF(数据!AF486&lt;=10, 5*权重!V$48+(数据!AF486-4)*权重!V$50,                              5*权重!V$48+4*权重!V$50+(数据!AF486-10)*权重!V$52              )  )</f>
        <v>7.3500000000000005</v>
      </c>
      <c r="AG486" s="16">
        <f>IF( 数据!AG486&lt;=6,(数据!AG486-1)*权重!W$48,              IF(数据!AG486&lt;=12, 5*权重!W$48+(数据!AG486-6)*权重!W$49,                              5*权重!W$48+6*权重!W$49+(数据!AG486-12)*权重!W$51              )
 )</f>
        <v>4.4000000000000004</v>
      </c>
      <c r="AH486" s="16">
        <f>IF( 数据!AH486&lt;=6,(数据!AH486-1)*权重!X$48,              IF(数据!AH486&lt;=10, 5*权重!X$48+(数据!AH486-4)*权重!X$50,                              5*权重!X$48+4*权重!X$50+(数据!AH486-10)*权重!X$52              )  )</f>
        <v>-4.9999999999999989E-2</v>
      </c>
      <c r="AI486" s="16">
        <f>IF( 数据!AI486&lt;=6,(数据!AI486-1)*权重!Y$48,              IF(数据!AI486&lt;=12, 5*权重!Y$48+(数据!AI486-6)*权重!Y$49,                              5*权重!Y$48+6*权重!Y$49+(数据!AI486-12)*权重!Y$51              )
 )</f>
        <v>0.53333333333333333</v>
      </c>
      <c r="AJ486" s="16">
        <f>IF( 数据!AJ486&lt;=6,(数据!AJ486-1)*权重!Z$48,              IF(数据!AJ486&lt;=10, 5*权重!Z$48+(数据!AJ486-4)*权重!Z$50,                              5*权重!Z$48+4*权重!Z$50+(数据!AJ486-10)*权重!Z$52              )  )</f>
        <v>9.8375000000000004</v>
      </c>
      <c r="AK486" s="16">
        <f>IF( 数据!AK486&lt;=6,(数据!AK486-1)*权重!AA$48,              IF(数据!AK486&lt;=10, 5*权重!AA$48+(数据!AK486-4)*权重!AA$50,                              5*权重!AA$48+4*权重!AA$50+(数据!AK486-10)*权重!AA$52              )  )</f>
        <v>-1.4500000000000002</v>
      </c>
      <c r="AL486" s="16">
        <f>IF( 数据!AL486&lt;=6,(数据!AL486-1)*权重!AB$48,              IF(数据!AL486&lt;=12, 5*权重!AB$48+(数据!AL486-6)*权重!AB$49,                              5*权重!AB$48+6*权重!AB$49+(数据!AL486-12)*权重!AB$51              )
 )</f>
        <v>12.6</v>
      </c>
      <c r="AM486" s="16">
        <f>IF( 数据!AM486&lt;=6,(数据!AM486-1)*权重!AC$48,              IF(数据!AM486&lt;=12, 5*权重!AC$48+(数据!AM486-6)*权重!AC$49,                              5*权重!AC$48+6*权重!AC$49+(数据!AM486-12)*权重!AC$51              )
 )</f>
        <v>8.3666666666666671</v>
      </c>
      <c r="AN486" s="16">
        <f>IF( 数据!AN486&lt;=6,(数据!AN486-1)*权重!AD$48,              IF(数据!AN486&lt;=12, 5*权重!AD$48+(数据!AN486-6)*权重!AD$49,                              5*权重!AD$48+6*权重!AD$49+(数据!AN486-12)*权重!AD$51              )
 )</f>
        <v>86.791666666666657</v>
      </c>
      <c r="AO486" s="16">
        <f>IF( 数据!AO486&lt;=6,(数据!AO486-1)*权重!AE$48,              IF(数据!AO486&lt;=12, 5*权重!AE$48+(数据!AO486-6)*权重!AE$49,                              5*权重!AE$48+6*权重!AE$49+(数据!AO486-12)*权重!AE$51              )
 )</f>
        <v>3.3600000000000003</v>
      </c>
      <c r="AP486" s="16">
        <f>IF( 数据!AP486&lt;=6,(数据!AP486-1)*权重!AF$48,              IF(数据!AP486&lt;=12, 5*权重!AF$48+(数据!AP486-6)*权重!AF$49,                              5*权重!AF$48+6*权重!AF$49+(数据!AP486-12)*权重!AF$51              )
 )</f>
        <v>16.399999999999999</v>
      </c>
      <c r="AQ486" s="16">
        <f>IF( 数据!AQ486&lt;=6,(数据!AQ486-1)*权重!AG$48,              IF(数据!AQ486&lt;=12, 5*权重!AG$48+(数据!AQ486-6)*权重!AG$49,                              5*权重!AG$48+6*权重!AG$49+(数据!AQ486-12)*权重!AG$51              )
 )</f>
        <v>16.966666666666669</v>
      </c>
      <c r="AR486" s="16">
        <f>IF( 数据!AR486&lt;=6,(数据!AR486-1)*权重!AH$48,              IF(数据!AR486&lt;=12, 5*权重!AH$48+(数据!AR486-6)*权重!AH$49,                              5*权重!AH$48+6*权重!AH$49+(数据!AR486-12)*权重!AH$51              )
 )</f>
        <v>20.399999999999999</v>
      </c>
      <c r="AS486" s="16">
        <f>IF( 数据!AS486&lt;=6,(数据!AS486-1)*权重!AI$48,              IF(数据!AS486&lt;=12, 5*权重!AI$48+(数据!AS486-6)*权重!AI$49,                              5*权重!AI$48+6*权重!AI$49+(数据!AS486-12)*权重!AI$51              )
 )</f>
        <v>7.6000000000000014</v>
      </c>
      <c r="AT486" s="16">
        <f>IF( 数据!AT486&lt;=6,(数据!AT486-1)*权重!AJ$48,              IF(数据!AT486&lt;=12, 5*权重!AJ$48+(数据!AT486-6)*权重!AJ$49,                              5*权重!AJ$48+6*权重!AJ$49+(数据!AT486-12)*权重!AJ$51              )
 )</f>
        <v>76.75</v>
      </c>
      <c r="AU486" s="16">
        <f>IF( 数据!AU486&lt;=6,(数据!AU486-1)*权重!AK$48,              IF(数据!AU486&lt;=12, 5*权重!AK$48+(数据!AU486-6)*权重!AK$49,                              5*权重!AK$48+6*权重!AK$49+(数据!AU486-12)*权重!AK$51              )
 )</f>
        <v>15.399999999999999</v>
      </c>
      <c r="AV486" s="16">
        <f>IF( 数据!AV486&lt;=6,(数据!AV486-1)*权重!AL$48,              IF(数据!AV486&lt;=10, 5*权重!AL$48+(数据!AV486-4)*权重!AL$50,                              5*权重!AL$48+4*权重!AL$50+(数据!AV486-10)*权重!AL$52              )  )</f>
        <v>2.2999999999999998</v>
      </c>
      <c r="AW486" s="16">
        <f>IF( 数据!AW486&lt;=6,(数据!AW486-1)*权重!AM$48,              IF(数据!AW486&lt;=10, 5*权重!AM$48+(数据!AW486-4)*权重!AM$50,                              5*权重!AM$48+4*权重!AM$50+(数据!AW486-10)*权重!AM$52              )  )</f>
        <v>3.8250000000000002</v>
      </c>
      <c r="AX486" s="16">
        <f>IF( 数据!AX486&lt;=6,(数据!AX486-1)*权重!AN$48,              IF(数据!AX486&lt;=10, 5*权重!AN$48+(数据!AX486-4)*权重!AN$50,                              5*权重!AN$48+4*权重!AN$50+(数据!AX486-10)*权重!AN$52              )  )</f>
        <v>20.95</v>
      </c>
      <c r="AY486" s="8">
        <v>3</v>
      </c>
      <c r="AZ486" s="8">
        <v>2</v>
      </c>
      <c r="BA486" s="8">
        <v>3</v>
      </c>
      <c r="BB486" s="8">
        <v>1</v>
      </c>
      <c r="BC486" s="8">
        <v>3</v>
      </c>
      <c r="BD486" s="8">
        <v>4</v>
      </c>
      <c r="BE486" s="8">
        <v>1</v>
      </c>
      <c r="BF486" s="8">
        <v>3</v>
      </c>
      <c r="BG486" s="8">
        <v>3</v>
      </c>
      <c r="BH486" s="8">
        <v>2</v>
      </c>
      <c r="BI486" s="8">
        <v>3</v>
      </c>
      <c r="BJ486" s="8" t="s">
        <v>26</v>
      </c>
      <c r="BK486" s="8" t="s">
        <v>20</v>
      </c>
      <c r="BL486" s="8">
        <v>6</v>
      </c>
      <c r="BM486" s="8" t="s">
        <v>26</v>
      </c>
      <c r="BN486" s="8"/>
      <c r="BO486" s="8">
        <v>14</v>
      </c>
      <c r="BP486" s="34">
        <v>46934</v>
      </c>
      <c r="BQ486" s="8" t="s">
        <v>21</v>
      </c>
      <c r="BR486" s="8" t="s">
        <v>156</v>
      </c>
    </row>
    <row r="487" spans="1:70" ht="14.5" thickBot="1" x14ac:dyDescent="0.35">
      <c r="A487" s="8" t="s">
        <v>26</v>
      </c>
      <c r="B487" s="16">
        <f t="shared" si="18"/>
        <v>400.54499999999996</v>
      </c>
      <c r="C487" s="8" t="s">
        <v>840</v>
      </c>
      <c r="D487" s="8" t="s">
        <v>154</v>
      </c>
      <c r="E487" s="33">
        <v>1</v>
      </c>
      <c r="F487" s="8">
        <v>0</v>
      </c>
      <c r="G487" s="8" t="s">
        <v>20</v>
      </c>
      <c r="H487" s="8" t="s">
        <v>221</v>
      </c>
      <c r="I487" s="8">
        <v>26</v>
      </c>
      <c r="J487" s="8">
        <v>140</v>
      </c>
      <c r="K487" s="8">
        <v>140</v>
      </c>
      <c r="L487" s="16">
        <f>IF( 数据!L487&lt;=6,(数据!L487-1)*权重!B$48,              IF(数据!L487&lt;=12, 5*权重!B$48+(数据!L487-6)*权重!B$49,                              5*权重!B$48+6*权重!B$49+(数据!L487-12)*权重!B$51              )
 )</f>
        <v>4.4000000000000004</v>
      </c>
      <c r="M487" s="16">
        <f>IF( 数据!M487&lt;=6,(数据!M487-1)*权重!C$48,              IF(数据!M487&lt;=12, 5*权重!C$48+(数据!M487-6)*权重!C$49,                              5*权重!C$48+6*权重!C$49+(数据!M487-12)*权重!C$51              )
 )</f>
        <v>1.3</v>
      </c>
      <c r="N487" s="16">
        <f>IF( 数据!N487&lt;=6,(数据!N487-1)*权重!D$48,              IF(数据!N487&lt;=12, 5*权重!D$48+(数据!N487-6)*权重!D$49,                              5*权重!D$48+6*权重!D$49+(数据!N487-12)*权重!D$51              )
 )</f>
        <v>-0.82999999999999985</v>
      </c>
      <c r="O487" s="16">
        <f>IF( 数据!O487&lt;=6,(数据!O487-1)*权重!E$48,              IF(数据!O487&lt;=12, 5*权重!E$48+(数据!O487-6)*权重!E$49,                              5*权重!E$48+6*权重!E$49+(数据!O487-12)*权重!E$51              )
 )</f>
        <v>0</v>
      </c>
      <c r="P487" s="16">
        <f>IF( 数据!P487&lt;=6,(数据!P487-1)*权重!F$48,              IF(数据!P487&lt;=12, 5*权重!F$48+(数据!P487-6)*权重!F$49,                              5*权重!F$48+6*权重!F$49+(数据!P487-12)*权重!F$51              )
 )</f>
        <v>-2.3499999999999996</v>
      </c>
      <c r="Q487" s="16">
        <f>IF( 数据!Q487&lt;=6,(数据!Q487-1)*权重!G$48,              IF(数据!Q487&lt;=12, 5*权重!G$48+(数据!Q487-6)*权重!G$49,                              5*权重!G$48+6*权重!G$49+(数据!Q487-12)*权重!G$51              )
 )</f>
        <v>0</v>
      </c>
      <c r="R487" s="16">
        <f>IF( 数据!R487&lt;=6,(数据!R487-1)*权重!H$48,              IF(数据!R487&lt;=12, 5*权重!H$48+(数据!R487-6)*权重!H$49,                              5*权重!H$48+6*权重!H$49+(数据!R487-12)*权重!H$51              )
 )</f>
        <v>0</v>
      </c>
      <c r="S487" s="16">
        <f>IF( 数据!S487&lt;=6,(数据!S487-1)*权重!I$48,              IF(数据!S487&lt;=12, 5*权重!I$48+(数据!S487-6)*权重!I$49,                              5*权重!I$48+6*权重!I$49+(数据!S487-12)*权重!I$51              )
 )</f>
        <v>15.2</v>
      </c>
      <c r="T487" s="16">
        <f>IF( 数据!T487&lt;=6,(数据!T487-1)*权重!J$48,              IF(数据!T487&lt;=12, 5*权重!J$48+(数据!T487-6)*权重!J$49,                              5*权重!J$48+6*权重!J$49+(数据!T487-12)*权重!J$51              )
 )</f>
        <v>-0.20000000000000018</v>
      </c>
      <c r="U487" s="16">
        <f>IF( 数据!U487&lt;=6,(数据!U487-1)*权重!K$48,              IF(数据!U487&lt;=12, 5*权重!K$48+(数据!U487-6)*权重!K$49,                              5*权重!K$48+6*权重!K$49+(数据!U487-12)*权重!K$51              )
 )</f>
        <v>0</v>
      </c>
      <c r="V487" s="16">
        <f>IF( 数据!V487&lt;=6,(数据!V487-1)*权重!L$48,              IF(数据!V487&lt;=12, 5*权重!L$48+(数据!V487-6)*权重!L$49,                              5*权重!L$48+6*权重!L$49+(数据!V487-12)*权重!L$51              )
 )</f>
        <v>7.1333333333333346</v>
      </c>
      <c r="W487" s="16">
        <f>IF( 数据!W487&lt;=6,(数据!W487-1)*权重!M$48,              IF(数据!W487&lt;=12, 5*权重!M$48+(数据!W487-6)*权重!M$49,                              5*权重!M$48+6*权重!M$49+(数据!W487-12)*权重!M$51              )
 )</f>
        <v>1.4</v>
      </c>
      <c r="X487" s="16">
        <f>IF( 数据!X487&lt;=6,(数据!X487-1)*权重!N$48,              IF(数据!X487&lt;=12, 5*权重!N$48+(数据!X487-6)*权重!N$49,                              5*权重!N$48+6*权重!N$49+(数据!X487-12)*权重!N$51              )
 )</f>
        <v>2.1333333333333333</v>
      </c>
      <c r="Y487" s="16">
        <f>IF( 数据!Y487&lt;=6,(数据!Y487-1)*权重!O$48,              IF(数据!Y487&lt;=12, 5*权重!O$48+(数据!Y487-6)*权重!O$49,                              5*权重!O$48+6*权重!O$49+(数据!Y487-12)*权重!O$51              )
 )</f>
        <v>1.7</v>
      </c>
      <c r="Z487" s="16">
        <f>IF( 数据!Z487&lt;=6,(数据!Z487-1)*权重!P$48,              IF(数据!Z487&lt;=10, 5*权重!P$48+(数据!Z487-4)*权重!P$50,                              5*权重!P$48+4*权重!P$50+(数据!Z487-10)*权重!P$52              )  )</f>
        <v>-1.25</v>
      </c>
      <c r="AA487" s="16">
        <f>IF( 数据!AA487&lt;=6,(数据!AA487-1)*权重!Q$48,              IF(数据!AA487&lt;=12, 5*权重!Q$48+(数据!AA487-6)*权重!Q$49,                              5*权重!Q$48+6*权重!Q$49+(数据!AA487-12)*权重!Q$51              )
 )</f>
        <v>4.5</v>
      </c>
      <c r="AB487" s="16">
        <f>IF( 数据!AB487&lt;=6,(数据!AB487-1)*权重!R$48,              IF(数据!AB487&lt;=10, 5*权重!R$48+(数据!AB487-4)*权重!R$50,                              5*权重!R$48+4*权重!R$50+(数据!AB487-10)*权重!R$52              )  )</f>
        <v>56.75</v>
      </c>
      <c r="AC487" s="16">
        <f>IF( 数据!AC487&lt;=6,(数据!AC487-1)*权重!S$48,              IF(数据!AC487&lt;=12, 5*权重!S$48+(数据!AC487-6)*权重!S$49,                              5*权重!S$48+6*权重!S$49+(数据!AC487-12)*权重!S$51              )
 )</f>
        <v>19.5</v>
      </c>
      <c r="AD487" s="16">
        <f>IF( 数据!AD487&lt;=6,(数据!AD487-1)*权重!T$48,              IF(数据!AD487&lt;=12, 5*权重!T$48+(数据!AD487-6)*权重!T$49,                              5*权重!T$48+6*权重!T$49+(数据!AD487-12)*权重!T$51              )
 )</f>
        <v>-0.86666666666666625</v>
      </c>
      <c r="AE487" s="16">
        <f>IF( 数据!AE487&lt;=6,(数据!AE487-1)*权重!U$48,              IF(数据!AE487&lt;=10, 5*权重!U$48+(数据!AE487-4)*权重!U$50,                              5*权重!U$48+4*权重!U$50+(数据!AE487-10)*权重!U$52              )  )</f>
        <v>-2.1999999999999993</v>
      </c>
      <c r="AF487" s="16">
        <f>IF( 数据!AF487&lt;=6,(数据!AF487-1)*权重!V$48,              IF(数据!AF487&lt;=10, 5*权重!V$48+(数据!AF487-4)*权重!V$50,                              5*权重!V$48+4*权重!V$50+(数据!AF487-10)*权重!V$52              )  )</f>
        <v>7.0875000000000004</v>
      </c>
      <c r="AG487" s="16">
        <f>IF( 数据!AG487&lt;=6,(数据!AG487-1)*权重!W$48,              IF(数据!AG487&lt;=12, 5*权重!W$48+(数据!AG487-6)*权重!W$49,                              5*权重!W$48+6*权重!W$49+(数据!AG487-12)*权重!W$51              )
 )</f>
        <v>3.6999999999999997</v>
      </c>
      <c r="AH487" s="16">
        <f>IF( 数据!AH487&lt;=6,(数据!AH487-1)*权重!X$48,              IF(数据!AH487&lt;=10, 5*权重!X$48+(数据!AH487-4)*权重!X$50,                              5*权重!X$48+4*权重!X$50+(数据!AH487-10)*权重!X$52              )  )</f>
        <v>0.17500000000000004</v>
      </c>
      <c r="AI487" s="16">
        <f>IF( 数据!AI487&lt;=6,(数据!AI487-1)*权重!Y$48,              IF(数据!AI487&lt;=12, 5*权重!Y$48+(数据!AI487-6)*权重!Y$49,                              5*权重!Y$48+6*权重!Y$49+(数据!AI487-12)*权重!Y$51              )
 )</f>
        <v>0.53333333333333333</v>
      </c>
      <c r="AJ487" s="16">
        <f>IF( 数据!AJ487&lt;=6,(数据!AJ487-1)*权重!Z$48,              IF(数据!AJ487&lt;=10, 5*权重!Z$48+(数据!AJ487-4)*权重!Z$50,                              5*权重!Z$48+4*权重!Z$50+(数据!AJ487-10)*权重!Z$52              )  )</f>
        <v>9.8375000000000004</v>
      </c>
      <c r="AK487" s="16">
        <f>IF( 数据!AK487&lt;=6,(数据!AK487-1)*权重!AA$48,              IF(数据!AK487&lt;=10, 5*权重!AA$48+(数据!AK487-4)*权重!AA$50,                              5*权重!AA$48+4*权重!AA$50+(数据!AK487-10)*权重!AA$52              )  )</f>
        <v>-1.1000000000000001</v>
      </c>
      <c r="AL487" s="16">
        <f>IF( 数据!AL487&lt;=6,(数据!AL487-1)*权重!AB$48,              IF(数据!AL487&lt;=12, 5*权重!AB$48+(数据!AL487-6)*权重!AB$49,                              5*权重!AB$48+6*权重!AB$49+(数据!AL487-12)*权重!AB$51              )
 )</f>
        <v>13.5</v>
      </c>
      <c r="AM487" s="16">
        <f>IF( 数据!AM487&lt;=6,(数据!AM487-1)*权重!AC$48,              IF(数据!AM487&lt;=12, 5*权重!AC$48+(数据!AM487-6)*权重!AC$49,                              5*权重!AC$48+6*权重!AC$49+(数据!AM487-12)*权重!AC$51              )
 )</f>
        <v>9.6</v>
      </c>
      <c r="AN487" s="16">
        <f>IF( 数据!AN487&lt;=6,(数据!AN487-1)*权重!AD$48,              IF(数据!AN487&lt;=12, 5*权重!AD$48+(数据!AN487-6)*权重!AD$49,                              5*权重!AD$48+6*权重!AD$49+(数据!AN487-12)*权重!AD$51              )
 )</f>
        <v>67.875</v>
      </c>
      <c r="AO487" s="16">
        <f>IF( 数据!AO487&lt;=6,(数据!AO487-1)*权重!AE$48,              IF(数据!AO487&lt;=12, 5*权重!AE$48+(数据!AO487-6)*权重!AE$49,                              5*权重!AE$48+6*权重!AE$49+(数据!AO487-12)*权重!AE$51              )
 )</f>
        <v>9.7333333333333343</v>
      </c>
      <c r="AP487" s="16">
        <f>IF( 数据!AP487&lt;=6,(数据!AP487-1)*权重!AF$48,              IF(数据!AP487&lt;=12, 5*权重!AF$48+(数据!AP487-6)*权重!AF$49,                              5*权重!AF$48+6*权重!AF$49+(数据!AP487-12)*权重!AF$51              )
 )</f>
        <v>16.399999999999999</v>
      </c>
      <c r="AQ487" s="16">
        <f>IF( 数据!AQ487&lt;=6,(数据!AQ487-1)*权重!AG$48,              IF(数据!AQ487&lt;=12, 5*权重!AG$48+(数据!AQ487-6)*权重!AG$49,                              5*权重!AG$48+6*权重!AG$49+(数据!AQ487-12)*权重!AG$51              )
 )</f>
        <v>19.350000000000001</v>
      </c>
      <c r="AR487" s="16">
        <f>IF( 数据!AR487&lt;=6,(数据!AR487-1)*权重!AH$48,              IF(数据!AR487&lt;=12, 5*权重!AH$48+(数据!AR487-6)*权重!AH$49,                              5*权重!AH$48+6*权重!AH$49+(数据!AR487-12)*权重!AH$51              )
 )</f>
        <v>13.399999999999999</v>
      </c>
      <c r="AS487" s="16">
        <f>IF( 数据!AS487&lt;=6,(数据!AS487-1)*权重!AI$48,              IF(数据!AS487&lt;=12, 5*权重!AI$48+(数据!AS487-6)*权重!AI$49,                              5*权重!AI$48+6*权重!AI$49+(数据!AS487-12)*权重!AI$51              )
 )</f>
        <v>3.1333333333333337</v>
      </c>
      <c r="AT487" s="16">
        <f>IF( 数据!AT487&lt;=6,(数据!AT487-1)*权重!AJ$48,              IF(数据!AT487&lt;=12, 5*权重!AJ$48+(数据!AT487-6)*权重!AJ$49,                              5*权重!AJ$48+6*权重!AJ$49+(数据!AT487-12)*权重!AJ$51              )
 )</f>
        <v>71.875</v>
      </c>
      <c r="AU487" s="16">
        <f>IF( 数据!AU487&lt;=6,(数据!AU487-1)*权重!AK$48,              IF(数据!AU487&lt;=12, 5*权重!AK$48+(数据!AU487-6)*权重!AK$49,                              5*权重!AK$48+6*权重!AK$49+(数据!AU487-12)*权重!AK$51              )
 )</f>
        <v>14.499999999999998</v>
      </c>
      <c r="AV487" s="16">
        <f>IF( 数据!AV487&lt;=6,(数据!AV487-1)*权重!AL$48,              IF(数据!AV487&lt;=10, 5*权重!AL$48+(数据!AV487-4)*权重!AL$50,                              5*权重!AL$48+4*权重!AL$50+(数据!AV487-10)*权重!AL$52              )  )</f>
        <v>4.25</v>
      </c>
      <c r="AW487" s="16">
        <f>IF( 数据!AW487&lt;=6,(数据!AW487-1)*权重!AM$48,              IF(数据!AW487&lt;=10, 5*权重!AM$48+(数据!AW487-4)*权重!AM$50,                              5*权重!AM$48+4*权重!AM$50+(数据!AW487-10)*权重!AM$52              )  )</f>
        <v>4.95</v>
      </c>
      <c r="AX487" s="16">
        <f>IF( 数据!AX487&lt;=6,(数据!AX487-1)*权重!AN$48,              IF(数据!AX487&lt;=10, 5*权重!AN$48+(数据!AX487-4)*权重!AN$50,                              5*权重!AN$48+4*权重!AN$50+(数据!AX487-10)*权重!AN$52              )  )</f>
        <v>25.424999999999997</v>
      </c>
      <c r="AY487" s="8">
        <v>1</v>
      </c>
      <c r="AZ487" s="8">
        <v>1</v>
      </c>
      <c r="BA487" s="8">
        <v>3</v>
      </c>
      <c r="BB487" s="8">
        <v>2</v>
      </c>
      <c r="BC487" s="8">
        <v>3</v>
      </c>
      <c r="BD487" s="8">
        <v>2</v>
      </c>
      <c r="BE487" s="8">
        <v>3</v>
      </c>
      <c r="BF487" s="8">
        <v>4</v>
      </c>
      <c r="BG487" s="8">
        <v>1</v>
      </c>
      <c r="BH487" s="8">
        <v>3</v>
      </c>
      <c r="BI487" s="8">
        <v>1</v>
      </c>
      <c r="BJ487" s="8" t="s">
        <v>26</v>
      </c>
      <c r="BK487" s="8" t="s">
        <v>20</v>
      </c>
      <c r="BL487" s="8">
        <v>16</v>
      </c>
      <c r="BM487" s="8" t="s">
        <v>26</v>
      </c>
      <c r="BN487" s="8"/>
      <c r="BO487" s="8">
        <v>10</v>
      </c>
      <c r="BP487" s="34">
        <v>46934</v>
      </c>
      <c r="BQ487" s="8" t="s">
        <v>21</v>
      </c>
      <c r="BR487" s="8" t="s">
        <v>156</v>
      </c>
    </row>
    <row r="488" spans="1:70" ht="15.5" thickBot="1" x14ac:dyDescent="0.35">
      <c r="A488" s="8" t="s">
        <v>26</v>
      </c>
      <c r="B488" s="16">
        <f t="shared" si="18"/>
        <v>329.24250000000001</v>
      </c>
      <c r="C488" s="8" t="s">
        <v>841</v>
      </c>
      <c r="D488" s="8" t="s">
        <v>154</v>
      </c>
      <c r="E488" s="33">
        <v>1</v>
      </c>
      <c r="F488" s="8">
        <v>0</v>
      </c>
      <c r="G488" s="8" t="s">
        <v>831</v>
      </c>
      <c r="H488" s="8" t="s">
        <v>32</v>
      </c>
      <c r="I488" s="8">
        <v>25</v>
      </c>
      <c r="J488" s="8">
        <v>124</v>
      </c>
      <c r="K488" s="8">
        <v>143</v>
      </c>
      <c r="L488" s="16">
        <f>IF( 数据!L488&lt;=6,(数据!L488-1)*权重!B$48,              IF(数据!L488&lt;=12, 5*权重!B$48+(数据!L488-6)*权重!B$49,                              5*权重!B$48+6*权重!B$49+(数据!L488-12)*权重!B$51              )
 )</f>
        <v>3.1666666666666665</v>
      </c>
      <c r="M488" s="16">
        <f>IF( 数据!M488&lt;=6,(数据!M488-1)*权重!C$48,              IF(数据!M488&lt;=12, 5*权重!C$48+(数据!M488-6)*权重!C$49,                              5*权重!C$48+6*权重!C$49+(数据!M488-12)*权重!C$51              )
 )</f>
        <v>1.1599999999999999</v>
      </c>
      <c r="N488" s="16">
        <f>IF( 数据!N488&lt;=6,(数据!N488-1)*权重!D$48,              IF(数据!N488&lt;=12, 5*权重!D$48+(数据!N488-6)*权重!D$49,                              5*权重!D$48+6*权重!D$49+(数据!N488-12)*权重!D$51              )
 )</f>
        <v>0.16</v>
      </c>
      <c r="O488" s="16">
        <f>IF( 数据!O488&lt;=6,(数据!O488-1)*权重!E$48,              IF(数据!O488&lt;=12, 5*权重!E$48+(数据!O488-6)*权重!E$49,                              5*权重!E$48+6*权重!E$49+(数据!O488-12)*权重!E$51              )
 )</f>
        <v>0</v>
      </c>
      <c r="P488" s="16">
        <f>IF( 数据!P488&lt;=6,(数据!P488-1)*权重!F$48,              IF(数据!P488&lt;=12, 5*权重!F$48+(数据!P488-6)*权重!F$49,                              5*权重!F$48+6*权重!F$49+(数据!P488-12)*权重!F$51              )
 )</f>
        <v>-3.4999999999999996</v>
      </c>
      <c r="Q488" s="16">
        <f>IF( 数据!Q488&lt;=6,(数据!Q488-1)*权重!G$48,              IF(数据!Q488&lt;=12, 5*权重!G$48+(数据!Q488-6)*权重!G$49,                              5*权重!G$48+6*权重!G$49+(数据!Q488-12)*权重!G$51              )
 )</f>
        <v>0</v>
      </c>
      <c r="R488" s="16">
        <f>IF( 数据!R488&lt;=6,(数据!R488-1)*权重!H$48,              IF(数据!R488&lt;=12, 5*权重!H$48+(数据!R488-6)*权重!H$49,                              5*权重!H$48+6*权重!H$49+(数据!R488-12)*权重!H$51              )
 )</f>
        <v>0</v>
      </c>
      <c r="S488" s="16">
        <f>IF( 数据!S488&lt;=6,(数据!S488-1)*权重!I$48,              IF(数据!S488&lt;=12, 5*权重!I$48+(数据!S488-6)*权重!I$49,                              5*权重!I$48+6*权重!I$49+(数据!S488-12)*权重!I$51              )
 )</f>
        <v>1.2</v>
      </c>
      <c r="T488" s="16">
        <f>IF( 数据!T488&lt;=6,(数据!T488-1)*权重!J$48,              IF(数据!T488&lt;=12, 5*权重!J$48+(数据!T488-6)*权重!J$49,                              5*权重!J$48+6*权重!J$49+(数据!T488-12)*权重!J$51              )
 )</f>
        <v>0</v>
      </c>
      <c r="U488" s="16">
        <f>IF( 数据!U488&lt;=6,(数据!U488-1)*权重!K$48,              IF(数据!U488&lt;=12, 5*权重!K$48+(数据!U488-6)*权重!K$49,                              5*权重!K$48+6*权重!K$49+(数据!U488-12)*权重!K$51              )
 )</f>
        <v>0</v>
      </c>
      <c r="V488" s="16">
        <f>IF( 数据!V488&lt;=6,(数据!V488-1)*权重!L$48,              IF(数据!V488&lt;=12, 5*权重!L$48+(数据!V488-6)*权重!L$49,                              5*权重!L$48+6*权重!L$49+(数据!V488-12)*权重!L$51              )
 )</f>
        <v>1.06</v>
      </c>
      <c r="W488" s="16">
        <f>IF( 数据!W488&lt;=6,(数据!W488-1)*权重!M$48,              IF(数据!W488&lt;=12, 5*权重!M$48+(数据!W488-6)*权重!M$49,                              5*权重!M$48+6*权重!M$49+(数据!W488-12)*权重!M$51              )
 )</f>
        <v>-0.53333333333333333</v>
      </c>
      <c r="X488" s="16">
        <f>IF( 数据!X488&lt;=6,(数据!X488-1)*权重!N$48,              IF(数据!X488&lt;=12, 5*权重!N$48+(数据!X488-6)*权重!N$49,                              5*权重!N$48+6*权重!N$49+(数据!X488-12)*权重!N$51              )
 )</f>
        <v>2.0499999999999998</v>
      </c>
      <c r="Y488" s="16">
        <f>IF( 数据!Y488&lt;=6,(数据!Y488-1)*权重!O$48,              IF(数据!Y488&lt;=12, 5*权重!O$48+(数据!Y488-6)*权重!O$49,                              5*权重!O$48+6*权重!O$49+(数据!Y488-12)*权重!O$51              )
 )</f>
        <v>0.48</v>
      </c>
      <c r="Z488" s="16">
        <f>IF( 数据!Z488&lt;=6,(数据!Z488-1)*权重!P$48,              IF(数据!Z488&lt;=10, 5*权重!P$48+(数据!Z488-4)*权重!P$50,                              5*权重!P$48+4*权重!P$50+(数据!Z488-10)*权重!P$52              )  )</f>
        <v>-1.1000000000000001</v>
      </c>
      <c r="AA488" s="16">
        <f>IF( 数据!AA488&lt;=6,(数据!AA488-1)*权重!Q$48,              IF(数据!AA488&lt;=12, 5*权重!Q$48+(数据!AA488-6)*权重!Q$49,                              5*权重!Q$48+6*权重!Q$49+(数据!AA488-12)*权重!Q$51              )
 )</f>
        <v>4.5</v>
      </c>
      <c r="AB488" s="16">
        <f>IF( 数据!AB488&lt;=6,(数据!AB488-1)*权重!R$48,              IF(数据!AB488&lt;=10, 5*权重!R$48+(数据!AB488-4)*权重!R$50,                              5*权重!R$48+4*权重!R$50+(数据!AB488-10)*权重!R$52              )  )</f>
        <v>54.5</v>
      </c>
      <c r="AC488" s="16">
        <f>IF( 数据!AC488&lt;=6,(数据!AC488-1)*权重!S$48,              IF(数据!AC488&lt;=12, 5*权重!S$48+(数据!AC488-6)*权重!S$49,                              5*权重!S$48+6*权重!S$49+(数据!AC488-12)*权重!S$51              )
 )</f>
        <v>19.5</v>
      </c>
      <c r="AD488" s="16">
        <f>IF( 数据!AD488&lt;=6,(数据!AD488-1)*权重!T$48,              IF(数据!AD488&lt;=12, 5*权重!T$48+(数据!AD488-6)*权重!T$49,                              5*权重!T$48+6*权重!T$49+(数据!AD488-12)*权重!T$51              )
 )</f>
        <v>-0.83333333333333304</v>
      </c>
      <c r="AE488" s="16">
        <f>IF( 数据!AE488&lt;=6,(数据!AE488-1)*权重!U$48,              IF(数据!AE488&lt;=10, 5*权重!U$48+(数据!AE488-4)*权重!U$50,                              5*权重!U$48+4*权重!U$50+(数据!AE488-10)*权重!U$52              )  )</f>
        <v>-2.9999999999999996</v>
      </c>
      <c r="AF488" s="16">
        <f>IF( 数据!AF488&lt;=6,(数据!AF488-1)*权重!V$48,              IF(数据!AF488&lt;=10, 5*权重!V$48+(数据!AF488-4)*权重!V$50,                              5*权重!V$48+4*权重!V$50+(数据!AF488-10)*权重!V$52              )  )</f>
        <v>6.8250000000000011</v>
      </c>
      <c r="AG488" s="16">
        <f>IF( 数据!AG488&lt;=6,(数据!AG488-1)*权重!W$48,              IF(数据!AG488&lt;=12, 5*权重!W$48+(数据!AG488-6)*权重!W$49,                              5*权重!W$48+6*权重!W$49+(数据!AG488-12)*权重!W$51              )
 )</f>
        <v>4.4000000000000004</v>
      </c>
      <c r="AH488" s="16">
        <f>IF( 数据!AH488&lt;=6,(数据!AH488-1)*权重!X$48,              IF(数据!AH488&lt;=10, 5*权重!X$48+(数据!AH488-4)*权重!X$50,                              5*权重!X$48+4*权重!X$50+(数据!AH488-10)*权重!X$52              )  )</f>
        <v>-0.27500000000000002</v>
      </c>
      <c r="AI488" s="16">
        <f>IF( 数据!AI488&lt;=6,(数据!AI488-1)*权重!Y$48,              IF(数据!AI488&lt;=12, 5*权重!Y$48+(数据!AI488-6)*权重!Y$49,                              5*权重!Y$48+6*权重!Y$49+(数据!AI488-12)*权重!Y$51              )
 )</f>
        <v>0.12</v>
      </c>
      <c r="AJ488" s="16">
        <f>IF( 数据!AJ488&lt;=6,(数据!AJ488-1)*权重!Z$48,              IF(数据!AJ488&lt;=10, 5*权重!Z$48+(数据!AJ488-4)*权重!Z$50,                              5*权重!Z$48+4*权重!Z$50+(数据!AJ488-10)*权重!Z$52              )  )</f>
        <v>8.0750000000000011</v>
      </c>
      <c r="AK488" s="16">
        <f>IF( 数据!AK488&lt;=6,(数据!AK488-1)*权重!AA$48,              IF(数据!AK488&lt;=10, 5*权重!AA$48+(数据!AK488-4)*权重!AA$50,                              5*权重!AA$48+4*权重!AA$50+(数据!AK488-10)*权重!AA$52              )  )</f>
        <v>-1.1000000000000001</v>
      </c>
      <c r="AL488" s="16">
        <f>IF( 数据!AL488&lt;=6,(数据!AL488-1)*权重!AB$48,              IF(数据!AL488&lt;=12, 5*权重!AB$48+(数据!AL488-6)*权重!AB$49,                              5*权重!AB$48+6*权重!AB$49+(数据!AL488-12)*权重!AB$51              )
 )</f>
        <v>13.5</v>
      </c>
      <c r="AM488" s="16">
        <f>IF( 数据!AM488&lt;=6,(数据!AM488-1)*权重!AC$48,              IF(数据!AM488&lt;=12, 5*权重!AC$48+(数据!AM488-6)*权重!AC$49,                              5*权重!AC$48+6*权重!AC$49+(数据!AM488-12)*权重!AC$51              )
 )</f>
        <v>8.8666666666666671</v>
      </c>
      <c r="AN488" s="16">
        <f>IF( 数据!AN488&lt;=6,(数据!AN488-1)*权重!AD$48,              IF(数据!AN488&lt;=12, 5*权重!AD$48+(数据!AN488-6)*权重!AD$49,                              5*权重!AD$48+6*权重!AD$49+(数据!AN488-12)*权重!AD$51              )
 )</f>
        <v>46.25</v>
      </c>
      <c r="AO488" s="16">
        <f>IF( 数据!AO488&lt;=6,(数据!AO488-1)*权重!AE$48,              IF(数据!AO488&lt;=12, 5*权重!AE$48+(数据!AO488-6)*权重!AE$49,                              5*权重!AE$48+6*权重!AE$49+(数据!AO488-12)*权重!AE$51              )
 )</f>
        <v>25.5</v>
      </c>
      <c r="AP488" s="16">
        <f>IF( 数据!AP488&lt;=6,(数据!AP488-1)*权重!AF$48,              IF(数据!AP488&lt;=12, 5*权重!AF$48+(数据!AP488-6)*权重!AF$49,                              5*权重!AF$48+6*权重!AF$49+(数据!AP488-12)*权重!AF$51              )
 )</f>
        <v>16.399999999999999</v>
      </c>
      <c r="AQ488" s="16">
        <f>IF( 数据!AQ488&lt;=6,(数据!AQ488-1)*权重!AG$48,              IF(数据!AQ488&lt;=12, 5*权重!AG$48+(数据!AQ488-6)*权重!AG$49,                              5*权重!AG$48+6*权重!AG$49+(数据!AQ488-12)*权重!AG$51              )
 )</f>
        <v>18.316666666666666</v>
      </c>
      <c r="AR488" s="16">
        <f>IF( 数据!AR488&lt;=6,(数据!AR488-1)*权重!AH$48,              IF(数据!AR488&lt;=12, 5*权重!AH$48+(数据!AR488-6)*权重!AH$49,                              5*权重!AH$48+6*权重!AH$49+(数据!AR488-12)*权重!AH$51              )
 )</f>
        <v>13.399999999999999</v>
      </c>
      <c r="AS488" s="16">
        <f>IF( 数据!AS488&lt;=6,(数据!AS488-1)*权重!AI$48,              IF(数据!AS488&lt;=12, 5*权重!AI$48+(数据!AS488-6)*权重!AI$49,                              5*权重!AI$48+6*权重!AI$49+(数据!AS488-12)*权重!AI$51              )
 )</f>
        <v>0.56666666666666687</v>
      </c>
      <c r="AT488" s="16">
        <f>IF( 数据!AT488&lt;=6,(数据!AT488-1)*权重!AJ$48,              IF(数据!AT488&lt;=12, 5*权重!AJ$48+(数据!AT488-6)*权重!AJ$49,                              5*权重!AJ$48+6*权重!AJ$49+(数据!AT488-12)*权重!AJ$51              )
 )</f>
        <v>48.3125</v>
      </c>
      <c r="AU488" s="16">
        <f>IF( 数据!AU488&lt;=6,(数据!AU488-1)*权重!AK$48,              IF(数据!AU488&lt;=12, 5*权重!AK$48+(数据!AU488-6)*权重!AK$49,                              5*权重!AK$48+6*权重!AK$49+(数据!AU488-12)*权重!AK$51              )
 )</f>
        <v>14.799999999999999</v>
      </c>
      <c r="AV488" s="16">
        <f>IF( 数据!AV488&lt;=6,(数据!AV488-1)*权重!AL$48,              IF(数据!AV488&lt;=10, 5*权重!AL$48+(数据!AV488-4)*权重!AL$50,                              5*权重!AL$48+4*权重!AL$50+(数据!AV488-10)*权重!AL$52              )  )</f>
        <v>1.7</v>
      </c>
      <c r="AW488" s="16">
        <f>IF( 数据!AW488&lt;=6,(数据!AW488-1)*权重!AM$48,              IF(数据!AW488&lt;=10, 5*权重!AM$48+(数据!AW488-4)*权重!AM$50,                              5*权重!AM$48+4*权重!AM$50+(数据!AW488-10)*权重!AM$52              )  )</f>
        <v>3.8250000000000002</v>
      </c>
      <c r="AX488" s="16">
        <f>IF( 数据!AX488&lt;=6,(数据!AX488-1)*权重!AN$48,              IF(数据!AX488&lt;=10, 5*权重!AN$48+(数据!AX488-4)*权重!AN$50,                              5*权重!AN$48+4*权重!AN$50+(数据!AX488-10)*权重!AN$52              )  )</f>
        <v>20.95</v>
      </c>
      <c r="AY488" s="8">
        <v>15</v>
      </c>
      <c r="AZ488" s="8">
        <v>12</v>
      </c>
      <c r="BA488" s="8">
        <v>14</v>
      </c>
      <c r="BB488" s="8">
        <v>10</v>
      </c>
      <c r="BC488" s="8">
        <v>14</v>
      </c>
      <c r="BD488" s="8">
        <v>12</v>
      </c>
      <c r="BE488" s="8">
        <v>13</v>
      </c>
      <c r="BF488" s="8">
        <v>16</v>
      </c>
      <c r="BG488" s="8">
        <v>11</v>
      </c>
      <c r="BH488" s="8">
        <v>11</v>
      </c>
      <c r="BI488" s="8">
        <v>17</v>
      </c>
      <c r="BJ488" s="8" t="s">
        <v>26</v>
      </c>
      <c r="BK488" s="8" t="s">
        <v>20</v>
      </c>
      <c r="BL488" s="8">
        <v>13</v>
      </c>
      <c r="BM488" s="8" t="s">
        <v>26</v>
      </c>
      <c r="BN488" s="8"/>
      <c r="BO488" s="8" t="s">
        <v>26</v>
      </c>
      <c r="BP488" s="34">
        <v>46203</v>
      </c>
      <c r="BQ488" s="8" t="s">
        <v>21</v>
      </c>
      <c r="BR488" s="8" t="s">
        <v>156</v>
      </c>
    </row>
    <row r="489" spans="1:70" ht="15.5" thickBot="1" x14ac:dyDescent="0.35">
      <c r="A489" s="8" t="s">
        <v>26</v>
      </c>
      <c r="B489" s="16">
        <f t="shared" si="18"/>
        <v>417.79499999999996</v>
      </c>
      <c r="C489" s="8" t="s">
        <v>842</v>
      </c>
      <c r="D489" s="8" t="s">
        <v>154</v>
      </c>
      <c r="E489" s="33">
        <v>1</v>
      </c>
      <c r="F489" s="8">
        <v>0</v>
      </c>
      <c r="G489" s="8" t="s">
        <v>157</v>
      </c>
      <c r="H489" s="8" t="s">
        <v>31</v>
      </c>
      <c r="I489" s="8">
        <v>26</v>
      </c>
      <c r="J489" s="8">
        <v>145</v>
      </c>
      <c r="K489" s="8">
        <v>146</v>
      </c>
      <c r="L489" s="16">
        <f>IF( 数据!L489&lt;=6,(数据!L489-1)*权重!B$48,              IF(数据!L489&lt;=12, 5*权重!B$48+(数据!L489-6)*权重!B$49,                              5*权重!B$48+6*权重!B$49+(数据!L489-12)*权重!B$51              )
 )</f>
        <v>3</v>
      </c>
      <c r="M489" s="16">
        <f>IF( 数据!M489&lt;=6,(数据!M489-1)*权重!C$48,              IF(数据!M489&lt;=12, 5*权重!C$48+(数据!M489-6)*权重!C$49,                              5*权重!C$48+6*权重!C$49+(数据!M489-12)*权重!C$51              )
 )</f>
        <v>2.5</v>
      </c>
      <c r="N489" s="16">
        <f>IF( 数据!N489&lt;=6,(数据!N489-1)*权重!D$48,              IF(数据!N489&lt;=12, 5*权重!D$48+(数据!N489-6)*权重!D$49,                              5*权重!D$48+6*权重!D$49+(数据!N489-12)*权重!D$51              )
 )</f>
        <v>0.27</v>
      </c>
      <c r="O489" s="16">
        <f>IF( 数据!O489&lt;=6,(数据!O489-1)*权重!E$48,              IF(数据!O489&lt;=12, 5*权重!E$48+(数据!O489-6)*权重!E$49,                              5*权重!E$48+6*权重!E$49+(数据!O489-12)*权重!E$51              )
 )</f>
        <v>0</v>
      </c>
      <c r="P489" s="16">
        <f>IF( 数据!P489&lt;=6,(数据!P489-1)*权重!F$48,              IF(数据!P489&lt;=12, 5*权重!F$48+(数据!P489-6)*权重!F$49,                              5*权重!F$48+6*权重!F$49+(数据!P489-12)*权重!F$51              )
 )</f>
        <v>-3.5166666666666662</v>
      </c>
      <c r="Q489" s="16">
        <f>IF( 数据!Q489&lt;=6,(数据!Q489-1)*权重!G$48,              IF(数据!Q489&lt;=12, 5*权重!G$48+(数据!Q489-6)*权重!G$49,                              5*权重!G$48+6*权重!G$49+(数据!Q489-12)*权重!G$51              )
 )</f>
        <v>0</v>
      </c>
      <c r="R489" s="16">
        <f>IF( 数据!R489&lt;=6,(数据!R489-1)*权重!H$48,              IF(数据!R489&lt;=12, 5*权重!H$48+(数据!R489-6)*权重!H$49,                              5*权重!H$48+6*权重!H$49+(数据!R489-12)*权重!H$51              )
 )</f>
        <v>0</v>
      </c>
      <c r="S489" s="16">
        <f>IF( 数据!S489&lt;=6,(数据!S489-1)*权重!I$48,              IF(数据!S489&lt;=12, 5*权重!I$48+(数据!S489-6)*权重!I$49,                              5*权重!I$48+6*权重!I$49+(数据!S489-12)*权重!I$51              )
 )</f>
        <v>7.5333333333333332</v>
      </c>
      <c r="T489" s="16">
        <f>IF( 数据!T489&lt;=6,(数据!T489-1)*权重!J$48,              IF(数据!T489&lt;=12, 5*权重!J$48+(数据!T489-6)*权重!J$49,                              5*权重!J$48+6*权重!J$49+(数据!T489-12)*权重!J$51              )
 )</f>
        <v>1.2999999999999998</v>
      </c>
      <c r="U489" s="16">
        <f>IF( 数据!U489&lt;=6,(数据!U489-1)*权重!K$48,              IF(数据!U489&lt;=12, 5*权重!K$48+(数据!U489-6)*权重!K$49,                              5*权重!K$48+6*权重!K$49+(数据!U489-12)*权重!K$51              )
 )</f>
        <v>0</v>
      </c>
      <c r="V489" s="16">
        <f>IF( 数据!V489&lt;=6,(数据!V489-1)*权重!L$48,              IF(数据!V489&lt;=12, 5*权重!L$48+(数据!V489-6)*权重!L$49,                              5*权重!L$48+6*权重!L$49+(数据!V489-12)*权重!L$51              )
 )</f>
        <v>6.4</v>
      </c>
      <c r="W489" s="16">
        <f>IF( 数据!W489&lt;=6,(数据!W489-1)*权重!M$48,              IF(数据!W489&lt;=12, 5*权重!M$48+(数据!W489-6)*权重!M$49,                              5*权重!M$48+6*权重!M$49+(数据!W489-12)*权重!M$51              )
 )</f>
        <v>-0.5</v>
      </c>
      <c r="X489" s="16">
        <f>IF( 数据!X489&lt;=6,(数据!X489-1)*权重!N$48,              IF(数据!X489&lt;=12, 5*权重!N$48+(数据!X489-6)*权重!N$49,                              5*权重!N$48+6*权重!N$49+(数据!X489-12)*权重!N$51              )
 )</f>
        <v>4.5999999999999996</v>
      </c>
      <c r="Y489" s="16">
        <f>IF( 数据!Y489&lt;=6,(数据!Y489-1)*权重!O$48,              IF(数据!Y489&lt;=12, 5*权重!O$48+(数据!Y489-6)*权重!O$49,                              5*权重!O$48+6*权重!O$49+(数据!Y489-12)*权重!O$51              )
 )</f>
        <v>1.45</v>
      </c>
      <c r="Z489" s="16">
        <f>IF( 数据!Z489&lt;=6,(数据!Z489-1)*权重!P$48,              IF(数据!Z489&lt;=10, 5*权重!P$48+(数据!Z489-4)*权重!P$50,                              5*权重!P$48+4*权重!P$50+(数据!Z489-10)*权重!P$52              )  )</f>
        <v>-1.4750000000000001</v>
      </c>
      <c r="AA489" s="16">
        <f>IF( 数据!AA489&lt;=6,(数据!AA489-1)*权重!Q$48,              IF(数据!AA489&lt;=12, 5*权重!Q$48+(数据!AA489-6)*权重!Q$49,                              5*权重!Q$48+6*权重!Q$49+(数据!AA489-12)*权重!Q$51              )
 )</f>
        <v>5.833333333333333</v>
      </c>
      <c r="AB489" s="16">
        <f>IF( 数据!AB489&lt;=6,(数据!AB489-1)*权重!R$48,              IF(数据!AB489&lt;=10, 5*权重!R$48+(数据!AB489-4)*权重!R$50,                              5*权重!R$48+4*权重!R$50+(数据!AB489-10)*权重!R$52              )  )</f>
        <v>56</v>
      </c>
      <c r="AC489" s="16">
        <f>IF( 数据!AC489&lt;=6,(数据!AC489-1)*权重!S$48,              IF(数据!AC489&lt;=12, 5*权重!S$48+(数据!AC489-6)*权重!S$49,                              5*权重!S$48+6*权重!S$49+(数据!AC489-12)*权重!S$51              )
 )</f>
        <v>21.55</v>
      </c>
      <c r="AD489" s="16">
        <f>IF( 数据!AD489&lt;=6,(数据!AD489-1)*权重!T$48,              IF(数据!AD489&lt;=12, 5*权重!T$48+(数据!AD489-6)*权重!T$49,                              5*权重!T$48+6*权重!T$49+(数据!AD489-12)*权重!T$51              )
 )</f>
        <v>-0.86666666666666625</v>
      </c>
      <c r="AE489" s="16">
        <f>IF( 数据!AE489&lt;=6,(数据!AE489-1)*权重!U$48,              IF(数据!AE489&lt;=10, 5*权重!U$48+(数据!AE489-4)*权重!U$50,                              5*权重!U$48+4*权重!U$50+(数据!AE489-10)*权重!U$52              )  )</f>
        <v>-1.3999999999999995</v>
      </c>
      <c r="AF489" s="16">
        <f>IF( 数据!AF489&lt;=6,(数据!AF489-1)*权重!V$48,              IF(数据!AF489&lt;=10, 5*权重!V$48+(数据!AF489-4)*权重!V$50,                              5*权重!V$48+4*权重!V$50+(数据!AF489-10)*权重!V$52              )  )</f>
        <v>7.8750000000000009</v>
      </c>
      <c r="AG489" s="16">
        <f>IF( 数据!AG489&lt;=6,(数据!AG489-1)*权重!W$48,              IF(数据!AG489&lt;=12, 5*权重!W$48+(数据!AG489-6)*权重!W$49,                              5*权重!W$48+6*权重!W$49+(数据!AG489-12)*权重!W$51              )
 )</f>
        <v>5.7</v>
      </c>
      <c r="AH489" s="16">
        <f>IF( 数据!AH489&lt;=6,(数据!AH489-1)*权重!X$48,              IF(数据!AH489&lt;=10, 5*权重!X$48+(数据!AH489-4)*权重!X$50,                              5*权重!X$48+4*权重!X$50+(数据!AH489-10)*权重!X$52              )  )</f>
        <v>6.25E-2</v>
      </c>
      <c r="AI489" s="16">
        <f>IF( 数据!AI489&lt;=6,(数据!AI489-1)*权重!Y$48,              IF(数据!AI489&lt;=12, 5*权重!Y$48+(数据!AI489-6)*权重!Y$49,                              5*权重!Y$48+6*权重!Y$49+(数据!AI489-12)*权重!Y$51              )
 )</f>
        <v>0.13333333333333336</v>
      </c>
      <c r="AJ489" s="16">
        <f>IF( 数据!AJ489&lt;=6,(数据!AJ489-1)*权重!Z$48,              IF(数据!AJ489&lt;=10, 5*权重!Z$48+(数据!AJ489-4)*权重!Z$50,                              5*权重!Z$48+4*权重!Z$50+(数据!AJ489-10)*权重!Z$52              )  )</f>
        <v>9.8375000000000004</v>
      </c>
      <c r="AK489" s="16">
        <f>IF( 数据!AK489&lt;=6,(数据!AK489-1)*权重!AA$48,              IF(数据!AK489&lt;=10, 5*权重!AA$48+(数据!AK489-4)*权重!AA$50,                              5*权重!AA$48+4*权重!AA$50+(数据!AK489-10)*权重!AA$52              )  )</f>
        <v>-1.2750000000000001</v>
      </c>
      <c r="AL489" s="16">
        <f>IF( 数据!AL489&lt;=6,(数据!AL489-1)*权重!AB$48,              IF(数据!AL489&lt;=12, 5*权重!AB$48+(数据!AL489-6)*权重!AB$49,                              5*权重!AB$48+6*权重!AB$49+(数据!AL489-12)*权重!AB$51              )
 )</f>
        <v>15.3</v>
      </c>
      <c r="AM489" s="16">
        <f>IF( 数据!AM489&lt;=6,(数据!AM489-1)*权重!AC$48,              IF(数据!AM489&lt;=12, 5*权重!AC$48+(数据!AM489-6)*权重!AC$49,                              5*权重!AC$48+6*权重!AC$49+(数据!AM489-12)*权重!AC$51              )
 )</f>
        <v>8.8666666666666671</v>
      </c>
      <c r="AN489" s="16">
        <f>IF( 数据!AN489&lt;=6,(数据!AN489-1)*权重!AD$48,              IF(数据!AN489&lt;=12, 5*权重!AD$48+(数据!AN489-6)*权重!AD$49,                              5*权重!AD$48+6*权重!AD$49+(数据!AN489-12)*权重!AD$51              )
 )</f>
        <v>67.875</v>
      </c>
      <c r="AO489" s="16">
        <f>IF( 数据!AO489&lt;=6,(数据!AO489-1)*权重!AE$48,              IF(数据!AO489&lt;=12, 5*权重!AE$48+(数据!AO489-6)*权重!AE$49,                              5*权重!AE$48+6*权重!AE$49+(数据!AO489-12)*权重!AE$51              )
 )</f>
        <v>22.9</v>
      </c>
      <c r="AP489" s="16">
        <f>IF( 数据!AP489&lt;=6,(数据!AP489-1)*权重!AF$48,              IF(数据!AP489&lt;=12, 5*权重!AF$48+(数据!AP489-6)*权重!AF$49,                              5*权重!AF$48+6*权重!AF$49+(数据!AP489-12)*权重!AF$51              )
 )</f>
        <v>14.466666666666667</v>
      </c>
      <c r="AQ489" s="16">
        <f>IF( 数据!AQ489&lt;=6,(数据!AQ489-1)*权重!AG$48,              IF(数据!AQ489&lt;=12, 5*权重!AG$48+(数据!AQ489-6)*权重!AG$49,                              5*权重!AG$48+6*权重!AG$49+(数据!AQ489-12)*权重!AG$51              )
 )</f>
        <v>18.316666666666666</v>
      </c>
      <c r="AR489" s="16">
        <f>IF( 数据!AR489&lt;=6,(数据!AR489-1)*权重!AH$48,              IF(数据!AR489&lt;=12, 5*权重!AH$48+(数据!AR489-6)*权重!AH$49,                              5*权重!AH$48+6*权重!AH$49+(数据!AR489-12)*权重!AH$51              )
 )</f>
        <v>15.733333333333333</v>
      </c>
      <c r="AS489" s="16">
        <f>IF( 数据!AS489&lt;=6,(数据!AS489-1)*权重!AI$48,              IF(数据!AS489&lt;=12, 5*权重!AI$48+(数据!AS489-6)*权重!AI$49,                              5*权重!AI$48+6*权重!AI$49+(数据!AS489-12)*权重!AI$51              )
 )</f>
        <v>11.400000000000002</v>
      </c>
      <c r="AT489" s="16">
        <f>IF( 数据!AT489&lt;=6,(数据!AT489-1)*权重!AJ$48,              IF(数据!AT489&lt;=12, 5*权重!AJ$48+(数据!AT489-6)*权重!AJ$49,                              5*权重!AJ$48+6*权重!AJ$49+(数据!AT489-12)*权重!AJ$51              )
 )</f>
        <v>71.875</v>
      </c>
      <c r="AU489" s="16">
        <f>IF( 数据!AU489&lt;=6,(数据!AU489-1)*权重!AK$48,              IF(数据!AU489&lt;=12, 5*权重!AK$48+(数据!AU489-6)*权重!AK$49,                              5*权重!AK$48+6*权重!AK$49+(数据!AU489-12)*权重!AK$51              )
 )</f>
        <v>15.399999999999999</v>
      </c>
      <c r="AV489" s="16">
        <f>IF( 数据!AV489&lt;=6,(数据!AV489-1)*权重!AL$48,              IF(数据!AV489&lt;=10, 5*权重!AL$48+(数据!AV489-4)*权重!AL$50,                              5*权重!AL$48+4*权重!AL$50+(数据!AV489-10)*权重!AL$52              )  )</f>
        <v>3.8250000000000002</v>
      </c>
      <c r="AW489" s="16">
        <f>IF( 数据!AW489&lt;=6,(数据!AW489-1)*权重!AM$48,              IF(数据!AW489&lt;=10, 5*权重!AM$48+(数据!AW489-4)*权重!AM$50,                              5*权重!AM$48+4*权重!AM$50+(数据!AW489-10)*权重!AM$52              )  )</f>
        <v>3.0750000000000002</v>
      </c>
      <c r="AX489" s="16">
        <f>IF( 数据!AX489&lt;=6,(数据!AX489-1)*权重!AN$48,              IF(数据!AX489&lt;=10, 5*权重!AN$48+(数据!AX489-4)*权重!AN$50,                              5*权重!AN$48+4*权重!AN$50+(数据!AX489-10)*权重!AN$52              )  )</f>
        <v>23.75</v>
      </c>
      <c r="AY489" s="8">
        <v>1</v>
      </c>
      <c r="AZ489" s="8">
        <v>1</v>
      </c>
      <c r="BA489" s="8">
        <v>1</v>
      </c>
      <c r="BB489" s="8">
        <v>3</v>
      </c>
      <c r="BC489" s="8">
        <v>2</v>
      </c>
      <c r="BD489" s="8">
        <v>3</v>
      </c>
      <c r="BE489" s="8">
        <v>2</v>
      </c>
      <c r="BF489" s="8">
        <v>1</v>
      </c>
      <c r="BG489" s="8">
        <v>3</v>
      </c>
      <c r="BH489" s="8">
        <v>1</v>
      </c>
      <c r="BI489" s="8">
        <v>4</v>
      </c>
      <c r="BJ489" s="8" t="s">
        <v>26</v>
      </c>
      <c r="BK489" s="8" t="s">
        <v>20</v>
      </c>
      <c r="BL489" s="8">
        <v>15</v>
      </c>
      <c r="BM489" s="8" t="s">
        <v>26</v>
      </c>
      <c r="BN489" s="8"/>
      <c r="BO489" s="8">
        <v>12</v>
      </c>
      <c r="BP489" s="34">
        <v>47664</v>
      </c>
      <c r="BQ489" s="8" t="s">
        <v>21</v>
      </c>
      <c r="BR489" s="8" t="s">
        <v>156</v>
      </c>
    </row>
    <row r="490" spans="1:70" ht="15.5" thickBot="1" x14ac:dyDescent="0.35">
      <c r="A490" s="8" t="s">
        <v>26</v>
      </c>
      <c r="B490" s="16">
        <f t="shared" si="18"/>
        <v>423.95750000000004</v>
      </c>
      <c r="C490" s="8" t="s">
        <v>843</v>
      </c>
      <c r="D490" s="8" t="s">
        <v>154</v>
      </c>
      <c r="E490" s="33">
        <v>1</v>
      </c>
      <c r="F490" s="8">
        <v>0</v>
      </c>
      <c r="G490" s="8" t="s">
        <v>33</v>
      </c>
      <c r="H490" s="8" t="s">
        <v>427</v>
      </c>
      <c r="I490" s="8">
        <v>26</v>
      </c>
      <c r="J490" s="8">
        <v>147</v>
      </c>
      <c r="K490" s="8">
        <v>147</v>
      </c>
      <c r="L490" s="16">
        <f>IF( 数据!L490&lt;=6,(数据!L490-1)*权重!B$48,              IF(数据!L490&lt;=12, 5*权重!B$48+(数据!L490-6)*权重!B$49,                              5*权重!B$48+6*权重!B$49+(数据!L490-12)*权重!B$51              )
 )</f>
        <v>3.4666666666666668</v>
      </c>
      <c r="M490" s="16">
        <f>IF( 数据!M490&lt;=6,(数据!M490-1)*权重!C$48,              IF(数据!M490&lt;=12, 5*权重!C$48+(数据!M490-6)*权重!C$49,                              5*权重!C$48+6*权重!C$49+(数据!M490-12)*权重!C$51              )
 )</f>
        <v>0.90000000000000013</v>
      </c>
      <c r="N490" s="16">
        <f>IF( 数据!N490&lt;=6,(数据!N490-1)*权重!D$48,              IF(数据!N490&lt;=12, 5*权重!D$48+(数据!N490-6)*权重!D$49,                              5*权重!D$48+6*权重!D$49+(数据!N490-12)*权重!D$51              )
 )</f>
        <v>-0.82999999999999985</v>
      </c>
      <c r="O490" s="16">
        <f>IF( 数据!O490&lt;=6,(数据!O490-1)*权重!E$48,              IF(数据!O490&lt;=12, 5*权重!E$48+(数据!O490-6)*权重!E$49,                              5*权重!E$48+6*权重!E$49+(数据!O490-12)*权重!E$51              )
 )</f>
        <v>0</v>
      </c>
      <c r="P490" s="16">
        <f>IF( 数据!P490&lt;=6,(数据!P490-1)*权重!F$48,              IF(数据!P490&lt;=12, 5*权重!F$48+(数据!P490-6)*权重!F$49,                              5*权重!F$48+6*权重!F$49+(数据!P490-12)*权重!F$51              )
 )</f>
        <v>-3.4999999999999996</v>
      </c>
      <c r="Q490" s="16">
        <f>IF( 数据!Q490&lt;=6,(数据!Q490-1)*权重!G$48,              IF(数据!Q490&lt;=12, 5*权重!G$48+(数据!Q490-6)*权重!G$49,                              5*权重!G$48+6*权重!G$49+(数据!Q490-12)*权重!G$51              )
 )</f>
        <v>0</v>
      </c>
      <c r="R490" s="16">
        <f>IF( 数据!R490&lt;=6,(数据!R490-1)*权重!H$48,              IF(数据!R490&lt;=12, 5*权重!H$48+(数据!R490-6)*权重!H$49,                              5*权重!H$48+6*权重!H$49+(数据!R490-12)*权重!H$51              )
 )</f>
        <v>0</v>
      </c>
      <c r="S490" s="16">
        <f>IF( 数据!S490&lt;=6,(数据!S490-1)*权重!I$48,              IF(数据!S490&lt;=12, 5*权重!I$48+(数据!S490-6)*权重!I$49,                              5*权重!I$48+6*权重!I$49+(数据!S490-12)*权重!I$51              )
 )</f>
        <v>15.2</v>
      </c>
      <c r="T490" s="16">
        <f>IF( 数据!T490&lt;=6,(数据!T490-1)*权重!J$48,              IF(数据!T490&lt;=12, 5*权重!J$48+(数据!T490-6)*权重!J$49,                              5*权重!J$48+6*权重!J$49+(数据!T490-12)*权重!J$51              )
 )</f>
        <v>1.7999999999999998</v>
      </c>
      <c r="U490" s="16">
        <f>IF( 数据!U490&lt;=6,(数据!U490-1)*权重!K$48,              IF(数据!U490&lt;=12, 5*权重!K$48+(数据!U490-6)*权重!K$49,                              5*权重!K$48+6*权重!K$49+(数据!U490-12)*权重!K$51              )
 )</f>
        <v>0</v>
      </c>
      <c r="V490" s="16">
        <f>IF( 数据!V490&lt;=6,(数据!V490-1)*权重!L$48,              IF(数据!V490&lt;=12, 5*权重!L$48+(数据!V490-6)*权重!L$49,                              5*权重!L$48+6*权重!L$49+(数据!V490-12)*权重!L$51              )
 )</f>
        <v>6.0333333333333341</v>
      </c>
      <c r="W490" s="16">
        <f>IF( 数据!W490&lt;=6,(数据!W490-1)*权重!M$48,              IF(数据!W490&lt;=12, 5*权重!M$48+(数据!W490-6)*权重!M$49,                              5*权重!M$48+6*权重!M$49+(数据!W490-12)*权重!M$51              )
 )</f>
        <v>-0.5</v>
      </c>
      <c r="X490" s="16">
        <f>IF( 数据!X490&lt;=6,(数据!X490-1)*权重!N$48,              IF(数据!X490&lt;=12, 5*权重!N$48+(数据!X490-6)*权重!N$49,                              5*权重!N$48+6*权重!N$49+(数据!X490-12)*权重!N$51              )
 )</f>
        <v>1.7999999999999998</v>
      </c>
      <c r="Y490" s="16">
        <f>IF( 数据!Y490&lt;=6,(数据!Y490-1)*权重!O$48,              IF(数据!Y490&lt;=12, 5*权重!O$48+(数据!Y490-6)*权重!O$49,                              5*权重!O$48+6*权重!O$49+(数据!Y490-12)*权重!O$51              )
 )</f>
        <v>2.5333333333333332</v>
      </c>
      <c r="Z490" s="16">
        <f>IF( 数据!Z490&lt;=6,(数据!Z490-1)*权重!P$48,              IF(数据!Z490&lt;=10, 5*权重!P$48+(数据!Z490-4)*权重!P$50,                              5*权重!P$48+4*权重!P$50+(数据!Z490-10)*权重!P$52              )  )</f>
        <v>-1.25</v>
      </c>
      <c r="AA490" s="16">
        <f>IF( 数据!AA490&lt;=6,(数据!AA490-1)*权重!Q$48,              IF(数据!AA490&lt;=12, 5*权重!Q$48+(数据!AA490-6)*权重!Q$49,                              5*权重!Q$48+6*权重!Q$49+(数据!AA490-12)*权重!Q$51              )
 )</f>
        <v>5.833333333333333</v>
      </c>
      <c r="AB490" s="16">
        <f>IF( 数据!AB490&lt;=6,(数据!AB490-1)*权重!R$48,              IF(数据!AB490&lt;=10, 5*权重!R$48+(数据!AB490-4)*权重!R$50,                              5*权重!R$48+4*权重!R$50+(数据!AB490-10)*权重!R$52              )  )</f>
        <v>57.5</v>
      </c>
      <c r="AC490" s="16">
        <f>IF( 数据!AC490&lt;=6,(数据!AC490-1)*权重!S$48,              IF(数据!AC490&lt;=12, 5*权重!S$48+(数据!AC490-6)*权重!S$49,                              5*权重!S$48+6*权重!S$49+(数据!AC490-12)*权重!S$51              )
 )</f>
        <v>19.5</v>
      </c>
      <c r="AD490" s="16">
        <f>IF( 数据!AD490&lt;=6,(数据!AD490-1)*权重!T$48,              IF(数据!AD490&lt;=12, 5*权重!T$48+(数据!AD490-6)*权重!T$49,                              5*权重!T$48+6*权重!T$49+(数据!AD490-12)*权重!T$51              )
 )</f>
        <v>-1.5999999999999996</v>
      </c>
      <c r="AE490" s="16">
        <f>IF( 数据!AE490&lt;=6,(数据!AE490-1)*权重!U$48,              IF(数据!AE490&lt;=10, 5*权重!U$48+(数据!AE490-4)*权重!U$50,                              5*权重!U$48+4*权重!U$50+(数据!AE490-10)*权重!U$52              )  )</f>
        <v>-1.7999999999999994</v>
      </c>
      <c r="AF490" s="16">
        <f>IF( 数据!AF490&lt;=6,(数据!AF490-1)*权重!V$48,              IF(数据!AF490&lt;=10, 5*权重!V$48+(数据!AF490-4)*权重!V$50,                              5*权重!V$48+4*权重!V$50+(数据!AF490-10)*权重!V$52              )  )</f>
        <v>7.8750000000000009</v>
      </c>
      <c r="AG490" s="16">
        <f>IF( 数据!AG490&lt;=6,(数据!AG490-1)*权重!W$48,              IF(数据!AG490&lt;=12, 5*权重!W$48+(数据!AG490-6)*权重!W$49,                              5*权重!W$48+6*权重!W$49+(数据!AG490-12)*权重!W$51              )
 )</f>
        <v>3.0999999999999996</v>
      </c>
      <c r="AH490" s="16">
        <f>IF( 数据!AH490&lt;=6,(数据!AH490-1)*权重!X$48,              IF(数据!AH490&lt;=10, 5*权重!X$48+(数据!AH490-4)*权重!X$50,                              5*权重!X$48+4*权重!X$50+(数据!AH490-10)*权重!X$52              )  )</f>
        <v>0.17500000000000004</v>
      </c>
      <c r="AI490" s="16">
        <f>IF( 数据!AI490&lt;=6,(数据!AI490-1)*权重!Y$48,              IF(数据!AI490&lt;=12, 5*权重!Y$48+(数据!AI490-6)*权重!Y$49,                              5*权重!Y$48+6*权重!Y$49+(数据!AI490-12)*权重!Y$51              )
 )</f>
        <v>6.666666666666668E-2</v>
      </c>
      <c r="AJ490" s="16">
        <f>IF( 数据!AJ490&lt;=6,(数据!AJ490-1)*权重!Z$48,              IF(数据!AJ490&lt;=10, 5*权重!Z$48+(数据!AJ490-4)*权重!Z$50,                              5*权重!Z$48+4*权重!Z$50+(数据!AJ490-10)*权重!Z$52              )  )</f>
        <v>11.012499999999999</v>
      </c>
      <c r="AK490" s="16">
        <f>IF( 数据!AK490&lt;=6,(数据!AK490-1)*权重!AA$48,              IF(数据!AK490&lt;=10, 5*权重!AA$48+(数据!AK490-4)*权重!AA$50,                              5*权重!AA$48+4*权重!AA$50+(数据!AK490-10)*权重!AA$52              )  )</f>
        <v>-0.75000000000000022</v>
      </c>
      <c r="AL490" s="16">
        <f>IF( 数据!AL490&lt;=6,(数据!AL490-1)*权重!AB$48,              IF(数据!AL490&lt;=12, 5*权重!AB$48+(数据!AL490-6)*权重!AB$49,                              5*权重!AB$48+6*权重!AB$49+(数据!AL490-12)*权重!AB$51              )
 )</f>
        <v>18</v>
      </c>
      <c r="AM490" s="16">
        <f>IF( 数据!AM490&lt;=6,(数据!AM490-1)*权重!AC$48,              IF(数据!AM490&lt;=12, 5*权重!AC$48+(数据!AM490-6)*权重!AC$49,                              5*权重!AC$48+6*权重!AC$49+(数据!AM490-12)*权重!AC$51              )
 )</f>
        <v>8.5</v>
      </c>
      <c r="AN490" s="16">
        <f>IF( 数据!AN490&lt;=6,(数据!AN490-1)*权重!AD$48,              IF(数据!AN490&lt;=12, 5*权重!AD$48+(数据!AN490-6)*权重!AD$49,                              5*权重!AD$48+6*权重!AD$49+(数据!AN490-12)*权重!AD$51              )
 )</f>
        <v>67.875</v>
      </c>
      <c r="AO490" s="16">
        <f>IF( 数据!AO490&lt;=6,(数据!AO490-1)*权重!AE$48,              IF(数据!AO490&lt;=12, 5*权重!AE$48+(数据!AO490-6)*权重!AE$49,                              5*权重!AE$48+6*权重!AE$49+(数据!AO490-12)*权重!AE$51              )
 )</f>
        <v>22.9</v>
      </c>
      <c r="AP490" s="16">
        <f>IF( 数据!AP490&lt;=6,(数据!AP490-1)*权重!AF$48,              IF(数据!AP490&lt;=12, 5*权重!AF$48+(数据!AP490-6)*权重!AF$49,                              5*权重!AF$48+6*权重!AF$49+(数据!AP490-12)*权重!AF$51              )
 )</f>
        <v>14.466666666666667</v>
      </c>
      <c r="AQ490" s="16">
        <f>IF( 数据!AQ490&lt;=6,(数据!AQ490-1)*权重!AG$48,              IF(数据!AQ490&lt;=12, 5*权重!AG$48+(数据!AQ490-6)*权重!AG$49,                              5*权重!AG$48+6*权重!AG$49+(数据!AQ490-12)*权重!AG$51              )
 )</f>
        <v>19.866666666666667</v>
      </c>
      <c r="AR490" s="16">
        <f>IF( 数据!AR490&lt;=6,(数据!AR490-1)*权重!AH$48,              IF(数据!AR490&lt;=12, 5*权重!AH$48+(数据!AR490-6)*权重!AH$49,                              5*权重!AH$48+6*权重!AH$49+(数据!AR490-12)*权重!AH$51              )
 )</f>
        <v>15.733333333333333</v>
      </c>
      <c r="AS490" s="16">
        <f>IF( 数据!AS490&lt;=6,(数据!AS490-1)*权重!AI$48,              IF(数据!AS490&lt;=12, 5*权重!AI$48+(数据!AS490-6)*权重!AI$49,                              5*权重!AI$48+6*权重!AI$49+(数据!AS490-12)*权重!AI$51              )
 )</f>
        <v>9.5000000000000018</v>
      </c>
      <c r="AT490" s="16">
        <f>IF( 数据!AT490&lt;=6,(数据!AT490-1)*权重!AJ$48,              IF(数据!AT490&lt;=12, 5*权重!AJ$48+(数据!AT490-6)*权重!AJ$49,                              5*权重!AJ$48+6*权重!AJ$49+(数据!AT490-12)*权重!AJ$51              )
 )</f>
        <v>71.875</v>
      </c>
      <c r="AU490" s="16">
        <f>IF( 数据!AU490&lt;=6,(数据!AU490-1)*权重!AK$48,              IF(数据!AU490&lt;=12, 5*权重!AK$48+(数据!AU490-6)*权重!AK$49,                              5*权重!AK$48+6*权重!AK$49+(数据!AU490-12)*权重!AK$51              )
 )</f>
        <v>14.799999999999999</v>
      </c>
      <c r="AV490" s="16">
        <f>IF( 数据!AV490&lt;=6,(数据!AV490-1)*权重!AL$48,              IF(数据!AV490&lt;=10, 5*权重!AL$48+(数据!AV490-4)*权重!AL$50,                              5*权重!AL$48+4*权重!AL$50+(数据!AV490-10)*权重!AL$52              )  )</f>
        <v>4.25</v>
      </c>
      <c r="AW490" s="16">
        <f>IF( 数据!AW490&lt;=6,(数据!AW490-1)*权重!AM$48,              IF(数据!AW490&lt;=10, 5*权重!AM$48+(数据!AW490-4)*权重!AM$50,                              5*权重!AM$48+4*权重!AM$50+(数据!AW490-10)*权重!AM$52              )  )</f>
        <v>4.2</v>
      </c>
      <c r="AX490" s="16">
        <f>IF( 数据!AX490&lt;=6,(数据!AX490-1)*权重!AN$48,              IF(数据!AX490&lt;=10, 5*权重!AN$48+(数据!AX490-4)*权重!AN$50,                              5*权重!AN$48+4*权重!AN$50+(数据!AX490-10)*权重!AN$52              )  )</f>
        <v>25.424999999999997</v>
      </c>
      <c r="AY490" s="8">
        <v>1</v>
      </c>
      <c r="AZ490" s="8">
        <v>3</v>
      </c>
      <c r="BA490" s="8">
        <v>3</v>
      </c>
      <c r="BB490" s="8">
        <v>2</v>
      </c>
      <c r="BC490" s="8">
        <v>2</v>
      </c>
      <c r="BD490" s="8">
        <v>2</v>
      </c>
      <c r="BE490" s="8">
        <v>2</v>
      </c>
      <c r="BF490" s="8">
        <v>3</v>
      </c>
      <c r="BG490" s="8">
        <v>3</v>
      </c>
      <c r="BH490" s="8">
        <v>3</v>
      </c>
      <c r="BI490" s="8">
        <v>3</v>
      </c>
      <c r="BJ490" s="8" t="s">
        <v>26</v>
      </c>
      <c r="BK490" s="8" t="s">
        <v>20</v>
      </c>
      <c r="BL490" s="8">
        <v>16</v>
      </c>
      <c r="BM490" s="8" t="s">
        <v>26</v>
      </c>
      <c r="BN490" s="8"/>
      <c r="BO490" s="8">
        <v>13</v>
      </c>
      <c r="BP490" s="34">
        <v>47299</v>
      </c>
      <c r="BQ490" s="8" t="s">
        <v>21</v>
      </c>
      <c r="BR490" s="8" t="s">
        <v>156</v>
      </c>
    </row>
    <row r="491" spans="1:70" ht="15.5" thickBot="1" x14ac:dyDescent="0.35">
      <c r="A491" s="8" t="s">
        <v>26</v>
      </c>
      <c r="B491" s="16">
        <f t="shared" si="18"/>
        <v>393.29916666666657</v>
      </c>
      <c r="C491" s="8" t="s">
        <v>844</v>
      </c>
      <c r="D491" s="8" t="s">
        <v>154</v>
      </c>
      <c r="E491" s="33">
        <v>1</v>
      </c>
      <c r="F491" s="8">
        <v>0</v>
      </c>
      <c r="G491" s="8" t="s">
        <v>585</v>
      </c>
      <c r="H491" s="8" t="s">
        <v>221</v>
      </c>
      <c r="I491" s="8">
        <v>25</v>
      </c>
      <c r="J491" s="8">
        <v>129</v>
      </c>
      <c r="K491" s="8">
        <v>132</v>
      </c>
      <c r="L491" s="16">
        <f>IF( 数据!L491&lt;=6,(数据!L491-1)*权重!B$48,              IF(数据!L491&lt;=12, 5*权重!B$48+(数据!L491-6)*权重!B$49,                              5*权重!B$48+6*权重!B$49+(数据!L491-12)*权重!B$51              )
 )</f>
        <v>3.9333333333333331</v>
      </c>
      <c r="M491" s="16">
        <f>IF( 数据!M491&lt;=6,(数据!M491-1)*权重!C$48,              IF(数据!M491&lt;=12, 5*权重!C$48+(数据!M491-6)*权重!C$49,                              5*权重!C$48+6*权重!C$49+(数据!M491-12)*权重!C$51              )
 )</f>
        <v>0.90000000000000013</v>
      </c>
      <c r="N491" s="16">
        <f>IF( 数据!N491&lt;=6,(数据!N491-1)*权重!D$48,              IF(数据!N491&lt;=12, 5*权重!D$48+(数据!N491-6)*权重!D$49,                              5*权重!D$48+6*权重!D$49+(数据!N491-12)*权重!D$51              )
 )</f>
        <v>0.27</v>
      </c>
      <c r="O491" s="16">
        <f>IF( 数据!O491&lt;=6,(数据!O491-1)*权重!E$48,              IF(数据!O491&lt;=12, 5*权重!E$48+(数据!O491-6)*权重!E$49,                              5*权重!E$48+6*权重!E$49+(数据!O491-12)*权重!E$51              )
 )</f>
        <v>0</v>
      </c>
      <c r="P491" s="16">
        <f>IF( 数据!P491&lt;=6,(数据!P491-1)*权重!F$48,              IF(数据!P491&lt;=12, 5*权重!F$48+(数据!P491-6)*权重!F$49,                              5*权重!F$48+6*权重!F$49+(数据!P491-12)*权重!F$51              )
 )</f>
        <v>-2.3499999999999996</v>
      </c>
      <c r="Q491" s="16">
        <f>IF( 数据!Q491&lt;=6,(数据!Q491-1)*权重!G$48,              IF(数据!Q491&lt;=12, 5*权重!G$48+(数据!Q491-6)*权重!G$49,                              5*权重!G$48+6*权重!G$49+(数据!Q491-12)*权重!G$51              )
 )</f>
        <v>0</v>
      </c>
      <c r="R491" s="16">
        <f>IF( 数据!R491&lt;=6,(数据!R491-1)*权重!H$48,              IF(数据!R491&lt;=12, 5*权重!H$48+(数据!R491-6)*权重!H$49,                              5*权重!H$48+6*权重!H$49+(数据!R491-12)*权重!H$51              )
 )</f>
        <v>0</v>
      </c>
      <c r="S491" s="16">
        <f>IF( 数据!S491&lt;=6,(数据!S491-1)*权重!I$48,              IF(数据!S491&lt;=12, 5*权重!I$48+(数据!S491-6)*权重!I$49,                              5*权重!I$48+6*权重!I$49+(数据!S491-12)*权重!I$51              )
 )</f>
        <v>10.6</v>
      </c>
      <c r="T491" s="16">
        <f>IF( 数据!T491&lt;=6,(数据!T491-1)*权重!J$48,              IF(数据!T491&lt;=12, 5*权重!J$48+(数据!T491-6)*权重!J$49,                              5*权重!J$48+6*权重!J$49+(数据!T491-12)*权重!J$51              )
 )</f>
        <v>0.79999999999999982</v>
      </c>
      <c r="U491" s="16">
        <f>IF( 数据!U491&lt;=6,(数据!U491-1)*权重!K$48,              IF(数据!U491&lt;=12, 5*权重!K$48+(数据!U491-6)*权重!K$49,                              5*权重!K$48+6*权重!K$49+(数据!U491-12)*权重!K$51              )
 )</f>
        <v>0</v>
      </c>
      <c r="V491" s="16">
        <f>IF( 数据!V491&lt;=6,(数据!V491-1)*权重!L$48,              IF(数据!V491&lt;=12, 5*权重!L$48+(数据!V491-6)*权重!L$49,                              5*权重!L$48+6*权重!L$49+(数据!V491-12)*权重!L$51              )
 )</f>
        <v>5.6666666666666679</v>
      </c>
      <c r="W491" s="16">
        <f>IF( 数据!W491&lt;=6,(数据!W491-1)*权重!M$48,              IF(数据!W491&lt;=12, 5*权重!M$48+(数据!W491-6)*权重!M$49,                              5*权重!M$48+6*权重!M$49+(数据!W491-12)*权重!M$51              )
 )</f>
        <v>0.76666666666666661</v>
      </c>
      <c r="X491" s="16">
        <f>IF( 数据!X491&lt;=6,(数据!X491-1)*权重!N$48,              IF(数据!X491&lt;=12, 5*权重!N$48+(数据!X491-6)*权重!N$49,                              5*权重!N$48+6*权重!N$49+(数据!X491-12)*权重!N$51              )
 )</f>
        <v>1.8833333333333333</v>
      </c>
      <c r="Y491" s="16">
        <f>IF( 数据!Y491&lt;=6,(数据!Y491-1)*权重!O$48,              IF(数据!Y491&lt;=12, 5*权重!O$48+(数据!Y491-6)*权重!O$49,                              5*权重!O$48+6*权重!O$49+(数据!Y491-12)*权重!O$51              )
 )</f>
        <v>1.7</v>
      </c>
      <c r="Z491" s="16">
        <f>IF( 数据!Z491&lt;=6,(数据!Z491-1)*权重!P$48,              IF(数据!Z491&lt;=10, 5*权重!P$48+(数据!Z491-4)*权重!P$50,                              5*权重!P$48+4*权重!P$50+(数据!Z491-10)*权重!P$52              )  )</f>
        <v>-1.85</v>
      </c>
      <c r="AA491" s="16">
        <f>IF( 数据!AA491&lt;=6,(数据!AA491-1)*权重!Q$48,              IF(数据!AA491&lt;=12, 5*权重!Q$48+(数据!AA491-6)*权重!Q$49,                              5*权重!Q$48+6*权重!Q$49+(数据!AA491-12)*权重!Q$51              )
 )</f>
        <v>6.5</v>
      </c>
      <c r="AB491" s="16">
        <f>IF( 数据!AB491&lt;=6,(数据!AB491-1)*权重!R$48,              IF(数据!AB491&lt;=10, 5*权重!R$48+(数据!AB491-4)*权重!R$50,                              5*权重!R$48+4*权重!R$50+(数据!AB491-10)*权重!R$52              )  )</f>
        <v>56.75</v>
      </c>
      <c r="AC491" s="16">
        <f>IF( 数据!AC491&lt;=6,(数据!AC491-1)*权重!S$48,              IF(数据!AC491&lt;=12, 5*权重!S$48+(数据!AC491-6)*权重!S$49,                              5*权重!S$48+6*权重!S$49+(数据!AC491-12)*权重!S$51              )
 )</f>
        <v>20.183333333333334</v>
      </c>
      <c r="AD491" s="16">
        <f>IF( 数据!AD491&lt;=6,(数据!AD491-1)*权重!T$48,              IF(数据!AD491&lt;=12, 5*权重!T$48+(数据!AD491-6)*权重!T$49,                              5*权重!T$48+6*权重!T$49+(数据!AD491-12)*权重!T$51              )
 )</f>
        <v>-1.2333333333333329</v>
      </c>
      <c r="AE491" s="16">
        <f>IF( 数据!AE491&lt;=6,(数据!AE491-1)*权重!U$48,              IF(数据!AE491&lt;=10, 5*权重!U$48+(数据!AE491-4)*权重!U$50,                              5*权重!U$48+4*权重!U$50+(数据!AE491-10)*权重!U$52              )  )</f>
        <v>-2.5999999999999996</v>
      </c>
      <c r="AF491" s="16">
        <f>IF( 数据!AF491&lt;=6,(数据!AF491-1)*权重!V$48,              IF(数据!AF491&lt;=10, 5*权重!V$48+(数据!AF491-4)*权重!V$50,                              5*权重!V$48+4*权重!V$50+(数据!AF491-10)*权重!V$52              )  )</f>
        <v>7.3500000000000005</v>
      </c>
      <c r="AG491" s="16">
        <f>IF( 数据!AG491&lt;=6,(数据!AG491-1)*权重!W$48,              IF(数据!AG491&lt;=12, 5*权重!W$48+(数据!AG491-6)*权重!W$49,                              5*权重!W$48+6*权重!W$49+(数据!AG491-12)*权重!W$51              )
 )</f>
        <v>3.4999999999999996</v>
      </c>
      <c r="AH491" s="16">
        <f>IF( 数据!AH491&lt;=6,(数据!AH491-1)*权重!X$48,              IF(数据!AH491&lt;=10, 5*权重!X$48+(数据!AH491-4)*权重!X$50,                              5*权重!X$48+4*权重!X$50+(数据!AH491-10)*权重!X$52              )  )</f>
        <v>0.17500000000000004</v>
      </c>
      <c r="AI491" s="16">
        <f>IF( 数据!AI491&lt;=6,(数据!AI491-1)*权重!Y$48,              IF(数据!AI491&lt;=12, 5*权重!Y$48+(数据!AI491-6)*权重!Y$49,                              5*权重!Y$48+6*权重!Y$49+(数据!AI491-12)*权重!Y$51              )
 )</f>
        <v>0.26666666666666666</v>
      </c>
      <c r="AJ491" s="16">
        <f>IF( 数据!AJ491&lt;=6,(数据!AJ491-1)*权重!Z$48,              IF(数据!AJ491&lt;=10, 5*权重!Z$48+(数据!AJ491-4)*权重!Z$50,                              5*权重!Z$48+4*权重!Z$50+(数据!AJ491-10)*权重!Z$52              )  )</f>
        <v>10.425000000000001</v>
      </c>
      <c r="AK491" s="16">
        <f>IF( 数据!AK491&lt;=6,(数据!AK491-1)*权重!AA$48,              IF(数据!AK491&lt;=10, 5*权重!AA$48+(数据!AK491-4)*权重!AA$50,                              5*权重!AA$48+4*权重!AA$50+(数据!AK491-10)*权重!AA$52              )  )</f>
        <v>-0.92500000000000004</v>
      </c>
      <c r="AL491" s="16">
        <f>IF( 数据!AL491&lt;=6,(数据!AL491-1)*权重!AB$48,              IF(数据!AL491&lt;=12, 5*权重!AB$48+(数据!AL491-6)*权重!AB$49,                              5*权重!AB$48+6*权重!AB$49+(数据!AL491-12)*权重!AB$51              )
 )</f>
        <v>15.3</v>
      </c>
      <c r="AM491" s="16">
        <f>IF( 数据!AM491&lt;=6,(数据!AM491-1)*权重!AC$48,              IF(数据!AM491&lt;=12, 5*权重!AC$48+(数据!AM491-6)*权重!AC$49,                              5*权重!AC$48+6*权重!AC$49+(数据!AM491-12)*权重!AC$51              )
 )</f>
        <v>9.2333333333333343</v>
      </c>
      <c r="AN491" s="16">
        <f>IF( 数据!AN491&lt;=6,(数据!AN491-1)*权重!AD$48,              IF(数据!AN491&lt;=12, 5*权重!AD$48+(数据!AN491-6)*权重!AD$49,                              5*权重!AD$48+6*权重!AD$49+(数据!AN491-12)*权重!AD$51              )
 )</f>
        <v>60.666666666666664</v>
      </c>
      <c r="AO491" s="16">
        <f>IF( 数据!AO491&lt;=6,(数据!AO491-1)*权重!AE$48,              IF(数据!AO491&lt;=12, 5*权重!AE$48+(数据!AO491-6)*权重!AE$49,                              5*权重!AE$48+6*权重!AE$49+(数据!AO491-12)*权重!AE$51              )
 )</f>
        <v>17.7</v>
      </c>
      <c r="AP491" s="16">
        <f>IF( 数据!AP491&lt;=6,(数据!AP491-1)*权重!AF$48,              IF(数据!AP491&lt;=12, 5*权重!AF$48+(数据!AP491-6)*权重!AF$49,                              5*权重!AF$48+6*权重!AF$49+(数据!AP491-12)*权重!AF$51              )
 )</f>
        <v>15.433333333333334</v>
      </c>
      <c r="AQ491" s="16">
        <f>IF( 数据!AQ491&lt;=6,(数据!AQ491-1)*权重!AG$48,              IF(数据!AQ491&lt;=12, 5*权重!AG$48+(数据!AQ491-6)*权重!AG$49,                              5*权重!AG$48+6*权重!AG$49+(数据!AQ491-12)*权重!AG$51              )
 )</f>
        <v>19.350000000000001</v>
      </c>
      <c r="AR491" s="16">
        <f>IF( 数据!AR491&lt;=6,(数据!AR491-1)*权重!AH$48,              IF(数据!AR491&lt;=12, 5*权重!AH$48+(数据!AR491-6)*权重!AH$49,                              5*权重!AH$48+6*权重!AH$49+(数据!AR491-12)*权重!AH$51              )
 )</f>
        <v>14.566666666666665</v>
      </c>
      <c r="AS491" s="16">
        <f>IF( 数据!AS491&lt;=6,(数据!AS491-1)*权重!AI$48,              IF(数据!AS491&lt;=12, 5*权重!AI$48+(数据!AS491-6)*权重!AI$49,                              5*权重!AI$48+6*权重!AI$49+(数据!AS491-12)*权重!AI$51              )
 )</f>
        <v>5.7000000000000011</v>
      </c>
      <c r="AT491" s="16">
        <f>IF( 数据!AT491&lt;=6,(数据!AT491-1)*权重!AJ$48,              IF(数据!AT491&lt;=12, 5*权重!AJ$48+(数据!AT491-6)*权重!AJ$49,                              5*权重!AJ$48+6*权重!AJ$49+(数据!AT491-12)*权重!AJ$51              )
 )</f>
        <v>67</v>
      </c>
      <c r="AU491" s="16">
        <f>IF( 数据!AU491&lt;=6,(数据!AU491-1)*权重!AK$48,              IF(数据!AU491&lt;=12, 5*权重!AK$48+(数据!AU491-6)*权重!AK$49,                              5*权重!AK$48+6*权重!AK$49+(数据!AU491-12)*权重!AK$51              )
 )</f>
        <v>14.2</v>
      </c>
      <c r="AV491" s="16">
        <f>IF( 数据!AV491&lt;=6,(数据!AV491-1)*权重!AL$48,              IF(数据!AV491&lt;=10, 5*权重!AL$48+(数据!AV491-4)*权重!AL$50,                              5*权重!AL$48+4*权重!AL$50+(数据!AV491-10)*权重!AL$52              )  )</f>
        <v>3.4</v>
      </c>
      <c r="AW491" s="16">
        <f>IF( 数据!AW491&lt;=6,(数据!AW491-1)*权重!AM$48,              IF(数据!AW491&lt;=10, 5*权重!AM$48+(数据!AW491-4)*权重!AM$50,                              5*权重!AM$48+4*权重!AM$50+(数据!AW491-10)*权重!AM$52              )  )</f>
        <v>3.45</v>
      </c>
      <c r="AX491" s="16">
        <f>IF( 数据!AX491&lt;=6,(数据!AX491-1)*权重!AN$48,              IF(数据!AX491&lt;=10, 5*权重!AN$48+(数据!AX491-4)*权重!AN$50,                              5*权重!AN$48+4*权重!AN$50+(数据!AX491-10)*权重!AN$52              )  )</f>
        <v>24.587499999999999</v>
      </c>
      <c r="AY491" s="8">
        <v>1</v>
      </c>
      <c r="AZ491" s="8">
        <v>2</v>
      </c>
      <c r="BA491" s="8">
        <v>1</v>
      </c>
      <c r="BB491" s="8">
        <v>2</v>
      </c>
      <c r="BC491" s="8">
        <v>2</v>
      </c>
      <c r="BD491" s="8">
        <v>3</v>
      </c>
      <c r="BE491" s="8">
        <v>1</v>
      </c>
      <c r="BF491" s="8">
        <v>2</v>
      </c>
      <c r="BG491" s="8">
        <v>1</v>
      </c>
      <c r="BH491" s="8">
        <v>1</v>
      </c>
      <c r="BI491" s="8">
        <v>4</v>
      </c>
      <c r="BJ491" s="8" t="s">
        <v>26</v>
      </c>
      <c r="BK491" s="8" t="s">
        <v>20</v>
      </c>
      <c r="BL491" s="8">
        <v>16</v>
      </c>
      <c r="BM491" s="8" t="s">
        <v>26</v>
      </c>
      <c r="BN491" s="8"/>
      <c r="BO491" s="8">
        <v>3</v>
      </c>
      <c r="BP491" s="34">
        <v>46568</v>
      </c>
      <c r="BQ491" s="8" t="s">
        <v>21</v>
      </c>
      <c r="BR491" s="8" t="s">
        <v>156</v>
      </c>
    </row>
    <row r="492" spans="1:70" ht="15.5" thickBot="1" x14ac:dyDescent="0.35">
      <c r="A492" s="8" t="s">
        <v>26</v>
      </c>
      <c r="B492" s="16">
        <f t="shared" si="18"/>
        <v>422.43583333333339</v>
      </c>
      <c r="C492" s="8" t="s">
        <v>845</v>
      </c>
      <c r="D492" s="8" t="s">
        <v>154</v>
      </c>
      <c r="E492" s="33">
        <v>1</v>
      </c>
      <c r="F492" s="8">
        <v>0</v>
      </c>
      <c r="G492" s="8" t="s">
        <v>33</v>
      </c>
      <c r="H492" s="8" t="s">
        <v>485</v>
      </c>
      <c r="I492" s="8">
        <v>26</v>
      </c>
      <c r="J492" s="8">
        <v>140</v>
      </c>
      <c r="K492" s="8">
        <v>141</v>
      </c>
      <c r="L492" s="16">
        <f>IF( 数据!L492&lt;=6,(数据!L492-1)*权重!B$48,              IF(数据!L492&lt;=12, 5*权重!B$48+(数据!L492-6)*权重!B$49,                              5*权重!B$48+6*权重!B$49+(数据!L492-12)*权重!B$51              )
 )</f>
        <v>3.4666666666666668</v>
      </c>
      <c r="M492" s="16">
        <f>IF( 数据!M492&lt;=6,(数据!M492-1)*权重!C$48,              IF(数据!M492&lt;=12, 5*权重!C$48+(数据!M492-6)*权重!C$49,                              5*权重!C$48+6*权重!C$49+(数据!M492-12)*权重!C$51              )
 )</f>
        <v>0.91666666666666674</v>
      </c>
      <c r="N492" s="16">
        <f>IF( 数据!N492&lt;=6,(数据!N492-1)*权重!D$48,              IF(数据!N492&lt;=12, 5*权重!D$48+(数据!N492-6)*权重!D$49,                              5*权重!D$48+6*权重!D$49+(数据!N492-12)*权重!D$51              )
 )</f>
        <v>0.25666666666666671</v>
      </c>
      <c r="O492" s="16">
        <f>IF( 数据!O492&lt;=6,(数据!O492-1)*权重!E$48,              IF(数据!O492&lt;=12, 5*权重!E$48+(数据!O492-6)*权重!E$49,                              5*权重!E$48+6*权重!E$49+(数据!O492-12)*权重!E$51              )
 )</f>
        <v>0</v>
      </c>
      <c r="P492" s="16">
        <f>IF( 数据!P492&lt;=6,(数据!P492-1)*权重!F$48,              IF(数据!P492&lt;=12, 5*权重!F$48+(数据!P492-6)*权重!F$49,                              5*权重!F$48+6*权重!F$49+(数据!P492-12)*权重!F$51              )
 )</f>
        <v>-2.3499999999999996</v>
      </c>
      <c r="Q492" s="16">
        <f>IF( 数据!Q492&lt;=6,(数据!Q492-1)*权重!G$48,              IF(数据!Q492&lt;=12, 5*权重!G$48+(数据!Q492-6)*权重!G$49,                              5*权重!G$48+6*权重!G$49+(数据!Q492-12)*权重!G$51              )
 )</f>
        <v>0</v>
      </c>
      <c r="R492" s="16">
        <f>IF( 数据!R492&lt;=6,(数据!R492-1)*权重!H$48,              IF(数据!R492&lt;=12, 5*权重!H$48+(数据!R492-6)*权重!H$49,                              5*权重!H$48+6*权重!H$49+(数据!R492-12)*权重!H$51              )
 )</f>
        <v>0</v>
      </c>
      <c r="S492" s="16">
        <f>IF( 数据!S492&lt;=6,(数据!S492-1)*权重!I$48,              IF(数据!S492&lt;=12, 5*权重!I$48+(数据!S492-6)*权重!I$49,                              5*权重!I$48+6*权重!I$49+(数据!S492-12)*权重!I$51              )
 )</f>
        <v>19.299999999999997</v>
      </c>
      <c r="T492" s="16">
        <f>IF( 数据!T492&lt;=6,(数据!T492-1)*权重!J$48,              IF(数据!T492&lt;=12, 5*权重!J$48+(数据!T492-6)*权重!J$49,                              5*权重!J$48+6*权重!J$49+(数据!T492-12)*权重!J$51              )
 )</f>
        <v>-0.20000000000000018</v>
      </c>
      <c r="U492" s="16">
        <f>IF( 数据!U492&lt;=6,(数据!U492-1)*权重!K$48,              IF(数据!U492&lt;=12, 5*权重!K$48+(数据!U492-6)*权重!K$49,                              5*权重!K$48+6*权重!K$49+(数据!U492-12)*权重!K$51              )
 )</f>
        <v>0</v>
      </c>
      <c r="V492" s="16">
        <f>IF( 数据!V492&lt;=6,(数据!V492-1)*权重!L$48,              IF(数据!V492&lt;=12, 5*权重!L$48+(数据!V492-6)*权重!L$49,                              5*权重!L$48+6*权重!L$49+(数据!V492-12)*权重!L$51              )
 )</f>
        <v>6.7666666666666675</v>
      </c>
      <c r="W492" s="16">
        <f>IF( 数据!W492&lt;=6,(数据!W492-1)*权重!M$48,              IF(数据!W492&lt;=12, 5*权重!M$48+(数据!W492-6)*权重!M$49,                              5*权重!M$48+6*权重!M$49+(数据!W492-12)*权重!M$51              )
 )</f>
        <v>0.1333333333333333</v>
      </c>
      <c r="X492" s="16">
        <f>IF( 数据!X492&lt;=6,(数据!X492-1)*权重!N$48,              IF(数据!X492&lt;=12, 5*权重!N$48+(数据!X492-6)*权重!N$49,                              5*权重!N$48+6*权重!N$49+(数据!X492-12)*权重!N$51              )
 )</f>
        <v>2.0499999999999998</v>
      </c>
      <c r="Y492" s="16">
        <f>IF( 数据!Y492&lt;=6,(数据!Y492-1)*权重!O$48,              IF(数据!Y492&lt;=12, 5*权重!O$48+(数据!Y492-6)*权重!O$49,                              5*权重!O$48+6*权重!O$49+(数据!Y492-12)*权重!O$51              )
 )</f>
        <v>1.7</v>
      </c>
      <c r="Z492" s="16">
        <f>IF( 数据!Z492&lt;=6,(数据!Z492-1)*权重!P$48,              IF(数据!Z492&lt;=10, 5*权重!P$48+(数据!Z492-4)*权重!P$50,                              5*权重!P$48+4*权重!P$50+(数据!Z492-10)*权重!P$52              )  )</f>
        <v>-1.0750000000000002</v>
      </c>
      <c r="AA492" s="16">
        <f>IF( 数据!AA492&lt;=6,(数据!AA492-1)*权重!Q$48,              IF(数据!AA492&lt;=12, 5*权重!Q$48+(数据!AA492-6)*权重!Q$49,                              5*权重!Q$48+6*权重!Q$49+(数据!AA492-12)*权重!Q$51              )
 )</f>
        <v>4.5</v>
      </c>
      <c r="AB492" s="16">
        <f>IF( 数据!AB492&lt;=6,(数据!AB492-1)*权重!R$48,              IF(数据!AB492&lt;=10, 5*权重!R$48+(数据!AB492-4)*权重!R$50,                              5*权重!R$48+4*权重!R$50+(数据!AB492-10)*权重!R$52              )  )</f>
        <v>56</v>
      </c>
      <c r="AC492" s="16">
        <f>IF( 数据!AC492&lt;=6,(数据!AC492-1)*权重!S$48,              IF(数据!AC492&lt;=12, 5*权重!S$48+(数据!AC492-6)*权重!S$49,                              5*权重!S$48+6*权重!S$49+(数据!AC492-12)*权重!S$51              )
 )</f>
        <v>18</v>
      </c>
      <c r="AD492" s="16">
        <f>IF( 数据!AD492&lt;=6,(数据!AD492-1)*权重!T$48,              IF(数据!AD492&lt;=12, 5*权重!T$48+(数据!AD492-6)*权重!T$49,                              5*权重!T$48+6*权重!T$49+(数据!AD492-12)*权重!T$51              )
 )</f>
        <v>-0.83333333333333304</v>
      </c>
      <c r="AE492" s="16">
        <f>IF( 数据!AE492&lt;=6,(数据!AE492-1)*权重!U$48,              IF(数据!AE492&lt;=10, 5*权重!U$48+(数据!AE492-4)*权重!U$50,                              5*权重!U$48+4*权重!U$50+(数据!AE492-10)*权重!U$52              )  )</f>
        <v>-2.9999999999999996</v>
      </c>
      <c r="AF492" s="16">
        <f>IF( 数据!AF492&lt;=6,(数据!AF492-1)*权重!V$48,              IF(数据!AF492&lt;=10, 5*权重!V$48+(数据!AF492-4)*权重!V$50,                              5*权重!V$48+4*权重!V$50+(数据!AF492-10)*权重!V$52              )  )</f>
        <v>6.5250000000000004</v>
      </c>
      <c r="AG492" s="16">
        <f>IF( 数据!AG492&lt;=6,(数据!AG492-1)*权重!W$48,              IF(数据!AG492&lt;=12, 5*权重!W$48+(数据!AG492-6)*权重!W$49,                              5*权重!W$48+6*权重!W$49+(数据!AG492-12)*权重!W$51              )
 )</f>
        <v>5.7</v>
      </c>
      <c r="AH492" s="16">
        <f>IF( 数据!AH492&lt;=6,(数据!AH492-1)*权重!X$48,              IF(数据!AH492&lt;=10, 5*权重!X$48+(数据!AH492-4)*权重!X$50,                              5*权重!X$48+4*权重!X$50+(数据!AH492-10)*权重!X$52              )  )</f>
        <v>-4.9999999999999989E-2</v>
      </c>
      <c r="AI492" s="16">
        <f>IF( 数据!AI492&lt;=6,(数据!AI492-1)*权重!Y$48,              IF(数据!AI492&lt;=12, 5*权重!Y$48+(数据!AI492-6)*权重!Y$49,                              5*权重!Y$48+6*权重!Y$49+(数据!AI492-12)*权重!Y$51              )
 )</f>
        <v>0.26666666666666666</v>
      </c>
      <c r="AJ492" s="16">
        <f>IF( 数据!AJ492&lt;=6,(数据!AJ492-1)*权重!Z$48,              IF(数据!AJ492&lt;=10, 5*权重!Z$48+(数据!AJ492-4)*权重!Z$50,                              5*权重!Z$48+4*权重!Z$50+(数据!AJ492-10)*权重!Z$52              )  )</f>
        <v>8.0750000000000011</v>
      </c>
      <c r="AK492" s="16">
        <f>IF( 数据!AK492&lt;=6,(数据!AK492-1)*权重!AA$48,              IF(数据!AK492&lt;=10, 5*权重!AA$48+(数据!AK492-4)*权重!AA$50,                              5*权重!AA$48+4*权重!AA$50+(数据!AK492-10)*权重!AA$52              )  )</f>
        <v>-2.6000000000000005</v>
      </c>
      <c r="AL492" s="16">
        <f>IF( 数据!AL492&lt;=6,(数据!AL492-1)*权重!AB$48,              IF(数据!AL492&lt;=12, 5*权重!AB$48+(数据!AL492-6)*权重!AB$49,                              5*权重!AB$48+6*权重!AB$49+(数据!AL492-12)*权重!AB$51              )
 )</f>
        <v>13.5</v>
      </c>
      <c r="AM492" s="16">
        <f>IF( 数据!AM492&lt;=6,(数据!AM492-1)*权重!AC$48,              IF(数据!AM492&lt;=12, 5*权重!AC$48+(数据!AM492-6)*权重!AC$49,                              5*权重!AC$48+6*权重!AC$49+(数据!AM492-12)*权重!AC$51              )
 )</f>
        <v>8.2333333333333343</v>
      </c>
      <c r="AN492" s="16">
        <f>IF( 数据!AN492&lt;=6,(数据!AN492-1)*权重!AD$48,              IF(数据!AN492&lt;=12, 5*权重!AD$48+(数据!AN492-6)*权重!AD$49,                              5*权重!AD$48+6*权重!AD$49+(数据!AN492-12)*权重!AD$51              )
 )</f>
        <v>86.791666666666657</v>
      </c>
      <c r="AO492" s="16">
        <f>IF( 数据!AO492&lt;=6,(数据!AO492-1)*权重!AE$48,              IF(数据!AO492&lt;=12, 5*权重!AE$48+(数据!AO492-6)*权重!AE$49,                              5*权重!AE$48+6*权重!AE$49+(数据!AO492-12)*权重!AE$51              )
 )</f>
        <v>9.7333333333333343</v>
      </c>
      <c r="AP492" s="16">
        <f>IF( 数据!AP492&lt;=6,(数据!AP492-1)*权重!AF$48,              IF(数据!AP492&lt;=12, 5*权重!AF$48+(数据!AP492-6)*权重!AF$49,                              5*权重!AF$48+6*权重!AF$49+(数据!AP492-12)*权重!AF$51              )
 )</f>
        <v>17.366666666666667</v>
      </c>
      <c r="AQ492" s="16">
        <f>IF( 数据!AQ492&lt;=6,(数据!AQ492-1)*权重!AG$48,              IF(数据!AQ492&lt;=12, 5*权重!AG$48+(数据!AQ492-6)*权重!AG$49,                              5*权重!AG$48+6*权重!AG$49+(数据!AQ492-12)*权重!AG$51              )
 )</f>
        <v>18.833333333333336</v>
      </c>
      <c r="AR492" s="16">
        <f>IF( 数据!AR492&lt;=6,(数据!AR492-1)*权重!AH$48,              IF(数据!AR492&lt;=12, 5*权重!AH$48+(数据!AR492-6)*权重!AH$49,                              5*权重!AH$48+6*权重!AH$49+(数据!AR492-12)*权重!AH$51              )
 )</f>
        <v>19.233333333333334</v>
      </c>
      <c r="AS492" s="16">
        <f>IF( 数据!AS492&lt;=6,(数据!AS492-1)*权重!AI$48,              IF(数据!AS492&lt;=12, 5*权重!AI$48+(数据!AS492-6)*权重!AI$49,                              5*权重!AI$48+6*权重!AI$49+(数据!AS492-12)*权重!AI$51              )
 )</f>
        <v>4.416666666666667</v>
      </c>
      <c r="AT492" s="16">
        <f>IF( 数据!AT492&lt;=6,(数据!AT492-1)*权重!AJ$48,              IF(数据!AT492&lt;=12, 5*权重!AJ$48+(数据!AT492-6)*权重!AJ$49,                              5*权重!AJ$48+6*权重!AJ$49+(数据!AT492-12)*权重!AJ$51              )
 )</f>
        <v>81.625</v>
      </c>
      <c r="AU492" s="16">
        <f>IF( 数据!AU492&lt;=6,(数据!AU492-1)*权重!AK$48,              IF(数据!AU492&lt;=12, 5*权重!AK$48+(数据!AU492-6)*权重!AK$49,                              5*权重!AK$48+6*权重!AK$49+(数据!AU492-12)*权重!AK$51              )
 )</f>
        <v>12.366666666666667</v>
      </c>
      <c r="AV492" s="16">
        <f>IF( 数据!AV492&lt;=6,(数据!AV492-1)*权重!AL$48,              IF(数据!AV492&lt;=10, 5*权重!AL$48+(数据!AV492-4)*权重!AL$50,                              5*权重!AL$48+4*权重!AL$50+(数据!AV492-10)*权重!AL$52              )  )</f>
        <v>2.9749999999999996</v>
      </c>
      <c r="AW492" s="16">
        <f>IF( 数据!AW492&lt;=6,(数据!AW492-1)*权重!AM$48,              IF(数据!AW492&lt;=10, 5*权重!AM$48+(数据!AW492-4)*权重!AM$50,                              5*权重!AM$48+4*权重!AM$50+(数据!AW492-10)*权重!AM$52              )  )</f>
        <v>2.5750000000000002</v>
      </c>
      <c r="AX492" s="16">
        <f>IF( 数据!AX492&lt;=6,(数据!AX492-1)*权重!AN$48,              IF(数据!AX492&lt;=10, 5*权重!AN$48+(数据!AX492-4)*权重!AN$50,                              5*权重!AN$48+4*权重!AN$50+(数据!AX492-10)*权重!AN$52              )  )</f>
        <v>21.237499999999997</v>
      </c>
      <c r="AY492" s="8">
        <v>3</v>
      </c>
      <c r="AZ492" s="8">
        <v>3</v>
      </c>
      <c r="BA492" s="8">
        <v>3</v>
      </c>
      <c r="BB492" s="8">
        <v>2</v>
      </c>
      <c r="BC492" s="8">
        <v>1</v>
      </c>
      <c r="BD492" s="8">
        <v>2</v>
      </c>
      <c r="BE492" s="8">
        <v>3</v>
      </c>
      <c r="BF492" s="8">
        <v>3</v>
      </c>
      <c r="BG492" s="8">
        <v>1</v>
      </c>
      <c r="BH492" s="8">
        <v>2</v>
      </c>
      <c r="BI492" s="8">
        <v>3</v>
      </c>
      <c r="BJ492" s="8" t="s">
        <v>26</v>
      </c>
      <c r="BK492" s="8" t="s">
        <v>20</v>
      </c>
      <c r="BL492" s="8">
        <v>12</v>
      </c>
      <c r="BM492" s="8" t="s">
        <v>26</v>
      </c>
      <c r="BN492" s="8"/>
      <c r="BO492" s="8">
        <v>17</v>
      </c>
      <c r="BP492" s="34">
        <v>47299</v>
      </c>
      <c r="BQ492" s="8" t="s">
        <v>21</v>
      </c>
      <c r="BR492" s="8" t="s">
        <v>156</v>
      </c>
    </row>
    <row r="493" spans="1:70" ht="15.5" thickBot="1" x14ac:dyDescent="0.35">
      <c r="A493" s="8" t="s">
        <v>26</v>
      </c>
      <c r="B493" s="16">
        <f t="shared" si="18"/>
        <v>423.14</v>
      </c>
      <c r="C493" s="8" t="s">
        <v>846</v>
      </c>
      <c r="D493" s="8" t="s">
        <v>154</v>
      </c>
      <c r="E493" s="33">
        <v>1</v>
      </c>
      <c r="F493" s="8">
        <v>0</v>
      </c>
      <c r="G493" s="8" t="s">
        <v>19</v>
      </c>
      <c r="H493" s="8" t="s">
        <v>25</v>
      </c>
      <c r="I493" s="8">
        <v>25</v>
      </c>
      <c r="J493" s="8">
        <v>138</v>
      </c>
      <c r="K493" s="8">
        <v>146</v>
      </c>
      <c r="L493" s="16">
        <f>IF( 数据!L493&lt;=6,(数据!L493-1)*权重!B$48,              IF(数据!L493&lt;=12, 5*权重!B$48+(数据!L493-6)*权重!B$49,                              5*权重!B$48+6*权重!B$49+(数据!L493-12)*权重!B$51              )
 )</f>
        <v>3</v>
      </c>
      <c r="M493" s="16">
        <f>IF( 数据!M493&lt;=6,(数据!M493-1)*权重!C$48,              IF(数据!M493&lt;=12, 5*权重!C$48+(数据!M493-6)*权重!C$49,                              5*权重!C$48+6*权重!C$49+(数据!M493-12)*权重!C$51              )
 )</f>
        <v>0.90000000000000013</v>
      </c>
      <c r="N493" s="16">
        <f>IF( 数据!N493&lt;=6,(数据!N493-1)*权重!D$48,              IF(数据!N493&lt;=12, 5*权重!D$48+(数据!N493-6)*权重!D$49,                              5*权重!D$48+6*权重!D$49+(数据!N493-12)*权重!D$51              )
 )</f>
        <v>0.64</v>
      </c>
      <c r="O493" s="16">
        <f>IF( 数据!O493&lt;=6,(数据!O493-1)*权重!E$48,              IF(数据!O493&lt;=12, 5*权重!E$48+(数据!O493-6)*权重!E$49,                              5*权重!E$48+6*权重!E$49+(数据!O493-12)*权重!E$51              )
 )</f>
        <v>0</v>
      </c>
      <c r="P493" s="16">
        <f>IF( 数据!P493&lt;=6,(数据!P493-1)*权重!F$48,              IF(数据!P493&lt;=12, 5*权重!F$48+(数据!P493-6)*权重!F$49,                              5*权重!F$48+6*权重!F$49+(数据!P493-12)*权重!F$51              )
 )</f>
        <v>-2.7333333333333329</v>
      </c>
      <c r="Q493" s="16">
        <f>IF( 数据!Q493&lt;=6,(数据!Q493-1)*权重!G$48,              IF(数据!Q493&lt;=12, 5*权重!G$48+(数据!Q493-6)*权重!G$49,                              5*权重!G$48+6*权重!G$49+(数据!Q493-12)*权重!G$51              )
 )</f>
        <v>0</v>
      </c>
      <c r="R493" s="16">
        <f>IF( 数据!R493&lt;=6,(数据!R493-1)*权重!H$48,              IF(数据!R493&lt;=12, 5*权重!H$48+(数据!R493-6)*权重!H$49,                              5*权重!H$48+6*权重!H$49+(数据!R493-12)*权重!H$51              )
 )</f>
        <v>0</v>
      </c>
      <c r="S493" s="16">
        <f>IF( 数据!S493&lt;=6,(数据!S493-1)*权重!I$48,              IF(数据!S493&lt;=12, 5*权重!I$48+(数据!S493-6)*权重!I$49,                              5*权重!I$48+6*权重!I$49+(数据!S493-12)*权重!I$51              )
 )</f>
        <v>17.933333333333334</v>
      </c>
      <c r="T493" s="16">
        <f>IF( 数据!T493&lt;=6,(数据!T493-1)*权重!J$48,              IF(数据!T493&lt;=12, 5*权重!J$48+(数据!T493-6)*权重!J$49,                              5*权重!J$48+6*权重!J$49+(数据!T493-12)*权重!J$51              )
 )</f>
        <v>2.8833333333333333</v>
      </c>
      <c r="U493" s="16">
        <f>IF( 数据!U493&lt;=6,(数据!U493-1)*权重!K$48,              IF(数据!U493&lt;=12, 5*权重!K$48+(数据!U493-6)*权重!K$49,                              5*权重!K$48+6*权重!K$49+(数据!U493-12)*权重!K$51              )
 )</f>
        <v>0</v>
      </c>
      <c r="V493" s="16">
        <f>IF( 数据!V493&lt;=6,(数据!V493-1)*权重!L$48,              IF(数据!V493&lt;=12, 5*权重!L$48+(数据!V493-6)*权重!L$49,                              5*权重!L$48+6*权重!L$49+(数据!V493-12)*权重!L$51              )
 )</f>
        <v>8.8333333333333339</v>
      </c>
      <c r="W493" s="16">
        <f>IF( 数据!W493&lt;=6,(数据!W493-1)*权重!M$48,              IF(数据!W493&lt;=12, 5*权重!M$48+(数据!W493-6)*权重!M$49,                              5*权重!M$48+6*权重!M$49+(数据!W493-12)*权重!M$51              )
 )</f>
        <v>0.1333333333333333</v>
      </c>
      <c r="X493" s="16">
        <f>IF( 数据!X493&lt;=6,(数据!X493-1)*权重!N$48,              IF(数据!X493&lt;=12, 5*权重!N$48+(数据!X493-6)*权重!N$49,                              5*权重!N$48+6*权重!N$49+(数据!X493-12)*权重!N$51              )
 )</f>
        <v>2.0499999999999998</v>
      </c>
      <c r="Y493" s="16">
        <f>IF( 数据!Y493&lt;=6,(数据!Y493-1)*权重!O$48,              IF(数据!Y493&lt;=12, 5*权重!O$48+(数据!Y493-6)*权重!O$49,                              5*权重!O$48+6*权重!O$49+(数据!Y493-12)*权重!O$51              )
 )</f>
        <v>1.7</v>
      </c>
      <c r="Z493" s="16">
        <f>IF( 数据!Z493&lt;=6,(数据!Z493-1)*权重!P$48,              IF(数据!Z493&lt;=10, 5*权重!P$48+(数据!Z493-4)*权重!P$50,                              5*权重!P$48+4*权重!P$50+(数据!Z493-10)*权重!P$52              )  )</f>
        <v>-1.0750000000000002</v>
      </c>
      <c r="AA493" s="16">
        <f>IF( 数据!AA493&lt;=6,(数据!AA493-1)*权重!Q$48,              IF(数据!AA493&lt;=12, 5*权重!Q$48+(数据!AA493-6)*权重!Q$49,                              5*权重!Q$48+6*权重!Q$49+(数据!AA493-12)*权重!Q$51              )
 )</f>
        <v>7.1</v>
      </c>
      <c r="AB493" s="16">
        <f>IF( 数据!AB493&lt;=6,(数据!AB493-1)*权重!R$48,              IF(数据!AB493&lt;=10, 5*权重!R$48+(数据!AB493-4)*权重!R$50,                              5*权重!R$48+4*权重!R$50+(数据!AB493-10)*权重!R$52              )  )</f>
        <v>54.5</v>
      </c>
      <c r="AC493" s="16">
        <f>IF( 数据!AC493&lt;=6,(数据!AC493-1)*权重!S$48,              IF(数据!AC493&lt;=12, 5*权重!S$48+(数据!AC493-6)*权重!S$49,                              5*权重!S$48+6*权重!S$49+(数据!AC493-12)*权重!S$51              )
 )</f>
        <v>19.5</v>
      </c>
      <c r="AD493" s="16">
        <f>IF( 数据!AD493&lt;=6,(数据!AD493-1)*权重!T$48,              IF(数据!AD493&lt;=12, 5*权重!T$48+(数据!AD493-6)*权重!T$49,                              5*权重!T$48+6*权重!T$49+(数据!AD493-12)*权重!T$51              )
 )</f>
        <v>-1.5999999999999996</v>
      </c>
      <c r="AE493" s="16">
        <f>IF( 数据!AE493&lt;=6,(数据!AE493-1)*权重!U$48,              IF(数据!AE493&lt;=10, 5*权重!U$48+(数据!AE493-4)*权重!U$50,                              5*权重!U$48+4*权重!U$50+(数据!AE493-10)*权重!U$52              )  )</f>
        <v>-2.9999999999999996</v>
      </c>
      <c r="AF493" s="16">
        <f>IF( 数据!AF493&lt;=6,(数据!AF493-1)*权重!V$48,              IF(数据!AF493&lt;=10, 5*权重!V$48+(数据!AF493-4)*权重!V$50,                              5*权重!V$48+4*权重!V$50+(数据!AF493-10)*权重!V$52              )  )</f>
        <v>6.8250000000000011</v>
      </c>
      <c r="AG493" s="16">
        <f>IF( 数据!AG493&lt;=6,(数据!AG493-1)*权重!W$48,              IF(数据!AG493&lt;=12, 5*权重!W$48+(数据!AG493-6)*权重!W$49,                              5*权重!W$48+6*权重!W$49+(数据!AG493-12)*权重!W$51              )
 )</f>
        <v>3.75</v>
      </c>
      <c r="AH493" s="16">
        <f>IF( 数据!AH493&lt;=6,(数据!AH493-1)*权重!X$48,              IF(数据!AH493&lt;=10, 5*权重!X$48+(数据!AH493-4)*权重!X$50,                              5*权重!X$48+4*权重!X$50+(数据!AH493-10)*权重!X$52              )  )</f>
        <v>-0.16249999999999998</v>
      </c>
      <c r="AI493" s="16">
        <f>IF( 数据!AI493&lt;=6,(数据!AI493-1)*权重!Y$48,              IF(数据!AI493&lt;=12, 5*权重!Y$48+(数据!AI493-6)*权重!Y$49,                              5*权重!Y$48+6*权重!Y$49+(数据!AI493-12)*权重!Y$51              )
 )</f>
        <v>0.53333333333333333</v>
      </c>
      <c r="AJ493" s="16">
        <f>IF( 数据!AJ493&lt;=6,(数据!AJ493-1)*权重!Z$48,              IF(数据!AJ493&lt;=10, 5*权重!Z$48+(数据!AJ493-4)*权重!Z$50,                              5*权重!Z$48+4*权重!Z$50+(数据!AJ493-10)*权重!Z$52              )  )</f>
        <v>8.0750000000000011</v>
      </c>
      <c r="AK493" s="16">
        <f>IF( 数据!AK493&lt;=6,(数据!AK493-1)*权重!AA$48,              IF(数据!AK493&lt;=10, 5*权重!AA$48+(数据!AK493-4)*权重!AA$50,                              5*权重!AA$48+4*权重!AA$50+(数据!AK493-10)*权重!AA$52              )  )</f>
        <v>-1.4500000000000002</v>
      </c>
      <c r="AL493" s="16">
        <f>IF( 数据!AL493&lt;=6,(数据!AL493-1)*权重!AB$48,              IF(数据!AL493&lt;=12, 5*权重!AB$48+(数据!AL493-6)*权重!AB$49,                              5*权重!AB$48+6*权重!AB$49+(数据!AL493-12)*权重!AB$51              )
 )</f>
        <v>14.4</v>
      </c>
      <c r="AM493" s="16">
        <f>IF( 数据!AM493&lt;=6,(数据!AM493-1)*权重!AC$48,              IF(数据!AM493&lt;=12, 5*权重!AC$48+(数据!AM493-6)*权重!AC$49,                              5*权重!AC$48+6*权重!AC$49+(数据!AM493-12)*权重!AC$51              )
 )</f>
        <v>8.8666666666666671</v>
      </c>
      <c r="AN493" s="16">
        <f>IF( 数据!AN493&lt;=6,(数据!AN493-1)*权重!AD$48,              IF(数据!AN493&lt;=12, 5*权重!AD$48+(数据!AN493-6)*权重!AD$49,                              5*权重!AD$48+6*权重!AD$49+(数据!AN493-12)*权重!AD$51              )
 )</f>
        <v>82.0625</v>
      </c>
      <c r="AO493" s="16">
        <f>IF( 数据!AO493&lt;=6,(数据!AO493-1)*权重!AE$48,              IF(数据!AO493&lt;=12, 5*权重!AE$48+(数据!AO493-6)*权重!AE$49,                              5*权重!AE$48+6*权重!AE$49+(数据!AO493-12)*权重!AE$51              )
 )</f>
        <v>12.5</v>
      </c>
      <c r="AP493" s="16">
        <f>IF( 数据!AP493&lt;=6,(数据!AP493-1)*权重!AF$48,              IF(数据!AP493&lt;=12, 5*权重!AF$48+(数据!AP493-6)*权重!AF$49,                              5*权重!AF$48+6*权重!AF$49+(数据!AP493-12)*权重!AF$51              )
 )</f>
        <v>17.366666666666667</v>
      </c>
      <c r="AQ493" s="16">
        <f>IF( 数据!AQ493&lt;=6,(数据!AQ493-1)*权重!AG$48,              IF(数据!AQ493&lt;=12, 5*权重!AG$48+(数据!AQ493-6)*权重!AG$49,                              5*权重!AG$48+6*权重!AG$49+(数据!AQ493-12)*权重!AG$51              )
 )</f>
        <v>16.966666666666669</v>
      </c>
      <c r="AR493" s="16">
        <f>IF( 数据!AR493&lt;=6,(数据!AR493-1)*权重!AH$48,              IF(数据!AR493&lt;=12, 5*权重!AH$48+(数据!AR493-6)*权重!AH$49,                              5*权重!AH$48+6*权重!AH$49+(数据!AR493-12)*权重!AH$51              )
 )</f>
        <v>14.566666666666665</v>
      </c>
      <c r="AS493" s="16">
        <f>IF( 数据!AS493&lt;=6,(数据!AS493-1)*权重!AI$48,              IF(数据!AS493&lt;=12, 5*权重!AI$48+(数据!AS493-6)*权重!AI$49,                              5*权重!AI$48+6*权重!AI$49+(数据!AS493-12)*权重!AI$51              )
 )</f>
        <v>6.6500000000000012</v>
      </c>
      <c r="AT493" s="16">
        <f>IF( 数据!AT493&lt;=6,(数据!AT493-1)*权重!AJ$48,              IF(数据!AT493&lt;=12, 5*权重!AJ$48+(数据!AT493-6)*权重!AJ$49,                              5*权重!AJ$48+6*权重!AJ$49+(数据!AT493-12)*权重!AJ$51              )
 )</f>
        <v>81.625</v>
      </c>
      <c r="AU493" s="16">
        <f>IF( 数据!AU493&lt;=6,(数据!AU493-1)*权重!AK$48,              IF(数据!AU493&lt;=12, 5*权重!AK$48+(数据!AU493-6)*权重!AK$49,                              5*权重!AK$48+6*权重!AK$49+(数据!AU493-12)*权重!AK$51              )
 )</f>
        <v>13.899999999999999</v>
      </c>
      <c r="AV493" s="16">
        <f>IF( 数据!AV493&lt;=6,(数据!AV493-1)*权重!AL$48,              IF(数据!AV493&lt;=10, 5*权重!AL$48+(数据!AV493-4)*权重!AL$50,                              5*权重!AL$48+4*权重!AL$50+(数据!AV493-10)*权重!AL$52              )  )</f>
        <v>2.9749999999999996</v>
      </c>
      <c r="AW493" s="16">
        <f>IF( 数据!AW493&lt;=6,(数据!AW493-1)*权重!AM$48,              IF(数据!AW493&lt;=10, 5*权重!AM$48+(数据!AW493-4)*权重!AM$50,                              5*权重!AM$48+4*权重!AM$50+(数据!AW493-10)*权重!AM$52              )  )</f>
        <v>3.0750000000000002</v>
      </c>
      <c r="AX493" s="16">
        <f>IF( 数据!AX493&lt;=6,(数据!AX493-1)*权重!AN$48,              IF(数据!AX493&lt;=10, 5*权重!AN$48+(数据!AX493-4)*权重!AN$50,                              5*权重!AN$48+4*权重!AN$50+(数据!AX493-10)*权重!AN$52              )  )</f>
        <v>19.849999999999998</v>
      </c>
      <c r="AY493" s="8">
        <v>1</v>
      </c>
      <c r="AZ493" s="8">
        <v>3</v>
      </c>
      <c r="BA493" s="8">
        <v>3</v>
      </c>
      <c r="BB493" s="8">
        <v>1</v>
      </c>
      <c r="BC493" s="8">
        <v>1</v>
      </c>
      <c r="BD493" s="8">
        <v>2</v>
      </c>
      <c r="BE493" s="8">
        <v>2</v>
      </c>
      <c r="BF493" s="8">
        <v>1</v>
      </c>
      <c r="BG493" s="8">
        <v>1</v>
      </c>
      <c r="BH493" s="8">
        <v>3</v>
      </c>
      <c r="BI493" s="8">
        <v>2</v>
      </c>
      <c r="BJ493" s="8" t="s">
        <v>26</v>
      </c>
      <c r="BK493" s="8" t="s">
        <v>20</v>
      </c>
      <c r="BL493" s="8">
        <v>14</v>
      </c>
      <c r="BM493" s="8" t="s">
        <v>26</v>
      </c>
      <c r="BN493" s="8"/>
      <c r="BO493" s="8">
        <v>30</v>
      </c>
      <c r="BP493" s="34">
        <v>47299</v>
      </c>
      <c r="BQ493" s="8" t="s">
        <v>21</v>
      </c>
      <c r="BR493" s="8" t="s">
        <v>156</v>
      </c>
    </row>
    <row r="494" spans="1:70" ht="15.5" thickBot="1" x14ac:dyDescent="0.35">
      <c r="A494" s="8" t="s">
        <v>26</v>
      </c>
      <c r="B494" s="16">
        <f t="shared" si="18"/>
        <v>397.97249999999997</v>
      </c>
      <c r="C494" s="8" t="s">
        <v>847</v>
      </c>
      <c r="D494" s="8" t="s">
        <v>154</v>
      </c>
      <c r="E494" s="33">
        <v>1</v>
      </c>
      <c r="F494" s="8">
        <v>0</v>
      </c>
      <c r="G494" s="8" t="s">
        <v>19</v>
      </c>
      <c r="H494" s="8" t="s">
        <v>848</v>
      </c>
      <c r="I494" s="8">
        <v>20</v>
      </c>
      <c r="J494" s="8">
        <v>133</v>
      </c>
      <c r="K494" s="8">
        <v>175</v>
      </c>
      <c r="L494" s="16">
        <f>IF( 数据!L494&lt;=6,(数据!L494-1)*权重!B$48,              IF(数据!L494&lt;=12, 5*权重!B$48+(数据!L494-6)*权重!B$49,                              5*权重!B$48+6*权重!B$49+(数据!L494-12)*权重!B$51              )
 )</f>
        <v>3.9333333333333331</v>
      </c>
      <c r="M494" s="16">
        <f>IF( 数据!M494&lt;=6,(数据!M494-1)*权重!C$48,              IF(数据!M494&lt;=12, 5*权重!C$48+(数据!M494-6)*权重!C$49,                              5*权重!C$48+6*权重!C$49+(数据!M494-12)*权重!C$51              )
 )</f>
        <v>0.5</v>
      </c>
      <c r="N494" s="16">
        <f>IF( 数据!N494&lt;=6,(数据!N494-1)*权重!D$48,              IF(数据!N494&lt;=12, 5*权重!D$48+(数据!N494-6)*权重!D$49,                              5*权重!D$48+6*权重!D$49+(数据!N494-12)*权重!D$51              )
 )</f>
        <v>-1.4999999999999902E-2</v>
      </c>
      <c r="O494" s="16">
        <f>IF( 数据!O494&lt;=6,(数据!O494-1)*权重!E$48,              IF(数据!O494&lt;=12, 5*权重!E$48+(数据!O494-6)*权重!E$49,                              5*权重!E$48+6*权重!E$49+(数据!O494-12)*权重!E$51              )
 )</f>
        <v>0</v>
      </c>
      <c r="P494" s="16">
        <f>IF( 数据!P494&lt;=6,(数据!P494-1)*权重!F$48,              IF(数据!P494&lt;=12, 5*权重!F$48+(数据!P494-6)*权重!F$49,                              5*权重!F$48+6*权重!F$49+(数据!P494-12)*权重!F$51              )
 )</f>
        <v>-2.7333333333333329</v>
      </c>
      <c r="Q494" s="16">
        <f>IF( 数据!Q494&lt;=6,(数据!Q494-1)*权重!G$48,              IF(数据!Q494&lt;=12, 5*权重!G$48+(数据!Q494-6)*权重!G$49,                              5*权重!G$48+6*权重!G$49+(数据!Q494-12)*权重!G$51              )
 )</f>
        <v>0</v>
      </c>
      <c r="R494" s="16">
        <f>IF( 数据!R494&lt;=6,(数据!R494-1)*权重!H$48,              IF(数据!R494&lt;=12, 5*权重!H$48+(数据!R494-6)*权重!H$49,                              5*权重!H$48+6*权重!H$49+(数据!R494-12)*权重!H$51              )
 )</f>
        <v>0</v>
      </c>
      <c r="S494" s="16">
        <f>IF( 数据!S494&lt;=6,(数据!S494-1)*权重!I$48,              IF(数据!S494&lt;=12, 5*权重!I$48+(数据!S494-6)*权重!I$49,                              5*权重!I$48+6*权重!I$49+(数据!S494-12)*权重!I$51              )
 )</f>
        <v>19.299999999999997</v>
      </c>
      <c r="T494" s="16">
        <f>IF( 数据!T494&lt;=6,(数据!T494-1)*权重!J$48,              IF(数据!T494&lt;=12, 5*权重!J$48+(数据!T494-6)*权重!J$49,                              5*权重!J$48+6*权重!J$49+(数据!T494-12)*权重!J$51              )
 )</f>
        <v>0.41666666666666652</v>
      </c>
      <c r="U494" s="16">
        <f>IF( 数据!U494&lt;=6,(数据!U494-1)*权重!K$48,              IF(数据!U494&lt;=12, 5*权重!K$48+(数据!U494-6)*权重!K$49,                              5*权重!K$48+6*权重!K$49+(数据!U494-12)*权重!K$51              )
 )</f>
        <v>0</v>
      </c>
      <c r="V494" s="16">
        <f>IF( 数据!V494&lt;=6,(数据!V494-1)*权重!L$48,              IF(数据!V494&lt;=12, 5*权重!L$48+(数据!V494-6)*权重!L$49,                              5*权重!L$48+6*权重!L$49+(数据!V494-12)*权重!L$51              )
 )</f>
        <v>8.1666666666666679</v>
      </c>
      <c r="W494" s="16">
        <f>IF( 数据!W494&lt;=6,(数据!W494-1)*权重!M$48,              IF(数据!W494&lt;=12, 5*权重!M$48+(数据!W494-6)*权重!M$49,                              5*权重!M$48+6*权重!M$49+(数据!W494-12)*权重!M$51              )
 )</f>
        <v>0.76666666666666661</v>
      </c>
      <c r="X494" s="16">
        <f>IF( 数据!X494&lt;=6,(数据!X494-1)*权重!N$48,              IF(数据!X494&lt;=12, 5*权重!N$48+(数据!X494-6)*权重!N$49,                              5*权重!N$48+6*权重!N$49+(数据!X494-12)*权重!N$51              )
 )</f>
        <v>2.0499999999999998</v>
      </c>
      <c r="Y494" s="16">
        <f>IF( 数据!Y494&lt;=6,(数据!Y494-1)*权重!O$48,              IF(数据!Y494&lt;=12, 5*权重!O$48+(数据!Y494-6)*权重!O$49,                              5*权重!O$48+6*权重!O$49+(数据!Y494-12)*权重!O$51              )
 )</f>
        <v>3.3666666666666667</v>
      </c>
      <c r="Z494" s="16">
        <f>IF( 数据!Z494&lt;=6,(数据!Z494-1)*权重!P$48,              IF(数据!Z494&lt;=10, 5*权重!P$48+(数据!Z494-4)*权重!P$50,                              5*权重!P$48+4*权重!P$50+(数据!Z494-10)*权重!P$52              )  )</f>
        <v>-0.90000000000000013</v>
      </c>
      <c r="AA494" s="16">
        <f>IF( 数据!AA494&lt;=6,(数据!AA494-1)*权重!Q$48,              IF(数据!AA494&lt;=12, 5*权重!Q$48+(数据!AA494-6)*权重!Q$49,                              5*权重!Q$48+6*权重!Q$49+(数据!AA494-12)*权重!Q$51              )
 )</f>
        <v>6.2333333333333325</v>
      </c>
      <c r="AB494" s="16">
        <f>IF( 数据!AB494&lt;=6,(数据!AB494-1)*权重!R$48,              IF(数据!AB494&lt;=10, 5*权重!R$48+(数据!AB494-4)*权重!R$50,                              5*权重!R$48+4*权重!R$50+(数据!AB494-10)*权重!R$52              )  )</f>
        <v>56</v>
      </c>
      <c r="AC494" s="16">
        <f>IF( 数据!AC494&lt;=6,(数据!AC494-1)*权重!S$48,              IF(数据!AC494&lt;=12, 5*权重!S$48+(数据!AC494-6)*权重!S$49,                              5*权重!S$48+6*权重!S$49+(数据!AC494-12)*权重!S$51              )
 )</f>
        <v>20.183333333333334</v>
      </c>
      <c r="AD494" s="16">
        <f>IF( 数据!AD494&lt;=6,(数据!AD494-1)*权重!T$48,              IF(数据!AD494&lt;=12, 5*权重!T$48+(数据!AD494-6)*权重!T$49,                              5*权重!T$48+6*权重!T$49+(数据!AD494-12)*权重!T$51              )
 )</f>
        <v>-0.83333333333333304</v>
      </c>
      <c r="AE494" s="16">
        <f>IF( 数据!AE494&lt;=6,(数据!AE494-1)*权重!U$48,              IF(数据!AE494&lt;=10, 5*权重!U$48+(数据!AE494-4)*权重!U$50,                              5*权重!U$48+4*权重!U$50+(数据!AE494-10)*权重!U$52              )  )</f>
        <v>-2.4499999999999993</v>
      </c>
      <c r="AF494" s="16">
        <f>IF( 数据!AF494&lt;=6,(数据!AF494-1)*权重!V$48,              IF(数据!AF494&lt;=10, 5*权重!V$48+(数据!AF494-4)*权重!V$50,                              5*权重!V$48+4*权重!V$50+(数据!AF494-10)*权重!V$52              )  )</f>
        <v>7.0875000000000004</v>
      </c>
      <c r="AG494" s="16">
        <f>IF( 数据!AG494&lt;=6,(数据!AG494-1)*权重!W$48,              IF(数据!AG494&lt;=12, 5*权重!W$48+(数据!AG494-6)*权重!W$49,                              5*权重!W$48+6*权重!W$49+(数据!AG494-12)*权重!W$51              )
 )</f>
        <v>3.4999999999999996</v>
      </c>
      <c r="AH494" s="16">
        <f>IF( 数据!AH494&lt;=6,(数据!AH494-1)*权重!X$48,              IF(数据!AH494&lt;=10, 5*权重!X$48+(数据!AH494-4)*权重!X$50,                              5*权重!X$48+4*权重!X$50+(数据!AH494-10)*权重!X$52              )  )</f>
        <v>-0.16249999999999998</v>
      </c>
      <c r="AI494" s="16">
        <f>IF( 数据!AI494&lt;=6,(数据!AI494-1)*权重!Y$48,              IF(数据!AI494&lt;=12, 5*权重!Y$48+(数据!AI494-6)*权重!Y$49,                              5*权重!Y$48+6*权重!Y$49+(数据!AI494-12)*权重!Y$51              )
 )</f>
        <v>0.53333333333333333</v>
      </c>
      <c r="AJ494" s="16">
        <f>IF( 数据!AJ494&lt;=6,(数据!AJ494-1)*权重!Z$48,              IF(数据!AJ494&lt;=10, 5*权重!Z$48+(数据!AJ494-4)*权重!Z$50,                              5*权重!Z$48+4*权重!Z$50+(数据!AJ494-10)*权重!Z$52              )  )</f>
        <v>8.6625000000000014</v>
      </c>
      <c r="AK494" s="16">
        <f>IF( 数据!AK494&lt;=6,(数据!AK494-1)*权重!AA$48,              IF(数据!AK494&lt;=10, 5*权重!AA$48+(数据!AK494-4)*权重!AA$50,                              5*权重!AA$48+4*权重!AA$50+(数据!AK494-10)*权重!AA$52              )  )</f>
        <v>-1.2750000000000001</v>
      </c>
      <c r="AL494" s="16">
        <f>IF( 数据!AL494&lt;=6,(数据!AL494-1)*权重!AB$48,              IF(数据!AL494&lt;=12, 5*权重!AB$48+(数据!AL494-6)*权重!AB$49,                              5*权重!AB$48+6*权重!AB$49+(数据!AL494-12)*权重!AB$51              )
 )</f>
        <v>11.716666666666665</v>
      </c>
      <c r="AM494" s="16">
        <f>IF( 数据!AM494&lt;=6,(数据!AM494-1)*权重!AC$48,              IF(数据!AM494&lt;=12, 5*权重!AC$48+(数据!AM494-6)*权重!AC$49,                              5*权重!AC$48+6*权重!AC$49+(数据!AM494-12)*权重!AC$51              )
 )</f>
        <v>8.5</v>
      </c>
      <c r="AN494" s="16">
        <f>IF( 数据!AN494&lt;=6,(数据!AN494-1)*权重!AD$48,              IF(数据!AN494&lt;=12, 5*权重!AD$48+(数据!AN494-6)*权重!AD$49,                              5*权重!AD$48+6*权重!AD$49+(数据!AN494-12)*权重!AD$51              )
 )</f>
        <v>77.333333333333329</v>
      </c>
      <c r="AO494" s="16">
        <f>IF( 数据!AO494&lt;=6,(数据!AO494-1)*权重!AE$48,              IF(数据!AO494&lt;=12, 5*权重!AE$48+(数据!AO494-6)*权重!AE$49,                              5*权重!AE$48+6*权重!AE$49+(数据!AO494-12)*权重!AE$51              )
 )</f>
        <v>5.5833333333333339</v>
      </c>
      <c r="AP494" s="16">
        <f>IF( 数据!AP494&lt;=6,(数据!AP494-1)*权重!AF$48,              IF(数据!AP494&lt;=12, 5*权重!AF$48+(数据!AP494-6)*权重!AF$49,                              5*权重!AF$48+6*权重!AF$49+(数据!AP494-12)*权重!AF$51              )
 )</f>
        <v>14.466666666666667</v>
      </c>
      <c r="AQ494" s="16">
        <f>IF( 数据!AQ494&lt;=6,(数据!AQ494-1)*权重!AG$48,              IF(数据!AQ494&lt;=12, 5*权重!AG$48+(数据!AQ494-6)*权重!AG$49,                              5*权重!AG$48+6*权重!AG$49+(数据!AQ494-12)*权重!AG$51              )
 )</f>
        <v>18.316666666666666</v>
      </c>
      <c r="AR494" s="16">
        <f>IF( 数据!AR494&lt;=6,(数据!AR494-1)*权重!AH$48,              IF(数据!AR494&lt;=12, 5*权重!AH$48+(数据!AR494-6)*权重!AH$49,                              5*权重!AH$48+6*权重!AH$49+(数据!AR494-12)*权重!AH$51              )
 )</f>
        <v>18.066666666666666</v>
      </c>
      <c r="AS494" s="16">
        <f>IF( 数据!AS494&lt;=6,(数据!AS494-1)*权重!AI$48,              IF(数据!AS494&lt;=12, 5*权重!AI$48+(数据!AS494-6)*权重!AI$49,                              5*权重!AI$48+6*权重!AI$49+(数据!AS494-12)*权重!AI$51              )
 )</f>
        <v>3.1333333333333337</v>
      </c>
      <c r="AT494" s="16">
        <f>IF( 数据!AT494&lt;=6,(数据!AT494-1)*权重!AJ$48,              IF(数据!AT494&lt;=12, 5*权重!AJ$48+(数据!AT494-6)*权重!AJ$49,                              5*权重!AJ$48+6*权重!AJ$49+(数据!AT494-12)*权重!AJ$51              )
 )</f>
        <v>67</v>
      </c>
      <c r="AU494" s="16">
        <f>IF( 数据!AU494&lt;=6,(数据!AU494-1)*权重!AK$48,              IF(数据!AU494&lt;=12, 5*权重!AK$48+(数据!AU494-6)*权重!AK$49,                              5*权重!AK$48+6*权重!AK$49+(数据!AU494-12)*权重!AK$51              )
 )</f>
        <v>14.2</v>
      </c>
      <c r="AV494" s="16">
        <f>IF( 数据!AV494&lt;=6,(数据!AV494-1)*权重!AL$48,              IF(数据!AV494&lt;=10, 5*权重!AL$48+(数据!AV494-4)*权重!AL$50,                              5*权重!AL$48+4*权重!AL$50+(数据!AV494-10)*权重!AL$52              )  )</f>
        <v>2.5499999999999998</v>
      </c>
      <c r="AW494" s="16">
        <f>IF( 数据!AW494&lt;=6,(数据!AW494-1)*权重!AM$48,              IF(数据!AW494&lt;=10, 5*权重!AM$48+(数据!AW494-4)*权重!AM$50,                              5*权重!AM$48+4*权重!AM$50+(数据!AW494-10)*权重!AM$52              )  )</f>
        <v>3.8250000000000002</v>
      </c>
      <c r="AX494" s="16">
        <f>IF( 数据!AX494&lt;=6,(数据!AX494-1)*权重!AN$48,              IF(数据!AX494&lt;=10, 5*权重!AN$48+(数据!AX494-4)*权重!AN$50,                              5*权重!AN$48+4*权重!AN$50+(数据!AX494-10)*权重!AN$52              )  )</f>
        <v>20.95</v>
      </c>
      <c r="AY494" s="8">
        <v>2</v>
      </c>
      <c r="AZ494" s="8">
        <v>1</v>
      </c>
      <c r="BA494" s="8">
        <v>2</v>
      </c>
      <c r="BB494" s="8">
        <v>1</v>
      </c>
      <c r="BC494" s="8">
        <v>1</v>
      </c>
      <c r="BD494" s="8">
        <v>4</v>
      </c>
      <c r="BE494" s="8">
        <v>3</v>
      </c>
      <c r="BF494" s="8">
        <v>1</v>
      </c>
      <c r="BG494" s="8">
        <v>2</v>
      </c>
      <c r="BH494" s="8">
        <v>1</v>
      </c>
      <c r="BI494" s="8">
        <v>1</v>
      </c>
      <c r="BJ494" s="8" t="s">
        <v>26</v>
      </c>
      <c r="BK494" s="8" t="s">
        <v>20</v>
      </c>
      <c r="BL494" s="8">
        <v>12</v>
      </c>
      <c r="BM494" s="8" t="s">
        <v>26</v>
      </c>
      <c r="BN494" s="8"/>
      <c r="BO494" s="8">
        <v>5</v>
      </c>
      <c r="BP494" s="34">
        <v>46173</v>
      </c>
      <c r="BQ494" s="8" t="s">
        <v>21</v>
      </c>
      <c r="BR494" s="8" t="s">
        <v>156</v>
      </c>
    </row>
    <row r="495" spans="1:70" x14ac:dyDescent="0.3">
      <c r="A495" s="48" t="s">
        <v>849</v>
      </c>
    </row>
    <row r="496" spans="1:70" ht="14.5" thickBot="1" x14ac:dyDescent="0.35">
      <c r="A496" s="7" t="s">
        <v>0</v>
      </c>
      <c r="B496" s="7"/>
      <c r="C496" s="7" t="s">
        <v>2</v>
      </c>
      <c r="D496" s="7" t="s">
        <v>3</v>
      </c>
      <c r="E496" s="7"/>
      <c r="F496" s="7" t="s">
        <v>14</v>
      </c>
      <c r="G496" s="7" t="s">
        <v>12</v>
      </c>
      <c r="H496" s="7" t="s">
        <v>1</v>
      </c>
      <c r="I496" s="7" t="s">
        <v>4</v>
      </c>
      <c r="J496" s="7" t="s">
        <v>5</v>
      </c>
      <c r="K496" s="7" t="s">
        <v>329</v>
      </c>
      <c r="L496" s="7" t="s">
        <v>34</v>
      </c>
      <c r="M496" s="7" t="s">
        <v>35</v>
      </c>
      <c r="N496" s="7" t="s">
        <v>36</v>
      </c>
      <c r="O496" s="7" t="s">
        <v>37</v>
      </c>
      <c r="P496" s="7" t="s">
        <v>38</v>
      </c>
      <c r="Q496" s="7" t="s">
        <v>39</v>
      </c>
      <c r="R496" s="7" t="s">
        <v>40</v>
      </c>
      <c r="S496" s="7" t="s">
        <v>9</v>
      </c>
      <c r="T496" s="7" t="s">
        <v>41</v>
      </c>
      <c r="U496" s="7" t="s">
        <v>42</v>
      </c>
      <c r="V496" s="7" t="s">
        <v>43</v>
      </c>
      <c r="W496" s="7" t="s">
        <v>44</v>
      </c>
      <c r="X496" s="7" t="s">
        <v>45</v>
      </c>
      <c r="Y496" s="7" t="s">
        <v>46</v>
      </c>
      <c r="Z496" s="7" t="s">
        <v>47</v>
      </c>
      <c r="AA496" s="7" t="s">
        <v>1</v>
      </c>
      <c r="AB496" s="7" t="s">
        <v>10</v>
      </c>
      <c r="AC496" s="7" t="s">
        <v>48</v>
      </c>
      <c r="AD496" s="7" t="s">
        <v>49</v>
      </c>
      <c r="AE496" s="7" t="s">
        <v>50</v>
      </c>
      <c r="AF496" s="7" t="s">
        <v>51</v>
      </c>
      <c r="AG496" s="7" t="s">
        <v>52</v>
      </c>
      <c r="AH496" s="7" t="s">
        <v>53</v>
      </c>
      <c r="AI496" s="7" t="s">
        <v>54</v>
      </c>
      <c r="AJ496" s="7" t="s">
        <v>55</v>
      </c>
      <c r="AK496" s="7" t="s">
        <v>56</v>
      </c>
      <c r="AL496" s="7" t="s">
        <v>57</v>
      </c>
      <c r="AM496" s="7" t="s">
        <v>58</v>
      </c>
      <c r="AN496" s="7" t="s">
        <v>7</v>
      </c>
      <c r="AO496" s="7" t="s">
        <v>8</v>
      </c>
      <c r="AP496" s="7" t="s">
        <v>59</v>
      </c>
      <c r="AQ496" s="7" t="s">
        <v>60</v>
      </c>
      <c r="AR496" s="7" t="s">
        <v>61</v>
      </c>
      <c r="AS496" s="7" t="s">
        <v>62</v>
      </c>
      <c r="AT496" s="7" t="s">
        <v>6</v>
      </c>
      <c r="AU496" s="7" t="s">
        <v>63</v>
      </c>
      <c r="AV496" s="7" t="s">
        <v>213</v>
      </c>
      <c r="AW496" s="7" t="s">
        <v>214</v>
      </c>
      <c r="AX496" s="7" t="s">
        <v>215</v>
      </c>
      <c r="AY496" s="7" t="s">
        <v>140</v>
      </c>
      <c r="AZ496" s="7" t="s">
        <v>141</v>
      </c>
      <c r="BA496" s="7" t="s">
        <v>142</v>
      </c>
      <c r="BB496" s="7" t="s">
        <v>143</v>
      </c>
      <c r="BC496" s="7" t="s">
        <v>144</v>
      </c>
      <c r="BD496" s="7" t="s">
        <v>145</v>
      </c>
      <c r="BE496" s="7" t="s">
        <v>146</v>
      </c>
      <c r="BF496" s="7" t="s">
        <v>147</v>
      </c>
      <c r="BG496" s="7" t="s">
        <v>148</v>
      </c>
      <c r="BH496" s="7" t="s">
        <v>149</v>
      </c>
      <c r="BI496" s="7" t="s">
        <v>150</v>
      </c>
      <c r="BJ496" s="7" t="s">
        <v>18</v>
      </c>
      <c r="BK496" s="7" t="s">
        <v>16</v>
      </c>
      <c r="BL496" s="7" t="s">
        <v>11</v>
      </c>
      <c r="BM496" s="7" t="s">
        <v>13</v>
      </c>
      <c r="BN496" s="7" t="s">
        <v>17</v>
      </c>
      <c r="BO496" s="7" t="s">
        <v>151</v>
      </c>
      <c r="BP496" s="7" t="s">
        <v>15</v>
      </c>
      <c r="BQ496" s="7" t="s">
        <v>152</v>
      </c>
      <c r="BR496" s="7" t="s">
        <v>153</v>
      </c>
    </row>
    <row r="497" spans="1:70" ht="23" thickBot="1" x14ac:dyDescent="0.35">
      <c r="A497" s="8" t="s">
        <v>26</v>
      </c>
      <c r="B497" s="16">
        <f t="shared" ref="B497:B517" si="19">SUM(L497:AX497)</f>
        <v>420.45166666666671</v>
      </c>
      <c r="C497" s="8" t="s">
        <v>850</v>
      </c>
      <c r="D497" s="8" t="s">
        <v>154</v>
      </c>
      <c r="E497" s="33">
        <v>1</v>
      </c>
      <c r="F497" s="8">
        <v>0</v>
      </c>
      <c r="G497" s="8" t="s">
        <v>157</v>
      </c>
      <c r="H497" s="8" t="s">
        <v>851</v>
      </c>
      <c r="I497" s="8">
        <v>23</v>
      </c>
      <c r="J497" s="8">
        <v>129</v>
      </c>
      <c r="K497" s="8">
        <v>145</v>
      </c>
      <c r="L497" s="16">
        <f>IF( 数据!L497&lt;=6,(数据!L497-1)*权重!B$48,              IF(数据!L497&lt;=12, 5*权重!B$48+(数据!L497-6)*权重!B$49,                              5*权重!B$48+6*权重!B$49+(数据!L497-12)*权重!B$51              )
 )</f>
        <v>3.1666666666666665</v>
      </c>
      <c r="M497" s="16">
        <f>IF( 数据!M497&lt;=6,(数据!M497-1)*权重!C$48,              IF(数据!M497&lt;=12, 5*权重!C$48+(数据!M497-6)*权重!C$49,                              5*权重!C$48+6*权重!C$49+(数据!M497-12)*权重!C$51              )
 )</f>
        <v>0.90000000000000013</v>
      </c>
      <c r="N497" s="16">
        <f>IF( 数据!N497&lt;=6,(数据!N497-1)*权重!D$48,              IF(数据!N497&lt;=12, 5*权重!D$48+(数据!N497-6)*权重!D$49,                              5*权重!D$48+6*权重!D$49+(数据!N497-12)*权重!D$51              )
 )</f>
        <v>-1.4999999999999902E-2</v>
      </c>
      <c r="O497" s="16">
        <f>IF( 数据!O497&lt;=6,(数据!O497-1)*权重!E$48,              IF(数据!O497&lt;=12, 5*权重!E$48+(数据!O497-6)*权重!E$49,                              5*权重!E$48+6*权重!E$49+(数据!O497-12)*权重!E$51              )
 )</f>
        <v>0</v>
      </c>
      <c r="P497" s="16">
        <f>IF( 数据!P497&lt;=6,(数据!P497-1)*权重!F$48,              IF(数据!P497&lt;=12, 5*权重!F$48+(数据!P497-6)*权重!F$49,                              5*权重!F$48+6*权重!F$49+(数据!P497-12)*权重!F$51              )
 )</f>
        <v>-3.4999999999999996</v>
      </c>
      <c r="Q497" s="16">
        <f>IF( 数据!Q497&lt;=6,(数据!Q497-1)*权重!G$48,              IF(数据!Q497&lt;=12, 5*权重!G$48+(数据!Q497-6)*权重!G$49,                              5*权重!G$48+6*权重!G$49+(数据!Q497-12)*权重!G$51              )
 )</f>
        <v>0</v>
      </c>
      <c r="R497" s="16">
        <f>IF( 数据!R497&lt;=6,(数据!R497-1)*权重!H$48,              IF(数据!R497&lt;=12, 5*权重!H$48+(数据!R497-6)*权重!H$49,                              5*权重!H$48+6*权重!H$49+(数据!R497-12)*权重!H$51              )
 )</f>
        <v>0</v>
      </c>
      <c r="S497" s="16">
        <f>IF( 数据!S497&lt;=6,(数据!S497-1)*权重!I$48,              IF(数据!S497&lt;=12, 5*权重!I$48+(数据!S497-6)*权重!I$49,                              5*权重!I$48+6*权重!I$49+(数据!S497-12)*权重!I$51              )
 )</f>
        <v>15.2</v>
      </c>
      <c r="T497" s="16">
        <f>IF( 数据!T497&lt;=6,(数据!T497-1)*权重!J$48,              IF(数据!T497&lt;=12, 5*权重!J$48+(数据!T497-6)*权重!J$49,                              5*权重!J$48+6*权重!J$49+(数据!T497-12)*权重!J$51              )
 )</f>
        <v>-0.20000000000000018</v>
      </c>
      <c r="U497" s="16">
        <f>IF( 数据!U497&lt;=6,(数据!U497-1)*权重!K$48,              IF(数据!U497&lt;=12, 5*权重!K$48+(数据!U497-6)*权重!K$49,                              5*权重!K$48+6*权重!K$49+(数据!U497-12)*权重!K$51              )
 )</f>
        <v>0</v>
      </c>
      <c r="V497" s="16">
        <f>IF( 数据!V497&lt;=6,(数据!V497-1)*权重!L$48,              IF(数据!V497&lt;=12, 5*权重!L$48+(数据!V497-6)*权重!L$49,                              5*权重!L$48+6*权重!L$49+(数据!V497-12)*权重!L$51              )
 )</f>
        <v>5.3000000000000007</v>
      </c>
      <c r="W497" s="16">
        <f>IF( 数据!W497&lt;=6,(数据!W497-1)*权重!M$48,              IF(数据!W497&lt;=12, 5*权重!M$48+(数据!W497-6)*权重!M$49,                              5*权重!M$48+6*权重!M$49+(数据!W497-12)*权重!M$51              )
 )</f>
        <v>-0.5</v>
      </c>
      <c r="X497" s="16">
        <f>IF( 数据!X497&lt;=6,(数据!X497-1)*权重!N$48,              IF(数据!X497&lt;=12, 5*权重!N$48+(数据!X497-6)*权重!N$49,                              5*权重!N$48+6*权重!N$49+(数据!X497-12)*权重!N$51              )
 )</f>
        <v>2.2166666666666663</v>
      </c>
      <c r="Y497" s="16">
        <f>IF( 数据!Y497&lt;=6,(数据!Y497-1)*权重!O$48,              IF(数据!Y497&lt;=12, 5*权重!O$48+(数据!Y497-6)*权重!O$49,                              5*权重!O$48+6*权重!O$49+(数据!Y497-12)*权重!O$51              )
 )</f>
        <v>1.3666666666666667</v>
      </c>
      <c r="Z497" s="16">
        <f>IF( 数据!Z497&lt;=6,(数据!Z497-1)*权重!P$48,              IF(数据!Z497&lt;=10, 5*权重!P$48+(数据!Z497-4)*权重!P$50,                              5*权重!P$48+4*权重!P$50+(数据!Z497-10)*权重!P$52              )  )</f>
        <v>-0.90000000000000013</v>
      </c>
      <c r="AA497" s="16">
        <f>IF( 数据!AA497&lt;=6,(数据!AA497-1)*权重!Q$48,              IF(数据!AA497&lt;=12, 5*权重!Q$48+(数据!AA497-6)*权重!Q$49,                              5*权重!Q$48+6*权重!Q$49+(数据!AA497-12)*权重!Q$51              )
 )</f>
        <v>5.3666666666666663</v>
      </c>
      <c r="AB497" s="16">
        <f>IF( 数据!AB497&lt;=6,(数据!AB497-1)*权重!R$48,              IF(数据!AB497&lt;=10, 5*权重!R$48+(数据!AB497-4)*权重!R$50,                              5*权重!R$48+4*权重!R$50+(数据!AB497-10)*权重!R$52              )  )</f>
        <v>54.5</v>
      </c>
      <c r="AC497" s="16">
        <f>IF( 数据!AC497&lt;=6,(数据!AC497-1)*权重!S$48,              IF(数据!AC497&lt;=12, 5*权重!S$48+(数据!AC497-6)*权重!S$49,                              5*权重!S$48+6*权重!S$49+(数据!AC497-12)*权重!S$51              )
 )</f>
        <v>18.75</v>
      </c>
      <c r="AD497" s="16">
        <f>IF( 数据!AD497&lt;=6,(数据!AD497-1)*权重!T$48,              IF(数据!AD497&lt;=12, 5*权重!T$48+(数据!AD497-6)*权重!T$49,                              5*权重!T$48+6*权重!T$49+(数据!AD497-12)*权重!T$51              )
 )</f>
        <v>-0.83333333333333304</v>
      </c>
      <c r="AE497" s="16">
        <f>IF( 数据!AE497&lt;=6,(数据!AE497-1)*权重!U$48,              IF(数据!AE497&lt;=10, 5*权重!U$48+(数据!AE497-4)*权重!U$50,                              5*权重!U$48+4*权重!U$50+(数据!AE497-10)*权重!U$52              )  )</f>
        <v>-4.0999999999999996</v>
      </c>
      <c r="AF497" s="16">
        <f>IF( 数据!AF497&lt;=6,(数据!AF497-1)*权重!V$48,              IF(数据!AF497&lt;=10, 5*权重!V$48+(数据!AF497-4)*权重!V$50,                              5*权重!V$48+4*权重!V$50+(数据!AF497-10)*权重!V$52              )  )</f>
        <v>6.8250000000000011</v>
      </c>
      <c r="AG497" s="16">
        <f>IF( 数据!AG497&lt;=6,(数据!AG497-1)*权重!W$48,              IF(数据!AG497&lt;=12, 5*权重!W$48+(数据!AG497-6)*权重!W$49,                              5*权重!W$48+6*权重!W$49+(数据!AG497-12)*权重!W$51              )
 )</f>
        <v>4.4000000000000004</v>
      </c>
      <c r="AH497" s="16">
        <f>IF( 数据!AH497&lt;=6,(数据!AH497-1)*权重!X$48,              IF(数据!AH497&lt;=10, 5*权重!X$48+(数据!AH497-4)*权重!X$50,                              5*权重!X$48+4*权重!X$50+(数据!AH497-10)*权重!X$52              )  )</f>
        <v>-0.16249999999999998</v>
      </c>
      <c r="AI497" s="16">
        <f>IF( 数据!AI497&lt;=6,(数据!AI497-1)*权重!Y$48,              IF(数据!AI497&lt;=12, 5*权重!Y$48+(数据!AI497-6)*权重!Y$49,                              5*权重!Y$48+6*权重!Y$49+(数据!AI497-12)*权重!Y$51              )
 )</f>
        <v>0</v>
      </c>
      <c r="AJ497" s="16">
        <f>IF( 数据!AJ497&lt;=6,(数据!AJ497-1)*权重!Z$48,              IF(数据!AJ497&lt;=10, 5*权重!Z$48+(数据!AJ497-4)*权重!Z$50,                              5*权重!Z$48+4*权重!Z$50+(数据!AJ497-10)*权重!Z$52              )  )</f>
        <v>8.0750000000000011</v>
      </c>
      <c r="AK497" s="16">
        <f>IF( 数据!AK497&lt;=6,(数据!AK497-1)*权重!AA$48,              IF(数据!AK497&lt;=10, 5*权重!AA$48+(数据!AK497-4)*权重!AA$50,                              5*权重!AA$48+4*权重!AA$50+(数据!AK497-10)*权重!AA$52              )  )</f>
        <v>-2.6000000000000005</v>
      </c>
      <c r="AL497" s="16">
        <f>IF( 数据!AL497&lt;=6,(数据!AL497-1)*权重!AB$48,              IF(数据!AL497&lt;=12, 5*权重!AB$48+(数据!AL497-6)*权重!AB$49,                              5*权重!AB$48+6*权重!AB$49+(数据!AL497-12)*权重!AB$51              )
 )</f>
        <v>12.6</v>
      </c>
      <c r="AM497" s="16">
        <f>IF( 数据!AM497&lt;=6,(数据!AM497-1)*权重!AC$48,              IF(数据!AM497&lt;=12, 5*权重!AC$48+(数据!AM497-6)*权重!AC$49,                              5*权重!AC$48+6*权重!AC$49+(数据!AM497-12)*权重!AC$51              )
 )</f>
        <v>8.3666666666666671</v>
      </c>
      <c r="AN497" s="16">
        <f>IF( 数据!AN497&lt;=6,(数据!AN497-1)*权重!AD$48,              IF(数据!AN497&lt;=12, 5*权重!AD$48+(数据!AN497-6)*权重!AD$49,                              5*权重!AD$48+6*权重!AD$49+(数据!AN497-12)*权重!AD$51              )
 )</f>
        <v>82.0625</v>
      </c>
      <c r="AO497" s="16">
        <f>IF( 数据!AO497&lt;=6,(数据!AO497-1)*权重!AE$48,              IF(数据!AO497&lt;=12, 5*权重!AE$48+(数据!AO497-6)*权重!AE$49,                              5*权重!AE$48+6*权重!AE$49+(数据!AO497-12)*权重!AE$51              )
 )</f>
        <v>9.7333333333333343</v>
      </c>
      <c r="AP497" s="16">
        <f>IF( 数据!AP497&lt;=6,(数据!AP497-1)*权重!AF$48,              IF(数据!AP497&lt;=12, 5*权重!AF$48+(数据!AP497-6)*权重!AF$49,                              5*权重!AF$48+6*权重!AF$49+(数据!AP497-12)*权重!AF$51              )
 )</f>
        <v>16.399999999999999</v>
      </c>
      <c r="AQ497" s="16">
        <f>IF( 数据!AQ497&lt;=6,(数据!AQ497-1)*权重!AG$48,              IF(数据!AQ497&lt;=12, 5*权重!AG$48+(数据!AQ497-6)*权重!AG$49,                              5*权重!AG$48+6*权重!AG$49+(数据!AQ497-12)*权重!AG$51              )
 )</f>
        <v>18.316666666666666</v>
      </c>
      <c r="AR497" s="16">
        <f>IF( 数据!AR497&lt;=6,(数据!AR497-1)*权重!AH$48,              IF(数据!AR497&lt;=12, 5*权重!AH$48+(数据!AR497-6)*权重!AH$49,                              5*权重!AH$48+6*权重!AH$49+(数据!AR497-12)*权重!AH$51              )
 )</f>
        <v>14.566666666666665</v>
      </c>
      <c r="AS497" s="16">
        <f>IF( 数据!AS497&lt;=6,(数据!AS497-1)*权重!AI$48,              IF(数据!AS497&lt;=12, 5*权重!AI$48+(数据!AS497-6)*权重!AI$49,                              5*权重!AI$48+6*权重!AI$49+(数据!AS497-12)*权重!AI$51              )
 )</f>
        <v>5.7000000000000011</v>
      </c>
      <c r="AT497" s="16">
        <f>IF( 数据!AT497&lt;=6,(数据!AT497-1)*权重!AJ$48,              IF(数据!AT497&lt;=12, 5*权重!AJ$48+(数据!AT497-6)*权重!AJ$49,                              5*权重!AJ$48+6*权重!AJ$49+(数据!AT497-12)*权重!AJ$51              )
 )</f>
        <v>96.25</v>
      </c>
      <c r="AU497" s="16">
        <f>IF( 数据!AU497&lt;=6,(数据!AU497-1)*权重!AK$48,              IF(数据!AU497&lt;=12, 5*权重!AK$48+(数据!AU497-6)*权重!AK$49,                              5*权重!AK$48+6*权重!AK$49+(数据!AU497-12)*权重!AK$51              )
 )</f>
        <v>14.799999999999999</v>
      </c>
      <c r="AV497" s="16">
        <f>IF( 数据!AV497&lt;=6,(数据!AV497-1)*权重!AL$48,              IF(数据!AV497&lt;=10, 5*权重!AL$48+(数据!AV497-4)*权重!AL$50,                              5*权重!AL$48+4*权重!AL$50+(数据!AV497-10)*权重!AL$52              )  )</f>
        <v>2.125</v>
      </c>
      <c r="AW497" s="16">
        <f>IF( 数据!AW497&lt;=6,(数据!AW497-1)*权重!AM$48,              IF(数据!AW497&lt;=10, 5*权重!AM$48+(数据!AW497-4)*权重!AM$50,                              5*权重!AM$48+4*权重!AM$50+(数据!AW497-10)*权重!AM$52              )  )</f>
        <v>4.2</v>
      </c>
      <c r="AX497" s="16">
        <f>IF( 数据!AX497&lt;=6,(数据!AX497-1)*权重!AN$48,              IF(数据!AX497&lt;=10, 5*权重!AN$48+(数据!AX497-4)*权重!AN$50,                              5*权重!AN$48+4*权重!AN$50+(数据!AX497-10)*权重!AN$52              )  )</f>
        <v>22.074999999999999</v>
      </c>
      <c r="AY497" s="8">
        <v>3</v>
      </c>
      <c r="AZ497" s="8">
        <v>3</v>
      </c>
      <c r="BA497" s="8">
        <v>3</v>
      </c>
      <c r="BB497" s="8">
        <v>2</v>
      </c>
      <c r="BC497" s="8">
        <v>3</v>
      </c>
      <c r="BD497" s="8">
        <v>1</v>
      </c>
      <c r="BE497" s="8">
        <v>1</v>
      </c>
      <c r="BF497" s="8">
        <v>3</v>
      </c>
      <c r="BG497" s="8">
        <v>2</v>
      </c>
      <c r="BH497" s="8">
        <v>2</v>
      </c>
      <c r="BI497" s="8">
        <v>1</v>
      </c>
      <c r="BJ497" s="8" t="s">
        <v>26</v>
      </c>
      <c r="BK497" s="8" t="s">
        <v>20</v>
      </c>
      <c r="BL497" s="8">
        <v>10</v>
      </c>
      <c r="BM497" s="8" t="s">
        <v>26</v>
      </c>
      <c r="BN497" s="8"/>
      <c r="BO497" s="8">
        <v>2</v>
      </c>
      <c r="BP497" s="34">
        <v>47299</v>
      </c>
      <c r="BQ497" s="8" t="s">
        <v>21</v>
      </c>
      <c r="BR497" s="8" t="s">
        <v>156</v>
      </c>
    </row>
    <row r="498" spans="1:70" ht="15.5" thickBot="1" x14ac:dyDescent="0.35">
      <c r="A498" s="8" t="s">
        <v>26</v>
      </c>
      <c r="B498" s="16">
        <f t="shared" si="19"/>
        <v>410.6</v>
      </c>
      <c r="C498" s="8" t="s">
        <v>852</v>
      </c>
      <c r="D498" s="8" t="s">
        <v>154</v>
      </c>
      <c r="E498" s="33">
        <v>1</v>
      </c>
      <c r="F498" s="8">
        <v>0</v>
      </c>
      <c r="G498" s="8" t="s">
        <v>228</v>
      </c>
      <c r="H498" s="8" t="s">
        <v>221</v>
      </c>
      <c r="I498" s="8">
        <v>24</v>
      </c>
      <c r="J498" s="8">
        <v>138</v>
      </c>
      <c r="K498" s="8">
        <v>163</v>
      </c>
      <c r="L498" s="16">
        <f>IF( 数据!L498&lt;=6,(数据!L498-1)*权重!B$48,              IF(数据!L498&lt;=12, 5*权重!B$48+(数据!L498-6)*权重!B$49,                              5*权重!B$48+6*权重!B$49+(数据!L498-12)*权重!B$51              )
 )</f>
        <v>3.9333333333333331</v>
      </c>
      <c r="M498" s="16">
        <f>IF( 数据!M498&lt;=6,(数据!M498-1)*权重!C$48,              IF(数据!M498&lt;=12, 5*权重!C$48+(数据!M498-6)*权重!C$49,                              5*权重!C$48+6*权重!C$49+(数据!M498-12)*权重!C$51              )
 )</f>
        <v>1.3</v>
      </c>
      <c r="N498" s="16">
        <f>IF( 数据!N498&lt;=6,(数据!N498-1)*权重!D$48,              IF(数据!N498&lt;=12, 5*权重!D$48+(数据!N498-6)*权重!D$49,                              5*权重!D$48+6*权重!D$49+(数据!N498-12)*权重!D$51              )
 )</f>
        <v>0.27</v>
      </c>
      <c r="O498" s="16">
        <f>IF( 数据!O498&lt;=6,(数据!O498-1)*权重!E$48,              IF(数据!O498&lt;=12, 5*权重!E$48+(数据!O498-6)*权重!E$49,                              5*权重!E$48+6*权重!E$49+(数据!O498-12)*权重!E$51              )
 )</f>
        <v>0</v>
      </c>
      <c r="P498" s="16">
        <f>IF( 数据!P498&lt;=6,(数据!P498-1)*权重!F$48,              IF(数据!P498&lt;=12, 5*权重!F$48+(数据!P498-6)*权重!F$49,                              5*权重!F$48+6*权重!F$49+(数据!P498-12)*权重!F$51              )
 )</f>
        <v>-3.1166666666666663</v>
      </c>
      <c r="Q498" s="16">
        <f>IF( 数据!Q498&lt;=6,(数据!Q498-1)*权重!G$48,              IF(数据!Q498&lt;=12, 5*权重!G$48+(数据!Q498-6)*权重!G$49,                              5*权重!G$48+6*权重!G$49+(数据!Q498-12)*权重!G$51              )
 )</f>
        <v>0</v>
      </c>
      <c r="R498" s="16">
        <f>IF( 数据!R498&lt;=6,(数据!R498-1)*权重!H$48,              IF(数据!R498&lt;=12, 5*权重!H$48+(数据!R498-6)*权重!H$49,                              5*权重!H$48+6*权重!H$49+(数据!R498-12)*权重!H$51              )
 )</f>
        <v>0</v>
      </c>
      <c r="S498" s="16">
        <f>IF( 数据!S498&lt;=6,(数据!S498-1)*权重!I$48,              IF(数据!S498&lt;=12, 5*权重!I$48+(数据!S498-6)*权重!I$49,                              5*权重!I$48+6*权重!I$49+(数据!S498-12)*权重!I$51              )
 )</f>
        <v>17.933333333333334</v>
      </c>
      <c r="T498" s="16">
        <f>IF( 数据!T498&lt;=6,(数据!T498-1)*权重!J$48,              IF(数据!T498&lt;=12, 5*权重!J$48+(数据!T498-6)*权重!J$49,                              5*权重!J$48+6*权重!J$49+(数据!T498-12)*权重!J$51              )
 )</f>
        <v>1.7999999999999998</v>
      </c>
      <c r="U498" s="16">
        <f>IF( 数据!U498&lt;=6,(数据!U498-1)*权重!K$48,              IF(数据!U498&lt;=12, 5*权重!K$48+(数据!U498-6)*权重!K$49,                              5*权重!K$48+6*权重!K$49+(数据!U498-12)*权重!K$51              )
 )</f>
        <v>0</v>
      </c>
      <c r="V498" s="16">
        <f>IF( 数据!V498&lt;=6,(数据!V498-1)*权重!L$48,              IF(数据!V498&lt;=12, 5*权重!L$48+(数据!V498-6)*权重!L$49,                              5*权重!L$48+6*权重!L$49+(数据!V498-12)*权重!L$51              )
 )</f>
        <v>7.1333333333333346</v>
      </c>
      <c r="W498" s="16">
        <f>IF( 数据!W498&lt;=6,(数据!W498-1)*权重!M$48,              IF(数据!W498&lt;=12, 5*权重!M$48+(数据!W498-6)*权重!M$49,                              5*权重!M$48+6*权重!M$49+(数据!W498-12)*权重!M$51              )
 )</f>
        <v>0.76666666666666661</v>
      </c>
      <c r="X498" s="16">
        <f>IF( 数据!X498&lt;=6,(数据!X498-1)*权重!N$48,              IF(数据!X498&lt;=12, 5*权重!N$48+(数据!X498-6)*权重!N$49,                              5*权重!N$48+6*权重!N$49+(数据!X498-12)*权重!N$51              )
 )</f>
        <v>1.9666666666666666</v>
      </c>
      <c r="Y498" s="16">
        <f>IF( 数据!Y498&lt;=6,(数据!Y498-1)*权重!O$48,              IF(数据!Y498&lt;=12, 5*权重!O$48+(数据!Y498-6)*权重!O$49,                              5*权重!O$48+6*权重!O$49+(数据!Y498-12)*权重!O$51              )
 )</f>
        <v>1.7</v>
      </c>
      <c r="Z498" s="16">
        <f>IF( 数据!Z498&lt;=6,(数据!Z498-1)*权重!P$48,              IF(数据!Z498&lt;=10, 5*权重!P$48+(数据!Z498-4)*权重!P$50,                              5*权重!P$48+4*权重!P$50+(数据!Z498-10)*权重!P$52              )  )</f>
        <v>-0.72500000000000009</v>
      </c>
      <c r="AA498" s="16">
        <f>IF( 数据!AA498&lt;=6,(数据!AA498-1)*权重!Q$48,              IF(数据!AA498&lt;=12, 5*权重!Q$48+(数据!AA498-6)*权重!Q$49,                              5*权重!Q$48+6*权重!Q$49+(数据!AA498-12)*权重!Q$51              )
 )</f>
        <v>6.5</v>
      </c>
      <c r="AB498" s="16">
        <f>IF( 数据!AB498&lt;=6,(数据!AB498-1)*权重!R$48,              IF(数据!AB498&lt;=10, 5*权重!R$48+(数据!AB498-4)*权重!R$50,                              5*权重!R$48+4*权重!R$50+(数据!AB498-10)*权重!R$52              )  )</f>
        <v>57.5</v>
      </c>
      <c r="AC498" s="16">
        <f>IF( 数据!AC498&lt;=6,(数据!AC498-1)*权重!S$48,              IF(数据!AC498&lt;=12, 5*权重!S$48+(数据!AC498-6)*权重!S$49,                              5*权重!S$48+6*权重!S$49+(数据!AC498-12)*权重!S$51              )
 )</f>
        <v>20.183333333333334</v>
      </c>
      <c r="AD498" s="16">
        <f>IF( 数据!AD498&lt;=6,(数据!AD498-1)*权重!T$48,              IF(数据!AD498&lt;=12, 5*权重!T$48+(数据!AD498-6)*权重!T$49,                              5*权重!T$48+6*权重!T$49+(数据!AD498-12)*权重!T$51              )
 )</f>
        <v>-1.2333333333333329</v>
      </c>
      <c r="AE498" s="16">
        <f>IF( 数据!AE498&lt;=6,(数据!AE498-1)*权重!U$48,              IF(数据!AE498&lt;=10, 5*权重!U$48+(数据!AE498-4)*权重!U$50,                              5*权重!U$48+4*权重!U$50+(数据!AE498-10)*权重!U$52              )  )</f>
        <v>-2.4499999999999993</v>
      </c>
      <c r="AF498" s="16">
        <f>IF( 数据!AF498&lt;=6,(数据!AF498-1)*权重!V$48,              IF(数据!AF498&lt;=10, 5*权重!V$48+(数据!AF498-4)*权重!V$50,                              5*权重!V$48+4*权重!V$50+(数据!AF498-10)*权重!V$52              )  )</f>
        <v>7.8750000000000009</v>
      </c>
      <c r="AG498" s="16">
        <f>IF( 数据!AG498&lt;=6,(数据!AG498-1)*权重!W$48,              IF(数据!AG498&lt;=12, 5*权重!W$48+(数据!AG498-6)*权重!W$49,                              5*权重!W$48+6*权重!W$49+(数据!AG498-12)*权重!W$51              )
 )</f>
        <v>3.0999999999999996</v>
      </c>
      <c r="AH498" s="16">
        <f>IF( 数据!AH498&lt;=6,(数据!AH498-1)*权重!X$48,              IF(数据!AH498&lt;=10, 5*权重!X$48+(数据!AH498-4)*权重!X$50,                              5*权重!X$48+4*权重!X$50+(数据!AH498-10)*权重!X$52              )  )</f>
        <v>0.17500000000000004</v>
      </c>
      <c r="AI498" s="16">
        <f>IF( 数据!AI498&lt;=6,(数据!AI498-1)*权重!Y$48,              IF(数据!AI498&lt;=12, 5*权重!Y$48+(数据!AI498-6)*权重!Y$49,                              5*权重!Y$48+6*权重!Y$49+(数据!AI498-12)*权重!Y$51              )
 )</f>
        <v>0.53333333333333333</v>
      </c>
      <c r="AJ498" s="16">
        <f>IF( 数据!AJ498&lt;=6,(数据!AJ498-1)*权重!Z$48,              IF(数据!AJ498&lt;=10, 5*权重!Z$48+(数据!AJ498-4)*权重!Z$50,                              5*权重!Z$48+4*权重!Z$50+(数据!AJ498-10)*权重!Z$52              )  )</f>
        <v>10.425000000000001</v>
      </c>
      <c r="AK498" s="16">
        <f>IF( 数据!AK498&lt;=6,(数据!AK498-1)*权重!AA$48,              IF(数据!AK498&lt;=10, 5*权重!AA$48+(数据!AK498-4)*权重!AA$50,                              5*权重!AA$48+4*权重!AA$50+(数据!AK498-10)*权重!AA$52              )  )</f>
        <v>-0.75000000000000022</v>
      </c>
      <c r="AL498" s="16">
        <f>IF( 数据!AL498&lt;=6,(数据!AL498-1)*权重!AB$48,              IF(数据!AL498&lt;=12, 5*权重!AB$48+(数据!AL498-6)*权重!AB$49,                              5*权重!AB$48+6*权重!AB$49+(数据!AL498-12)*权重!AB$51              )
 )</f>
        <v>13.5</v>
      </c>
      <c r="AM498" s="16">
        <f>IF( 数据!AM498&lt;=6,(数据!AM498-1)*权重!AC$48,              IF(数据!AM498&lt;=12, 5*权重!AC$48+(数据!AM498-6)*权重!AC$49,                              5*权重!AC$48+6*权重!AC$49+(数据!AM498-12)*权重!AC$51              )
 )</f>
        <v>9.2333333333333343</v>
      </c>
      <c r="AN498" s="16">
        <f>IF( 数据!AN498&lt;=6,(数据!AN498-1)*权重!AD$48,              IF(数据!AN498&lt;=12, 5*权重!AD$48+(数据!AN498-6)*权重!AD$49,                              5*权重!AD$48+6*权重!AD$49+(数据!AN498-12)*权重!AD$51              )
 )</f>
        <v>72.604166666666671</v>
      </c>
      <c r="AO498" s="16">
        <f>IF( 数据!AO498&lt;=6,(数据!AO498-1)*权重!AE$48,              IF(数据!AO498&lt;=12, 5*权重!AE$48+(数据!AO498-6)*权重!AE$49,                              5*权重!AE$48+6*权重!AE$49+(数据!AO498-12)*权重!AE$51              )
 )</f>
        <v>11.116666666666667</v>
      </c>
      <c r="AP498" s="16">
        <f>IF( 数据!AP498&lt;=6,(数据!AP498-1)*权重!AF$48,              IF(数据!AP498&lt;=12, 5*权重!AF$48+(数据!AP498-6)*权重!AF$49,                              5*权重!AF$48+6*权重!AF$49+(数据!AP498-12)*权重!AF$51              )
 )</f>
        <v>14.466666666666667</v>
      </c>
      <c r="AQ498" s="16">
        <f>IF( 数据!AQ498&lt;=6,(数据!AQ498-1)*权重!AG$48,              IF(数据!AQ498&lt;=12, 5*权重!AG$48+(数据!AQ498-6)*权重!AG$49,                              5*权重!AG$48+6*权重!AG$49+(数据!AQ498-12)*权重!AG$51              )
 )</f>
        <v>18.316666666666666</v>
      </c>
      <c r="AR498" s="16">
        <f>IF( 数据!AR498&lt;=6,(数据!AR498-1)*权重!AH$48,              IF(数据!AR498&lt;=12, 5*权重!AH$48+(数据!AR498-6)*权重!AH$49,                              5*权重!AH$48+6*权重!AH$49+(数据!AR498-12)*权重!AH$51              )
 )</f>
        <v>13.399999999999999</v>
      </c>
      <c r="AS498" s="16">
        <f>IF( 数据!AS498&lt;=6,(数据!AS498-1)*权重!AI$48,              IF(数据!AS498&lt;=12, 5*权重!AI$48+(数据!AS498-6)*权重!AI$49,                              5*权重!AI$48+6*权重!AI$49+(数据!AS498-12)*权重!AI$51              )
 )</f>
        <v>7.6000000000000014</v>
      </c>
      <c r="AT498" s="16">
        <f>IF( 数据!AT498&lt;=6,(数据!AT498-1)*权重!AJ$48,              IF(数据!AT498&lt;=12, 5*权重!AJ$48+(数据!AT498-6)*权重!AJ$49,                              5*权重!AJ$48+6*权重!AJ$49+(数据!AT498-12)*权重!AJ$51              )
 )</f>
        <v>71.875</v>
      </c>
      <c r="AU498" s="16">
        <f>IF( 数据!AU498&lt;=6,(数据!AU498-1)*权重!AK$48,              IF(数据!AU498&lt;=12, 5*权重!AK$48+(数据!AU498-6)*权重!AK$49,                              5*权重!AK$48+6*权重!AK$49+(数据!AU498-12)*权重!AK$51              )
 )</f>
        <v>14.799999999999999</v>
      </c>
      <c r="AV498" s="16">
        <f>IF( 数据!AV498&lt;=6,(数据!AV498-1)*权重!AL$48,              IF(数据!AV498&lt;=10, 5*权重!AL$48+(数据!AV498-4)*权重!AL$50,                              5*权重!AL$48+4*权重!AL$50+(数据!AV498-10)*权重!AL$52              )  )</f>
        <v>3.4</v>
      </c>
      <c r="AW498" s="16">
        <f>IF( 数据!AW498&lt;=6,(数据!AW498-1)*权重!AM$48,              IF(数据!AW498&lt;=10, 5*权重!AM$48+(数据!AW498-4)*权重!AM$50,                              5*权重!AM$48+4*权重!AM$50+(数据!AW498-10)*权重!AM$52              )  )</f>
        <v>0.88000000000000012</v>
      </c>
      <c r="AX498" s="16">
        <f>IF( 数据!AX498&lt;=6,(数据!AX498-1)*权重!AN$48,              IF(数据!AX498&lt;=10, 5*权重!AN$48+(数据!AX498-4)*权重!AN$50,                              5*权重!AN$48+4*权重!AN$50+(数据!AX498-10)*权重!AN$52              )  )</f>
        <v>24.587499999999999</v>
      </c>
      <c r="AY498" s="8">
        <v>2</v>
      </c>
      <c r="AZ498" s="8">
        <v>3</v>
      </c>
      <c r="BA498" s="8">
        <v>2</v>
      </c>
      <c r="BB498" s="8">
        <v>2</v>
      </c>
      <c r="BC498" s="8">
        <v>3</v>
      </c>
      <c r="BD498" s="8">
        <v>4</v>
      </c>
      <c r="BE498" s="8">
        <v>3</v>
      </c>
      <c r="BF498" s="8">
        <v>1</v>
      </c>
      <c r="BG498" s="8">
        <v>2</v>
      </c>
      <c r="BH498" s="8">
        <v>2</v>
      </c>
      <c r="BI498" s="8">
        <v>1</v>
      </c>
      <c r="BJ498" s="8" t="s">
        <v>26</v>
      </c>
      <c r="BK498" s="8" t="s">
        <v>20</v>
      </c>
      <c r="BL498" s="8">
        <v>14</v>
      </c>
      <c r="BM498" s="8" t="s">
        <v>26</v>
      </c>
      <c r="BN498" s="8"/>
      <c r="BO498" s="8">
        <v>1</v>
      </c>
      <c r="BP498" s="34">
        <v>47664</v>
      </c>
      <c r="BQ498" s="8" t="s">
        <v>21</v>
      </c>
      <c r="BR498" s="8" t="s">
        <v>156</v>
      </c>
    </row>
    <row r="499" spans="1:70" ht="15.5" thickBot="1" x14ac:dyDescent="0.35">
      <c r="A499" s="8" t="s">
        <v>26</v>
      </c>
      <c r="B499" s="16">
        <f t="shared" si="19"/>
        <v>406.13666666666666</v>
      </c>
      <c r="C499" s="8" t="s">
        <v>853</v>
      </c>
      <c r="D499" s="8" t="s">
        <v>154</v>
      </c>
      <c r="E499" s="33">
        <v>1</v>
      </c>
      <c r="F499" s="8">
        <v>0</v>
      </c>
      <c r="G499" s="8" t="s">
        <v>33</v>
      </c>
      <c r="H499" s="8" t="s">
        <v>221</v>
      </c>
      <c r="I499" s="8">
        <v>23</v>
      </c>
      <c r="J499" s="8">
        <v>140</v>
      </c>
      <c r="K499" s="8">
        <v>163</v>
      </c>
      <c r="L499" s="16">
        <f>IF( 数据!L499&lt;=6,(数据!L499-1)*权重!B$48,              IF(数据!L499&lt;=12, 5*权重!B$48+(数据!L499-6)*权重!B$49,                              5*权重!B$48+6*权重!B$49+(数据!L499-12)*权重!B$51              )
 )</f>
        <v>3.9333333333333331</v>
      </c>
      <c r="M499" s="16">
        <f>IF( 数据!M499&lt;=6,(数据!M499-1)*权重!C$48,              IF(数据!M499&lt;=12, 5*权重!C$48+(数据!M499-6)*权重!C$49,                              5*权重!C$48+6*权重!C$49+(数据!M499-12)*权重!C$51              )
 )</f>
        <v>1.7</v>
      </c>
      <c r="N499" s="16">
        <f>IF( 数据!N499&lt;=6,(数据!N499-1)*权重!D$48,              IF(数据!N499&lt;=12, 5*权重!D$48+(数据!N499-6)*权重!D$49,                              5*权重!D$48+6*权重!D$49+(数据!N499-12)*权重!D$51              )
 )</f>
        <v>0.27</v>
      </c>
      <c r="O499" s="16">
        <f>IF( 数据!O499&lt;=6,(数据!O499-1)*权重!E$48,              IF(数据!O499&lt;=12, 5*权重!E$48+(数据!O499-6)*权重!E$49,                              5*权重!E$48+6*权重!E$49+(数据!O499-12)*权重!E$51              )
 )</f>
        <v>0</v>
      </c>
      <c r="P499" s="16">
        <f>IF( 数据!P499&lt;=6,(数据!P499-1)*权重!F$48,              IF(数据!P499&lt;=12, 5*权重!F$48+(数据!P499-6)*权重!F$49,                              5*权重!F$48+6*权重!F$49+(数据!P499-12)*权重!F$51              )
 )</f>
        <v>-3.1166666666666663</v>
      </c>
      <c r="Q499" s="16">
        <f>IF( 数据!Q499&lt;=6,(数据!Q499-1)*权重!G$48,              IF(数据!Q499&lt;=12, 5*权重!G$48+(数据!Q499-6)*权重!G$49,                              5*权重!G$48+6*权重!G$49+(数据!Q499-12)*权重!G$51              )
 )</f>
        <v>0</v>
      </c>
      <c r="R499" s="16">
        <f>IF( 数据!R499&lt;=6,(数据!R499-1)*权重!H$48,              IF(数据!R499&lt;=12, 5*权重!H$48+(数据!R499-6)*权重!H$49,                              5*权重!H$48+6*权重!H$49+(数据!R499-12)*权重!H$51              )
 )</f>
        <v>0</v>
      </c>
      <c r="S499" s="16">
        <f>IF( 数据!S499&lt;=6,(数据!S499-1)*权重!I$48,              IF(数据!S499&lt;=12, 5*权重!I$48+(数据!S499-6)*权重!I$49,                              5*权重!I$48+6*权重!I$49+(数据!S499-12)*权重!I$51              )
 )</f>
        <v>16.566666666666666</v>
      </c>
      <c r="T499" s="16">
        <f>IF( 数据!T499&lt;=6,(数据!T499-1)*权重!J$48,              IF(数据!T499&lt;=12, 5*权重!J$48+(数据!T499-6)*权重!J$49,                              5*权重!J$48+6*权重!J$49+(数据!T499-12)*权重!J$51              )
 )</f>
        <v>0.79999999999999982</v>
      </c>
      <c r="U499" s="16">
        <f>IF( 数据!U499&lt;=6,(数据!U499-1)*权重!K$48,              IF(数据!U499&lt;=12, 5*权重!K$48+(数据!U499-6)*权重!K$49,                              5*权重!K$48+6*权重!K$49+(数据!U499-12)*权重!K$51              )
 )</f>
        <v>0</v>
      </c>
      <c r="V499" s="16">
        <f>IF( 数据!V499&lt;=6,(数据!V499-1)*权重!L$48,              IF(数据!V499&lt;=12, 5*权重!L$48+(数据!V499-6)*权重!L$49,                              5*权重!L$48+6*权重!L$49+(数据!V499-12)*权重!L$51              )
 )</f>
        <v>6.7666666666666675</v>
      </c>
      <c r="W499" s="16">
        <f>IF( 数据!W499&lt;=6,(数据!W499-1)*权重!M$48,              IF(数据!W499&lt;=12, 5*权重!M$48+(数据!W499-6)*权重!M$49,                              5*权重!M$48+6*权重!M$49+(数据!W499-12)*权重!M$51              )
 )</f>
        <v>0.76666666666666661</v>
      </c>
      <c r="X499" s="16">
        <f>IF( 数据!X499&lt;=6,(数据!X499-1)*权重!N$48,              IF(数据!X499&lt;=12, 5*权重!N$48+(数据!X499-6)*权重!N$49,                              5*权重!N$48+6*权重!N$49+(数据!X499-12)*权重!N$51              )
 )</f>
        <v>1.8833333333333333</v>
      </c>
      <c r="Y499" s="16">
        <f>IF( 数据!Y499&lt;=6,(数据!Y499-1)*权重!O$48,              IF(数据!Y499&lt;=12, 5*权重!O$48+(数据!Y499-6)*权重!O$49,                              5*权重!O$48+6*权重!O$49+(数据!Y499-12)*权重!O$51              )
 )</f>
        <v>1.6166666666666667</v>
      </c>
      <c r="Z499" s="16">
        <f>IF( 数据!Z499&lt;=6,(数据!Z499-1)*权重!P$48,              IF(数据!Z499&lt;=10, 5*权重!P$48+(数据!Z499-4)*权重!P$50,                              5*权重!P$48+4*权重!P$50+(数据!Z499-10)*权重!P$52              )  )</f>
        <v>-1.25</v>
      </c>
      <c r="AA499" s="16">
        <f>IF( 数据!AA499&lt;=6,(数据!AA499-1)*权重!Q$48,              IF(数据!AA499&lt;=12, 5*权重!Q$48+(数据!AA499-6)*权重!Q$49,                              5*权重!Q$48+6*权重!Q$49+(数据!AA499-12)*权重!Q$51              )
 )</f>
        <v>6.5</v>
      </c>
      <c r="AB499" s="16">
        <f>IF( 数据!AB499&lt;=6,(数据!AB499-1)*权重!R$48,              IF(数据!AB499&lt;=10, 5*权重!R$48+(数据!AB499-4)*权重!R$50,                              5*权重!R$48+4*权重!R$50+(数据!AB499-10)*权重!R$52              )  )</f>
        <v>56</v>
      </c>
      <c r="AC499" s="16">
        <f>IF( 数据!AC499&lt;=6,(数据!AC499-1)*权重!S$48,              IF(数据!AC499&lt;=12, 5*权重!S$48+(数据!AC499-6)*权重!S$49,                              5*权重!S$48+6*权重!S$49+(数据!AC499-12)*权重!S$51              )
 )</f>
        <v>20.183333333333334</v>
      </c>
      <c r="AD499" s="16">
        <f>IF( 数据!AD499&lt;=6,(数据!AD499-1)*权重!T$48,              IF(数据!AD499&lt;=12, 5*权重!T$48+(数据!AD499-6)*权重!T$49,                              5*权重!T$48+6*权重!T$49+(数据!AD499-12)*权重!T$51              )
 )</f>
        <v>-0.86666666666666625</v>
      </c>
      <c r="AE499" s="16">
        <f>IF( 数据!AE499&lt;=6,(数据!AE499-1)*权重!U$48,              IF(数据!AE499&lt;=10, 5*权重!U$48+(数据!AE499-4)*权重!U$50,                              5*权重!U$48+4*权重!U$50+(数据!AE499-10)*权重!U$52              )  )</f>
        <v>-2.5999999999999996</v>
      </c>
      <c r="AF499" s="16">
        <f>IF( 数据!AF499&lt;=6,(数据!AF499-1)*权重!V$48,              IF(数据!AF499&lt;=10, 5*权重!V$48+(数据!AF499-4)*权重!V$50,                              5*权重!V$48+4*权重!V$50+(数据!AF499-10)*权重!V$52              )  )</f>
        <v>7.0875000000000004</v>
      </c>
      <c r="AG499" s="16">
        <f>IF( 数据!AG499&lt;=6,(数据!AG499-1)*权重!W$48,              IF(数据!AG499&lt;=12, 5*权重!W$48+(数据!AG499-6)*权重!W$49,                              5*权重!W$48+6*权重!W$49+(数据!AG499-12)*权重!W$51              )
 )</f>
        <v>3.4999999999999996</v>
      </c>
      <c r="AH499" s="16">
        <f>IF( 数据!AH499&lt;=6,(数据!AH499-1)*权重!X$48,              IF(数据!AH499&lt;=10, 5*权重!X$48+(数据!AH499-4)*权重!X$50,                              5*权重!X$48+4*权重!X$50+(数据!AH499-10)*权重!X$52              )  )</f>
        <v>-4.9999999999999989E-2</v>
      </c>
      <c r="AI499" s="16">
        <f>IF( 数据!AI499&lt;=6,(数据!AI499-1)*权重!Y$48,              IF(数据!AI499&lt;=12, 5*权重!Y$48+(数据!AI499-6)*权重!Y$49,                              5*权重!Y$48+6*权重!Y$49+(数据!AI499-12)*权重!Y$51              )
 )</f>
        <v>0.26666666666666666</v>
      </c>
      <c r="AJ499" s="16">
        <f>IF( 数据!AJ499&lt;=6,(数据!AJ499-1)*权重!Z$48,              IF(数据!AJ499&lt;=10, 5*权重!Z$48+(数据!AJ499-4)*权重!Z$50,                              5*权重!Z$48+4*权重!Z$50+(数据!AJ499-10)*权重!Z$52              )  )</f>
        <v>9.25</v>
      </c>
      <c r="AK499" s="16">
        <f>IF( 数据!AK499&lt;=6,(数据!AK499-1)*权重!AA$48,              IF(数据!AK499&lt;=10, 5*权重!AA$48+(数据!AK499-4)*权重!AA$50,                              5*权重!AA$48+4*权重!AA$50+(数据!AK499-10)*权重!AA$52              )  )</f>
        <v>-1.2750000000000001</v>
      </c>
      <c r="AL499" s="16">
        <f>IF( 数据!AL499&lt;=6,(数据!AL499-1)*权重!AB$48,              IF(数据!AL499&lt;=12, 5*权重!AB$48+(数据!AL499-6)*权重!AB$49,                              5*权重!AB$48+6*权重!AB$49+(数据!AL499-12)*权重!AB$51              )
 )</f>
        <v>14.4</v>
      </c>
      <c r="AM499" s="16">
        <f>IF( 数据!AM499&lt;=6,(数据!AM499-1)*权重!AC$48,              IF(数据!AM499&lt;=12, 5*权重!AC$48+(数据!AM499-6)*权重!AC$49,                              5*权重!AC$48+6*权重!AC$49+(数据!AM499-12)*权重!AC$51              )
 )</f>
        <v>9.6</v>
      </c>
      <c r="AN499" s="16">
        <f>IF( 数据!AN499&lt;=6,(数据!AN499-1)*权重!AD$48,              IF(数据!AN499&lt;=12, 5*权重!AD$48+(数据!AN499-6)*权重!AD$49,                              5*权重!AD$48+6*权重!AD$49+(数据!AN499-12)*权重!AD$51              )
 )</f>
        <v>72.604166666666671</v>
      </c>
      <c r="AO499" s="16">
        <f>IF( 数据!AO499&lt;=6,(数据!AO499-1)*权重!AE$48,              IF(数据!AO499&lt;=12, 5*权重!AE$48+(数据!AO499-6)*权重!AE$49,                              5*权重!AE$48+6*权重!AE$49+(数据!AO499-12)*权重!AE$51              )
 )</f>
        <v>6.9666666666666668</v>
      </c>
      <c r="AP499" s="16">
        <f>IF( 数据!AP499&lt;=6,(数据!AP499-1)*权重!AF$48,              IF(数据!AP499&lt;=12, 5*权重!AF$48+(数据!AP499-6)*权重!AF$49,                              5*权重!AF$48+6*权重!AF$49+(数据!AP499-12)*权重!AF$51              )
 )</f>
        <v>17.366666666666667</v>
      </c>
      <c r="AQ499" s="16">
        <f>IF( 数据!AQ499&lt;=6,(数据!AQ499-1)*权重!AG$48,              IF(数据!AQ499&lt;=12, 5*权重!AG$48+(数据!AQ499-6)*权重!AG$49,                              5*权重!AG$48+6*权重!AG$49+(数据!AQ499-12)*权重!AG$51              )
 )</f>
        <v>18.833333333333336</v>
      </c>
      <c r="AR499" s="16">
        <f>IF( 数据!AR499&lt;=6,(数据!AR499-1)*权重!AH$48,              IF(数据!AR499&lt;=12, 5*权重!AH$48+(数据!AR499-6)*权重!AH$49,                              5*权重!AH$48+6*权重!AH$49+(数据!AR499-12)*权重!AH$51              )
 )</f>
        <v>15.733333333333333</v>
      </c>
      <c r="AS499" s="16">
        <f>IF( 数据!AS499&lt;=6,(数据!AS499-1)*权重!AI$48,              IF(数据!AS499&lt;=12, 5*权重!AI$48+(数据!AS499-6)*权重!AI$49,                              5*权重!AI$48+6*权重!AI$49+(数据!AS499-12)*权重!AI$51              )
 )</f>
        <v>6.6500000000000012</v>
      </c>
      <c r="AT499" s="16">
        <f>IF( 数据!AT499&lt;=6,(数据!AT499-1)*权重!AJ$48,              IF(数据!AT499&lt;=12, 5*权重!AJ$48+(数据!AT499-6)*权重!AJ$49,                              5*权重!AJ$48+6*权重!AJ$49+(数据!AT499-12)*权重!AJ$51              )
 )</f>
        <v>71.875</v>
      </c>
      <c r="AU499" s="16">
        <f>IF( 数据!AU499&lt;=6,(数据!AU499-1)*权重!AK$48,              IF(数据!AU499&lt;=12, 5*权重!AK$48+(数据!AU499-6)*权重!AK$49,                              5*权重!AK$48+6*权重!AK$49+(数据!AU499-12)*权重!AK$51              )
 )</f>
        <v>14.499999999999998</v>
      </c>
      <c r="AV499" s="16">
        <f>IF( 数据!AV499&lt;=6,(数据!AV499-1)*权重!AL$48,              IF(数据!AV499&lt;=10, 5*权重!AL$48+(数据!AV499-4)*权重!AL$50,                              5*权重!AL$48+4*权重!AL$50+(数据!AV499-10)*权重!AL$52              )  )</f>
        <v>3.4</v>
      </c>
      <c r="AW499" s="16">
        <f>IF( 数据!AW499&lt;=6,(数据!AW499-1)*权重!AM$48,              IF(数据!AW499&lt;=10, 5*权重!AM$48+(数据!AW499-4)*权重!AM$50,                              5*权重!AM$48+4*权重!AM$50+(数据!AW499-10)*权重!AM$52              )  )</f>
        <v>4.2</v>
      </c>
      <c r="AX499" s="16">
        <f>IF( 数据!AX499&lt;=6,(数据!AX499-1)*权重!AN$48,              IF(数据!AX499&lt;=10, 5*权重!AN$48+(数据!AX499-4)*权重!AN$50,                              5*权重!AN$48+4*权重!AN$50+(数据!AX499-10)*权重!AN$52              )  )</f>
        <v>22.074999999999999</v>
      </c>
      <c r="AY499" s="8">
        <v>2</v>
      </c>
      <c r="AZ499" s="8">
        <v>1</v>
      </c>
      <c r="BA499" s="8">
        <v>1</v>
      </c>
      <c r="BB499" s="8">
        <v>4</v>
      </c>
      <c r="BC499" s="8">
        <v>2</v>
      </c>
      <c r="BD499" s="8">
        <v>4</v>
      </c>
      <c r="BE499" s="8">
        <v>2</v>
      </c>
      <c r="BF499" s="8">
        <v>2</v>
      </c>
      <c r="BG499" s="8">
        <v>4</v>
      </c>
      <c r="BH499" s="8">
        <v>1</v>
      </c>
      <c r="BI499" s="8">
        <v>1</v>
      </c>
      <c r="BJ499" s="8" t="s">
        <v>26</v>
      </c>
      <c r="BK499" s="8" t="s">
        <v>20</v>
      </c>
      <c r="BL499" s="8">
        <v>14</v>
      </c>
      <c r="BM499" s="8" t="s">
        <v>26</v>
      </c>
      <c r="BN499" s="8"/>
      <c r="BO499" s="8">
        <v>2</v>
      </c>
      <c r="BP499" s="34">
        <v>47299</v>
      </c>
      <c r="BQ499" s="8" t="s">
        <v>21</v>
      </c>
      <c r="BR499" s="8" t="s">
        <v>156</v>
      </c>
    </row>
    <row r="500" spans="1:70" ht="15.5" thickBot="1" x14ac:dyDescent="0.35">
      <c r="A500" s="8" t="s">
        <v>26</v>
      </c>
      <c r="B500" s="16">
        <f t="shared" si="19"/>
        <v>422.78666666666669</v>
      </c>
      <c r="C500" s="8" t="s">
        <v>854</v>
      </c>
      <c r="D500" s="8" t="s">
        <v>154</v>
      </c>
      <c r="E500" s="33">
        <v>1</v>
      </c>
      <c r="F500" s="8">
        <v>0</v>
      </c>
      <c r="G500" s="8" t="s">
        <v>33</v>
      </c>
      <c r="H500" s="8" t="s">
        <v>31</v>
      </c>
      <c r="I500" s="8">
        <v>26</v>
      </c>
      <c r="J500" s="8">
        <v>142</v>
      </c>
      <c r="K500" s="8">
        <v>155</v>
      </c>
      <c r="L500" s="16">
        <f>IF( 数据!L500&lt;=6,(数据!L500-1)*权重!B$48,              IF(数据!L500&lt;=12, 5*权重!B$48+(数据!L500-6)*权重!B$49,                              5*权重!B$48+6*权重!B$49+(数据!L500-12)*权重!B$51              )
 )</f>
        <v>3.9333333333333331</v>
      </c>
      <c r="M500" s="16">
        <f>IF( 数据!M500&lt;=6,(数据!M500-1)*权重!C$48,              IF(数据!M500&lt;=12, 5*权重!C$48+(数据!M500-6)*权重!C$49,                              5*权重!C$48+6*权重!C$49+(数据!M500-12)*权重!C$51              )
 )</f>
        <v>1.7</v>
      </c>
      <c r="N500" s="16">
        <f>IF( 数据!N500&lt;=6,(数据!N500-1)*权重!D$48,              IF(数据!N500&lt;=12, 5*权重!D$48+(数据!N500-6)*权重!D$49,                              5*权重!D$48+6*权重!D$49+(数据!N500-12)*权重!D$51              )
 )</f>
        <v>0.27</v>
      </c>
      <c r="O500" s="16">
        <f>IF( 数据!O500&lt;=6,(数据!O500-1)*权重!E$48,              IF(数据!O500&lt;=12, 5*权重!E$48+(数据!O500-6)*权重!E$49,                              5*权重!E$48+6*权重!E$49+(数据!O500-12)*权重!E$51              )
 )</f>
        <v>0</v>
      </c>
      <c r="P500" s="16">
        <f>IF( 数据!P500&lt;=6,(数据!P500-1)*权重!F$48,              IF(数据!P500&lt;=12, 5*权重!F$48+(数据!P500-6)*权重!F$49,                              5*权重!F$48+6*权重!F$49+(数据!P500-12)*权重!F$51              )
 )</f>
        <v>-3.4999999999999996</v>
      </c>
      <c r="Q500" s="16">
        <f>IF( 数据!Q500&lt;=6,(数据!Q500-1)*权重!G$48,              IF(数据!Q500&lt;=12, 5*权重!G$48+(数据!Q500-6)*权重!G$49,                              5*权重!G$48+6*权重!G$49+(数据!Q500-12)*权重!G$51              )
 )</f>
        <v>0</v>
      </c>
      <c r="R500" s="16">
        <f>IF( 数据!R500&lt;=6,(数据!R500-1)*权重!H$48,              IF(数据!R500&lt;=12, 5*权重!H$48+(数据!R500-6)*权重!H$49,                              5*权重!H$48+6*权重!H$49+(数据!R500-12)*权重!H$51              )
 )</f>
        <v>0</v>
      </c>
      <c r="S500" s="16">
        <f>IF( 数据!S500&lt;=6,(数据!S500-1)*权重!I$48,              IF(数据!S500&lt;=12, 5*权重!I$48+(数据!S500-6)*权重!I$49,                              5*权重!I$48+6*权重!I$49+(数据!S500-12)*权重!I$51              )
 )</f>
        <v>15.2</v>
      </c>
      <c r="T500" s="16">
        <f>IF( 数据!T500&lt;=6,(数据!T500-1)*权重!J$48,              IF(数据!T500&lt;=12, 5*权重!J$48+(数据!T500-6)*权重!J$49,                              5*权重!J$48+6*权重!J$49+(数据!T500-12)*权重!J$51              )
 )</f>
        <v>0.79999999999999982</v>
      </c>
      <c r="U500" s="16">
        <f>IF( 数据!U500&lt;=6,(数据!U500-1)*权重!K$48,              IF(数据!U500&lt;=12, 5*权重!K$48+(数据!U500-6)*权重!K$49,                              5*权重!K$48+6*权重!K$49+(数据!U500-12)*权重!K$51              )
 )</f>
        <v>0</v>
      </c>
      <c r="V500" s="16">
        <f>IF( 数据!V500&lt;=6,(数据!V500-1)*权重!L$48,              IF(数据!V500&lt;=12, 5*权重!L$48+(数据!V500-6)*权重!L$49,                              5*权重!L$48+6*权重!L$49+(数据!V500-12)*权重!L$51              )
 )</f>
        <v>7.1333333333333346</v>
      </c>
      <c r="W500" s="16">
        <f>IF( 数据!W500&lt;=6,(数据!W500-1)*权重!M$48,              IF(数据!W500&lt;=12, 5*权重!M$48+(数据!W500-6)*权重!M$49,                              5*权重!M$48+6*权重!M$49+(数据!W500-12)*权重!M$51              )
 )</f>
        <v>-0.5</v>
      </c>
      <c r="X500" s="16">
        <f>IF( 数据!X500&lt;=6,(数据!X500-1)*权重!N$48,              IF(数据!X500&lt;=12, 5*权重!N$48+(数据!X500-6)*权重!N$49,                              5*权重!N$48+6*权重!N$49+(数据!X500-12)*权重!N$51              )
 )</f>
        <v>3.1999999999999997</v>
      </c>
      <c r="Y500" s="16">
        <f>IF( 数据!Y500&lt;=6,(数据!Y500-1)*权重!O$48,              IF(数据!Y500&lt;=12, 5*权重!O$48+(数据!Y500-6)*权重!O$49,                              5*权重!O$48+6*权重!O$49+(数据!Y500-12)*权重!O$51              )
 )</f>
        <v>3.3666666666666667</v>
      </c>
      <c r="Z500" s="16">
        <f>IF( 数据!Z500&lt;=6,(数据!Z500-1)*权重!P$48,              IF(数据!Z500&lt;=10, 5*权重!P$48+(数据!Z500-4)*权重!P$50,                              5*权重!P$48+4*权重!P$50+(数据!Z500-10)*权重!P$52              )  )</f>
        <v>-1.425</v>
      </c>
      <c r="AA500" s="16">
        <f>IF( 数据!AA500&lt;=6,(数据!AA500-1)*权重!Q$48,              IF(数据!AA500&lt;=12, 5*权重!Q$48+(数据!AA500-6)*权重!Q$49,                              5*权重!Q$48+6*权重!Q$49+(数据!AA500-12)*权重!Q$51              )
 )</f>
        <v>4.5</v>
      </c>
      <c r="AB500" s="16">
        <f>IF( 数据!AB500&lt;=6,(数据!AB500-1)*权重!R$48,              IF(数据!AB500&lt;=10, 5*权重!R$48+(数据!AB500-4)*权重!R$50,                              5*权重!R$48+4*权重!R$50+(数据!AB500-10)*权重!R$52              )  )</f>
        <v>57.5</v>
      </c>
      <c r="AC500" s="16">
        <f>IF( 数据!AC500&lt;=6,(数据!AC500-1)*权重!S$48,              IF(数据!AC500&lt;=12, 5*权重!S$48+(数据!AC500-6)*权重!S$49,                              5*权重!S$48+6*权重!S$49+(数据!AC500-12)*权重!S$51              )
 )</f>
        <v>21.55</v>
      </c>
      <c r="AD500" s="16">
        <f>IF( 数据!AD500&lt;=6,(数据!AD500-1)*权重!T$48,              IF(数据!AD500&lt;=12, 5*权重!T$48+(数据!AD500-6)*权重!T$49,                              5*权重!T$48+6*权重!T$49+(数据!AD500-12)*权重!T$51              )
 )</f>
        <v>-1.5999999999999996</v>
      </c>
      <c r="AE500" s="16">
        <f>IF( 数据!AE500&lt;=6,(数据!AE500-1)*权重!U$48,              IF(数据!AE500&lt;=10, 5*权重!U$48+(数据!AE500-4)*权重!U$50,                              5*权重!U$48+4*权重!U$50+(数据!AE500-10)*权重!U$52              )  )</f>
        <v>-1.3999999999999995</v>
      </c>
      <c r="AF500" s="16">
        <f>IF( 数据!AF500&lt;=6,(数据!AF500-1)*权重!V$48,              IF(数据!AF500&lt;=10, 5*权重!V$48+(数据!AF500-4)*权重!V$50,                              5*权重!V$48+4*权重!V$50+(数据!AF500-10)*权重!V$52              )  )</f>
        <v>7.6125000000000007</v>
      </c>
      <c r="AG500" s="16">
        <f>IF( 数据!AG500&lt;=6,(数据!AG500-1)*权重!W$48,              IF(数据!AG500&lt;=12, 5*权重!W$48+(数据!AG500-6)*权重!W$49,                              5*权重!W$48+6*权重!W$49+(数据!AG500-12)*权重!W$51              )
 )</f>
        <v>4.4000000000000004</v>
      </c>
      <c r="AH500" s="16">
        <f>IF( 数据!AH500&lt;=6,(数据!AH500-1)*权重!X$48,              IF(数据!AH500&lt;=10, 5*权重!X$48+(数据!AH500-4)*权重!X$50,                              5*权重!X$48+4*权重!X$50+(数据!AH500-10)*权重!X$52              )  )</f>
        <v>-4.9999999999999989E-2</v>
      </c>
      <c r="AI500" s="16">
        <f>IF( 数据!AI500&lt;=6,(数据!AI500-1)*权重!Y$48,              IF(数据!AI500&lt;=12, 5*权重!Y$48+(数据!AI500-6)*权重!Y$49,                              5*权重!Y$48+6*权重!Y$49+(数据!AI500-12)*权重!Y$51              )
 )</f>
        <v>0.13333333333333336</v>
      </c>
      <c r="AJ500" s="16">
        <f>IF( 数据!AJ500&lt;=6,(数据!AJ500-1)*权重!Z$48,              IF(数据!AJ500&lt;=10, 5*权重!Z$48+(数据!AJ500-4)*权重!Z$50,                              5*权重!Z$48+4*权重!Z$50+(数据!AJ500-10)*权重!Z$52              )  )</f>
        <v>10.425000000000001</v>
      </c>
      <c r="AK500" s="16">
        <f>IF( 数据!AK500&lt;=6,(数据!AK500-1)*权重!AA$48,              IF(数据!AK500&lt;=10, 5*权重!AA$48+(数据!AK500-4)*权重!AA$50,                              5*权重!AA$48+4*权重!AA$50+(数据!AK500-10)*权重!AA$52              )  )</f>
        <v>-0.75000000000000022</v>
      </c>
      <c r="AL500" s="16">
        <f>IF( 数据!AL500&lt;=6,(数据!AL500-1)*权重!AB$48,              IF(数据!AL500&lt;=12, 5*权重!AB$48+(数据!AL500-6)*权重!AB$49,                              5*权重!AB$48+6*权重!AB$49+(数据!AL500-12)*权重!AB$51              )
 )</f>
        <v>14.4</v>
      </c>
      <c r="AM500" s="16">
        <f>IF( 数据!AM500&lt;=6,(数据!AM500-1)*权重!AC$48,              IF(数据!AM500&lt;=12, 5*权重!AC$48+(数据!AM500-6)*权重!AC$49,                              5*权重!AC$48+6*权重!AC$49+(数据!AM500-12)*权重!AC$51              )
 )</f>
        <v>9.2333333333333343</v>
      </c>
      <c r="AN500" s="16">
        <f>IF( 数据!AN500&lt;=6,(数据!AN500-1)*权重!AD$48,              IF(数据!AN500&lt;=12, 5*权重!AD$48+(数据!AN500-6)*权重!AD$49,                              5*权重!AD$48+6*权重!AD$49+(数据!AN500-12)*权重!AD$51              )
 )</f>
        <v>72.604166666666671</v>
      </c>
      <c r="AO500" s="16">
        <f>IF( 数据!AO500&lt;=6,(数据!AO500-1)*权重!AE$48,              IF(数据!AO500&lt;=12, 5*权重!AE$48+(数据!AO500-6)*权重!AE$49,                              5*权重!AE$48+6*权重!AE$49+(数据!AO500-12)*权重!AE$51              )
 )</f>
        <v>20.3</v>
      </c>
      <c r="AP500" s="16">
        <f>IF( 数据!AP500&lt;=6,(数据!AP500-1)*权重!AF$48,              IF(数据!AP500&lt;=12, 5*权重!AF$48+(数据!AP500-6)*权重!AF$49,                              5*权重!AF$48+6*权重!AF$49+(数据!AP500-12)*权重!AF$51              )
 )</f>
        <v>13.5</v>
      </c>
      <c r="AQ500" s="16">
        <f>IF( 数据!AQ500&lt;=6,(数据!AQ500-1)*权重!AG$48,              IF(数据!AQ500&lt;=12, 5*权重!AG$48+(数据!AQ500-6)*权重!AG$49,                              5*权重!AG$48+6*权重!AG$49+(数据!AQ500-12)*权重!AG$51              )
 )</f>
        <v>19.350000000000001</v>
      </c>
      <c r="AR500" s="16">
        <f>IF( 数据!AR500&lt;=6,(数据!AR500-1)*权重!AH$48,              IF(数据!AR500&lt;=12, 5*权重!AH$48+(数据!AR500-6)*权重!AH$49,                              5*权重!AH$48+6*权重!AH$49+(数据!AR500-12)*权重!AH$51              )
 )</f>
        <v>16.899999999999999</v>
      </c>
      <c r="AS500" s="16">
        <f>IF( 数据!AS500&lt;=6,(数据!AS500-1)*权重!AI$48,              IF(数据!AS500&lt;=12, 5*权重!AI$48+(数据!AS500-6)*权重!AI$49,                              5*权重!AI$48+6*权重!AI$49+(数据!AS500-12)*权重!AI$51              )
 )</f>
        <v>8.5500000000000007</v>
      </c>
      <c r="AT500" s="16">
        <f>IF( 数据!AT500&lt;=6,(数据!AT500-1)*权重!AJ$48,              IF(数据!AT500&lt;=12, 5*权重!AJ$48+(数据!AT500-6)*权重!AJ$49,                              5*权重!AJ$48+6*权重!AJ$49+(数据!AT500-12)*权重!AJ$51              )
 )</f>
        <v>71.875</v>
      </c>
      <c r="AU500" s="16">
        <f>IF( 数据!AU500&lt;=6,(数据!AU500-1)*权重!AK$48,              IF(数据!AU500&lt;=12, 5*权重!AK$48+(数据!AU500-6)*权重!AK$49,                              5*权重!AK$48+6*权重!AK$49+(数据!AU500-12)*权重!AK$51              )
 )</f>
        <v>13.899999999999999</v>
      </c>
      <c r="AV500" s="16">
        <f>IF( 数据!AV500&lt;=6,(数据!AV500-1)*权重!AL$48,              IF(数据!AV500&lt;=10, 5*权重!AL$48+(数据!AV500-4)*权重!AL$50,                              5*权重!AL$48+4*权重!AL$50+(数据!AV500-10)*权重!AL$52              )  )</f>
        <v>3.4</v>
      </c>
      <c r="AW500" s="16">
        <f>IF( 数据!AW500&lt;=6,(数据!AW500-1)*权重!AM$48,              IF(数据!AW500&lt;=10, 5*权重!AM$48+(数据!AW500-4)*权重!AM$50,                              5*权重!AM$48+4*权重!AM$50+(数据!AW500-10)*权重!AM$52              )  )</f>
        <v>4.2</v>
      </c>
      <c r="AX500" s="16">
        <f>IF( 数据!AX500&lt;=6,(数据!AX500-1)*权重!AN$48,              IF(数据!AX500&lt;=10, 5*权重!AN$48+(数据!AX500-4)*权重!AN$50,                              5*权重!AN$48+4*权重!AN$50+(数据!AX500-10)*权重!AN$52              )  )</f>
        <v>22.074999999999999</v>
      </c>
      <c r="AY500" s="8">
        <v>2</v>
      </c>
      <c r="AZ500" s="8">
        <v>3</v>
      </c>
      <c r="BA500" s="8">
        <v>4</v>
      </c>
      <c r="BB500" s="8">
        <v>2</v>
      </c>
      <c r="BC500" s="8">
        <v>2</v>
      </c>
      <c r="BD500" s="8">
        <v>1</v>
      </c>
      <c r="BE500" s="8">
        <v>3</v>
      </c>
      <c r="BF500" s="8">
        <v>1</v>
      </c>
      <c r="BG500" s="8">
        <v>2</v>
      </c>
      <c r="BH500" s="8">
        <v>1</v>
      </c>
      <c r="BI500" s="8">
        <v>1</v>
      </c>
      <c r="BJ500" s="8" t="s">
        <v>26</v>
      </c>
      <c r="BK500" s="8" t="s">
        <v>20</v>
      </c>
      <c r="BL500" s="8">
        <v>13</v>
      </c>
      <c r="BM500" s="8" t="s">
        <v>26</v>
      </c>
      <c r="BN500" s="8"/>
      <c r="BO500" s="8">
        <v>30</v>
      </c>
      <c r="BP500" s="34">
        <v>46203</v>
      </c>
      <c r="BQ500" s="8" t="s">
        <v>21</v>
      </c>
      <c r="BR500" s="8" t="s">
        <v>156</v>
      </c>
    </row>
    <row r="501" spans="1:70" ht="15.5" thickBot="1" x14ac:dyDescent="0.35">
      <c r="A501" s="8" t="s">
        <v>26</v>
      </c>
      <c r="B501" s="16">
        <f t="shared" si="19"/>
        <v>330.32166666666666</v>
      </c>
      <c r="C501" s="8" t="s">
        <v>855</v>
      </c>
      <c r="D501" s="8" t="s">
        <v>154</v>
      </c>
      <c r="E501" s="33">
        <v>1</v>
      </c>
      <c r="F501" s="8">
        <v>0</v>
      </c>
      <c r="G501" s="8" t="s">
        <v>33</v>
      </c>
      <c r="H501" s="8" t="s">
        <v>32</v>
      </c>
      <c r="I501" s="8">
        <v>32</v>
      </c>
      <c r="J501" s="8">
        <v>131</v>
      </c>
      <c r="K501" s="8">
        <v>140</v>
      </c>
      <c r="L501" s="16">
        <f>IF( 数据!L501&lt;=6,(数据!L501-1)*权重!B$48,              IF(数据!L501&lt;=12, 5*权重!B$48+(数据!L501-6)*权重!B$49,                              5*权重!B$48+6*权重!B$49+(数据!L501-12)*权重!B$51              )
 )</f>
        <v>3.25</v>
      </c>
      <c r="M501" s="16">
        <f>IF( 数据!M501&lt;=6,(数据!M501-1)*权重!C$48,              IF(数据!M501&lt;=12, 5*权重!C$48+(数据!M501-6)*权重!C$49,                              5*权重!C$48+6*权重!C$49+(数据!M501-12)*权重!C$51              )
 )</f>
        <v>0</v>
      </c>
      <c r="N501" s="16">
        <f>IF( 数据!N501&lt;=6,(数据!N501-1)*权重!D$48,              IF(数据!N501&lt;=12, 5*权重!D$48+(数据!N501-6)*权重!D$49,                              5*权重!D$48+6*权重!D$49+(数据!N501-12)*权重!D$51              )
 )</f>
        <v>0.16</v>
      </c>
      <c r="O501" s="16">
        <f>IF( 数据!O501&lt;=6,(数据!O501-1)*权重!E$48,              IF(数据!O501&lt;=12, 5*权重!E$48+(数据!O501-6)*权重!E$49,                              5*权重!E$48+6*权重!E$49+(数据!O501-12)*权重!E$51              )
 )</f>
        <v>0</v>
      </c>
      <c r="P501" s="16">
        <f>IF( 数据!P501&lt;=6,(数据!P501-1)*权重!F$48,              IF(数据!P501&lt;=12, 5*权重!F$48+(数据!P501-6)*权重!F$49,                              5*权重!F$48+6*权重!F$49+(数据!P501-12)*权重!F$51              )
 )</f>
        <v>-3.55</v>
      </c>
      <c r="Q501" s="16">
        <f>IF( 数据!Q501&lt;=6,(数据!Q501-1)*权重!G$48,              IF(数据!Q501&lt;=12, 5*权重!G$48+(数据!Q501-6)*权重!G$49,                              5*权重!G$48+6*权重!G$49+(数据!Q501-12)*权重!G$51              )
 )</f>
        <v>0</v>
      </c>
      <c r="R501" s="16">
        <f>IF( 数据!R501&lt;=6,(数据!R501-1)*权重!H$48,              IF(数据!R501&lt;=12, 5*权重!H$48+(数据!R501-6)*权重!H$49,                              5*权重!H$48+6*权重!H$49+(数据!R501-12)*权重!H$51              )
 )</f>
        <v>0</v>
      </c>
      <c r="S501" s="16">
        <f>IF( 数据!S501&lt;=6,(数据!S501-1)*权重!I$48,              IF(数据!S501&lt;=12, 5*权重!I$48+(数据!S501-6)*权重!I$49,                              5*权重!I$48+6*权重!I$49+(数据!S501-12)*权重!I$51              )
 )</f>
        <v>1.2</v>
      </c>
      <c r="T501" s="16">
        <f>IF( 数据!T501&lt;=6,(数据!T501-1)*权重!J$48,              IF(数据!T501&lt;=12, 5*权重!J$48+(数据!T501-6)*权重!J$49,                              5*权重!J$48+6*权重!J$49+(数据!T501-12)*权重!J$51              )
 )</f>
        <v>0</v>
      </c>
      <c r="U501" s="16">
        <f>IF( 数据!U501&lt;=6,(数据!U501-1)*权重!K$48,              IF(数据!U501&lt;=12, 5*权重!K$48+(数据!U501-6)*权重!K$49,                              5*权重!K$48+6*权重!K$49+(数据!U501-12)*权重!K$51              )
 )</f>
        <v>0</v>
      </c>
      <c r="V501" s="16">
        <f>IF( 数据!V501&lt;=6,(数据!V501-1)*权重!L$48,              IF(数据!V501&lt;=12, 5*权重!L$48+(数据!V501-6)*权重!L$49,                              5*权重!L$48+6*权重!L$49+(数据!V501-12)*权重!L$51              )
 )</f>
        <v>0</v>
      </c>
      <c r="W501" s="16">
        <f>IF( 数据!W501&lt;=6,(数据!W501-1)*权重!M$48,              IF(数据!W501&lt;=12, 5*权重!M$48+(数据!W501-6)*权重!M$49,                              5*权重!M$48+6*权重!M$49+(数据!W501-12)*权重!M$51              )
 )</f>
        <v>-0.53333333333333333</v>
      </c>
      <c r="X501" s="16">
        <f>IF( 数据!X501&lt;=6,(数据!X501-1)*权重!N$48,              IF(数据!X501&lt;=12, 5*权重!N$48+(数据!X501-6)*权重!N$49,                              5*权重!N$48+6*权重!N$49+(数据!X501-12)*权重!N$51              )
 )</f>
        <v>2.2166666666666663</v>
      </c>
      <c r="Y501" s="16">
        <f>IF( 数据!Y501&lt;=6,(数据!Y501-1)*权重!O$48,              IF(数据!Y501&lt;=12, 5*权重!O$48+(数据!Y501-6)*权重!O$49,                              5*权重!O$48+6*权重!O$49+(数据!Y501-12)*权重!O$51              )
 )</f>
        <v>0.48</v>
      </c>
      <c r="Z501" s="16">
        <f>IF( 数据!Z501&lt;=6,(数据!Z501-1)*权重!P$48,              IF(数据!Z501&lt;=10, 5*权重!P$48+(数据!Z501-4)*权重!P$50,                              5*权重!P$48+4*权重!P$50+(数据!Z501-10)*权重!P$52              )  )</f>
        <v>-0.66000000000000014</v>
      </c>
      <c r="AA501" s="16">
        <f>IF( 数据!AA501&lt;=6,(数据!AA501-1)*权重!Q$48,              IF(数据!AA501&lt;=12, 5*权重!Q$48+(数据!AA501-6)*权重!Q$49,                              5*权重!Q$48+6*权重!Q$49+(数据!AA501-12)*权重!Q$51              )
 )</f>
        <v>5.833333333333333</v>
      </c>
      <c r="AB501" s="16">
        <f>IF( 数据!AB501&lt;=6,(数据!AB501-1)*权重!R$48,              IF(数据!AB501&lt;=10, 5*权重!R$48+(数据!AB501-4)*权重!R$50,                              5*权重!R$48+4*权重!R$50+(数据!AB501-10)*权重!R$52              )  )</f>
        <v>57.400000000000006</v>
      </c>
      <c r="AC501" s="16">
        <f>IF( 数据!AC501&lt;=6,(数据!AC501-1)*权重!S$48,              IF(数据!AC501&lt;=12, 5*权重!S$48+(数据!AC501-6)*权重!S$49,                              5*权重!S$48+6*权重!S$49+(数据!AC501-12)*权重!S$51              )
 )</f>
        <v>20.183333333333334</v>
      </c>
      <c r="AD501" s="16">
        <f>IF( 数据!AD501&lt;=6,(数据!AD501-1)*权重!T$48,              IF(数据!AD501&lt;=12, 5*权重!T$48+(数据!AD501-6)*权重!T$49,                              5*权重!T$48+6*权重!T$49+(数据!AD501-12)*权重!T$51              )
 )</f>
        <v>-1.5999999999999996</v>
      </c>
      <c r="AE501" s="16">
        <f>IF( 数据!AE501&lt;=6,(数据!AE501-1)*权重!U$48,              IF(数据!AE501&lt;=10, 5*权重!U$48+(数据!AE501-4)*权重!U$50,                              5*权重!U$48+4*权重!U$50+(数据!AE501-10)*权重!U$52              )  )</f>
        <v>-2.4499999999999993</v>
      </c>
      <c r="AF501" s="16">
        <f>IF( 数据!AF501&lt;=6,(数据!AF501-1)*权重!V$48,              IF(数据!AF501&lt;=10, 5*权重!V$48+(数据!AF501-4)*权重!V$50,                              5*权重!V$48+4*权重!V$50+(数据!AF501-10)*权重!V$52              )  )</f>
        <v>6.5250000000000004</v>
      </c>
      <c r="AG501" s="16">
        <f>IF( 数据!AG501&lt;=6,(数据!AG501-1)*权重!W$48,              IF(数据!AG501&lt;=12, 5*权重!W$48+(数据!AG501-6)*权重!W$49,                              5*权重!W$48+6*权重!W$49+(数据!AG501-12)*权重!W$51              )
 )</f>
        <v>5.7</v>
      </c>
      <c r="AH501" s="16">
        <f>IF( 数据!AH501&lt;=6,(数据!AH501-1)*权重!X$48,              IF(数据!AH501&lt;=10, 5*权重!X$48+(数据!AH501-4)*权重!X$50,                              5*权重!X$48+4*权重!X$50+(数据!AH501-10)*权重!X$52              )  )</f>
        <v>-0.16249999999999998</v>
      </c>
      <c r="AI501" s="16">
        <f>IF( 数据!AI501&lt;=6,(数据!AI501-1)*权重!Y$48,              IF(数据!AI501&lt;=12, 5*权重!Y$48+(数据!AI501-6)*权重!Y$49,                              5*权重!Y$48+6*权重!Y$49+(数据!AI501-12)*权重!Y$51              )
 )</f>
        <v>0.13333333333333336</v>
      </c>
      <c r="AJ501" s="16">
        <f>IF( 数据!AJ501&lt;=6,(数据!AJ501-1)*权重!Z$48,              IF(数据!AJ501&lt;=10, 5*权重!Z$48+(数据!AJ501-4)*权重!Z$50,                              5*权重!Z$48+4*权重!Z$50+(数据!AJ501-10)*权重!Z$52              )  )</f>
        <v>9.8375000000000004</v>
      </c>
      <c r="AK501" s="16">
        <f>IF( 数据!AK501&lt;=6,(数据!AK501-1)*权重!AA$48,              IF(数据!AK501&lt;=10, 5*权重!AA$48+(数据!AK501-4)*权重!AA$50,                              5*权重!AA$48+4*权重!AA$50+(数据!AK501-10)*权重!AA$52              )  )</f>
        <v>-1.1000000000000001</v>
      </c>
      <c r="AL501" s="16">
        <f>IF( 数据!AL501&lt;=6,(数据!AL501-1)*权重!AB$48,              IF(数据!AL501&lt;=12, 5*权重!AB$48+(数据!AL501-6)*权重!AB$49,                              5*权重!AB$48+6*权重!AB$49+(数据!AL501-12)*权重!AB$51              )
 )</f>
        <v>12.6</v>
      </c>
      <c r="AM501" s="16">
        <f>IF( 数据!AM501&lt;=6,(数据!AM501-1)*权重!AC$48,              IF(数据!AM501&lt;=12, 5*权重!AC$48+(数据!AM501-6)*权重!AC$49,                              5*权重!AC$48+6*权重!AC$49+(数据!AM501-12)*权重!AC$51              )
 )</f>
        <v>8.1</v>
      </c>
      <c r="AN501" s="16">
        <f>IF( 数据!AN501&lt;=6,(数据!AN501-1)*权重!AD$48,              IF(数据!AN501&lt;=12, 5*权重!AD$48+(数据!AN501-6)*权重!AD$49,                              5*权重!AD$48+6*权重!AD$49+(数据!AN501-12)*权重!AD$51              )
 )</f>
        <v>53.458333333333329</v>
      </c>
      <c r="AO501" s="16">
        <f>IF( 数据!AO501&lt;=6,(数据!AO501-1)*权重!AE$48,              IF(数据!AO501&lt;=12, 5*权重!AE$48+(数据!AO501-6)*权重!AE$49,                              5*权重!AE$48+6*权重!AE$49+(数据!AO501-12)*权重!AE$51              )
 )</f>
        <v>25.5</v>
      </c>
      <c r="AP501" s="16">
        <f>IF( 数据!AP501&lt;=6,(数据!AP501-1)*权重!AF$48,              IF(数据!AP501&lt;=12, 5*权重!AF$48+(数据!AP501-6)*权重!AF$49,                              5*权重!AF$48+6*权重!AF$49+(数据!AP501-12)*权重!AF$51              )
 )</f>
        <v>13.5</v>
      </c>
      <c r="AQ501" s="16">
        <f>IF( 数据!AQ501&lt;=6,(数据!AQ501-1)*权重!AG$48,              IF(数据!AQ501&lt;=12, 5*权重!AG$48+(数据!AQ501-6)*权重!AG$49,                              5*权重!AG$48+6*权重!AG$49+(数据!AQ501-12)*权重!AG$51              )
 )</f>
        <v>16.133333333333333</v>
      </c>
      <c r="AR501" s="16">
        <f>IF( 数据!AR501&lt;=6,(数据!AR501-1)*权重!AH$48,              IF(数据!AR501&lt;=12, 5*权重!AH$48+(数据!AR501-6)*权重!AH$49,                              5*权重!AH$48+6*权重!AH$49+(数据!AR501-12)*权重!AH$51              )
 )</f>
        <v>10.033333333333333</v>
      </c>
      <c r="AS501" s="16">
        <f>IF( 数据!AS501&lt;=6,(数据!AS501-1)*权重!AI$48,              IF(数据!AS501&lt;=12, 5*权重!AI$48+(数据!AS501-6)*权重!AI$49,                              5*权重!AI$48+6*权重!AI$49+(数据!AS501-12)*权重!AI$51              )
 )</f>
        <v>5.7000000000000011</v>
      </c>
      <c r="AT501" s="16">
        <f>IF( 数据!AT501&lt;=6,(数据!AT501-1)*权重!AJ$48,              IF(数据!AT501&lt;=12, 5*权重!AJ$48+(数据!AT501-6)*权重!AJ$49,                              5*权重!AJ$48+6*权重!AJ$49+(数据!AT501-12)*权重!AJ$51              )
 )</f>
        <v>42.083333333333336</v>
      </c>
      <c r="AU501" s="16">
        <f>IF( 数据!AU501&lt;=6,(数据!AU501-1)*权重!AK$48,              IF(数据!AU501&lt;=12, 5*权重!AK$48+(数据!AU501-6)*权重!AK$49,                              5*权重!AK$48+6*权重!AK$49+(数据!AU501-12)*权重!AK$51              )
 )</f>
        <v>13.899999999999999</v>
      </c>
      <c r="AV501" s="16">
        <f>IF( 数据!AV501&lt;=6,(数据!AV501-1)*权重!AL$48,              IF(数据!AV501&lt;=10, 5*权重!AL$48+(数据!AV501-4)*权重!AL$50,                              5*权重!AL$48+4*权重!AL$50+(数据!AV501-10)*权重!AL$52              )  )</f>
        <v>2.9749999999999996</v>
      </c>
      <c r="AW501" s="16">
        <f>IF( 数据!AW501&lt;=6,(数据!AW501-1)*权重!AM$48,              IF(数据!AW501&lt;=10, 5*权重!AM$48+(数据!AW501-4)*权重!AM$50,                              5*权重!AM$48+4*权重!AM$50+(数据!AW501-10)*权重!AM$52              )  )</f>
        <v>3.0750000000000002</v>
      </c>
      <c r="AX501" s="16">
        <f>IF( 数据!AX501&lt;=6,(数据!AX501-1)*权重!AN$48,              IF(数据!AX501&lt;=10, 5*权重!AN$48+(数据!AX501-4)*权重!AN$50,                              5*权重!AN$48+4*权重!AN$50+(数据!AX501-10)*权重!AN$52              )  )</f>
        <v>20.399999999999999</v>
      </c>
      <c r="AY501" s="8">
        <v>12</v>
      </c>
      <c r="AZ501" s="8">
        <v>12</v>
      </c>
      <c r="BA501" s="8">
        <v>14</v>
      </c>
      <c r="BB501" s="8">
        <v>12</v>
      </c>
      <c r="BC501" s="8">
        <v>15</v>
      </c>
      <c r="BD501" s="8">
        <v>16</v>
      </c>
      <c r="BE501" s="8">
        <v>12</v>
      </c>
      <c r="BF501" s="8">
        <v>14</v>
      </c>
      <c r="BG501" s="8">
        <v>9</v>
      </c>
      <c r="BH501" s="8">
        <v>13</v>
      </c>
      <c r="BI501" s="8">
        <v>14</v>
      </c>
      <c r="BJ501" s="8" t="s">
        <v>26</v>
      </c>
      <c r="BK501" s="8" t="s">
        <v>20</v>
      </c>
      <c r="BL501" s="8">
        <v>14</v>
      </c>
      <c r="BM501" s="8" t="s">
        <v>26</v>
      </c>
      <c r="BN501" s="8"/>
      <c r="BO501" s="8" t="s">
        <v>26</v>
      </c>
      <c r="BP501" s="34">
        <v>46934</v>
      </c>
      <c r="BQ501" s="8" t="s">
        <v>21</v>
      </c>
      <c r="BR501" s="8" t="s">
        <v>156</v>
      </c>
    </row>
    <row r="502" spans="1:70" ht="15.5" thickBot="1" x14ac:dyDescent="0.35">
      <c r="A502" s="8" t="s">
        <v>26</v>
      </c>
      <c r="B502" s="16">
        <f t="shared" si="19"/>
        <v>415.31916666666672</v>
      </c>
      <c r="C502" s="8" t="s">
        <v>856</v>
      </c>
      <c r="D502" s="8" t="s">
        <v>154</v>
      </c>
      <c r="E502" s="33">
        <v>1</v>
      </c>
      <c r="F502" s="8">
        <v>0</v>
      </c>
      <c r="G502" s="8" t="s">
        <v>22</v>
      </c>
      <c r="H502" s="8" t="s">
        <v>599</v>
      </c>
      <c r="I502" s="8">
        <v>28</v>
      </c>
      <c r="J502" s="8">
        <v>127</v>
      </c>
      <c r="K502" s="8">
        <v>138</v>
      </c>
      <c r="L502" s="16">
        <f>IF( 数据!L502&lt;=6,(数据!L502-1)*权重!B$48,              IF(数据!L502&lt;=12, 5*权重!B$48+(数据!L502-6)*权重!B$49,                              5*权重!B$48+6*权重!B$49+(数据!L502-12)*权重!B$51              )
 )</f>
        <v>3.1666666666666665</v>
      </c>
      <c r="M502" s="16">
        <f>IF( 数据!M502&lt;=6,(数据!M502-1)*权重!C$48,              IF(数据!M502&lt;=12, 5*权重!C$48+(数据!M502-6)*权重!C$49,                              5*权重!C$48+6*权重!C$49+(数据!M502-12)*权重!C$51              )
 )</f>
        <v>2.1</v>
      </c>
      <c r="N502" s="16">
        <f>IF( 数据!N502&lt;=6,(数据!N502-1)*权重!D$48,              IF(数据!N502&lt;=12, 5*权重!D$48+(数据!N502-6)*权重!D$49,                              5*权重!D$48+6*权重!D$49+(数据!N502-12)*权重!D$51              )
 )</f>
        <v>0.64</v>
      </c>
      <c r="O502" s="16">
        <f>IF( 数据!O502&lt;=6,(数据!O502-1)*权重!E$48,              IF(数据!O502&lt;=12, 5*权重!E$48+(数据!O502-6)*权重!E$49,                              5*权重!E$48+6*权重!E$49+(数据!O502-12)*权重!E$51              )
 )</f>
        <v>0</v>
      </c>
      <c r="P502" s="16">
        <f>IF( 数据!P502&lt;=6,(数据!P502-1)*权重!F$48,              IF(数据!P502&lt;=12, 5*权重!F$48+(数据!P502-6)*权重!F$49,                              5*权重!F$48+6*权重!F$49+(数据!P502-12)*权重!F$51              )
 )</f>
        <v>-3.1166666666666663</v>
      </c>
      <c r="Q502" s="16">
        <f>IF( 数据!Q502&lt;=6,(数据!Q502-1)*权重!G$48,              IF(数据!Q502&lt;=12, 5*权重!G$48+(数据!Q502-6)*权重!G$49,                              5*权重!G$48+6*权重!G$49+(数据!Q502-12)*权重!G$51              )
 )</f>
        <v>0</v>
      </c>
      <c r="R502" s="16">
        <f>IF( 数据!R502&lt;=6,(数据!R502-1)*权重!H$48,              IF(数据!R502&lt;=12, 5*权重!H$48+(数据!R502-6)*权重!H$49,                              5*权重!H$48+6*权重!H$49+(数据!R502-12)*权重!H$51              )
 )</f>
        <v>0</v>
      </c>
      <c r="S502" s="16">
        <f>IF( 数据!S502&lt;=6,(数据!S502-1)*权重!I$48,              IF(数据!S502&lt;=12, 5*权重!I$48+(数据!S502-6)*权重!I$49,                              5*权重!I$48+6*权重!I$49+(数据!S502-12)*权重!I$51              )
 )</f>
        <v>15.2</v>
      </c>
      <c r="T502" s="16">
        <f>IF( 数据!T502&lt;=6,(数据!T502-1)*权重!J$48,              IF(数据!T502&lt;=12, 5*权重!J$48+(数据!T502-6)*权重!J$49,                              5*权重!J$48+6*权重!J$49+(数据!T502-12)*权重!J$51              )
 )</f>
        <v>2.8</v>
      </c>
      <c r="U502" s="16">
        <f>IF( 数据!U502&lt;=6,(数据!U502-1)*权重!K$48,              IF(数据!U502&lt;=12, 5*权重!K$48+(数据!U502-6)*权重!K$49,                              5*权重!K$48+6*权重!K$49+(数据!U502-12)*权重!K$51              )
 )</f>
        <v>0</v>
      </c>
      <c r="V502" s="16">
        <f>IF( 数据!V502&lt;=6,(数据!V502-1)*权重!L$48,              IF(数据!V502&lt;=12, 5*权重!L$48+(数据!V502-6)*权重!L$49,                              5*权重!L$48+6*权重!L$49+(数据!V502-12)*权重!L$51              )
 )</f>
        <v>8.1666666666666679</v>
      </c>
      <c r="W502" s="16">
        <f>IF( 数据!W502&lt;=6,(数据!W502-1)*权重!M$48,              IF(数据!W502&lt;=12, 5*权重!M$48+(数据!W502-6)*权重!M$49,                              5*权重!M$48+6*权重!M$49+(数据!W502-12)*权重!M$51              )
 )</f>
        <v>0.1333333333333333</v>
      </c>
      <c r="X502" s="16">
        <f>IF( 数据!X502&lt;=6,(数据!X502-1)*权重!N$48,              IF(数据!X502&lt;=12, 5*权重!N$48+(数据!X502-6)*权重!N$49,                              5*权重!N$48+6*权重!N$49+(数据!X502-12)*权重!N$51              )
 )</f>
        <v>2.1333333333333333</v>
      </c>
      <c r="Y502" s="16">
        <f>IF( 数据!Y502&lt;=6,(数据!Y502-1)*权重!O$48,              IF(数据!Y502&lt;=12, 5*权重!O$48+(数据!Y502-6)*权重!O$49,                              5*权重!O$48+6*权重!O$49+(数据!Y502-12)*权重!O$51              )
 )</f>
        <v>1.7</v>
      </c>
      <c r="Z502" s="16">
        <f>IF( 数据!Z502&lt;=6,(数据!Z502-1)*权重!P$48,              IF(数据!Z502&lt;=10, 5*权重!P$48+(数据!Z502-4)*权重!P$50,                              5*权重!P$48+4*权重!P$50+(数据!Z502-10)*权重!P$52              )  )</f>
        <v>-1.425</v>
      </c>
      <c r="AA502" s="16">
        <f>IF( 数据!AA502&lt;=6,(数据!AA502-1)*权重!Q$48,              IF(数据!AA502&lt;=12, 5*权重!Q$48+(数据!AA502-6)*权重!Q$49,                              5*权重!Q$48+6*权重!Q$49+(数据!AA502-12)*权重!Q$51              )
 )</f>
        <v>7.1</v>
      </c>
      <c r="AB502" s="16">
        <f>IF( 数据!AB502&lt;=6,(数据!AB502-1)*权重!R$48,              IF(数据!AB502&lt;=10, 5*权重!R$48+(数据!AB502-4)*权重!R$50,                              5*权重!R$48+4*权重!R$50+(数据!AB502-10)*权重!R$52              )  )</f>
        <v>54.5</v>
      </c>
      <c r="AC502" s="16">
        <f>IF( 数据!AC502&lt;=6,(数据!AC502-1)*权重!S$48,              IF(数据!AC502&lt;=12, 5*权重!S$48+(数据!AC502-6)*权重!S$49,                              5*权重!S$48+6*权重!S$49+(数据!AC502-12)*权重!S$51              )
 )</f>
        <v>18.75</v>
      </c>
      <c r="AD502" s="16">
        <f>IF( 数据!AD502&lt;=6,(数据!AD502-1)*权重!T$48,              IF(数据!AD502&lt;=12, 5*权重!T$48+(数据!AD502-6)*权重!T$49,                              5*权重!T$48+6*权重!T$49+(数据!AD502-12)*权重!T$51              )
 )</f>
        <v>-1.2333333333333329</v>
      </c>
      <c r="AE502" s="16">
        <f>IF( 数据!AE502&lt;=6,(数据!AE502-1)*权重!U$48,              IF(数据!AE502&lt;=10, 5*权重!U$48+(数据!AE502-4)*权重!U$50,                              5*权重!U$48+4*权重!U$50+(数据!AE502-10)*权重!U$52              )  )</f>
        <v>-1.7999999999999994</v>
      </c>
      <c r="AF502" s="16">
        <f>IF( 数据!AF502&lt;=6,(数据!AF502-1)*权重!V$48,              IF(数据!AF502&lt;=10, 5*权重!V$48+(数据!AF502-4)*权重!V$50,                              5*权重!V$48+4*权重!V$50+(数据!AF502-10)*权重!V$52              )  )</f>
        <v>6.0750000000000002</v>
      </c>
      <c r="AG502" s="16">
        <f>IF( 数据!AG502&lt;=6,(数据!AG502-1)*权重!W$48,              IF(数据!AG502&lt;=12, 5*权重!W$48+(数据!AG502-6)*权重!W$49,                              5*权重!W$48+6*权重!W$49+(数据!AG502-12)*权重!W$51              )
 )</f>
        <v>4.4000000000000004</v>
      </c>
      <c r="AH502" s="16">
        <f>IF( 数据!AH502&lt;=6,(数据!AH502-1)*权重!X$48,              IF(数据!AH502&lt;=10, 5*权重!X$48+(数据!AH502-4)*权重!X$50,                              5*权重!X$48+4*权重!X$50+(数据!AH502-10)*权重!X$52              )  )</f>
        <v>-0.16249999999999998</v>
      </c>
      <c r="AI502" s="16">
        <f>IF( 数据!AI502&lt;=6,(数据!AI502-1)*权重!Y$48,              IF(数据!AI502&lt;=12, 5*权重!Y$48+(数据!AI502-6)*权重!Y$49,                              5*权重!Y$48+6*权重!Y$49+(数据!AI502-12)*权重!Y$51              )
 )</f>
        <v>0.26666666666666666</v>
      </c>
      <c r="AJ502" s="16">
        <f>IF( 数据!AJ502&lt;=6,(数据!AJ502-1)*权重!Z$48,              IF(数据!AJ502&lt;=10, 5*权重!Z$48+(数据!AJ502-4)*权重!Z$50,                              5*权重!Z$48+4*权重!Z$50+(数据!AJ502-10)*权重!Z$52              )  )</f>
        <v>8.6625000000000014</v>
      </c>
      <c r="AK502" s="16">
        <f>IF( 数据!AK502&lt;=6,(数据!AK502-1)*权重!AA$48,              IF(数据!AK502&lt;=10, 5*权重!AA$48+(数据!AK502-4)*权重!AA$50,                              5*权重!AA$48+4*权重!AA$50+(数据!AK502-10)*权重!AA$52              )  )</f>
        <v>-1.625</v>
      </c>
      <c r="AL502" s="16">
        <f>IF( 数据!AL502&lt;=6,(数据!AL502-1)*权重!AB$48,              IF(数据!AL502&lt;=12, 5*权重!AB$48+(数据!AL502-6)*权重!AB$49,                              5*权重!AB$48+6*权重!AB$49+(数据!AL502-12)*权重!AB$51              )
 )</f>
        <v>13.5</v>
      </c>
      <c r="AM502" s="16">
        <f>IF( 数据!AM502&lt;=6,(数据!AM502-1)*权重!AC$48,              IF(数据!AM502&lt;=12, 5*权重!AC$48+(数据!AM502-6)*权重!AC$49,                              5*权重!AC$48+6*权重!AC$49+(数据!AM502-12)*权重!AC$51              )
 )</f>
        <v>8.2333333333333343</v>
      </c>
      <c r="AN502" s="16">
        <f>IF( 数据!AN502&lt;=6,(数据!AN502-1)*权重!AD$48,              IF(数据!AN502&lt;=12, 5*权重!AD$48+(数据!AN502-6)*权重!AD$49,                              5*权重!AD$48+6*权重!AD$49+(数据!AN502-12)*权重!AD$51              )
 )</f>
        <v>86.791666666666657</v>
      </c>
      <c r="AO502" s="16">
        <f>IF( 数据!AO502&lt;=6,(数据!AO502-1)*权重!AE$48,              IF(数据!AO502&lt;=12, 5*权重!AE$48+(数据!AO502-6)*权重!AE$49,                              5*权重!AE$48+6*权重!AE$49+(数据!AO502-12)*权重!AE$51              )
 )</f>
        <v>6.9666666666666668</v>
      </c>
      <c r="AP502" s="16">
        <f>IF( 数据!AP502&lt;=6,(数据!AP502-1)*权重!AF$48,              IF(数据!AP502&lt;=12, 5*权重!AF$48+(数据!AP502-6)*权重!AF$49,                              5*权重!AF$48+6*权重!AF$49+(数据!AP502-12)*权重!AF$51              )
 )</f>
        <v>16.399999999999999</v>
      </c>
      <c r="AQ502" s="16">
        <f>IF( 数据!AQ502&lt;=6,(数据!AQ502-1)*权重!AG$48,              IF(数据!AQ502&lt;=12, 5*权重!AG$48+(数据!AQ502-6)*权重!AG$49,                              5*权重!AG$48+6*权重!AG$49+(数据!AQ502-12)*权重!AG$51              )
 )</f>
        <v>18.316666666666666</v>
      </c>
      <c r="AR502" s="16">
        <f>IF( 数据!AR502&lt;=6,(数据!AR502-1)*权重!AH$48,              IF(数据!AR502&lt;=12, 5*权重!AH$48+(数据!AR502-6)*权重!AH$49,                              5*权重!AH$48+6*权重!AH$49+(数据!AR502-12)*权重!AH$51              )
 )</f>
        <v>10.033333333333333</v>
      </c>
      <c r="AS502" s="16">
        <f>IF( 数据!AS502&lt;=6,(数据!AS502-1)*权重!AI$48,              IF(数据!AS502&lt;=12, 5*权重!AI$48+(数据!AS502-6)*权重!AI$49,                              5*权重!AI$48+6*权重!AI$49+(数据!AS502-12)*权重!AI$51              )
 )</f>
        <v>-0.71666666666666656</v>
      </c>
      <c r="AT502" s="16">
        <f>IF( 数据!AT502&lt;=6,(数据!AT502-1)*权重!AJ$48,              IF(数据!AT502&lt;=12, 5*权重!AJ$48+(数据!AT502-6)*权重!AJ$49,                              5*权重!AJ$48+6*权重!AJ$49+(数据!AT502-12)*权重!AJ$51              )
 )</f>
        <v>86.5</v>
      </c>
      <c r="AU502" s="16">
        <f>IF( 数据!AU502&lt;=6,(数据!AU502-1)*权重!AK$48,              IF(数据!AU502&lt;=12, 5*权重!AK$48+(数据!AU502-6)*权重!AK$49,                              5*权重!AK$48+6*权重!AK$49+(数据!AU502-12)*权重!AK$51              )
 )</f>
        <v>14.499999999999998</v>
      </c>
      <c r="AV502" s="16">
        <f>IF( 数据!AV502&lt;=6,(数据!AV502-1)*权重!AL$48,              IF(数据!AV502&lt;=10, 5*权重!AL$48+(数据!AV502-4)*权重!AL$50,                              5*权重!AL$48+4*权重!AL$50+(数据!AV502-10)*权重!AL$52              )  )</f>
        <v>2</v>
      </c>
      <c r="AW502" s="16">
        <f>IF( 数据!AW502&lt;=6,(数据!AW502-1)*权重!AM$48,              IF(数据!AW502&lt;=10, 5*权重!AM$48+(数据!AW502-4)*权重!AM$50,                              5*权重!AM$48+4*权重!AM$50+(数据!AW502-10)*权重!AM$52              )  )</f>
        <v>3.45</v>
      </c>
      <c r="AX502" s="16">
        <f>IF( 数据!AX502&lt;=6,(数据!AX502-1)*权重!AN$48,              IF(数据!AX502&lt;=10, 5*权重!AN$48+(数据!AX502-4)*权重!AN$50,                              5*权重!AN$48+4*权重!AN$50+(数据!AX502-10)*权重!AN$52              )  )</f>
        <v>22.912499999999998</v>
      </c>
      <c r="AY502" s="8">
        <v>2</v>
      </c>
      <c r="AZ502" s="8">
        <v>2</v>
      </c>
      <c r="BA502" s="8">
        <v>3</v>
      </c>
      <c r="BB502" s="8">
        <v>3</v>
      </c>
      <c r="BC502" s="8">
        <v>2</v>
      </c>
      <c r="BD502" s="8">
        <v>3</v>
      </c>
      <c r="BE502" s="8">
        <v>2</v>
      </c>
      <c r="BF502" s="8">
        <v>3</v>
      </c>
      <c r="BG502" s="8">
        <v>3</v>
      </c>
      <c r="BH502" s="8">
        <v>2</v>
      </c>
      <c r="BI502" s="8">
        <v>3</v>
      </c>
      <c r="BJ502" s="8" t="s">
        <v>26</v>
      </c>
      <c r="BK502" s="8" t="s">
        <v>20</v>
      </c>
      <c r="BL502" s="8">
        <v>15</v>
      </c>
      <c r="BM502" s="8" t="s">
        <v>26</v>
      </c>
      <c r="BN502" s="8"/>
      <c r="BO502" s="8">
        <v>91</v>
      </c>
      <c r="BP502" s="34">
        <v>47299</v>
      </c>
      <c r="BQ502" s="8" t="s">
        <v>21</v>
      </c>
      <c r="BR502" s="8" t="s">
        <v>156</v>
      </c>
    </row>
    <row r="503" spans="1:70" ht="15.5" thickBot="1" x14ac:dyDescent="0.35">
      <c r="A503" s="8" t="s">
        <v>26</v>
      </c>
      <c r="B503" s="16">
        <f t="shared" si="19"/>
        <v>392.79666666666668</v>
      </c>
      <c r="C503" s="8" t="s">
        <v>857</v>
      </c>
      <c r="D503" s="8" t="s">
        <v>154</v>
      </c>
      <c r="E503" s="33">
        <v>1</v>
      </c>
      <c r="F503" s="8">
        <v>0</v>
      </c>
      <c r="G503" s="8" t="s">
        <v>19</v>
      </c>
      <c r="H503" s="8" t="s">
        <v>315</v>
      </c>
      <c r="I503" s="8">
        <v>24</v>
      </c>
      <c r="J503" s="8">
        <v>138</v>
      </c>
      <c r="K503" s="8">
        <v>146</v>
      </c>
      <c r="L503" s="16">
        <f>IF( 数据!L503&lt;=6,(数据!L503-1)*权重!B$48,              IF(数据!L503&lt;=12, 5*权重!B$48+(数据!L503-6)*权重!B$49,                              5*权重!B$48+6*权重!B$49+(数据!L503-12)*权重!B$51              )
 )</f>
        <v>4.4000000000000004</v>
      </c>
      <c r="M503" s="16">
        <f>IF( 数据!M503&lt;=6,(数据!M503-1)*权重!C$48,              IF(数据!M503&lt;=12, 5*权重!C$48+(数据!M503-6)*权重!C$49,                              5*权重!C$48+6*权重!C$49+(数据!M503-12)*权重!C$51              )
 )</f>
        <v>1.3333333333333335</v>
      </c>
      <c r="N503" s="16">
        <f>IF( 数据!N503&lt;=6,(数据!N503-1)*权重!D$48,              IF(数据!N503&lt;=12, 5*权重!D$48+(数据!N503-6)*权重!D$49,                              5*权重!D$48+6*权重!D$49+(数据!N503-12)*权重!D$51              )
 )</f>
        <v>-0.28666666666666663</v>
      </c>
      <c r="O503" s="16">
        <f>IF( 数据!O503&lt;=6,(数据!O503-1)*权重!E$48,              IF(数据!O503&lt;=12, 5*权重!E$48+(数据!O503-6)*权重!E$49,                              5*权重!E$48+6*权重!E$49+(数据!O503-12)*权重!E$51              )
 )</f>
        <v>0</v>
      </c>
      <c r="P503" s="16">
        <f>IF( 数据!P503&lt;=6,(数据!P503-1)*权重!F$48,              IF(数据!P503&lt;=12, 5*权重!F$48+(数据!P503-6)*权重!F$49,                              5*权重!F$48+6*权重!F$49+(数据!P503-12)*权重!F$51              )
 )</f>
        <v>-2.3499999999999996</v>
      </c>
      <c r="Q503" s="16">
        <f>IF( 数据!Q503&lt;=6,(数据!Q503-1)*权重!G$48,              IF(数据!Q503&lt;=12, 5*权重!G$48+(数据!Q503-6)*权重!G$49,                              5*权重!G$48+6*权重!G$49+(数据!Q503-12)*权重!G$51              )
 )</f>
        <v>0</v>
      </c>
      <c r="R503" s="16">
        <f>IF( 数据!R503&lt;=6,(数据!R503-1)*权重!H$48,              IF(数据!R503&lt;=12, 5*权重!H$48+(数据!R503-6)*权重!H$49,                              5*权重!H$48+6*权重!H$49+(数据!R503-12)*权重!H$51              )
 )</f>
        <v>0</v>
      </c>
      <c r="S503" s="16">
        <f>IF( 数据!S503&lt;=6,(数据!S503-1)*权重!I$48,              IF(数据!S503&lt;=12, 5*权重!I$48+(数据!S503-6)*权重!I$49,                              5*权重!I$48+6*权重!I$49+(数据!S503-12)*权重!I$51              )
 )</f>
        <v>19.299999999999997</v>
      </c>
      <c r="T503" s="16">
        <f>IF( 数据!T503&lt;=6,(数据!T503-1)*权重!J$48,              IF(数据!T503&lt;=12, 5*权重!J$48+(数据!T503-6)*权重!J$49,                              5*权重!J$48+6*权重!J$49+(数据!T503-12)*权重!J$51              )
 )</f>
        <v>1.0333333333333332</v>
      </c>
      <c r="U503" s="16">
        <f>IF( 数据!U503&lt;=6,(数据!U503-1)*权重!K$48,              IF(数据!U503&lt;=12, 5*权重!K$48+(数据!U503-6)*权重!K$49,                              5*权重!K$48+6*权重!K$49+(数据!U503-12)*权重!K$51              )
 )</f>
        <v>0</v>
      </c>
      <c r="V503" s="16">
        <f>IF( 数据!V503&lt;=6,(数据!V503-1)*权重!L$48,              IF(数据!V503&lt;=12, 5*权重!L$48+(数据!V503-6)*权重!L$49,                              5*权重!L$48+6*权重!L$49+(数据!V503-12)*权重!L$51              )
 )</f>
        <v>8.1666666666666679</v>
      </c>
      <c r="W503" s="16">
        <f>IF( 数据!W503&lt;=6,(数据!W503-1)*权重!M$48,              IF(数据!W503&lt;=12, 5*权重!M$48+(数据!W503-6)*权重!M$49,                              5*权重!M$48+6*权重!M$49+(数据!W503-12)*权重!M$51              )
 )</f>
        <v>0.76666666666666661</v>
      </c>
      <c r="X503" s="16">
        <f>IF( 数据!X503&lt;=6,(数据!X503-1)*权重!N$48,              IF(数据!X503&lt;=12, 5*权重!N$48+(数据!X503-6)*权重!N$49,                              5*权重!N$48+6*权重!N$49+(数据!X503-12)*权重!N$51              )
 )</f>
        <v>2.2999999999999998</v>
      </c>
      <c r="Y503" s="16">
        <f>IF( 数据!Y503&lt;=6,(数据!Y503-1)*权重!O$48,              IF(数据!Y503&lt;=12, 5*权重!O$48+(数据!Y503-6)*权重!O$49,                              5*权重!O$48+6*权重!O$49+(数据!Y503-12)*权重!O$51              )
 )</f>
        <v>2.5333333333333332</v>
      </c>
      <c r="Z503" s="16">
        <f>IF( 数据!Z503&lt;=6,(数据!Z503-1)*权重!P$48,              IF(数据!Z503&lt;=10, 5*权重!P$48+(数据!Z503-4)*权重!P$50,                              5*权重!P$48+4*权重!P$50+(数据!Z503-10)*权重!P$52              )  )</f>
        <v>-1.25</v>
      </c>
      <c r="AA503" s="16">
        <f>IF( 数据!AA503&lt;=6,(数据!AA503-1)*权重!Q$48,              IF(数据!AA503&lt;=12, 5*权重!Q$48+(数据!AA503-6)*权重!Q$49,                              5*权重!Q$48+6*权重!Q$49+(数据!AA503-12)*权重!Q$51              )
 )</f>
        <v>4.9333333333333327</v>
      </c>
      <c r="AB503" s="16">
        <f>IF( 数据!AB503&lt;=6,(数据!AB503-1)*权重!R$48,              IF(数据!AB503&lt;=10, 5*权重!R$48+(数据!AB503-4)*权重!R$50,                              5*权重!R$48+4*权重!R$50+(数据!AB503-10)*权重!R$52              )  )</f>
        <v>56</v>
      </c>
      <c r="AC503" s="16">
        <f>IF( 数据!AC503&lt;=6,(数据!AC503-1)*权重!S$48,              IF(数据!AC503&lt;=12, 5*权重!S$48+(数据!AC503-6)*权重!S$49,                              5*权重!S$48+6*权重!S$49+(数据!AC503-12)*权重!S$51              )
 )</f>
        <v>21.55</v>
      </c>
      <c r="AD503" s="16">
        <f>IF( 数据!AD503&lt;=6,(数据!AD503-1)*权重!T$48,              IF(数据!AD503&lt;=12, 5*权重!T$48+(数据!AD503-6)*权重!T$49,                              5*权重!T$48+6*权重!T$49+(数据!AD503-12)*权重!T$51              )
 )</f>
        <v>-1.2333333333333329</v>
      </c>
      <c r="AE503" s="16">
        <f>IF( 数据!AE503&lt;=6,(数据!AE503-1)*权重!U$48,              IF(数据!AE503&lt;=10, 5*权重!U$48+(数据!AE503-4)*权重!U$50,                              5*权重!U$48+4*权重!U$50+(数据!AE503-10)*权重!U$52              )  )</f>
        <v>-2.7249999999999996</v>
      </c>
      <c r="AF503" s="16">
        <f>IF( 数据!AF503&lt;=6,(数据!AF503-1)*权重!V$48,              IF(数据!AF503&lt;=10, 5*权重!V$48+(数据!AF503-4)*权重!V$50,                              5*权重!V$48+4*权重!V$50+(数据!AF503-10)*权重!V$52              )  )</f>
        <v>6.3000000000000007</v>
      </c>
      <c r="AG503" s="16">
        <f>IF( 数据!AG503&lt;=6,(数据!AG503-1)*权重!W$48,              IF(数据!AG503&lt;=12, 5*权重!W$48+(数据!AG503-6)*权重!W$49,                              5*权重!W$48+6*权重!W$49+(数据!AG503-12)*权重!W$51              )
 )</f>
        <v>3.6999999999999997</v>
      </c>
      <c r="AH503" s="16">
        <f>IF( 数据!AH503&lt;=6,(数据!AH503-1)*权重!X$48,              IF(数据!AH503&lt;=10, 5*权重!X$48+(数据!AH503-4)*权重!X$50,                              5*权重!X$48+4*权重!X$50+(数据!AH503-10)*权重!X$52              )  )</f>
        <v>-0.16249999999999998</v>
      </c>
      <c r="AI503" s="16">
        <f>IF( 数据!AI503&lt;=6,(数据!AI503-1)*权重!Y$48,              IF(数据!AI503&lt;=12, 5*权重!Y$48+(数据!AI503-6)*权重!Y$49,                              5*权重!Y$48+6*权重!Y$49+(数据!AI503-12)*权重!Y$51              )
 )</f>
        <v>0</v>
      </c>
      <c r="AJ503" s="16">
        <f>IF( 数据!AJ503&lt;=6,(数据!AJ503-1)*权重!Z$48,              IF(数据!AJ503&lt;=10, 5*权重!Z$48+(数据!AJ503-4)*权重!Z$50,                              5*权重!Z$48+4*权重!Z$50+(数据!AJ503-10)*权重!Z$52              )  )</f>
        <v>9.25</v>
      </c>
      <c r="AK503" s="16">
        <f>IF( 数据!AK503&lt;=6,(数据!AK503-1)*权重!AA$48,              IF(数据!AK503&lt;=10, 5*权重!AA$48+(数据!AK503-4)*权重!AA$50,                              5*权重!AA$48+4*权重!AA$50+(数据!AK503-10)*权重!AA$52              )  )</f>
        <v>-0.2</v>
      </c>
      <c r="AL503" s="16">
        <f>IF( 数据!AL503&lt;=6,(数据!AL503-1)*权重!AB$48,              IF(数据!AL503&lt;=12, 5*权重!AB$48+(数据!AL503-6)*权重!AB$49,                              5*权重!AB$48+6*权重!AB$49+(数据!AL503-12)*权重!AB$51              )
 )</f>
        <v>15.3</v>
      </c>
      <c r="AM503" s="16">
        <f>IF( 数据!AM503&lt;=6,(数据!AM503-1)*权重!AC$48,              IF(数据!AM503&lt;=12, 5*权重!AC$48+(数据!AM503-6)*权重!AC$49,                              5*权重!AC$48+6*权重!AC$49+(数据!AM503-12)*权重!AC$51              )
 )</f>
        <v>8.8666666666666671</v>
      </c>
      <c r="AN503" s="16">
        <f>IF( 数据!AN503&lt;=6,(数据!AN503-1)*权重!AD$48,              IF(数据!AN503&lt;=12, 5*权重!AD$48+(数据!AN503-6)*权重!AD$49,                              5*权重!AD$48+6*权重!AD$49+(数据!AN503-12)*权重!AD$51              )
 )</f>
        <v>72.604166666666671</v>
      </c>
      <c r="AO503" s="16">
        <f>IF( 数据!AO503&lt;=6,(数据!AO503-1)*权重!AE$48,              IF(数据!AO503&lt;=12, 5*权重!AE$48+(数据!AO503-6)*权重!AE$49,                              5*权重!AE$48+6*权重!AE$49+(数据!AO503-12)*权重!AE$51              )
 )</f>
        <v>4.2</v>
      </c>
      <c r="AP503" s="16">
        <f>IF( 数据!AP503&lt;=6,(数据!AP503-1)*权重!AF$48,              IF(数据!AP503&lt;=12, 5*权重!AF$48+(数据!AP503-6)*权重!AF$49,                              5*权重!AF$48+6*权重!AF$49+(数据!AP503-12)*权重!AF$51              )
 )</f>
        <v>14.466666666666667</v>
      </c>
      <c r="AQ503" s="16">
        <f>IF( 数据!AQ503&lt;=6,(数据!AQ503-1)*权重!AG$48,              IF(数据!AQ503&lt;=12, 5*权重!AG$48+(数据!AQ503-6)*权重!AG$49,                              5*权重!AG$48+6*权重!AG$49+(数据!AQ503-12)*权重!AG$51              )
 )</f>
        <v>17.8</v>
      </c>
      <c r="AR503" s="16">
        <f>IF( 数据!AR503&lt;=6,(数据!AR503-1)*权重!AH$48,              IF(数据!AR503&lt;=12, 5*权重!AH$48+(数据!AR503-6)*权重!AH$49,                              5*权重!AH$48+6*权重!AH$49+(数据!AR503-12)*权重!AH$51              )
 )</f>
        <v>14.566666666666665</v>
      </c>
      <c r="AS503" s="16">
        <f>IF( 数据!AS503&lt;=6,(数据!AS503-1)*权重!AI$48,              IF(数据!AS503&lt;=12, 5*权重!AI$48+(数据!AS503-6)*权重!AI$49,                              5*权重!AI$48+6*权重!AI$49+(数据!AS503-12)*权重!AI$51              )
 )</f>
        <v>-2</v>
      </c>
      <c r="AT503" s="16">
        <f>IF( 数据!AT503&lt;=6,(数据!AT503-1)*权重!AJ$48,              IF(数据!AT503&lt;=12, 5*权重!AJ$48+(数据!AT503-6)*权重!AJ$49,                              5*权重!AJ$48+6*权重!AJ$49+(数据!AT503-12)*权重!AJ$51              )
 )</f>
        <v>71.875</v>
      </c>
      <c r="AU503" s="16">
        <f>IF( 数据!AU503&lt;=6,(数据!AU503-1)*权重!AK$48,              IF(数据!AU503&lt;=12, 5*权重!AK$48+(数据!AU503-6)*权重!AK$49,                              5*权重!AK$48+6*权重!AK$49+(数据!AU503-12)*权重!AK$51              )
 )</f>
        <v>10.833333333333332</v>
      </c>
      <c r="AV503" s="16">
        <f>IF( 数据!AV503&lt;=6,(数据!AV503-1)*权重!AL$48,              IF(数据!AV503&lt;=10, 5*权重!AL$48+(数据!AV503-4)*权重!AL$50,                              5*权重!AL$48+4*权重!AL$50+(数据!AV503-10)*权重!AL$52              )  )</f>
        <v>2.9749999999999996</v>
      </c>
      <c r="AW503" s="16">
        <f>IF( 数据!AW503&lt;=6,(数据!AW503-1)*权重!AM$48,              IF(数据!AW503&lt;=10, 5*权重!AM$48+(数据!AW503-4)*权重!AM$50,                              5*权重!AM$48+4*权重!AM$50+(数据!AW503-10)*权重!AM$52              )  )</f>
        <v>4.2</v>
      </c>
      <c r="AX503" s="16">
        <f>IF( 数据!AX503&lt;=6,(数据!AX503-1)*权重!AN$48,              IF(数据!AX503&lt;=10, 5*权重!AN$48+(数据!AX503-4)*权重!AN$50,                              5*权重!AN$48+4*权重!AN$50+(数据!AX503-10)*权重!AN$52              )  )</f>
        <v>23.75</v>
      </c>
      <c r="AY503" s="8">
        <v>1</v>
      </c>
      <c r="AZ503" s="8">
        <v>1</v>
      </c>
      <c r="BA503" s="8">
        <v>3</v>
      </c>
      <c r="BB503" s="8">
        <v>3</v>
      </c>
      <c r="BC503" s="8">
        <v>1</v>
      </c>
      <c r="BD503" s="8">
        <v>3</v>
      </c>
      <c r="BE503" s="8">
        <v>2</v>
      </c>
      <c r="BF503" s="8">
        <v>3</v>
      </c>
      <c r="BG503" s="8">
        <v>2</v>
      </c>
      <c r="BH503" s="8">
        <v>1</v>
      </c>
      <c r="BI503" s="8">
        <v>3</v>
      </c>
      <c r="BJ503" s="8" t="s">
        <v>26</v>
      </c>
      <c r="BK503" s="8" t="s">
        <v>20</v>
      </c>
      <c r="BL503" s="8">
        <v>16</v>
      </c>
      <c r="BM503" s="8" t="s">
        <v>26</v>
      </c>
      <c r="BN503" s="8"/>
      <c r="BO503" s="8">
        <v>9</v>
      </c>
      <c r="BP503" s="34">
        <v>46203</v>
      </c>
      <c r="BQ503" s="8" t="s">
        <v>21</v>
      </c>
      <c r="BR503" s="8" t="s">
        <v>156</v>
      </c>
    </row>
    <row r="504" spans="1:70" ht="15.5" thickBot="1" x14ac:dyDescent="0.35">
      <c r="A504" s="8" t="s">
        <v>26</v>
      </c>
      <c r="B504" s="16">
        <f t="shared" si="19"/>
        <v>397.76583333333332</v>
      </c>
      <c r="C504" s="8" t="s">
        <v>858</v>
      </c>
      <c r="D504" s="8" t="s">
        <v>154</v>
      </c>
      <c r="E504" s="33">
        <v>1</v>
      </c>
      <c r="F504" s="8">
        <v>0</v>
      </c>
      <c r="G504" s="8" t="s">
        <v>634</v>
      </c>
      <c r="H504" s="8" t="s">
        <v>435</v>
      </c>
      <c r="I504" s="8">
        <v>22</v>
      </c>
      <c r="J504" s="8">
        <v>125</v>
      </c>
      <c r="K504" s="8">
        <v>139</v>
      </c>
      <c r="L504" s="16">
        <f>IF( 数据!L504&lt;=6,(数据!L504-1)*权重!B$48,              IF(数据!L504&lt;=12, 5*权重!B$48+(数据!L504-6)*权重!B$49,                              5*权重!B$48+6*权重!B$49+(数据!L504-12)*权重!B$51              )
 )</f>
        <v>3.4666666666666668</v>
      </c>
      <c r="M504" s="16">
        <f>IF( 数据!M504&lt;=6,(数据!M504-1)*权重!C$48,              IF(数据!M504&lt;=12, 5*权重!C$48+(数据!M504-6)*权重!C$49,                              5*权重!C$48+6*权重!C$49+(数据!M504-12)*权重!C$51              )
 )</f>
        <v>1.3333333333333335</v>
      </c>
      <c r="N504" s="16">
        <f>IF( 数据!N504&lt;=6,(数据!N504-1)*权重!D$48,              IF(数据!N504&lt;=12, 5*权重!D$48+(数据!N504-6)*权重!D$49,                              5*权重!D$48+6*权重!D$49+(数据!N504-12)*权重!D$51              )
 )</f>
        <v>-0.82999999999999985</v>
      </c>
      <c r="O504" s="16">
        <f>IF( 数据!O504&lt;=6,(数据!O504-1)*权重!E$48,              IF(数据!O504&lt;=12, 5*权重!E$48+(数据!O504-6)*权重!E$49,                              5*权重!E$48+6*权重!E$49+(数据!O504-12)*权重!E$51              )
 )</f>
        <v>0</v>
      </c>
      <c r="P504" s="16">
        <f>IF( 数据!P504&lt;=6,(数据!P504-1)*权重!F$48,              IF(数据!P504&lt;=12, 5*权重!F$48+(数据!P504-6)*权重!F$49,                              5*权重!F$48+6*权重!F$49+(数据!P504-12)*权重!F$51              )
 )</f>
        <v>-3.1166666666666663</v>
      </c>
      <c r="Q504" s="16">
        <f>IF( 数据!Q504&lt;=6,(数据!Q504-1)*权重!G$48,              IF(数据!Q504&lt;=12, 5*权重!G$48+(数据!Q504-6)*权重!G$49,                              5*权重!G$48+6*权重!G$49+(数据!Q504-12)*权重!G$51              )
 )</f>
        <v>0</v>
      </c>
      <c r="R504" s="16">
        <f>IF( 数据!R504&lt;=6,(数据!R504-1)*权重!H$48,              IF(数据!R504&lt;=12, 5*权重!H$48+(数据!R504-6)*权重!H$49,                              5*权重!H$48+6*权重!H$49+(数据!R504-12)*权重!H$51              )
 )</f>
        <v>0</v>
      </c>
      <c r="S504" s="16">
        <f>IF( 数据!S504&lt;=6,(数据!S504-1)*权重!I$48,              IF(数据!S504&lt;=12, 5*权重!I$48+(数据!S504-6)*权重!I$49,                              5*权重!I$48+6*权重!I$49+(数据!S504-12)*权重!I$51              )
 )</f>
        <v>16.566666666666666</v>
      </c>
      <c r="T504" s="16">
        <f>IF( 数据!T504&lt;=6,(数据!T504-1)*权重!J$48,              IF(数据!T504&lt;=12, 5*权重!J$48+(数据!T504-6)*权重!J$49,                              5*权重!J$48+6*权重!J$49+(数据!T504-12)*权重!J$51              )
 )</f>
        <v>1.0333333333333332</v>
      </c>
      <c r="U504" s="16">
        <f>IF( 数据!U504&lt;=6,(数据!U504-1)*权重!K$48,              IF(数据!U504&lt;=12, 5*权重!K$48+(数据!U504-6)*权重!K$49,                              5*权重!K$48+6*权重!K$49+(数据!U504-12)*权重!K$51              )
 )</f>
        <v>0</v>
      </c>
      <c r="V504" s="16">
        <f>IF( 数据!V504&lt;=6,(数据!V504-1)*权重!L$48,              IF(数据!V504&lt;=12, 5*权重!L$48+(数据!V504-6)*权重!L$49,                              5*权重!L$48+6*权重!L$49+(数据!V504-12)*权重!L$51              )
 )</f>
        <v>6.4</v>
      </c>
      <c r="W504" s="16">
        <f>IF( 数据!W504&lt;=6,(数据!W504-1)*权重!M$48,              IF(数据!W504&lt;=12, 5*权重!M$48+(数据!W504-6)*权重!M$49,                              5*权重!M$48+6*权重!M$49+(数据!W504-12)*权重!M$51              )
 )</f>
        <v>-0.53333333333333333</v>
      </c>
      <c r="X504" s="16">
        <f>IF( 数据!X504&lt;=6,(数据!X504-1)*权重!N$48,              IF(数据!X504&lt;=12, 5*权重!N$48+(数据!X504-6)*权重!N$49,                              5*权重!N$48+6*权重!N$49+(数据!X504-12)*权重!N$51              )
 )</f>
        <v>1.9666666666666666</v>
      </c>
      <c r="Y504" s="16">
        <f>IF( 数据!Y504&lt;=6,(数据!Y504-1)*权重!O$48,              IF(数据!Y504&lt;=12, 5*权重!O$48+(数据!Y504-6)*权重!O$49,                              5*权重!O$48+6*权重!O$49+(数据!Y504-12)*权重!O$51              )
 )</f>
        <v>1.5333333333333332</v>
      </c>
      <c r="Z504" s="16">
        <f>IF( 数据!Z504&lt;=6,(数据!Z504-1)*权重!P$48,              IF(数据!Z504&lt;=10, 5*权重!P$48+(数据!Z504-4)*权重!P$50,                              5*权重!P$48+4*权重!P$50+(数据!Z504-10)*权重!P$52              )  )</f>
        <v>-0.90000000000000013</v>
      </c>
      <c r="AA504" s="16">
        <f>IF( 数据!AA504&lt;=6,(数据!AA504-1)*权重!Q$48,              IF(数据!AA504&lt;=12, 5*权重!Q$48+(数据!AA504-6)*权重!Q$49,                              5*权重!Q$48+6*权重!Q$49+(数据!AA504-12)*权重!Q$51              )
 )</f>
        <v>4.9333333333333327</v>
      </c>
      <c r="AB504" s="16">
        <f>IF( 数据!AB504&lt;=6,(数据!AB504-1)*权重!R$48,              IF(数据!AB504&lt;=10, 5*权重!R$48+(数据!AB504-4)*权重!R$50,                              5*权重!R$48+4*权重!R$50+(数据!AB504-10)*权重!R$52              )  )</f>
        <v>56.75</v>
      </c>
      <c r="AC504" s="16">
        <f>IF( 数据!AC504&lt;=6,(数据!AC504-1)*权重!S$48,              IF(数据!AC504&lt;=12, 5*权重!S$48+(数据!AC504-6)*权重!S$49,                              5*权重!S$48+6*权重!S$49+(数据!AC504-12)*权重!S$51              )
 )</f>
        <v>18.75</v>
      </c>
      <c r="AD504" s="16">
        <f>IF( 数据!AD504&lt;=6,(数据!AD504-1)*权重!T$48,              IF(数据!AD504&lt;=12, 5*权重!T$48+(数据!AD504-6)*权重!T$49,                              5*权重!T$48+6*权重!T$49+(数据!AD504-12)*权重!T$51              )
 )</f>
        <v>-1.5999999999999996</v>
      </c>
      <c r="AE504" s="16">
        <f>IF( 数据!AE504&lt;=6,(数据!AE504-1)*权重!U$48,              IF(数据!AE504&lt;=10, 5*权重!U$48+(数据!AE504-4)*权重!U$50,                              5*权重!U$48+4*权重!U$50+(数据!AE504-10)*权重!U$52              )  )</f>
        <v>-2.4499999999999993</v>
      </c>
      <c r="AF504" s="16">
        <f>IF( 数据!AF504&lt;=6,(数据!AF504-1)*权重!V$48,              IF(数据!AF504&lt;=10, 5*权重!V$48+(数据!AF504-4)*权重!V$50,                              5*权重!V$48+4*权重!V$50+(数据!AF504-10)*权重!V$52              )  )</f>
        <v>7.6125000000000007</v>
      </c>
      <c r="AG504" s="16">
        <f>IF( 数据!AG504&lt;=6,(数据!AG504-1)*权重!W$48,              IF(数据!AG504&lt;=12, 5*权重!W$48+(数据!AG504-6)*权重!W$49,                              5*权重!W$48+6*权重!W$49+(数据!AG504-12)*权重!W$51              )
 )</f>
        <v>3.0999999999999996</v>
      </c>
      <c r="AH504" s="16">
        <f>IF( 数据!AH504&lt;=6,(数据!AH504-1)*权重!X$48,              IF(数据!AH504&lt;=10, 5*权重!X$48+(数据!AH504-4)*权重!X$50,                              5*权重!X$48+4*权重!X$50+(数据!AH504-10)*权重!X$52              )  )</f>
        <v>-0.27500000000000002</v>
      </c>
      <c r="AI504" s="16">
        <f>IF( 数据!AI504&lt;=6,(数据!AI504-1)*权重!Y$48,              IF(数据!AI504&lt;=12, 5*权重!Y$48+(数据!AI504-6)*权重!Y$49,                              5*权重!Y$48+6*权重!Y$49+(数据!AI504-12)*权重!Y$51              )
 )</f>
        <v>0.26666666666666666</v>
      </c>
      <c r="AJ504" s="16">
        <f>IF( 数据!AJ504&lt;=6,(数据!AJ504-1)*权重!Z$48,              IF(数据!AJ504&lt;=10, 5*权重!Z$48+(数据!AJ504-4)*权重!Z$50,                              5*权重!Z$48+4*权重!Z$50+(数据!AJ504-10)*权重!Z$52              )  )</f>
        <v>9.8375000000000004</v>
      </c>
      <c r="AK504" s="16">
        <f>IF( 数据!AK504&lt;=6,(数据!AK504-1)*权重!AA$48,              IF(数据!AK504&lt;=10, 5*权重!AA$48+(数据!AK504-4)*权重!AA$50,                              5*权重!AA$48+4*权重!AA$50+(数据!AK504-10)*权重!AA$52              )  )</f>
        <v>-1.2750000000000001</v>
      </c>
      <c r="AL504" s="16">
        <f>IF( 数据!AL504&lt;=6,(数据!AL504-1)*权重!AB$48,              IF(数据!AL504&lt;=12, 5*权重!AB$48+(数据!AL504-6)*权重!AB$49,                              5*权重!AB$48+6*权重!AB$49+(数据!AL504-12)*权重!AB$51              )
 )</f>
        <v>12.6</v>
      </c>
      <c r="AM504" s="16">
        <f>IF( 数据!AM504&lt;=6,(数据!AM504-1)*权重!AC$48,              IF(数据!AM504&lt;=12, 5*权重!AC$48+(数据!AM504-6)*权重!AC$49,                              5*权重!AC$48+6*权重!AC$49+(数据!AM504-12)*权重!AC$51              )
 )</f>
        <v>8.8666666666666671</v>
      </c>
      <c r="AN504" s="16">
        <f>IF( 数据!AN504&lt;=6,(数据!AN504-1)*权重!AD$48,              IF(数据!AN504&lt;=12, 5*权重!AD$48+(数据!AN504-6)*权重!AD$49,                              5*权重!AD$48+6*权重!AD$49+(数据!AN504-12)*权重!AD$51              )
 )</f>
        <v>72.604166666666671</v>
      </c>
      <c r="AO504" s="16">
        <f>IF( 数据!AO504&lt;=6,(数据!AO504-1)*权重!AE$48,              IF(数据!AO504&lt;=12, 5*权重!AE$48+(数据!AO504-6)*权重!AE$49,                              5*权重!AE$48+6*权重!AE$49+(数据!AO504-12)*权重!AE$51              )
 )</f>
        <v>9.7333333333333343</v>
      </c>
      <c r="AP504" s="16">
        <f>IF( 数据!AP504&lt;=6,(数据!AP504-1)*权重!AF$48,              IF(数据!AP504&lt;=12, 5*权重!AF$48+(数据!AP504-6)*权重!AF$49,                              5*权重!AF$48+6*权重!AF$49+(数据!AP504-12)*权重!AF$51              )
 )</f>
        <v>15.433333333333334</v>
      </c>
      <c r="AQ504" s="16">
        <f>IF( 数据!AQ504&lt;=6,(数据!AQ504-1)*权重!AG$48,              IF(数据!AQ504&lt;=12, 5*权重!AG$48+(数据!AQ504-6)*权重!AG$49,                              5*权重!AG$48+6*权重!AG$49+(数据!AQ504-12)*权重!AG$51              )
 )</f>
        <v>18.833333333333336</v>
      </c>
      <c r="AR504" s="16">
        <f>IF( 数据!AR504&lt;=6,(数据!AR504-1)*权重!AH$48,              IF(数据!AR504&lt;=12, 5*权重!AH$48+(数据!AR504-6)*权重!AH$49,                              5*权重!AH$48+6*权重!AH$49+(数据!AR504-12)*权重!AH$51              )
 )</f>
        <v>15.733333333333333</v>
      </c>
      <c r="AS504" s="16">
        <f>IF( 数据!AS504&lt;=6,(数据!AS504-1)*权重!AI$48,              IF(数据!AS504&lt;=12, 5*权重!AI$48+(数据!AS504-6)*权重!AI$49,                              5*权重!AI$48+6*权重!AI$49+(数据!AS504-12)*权重!AI$51              )
 )</f>
        <v>4.416666666666667</v>
      </c>
      <c r="AT504" s="16">
        <f>IF( 数据!AT504&lt;=6,(数据!AT504-1)*权重!AJ$48,              IF(数据!AT504&lt;=12, 5*权重!AJ$48+(数据!AT504-6)*权重!AJ$49,                              5*权重!AJ$48+6*权重!AJ$49+(数据!AT504-12)*权重!AJ$51              )
 )</f>
        <v>76.75</v>
      </c>
      <c r="AU504" s="16">
        <f>IF( 数据!AU504&lt;=6,(数据!AU504-1)*权重!AK$48,              IF(数据!AU504&lt;=12, 5*权重!AK$48+(数据!AU504-6)*权重!AK$49,                              5*权重!AK$48+6*权重!AK$49+(数据!AU504-12)*权重!AK$51              )
 )</f>
        <v>14.2</v>
      </c>
      <c r="AV504" s="16">
        <f>IF( 数据!AV504&lt;=6,(数据!AV504-1)*权重!AL$48,              IF(数据!AV504&lt;=10, 5*权重!AL$48+(数据!AV504-4)*权重!AL$50,                              5*权重!AL$48+4*权重!AL$50+(数据!AV504-10)*权重!AL$52              )  )</f>
        <v>2.125</v>
      </c>
      <c r="AW504" s="16">
        <f>IF( 数据!AW504&lt;=6,(数据!AW504-1)*权重!AM$48,              IF(数据!AW504&lt;=10, 5*权重!AM$48+(数据!AW504-4)*权重!AM$50,                              5*权重!AM$48+4*权重!AM$50+(数据!AW504-10)*权重!AM$52              )  )</f>
        <v>2.95</v>
      </c>
      <c r="AX504" s="16">
        <f>IF( 数据!AX504&lt;=6,(数据!AX504-1)*权重!AN$48,              IF(数据!AX504&lt;=10, 5*权重!AN$48+(数据!AX504-4)*权重!AN$50,                              5*权重!AN$48+4*权重!AN$50+(数据!AX504-10)*权重!AN$52              )  )</f>
        <v>20.95</v>
      </c>
      <c r="AY504" s="8">
        <v>1</v>
      </c>
      <c r="AZ504" s="8">
        <v>3</v>
      </c>
      <c r="BA504" s="8">
        <v>1</v>
      </c>
      <c r="BB504" s="8">
        <v>1</v>
      </c>
      <c r="BC504" s="8">
        <v>2</v>
      </c>
      <c r="BD504" s="8">
        <v>2</v>
      </c>
      <c r="BE504" s="8">
        <v>2</v>
      </c>
      <c r="BF504" s="8">
        <v>2</v>
      </c>
      <c r="BG504" s="8">
        <v>3</v>
      </c>
      <c r="BH504" s="8">
        <v>3</v>
      </c>
      <c r="BI504" s="8">
        <v>3</v>
      </c>
      <c r="BJ504" s="8" t="s">
        <v>26</v>
      </c>
      <c r="BK504" s="8" t="s">
        <v>20</v>
      </c>
      <c r="BL504" s="8">
        <v>12</v>
      </c>
      <c r="BM504" s="8" t="s">
        <v>26</v>
      </c>
      <c r="BN504" s="8"/>
      <c r="BO504" s="8" t="s">
        <v>26</v>
      </c>
      <c r="BP504" s="34">
        <v>46934</v>
      </c>
      <c r="BQ504" s="8" t="s">
        <v>21</v>
      </c>
      <c r="BR504" s="8" t="s">
        <v>156</v>
      </c>
    </row>
    <row r="505" spans="1:70" ht="15.5" thickBot="1" x14ac:dyDescent="0.35">
      <c r="A505" s="8" t="s">
        <v>26</v>
      </c>
      <c r="B505" s="16">
        <f t="shared" si="19"/>
        <v>298.52249999999998</v>
      </c>
      <c r="C505" s="8" t="s">
        <v>859</v>
      </c>
      <c r="D505" s="8" t="s">
        <v>154</v>
      </c>
      <c r="E505" s="33">
        <v>1</v>
      </c>
      <c r="F505" s="8">
        <v>0</v>
      </c>
      <c r="G505" s="8" t="s">
        <v>33</v>
      </c>
      <c r="H505" s="8" t="s">
        <v>32</v>
      </c>
      <c r="I505" s="8">
        <v>31</v>
      </c>
      <c r="J505" s="8">
        <v>115</v>
      </c>
      <c r="K505" s="8">
        <v>135</v>
      </c>
      <c r="L505" s="16">
        <f>IF( 数据!L505&lt;=6,(数据!L505-1)*权重!B$48,              IF(数据!L505&lt;=12, 5*权重!B$48+(数据!L505-6)*权重!B$49,                              5*权重!B$48+6*权重!B$49+(数据!L505-12)*权重!B$51              )
 )</f>
        <v>3.25</v>
      </c>
      <c r="M505" s="16">
        <f>IF( 数据!M505&lt;=6,(数据!M505-1)*权重!C$48,              IF(数据!M505&lt;=12, 5*权重!C$48+(数据!M505-6)*权重!C$49,                              5*权重!C$48+6*权重!C$49+(数据!M505-12)*权重!C$51              )
 )</f>
        <v>1.1599999999999999</v>
      </c>
      <c r="N505" s="16">
        <f>IF( 数据!N505&lt;=6,(数据!N505-1)*权重!D$48,              IF(数据!N505&lt;=12, 5*权重!D$48+(数据!N505-6)*权重!D$49,                              5*权重!D$48+6*权重!D$49+(数据!N505-12)*权重!D$51              )
 )</f>
        <v>0</v>
      </c>
      <c r="O505" s="16">
        <f>IF( 数据!O505&lt;=6,(数据!O505-1)*权重!E$48,              IF(数据!O505&lt;=12, 5*权重!E$48+(数据!O505-6)*权重!E$49,                              5*权重!E$48+6*权重!E$49+(数据!O505-12)*权重!E$51              )
 )</f>
        <v>0</v>
      </c>
      <c r="P505" s="16">
        <f>IF( 数据!P505&lt;=6,(数据!P505-1)*权重!F$48,              IF(数据!P505&lt;=12, 5*权重!F$48+(数据!P505-6)*权重!F$49,                              5*权重!F$48+6*权重!F$49+(数据!P505-12)*权重!F$51              )
 )</f>
        <v>-3.5333333333333328</v>
      </c>
      <c r="Q505" s="16">
        <f>IF( 数据!Q505&lt;=6,(数据!Q505-1)*权重!G$48,              IF(数据!Q505&lt;=12, 5*权重!G$48+(数据!Q505-6)*权重!G$49,                              5*权重!G$48+6*权重!G$49+(数据!Q505-12)*权重!G$51              )
 )</f>
        <v>0</v>
      </c>
      <c r="R505" s="16">
        <f>IF( 数据!R505&lt;=6,(数据!R505-1)*权重!H$48,              IF(数据!R505&lt;=12, 5*权重!H$48+(数据!R505-6)*权重!H$49,                              5*权重!H$48+6*权重!H$49+(数据!R505-12)*权重!H$51              )
 )</f>
        <v>0</v>
      </c>
      <c r="S505" s="16">
        <f>IF( 数据!S505&lt;=6,(数据!S505-1)*权重!I$48,              IF(数据!S505&lt;=12, 5*权重!I$48+(数据!S505-6)*权重!I$49,                              5*权重!I$48+6*权重!I$49+(数据!S505-12)*权重!I$51              )
 )</f>
        <v>2.4</v>
      </c>
      <c r="T505" s="16">
        <f>IF( 数据!T505&lt;=6,(数据!T505-1)*权重!J$48,              IF(数据!T505&lt;=12, 5*权重!J$48+(数据!T505-6)*权重!J$49,                              5*权重!J$48+6*权重!J$49+(数据!T505-12)*权重!J$51              )
 )</f>
        <v>0</v>
      </c>
      <c r="U505" s="16">
        <f>IF( 数据!U505&lt;=6,(数据!U505-1)*权重!K$48,              IF(数据!U505&lt;=12, 5*权重!K$48+(数据!U505-6)*权重!K$49,                              5*权重!K$48+6*权重!K$49+(数据!U505-12)*权重!K$51              )
 )</f>
        <v>0</v>
      </c>
      <c r="V505" s="16">
        <f>IF( 数据!V505&lt;=6,(数据!V505-1)*权重!L$48,              IF(数据!V505&lt;=12, 5*权重!L$48+(数据!V505-6)*权重!L$49,                              5*权重!L$48+6*权重!L$49+(数据!V505-12)*权重!L$51              )
 )</f>
        <v>1.06</v>
      </c>
      <c r="W505" s="16">
        <f>IF( 数据!W505&lt;=6,(数据!W505-1)*权重!M$48,              IF(数据!W505&lt;=12, 5*权重!M$48+(数据!W505-6)*权重!M$49,                              5*权重!M$48+6*权重!M$49+(数据!W505-12)*权重!M$51              )
 )</f>
        <v>-0.58333333333333326</v>
      </c>
      <c r="X505" s="16">
        <f>IF( 数据!X505&lt;=6,(数据!X505-1)*权重!N$48,              IF(数据!X505&lt;=12, 5*权重!N$48+(数据!X505-6)*权重!N$49,                              5*权重!N$48+6*权重!N$49+(数据!X505-12)*权重!N$51              )
 )</f>
        <v>1.8399999999999999</v>
      </c>
      <c r="Y505" s="16">
        <f>IF( 数据!Y505&lt;=6,(数据!Y505-1)*权重!O$48,              IF(数据!Y505&lt;=12, 5*权重!O$48+(数据!Y505-6)*权重!O$49,                              5*权重!O$48+6*权重!O$49+(数据!Y505-12)*权重!O$51              )
 )</f>
        <v>0.24</v>
      </c>
      <c r="Z505" s="16">
        <f>IF( 数据!Z505&lt;=6,(数据!Z505-1)*权重!P$48,              IF(数据!Z505&lt;=10, 5*权重!P$48+(数据!Z505-4)*权重!P$50,                              5*权重!P$48+4*权重!P$50+(数据!Z505-10)*权重!P$52              )  )</f>
        <v>-0.44000000000000006</v>
      </c>
      <c r="AA505" s="16">
        <f>IF( 数据!AA505&lt;=6,(数据!AA505-1)*权重!Q$48,              IF(数据!AA505&lt;=12, 5*权重!Q$48+(数据!AA505-6)*权重!Q$49,                              5*权重!Q$48+6*权重!Q$49+(数据!AA505-12)*权重!Q$51              )
 )</f>
        <v>4.5</v>
      </c>
      <c r="AB505" s="16">
        <f>IF( 数据!AB505&lt;=6,(数据!AB505-1)*权重!R$48,              IF(数据!AB505&lt;=10, 5*权重!R$48+(数据!AB505-4)*权重!R$50,                              5*权重!R$48+4*权重!R$50+(数据!AB505-10)*权重!R$52              )  )</f>
        <v>54.5</v>
      </c>
      <c r="AC505" s="16">
        <f>IF( 数据!AC505&lt;=6,(数据!AC505-1)*权重!S$48,              IF(数据!AC505&lt;=12, 5*权重!S$48+(数据!AC505-6)*权重!S$49,                              5*权重!S$48+6*权重!S$49+(数据!AC505-12)*权重!S$51              )
 )</f>
        <v>18</v>
      </c>
      <c r="AD505" s="16">
        <f>IF( 数据!AD505&lt;=6,(数据!AD505-1)*权重!T$48,              IF(数据!AD505&lt;=12, 5*权重!T$48+(数据!AD505-6)*权重!T$49,                              5*权重!T$48+6*权重!T$49+(数据!AD505-12)*权重!T$51              )
 )</f>
        <v>-0.83333333333333304</v>
      </c>
      <c r="AE505" s="16">
        <f>IF( 数据!AE505&lt;=6,(数据!AE505-1)*权重!U$48,              IF(数据!AE505&lt;=10, 5*权重!U$48+(数据!AE505-4)*权重!U$50,                              5*权重!U$48+4*权重!U$50+(数据!AE505-10)*权重!U$52              )  )</f>
        <v>-2.4499999999999993</v>
      </c>
      <c r="AF505" s="16">
        <f>IF( 数据!AF505&lt;=6,(数据!AF505-1)*权重!V$48,              IF(数据!AF505&lt;=10, 5*权重!V$48+(数据!AF505-4)*权重!V$50,                              5*权重!V$48+4*权重!V$50+(数据!AF505-10)*权重!V$52              )  )</f>
        <v>6.3000000000000007</v>
      </c>
      <c r="AG505" s="16">
        <f>IF( 数据!AG505&lt;=6,(数据!AG505-1)*权重!W$48,              IF(数据!AG505&lt;=12, 5*权重!W$48+(数据!AG505-6)*权重!W$49,                              5*权重!W$48+6*权重!W$49+(数据!AG505-12)*权重!W$51              )
 )</f>
        <v>5.7</v>
      </c>
      <c r="AH505" s="16">
        <f>IF( 数据!AH505&lt;=6,(数据!AH505-1)*权重!X$48,              IF(数据!AH505&lt;=10, 5*权重!X$48+(数据!AH505-4)*权重!X$50,                              5*权重!X$48+4*权重!X$50+(数据!AH505-10)*权重!X$52              )  )</f>
        <v>-0.38750000000000001</v>
      </c>
      <c r="AI505" s="16">
        <f>IF( 数据!AI505&lt;=6,(数据!AI505-1)*权重!Y$48,              IF(数据!AI505&lt;=12, 5*权重!Y$48+(数据!AI505-6)*权重!Y$49,                              5*权重!Y$48+6*权重!Y$49+(数据!AI505-12)*权重!Y$51              )
 )</f>
        <v>0.2</v>
      </c>
      <c r="AJ505" s="16">
        <f>IF( 数据!AJ505&lt;=6,(数据!AJ505-1)*权重!Z$48,              IF(数据!AJ505&lt;=10, 5*权重!Z$48+(数据!AJ505-4)*权重!Z$50,                              5*权重!Z$48+4*权重!Z$50+(数据!AJ505-10)*权重!Z$52              )  )</f>
        <v>8.6625000000000014</v>
      </c>
      <c r="AK505" s="16">
        <f>IF( 数据!AK505&lt;=6,(数据!AK505-1)*权重!AA$48,              IF(数据!AK505&lt;=10, 5*权重!AA$48+(数据!AK505-4)*权重!AA$50,                              5*权重!AA$48+4*权重!AA$50+(数据!AK505-10)*权重!AA$52              )  )</f>
        <v>-0.92500000000000004</v>
      </c>
      <c r="AL505" s="16">
        <f>IF( 数据!AL505&lt;=6,(数据!AL505-1)*权重!AB$48,              IF(数据!AL505&lt;=12, 5*权重!AB$48+(数据!AL505-6)*权重!AB$49,                              5*权重!AB$48+6*权重!AB$49+(数据!AL505-12)*权重!AB$51              )
 )</f>
        <v>10.833333333333332</v>
      </c>
      <c r="AM505" s="16">
        <f>IF( 数据!AM505&lt;=6,(数据!AM505-1)*权重!AC$48,              IF(数据!AM505&lt;=12, 5*权重!AC$48+(数据!AM505-6)*权重!AC$49,                              5*权重!AC$48+6*权重!AC$49+(数据!AM505-12)*权重!AC$51              )
 )</f>
        <v>8.5</v>
      </c>
      <c r="AN505" s="16">
        <f>IF( 数据!AN505&lt;=6,(数据!AN505-1)*权重!AD$48,              IF(数据!AN505&lt;=12, 5*权重!AD$48+(数据!AN505-6)*权重!AD$49,                              5*权重!AD$48+6*权重!AD$49+(数据!AN505-12)*权重!AD$51              )
 )</f>
        <v>31.833333333333332</v>
      </c>
      <c r="AO505" s="16">
        <f>IF( 数据!AO505&lt;=6,(数据!AO505-1)*权重!AE$48,              IF(数据!AO505&lt;=12, 5*权重!AE$48+(数据!AO505-6)*权重!AE$49,                              5*权重!AE$48+6*权重!AE$49+(数据!AO505-12)*权重!AE$51              )
 )</f>
        <v>20.3</v>
      </c>
      <c r="AP505" s="16">
        <f>IF( 数据!AP505&lt;=6,(数据!AP505-1)*权重!AF$48,              IF(数据!AP505&lt;=12, 5*权重!AF$48+(数据!AP505-6)*权重!AF$49,                              5*权重!AF$48+6*权重!AF$49+(数据!AP505-12)*权重!AF$51              )
 )</f>
        <v>18.333333333333332</v>
      </c>
      <c r="AQ505" s="16">
        <f>IF( 数据!AQ505&lt;=6,(数据!AQ505-1)*权重!AG$48,              IF(数据!AQ505&lt;=12, 5*权重!AG$48+(数据!AQ505-6)*权重!AG$49,                              5*权重!AG$48+6*权重!AG$49+(数据!AQ505-12)*权重!AG$51              )
 )</f>
        <v>18.316666666666666</v>
      </c>
      <c r="AR505" s="16">
        <f>IF( 数据!AR505&lt;=6,(数据!AR505-1)*权重!AH$48,              IF(数据!AR505&lt;=12, 5*权重!AH$48+(数据!AR505-6)*权重!AH$49,                              5*权重!AH$48+6*权重!AH$49+(数据!AR505-12)*权重!AH$51              )
 )</f>
        <v>6.6666666666666661</v>
      </c>
      <c r="AS505" s="16">
        <f>IF( 数据!AS505&lt;=6,(数据!AS505-1)*权重!AI$48,              IF(数据!AS505&lt;=12, 5*权重!AI$48+(数据!AS505-6)*权重!AI$49,                              5*权重!AI$48+6*权重!AI$49+(数据!AS505-12)*权重!AI$51              )
 )</f>
        <v>5.7000000000000011</v>
      </c>
      <c r="AT505" s="16">
        <f>IF( 数据!AT505&lt;=6,(数据!AT505-1)*权重!AJ$48,              IF(数据!AT505&lt;=12, 5*权重!AJ$48+(数据!AT505-6)*权重!AJ$49,                              5*权重!AJ$48+6*权重!AJ$49+(数据!AT505-12)*权重!AJ$51              )
 )</f>
        <v>35.854166666666671</v>
      </c>
      <c r="AU505" s="16">
        <f>IF( 数据!AU505&lt;=6,(数据!AU505-1)*权重!AK$48,              IF(数据!AU505&lt;=12, 5*权重!AK$48+(数据!AU505-6)*权重!AK$49,                              5*权重!AK$48+6*权重!AK$49+(数据!AU505-12)*权重!AK$51              )
 )</f>
        <v>14.2</v>
      </c>
      <c r="AV505" s="16">
        <f>IF( 数据!AV505&lt;=6,(数据!AV505-1)*权重!AL$48,              IF(数据!AV505&lt;=10, 5*权重!AL$48+(数据!AV505-4)*权重!AL$50,                              5*权重!AL$48+4*权重!AL$50+(数据!AV505-10)*权重!AL$52              )  )</f>
        <v>2.125</v>
      </c>
      <c r="AW505" s="16">
        <f>IF( 数据!AW505&lt;=6,(数据!AW505-1)*权重!AM$48,              IF(数据!AW505&lt;=10, 5*权重!AM$48+(数据!AW505-4)*权重!AM$50,                              5*权重!AM$48+4*权重!AM$50+(数据!AW505-10)*权重!AM$52              )  )</f>
        <v>3.45</v>
      </c>
      <c r="AX505" s="16">
        <f>IF( 数据!AX505&lt;=6,(数据!AX505-1)*权重!AN$48,              IF(数据!AX505&lt;=10, 5*权重!AN$48+(数据!AX505-4)*权重!AN$50,                              5*权重!AN$48+4*权重!AN$50+(数据!AX505-10)*权重!AN$52              )  )</f>
        <v>23.75</v>
      </c>
      <c r="AY505" s="8">
        <v>13</v>
      </c>
      <c r="AZ505" s="8">
        <v>12</v>
      </c>
      <c r="BA505" s="8">
        <v>12</v>
      </c>
      <c r="BB505" s="8">
        <v>9</v>
      </c>
      <c r="BC505" s="8">
        <v>11</v>
      </c>
      <c r="BD505" s="8">
        <v>11</v>
      </c>
      <c r="BE505" s="8">
        <v>13</v>
      </c>
      <c r="BF505" s="8">
        <v>11</v>
      </c>
      <c r="BG505" s="8">
        <v>7</v>
      </c>
      <c r="BH505" s="8">
        <v>10</v>
      </c>
      <c r="BI505" s="8">
        <v>13</v>
      </c>
      <c r="BJ505" s="8" t="s">
        <v>26</v>
      </c>
      <c r="BK505" s="8" t="s">
        <v>20</v>
      </c>
      <c r="BL505" s="8">
        <v>15</v>
      </c>
      <c r="BM505" s="8" t="s">
        <v>26</v>
      </c>
      <c r="BN505" s="8"/>
      <c r="BO505" s="8" t="s">
        <v>26</v>
      </c>
      <c r="BP505" s="34">
        <v>46568</v>
      </c>
      <c r="BQ505" s="8" t="s">
        <v>21</v>
      </c>
      <c r="BR505" s="8" t="s">
        <v>156</v>
      </c>
    </row>
    <row r="506" spans="1:70" ht="15.5" thickBot="1" x14ac:dyDescent="0.35">
      <c r="A506" s="8" t="s">
        <v>26</v>
      </c>
      <c r="B506" s="16">
        <f t="shared" si="19"/>
        <v>401.3075</v>
      </c>
      <c r="C506" s="8" t="s">
        <v>860</v>
      </c>
      <c r="D506" s="8" t="s">
        <v>154</v>
      </c>
      <c r="E506" s="33">
        <v>1</v>
      </c>
      <c r="F506" s="8">
        <v>0</v>
      </c>
      <c r="G506" s="8" t="s">
        <v>29</v>
      </c>
      <c r="H506" s="8" t="s">
        <v>435</v>
      </c>
      <c r="I506" s="8">
        <v>23</v>
      </c>
      <c r="J506" s="8">
        <v>130</v>
      </c>
      <c r="K506" s="8">
        <v>145</v>
      </c>
      <c r="L506" s="16">
        <f>IF( 数据!L506&lt;=6,(数据!L506-1)*权重!B$48,              IF(数据!L506&lt;=12, 5*权重!B$48+(数据!L506-6)*权重!B$49,                              5*权重!B$48+6*权重!B$49+(数据!L506-12)*权重!B$51              )
 )</f>
        <v>3</v>
      </c>
      <c r="M506" s="16">
        <f>IF( 数据!M506&lt;=6,(数据!M506-1)*权重!C$48,              IF(数据!M506&lt;=12, 5*权重!C$48+(数据!M506-6)*权重!C$49,                              5*权重!C$48+6*权重!C$49+(数据!M506-12)*权重!C$51              )
 )</f>
        <v>0.91666666666666674</v>
      </c>
      <c r="N506" s="16">
        <f>IF( 数据!N506&lt;=6,(数据!N506-1)*权重!D$48,              IF(数据!N506&lt;=12, 5*权重!D$48+(数据!N506-6)*权重!D$49,                              5*权重!D$48+6*权重!D$49+(数据!N506-12)*权重!D$51              )
 )</f>
        <v>-0.82999999999999985</v>
      </c>
      <c r="O506" s="16">
        <f>IF( 数据!O506&lt;=6,(数据!O506-1)*权重!E$48,              IF(数据!O506&lt;=12, 5*权重!E$48+(数据!O506-6)*权重!E$49,                              5*权重!E$48+6*权重!E$49+(数据!O506-12)*权重!E$51              )
 )</f>
        <v>0</v>
      </c>
      <c r="P506" s="16">
        <f>IF( 数据!P506&lt;=6,(数据!P506-1)*权重!F$48,              IF(数据!P506&lt;=12, 5*权重!F$48+(数据!P506-6)*权重!F$49,                              5*权重!F$48+6*权重!F$49+(数据!P506-12)*权重!F$51              )
 )</f>
        <v>-3.5166666666666662</v>
      </c>
      <c r="Q506" s="16">
        <f>IF( 数据!Q506&lt;=6,(数据!Q506-1)*权重!G$48,              IF(数据!Q506&lt;=12, 5*权重!G$48+(数据!Q506-6)*权重!G$49,                              5*权重!G$48+6*权重!G$49+(数据!Q506-12)*权重!G$51              )
 )</f>
        <v>0</v>
      </c>
      <c r="R506" s="16">
        <f>IF( 数据!R506&lt;=6,(数据!R506-1)*权重!H$48,              IF(数据!R506&lt;=12, 5*权重!H$48+(数据!R506-6)*权重!H$49,                              5*权重!H$48+6*权重!H$49+(数据!R506-12)*权重!H$51              )
 )</f>
        <v>0</v>
      </c>
      <c r="S506" s="16">
        <f>IF( 数据!S506&lt;=6,(数据!S506-1)*权重!I$48,              IF(数据!S506&lt;=12, 5*权重!I$48+(数据!S506-6)*权重!I$49,                              5*权重!I$48+6*权重!I$49+(数据!S506-12)*权重!I$51              )
 )</f>
        <v>16.566666666666666</v>
      </c>
      <c r="T506" s="16">
        <f>IF( 数据!T506&lt;=6,(数据!T506-1)*权重!J$48,              IF(数据!T506&lt;=12, 5*权重!J$48+(数据!T506-6)*权重!J$49,                              5*权重!J$48+6*权重!J$49+(数据!T506-12)*权重!J$51              )
 )</f>
        <v>-0.20000000000000018</v>
      </c>
      <c r="U506" s="16">
        <f>IF( 数据!U506&lt;=6,(数据!U506-1)*权重!K$48,              IF(数据!U506&lt;=12, 5*权重!K$48+(数据!U506-6)*权重!K$49,                              5*权重!K$48+6*权重!K$49+(数据!U506-12)*权重!K$51              )
 )</f>
        <v>0</v>
      </c>
      <c r="V506" s="16">
        <f>IF( 数据!V506&lt;=6,(数据!V506-1)*权重!L$48,              IF(数据!V506&lt;=12, 5*权重!L$48+(数据!V506-6)*权重!L$49,                              5*权重!L$48+6*权重!L$49+(数据!V506-12)*权重!L$51              )
 )</f>
        <v>6.0333333333333341</v>
      </c>
      <c r="W506" s="16">
        <f>IF( 数据!W506&lt;=6,(数据!W506-1)*权重!M$48,              IF(数据!W506&lt;=12, 5*权重!M$48+(数据!W506-6)*权重!M$49,                              5*权重!M$48+6*权重!M$49+(数据!W506-12)*权重!M$51              )
 )</f>
        <v>-0.5</v>
      </c>
      <c r="X506" s="16">
        <f>IF( 数据!X506&lt;=6,(数据!X506-1)*权重!N$48,              IF(数据!X506&lt;=12, 5*权重!N$48+(数据!X506-6)*权重!N$49,                              5*权重!N$48+6*权重!N$49+(数据!X506-12)*权重!N$51              )
 )</f>
        <v>2.0499999999999998</v>
      </c>
      <c r="Y506" s="16">
        <f>IF( 数据!Y506&lt;=6,(数据!Y506-1)*权重!O$48,              IF(数据!Y506&lt;=12, 5*权重!O$48+(数据!Y506-6)*权重!O$49,                              5*权重!O$48+6*权重!O$49+(数据!Y506-12)*权重!O$51              )
 )</f>
        <v>1.3666666666666667</v>
      </c>
      <c r="Z506" s="16">
        <f>IF( 数据!Z506&lt;=6,(数据!Z506-1)*权重!P$48,              IF(数据!Z506&lt;=10, 5*权重!P$48+(数据!Z506-4)*权重!P$50,                              5*权重!P$48+4*权重!P$50+(数据!Z506-10)*权重!P$52              )  )</f>
        <v>-1.425</v>
      </c>
      <c r="AA506" s="16">
        <f>IF( 数据!AA506&lt;=6,(数据!AA506-1)*权重!Q$48,              IF(数据!AA506&lt;=12, 5*权重!Q$48+(数据!AA506-6)*权重!Q$49,                              5*权重!Q$48+6*权重!Q$49+(数据!AA506-12)*权重!Q$51              )
 )</f>
        <v>4.5</v>
      </c>
      <c r="AB506" s="16">
        <f>IF( 数据!AB506&lt;=6,(数据!AB506-1)*权重!R$48,              IF(数据!AB506&lt;=10, 5*权重!R$48+(数据!AB506-4)*权重!R$50,                              5*权重!R$48+4*权重!R$50+(数据!AB506-10)*权重!R$52              )  )</f>
        <v>58.25</v>
      </c>
      <c r="AC506" s="16">
        <f>IF( 数据!AC506&lt;=6,(数据!AC506-1)*权重!S$48,              IF(数据!AC506&lt;=12, 5*权重!S$48+(数据!AC506-6)*权重!S$49,                              5*权重!S$48+6*权重!S$49+(数据!AC506-12)*权重!S$51              )
 )</f>
        <v>19.5</v>
      </c>
      <c r="AD506" s="16">
        <f>IF( 数据!AD506&lt;=6,(数据!AD506-1)*权重!T$48,              IF(数据!AD506&lt;=12, 5*权重!T$48+(数据!AD506-6)*权重!T$49,                              5*权重!T$48+6*权重!T$49+(数据!AD506-12)*权重!T$51              )
 )</f>
        <v>-1.2333333333333329</v>
      </c>
      <c r="AE506" s="16">
        <f>IF( 数据!AE506&lt;=6,(数据!AE506-1)*权重!U$48,              IF(数据!AE506&lt;=10, 5*权重!U$48+(数据!AE506-4)*权重!U$50,                              5*权重!U$48+4*权重!U$50+(数据!AE506-10)*权重!U$52              )  )</f>
        <v>-2.9999999999999996</v>
      </c>
      <c r="AF506" s="16">
        <f>IF( 数据!AF506&lt;=6,(数据!AF506-1)*权重!V$48,              IF(数据!AF506&lt;=10, 5*权重!V$48+(数据!AF506-4)*权重!V$50,                              5*权重!V$48+4*权重!V$50+(数据!AF506-10)*权重!V$52              )  )</f>
        <v>6.8250000000000011</v>
      </c>
      <c r="AG506" s="16">
        <f>IF( 数据!AG506&lt;=6,(数据!AG506-1)*权重!W$48,              IF(数据!AG506&lt;=12, 5*权重!W$48+(数据!AG506-6)*权重!W$49,                              5*权重!W$48+6*权重!W$49+(数据!AG506-12)*权重!W$51              )
 )</f>
        <v>3.75</v>
      </c>
      <c r="AH506" s="16">
        <f>IF( 数据!AH506&lt;=6,(数据!AH506-1)*权重!X$48,              IF(数据!AH506&lt;=10, 5*权重!X$48+(数据!AH506-4)*权重!X$50,                              5*权重!X$48+4*权重!X$50+(数据!AH506-10)*权重!X$52              )  )</f>
        <v>0.28749999999999998</v>
      </c>
      <c r="AI506" s="16">
        <f>IF( 数据!AI506&lt;=6,(数据!AI506-1)*权重!Y$48,              IF(数据!AI506&lt;=12, 5*权重!Y$48+(数据!AI506-6)*权重!Y$49,                              5*权重!Y$48+6*权重!Y$49+(数据!AI506-12)*权重!Y$51              )
 )</f>
        <v>0.53333333333333333</v>
      </c>
      <c r="AJ506" s="16">
        <f>IF( 数据!AJ506&lt;=6,(数据!AJ506-1)*权重!Z$48,              IF(数据!AJ506&lt;=10, 5*权重!Z$48+(数据!AJ506-4)*权重!Z$50,                              5*权重!Z$48+4*权重!Z$50+(数据!AJ506-10)*权重!Z$52              )  )</f>
        <v>9.25</v>
      </c>
      <c r="AK506" s="16">
        <f>IF( 数据!AK506&lt;=6,(数据!AK506-1)*权重!AA$48,              IF(数据!AK506&lt;=10, 5*权重!AA$48+(数据!AK506-4)*权重!AA$50,                              5*权重!AA$48+4*权重!AA$50+(数据!AK506-10)*权重!AA$52              )  )</f>
        <v>-1.4500000000000002</v>
      </c>
      <c r="AL506" s="16">
        <f>IF( 数据!AL506&lt;=6,(数据!AL506-1)*权重!AB$48,              IF(数据!AL506&lt;=12, 5*权重!AB$48+(数据!AL506-6)*权重!AB$49,                              5*权重!AB$48+6*权重!AB$49+(数据!AL506-12)*权重!AB$51              )
 )</f>
        <v>12.6</v>
      </c>
      <c r="AM506" s="16">
        <f>IF( 数据!AM506&lt;=6,(数据!AM506-1)*权重!AC$48,              IF(数据!AM506&lt;=12, 5*权重!AC$48+(数据!AM506-6)*权重!AC$49,                              5*权重!AC$48+6*权重!AC$49+(数据!AM506-12)*权重!AC$51              )
 )</f>
        <v>8.5</v>
      </c>
      <c r="AN506" s="16">
        <f>IF( 数据!AN506&lt;=6,(数据!AN506-1)*权重!AD$48,              IF(数据!AN506&lt;=12, 5*权重!AD$48+(数据!AN506-6)*权重!AD$49,                              5*权重!AD$48+6*权重!AD$49+(数据!AN506-12)*权重!AD$51              )
 )</f>
        <v>72.604166666666671</v>
      </c>
      <c r="AO506" s="16">
        <f>IF( 数据!AO506&lt;=6,(数据!AO506-1)*权重!AE$48,              IF(数据!AO506&lt;=12, 5*权重!AE$48+(数据!AO506-6)*权重!AE$49,                              5*权重!AE$48+6*权重!AE$49+(数据!AO506-12)*权重!AE$51              )
 )</f>
        <v>12.5</v>
      </c>
      <c r="AP506" s="16">
        <f>IF( 数据!AP506&lt;=6,(数据!AP506-1)*权重!AF$48,              IF(数据!AP506&lt;=12, 5*权重!AF$48+(数据!AP506-6)*权重!AF$49,                              5*权重!AF$48+6*权重!AF$49+(数据!AP506-12)*权重!AF$51              )
 )</f>
        <v>15.433333333333334</v>
      </c>
      <c r="AQ506" s="16">
        <f>IF( 数据!AQ506&lt;=6,(数据!AQ506-1)*权重!AG$48,              IF(数据!AQ506&lt;=12, 5*权重!AG$48+(数据!AQ506-6)*权重!AG$49,                              5*权重!AG$48+6*权重!AG$49+(数据!AQ506-12)*权重!AG$51              )
 )</f>
        <v>19.866666666666667</v>
      </c>
      <c r="AR506" s="16">
        <f>IF( 数据!AR506&lt;=6,(数据!AR506-1)*权重!AH$48,              IF(数据!AR506&lt;=12, 5*权重!AH$48+(数据!AR506-6)*权重!AH$49,                              5*权重!AH$48+6*权重!AH$49+(数据!AR506-12)*权重!AH$51              )
 )</f>
        <v>13.399999999999999</v>
      </c>
      <c r="AS506" s="16">
        <f>IF( 数据!AS506&lt;=6,(数据!AS506-1)*权重!AI$48,              IF(数据!AS506&lt;=12, 5*权重!AI$48+(数据!AS506-6)*权重!AI$49,                              5*权重!AI$48+6*权重!AI$49+(数据!AS506-12)*权重!AI$51              )
 )</f>
        <v>4.416666666666667</v>
      </c>
      <c r="AT506" s="16">
        <f>IF( 数据!AT506&lt;=6,(数据!AT506-1)*权重!AJ$48,              IF(数据!AT506&lt;=12, 5*权重!AJ$48+(数据!AT506-6)*权重!AJ$49,                              5*权重!AJ$48+6*权重!AJ$49+(数据!AT506-12)*权重!AJ$51              )
 )</f>
        <v>76.75</v>
      </c>
      <c r="AU506" s="16">
        <f>IF( 数据!AU506&lt;=6,(数据!AU506-1)*权重!AK$48,              IF(数据!AU506&lt;=12, 5*权重!AK$48+(数据!AU506-6)*权重!AK$49,                              5*权重!AK$48+6*权重!AK$49+(数据!AU506-12)*权重!AK$51              )
 )</f>
        <v>14.799999999999999</v>
      </c>
      <c r="AV506" s="16">
        <f>IF( 数据!AV506&lt;=6,(数据!AV506-1)*权重!AL$48,              IF(数据!AV506&lt;=10, 5*权重!AL$48+(数据!AV506-4)*权重!AL$50,                              5*权重!AL$48+4*权重!AL$50+(数据!AV506-10)*权重!AL$52              )  )</f>
        <v>3.4</v>
      </c>
      <c r="AW506" s="16">
        <f>IF( 数据!AW506&lt;=6,(数据!AW506-1)*权重!AM$48,              IF(数据!AW506&lt;=10, 5*权重!AM$48+(数据!AW506-4)*权重!AM$50,                              5*权重!AM$48+4*权重!AM$50+(数据!AW506-10)*权重!AM$52              )  )</f>
        <v>3.45</v>
      </c>
      <c r="AX506" s="16">
        <f>IF( 数据!AX506&lt;=6,(数据!AX506-1)*权重!AN$48,              IF(数据!AX506&lt;=10, 5*权重!AN$48+(数据!AX506-4)*权重!AN$50,                              5*权重!AN$48+4*权重!AN$50+(数据!AX506-10)*权重!AN$52              )  )</f>
        <v>22.912499999999998</v>
      </c>
      <c r="AY506" s="8">
        <v>2</v>
      </c>
      <c r="AZ506" s="8">
        <v>2</v>
      </c>
      <c r="BA506" s="8">
        <v>3</v>
      </c>
      <c r="BB506" s="8">
        <v>1</v>
      </c>
      <c r="BC506" s="8">
        <v>1</v>
      </c>
      <c r="BD506" s="8">
        <v>3</v>
      </c>
      <c r="BE506" s="8">
        <v>3</v>
      </c>
      <c r="BF506" s="8">
        <v>2</v>
      </c>
      <c r="BG506" s="8">
        <v>3</v>
      </c>
      <c r="BH506" s="8">
        <v>3</v>
      </c>
      <c r="BI506" s="8">
        <v>3</v>
      </c>
      <c r="BJ506" s="8" t="s">
        <v>26</v>
      </c>
      <c r="BK506" s="8" t="s">
        <v>20</v>
      </c>
      <c r="BL506" s="8">
        <v>15</v>
      </c>
      <c r="BM506" s="8" t="s">
        <v>26</v>
      </c>
      <c r="BN506" s="8"/>
      <c r="BO506" s="8">
        <v>5</v>
      </c>
      <c r="BP506" s="34">
        <v>47664</v>
      </c>
      <c r="BQ506" s="8" t="s">
        <v>21</v>
      </c>
      <c r="BR506" s="8" t="s">
        <v>156</v>
      </c>
    </row>
    <row r="507" spans="1:70" ht="15.5" thickBot="1" x14ac:dyDescent="0.35">
      <c r="A507" s="8" t="s">
        <v>26</v>
      </c>
      <c r="B507" s="16">
        <f t="shared" si="19"/>
        <v>397.27333333333326</v>
      </c>
      <c r="C507" s="8" t="s">
        <v>861</v>
      </c>
      <c r="D507" s="8" t="s">
        <v>154</v>
      </c>
      <c r="E507" s="33">
        <v>1</v>
      </c>
      <c r="F507" s="8">
        <v>0</v>
      </c>
      <c r="G507" s="8" t="s">
        <v>20</v>
      </c>
      <c r="H507" s="8" t="s">
        <v>24</v>
      </c>
      <c r="I507" s="8">
        <v>24</v>
      </c>
      <c r="J507" s="8">
        <v>126</v>
      </c>
      <c r="K507" s="8">
        <v>138</v>
      </c>
      <c r="L507" s="16">
        <f>IF( 数据!L507&lt;=6,(数据!L507-1)*权重!B$48,              IF(数据!L507&lt;=12, 5*权重!B$48+(数据!L507-6)*权重!B$49,                              5*权重!B$48+6*权重!B$49+(数据!L507-12)*权重!B$51              )
 )</f>
        <v>3.0833333333333335</v>
      </c>
      <c r="M507" s="16">
        <f>IF( 数据!M507&lt;=6,(数据!M507-1)*权重!C$48,              IF(数据!M507&lt;=12, 5*权重!C$48+(数据!M507-6)*权重!C$49,                              5*权重!C$48+6*权重!C$49+(数据!M507-12)*权重!C$51              )
 )</f>
        <v>2.5</v>
      </c>
      <c r="N507" s="16">
        <f>IF( 数据!N507&lt;=6,(数据!N507-1)*权重!D$48,              IF(数据!N507&lt;=12, 5*权重!D$48+(数据!N507-6)*权重!D$49,                              5*权重!D$48+6*权重!D$49+(数据!N507-12)*权重!D$51              )
 )</f>
        <v>0.25666666666666671</v>
      </c>
      <c r="O507" s="16">
        <f>IF( 数据!O507&lt;=6,(数据!O507-1)*权重!E$48,              IF(数据!O507&lt;=12, 5*权重!E$48+(数据!O507-6)*权重!E$49,                              5*权重!E$48+6*权重!E$49+(数据!O507-12)*权重!E$51              )
 )</f>
        <v>0</v>
      </c>
      <c r="P507" s="16">
        <f>IF( 数据!P507&lt;=6,(数据!P507-1)*权重!F$48,              IF(数据!P507&lt;=12, 5*权重!F$48+(数据!P507-6)*权重!F$49,                              5*权重!F$48+6*权重!F$49+(数据!P507-12)*权重!F$51              )
 )</f>
        <v>-3.5166666666666662</v>
      </c>
      <c r="Q507" s="16">
        <f>IF( 数据!Q507&lt;=6,(数据!Q507-1)*权重!G$48,              IF(数据!Q507&lt;=12, 5*权重!G$48+(数据!Q507-6)*权重!G$49,                              5*权重!G$48+6*权重!G$49+(数据!Q507-12)*权重!G$51              )
 )</f>
        <v>0</v>
      </c>
      <c r="R507" s="16">
        <f>IF( 数据!R507&lt;=6,(数据!R507-1)*权重!H$48,              IF(数据!R507&lt;=12, 5*权重!H$48+(数据!R507-6)*权重!H$49,                              5*权重!H$48+6*权重!H$49+(数据!R507-12)*权重!H$51              )
 )</f>
        <v>0</v>
      </c>
      <c r="S507" s="16">
        <f>IF( 数据!S507&lt;=6,(数据!S507-1)*权重!I$48,              IF(数据!S507&lt;=12, 5*权重!I$48+(数据!S507-6)*权重!I$49,                              5*权重!I$48+6*权重!I$49+(数据!S507-12)*权重!I$51              )
 )</f>
        <v>13.666666666666666</v>
      </c>
      <c r="T507" s="16">
        <f>IF( 数据!T507&lt;=6,(数据!T507-1)*权重!J$48,              IF(数据!T507&lt;=12, 5*权重!J$48+(数据!T507-6)*权重!J$49,                              5*权重!J$48+6*权重!J$49+(数据!T507-12)*权重!J$51              )
 )</f>
        <v>2.2666666666666666</v>
      </c>
      <c r="U507" s="16">
        <f>IF( 数据!U507&lt;=6,(数据!U507-1)*权重!K$48,              IF(数据!U507&lt;=12, 5*权重!K$48+(数据!U507-6)*权重!K$49,                              5*权重!K$48+6*权重!K$49+(数据!U507-12)*权重!K$51              )
 )</f>
        <v>0</v>
      </c>
      <c r="V507" s="16">
        <f>IF( 数据!V507&lt;=6,(数据!V507-1)*权重!L$48,              IF(数据!V507&lt;=12, 5*权重!L$48+(数据!V507-6)*权重!L$49,                              5*权重!L$48+6*权重!L$49+(数据!V507-12)*权重!L$51              )
 )</f>
        <v>8.8333333333333339</v>
      </c>
      <c r="W507" s="16">
        <f>IF( 数据!W507&lt;=6,(数据!W507-1)*权重!M$48,              IF(数据!W507&lt;=12, 5*权重!M$48+(数据!W507-6)*权重!M$49,                              5*权重!M$48+6*权重!M$49+(数据!W507-12)*权重!M$51              )
 )</f>
        <v>-0.5</v>
      </c>
      <c r="X507" s="16">
        <f>IF( 数据!X507&lt;=6,(数据!X507-1)*权重!N$48,              IF(数据!X507&lt;=12, 5*权重!N$48+(数据!X507-6)*权重!N$49,                              5*权重!N$48+6*权重!N$49+(数据!X507-12)*权重!N$51              )
 )</f>
        <v>3.1999999999999997</v>
      </c>
      <c r="Y507" s="16">
        <f>IF( 数据!Y507&lt;=6,(数据!Y507-1)*权重!O$48,              IF(数据!Y507&lt;=12, 5*权重!O$48+(数据!Y507-6)*权重!O$49,                              5*权重!O$48+6*权重!O$49+(数据!Y507-12)*权重!O$51              )
 )</f>
        <v>1.7</v>
      </c>
      <c r="Z507" s="16">
        <f>IF( 数据!Z507&lt;=6,(数据!Z507-1)*权重!P$48,              IF(数据!Z507&lt;=10, 5*权重!P$48+(数据!Z507-4)*权重!P$50,                              5*权重!P$48+4*权重!P$50+(数据!Z507-10)*权重!P$52              )  )</f>
        <v>-1.7250000000000001</v>
      </c>
      <c r="AA507" s="16">
        <f>IF( 数据!AA507&lt;=6,(数据!AA507-1)*权重!Q$48,              IF(数据!AA507&lt;=12, 5*权重!Q$48+(数据!AA507-6)*权重!Q$49,                              5*权重!Q$48+6*权重!Q$49+(数据!AA507-12)*权重!Q$51              )
 )</f>
        <v>5.166666666666667</v>
      </c>
      <c r="AB507" s="16">
        <f>IF( 数据!AB507&lt;=6,(数据!AB507-1)*权重!R$48,              IF(数据!AB507&lt;=10, 5*权重!R$48+(数据!AB507-4)*权重!R$50,                              5*权重!R$48+4*权重!R$50+(数据!AB507-10)*权重!R$52              )  )</f>
        <v>54.5</v>
      </c>
      <c r="AC507" s="16">
        <f>IF( 数据!AC507&lt;=6,(数据!AC507-1)*权重!S$48,              IF(数据!AC507&lt;=12, 5*权重!S$48+(数据!AC507-6)*权重!S$49,                              5*权重!S$48+6*权重!S$49+(数据!AC507-12)*权重!S$51              )
 )</f>
        <v>20.183333333333334</v>
      </c>
      <c r="AD507" s="16">
        <f>IF( 数据!AD507&lt;=6,(数据!AD507-1)*权重!T$48,              IF(数据!AD507&lt;=12, 5*权重!T$48+(数据!AD507-6)*权重!T$49,                              5*权重!T$48+6*权重!T$49+(数据!AD507-12)*权重!T$51              )
 )</f>
        <v>-1.5999999999999996</v>
      </c>
      <c r="AE507" s="16">
        <f>IF( 数据!AE507&lt;=6,(数据!AE507-1)*权重!U$48,              IF(数据!AE507&lt;=10, 5*权重!U$48+(数据!AE507-4)*权重!U$50,                              5*权重!U$48+4*权重!U$50+(数据!AE507-10)*权重!U$52              )  )</f>
        <v>-2.9999999999999996</v>
      </c>
      <c r="AF507" s="16">
        <f>IF( 数据!AF507&lt;=6,(数据!AF507-1)*权重!V$48,              IF(数据!AF507&lt;=10, 5*权重!V$48+(数据!AF507-4)*权重!V$50,                              5*权重!V$48+4*权重!V$50+(数据!AF507-10)*权重!V$52              )  )</f>
        <v>7.0875000000000004</v>
      </c>
      <c r="AG507" s="16">
        <f>IF( 数据!AG507&lt;=6,(数据!AG507-1)*权重!W$48,              IF(数据!AG507&lt;=12, 5*权重!W$48+(数据!AG507-6)*权重!W$49,                              5*权重!W$48+6*权重!W$49+(数据!AG507-12)*权重!W$51              )
 )</f>
        <v>3.75</v>
      </c>
      <c r="AH507" s="16">
        <f>IF( 数据!AH507&lt;=6,(数据!AH507-1)*权重!X$48,              IF(数据!AH507&lt;=10, 5*权重!X$48+(数据!AH507-4)*权重!X$50,                              5*权重!X$48+4*权重!X$50+(数据!AH507-10)*权重!X$52              )  )</f>
        <v>-0.27500000000000002</v>
      </c>
      <c r="AI507" s="16">
        <f>IF( 数据!AI507&lt;=6,(数据!AI507-1)*权重!Y$48,              IF(数据!AI507&lt;=12, 5*权重!Y$48+(数据!AI507-6)*权重!Y$49,                              5*权重!Y$48+6*权重!Y$49+(数据!AI507-12)*权重!Y$51              )
 )</f>
        <v>0</v>
      </c>
      <c r="AJ507" s="16">
        <f>IF( 数据!AJ507&lt;=6,(数据!AJ507-1)*权重!Z$48,              IF(数据!AJ507&lt;=10, 5*权重!Z$48+(数据!AJ507-4)*权重!Z$50,                              5*权重!Z$48+4*权重!Z$50+(数据!AJ507-10)*权重!Z$52              )  )</f>
        <v>9.8375000000000004</v>
      </c>
      <c r="AK507" s="16">
        <f>IF( 数据!AK507&lt;=6,(数据!AK507-1)*权重!AA$48,              IF(数据!AK507&lt;=10, 5*权重!AA$48+(数据!AK507-4)*权重!AA$50,                              5*权重!AA$48+4*权重!AA$50+(数据!AK507-10)*权重!AA$52              )  )</f>
        <v>-1.4500000000000002</v>
      </c>
      <c r="AL507" s="16">
        <f>IF( 数据!AL507&lt;=6,(数据!AL507-1)*权重!AB$48,              IF(数据!AL507&lt;=12, 5*权重!AB$48+(数据!AL507-6)*权重!AB$49,                              5*权重!AB$48+6*权重!AB$49+(数据!AL507-12)*权重!AB$51              )
 )</f>
        <v>11.716666666666665</v>
      </c>
      <c r="AM507" s="16">
        <f>IF( 数据!AM507&lt;=6,(数据!AM507-1)*权重!AC$48,              IF(数据!AM507&lt;=12, 5*权重!AC$48+(数据!AM507-6)*权重!AC$49,                              5*权重!AC$48+6*权重!AC$49+(数据!AM507-12)*权重!AC$51              )
 )</f>
        <v>8.8666666666666671</v>
      </c>
      <c r="AN507" s="16">
        <f>IF( 数据!AN507&lt;=6,(数据!AN507-1)*权重!AD$48,              IF(数据!AN507&lt;=12, 5*权重!AD$48+(数据!AN507-6)*权重!AD$49,                              5*权重!AD$48+6*权重!AD$49+(数据!AN507-12)*权重!AD$51              )
 )</f>
        <v>60.666666666666664</v>
      </c>
      <c r="AO507" s="16">
        <f>IF( 数据!AO507&lt;=6,(数据!AO507-1)*权重!AE$48,              IF(数据!AO507&lt;=12, 5*权重!AE$48+(数据!AO507-6)*权重!AE$49,                              5*权重!AE$48+6*权重!AE$49+(数据!AO507-12)*权重!AE$51              )
 )</f>
        <v>28.1</v>
      </c>
      <c r="AP507" s="16">
        <f>IF( 数据!AP507&lt;=6,(数据!AP507-1)*权重!AF$48,              IF(数据!AP507&lt;=12, 5*权重!AF$48+(数据!AP507-6)*权重!AF$49,                              5*权重!AF$48+6*权重!AF$49+(数据!AP507-12)*权重!AF$51              )
 )</f>
        <v>15.433333333333334</v>
      </c>
      <c r="AQ507" s="16">
        <f>IF( 数据!AQ507&lt;=6,(数据!AQ507-1)*权重!AG$48,              IF(数据!AQ507&lt;=12, 5*权重!AG$48+(数据!AQ507-6)*权重!AG$49,                              5*权重!AG$48+6*权重!AG$49+(数据!AQ507-12)*权重!AG$51              )
 )</f>
        <v>18.316666666666666</v>
      </c>
      <c r="AR507" s="16">
        <f>IF( 数据!AR507&lt;=6,(数据!AR507-1)*权重!AH$48,              IF(数据!AR507&lt;=12, 5*权重!AH$48+(数据!AR507-6)*权重!AH$49,                              5*权重!AH$48+6*权重!AH$49+(数据!AR507-12)*权重!AH$51              )
 )</f>
        <v>16.899999999999999</v>
      </c>
      <c r="AS507" s="16">
        <f>IF( 数据!AS507&lt;=6,(数据!AS507-1)*权重!AI$48,              IF(数据!AS507&lt;=12, 5*权重!AI$48+(数据!AS507-6)*权重!AI$49,                              5*权重!AI$48+6*权重!AI$49+(数据!AS507-12)*权重!AI$51              )
 )</f>
        <v>11.400000000000002</v>
      </c>
      <c r="AT507" s="16">
        <f>IF( 数据!AT507&lt;=6,(数据!AT507-1)*权重!AJ$48,              IF(数据!AT507&lt;=12, 5*权重!AJ$48+(数据!AT507-6)*权重!AJ$49,                              5*权重!AJ$48+6*权重!AJ$49+(数据!AT507-12)*权重!AJ$51              )
 )</f>
        <v>60.770833333333343</v>
      </c>
      <c r="AU507" s="16">
        <f>IF( 数据!AU507&lt;=6,(数据!AU507-1)*权重!AK$48,              IF(数据!AU507&lt;=12, 5*权重!AK$48+(数据!AU507-6)*权重!AK$49,                              5*权重!AK$48+6*权重!AK$49+(数据!AU507-12)*权重!AK$51              )
 )</f>
        <v>13.899999999999999</v>
      </c>
      <c r="AV507" s="16">
        <f>IF( 数据!AV507&lt;=6,(数据!AV507-1)*权重!AL$48,              IF(数据!AV507&lt;=10, 5*权重!AL$48+(数据!AV507-4)*权重!AL$50,                              5*权重!AL$48+4*权重!AL$50+(数据!AV507-10)*权重!AL$52              )  )</f>
        <v>2.5499999999999998</v>
      </c>
      <c r="AW507" s="16">
        <f>IF( 数据!AW507&lt;=6,(数据!AW507-1)*权重!AM$48,              IF(数据!AW507&lt;=10, 5*权重!AM$48+(数据!AW507-4)*权重!AM$50,                              5*权重!AM$48+4*权重!AM$50+(数据!AW507-10)*权重!AM$52              )  )</f>
        <v>3.45</v>
      </c>
      <c r="AX507" s="16">
        <f>IF( 数据!AX507&lt;=6,(数据!AX507-1)*权重!AN$48,              IF(数据!AX507&lt;=10, 5*权重!AN$48+(数据!AX507-4)*权重!AN$50,                              5*权重!AN$48+4*权重!AN$50+(数据!AX507-10)*权重!AN$52              )  )</f>
        <v>21.237499999999997</v>
      </c>
      <c r="AY507" s="8">
        <v>2</v>
      </c>
      <c r="AZ507" s="8">
        <v>2</v>
      </c>
      <c r="BA507" s="8">
        <v>2</v>
      </c>
      <c r="BB507" s="8">
        <v>2</v>
      </c>
      <c r="BC507" s="8">
        <v>2</v>
      </c>
      <c r="BD507" s="8">
        <v>3</v>
      </c>
      <c r="BE507" s="8">
        <v>1</v>
      </c>
      <c r="BF507" s="8">
        <v>1</v>
      </c>
      <c r="BG507" s="8">
        <v>2</v>
      </c>
      <c r="BH507" s="8">
        <v>3</v>
      </c>
      <c r="BI507" s="8">
        <v>1</v>
      </c>
      <c r="BJ507" s="8" t="s">
        <v>26</v>
      </c>
      <c r="BK507" s="8" t="s">
        <v>20</v>
      </c>
      <c r="BL507" s="8">
        <v>7</v>
      </c>
      <c r="BM507" s="8" t="s">
        <v>26</v>
      </c>
      <c r="BN507" s="8"/>
      <c r="BO507" s="8">
        <v>38</v>
      </c>
      <c r="BP507" s="34">
        <v>47299</v>
      </c>
      <c r="BQ507" s="8" t="s">
        <v>21</v>
      </c>
      <c r="BR507" s="8" t="s">
        <v>156</v>
      </c>
    </row>
    <row r="508" spans="1:70" ht="15.5" thickBot="1" x14ac:dyDescent="0.35">
      <c r="A508" s="8" t="s">
        <v>26</v>
      </c>
      <c r="B508" s="16">
        <f t="shared" si="19"/>
        <v>409.82333333333332</v>
      </c>
      <c r="C508" s="8" t="s">
        <v>862</v>
      </c>
      <c r="D508" s="8" t="s">
        <v>154</v>
      </c>
      <c r="E508" s="33">
        <v>1</v>
      </c>
      <c r="F508" s="8">
        <v>0</v>
      </c>
      <c r="G508" s="8" t="s">
        <v>634</v>
      </c>
      <c r="H508" s="8" t="s">
        <v>229</v>
      </c>
      <c r="I508" s="8">
        <v>26</v>
      </c>
      <c r="J508" s="8">
        <v>131</v>
      </c>
      <c r="K508" s="8">
        <v>141</v>
      </c>
      <c r="L508" s="16">
        <f>IF( 数据!L508&lt;=6,(数据!L508-1)*权重!B$48,              IF(数据!L508&lt;=12, 5*权重!B$48+(数据!L508-6)*权重!B$49,                              5*权重!B$48+6*权重!B$49+(数据!L508-12)*权重!B$51              )
 )</f>
        <v>3.4666666666666668</v>
      </c>
      <c r="M508" s="16">
        <f>IF( 数据!M508&lt;=6,(数据!M508-1)*权重!C$48,              IF(数据!M508&lt;=12, 5*权重!C$48+(数据!M508-6)*权重!C$49,                              5*权重!C$48+6*权重!C$49+(数据!M508-12)*权重!C$51              )
 )</f>
        <v>0.91666666666666674</v>
      </c>
      <c r="N508" s="16">
        <f>IF( 数据!N508&lt;=6,(数据!N508-1)*权重!D$48,              IF(数据!N508&lt;=12, 5*权重!D$48+(数据!N508-6)*权重!D$49,                              5*权重!D$48+6*权重!D$49+(数据!N508-12)*权重!D$51              )
 )</f>
        <v>0.25666666666666671</v>
      </c>
      <c r="O508" s="16">
        <f>IF( 数据!O508&lt;=6,(数据!O508-1)*权重!E$48,              IF(数据!O508&lt;=12, 5*权重!E$48+(数据!O508-6)*权重!E$49,                              5*权重!E$48+6*权重!E$49+(数据!O508-12)*权重!E$51              )
 )</f>
        <v>0</v>
      </c>
      <c r="P508" s="16">
        <f>IF( 数据!P508&lt;=6,(数据!P508-1)*权重!F$48,              IF(数据!P508&lt;=12, 5*权重!F$48+(数据!P508-6)*权重!F$49,                              5*权重!F$48+6*权重!F$49+(数据!P508-12)*权重!F$51              )
 )</f>
        <v>-2.3499999999999996</v>
      </c>
      <c r="Q508" s="16">
        <f>IF( 数据!Q508&lt;=6,(数据!Q508-1)*权重!G$48,              IF(数据!Q508&lt;=12, 5*权重!G$48+(数据!Q508-6)*权重!G$49,                              5*权重!G$48+6*权重!G$49+(数据!Q508-12)*权重!G$51              )
 )</f>
        <v>0</v>
      </c>
      <c r="R508" s="16">
        <f>IF( 数据!R508&lt;=6,(数据!R508-1)*权重!H$48,              IF(数据!R508&lt;=12, 5*权重!H$48+(数据!R508-6)*权重!H$49,                              5*权重!H$48+6*权重!H$49+(数据!R508-12)*权重!H$51              )
 )</f>
        <v>0</v>
      </c>
      <c r="S508" s="16">
        <f>IF( 数据!S508&lt;=6,(数据!S508-1)*权重!I$48,              IF(数据!S508&lt;=12, 5*权重!I$48+(数据!S508-6)*权重!I$49,                              5*权重!I$48+6*权重!I$49+(数据!S508-12)*权重!I$51              )
 )</f>
        <v>19.299999999999997</v>
      </c>
      <c r="T508" s="16">
        <f>IF( 数据!T508&lt;=6,(数据!T508-1)*权重!J$48,              IF(数据!T508&lt;=12, 5*权重!J$48+(数据!T508-6)*权重!J$49,                              5*权重!J$48+6*权重!J$49+(数据!T508-12)*权重!J$51              )
 )</f>
        <v>1.65</v>
      </c>
      <c r="U508" s="16">
        <f>IF( 数据!U508&lt;=6,(数据!U508-1)*权重!K$48,              IF(数据!U508&lt;=12, 5*权重!K$48+(数据!U508-6)*权重!K$49,                              5*权重!K$48+6*权重!K$49+(数据!U508-12)*权重!K$51              )
 )</f>
        <v>0</v>
      </c>
      <c r="V508" s="16">
        <f>IF( 数据!V508&lt;=6,(数据!V508-1)*权重!L$48,              IF(数据!V508&lt;=12, 5*权重!L$48+(数据!V508-6)*权重!L$49,                              5*权重!L$48+6*权重!L$49+(数据!V508-12)*权重!L$51              )
 )</f>
        <v>6.4</v>
      </c>
      <c r="W508" s="16">
        <f>IF( 数据!W508&lt;=6,(数据!W508-1)*权重!M$48,              IF(数据!W508&lt;=12, 5*权重!M$48+(数据!W508-6)*权重!M$49,                              5*权重!M$48+6*权重!M$49+(数据!W508-12)*权重!M$51              )
 )</f>
        <v>0.76666666666666661</v>
      </c>
      <c r="X508" s="16">
        <f>IF( 数据!X508&lt;=6,(数据!X508-1)*权重!N$48,              IF(数据!X508&lt;=12, 5*权重!N$48+(数据!X508-6)*权重!N$49,                              5*权重!N$48+6*权重!N$49+(数据!X508-12)*权重!N$51              )
 )</f>
        <v>2.1333333333333333</v>
      </c>
      <c r="Y508" s="16">
        <f>IF( 数据!Y508&lt;=6,(数据!Y508-1)*权重!O$48,              IF(数据!Y508&lt;=12, 5*权重!O$48+(数据!Y508-6)*权重!O$49,                              5*权重!O$48+6*权重!O$49+(数据!Y508-12)*权重!O$51              )
 )</f>
        <v>2.5333333333333332</v>
      </c>
      <c r="Z508" s="16">
        <f>IF( 数据!Z508&lt;=6,(数据!Z508-1)*权重!P$48,              IF(数据!Z508&lt;=10, 5*权重!P$48+(数据!Z508-4)*权重!P$50,                              5*权重!P$48+4*权重!P$50+(数据!Z508-10)*权重!P$52              )  )</f>
        <v>-1.0750000000000002</v>
      </c>
      <c r="AA508" s="16">
        <f>IF( 数据!AA508&lt;=6,(数据!AA508-1)*权重!Q$48,              IF(数据!AA508&lt;=12, 5*权重!Q$48+(数据!AA508-6)*权重!Q$49,                              5*权重!Q$48+6*权重!Q$49+(数据!AA508-12)*权重!Q$51              )
 )</f>
        <v>6.2333333333333325</v>
      </c>
      <c r="AB508" s="16">
        <f>IF( 数据!AB508&lt;=6,(数据!AB508-1)*权重!R$48,              IF(数据!AB508&lt;=10, 5*权重!R$48+(数据!AB508-4)*权重!R$50,                              5*权重!R$48+4*权重!R$50+(数据!AB508-10)*权重!R$52              )  )</f>
        <v>56</v>
      </c>
      <c r="AC508" s="16">
        <f>IF( 数据!AC508&lt;=6,(数据!AC508-1)*权重!S$48,              IF(数据!AC508&lt;=12, 5*权重!S$48+(数据!AC508-6)*权重!S$49,                              5*权重!S$48+6*权重!S$49+(数据!AC508-12)*权重!S$51              )
 )</f>
        <v>18.75</v>
      </c>
      <c r="AD508" s="16">
        <f>IF( 数据!AD508&lt;=6,(数据!AD508-1)*权重!T$48,              IF(数据!AD508&lt;=12, 5*权重!T$48+(数据!AD508-6)*权重!T$49,                              5*权重!T$48+6*权重!T$49+(数据!AD508-12)*权重!T$51              )
 )</f>
        <v>-1.5999999999999996</v>
      </c>
      <c r="AE508" s="16">
        <f>IF( 数据!AE508&lt;=6,(数据!AE508-1)*权重!U$48,              IF(数据!AE508&lt;=10, 5*权重!U$48+(数据!AE508-4)*权重!U$50,                              5*权重!U$48+4*权重!U$50+(数据!AE508-10)*权重!U$52              )  )</f>
        <v>-3.2749999999999995</v>
      </c>
      <c r="AF508" s="16">
        <f>IF( 数据!AF508&lt;=6,(数据!AF508-1)*权重!V$48,              IF(数据!AF508&lt;=10, 5*权重!V$48+(数据!AF508-4)*权重!V$50,                              5*权重!V$48+4*权重!V$50+(数据!AF508-10)*权重!V$52              )  )</f>
        <v>6.75</v>
      </c>
      <c r="AG508" s="16">
        <f>IF( 数据!AG508&lt;=6,(数据!AG508-1)*权重!W$48,              IF(数据!AG508&lt;=12, 5*权重!W$48+(数据!AG508-6)*权重!W$49,                              5*权重!W$48+6*权重!W$49+(数据!AG508-12)*权重!W$51              )
 )</f>
        <v>3.75</v>
      </c>
      <c r="AH508" s="16">
        <f>IF( 数据!AH508&lt;=6,(数据!AH508-1)*权重!X$48,              IF(数据!AH508&lt;=10, 5*权重!X$48+(数据!AH508-4)*权重!X$50,                              5*权重!X$48+4*权重!X$50+(数据!AH508-10)*权重!X$52              )  )</f>
        <v>-0.16249999999999998</v>
      </c>
      <c r="AI508" s="16">
        <f>IF( 数据!AI508&lt;=6,(数据!AI508-1)*权重!Y$48,              IF(数据!AI508&lt;=12, 5*权重!Y$48+(数据!AI508-6)*权重!Y$49,                              5*权重!Y$48+6*权重!Y$49+(数据!AI508-12)*权重!Y$51              )
 )</f>
        <v>0</v>
      </c>
      <c r="AJ508" s="16">
        <f>IF( 数据!AJ508&lt;=6,(数据!AJ508-1)*权重!Z$48,              IF(数据!AJ508&lt;=10, 5*权重!Z$48+(数据!AJ508-4)*权重!Z$50,                              5*权重!Z$48+4*权重!Z$50+(数据!AJ508-10)*权重!Z$52              )  )</f>
        <v>9.25</v>
      </c>
      <c r="AK508" s="16">
        <f>IF( 数据!AK508&lt;=6,(数据!AK508-1)*权重!AA$48,              IF(数据!AK508&lt;=10, 5*权重!AA$48+(数据!AK508-4)*权重!AA$50,                              5*权重!AA$48+4*权重!AA$50+(数据!AK508-10)*权重!AA$52              )  )</f>
        <v>-1.625</v>
      </c>
      <c r="AL508" s="16">
        <f>IF( 数据!AL508&lt;=6,(数据!AL508-1)*权重!AB$48,              IF(数据!AL508&lt;=12, 5*权重!AB$48+(数据!AL508-6)*权重!AB$49,                              5*权重!AB$48+6*权重!AB$49+(数据!AL508-12)*权重!AB$51              )
 )</f>
        <v>13.5</v>
      </c>
      <c r="AM508" s="16">
        <f>IF( 数据!AM508&lt;=6,(数据!AM508-1)*权重!AC$48,              IF(数据!AM508&lt;=12, 5*权重!AC$48+(数据!AM508-6)*权重!AC$49,                              5*权重!AC$48+6*权重!AC$49+(数据!AM508-12)*权重!AC$51              )
 )</f>
        <v>8.5</v>
      </c>
      <c r="AN508" s="16">
        <f>IF( 数据!AN508&lt;=6,(数据!AN508-1)*权重!AD$48,              IF(数据!AN508&lt;=12, 5*权重!AD$48+(数据!AN508-6)*权重!AD$49,                              5*权重!AD$48+6*权重!AD$49+(数据!AN508-12)*权重!AD$51              )
 )</f>
        <v>77.333333333333329</v>
      </c>
      <c r="AO508" s="16">
        <f>IF( 数据!AO508&lt;=6,(数据!AO508-1)*权重!AE$48,              IF(数据!AO508&lt;=12, 5*权重!AE$48+(数据!AO508-6)*权重!AE$49,                              5*权重!AE$48+6*权重!AE$49+(数据!AO508-12)*权重!AE$51              )
 )</f>
        <v>5.5833333333333339</v>
      </c>
      <c r="AP508" s="16">
        <f>IF( 数据!AP508&lt;=6,(数据!AP508-1)*权重!AF$48,              IF(数据!AP508&lt;=12, 5*权重!AF$48+(数据!AP508-6)*权重!AF$49,                              5*权重!AF$48+6*权重!AF$49+(数据!AP508-12)*权重!AF$51              )
 )</f>
        <v>17.366666666666667</v>
      </c>
      <c r="AQ508" s="16">
        <f>IF( 数据!AQ508&lt;=6,(数据!AQ508-1)*权重!AG$48,              IF(数据!AQ508&lt;=12, 5*权重!AG$48+(数据!AQ508-6)*权重!AG$49,                              5*权重!AG$48+6*权重!AG$49+(数据!AQ508-12)*权重!AG$51              )
 )</f>
        <v>18.833333333333336</v>
      </c>
      <c r="AR508" s="16">
        <f>IF( 数据!AR508&lt;=6,(数据!AR508-1)*权重!AH$48,              IF(数据!AR508&lt;=12, 5*权重!AH$48+(数据!AR508-6)*权重!AH$49,                              5*权重!AH$48+6*权重!AH$49+(数据!AR508-12)*权重!AH$51              )
 )</f>
        <v>13.399999999999999</v>
      </c>
      <c r="AS508" s="16">
        <f>IF( 数据!AS508&lt;=6,(数据!AS508-1)*权重!AI$48,              IF(数据!AS508&lt;=12, 5*权重!AI$48+(数据!AS508-6)*权重!AI$49,                              5*权重!AI$48+6*权重!AI$49+(数据!AS508-12)*权重!AI$51              )
 )</f>
        <v>8.5500000000000007</v>
      </c>
      <c r="AT508" s="16">
        <f>IF( 数据!AT508&lt;=6,(数据!AT508-1)*权重!AJ$48,              IF(数据!AT508&lt;=12, 5*权重!AJ$48+(数据!AT508-6)*权重!AJ$49,                              5*权重!AJ$48+6*权重!AJ$49+(数据!AT508-12)*权重!AJ$51              )
 )</f>
        <v>76.75</v>
      </c>
      <c r="AU508" s="16">
        <f>IF( 数据!AU508&lt;=6,(数据!AU508-1)*权重!AK$48,              IF(数据!AU508&lt;=12, 5*权重!AK$48+(数据!AU508-6)*权重!AK$49,                              5*权重!AK$48+6*权重!AK$49+(数据!AU508-12)*权重!AK$51              )
 )</f>
        <v>14.2</v>
      </c>
      <c r="AV508" s="16">
        <f>IF( 数据!AV508&lt;=6,(数据!AV508-1)*权重!AL$48,              IF(数据!AV508&lt;=10, 5*权重!AL$48+(数据!AV508-4)*权重!AL$50,                              5*权重!AL$48+4*权重!AL$50+(数据!AV508-10)*权重!AL$52              )  )</f>
        <v>2.2999999999999998</v>
      </c>
      <c r="AW508" s="16">
        <f>IF( 数据!AW508&lt;=6,(数据!AW508-1)*权重!AM$48,              IF(数据!AW508&lt;=10, 5*权重!AM$48+(数据!AW508-4)*权重!AM$50,                              5*权重!AM$48+4*权重!AM$50+(数据!AW508-10)*权重!AM$52              )  )</f>
        <v>4.2</v>
      </c>
      <c r="AX508" s="16">
        <f>IF( 数据!AX508&lt;=6,(数据!AX508-1)*权重!AN$48,              IF(数据!AX508&lt;=10, 5*权重!AN$48+(数据!AX508-4)*权重!AN$50,                              5*权重!AN$48+4*权重!AN$50+(数据!AX508-10)*权重!AN$52              )  )</f>
        <v>21.237499999999997</v>
      </c>
      <c r="AY508" s="8">
        <v>2</v>
      </c>
      <c r="AZ508" s="8">
        <v>1</v>
      </c>
      <c r="BA508" s="8">
        <v>2</v>
      </c>
      <c r="BB508" s="8">
        <v>1</v>
      </c>
      <c r="BC508" s="8">
        <v>3</v>
      </c>
      <c r="BD508" s="8">
        <v>1</v>
      </c>
      <c r="BE508" s="8">
        <v>2</v>
      </c>
      <c r="BF508" s="8">
        <v>1</v>
      </c>
      <c r="BG508" s="8">
        <v>1</v>
      </c>
      <c r="BH508" s="8">
        <v>3</v>
      </c>
      <c r="BI508" s="8">
        <v>2</v>
      </c>
      <c r="BJ508" s="8" t="s">
        <v>26</v>
      </c>
      <c r="BK508" s="8" t="s">
        <v>20</v>
      </c>
      <c r="BL508" s="8">
        <v>12</v>
      </c>
      <c r="BM508" s="8" t="s">
        <v>26</v>
      </c>
      <c r="BN508" s="8"/>
      <c r="BO508" s="8">
        <v>12</v>
      </c>
      <c r="BP508" s="34">
        <v>46934</v>
      </c>
      <c r="BQ508" s="8" t="s">
        <v>21</v>
      </c>
      <c r="BR508" s="8" t="s">
        <v>156</v>
      </c>
    </row>
    <row r="509" spans="1:70" ht="15.5" thickBot="1" x14ac:dyDescent="0.35">
      <c r="A509" s="8" t="s">
        <v>26</v>
      </c>
      <c r="B509" s="16">
        <f t="shared" si="19"/>
        <v>398.22</v>
      </c>
      <c r="C509" s="8" t="s">
        <v>863</v>
      </c>
      <c r="D509" s="8" t="s">
        <v>154</v>
      </c>
      <c r="E509" s="33">
        <v>1</v>
      </c>
      <c r="F509" s="8">
        <v>0</v>
      </c>
      <c r="G509" s="8" t="s">
        <v>228</v>
      </c>
      <c r="H509" s="8" t="s">
        <v>595</v>
      </c>
      <c r="I509" s="8">
        <v>33</v>
      </c>
      <c r="J509" s="8">
        <v>135</v>
      </c>
      <c r="K509" s="8">
        <v>152</v>
      </c>
      <c r="L509" s="16">
        <f>IF( 数据!L509&lt;=6,(数据!L509-1)*权重!B$48,              IF(数据!L509&lt;=12, 5*权重!B$48+(数据!L509-6)*权重!B$49,                              5*权重!B$48+6*权重!B$49+(数据!L509-12)*权重!B$51              )
 )</f>
        <v>3.4666666666666668</v>
      </c>
      <c r="M509" s="16">
        <f>IF( 数据!M509&lt;=6,(数据!M509-1)*权重!C$48,              IF(数据!M509&lt;=12, 5*权重!C$48+(数据!M509-6)*权重!C$49,                              5*权重!C$48+6*权重!C$49+(数据!M509-12)*权重!C$51              )
 )</f>
        <v>0.5</v>
      </c>
      <c r="N509" s="16">
        <f>IF( 数据!N509&lt;=6,(数据!N509-1)*权重!D$48,              IF(数据!N509&lt;=12, 5*权重!D$48+(数据!N509-6)*权重!D$49,                              5*权重!D$48+6*权重!D$49+(数据!N509-12)*权重!D$51              )
 )</f>
        <v>-0.27999999999999992</v>
      </c>
      <c r="O509" s="16">
        <f>IF( 数据!O509&lt;=6,(数据!O509-1)*权重!E$48,              IF(数据!O509&lt;=12, 5*权重!E$48+(数据!O509-6)*权重!E$49,                              5*权重!E$48+6*权重!E$49+(数据!O509-12)*权重!E$51              )
 )</f>
        <v>0</v>
      </c>
      <c r="P509" s="16">
        <f>IF( 数据!P509&lt;=6,(数据!P509-1)*权重!F$48,              IF(数据!P509&lt;=12, 5*权重!F$48+(数据!P509-6)*权重!F$49,                              5*权重!F$48+6*权重!F$49+(数据!P509-12)*权重!F$51              )
 )</f>
        <v>-3.1166666666666663</v>
      </c>
      <c r="Q509" s="16">
        <f>IF( 数据!Q509&lt;=6,(数据!Q509-1)*权重!G$48,              IF(数据!Q509&lt;=12, 5*权重!G$48+(数据!Q509-6)*权重!G$49,                              5*权重!G$48+6*权重!G$49+(数据!Q509-12)*权重!G$51              )
 )</f>
        <v>0</v>
      </c>
      <c r="R509" s="16">
        <f>IF( 数据!R509&lt;=6,(数据!R509-1)*权重!H$48,              IF(数据!R509&lt;=12, 5*权重!H$48+(数据!R509-6)*权重!H$49,                              5*权重!H$48+6*权重!H$49+(数据!R509-12)*权重!H$51              )
 )</f>
        <v>0</v>
      </c>
      <c r="S509" s="16">
        <f>IF( 数据!S509&lt;=6,(数据!S509-1)*权重!I$48,              IF(数据!S509&lt;=12, 5*权重!I$48+(数据!S509-6)*权重!I$49,                              5*权重!I$48+6*权重!I$49+(数据!S509-12)*权重!I$51              )
 )</f>
        <v>17.933333333333334</v>
      </c>
      <c r="T509" s="16">
        <f>IF( 数据!T509&lt;=6,(数据!T509-1)*权重!J$48,              IF(数据!T509&lt;=12, 5*权重!J$48+(数据!T509-6)*权重!J$49,                              5*权重!J$48+6*权重!J$49+(数据!T509-12)*权重!J$51              )
 )</f>
        <v>0.29999999999999982</v>
      </c>
      <c r="U509" s="16">
        <f>IF( 数据!U509&lt;=6,(数据!U509-1)*权重!K$48,              IF(数据!U509&lt;=12, 5*权重!K$48+(数据!U509-6)*权重!K$49,                              5*权重!K$48+6*权重!K$49+(数据!U509-12)*权重!K$51              )
 )</f>
        <v>0</v>
      </c>
      <c r="V509" s="16">
        <f>IF( 数据!V509&lt;=6,(数据!V509-1)*权重!L$48,              IF(数据!V509&lt;=12, 5*权重!L$48+(数据!V509-6)*权重!L$49,                              5*权重!L$48+6*权重!L$49+(数据!V509-12)*权重!L$51              )
 )</f>
        <v>7.5000000000000009</v>
      </c>
      <c r="W509" s="16">
        <f>IF( 数据!W509&lt;=6,(数据!W509-1)*权重!M$48,              IF(数据!W509&lt;=12, 5*权重!M$48+(数据!W509-6)*权重!M$49,                              5*权重!M$48+6*权重!M$49+(数据!W509-12)*权重!M$51              )
 )</f>
        <v>0.1333333333333333</v>
      </c>
      <c r="X509" s="16">
        <f>IF( 数据!X509&lt;=6,(数据!X509-1)*权重!N$48,              IF(数据!X509&lt;=12, 5*权重!N$48+(数据!X509-6)*权重!N$49,                              5*权重!N$48+6*权重!N$49+(数据!X509-12)*权重!N$51              )
 )</f>
        <v>2.7333333333333329</v>
      </c>
      <c r="Y509" s="16">
        <f>IF( 数据!Y509&lt;=6,(数据!Y509-1)*权重!O$48,              IF(数据!Y509&lt;=12, 5*权重!O$48+(数据!Y509-6)*权重!O$49,                              5*权重!O$48+6*权重!O$49+(数据!Y509-12)*权重!O$51              )
 )</f>
        <v>1.5333333333333332</v>
      </c>
      <c r="Z509" s="16">
        <f>IF( 数据!Z509&lt;=6,(数据!Z509-1)*权重!P$48,              IF(数据!Z509&lt;=10, 5*权重!P$48+(数据!Z509-4)*权重!P$50,                              5*权重!P$48+4*权重!P$50+(数据!Z509-10)*权重!P$52              )  )</f>
        <v>-1.25</v>
      </c>
      <c r="AA509" s="16">
        <f>IF( 数据!AA509&lt;=6,(数据!AA509-1)*权重!Q$48,              IF(数据!AA509&lt;=12, 5*权重!Q$48+(数据!AA509-6)*权重!Q$49,                              5*权重!Q$48+6*权重!Q$49+(数据!AA509-12)*权重!Q$51              )
 )</f>
        <v>5.833333333333333</v>
      </c>
      <c r="AB509" s="16">
        <f>IF( 数据!AB509&lt;=6,(数据!AB509-1)*权重!R$48,              IF(数据!AB509&lt;=10, 5*权重!R$48+(数据!AB509-4)*权重!R$50,                              5*权重!R$48+4*权重!R$50+(数据!AB509-10)*权重!R$52              )  )</f>
        <v>55.25</v>
      </c>
      <c r="AC509" s="16">
        <f>IF( 数据!AC509&lt;=6,(数据!AC509-1)*权重!S$48,              IF(数据!AC509&lt;=12, 5*权重!S$48+(数据!AC509-6)*权重!S$49,                              5*权重!S$48+6*权重!S$49+(数据!AC509-12)*权重!S$51              )
 )</f>
        <v>20.183333333333334</v>
      </c>
      <c r="AD509" s="16">
        <f>IF( 数据!AD509&lt;=6,(数据!AD509-1)*权重!T$48,              IF(数据!AD509&lt;=12, 5*权重!T$48+(数据!AD509-6)*权重!T$49,                              5*权重!T$48+6*权重!T$49+(数据!AD509-12)*权重!T$51              )
 )</f>
        <v>-0.86666666666666625</v>
      </c>
      <c r="AE509" s="16">
        <f>IF( 数据!AE509&lt;=6,(数据!AE509-1)*权重!U$48,              IF(数据!AE509&lt;=10, 5*权重!U$48+(数据!AE509-4)*权重!U$50,                              5*权重!U$48+4*权重!U$50+(数据!AE509-10)*权重!U$52              )  )</f>
        <v>-1.7999999999999994</v>
      </c>
      <c r="AF509" s="16">
        <f>IF( 数据!AF509&lt;=6,(数据!AF509-1)*权重!V$48,              IF(数据!AF509&lt;=10, 5*权重!V$48+(数据!AF509-4)*权重!V$50,                              5*权重!V$48+4*权重!V$50+(数据!AF509-10)*权重!V$52              )  )</f>
        <v>6.5625000000000009</v>
      </c>
      <c r="AG509" s="16">
        <f>IF( 数据!AG509&lt;=6,(数据!AG509-1)*权重!W$48,              IF(数据!AG509&lt;=12, 5*权重!W$48+(数据!AG509-6)*权重!W$49,                              5*权重!W$48+6*权重!W$49+(数据!AG509-12)*权重!W$51              )
 )</f>
        <v>3.3</v>
      </c>
      <c r="AH509" s="16">
        <f>IF( 数据!AH509&lt;=6,(数据!AH509-1)*权重!X$48,              IF(数据!AH509&lt;=10, 5*权重!X$48+(数据!AH509-4)*权重!X$50,                              5*权重!X$48+4*权重!X$50+(数据!AH509-10)*权重!X$52              )  )</f>
        <v>-4.9999999999999989E-2</v>
      </c>
      <c r="AI509" s="16">
        <f>IF( 数据!AI509&lt;=6,(数据!AI509-1)*权重!Y$48,              IF(数据!AI509&lt;=12, 5*权重!Y$48+(数据!AI509-6)*权重!Y$49,                              5*权重!Y$48+6*权重!Y$49+(数据!AI509-12)*权重!Y$51              )
 )</f>
        <v>1.0666666666666667</v>
      </c>
      <c r="AJ509" s="16">
        <f>IF( 数据!AJ509&lt;=6,(数据!AJ509-1)*权重!Z$48,              IF(数据!AJ509&lt;=10, 5*权重!Z$48+(数据!AJ509-4)*权重!Z$50,                              5*权重!Z$48+4*权重!Z$50+(数据!AJ509-10)*权重!Z$52              )  )</f>
        <v>9.25</v>
      </c>
      <c r="AK509" s="16">
        <f>IF( 数据!AK509&lt;=6,(数据!AK509-1)*权重!AA$48,              IF(数据!AK509&lt;=10, 5*权重!AA$48+(数据!AK509-4)*权重!AA$50,                              5*权重!AA$48+4*权重!AA$50+(数据!AK509-10)*权重!AA$52              )  )</f>
        <v>-1.2750000000000001</v>
      </c>
      <c r="AL509" s="16">
        <f>IF( 数据!AL509&lt;=6,(数据!AL509-1)*权重!AB$48,              IF(数据!AL509&lt;=12, 5*权重!AB$48+(数据!AL509-6)*权重!AB$49,                              5*权重!AB$48+6*权重!AB$49+(数据!AL509-12)*权重!AB$51              )
 )</f>
        <v>13.5</v>
      </c>
      <c r="AM509" s="16">
        <f>IF( 数据!AM509&lt;=6,(数据!AM509-1)*权重!AC$48,              IF(数据!AM509&lt;=12, 5*权重!AC$48+(数据!AM509-6)*权重!AC$49,                              5*权重!AC$48+6*权重!AC$49+(数据!AM509-12)*权重!AC$51              )
 )</f>
        <v>8.8666666666666671</v>
      </c>
      <c r="AN509" s="16">
        <f>IF( 数据!AN509&lt;=6,(数据!AN509-1)*权重!AD$48,              IF(数据!AN509&lt;=12, 5*权重!AD$48+(数据!AN509-6)*权重!AD$49,                              5*权重!AD$48+6*权重!AD$49+(数据!AN509-12)*权重!AD$51              )
 )</f>
        <v>67.875</v>
      </c>
      <c r="AO509" s="16">
        <f>IF( 数据!AO509&lt;=6,(数据!AO509-1)*权重!AE$48,              IF(数据!AO509&lt;=12, 5*权重!AE$48+(数据!AO509-6)*权重!AE$49,                              5*权重!AE$48+6*权重!AE$49+(数据!AO509-12)*权重!AE$51              )
 )</f>
        <v>15.1</v>
      </c>
      <c r="AP509" s="16">
        <f>IF( 数据!AP509&lt;=6,(数据!AP509-1)*权重!AF$48,              IF(数据!AP509&lt;=12, 5*权重!AF$48+(数据!AP509-6)*权重!AF$49,                              5*权重!AF$48+6*权重!AF$49+(数据!AP509-12)*权重!AF$51              )
 )</f>
        <v>13.5</v>
      </c>
      <c r="AQ509" s="16">
        <f>IF( 数据!AQ509&lt;=6,(数据!AQ509-1)*权重!AG$48,              IF(数据!AQ509&lt;=12, 5*权重!AG$48+(数据!AQ509-6)*权重!AG$49,                              5*权重!AG$48+6*权重!AG$49+(数据!AQ509-12)*权重!AG$51              )
 )</f>
        <v>18.316666666666666</v>
      </c>
      <c r="AR509" s="16">
        <f>IF( 数据!AR509&lt;=6,(数据!AR509-1)*权重!AH$48,              IF(数据!AR509&lt;=12, 5*权重!AH$48+(数据!AR509-6)*权重!AH$49,                              5*权重!AH$48+6*权重!AH$49+(数据!AR509-12)*权重!AH$51              )
 )</f>
        <v>14.566666666666665</v>
      </c>
      <c r="AS509" s="16">
        <f>IF( 数据!AS509&lt;=6,(数据!AS509-1)*权重!AI$48,              IF(数据!AS509&lt;=12, 5*权重!AI$48+(数据!AS509-6)*权重!AI$49,                              5*权重!AI$48+6*权重!AI$49+(数据!AS509-12)*权重!AI$51              )
 )</f>
        <v>7.6000000000000014</v>
      </c>
      <c r="AT509" s="16">
        <f>IF( 数据!AT509&lt;=6,(数据!AT509-1)*权重!AJ$48,              IF(数据!AT509&lt;=12, 5*权重!AJ$48+(数据!AT509-6)*权重!AJ$49,                              5*权重!AJ$48+6*权重!AJ$49+(数据!AT509-12)*权重!AJ$51              )
 )</f>
        <v>67</v>
      </c>
      <c r="AU509" s="16">
        <f>IF( 数据!AU509&lt;=6,(数据!AU509-1)*权重!AK$48,              IF(数据!AU509&lt;=12, 5*权重!AK$48+(数据!AU509-6)*权重!AK$49,                              5*权重!AK$48+6*权重!AK$49+(数据!AU509-12)*权重!AK$51              )
 )</f>
        <v>14.799999999999999</v>
      </c>
      <c r="AV509" s="16">
        <f>IF( 数据!AV509&lt;=6,(数据!AV509-1)*权重!AL$48,              IF(数据!AV509&lt;=10, 5*权重!AL$48+(数据!AV509-4)*权重!AL$50,                              5*权重!AL$48+4*权重!AL$50+(数据!AV509-10)*权重!AL$52              )  )</f>
        <v>3.8250000000000002</v>
      </c>
      <c r="AW509" s="16">
        <f>IF( 数据!AW509&lt;=6,(数据!AW509-1)*权重!AM$48,              IF(数据!AW509&lt;=10, 5*权重!AM$48+(数据!AW509-4)*权重!AM$50,                              5*权重!AM$48+4*权重!AM$50+(数据!AW509-10)*权重!AM$52              )  )</f>
        <v>3.45</v>
      </c>
      <c r="AX509" s="16">
        <f>IF( 数据!AX509&lt;=6,(数据!AX509-1)*权重!AN$48,              IF(数据!AX509&lt;=10, 5*权重!AN$48+(数据!AX509-4)*权重!AN$50,                              5*权重!AN$48+4*权重!AN$50+(数据!AX509-10)*权重!AN$52              )  )</f>
        <v>22.912499999999998</v>
      </c>
      <c r="AY509" s="8">
        <v>2</v>
      </c>
      <c r="AZ509" s="8">
        <v>2</v>
      </c>
      <c r="BA509" s="8">
        <v>3</v>
      </c>
      <c r="BB509" s="8">
        <v>4</v>
      </c>
      <c r="BC509" s="8">
        <v>2</v>
      </c>
      <c r="BD509" s="8">
        <v>2</v>
      </c>
      <c r="BE509" s="8">
        <v>3</v>
      </c>
      <c r="BF509" s="8">
        <v>2</v>
      </c>
      <c r="BG509" s="8">
        <v>3</v>
      </c>
      <c r="BH509" s="8">
        <v>2</v>
      </c>
      <c r="BI509" s="8">
        <v>1</v>
      </c>
      <c r="BJ509" s="8" t="s">
        <v>26</v>
      </c>
      <c r="BK509" s="8" t="s">
        <v>20</v>
      </c>
      <c r="BL509" s="8">
        <v>13</v>
      </c>
      <c r="BM509" s="8" t="s">
        <v>26</v>
      </c>
      <c r="BN509" s="8"/>
      <c r="BO509" s="8">
        <v>26</v>
      </c>
      <c r="BP509" s="34">
        <v>46203</v>
      </c>
      <c r="BQ509" s="8" t="s">
        <v>21</v>
      </c>
      <c r="BR509" s="8" t="s">
        <v>156</v>
      </c>
    </row>
    <row r="510" spans="1:70" ht="15.5" thickBot="1" x14ac:dyDescent="0.35">
      <c r="A510" s="8" t="s">
        <v>26</v>
      </c>
      <c r="B510" s="16">
        <f t="shared" si="19"/>
        <v>333.14583333333331</v>
      </c>
      <c r="C510" s="8" t="s">
        <v>864</v>
      </c>
      <c r="D510" s="8" t="s">
        <v>154</v>
      </c>
      <c r="E510" s="33">
        <v>1</v>
      </c>
      <c r="F510" s="8">
        <v>0</v>
      </c>
      <c r="G510" s="8" t="s">
        <v>585</v>
      </c>
      <c r="H510" s="8" t="s">
        <v>32</v>
      </c>
      <c r="I510" s="8">
        <v>32</v>
      </c>
      <c r="J510" s="8">
        <v>132</v>
      </c>
      <c r="K510" s="8">
        <v>145</v>
      </c>
      <c r="L510" s="16">
        <f>IF( 数据!L510&lt;=6,(数据!L510-1)*权重!B$48,              IF(数据!L510&lt;=12, 5*权重!B$48+(数据!L510-6)*权重!B$49,                              5*权重!B$48+6*权重!B$49+(数据!L510-12)*权重!B$51              )
 )</f>
        <v>3.25</v>
      </c>
      <c r="M510" s="16">
        <f>IF( 数据!M510&lt;=6,(数据!M510-1)*权重!C$48,              IF(数据!M510&lt;=12, 5*权重!C$48+(数据!M510-6)*权重!C$49,                              5*权重!C$48+6*权重!C$49+(数据!M510-12)*权重!C$51              )
 )</f>
        <v>0.57999999999999996</v>
      </c>
      <c r="N510" s="16">
        <f>IF( 数据!N510&lt;=6,(数据!N510-1)*权重!D$48,              IF(数据!N510&lt;=12, 5*权重!D$48+(数据!N510-6)*权重!D$49,                              5*权重!D$48+6*权重!D$49+(数据!N510-12)*权重!D$51              )
 )</f>
        <v>0</v>
      </c>
      <c r="O510" s="16">
        <f>IF( 数据!O510&lt;=6,(数据!O510-1)*权重!E$48,              IF(数据!O510&lt;=12, 5*权重!E$48+(数据!O510-6)*权重!E$49,                              5*权重!E$48+6*权重!E$49+(数据!O510-12)*权重!E$51              )
 )</f>
        <v>0</v>
      </c>
      <c r="P510" s="16">
        <f>IF( 数据!P510&lt;=6,(数据!P510-1)*权重!F$48,              IF(数据!P510&lt;=12, 5*权重!F$48+(数据!P510-6)*权重!F$49,                              5*权重!F$48+6*权重!F$49+(数据!P510-12)*权重!F$51              )
 )</f>
        <v>-3.5666666666666664</v>
      </c>
      <c r="Q510" s="16">
        <f>IF( 数据!Q510&lt;=6,(数据!Q510-1)*权重!G$48,              IF(数据!Q510&lt;=12, 5*权重!G$48+(数据!Q510-6)*权重!G$49,                              5*权重!G$48+6*权重!G$49+(数据!Q510-12)*权重!G$51              )
 )</f>
        <v>0</v>
      </c>
      <c r="R510" s="16">
        <f>IF( 数据!R510&lt;=6,(数据!R510-1)*权重!H$48,              IF(数据!R510&lt;=12, 5*权重!H$48+(数据!R510-6)*权重!H$49,                              5*权重!H$48+6*权重!H$49+(数据!R510-12)*权重!H$51              )
 )</f>
        <v>0</v>
      </c>
      <c r="S510" s="16">
        <f>IF( 数据!S510&lt;=6,(数据!S510-1)*权重!I$48,              IF(数据!S510&lt;=12, 5*权重!I$48+(数据!S510-6)*权重!I$49,                              5*权重!I$48+6*权重!I$49+(数据!S510-12)*权重!I$51              )
 )</f>
        <v>0</v>
      </c>
      <c r="T510" s="16">
        <f>IF( 数据!T510&lt;=6,(数据!T510-1)*权重!J$48,              IF(数据!T510&lt;=12, 5*权重!J$48+(数据!T510-6)*权重!J$49,                              5*权重!J$48+6*权重!J$49+(数据!T510-12)*权重!J$51              )
 )</f>
        <v>1.4</v>
      </c>
      <c r="U510" s="16">
        <f>IF( 数据!U510&lt;=6,(数据!U510-1)*权重!K$48,              IF(数据!U510&lt;=12, 5*权重!K$48+(数据!U510-6)*权重!K$49,                              5*权重!K$48+6*权重!K$49+(数据!U510-12)*权重!K$51              )
 )</f>
        <v>0</v>
      </c>
      <c r="V510" s="16">
        <f>IF( 数据!V510&lt;=6,(数据!V510-1)*权重!L$48,              IF(数据!V510&lt;=12, 5*权重!L$48+(数据!V510-6)*权重!L$49,                              5*权重!L$48+6*权重!L$49+(数据!V510-12)*权重!L$51              )
 )</f>
        <v>2.12</v>
      </c>
      <c r="W510" s="16">
        <f>IF( 数据!W510&lt;=6,(数据!W510-1)*权重!M$48,              IF(数据!W510&lt;=12, 5*权重!M$48+(数据!W510-6)*权重!M$49,                              5*权重!M$48+6*权重!M$49+(数据!W510-12)*权重!M$51              )
 )</f>
        <v>-0.54999999999999993</v>
      </c>
      <c r="X510" s="16">
        <f>IF( 数据!X510&lt;=6,(数据!X510-1)*权重!N$48,              IF(数据!X510&lt;=12, 5*权重!N$48+(数据!X510-6)*权重!N$49,                              5*权重!N$48+6*权重!N$49+(数据!X510-12)*权重!N$51              )
 )</f>
        <v>2.1333333333333333</v>
      </c>
      <c r="Y510" s="16">
        <f>IF( 数据!Y510&lt;=6,(数据!Y510-1)*权重!O$48,              IF(数据!Y510&lt;=12, 5*权重!O$48+(数据!Y510-6)*权重!O$49,                              5*权重!O$48+6*权重!O$49+(数据!Y510-12)*权重!O$51              )
 )</f>
        <v>0</v>
      </c>
      <c r="Z510" s="16">
        <f>IF( 数据!Z510&lt;=6,(数据!Z510-1)*权重!P$48,              IF(数据!Z510&lt;=10, 5*权重!P$48+(数据!Z510-4)*权重!P$50,                              5*权重!P$48+4*权重!P$50+(数据!Z510-10)*权重!P$52              )  )</f>
        <v>-0.88000000000000012</v>
      </c>
      <c r="AA510" s="16">
        <f>IF( 数据!AA510&lt;=6,(数据!AA510-1)*权重!Q$48,              IF(数据!AA510&lt;=12, 5*权重!Q$48+(数据!AA510-6)*权重!Q$49,                              5*权重!Q$48+6*权重!Q$49+(数据!AA510-12)*权重!Q$51              )
 )</f>
        <v>4.5</v>
      </c>
      <c r="AB510" s="16">
        <f>IF( 数据!AB510&lt;=6,(数据!AB510-1)*权重!R$48,              IF(数据!AB510&lt;=10, 5*权重!R$48+(数据!AB510-4)*权重!R$50,                              5*权重!R$48+4*权重!R$50+(数据!AB510-10)*权重!R$52              )  )</f>
        <v>57.400000000000006</v>
      </c>
      <c r="AC510" s="16">
        <f>IF( 数据!AC510&lt;=6,(数据!AC510-1)*权重!S$48,              IF(数据!AC510&lt;=12, 5*权重!S$48+(数据!AC510-6)*权重!S$49,                              5*权重!S$48+6*权重!S$49+(数据!AC510-12)*权重!S$51              )
 )</f>
        <v>19.5</v>
      </c>
      <c r="AD510" s="16">
        <f>IF( 数据!AD510&lt;=6,(数据!AD510-1)*权重!T$48,              IF(数据!AD510&lt;=12, 5*权重!T$48+(数据!AD510-6)*权重!T$49,                              5*权重!T$48+6*权重!T$49+(数据!AD510-12)*权重!T$51              )
 )</f>
        <v>-1.2333333333333329</v>
      </c>
      <c r="AE510" s="16">
        <f>IF( 数据!AE510&lt;=6,(数据!AE510-1)*权重!U$48,              IF(数据!AE510&lt;=10, 5*权重!U$48+(数据!AE510-4)*权重!U$50,                              5*权重!U$48+4*权重!U$50+(数据!AE510-10)*权重!U$52              )  )</f>
        <v>-2.5999999999999996</v>
      </c>
      <c r="AF510" s="16">
        <f>IF( 数据!AF510&lt;=6,(数据!AF510-1)*权重!V$48,              IF(数据!AF510&lt;=10, 5*权重!V$48+(数据!AF510-4)*权重!V$50,                              5*权重!V$48+4*权重!V$50+(数据!AF510-10)*权重!V$52              )  )</f>
        <v>7.0875000000000004</v>
      </c>
      <c r="AG510" s="16">
        <f>IF( 数据!AG510&lt;=6,(数据!AG510-1)*权重!W$48,              IF(数据!AG510&lt;=12, 5*权重!W$48+(数据!AG510-6)*权重!W$49,                              5*权重!W$48+6*权重!W$49+(数据!AG510-12)*权重!W$51              )
 )</f>
        <v>4.4000000000000004</v>
      </c>
      <c r="AH510" s="16">
        <f>IF( 数据!AH510&lt;=6,(数据!AH510-1)*权重!X$48,              IF(数据!AH510&lt;=10, 5*权重!X$48+(数据!AH510-4)*权重!X$50,                              5*权重!X$48+4*权重!X$50+(数据!AH510-10)*权重!X$52              )  )</f>
        <v>6.25E-2</v>
      </c>
      <c r="AI510" s="16">
        <f>IF( 数据!AI510&lt;=6,(数据!AI510-1)*权重!Y$48,              IF(数据!AI510&lt;=12, 5*权重!Y$48+(数据!AI510-6)*权重!Y$49,                              5*权重!Y$48+6*权重!Y$49+(数据!AI510-12)*权重!Y$51              )
 )</f>
        <v>0.08</v>
      </c>
      <c r="AJ510" s="16">
        <f>IF( 数据!AJ510&lt;=6,(数据!AJ510-1)*权重!Z$48,              IF(数据!AJ510&lt;=10, 5*权重!Z$48+(数据!AJ510-4)*权重!Z$50,                              5*权重!Z$48+4*权重!Z$50+(数据!AJ510-10)*权重!Z$52              )  )</f>
        <v>9.8375000000000004</v>
      </c>
      <c r="AK510" s="16">
        <f>IF( 数据!AK510&lt;=6,(数据!AK510-1)*权重!AA$48,              IF(数据!AK510&lt;=10, 5*权重!AA$48+(数据!AK510-4)*权重!AA$50,                              5*权重!AA$48+4*权重!AA$50+(数据!AK510-10)*权重!AA$52              )  )</f>
        <v>-0.75000000000000022</v>
      </c>
      <c r="AL510" s="16">
        <f>IF( 数据!AL510&lt;=6,(数据!AL510-1)*权重!AB$48,              IF(数据!AL510&lt;=12, 5*权重!AB$48+(数据!AL510-6)*权重!AB$49,                              5*权重!AB$48+6*权重!AB$49+(数据!AL510-12)*权重!AB$51              )
 )</f>
        <v>15.3</v>
      </c>
      <c r="AM510" s="16">
        <f>IF( 数据!AM510&lt;=6,(数据!AM510-1)*权重!AC$48,              IF(数据!AM510&lt;=12, 5*权重!AC$48+(数据!AM510-6)*权重!AC$49,                              5*权重!AC$48+6*权重!AC$49+(数据!AM510-12)*权重!AC$51              )
 )</f>
        <v>8.5</v>
      </c>
      <c r="AN510" s="16">
        <f>IF( 数据!AN510&lt;=6,(数据!AN510-1)*权重!AD$48,              IF(数据!AN510&lt;=12, 5*权重!AD$48+(数据!AN510-6)*权重!AD$49,                              5*权重!AD$48+6*权重!AD$49+(数据!AN510-12)*权重!AD$51              )
 )</f>
        <v>46.25</v>
      </c>
      <c r="AO510" s="16">
        <f>IF( 数据!AO510&lt;=6,(数据!AO510-1)*权重!AE$48,              IF(数据!AO510&lt;=12, 5*权重!AE$48+(数据!AO510-6)*权重!AE$49,                              5*权重!AE$48+6*权重!AE$49+(数据!AO510-12)*权重!AE$51              )
 )</f>
        <v>15.1</v>
      </c>
      <c r="AP510" s="16">
        <f>IF( 数据!AP510&lt;=6,(数据!AP510-1)*权重!AF$48,              IF(数据!AP510&lt;=12, 5*权重!AF$48+(数据!AP510-6)*权重!AF$49,                              5*权重!AF$48+6*权重!AF$49+(数据!AP510-12)*权重!AF$51              )
 )</f>
        <v>13.833333333333334</v>
      </c>
      <c r="AQ510" s="16">
        <f>IF( 数据!AQ510&lt;=6,(数据!AQ510-1)*权重!AG$48,              IF(数据!AQ510&lt;=12, 5*权重!AG$48+(数据!AQ510-6)*权重!AG$49,                              5*权重!AG$48+6*权重!AG$49+(数据!AQ510-12)*权重!AG$51              )
 )</f>
        <v>18.316666666666666</v>
      </c>
      <c r="AR510" s="16">
        <f>IF( 数据!AR510&lt;=6,(数据!AR510-1)*权重!AH$48,              IF(数据!AR510&lt;=12, 5*权重!AH$48+(数据!AR510-6)*权重!AH$49,                              5*权重!AH$48+6*权重!AH$49+(数据!AR510-12)*权重!AH$51              )
 )</f>
        <v>13.399999999999999</v>
      </c>
      <c r="AS510" s="16">
        <f>IF( 数据!AS510&lt;=6,(数据!AS510-1)*权重!AI$48,              IF(数据!AS510&lt;=12, 5*权重!AI$48+(数据!AS510-6)*权重!AI$49,                              5*权重!AI$48+6*权重!AI$49+(数据!AS510-12)*权重!AI$51              )
 )</f>
        <v>5.7000000000000011</v>
      </c>
      <c r="AT510" s="16">
        <f>IF( 数据!AT510&lt;=6,(数据!AT510-1)*权重!AJ$48,              IF(数据!AT510&lt;=12, 5*权重!AJ$48+(数据!AT510-6)*权重!AJ$49,                              5*权重!AJ$48+6*权重!AJ$49+(数据!AT510-12)*权重!AJ$51              )
 )</f>
        <v>48.3125</v>
      </c>
      <c r="AU510" s="16">
        <f>IF( 数据!AU510&lt;=6,(数据!AU510-1)*权重!AK$48,              IF(数据!AU510&lt;=12, 5*权重!AK$48+(数据!AU510-6)*权重!AK$49,                              5*权重!AK$48+6*权重!AK$49+(数据!AU510-12)*权重!AK$51              )
 )</f>
        <v>14.2</v>
      </c>
      <c r="AV510" s="16">
        <f>IF( 数据!AV510&lt;=6,(数据!AV510-1)*权重!AL$48,              IF(数据!AV510&lt;=10, 5*权重!AL$48+(数据!AV510-4)*权重!AL$50,                              5*权重!AL$48+4*权重!AL$50+(数据!AV510-10)*权重!AL$52              )  )</f>
        <v>2.2999999999999998</v>
      </c>
      <c r="AW510" s="16">
        <f>IF( 数据!AW510&lt;=6,(数据!AW510-1)*权重!AM$48,              IF(数据!AW510&lt;=10, 5*权重!AM$48+(数据!AW510-4)*权重!AM$50,                              5*权重!AM$48+4*权重!AM$50+(数据!AW510-10)*权重!AM$52              )  )</f>
        <v>4.5750000000000002</v>
      </c>
      <c r="AX510" s="16">
        <f>IF( 数据!AX510&lt;=6,(数据!AX510-1)*权重!AN$48,              IF(数据!AX510&lt;=10, 5*权重!AN$48+(数据!AX510-4)*权重!AN$50,                              5*权重!AN$48+4*权重!AN$50+(数据!AX510-10)*权重!AN$52              )  )</f>
        <v>24.587499999999999</v>
      </c>
      <c r="AY510" s="8">
        <v>13</v>
      </c>
      <c r="AZ510" s="8">
        <v>11</v>
      </c>
      <c r="BA510" s="8">
        <v>14</v>
      </c>
      <c r="BB510" s="8">
        <v>15</v>
      </c>
      <c r="BC510" s="8">
        <v>12</v>
      </c>
      <c r="BD510" s="8">
        <v>14</v>
      </c>
      <c r="BE510" s="8">
        <v>13</v>
      </c>
      <c r="BF510" s="8">
        <v>15</v>
      </c>
      <c r="BG510" s="8">
        <v>13</v>
      </c>
      <c r="BH510" s="8">
        <v>12</v>
      </c>
      <c r="BI510" s="8">
        <v>14</v>
      </c>
      <c r="BJ510" s="8" t="s">
        <v>26</v>
      </c>
      <c r="BK510" s="8" t="s">
        <v>20</v>
      </c>
      <c r="BL510" s="8">
        <v>16</v>
      </c>
      <c r="BM510" s="8" t="s">
        <v>26</v>
      </c>
      <c r="BN510" s="8"/>
      <c r="BO510" s="8" t="s">
        <v>26</v>
      </c>
      <c r="BP510" s="34">
        <v>46568</v>
      </c>
      <c r="BQ510" s="8" t="s">
        <v>21</v>
      </c>
      <c r="BR510" s="8" t="s">
        <v>156</v>
      </c>
    </row>
    <row r="511" spans="1:70" ht="15.5" thickBot="1" x14ac:dyDescent="0.35">
      <c r="A511" s="8" t="s">
        <v>26</v>
      </c>
      <c r="B511" s="16">
        <f t="shared" si="19"/>
        <v>417.21666666666664</v>
      </c>
      <c r="C511" s="8" t="s">
        <v>865</v>
      </c>
      <c r="D511" s="8" t="s">
        <v>154</v>
      </c>
      <c r="E511" s="33">
        <v>1</v>
      </c>
      <c r="F511" s="8">
        <v>0</v>
      </c>
      <c r="G511" s="8" t="s">
        <v>585</v>
      </c>
      <c r="H511" s="8" t="s">
        <v>711</v>
      </c>
      <c r="I511" s="8">
        <v>29</v>
      </c>
      <c r="J511" s="8">
        <v>133</v>
      </c>
      <c r="K511" s="8">
        <v>140</v>
      </c>
      <c r="L511" s="16">
        <f>IF( 数据!L511&lt;=6,(数据!L511-1)*权重!B$48,              IF(数据!L511&lt;=12, 5*权重!B$48+(数据!L511-6)*权重!B$49,                              5*权重!B$48+6*权重!B$49+(数据!L511-12)*权重!B$51              )
 )</f>
        <v>3.0833333333333335</v>
      </c>
      <c r="M511" s="16">
        <f>IF( 数据!M511&lt;=6,(数据!M511-1)*权重!C$48,              IF(数据!M511&lt;=12, 5*权重!C$48+(数据!M511-6)*权重!C$49,                              5*权重!C$48+6*权重!C$49+(数据!M511-12)*权重!C$51              )
 )</f>
        <v>1.3</v>
      </c>
      <c r="N511" s="16">
        <f>IF( 数据!N511&lt;=6,(数据!N511-1)*权重!D$48,              IF(数据!N511&lt;=12, 5*权重!D$48+(数据!N511-6)*权重!D$49,                              5*权重!D$48+6*权重!D$49+(数据!N511-12)*权重!D$51              )
 )</f>
        <v>0.8</v>
      </c>
      <c r="O511" s="16">
        <f>IF( 数据!O511&lt;=6,(数据!O511-1)*权重!E$48,              IF(数据!O511&lt;=12, 5*权重!E$48+(数据!O511-6)*权重!E$49,                              5*权重!E$48+6*权重!E$49+(数据!O511-12)*权重!E$51              )
 )</f>
        <v>0</v>
      </c>
      <c r="P511" s="16">
        <f>IF( 数据!P511&lt;=6,(数据!P511-1)*权重!F$48,              IF(数据!P511&lt;=12, 5*权重!F$48+(数据!P511-6)*权重!F$49,                              5*权重!F$48+6*权重!F$49+(数据!P511-12)*权重!F$51              )
 )</f>
        <v>-3.1166666666666663</v>
      </c>
      <c r="Q511" s="16">
        <f>IF( 数据!Q511&lt;=6,(数据!Q511-1)*权重!G$48,              IF(数据!Q511&lt;=12, 5*权重!G$48+(数据!Q511-6)*权重!G$49,                              5*权重!G$48+6*权重!G$49+(数据!Q511-12)*权重!G$51              )
 )</f>
        <v>0</v>
      </c>
      <c r="R511" s="16">
        <f>IF( 数据!R511&lt;=6,(数据!R511-1)*权重!H$48,              IF(数据!R511&lt;=12, 5*权重!H$48+(数据!R511-6)*权重!H$49,                              5*权重!H$48+6*权重!H$49+(数据!R511-12)*权重!H$51              )
 )</f>
        <v>0</v>
      </c>
      <c r="S511" s="16">
        <f>IF( 数据!S511&lt;=6,(数据!S511-1)*权重!I$48,              IF(数据!S511&lt;=12, 5*权重!I$48+(数据!S511-6)*权重!I$49,                              5*权重!I$48+6*权重!I$49+(数据!S511-12)*权重!I$51              )
 )</f>
        <v>17.933333333333334</v>
      </c>
      <c r="T511" s="16">
        <f>IF( 数据!T511&lt;=6,(数据!T511-1)*权重!J$48,              IF(数据!T511&lt;=12, 5*权重!J$48+(数据!T511-6)*权重!J$49,                              5*权重!J$48+6*权重!J$49+(数据!T511-12)*权重!J$51              )
 )</f>
        <v>2.2666666666666666</v>
      </c>
      <c r="U511" s="16">
        <f>IF( 数据!U511&lt;=6,(数据!U511-1)*权重!K$48,              IF(数据!U511&lt;=12, 5*权重!K$48+(数据!U511-6)*权重!K$49,                              5*权重!K$48+6*权重!K$49+(数据!U511-12)*权重!K$51              )
 )</f>
        <v>0</v>
      </c>
      <c r="V511" s="16">
        <f>IF( 数据!V511&lt;=6,(数据!V511-1)*权重!L$48,              IF(数据!V511&lt;=12, 5*权重!L$48+(数据!V511-6)*权重!L$49,                              5*权重!L$48+6*权重!L$49+(数据!V511-12)*权重!L$51              )
 )</f>
        <v>9.5</v>
      </c>
      <c r="W511" s="16">
        <f>IF( 数据!W511&lt;=6,(数据!W511-1)*权重!M$48,              IF(数据!W511&lt;=12, 5*权重!M$48+(数据!W511-6)*权重!M$49,                              5*权重!M$48+6*权重!M$49+(数据!W511-12)*权重!M$51              )
 )</f>
        <v>-0.53333333333333333</v>
      </c>
      <c r="X511" s="16">
        <f>IF( 数据!X511&lt;=6,(数据!X511-1)*权重!N$48,              IF(数据!X511&lt;=12, 5*权重!N$48+(数据!X511-6)*权重!N$49,                              5*权重!N$48+6*权重!N$49+(数据!X511-12)*权重!N$51              )
 )</f>
        <v>1.8833333333333333</v>
      </c>
      <c r="Y511" s="16">
        <f>IF( 数据!Y511&lt;=6,(数据!Y511-1)*权重!O$48,              IF(数据!Y511&lt;=12, 5*权重!O$48+(数据!Y511-6)*权重!O$49,                              5*权重!O$48+6*权重!O$49+(数据!Y511-12)*权重!O$51              )
 )</f>
        <v>1.5333333333333332</v>
      </c>
      <c r="Z511" s="16">
        <f>IF( 数据!Z511&lt;=6,(数据!Z511-1)*权重!P$48,              IF(数据!Z511&lt;=10, 5*权重!P$48+(数据!Z511-4)*权重!P$50,                              5*权重!P$48+4*权重!P$50+(数据!Z511-10)*权重!P$52              )  )</f>
        <v>-1.0750000000000002</v>
      </c>
      <c r="AA511" s="16">
        <f>IF( 数据!AA511&lt;=6,(数据!AA511-1)*权重!Q$48,              IF(数据!AA511&lt;=12, 5*权重!Q$48+(数据!AA511-6)*权重!Q$49,                              5*权重!Q$48+6*权重!Q$49+(数据!AA511-12)*权重!Q$51              )
 )</f>
        <v>5.8</v>
      </c>
      <c r="AB511" s="16">
        <f>IF( 数据!AB511&lt;=6,(数据!AB511-1)*权重!R$48,              IF(数据!AB511&lt;=10, 5*权重!R$48+(数据!AB511-4)*权重!R$50,                              5*权重!R$48+4*权重!R$50+(数据!AB511-10)*权重!R$52              )  )</f>
        <v>56</v>
      </c>
      <c r="AC511" s="16">
        <f>IF( 数据!AC511&lt;=6,(数据!AC511-1)*权重!S$48,              IF(数据!AC511&lt;=12, 5*权重!S$48+(数据!AC511-6)*权重!S$49,                              5*权重!S$48+6*权重!S$49+(数据!AC511-12)*权重!S$51              )
 )</f>
        <v>19.5</v>
      </c>
      <c r="AD511" s="16">
        <f>IF( 数据!AD511&lt;=6,(数据!AD511-1)*权重!T$48,              IF(数据!AD511&lt;=12, 5*权重!T$48+(数据!AD511-6)*权重!T$49,                              5*权重!T$48+6*权重!T$49+(数据!AD511-12)*权重!T$51              )
 )</f>
        <v>-0.83333333333333304</v>
      </c>
      <c r="AE511" s="16">
        <f>IF( 数据!AE511&lt;=6,(数据!AE511-1)*权重!U$48,              IF(数据!AE511&lt;=10, 5*权重!U$48+(数据!AE511-4)*权重!U$50,                              5*权重!U$48+4*权重!U$50+(数据!AE511-10)*权重!U$52              )  )</f>
        <v>-2.4499999999999993</v>
      </c>
      <c r="AF511" s="16">
        <f>IF( 数据!AF511&lt;=6,(数据!AF511-1)*权重!V$48,              IF(数据!AF511&lt;=10, 5*权重!V$48+(数据!AF511-4)*权重!V$50,                              5*权重!V$48+4*权重!V$50+(数据!AF511-10)*权重!V$52              )  )</f>
        <v>7.8750000000000009</v>
      </c>
      <c r="AG511" s="16">
        <f>IF( 数据!AG511&lt;=6,(数据!AG511-1)*权重!W$48,              IF(数据!AG511&lt;=12, 5*权重!W$48+(数据!AG511-6)*权重!W$49,                              5*权重!W$48+6*权重!W$49+(数据!AG511-12)*权重!W$51              )
 )</f>
        <v>3.0999999999999996</v>
      </c>
      <c r="AH511" s="16">
        <f>IF( 数据!AH511&lt;=6,(数据!AH511-1)*权重!X$48,              IF(数据!AH511&lt;=10, 5*权重!X$48+(数据!AH511-4)*权重!X$50,                              5*权重!X$48+4*权重!X$50+(数据!AH511-10)*权重!X$52              )  )</f>
        <v>-4.9999999999999989E-2</v>
      </c>
      <c r="AI511" s="16">
        <f>IF( 数据!AI511&lt;=6,(数据!AI511-1)*权重!Y$48,              IF(数据!AI511&lt;=12, 5*权重!Y$48+(数据!AI511-6)*权重!Y$49,                              5*权重!Y$48+6*权重!Y$49+(数据!AI511-12)*权重!Y$51              )
 )</f>
        <v>0.26666666666666666</v>
      </c>
      <c r="AJ511" s="16">
        <f>IF( 数据!AJ511&lt;=6,(数据!AJ511-1)*权重!Z$48,              IF(数据!AJ511&lt;=10, 5*权重!Z$48+(数据!AJ511-4)*权重!Z$50,                              5*权重!Z$48+4*权重!Z$50+(数据!AJ511-10)*权重!Z$52              )  )</f>
        <v>9.8375000000000004</v>
      </c>
      <c r="AK511" s="16">
        <f>IF( 数据!AK511&lt;=6,(数据!AK511-1)*权重!AA$48,              IF(数据!AK511&lt;=10, 5*权重!AA$48+(数据!AK511-4)*权重!AA$50,                              5*权重!AA$48+4*权重!AA$50+(数据!AK511-10)*权重!AA$52              )  )</f>
        <v>-1.2750000000000001</v>
      </c>
      <c r="AL511" s="16">
        <f>IF( 数据!AL511&lt;=6,(数据!AL511-1)*权重!AB$48,              IF(数据!AL511&lt;=12, 5*权重!AB$48+(数据!AL511-6)*权重!AB$49,                              5*权重!AB$48+6*权重!AB$49+(数据!AL511-12)*权重!AB$51              )
 )</f>
        <v>12.6</v>
      </c>
      <c r="AM511" s="16">
        <f>IF( 数据!AM511&lt;=6,(数据!AM511-1)*权重!AC$48,              IF(数据!AM511&lt;=12, 5*权重!AC$48+(数据!AM511-6)*权重!AC$49,                              5*权重!AC$48+6*权重!AC$49+(数据!AM511-12)*权重!AC$51              )
 )</f>
        <v>8.8666666666666671</v>
      </c>
      <c r="AN511" s="16">
        <f>IF( 数据!AN511&lt;=6,(数据!AN511-1)*权重!AD$48,              IF(数据!AN511&lt;=12, 5*权重!AD$48+(数据!AN511-6)*权重!AD$49,                              5*权重!AD$48+6*权重!AD$49+(数据!AN511-12)*权重!AD$51              )
 )</f>
        <v>82.0625</v>
      </c>
      <c r="AO511" s="16">
        <f>IF( 数据!AO511&lt;=6,(数据!AO511-1)*权重!AE$48,              IF(数据!AO511&lt;=12, 5*权重!AE$48+(数据!AO511-6)*权重!AE$49,                              5*权重!AE$48+6*权重!AE$49+(数据!AO511-12)*权重!AE$51              )
 )</f>
        <v>11.116666666666667</v>
      </c>
      <c r="AP511" s="16">
        <f>IF( 数据!AP511&lt;=6,(数据!AP511-1)*权重!AF$48,              IF(数据!AP511&lt;=12, 5*权重!AF$48+(数据!AP511-6)*权重!AF$49,                              5*权重!AF$48+6*权重!AF$49+(数据!AP511-12)*权重!AF$51              )
 )</f>
        <v>16.399999999999999</v>
      </c>
      <c r="AQ511" s="16">
        <f>IF( 数据!AQ511&lt;=6,(数据!AQ511-1)*权重!AG$48,              IF(数据!AQ511&lt;=12, 5*权重!AG$48+(数据!AQ511-6)*权重!AG$49,                              5*权重!AG$48+6*权重!AG$49+(数据!AQ511-12)*权重!AG$51              )
 )</f>
        <v>18.316666666666666</v>
      </c>
      <c r="AR511" s="16">
        <f>IF( 数据!AR511&lt;=6,(数据!AR511-1)*权重!AH$48,              IF(数据!AR511&lt;=12, 5*权重!AH$48+(数据!AR511-6)*权重!AH$49,                              5*权重!AH$48+6*权重!AH$49+(数据!AR511-12)*权重!AH$51              )
 )</f>
        <v>14.566666666666665</v>
      </c>
      <c r="AS511" s="16">
        <f>IF( 数据!AS511&lt;=6,(数据!AS511-1)*权重!AI$48,              IF(数据!AS511&lt;=12, 5*权重!AI$48+(数据!AS511-6)*权重!AI$49,                              5*权重!AI$48+6*权重!AI$49+(数据!AS511-12)*权重!AI$51              )
 )</f>
        <v>4.416666666666667</v>
      </c>
      <c r="AT511" s="16">
        <f>IF( 数据!AT511&lt;=6,(数据!AT511-1)*权重!AJ$48,              IF(数据!AT511&lt;=12, 5*权重!AJ$48+(数据!AT511-6)*权重!AJ$49,                              5*权重!AJ$48+6*权重!AJ$49+(数据!AT511-12)*权重!AJ$51              )
 )</f>
        <v>76.75</v>
      </c>
      <c r="AU511" s="16">
        <f>IF( 数据!AU511&lt;=6,(数据!AU511-1)*权重!AK$48,              IF(数据!AU511&lt;=12, 5*权重!AK$48+(数据!AU511-6)*权重!AK$49,                              5*权重!AK$48+6*权重!AK$49+(数据!AU511-12)*权重!AK$51              )
 )</f>
        <v>14.2</v>
      </c>
      <c r="AV511" s="16">
        <f>IF( 数据!AV511&lt;=6,(数据!AV511-1)*权重!AL$48,              IF(数据!AV511&lt;=10, 5*权重!AL$48+(数据!AV511-4)*权重!AL$50,                              5*权重!AL$48+4*权重!AL$50+(数据!AV511-10)*权重!AL$52              )  )</f>
        <v>2</v>
      </c>
      <c r="AW511" s="16">
        <f>IF( 数据!AW511&lt;=6,(数据!AW511-1)*权重!AM$48,              IF(数据!AW511&lt;=10, 5*权重!AM$48+(数据!AW511-4)*权重!AM$50,                              5*权重!AM$48+4*权重!AM$50+(数据!AW511-10)*权重!AM$52              )  )</f>
        <v>3.0750000000000002</v>
      </c>
      <c r="AX511" s="16">
        <f>IF( 数据!AX511&lt;=6,(数据!AX511-1)*权重!AN$48,              IF(数据!AX511&lt;=10, 5*权重!AN$48+(数据!AX511-4)*权重!AN$50,                              5*权重!AN$48+4*权重!AN$50+(数据!AX511-10)*权重!AN$52              )  )</f>
        <v>21.5</v>
      </c>
      <c r="AY511" s="8">
        <v>2</v>
      </c>
      <c r="AZ511" s="8">
        <v>3</v>
      </c>
      <c r="BA511" s="8">
        <v>3</v>
      </c>
      <c r="BB511" s="8">
        <v>3</v>
      </c>
      <c r="BC511" s="8">
        <v>2</v>
      </c>
      <c r="BD511" s="8">
        <v>4</v>
      </c>
      <c r="BE511" s="8">
        <v>3</v>
      </c>
      <c r="BF511" s="8">
        <v>2</v>
      </c>
      <c r="BG511" s="8">
        <v>2</v>
      </c>
      <c r="BH511" s="8">
        <v>1</v>
      </c>
      <c r="BI511" s="8">
        <v>2</v>
      </c>
      <c r="BJ511" s="8" t="s">
        <v>26</v>
      </c>
      <c r="BK511" s="8" t="s">
        <v>20</v>
      </c>
      <c r="BL511" s="8">
        <v>16</v>
      </c>
      <c r="BM511" s="8" t="s">
        <v>26</v>
      </c>
      <c r="BN511" s="8"/>
      <c r="BO511" s="8">
        <v>51</v>
      </c>
      <c r="BP511" s="34">
        <v>46203</v>
      </c>
      <c r="BQ511" s="8" t="s">
        <v>21</v>
      </c>
      <c r="BR511" s="8" t="s">
        <v>156</v>
      </c>
    </row>
    <row r="512" spans="1:70" ht="15.5" thickBot="1" x14ac:dyDescent="0.35">
      <c r="A512" s="8" t="s">
        <v>26</v>
      </c>
      <c r="B512" s="16">
        <f t="shared" si="19"/>
        <v>402.64416666666671</v>
      </c>
      <c r="C512" s="8" t="s">
        <v>866</v>
      </c>
      <c r="D512" s="8" t="s">
        <v>154</v>
      </c>
      <c r="E512" s="33">
        <v>1</v>
      </c>
      <c r="F512" s="8">
        <v>0</v>
      </c>
      <c r="G512" s="8" t="s">
        <v>20</v>
      </c>
      <c r="H512" s="8" t="s">
        <v>31</v>
      </c>
      <c r="I512" s="8">
        <v>24</v>
      </c>
      <c r="J512" s="8">
        <v>129</v>
      </c>
      <c r="K512" s="8">
        <v>150</v>
      </c>
      <c r="L512" s="16">
        <f>IF( 数据!L512&lt;=6,(数据!L512-1)*权重!B$48,              IF(数据!L512&lt;=12, 5*权重!B$48+(数据!L512-6)*权重!B$49,                              5*权重!B$48+6*权重!B$49+(数据!L512-12)*权重!B$51              )
 )</f>
        <v>3</v>
      </c>
      <c r="M512" s="16">
        <f>IF( 数据!M512&lt;=6,(数据!M512-1)*权重!C$48,              IF(数据!M512&lt;=12, 5*权重!C$48+(数据!M512-6)*权重!C$49,                              5*权重!C$48+6*权重!C$49+(数据!M512-12)*权重!C$51              )
 )</f>
        <v>2.3199999999999998</v>
      </c>
      <c r="N512" s="16">
        <f>IF( 数据!N512&lt;=6,(数据!N512-1)*权重!D$48,              IF(数据!N512&lt;=12, 5*权重!D$48+(数据!N512-6)*权重!D$49,                              5*权重!D$48+6*权重!D$49+(数据!N512-12)*权重!D$51              )
 )</f>
        <v>-0.82999999999999985</v>
      </c>
      <c r="O512" s="16">
        <f>IF( 数据!O512&lt;=6,(数据!O512-1)*权重!E$48,              IF(数据!O512&lt;=12, 5*权重!E$48+(数据!O512-6)*权重!E$49,                              5*权重!E$48+6*权重!E$49+(数据!O512-12)*权重!E$51              )
 )</f>
        <v>0</v>
      </c>
      <c r="P512" s="16">
        <f>IF( 数据!P512&lt;=6,(数据!P512-1)*权重!F$48,              IF(数据!P512&lt;=12, 5*权重!F$48+(数据!P512-6)*权重!F$49,                              5*权重!F$48+6*权重!F$49+(数据!P512-12)*权重!F$51              )
 )</f>
        <v>-3.4999999999999996</v>
      </c>
      <c r="Q512" s="16">
        <f>IF( 数据!Q512&lt;=6,(数据!Q512-1)*权重!G$48,              IF(数据!Q512&lt;=12, 5*权重!G$48+(数据!Q512-6)*权重!G$49,                              5*权重!G$48+6*权重!G$49+(数据!Q512-12)*权重!G$51              )
 )</f>
        <v>0</v>
      </c>
      <c r="R512" s="16">
        <f>IF( 数据!R512&lt;=6,(数据!R512-1)*权重!H$48,              IF(数据!R512&lt;=12, 5*权重!H$48+(数据!R512-6)*权重!H$49,                              5*权重!H$48+6*权重!H$49+(数据!R512-12)*权重!H$51              )
 )</f>
        <v>0</v>
      </c>
      <c r="S512" s="16">
        <f>IF( 数据!S512&lt;=6,(数据!S512-1)*权重!I$48,              IF(数据!S512&lt;=12, 5*权重!I$48+(数据!S512-6)*权重!I$49,                              5*权重!I$48+6*权重!I$49+(数据!S512-12)*权重!I$51              )
 )</f>
        <v>10.6</v>
      </c>
      <c r="T512" s="16">
        <f>IF( 数据!T512&lt;=6,(数据!T512-1)*权重!J$48,              IF(数据!T512&lt;=12, 5*权重!J$48+(数据!T512-6)*权重!J$49,                              5*权重!J$48+6*权重!J$49+(数据!T512-12)*权重!J$51              )
 )</f>
        <v>0.79999999999999982</v>
      </c>
      <c r="U512" s="16">
        <f>IF( 数据!U512&lt;=6,(数据!U512-1)*权重!K$48,              IF(数据!U512&lt;=12, 5*权重!K$48+(数据!U512-6)*权重!K$49,                              5*权重!K$48+6*权重!K$49+(数据!U512-12)*权重!K$51              )
 )</f>
        <v>0</v>
      </c>
      <c r="V512" s="16">
        <f>IF( 数据!V512&lt;=6,(数据!V512-1)*权重!L$48,              IF(数据!V512&lt;=12, 5*权重!L$48+(数据!V512-6)*权重!L$49,                              5*权重!L$48+6*权重!L$49+(数据!V512-12)*权重!L$51              )
 )</f>
        <v>6.0333333333333341</v>
      </c>
      <c r="W512" s="16">
        <f>IF( 数据!W512&lt;=6,(数据!W512-1)*权重!M$48,              IF(数据!W512&lt;=12, 5*权重!M$48+(数据!W512-6)*权重!M$49,                              5*权重!M$48+6*权重!M$49+(数据!W512-12)*权重!M$51              )
 )</f>
        <v>-0.51666666666666661</v>
      </c>
      <c r="X512" s="16">
        <f>IF( 数据!X512&lt;=6,(数据!X512-1)*权重!N$48,              IF(数据!X512&lt;=12, 5*权重!N$48+(数据!X512-6)*权重!N$49,                              5*权重!N$48+6*权重!N$49+(数据!X512-12)*权重!N$51              )
 )</f>
        <v>3.1999999999999997</v>
      </c>
      <c r="Y512" s="16">
        <f>IF( 数据!Y512&lt;=6,(数据!Y512-1)*权重!O$48,              IF(数据!Y512&lt;=12, 5*权重!O$48+(数据!Y512-6)*权重!O$49,                              5*权重!O$48+6*权重!O$49+(数据!Y512-12)*权重!O$51              )
 )</f>
        <v>1.6166666666666667</v>
      </c>
      <c r="Z512" s="16">
        <f>IF( 数据!Z512&lt;=6,(数据!Z512-1)*权重!P$48,              IF(数据!Z512&lt;=10, 5*权重!P$48+(数据!Z512-4)*权重!P$50,                              5*权重!P$48+4*权重!P$50+(数据!Z512-10)*权重!P$52              )  )</f>
        <v>-1.425</v>
      </c>
      <c r="AA512" s="16">
        <f>IF( 数据!AA512&lt;=6,(数据!AA512-1)*权重!Q$48,              IF(数据!AA512&lt;=12, 5*权重!Q$48+(数据!AA512-6)*权重!Q$49,                              5*权重!Q$48+6*权重!Q$49+(数据!AA512-12)*权重!Q$51              )
 )</f>
        <v>5.833333333333333</v>
      </c>
      <c r="AB512" s="16">
        <f>IF( 数据!AB512&lt;=6,(数据!AB512-1)*权重!R$48,              IF(数据!AB512&lt;=10, 5*权重!R$48+(数据!AB512-4)*权重!R$50,                              5*权重!R$48+4*权重!R$50+(数据!AB512-10)*权重!R$52              )  )</f>
        <v>53.75</v>
      </c>
      <c r="AC512" s="16">
        <f>IF( 数据!AC512&lt;=6,(数据!AC512-1)*权重!S$48,              IF(数据!AC512&lt;=12, 5*权重!S$48+(数据!AC512-6)*权重!S$49,                              5*权重!S$48+6*权重!S$49+(数据!AC512-12)*权重!S$51              )
 )</f>
        <v>20.183333333333334</v>
      </c>
      <c r="AD512" s="16">
        <f>IF( 数据!AD512&lt;=6,(数据!AD512-1)*权重!T$48,              IF(数据!AD512&lt;=12, 5*权重!T$48+(数据!AD512-6)*权重!T$49,                              5*权重!T$48+6*权重!T$49+(数据!AD512-12)*权重!T$51              )
 )</f>
        <v>-1.5999999999999996</v>
      </c>
      <c r="AE512" s="16">
        <f>IF( 数据!AE512&lt;=6,(数据!AE512-1)*权重!U$48,              IF(数据!AE512&lt;=10, 5*权重!U$48+(数据!AE512-4)*权重!U$50,                              5*权重!U$48+4*权重!U$50+(数据!AE512-10)*权重!U$52              )  )</f>
        <v>-2.9999999999999996</v>
      </c>
      <c r="AF512" s="16">
        <f>IF( 数据!AF512&lt;=6,(数据!AF512-1)*权重!V$48,              IF(数据!AF512&lt;=10, 5*权重!V$48+(数据!AF512-4)*权重!V$50,                              5*权重!V$48+4*权重!V$50+(数据!AF512-10)*权重!V$52              )  )</f>
        <v>6.75</v>
      </c>
      <c r="AG512" s="16">
        <f>IF( 数据!AG512&lt;=6,(数据!AG512-1)*权重!W$48,              IF(数据!AG512&lt;=12, 5*权重!W$48+(数据!AG512-6)*权重!W$49,                              5*权重!W$48+6*权重!W$49+(数据!AG512-12)*权重!W$51              )
 )</f>
        <v>4.4000000000000004</v>
      </c>
      <c r="AH512" s="16">
        <f>IF( 数据!AH512&lt;=6,(数据!AH512-1)*权重!X$48,              IF(数据!AH512&lt;=10, 5*权重!X$48+(数据!AH512-4)*权重!X$50,                              5*权重!X$48+4*权重!X$50+(数据!AH512-10)*权重!X$52              )  )</f>
        <v>-0.38750000000000001</v>
      </c>
      <c r="AI512" s="16">
        <f>IF( 数据!AI512&lt;=6,(数据!AI512-1)*权重!Y$48,              IF(数据!AI512&lt;=12, 5*权重!Y$48+(数据!AI512-6)*权重!Y$49,                              5*权重!Y$48+6*权重!Y$49+(数据!AI512-12)*权重!Y$51              )
 )</f>
        <v>6.666666666666668E-2</v>
      </c>
      <c r="AJ512" s="16">
        <f>IF( 数据!AJ512&lt;=6,(数据!AJ512-1)*权重!Z$48,              IF(数据!AJ512&lt;=10, 5*权重!Z$48+(数据!AJ512-4)*权重!Z$50,                              5*权重!Z$48+4*权重!Z$50+(数据!AJ512-10)*权重!Z$52              )  )</f>
        <v>8.0750000000000011</v>
      </c>
      <c r="AK512" s="16">
        <f>IF( 数据!AK512&lt;=6,(数据!AK512-1)*权重!AA$48,              IF(数据!AK512&lt;=10, 5*权重!AA$48+(数据!AK512-4)*权重!AA$50,                              5*权重!AA$48+4*权重!AA$50+(数据!AK512-10)*权重!AA$52              )  )</f>
        <v>-1.4500000000000002</v>
      </c>
      <c r="AL512" s="16">
        <f>IF( 数据!AL512&lt;=6,(数据!AL512-1)*权重!AB$48,              IF(数据!AL512&lt;=12, 5*权重!AB$48+(数据!AL512-6)*权重!AB$49,                              5*权重!AB$48+6*权重!AB$49+(数据!AL512-12)*权重!AB$51              )
 )</f>
        <v>13.5</v>
      </c>
      <c r="AM512" s="16">
        <f>IF( 数据!AM512&lt;=6,(数据!AM512-1)*权重!AC$48,              IF(数据!AM512&lt;=12, 5*权重!AC$48+(数据!AM512-6)*权重!AC$49,                              5*权重!AC$48+6*权重!AC$49+(数据!AM512-12)*权重!AC$51              )
 )</f>
        <v>8.3666666666666671</v>
      </c>
      <c r="AN512" s="16">
        <f>IF( 数据!AN512&lt;=6,(数据!AN512-1)*权重!AD$48,              IF(数据!AN512&lt;=12, 5*权重!AD$48+(数据!AN512-6)*权重!AD$49,                              5*权重!AD$48+6*权重!AD$49+(数据!AN512-12)*权重!AD$51              )
 )</f>
        <v>72.604166666666671</v>
      </c>
      <c r="AO512" s="16">
        <f>IF( 数据!AO512&lt;=6,(数据!AO512-1)*权重!AE$48,              IF(数据!AO512&lt;=12, 5*权重!AE$48+(数据!AO512-6)*权重!AE$49,                              5*权重!AE$48+6*权重!AE$49+(数据!AO512-12)*权重!AE$51              )
 )</f>
        <v>20.3</v>
      </c>
      <c r="AP512" s="16">
        <f>IF( 数据!AP512&lt;=6,(数据!AP512-1)*权重!AF$48,              IF(数据!AP512&lt;=12, 5*权重!AF$48+(数据!AP512-6)*权重!AF$49,                              5*权重!AF$48+6*权重!AF$49+(数据!AP512-12)*权重!AF$51              )
 )</f>
        <v>14.466666666666667</v>
      </c>
      <c r="AQ512" s="16">
        <f>IF( 数据!AQ512&lt;=6,(数据!AQ512-1)*权重!AG$48,              IF(数据!AQ512&lt;=12, 5*权重!AG$48+(数据!AQ512-6)*权重!AG$49,                              5*权重!AG$48+6*权重!AG$49+(数据!AQ512-12)*权重!AG$51              )
 )</f>
        <v>18.316666666666666</v>
      </c>
      <c r="AR512" s="16">
        <f>IF( 数据!AR512&lt;=6,(数据!AR512-1)*权重!AH$48,              IF(数据!AR512&lt;=12, 5*权重!AH$48+(数据!AR512-6)*权重!AH$49,                              5*权重!AH$48+6*权重!AH$49+(数据!AR512-12)*权重!AH$51              )
 )</f>
        <v>10.033333333333333</v>
      </c>
      <c r="AS512" s="16">
        <f>IF( 数据!AS512&lt;=6,(数据!AS512-1)*权重!AI$48,              IF(数据!AS512&lt;=12, 5*权重!AI$48+(数据!AS512-6)*权重!AI$49,                              5*权重!AI$48+6*权重!AI$49+(数据!AS512-12)*权重!AI$51              )
 )</f>
        <v>7.6000000000000014</v>
      </c>
      <c r="AT512" s="16">
        <f>IF( 数据!AT512&lt;=6,(数据!AT512-1)*权重!AJ$48,              IF(数据!AT512&lt;=12, 5*权重!AJ$48+(数据!AT512-6)*权重!AJ$49,                              5*权重!AJ$48+6*权重!AJ$49+(数据!AT512-12)*权重!AJ$51              )
 )</f>
        <v>81.625</v>
      </c>
      <c r="AU512" s="16">
        <f>IF( 数据!AU512&lt;=6,(数据!AU512-1)*权重!AK$48,              IF(数据!AU512&lt;=12, 5*权重!AK$48+(数据!AU512-6)*权重!AK$49,                              5*权重!AK$48+6*权重!AK$49+(数据!AU512-12)*权重!AK$51              )
 )</f>
        <v>14.2</v>
      </c>
      <c r="AV512" s="16">
        <f>IF( 数据!AV512&lt;=6,(数据!AV512-1)*权重!AL$48,              IF(数据!AV512&lt;=10, 5*权重!AL$48+(数据!AV512-4)*权重!AL$50,                              5*权重!AL$48+4*权重!AL$50+(数据!AV512-10)*权重!AL$52              )  )</f>
        <v>3.4</v>
      </c>
      <c r="AW512" s="16">
        <f>IF( 数据!AW512&lt;=6,(数据!AW512-1)*权重!AM$48,              IF(数据!AW512&lt;=10, 5*权重!AM$48+(数据!AW512-4)*权重!AM$50,                              5*权重!AM$48+4*权重!AM$50+(数据!AW512-10)*权重!AM$52              )  )</f>
        <v>3.0750000000000002</v>
      </c>
      <c r="AX512" s="16">
        <f>IF( 数据!AX512&lt;=6,(数据!AX512-1)*权重!AN$48,              IF(数据!AX512&lt;=10, 5*权重!AN$48+(数据!AX512-4)*权重!AN$50,                              5*权重!AN$48+4*权重!AN$50+(数据!AX512-10)*权重!AN$52              )  )</f>
        <v>21.237499999999997</v>
      </c>
      <c r="AY512" s="8">
        <v>2</v>
      </c>
      <c r="AZ512" s="8">
        <v>2</v>
      </c>
      <c r="BA512" s="8">
        <v>3</v>
      </c>
      <c r="BB512" s="8">
        <v>3</v>
      </c>
      <c r="BC512" s="8">
        <v>3</v>
      </c>
      <c r="BD512" s="8">
        <v>3</v>
      </c>
      <c r="BE512" s="8">
        <v>4</v>
      </c>
      <c r="BF512" s="8">
        <v>1</v>
      </c>
      <c r="BG512" s="8">
        <v>2</v>
      </c>
      <c r="BH512" s="8">
        <v>1</v>
      </c>
      <c r="BI512" s="8">
        <v>2</v>
      </c>
      <c r="BJ512" s="8" t="s">
        <v>26</v>
      </c>
      <c r="BK512" s="8" t="s">
        <v>20</v>
      </c>
      <c r="BL512" s="8">
        <v>11</v>
      </c>
      <c r="BM512" s="8" t="s">
        <v>26</v>
      </c>
      <c r="BN512" s="8"/>
      <c r="BO512" s="8">
        <v>3</v>
      </c>
      <c r="BP512" s="34">
        <v>47664</v>
      </c>
      <c r="BQ512" s="8" t="s">
        <v>21</v>
      </c>
      <c r="BR512" s="8" t="s">
        <v>156</v>
      </c>
    </row>
    <row r="513" spans="1:70" ht="15.5" thickBot="1" x14ac:dyDescent="0.35">
      <c r="A513" s="8" t="s">
        <v>26</v>
      </c>
      <c r="B513" s="16">
        <f t="shared" si="19"/>
        <v>389.24916666666661</v>
      </c>
      <c r="C513" s="8" t="s">
        <v>867</v>
      </c>
      <c r="D513" s="8" t="s">
        <v>154</v>
      </c>
      <c r="E513" s="33">
        <v>1</v>
      </c>
      <c r="F513" s="8">
        <v>0</v>
      </c>
      <c r="G513" s="8" t="s">
        <v>20</v>
      </c>
      <c r="H513" s="8" t="s">
        <v>31</v>
      </c>
      <c r="I513" s="8">
        <v>26</v>
      </c>
      <c r="J513" s="8">
        <v>128</v>
      </c>
      <c r="K513" s="8">
        <v>143</v>
      </c>
      <c r="L513" s="16">
        <f>IF( 数据!L513&lt;=6,(数据!L513-1)*权重!B$48,              IF(数据!L513&lt;=12, 5*权重!B$48+(数据!L513-6)*权重!B$49,                              5*权重!B$48+6*权重!B$49+(数据!L513-12)*权重!B$51              )
 )</f>
        <v>3</v>
      </c>
      <c r="M513" s="16">
        <f>IF( 数据!M513&lt;=6,(数据!M513-1)*权重!C$48,              IF(数据!M513&lt;=12, 5*权重!C$48+(数据!M513-6)*权重!C$49,                              5*权重!C$48+6*权重!C$49+(数据!M513-12)*权重!C$51              )
 )</f>
        <v>1.7</v>
      </c>
      <c r="N513" s="16">
        <f>IF( 数据!N513&lt;=6,(数据!N513-1)*权重!D$48,              IF(数据!N513&lt;=12, 5*权重!D$48+(数据!N513-6)*权重!D$49,                              5*权重!D$48+6*权重!D$49+(数据!N513-12)*权重!D$51              )
 )</f>
        <v>0.27</v>
      </c>
      <c r="O513" s="16">
        <f>IF( 数据!O513&lt;=6,(数据!O513-1)*权重!E$48,              IF(数据!O513&lt;=12, 5*权重!E$48+(数据!O513-6)*权重!E$49,                              5*权重!E$48+6*权重!E$49+(数据!O513-12)*权重!E$51              )
 )</f>
        <v>0</v>
      </c>
      <c r="P513" s="16">
        <f>IF( 数据!P513&lt;=6,(数据!P513-1)*权重!F$48,              IF(数据!P513&lt;=12, 5*权重!F$48+(数据!P513-6)*权重!F$49,                              5*权重!F$48+6*权重!F$49+(数据!P513-12)*权重!F$51              )
 )</f>
        <v>-3.5333333333333328</v>
      </c>
      <c r="Q513" s="16">
        <f>IF( 数据!Q513&lt;=6,(数据!Q513-1)*权重!G$48,              IF(数据!Q513&lt;=12, 5*权重!G$48+(数据!Q513-6)*权重!G$49,                              5*权重!G$48+6*权重!G$49+(数据!Q513-12)*权重!G$51              )
 )</f>
        <v>0</v>
      </c>
      <c r="R513" s="16">
        <f>IF( 数据!R513&lt;=6,(数据!R513-1)*权重!H$48,              IF(数据!R513&lt;=12, 5*权重!H$48+(数据!R513-6)*权重!H$49,                              5*权重!H$48+6*权重!H$49+(数据!R513-12)*权重!H$51              )
 )</f>
        <v>0</v>
      </c>
      <c r="S513" s="16">
        <f>IF( 数据!S513&lt;=6,(数据!S513-1)*权重!I$48,              IF(数据!S513&lt;=12, 5*权重!I$48+(数据!S513-6)*权重!I$49,                              5*权重!I$48+6*权重!I$49+(数据!S513-12)*权重!I$51              )
 )</f>
        <v>9.0666666666666664</v>
      </c>
      <c r="T513" s="16">
        <f>IF( 数据!T513&lt;=6,(数据!T513-1)*权重!J$48,              IF(数据!T513&lt;=12, 5*权重!J$48+(数据!T513-6)*权重!J$49,                              5*权重!J$48+6*权重!J$49+(数据!T513-12)*权重!J$51              )
 )</f>
        <v>0.79999999999999982</v>
      </c>
      <c r="U513" s="16">
        <f>IF( 数据!U513&lt;=6,(数据!U513-1)*权重!K$48,              IF(数据!U513&lt;=12, 5*权重!K$48+(数据!U513-6)*权重!K$49,                              5*权重!K$48+6*权重!K$49+(数据!U513-12)*权重!K$51              )
 )</f>
        <v>0</v>
      </c>
      <c r="V513" s="16">
        <f>IF( 数据!V513&lt;=6,(数据!V513-1)*权重!L$48,              IF(数据!V513&lt;=12, 5*权重!L$48+(数据!V513-6)*权重!L$49,                              5*权重!L$48+6*权重!L$49+(数据!V513-12)*权重!L$51              )
 )</f>
        <v>5.6666666666666679</v>
      </c>
      <c r="W513" s="16">
        <f>IF( 数据!W513&lt;=6,(数据!W513-1)*权重!M$48,              IF(数据!W513&lt;=12, 5*权重!M$48+(数据!W513-6)*权重!M$49,                              5*权重!M$48+6*权重!M$49+(数据!W513-12)*权重!M$51              )
 )</f>
        <v>-0.5</v>
      </c>
      <c r="X513" s="16">
        <f>IF( 数据!X513&lt;=6,(数据!X513-1)*权重!N$48,              IF(数据!X513&lt;=12, 5*权重!N$48+(数据!X513-6)*权重!N$49,                              5*权重!N$48+6*权重!N$49+(数据!X513-12)*权重!N$51              )
 )</f>
        <v>2.7333333333333329</v>
      </c>
      <c r="Y513" s="16">
        <f>IF( 数据!Y513&lt;=6,(数据!Y513-1)*权重!O$48,              IF(数据!Y513&lt;=12, 5*权重!O$48+(数据!Y513-6)*权重!O$49,                              5*权重!O$48+6*权重!O$49+(数据!Y513-12)*权重!O$51              )
 )</f>
        <v>1.45</v>
      </c>
      <c r="Z513" s="16">
        <f>IF( 数据!Z513&lt;=6,(数据!Z513-1)*权重!P$48,              IF(数据!Z513&lt;=10, 5*权重!P$48+(数据!Z513-4)*权重!P$50,                              5*权重!P$48+4*权重!P$50+(数据!Z513-10)*权重!P$52              )  )</f>
        <v>-1.4750000000000001</v>
      </c>
      <c r="AA513" s="16">
        <f>IF( 数据!AA513&lt;=6,(数据!AA513-1)*权重!Q$48,              IF(数据!AA513&lt;=12, 5*权重!Q$48+(数据!AA513-6)*权重!Q$49,                              5*权重!Q$48+6*权重!Q$49+(数据!AA513-12)*权重!Q$51              )
 )</f>
        <v>5.833333333333333</v>
      </c>
      <c r="AB513" s="16">
        <f>IF( 数据!AB513&lt;=6,(数据!AB513-1)*权重!R$48,              IF(数据!AB513&lt;=10, 5*权重!R$48+(数据!AB513-4)*权重!R$50,                              5*权重!R$48+4*权重!R$50+(数据!AB513-10)*权重!R$52              )  )</f>
        <v>55.25</v>
      </c>
      <c r="AC513" s="16">
        <f>IF( 数据!AC513&lt;=6,(数据!AC513-1)*权重!S$48,              IF(数据!AC513&lt;=12, 5*权重!S$48+(数据!AC513-6)*权重!S$49,                              5*权重!S$48+6*权重!S$49+(数据!AC513-12)*权重!S$51              )
 )</f>
        <v>20.866666666666667</v>
      </c>
      <c r="AD513" s="16">
        <f>IF( 数据!AD513&lt;=6,(数据!AD513-1)*权重!T$48,              IF(数据!AD513&lt;=12, 5*权重!T$48+(数据!AD513-6)*权重!T$49,                              5*权重!T$48+6*权重!T$49+(数据!AD513-12)*权重!T$51              )
 )</f>
        <v>-1.2333333333333329</v>
      </c>
      <c r="AE513" s="16">
        <f>IF( 数据!AE513&lt;=6,(数据!AE513-1)*权重!U$48,              IF(数据!AE513&lt;=10, 5*权重!U$48+(数据!AE513-4)*权重!U$50,                              5*权重!U$48+4*权重!U$50+(数据!AE513-10)*权重!U$52              )  )</f>
        <v>-4.0999999999999996</v>
      </c>
      <c r="AF513" s="16">
        <f>IF( 数据!AF513&lt;=6,(数据!AF513-1)*权重!V$48,              IF(数据!AF513&lt;=10, 5*权重!V$48+(数据!AF513-4)*权重!V$50,                              5*权重!V$48+4*权重!V$50+(数据!AF513-10)*权重!V$52              )  )</f>
        <v>7.3500000000000005</v>
      </c>
      <c r="AG513" s="16">
        <f>IF( 数据!AG513&lt;=6,(数据!AG513-1)*权重!W$48,              IF(数据!AG513&lt;=12, 5*权重!W$48+(数据!AG513-6)*权重!W$49,                              5*权重!W$48+6*权重!W$49+(数据!AG513-12)*权重!W$51              )
 )</f>
        <v>5.05</v>
      </c>
      <c r="AH513" s="16">
        <f>IF( 数据!AH513&lt;=6,(数据!AH513-1)*权重!X$48,              IF(数据!AH513&lt;=10, 5*权重!X$48+(数据!AH513-4)*权重!X$50,                              5*权重!X$48+4*权重!X$50+(数据!AH513-10)*权重!X$52              )  )</f>
        <v>-4.9999999999999989E-2</v>
      </c>
      <c r="AI513" s="16">
        <f>IF( 数据!AI513&lt;=6,(数据!AI513-1)*权重!Y$48,              IF(数据!AI513&lt;=12, 5*权重!Y$48+(数据!AI513-6)*权重!Y$49,                              5*权重!Y$48+6*权重!Y$49+(数据!AI513-12)*权重!Y$51              )
 )</f>
        <v>0.2</v>
      </c>
      <c r="AJ513" s="16">
        <f>IF( 数据!AJ513&lt;=6,(数据!AJ513-1)*权重!Z$48,              IF(数据!AJ513&lt;=10, 5*权重!Z$48+(数据!AJ513-4)*权重!Z$50,                              5*权重!Z$48+4*权重!Z$50+(数据!AJ513-10)*权重!Z$52              )  )</f>
        <v>8.6625000000000014</v>
      </c>
      <c r="AK513" s="16">
        <f>IF( 数据!AK513&lt;=6,(数据!AK513-1)*权重!AA$48,              IF(数据!AK513&lt;=10, 5*权重!AA$48+(数据!AK513-4)*权重!AA$50,                              5*权重!AA$48+4*权重!AA$50+(数据!AK513-10)*权重!AA$52              )  )</f>
        <v>-1.2750000000000001</v>
      </c>
      <c r="AL513" s="16">
        <f>IF( 数据!AL513&lt;=6,(数据!AL513-1)*权重!AB$48,              IF(数据!AL513&lt;=12, 5*权重!AB$48+(数据!AL513-6)*权重!AB$49,                              5*权重!AB$48+6*权重!AB$49+(数据!AL513-12)*权重!AB$51              )
 )</f>
        <v>14.4</v>
      </c>
      <c r="AM513" s="16">
        <f>IF( 数据!AM513&lt;=6,(数据!AM513-1)*权重!AC$48,              IF(数据!AM513&lt;=12, 5*权重!AC$48+(数据!AM513-6)*权重!AC$49,                              5*权重!AC$48+6*权重!AC$49+(数据!AM513-12)*权重!AC$51              )
 )</f>
        <v>8.5</v>
      </c>
      <c r="AN513" s="16">
        <f>IF( 数据!AN513&lt;=6,(数据!AN513-1)*权重!AD$48,              IF(数据!AN513&lt;=12, 5*权重!AD$48+(数据!AN513-6)*权重!AD$49,                              5*权重!AD$48+6*权重!AD$49+(数据!AN513-12)*权重!AD$51              )
 )</f>
        <v>67.875</v>
      </c>
      <c r="AO513" s="16">
        <f>IF( 数据!AO513&lt;=6,(数据!AO513-1)*权重!AE$48,              IF(数据!AO513&lt;=12, 5*权重!AE$48+(数据!AO513-6)*权重!AE$49,                              5*权重!AE$48+6*权重!AE$49+(数据!AO513-12)*权重!AE$51              )
 )</f>
        <v>17.7</v>
      </c>
      <c r="AP513" s="16">
        <f>IF( 数据!AP513&lt;=6,(数据!AP513-1)*权重!AF$48,              IF(数据!AP513&lt;=12, 5*权重!AF$48+(数据!AP513-6)*权重!AF$49,                              5*权重!AF$48+6*权重!AF$49+(数据!AP513-12)*权重!AF$51              )
 )</f>
        <v>14.466666666666667</v>
      </c>
      <c r="AQ513" s="16">
        <f>IF( 数据!AQ513&lt;=6,(数据!AQ513-1)*权重!AG$48,              IF(数据!AQ513&lt;=12, 5*权重!AG$48+(数据!AQ513-6)*权重!AG$49,                              5*权重!AG$48+6*权重!AG$49+(数据!AQ513-12)*权重!AG$51              )
 )</f>
        <v>18.833333333333336</v>
      </c>
      <c r="AR513" s="16">
        <f>IF( 数据!AR513&lt;=6,(数据!AR513-1)*权重!AH$48,              IF(数据!AR513&lt;=12, 5*权重!AH$48+(数据!AR513-6)*权重!AH$49,                              5*权重!AH$48+6*权重!AH$49+(数据!AR513-12)*权重!AH$51              )
 )</f>
        <v>13.399999999999999</v>
      </c>
      <c r="AS513" s="16">
        <f>IF( 数据!AS513&lt;=6,(数据!AS513-1)*权重!AI$48,              IF(数据!AS513&lt;=12, 5*权重!AI$48+(数据!AS513-6)*权重!AI$49,                              5*权重!AI$48+6*权重!AI$49+(数据!AS513-12)*权重!AI$51              )
 )</f>
        <v>6.6500000000000012</v>
      </c>
      <c r="AT513" s="16">
        <f>IF( 数据!AT513&lt;=6,(数据!AT513-1)*权重!AJ$48,              IF(数据!AT513&lt;=12, 5*权重!AJ$48+(数据!AT513-6)*权重!AJ$49,                              5*权重!AJ$48+6*权重!AJ$49+(数据!AT513-12)*权重!AJ$51              )
 )</f>
        <v>71.875</v>
      </c>
      <c r="AU513" s="16">
        <f>IF( 数据!AU513&lt;=6,(数据!AU513-1)*权重!AK$48,              IF(数据!AU513&lt;=12, 5*权重!AK$48+(数据!AU513-6)*权重!AK$49,                              5*权重!AK$48+6*权重!AK$49+(数据!AU513-12)*权重!AK$51              )
 )</f>
        <v>12.366666666666667</v>
      </c>
      <c r="AV513" s="16">
        <f>IF( 数据!AV513&lt;=6,(数据!AV513-1)*权重!AL$48,              IF(数据!AV513&lt;=10, 5*权重!AL$48+(数据!AV513-4)*权重!AL$50,                              5*权重!AL$48+4*权重!AL$50+(数据!AV513-10)*权重!AL$52              )  )</f>
        <v>2.5499999999999998</v>
      </c>
      <c r="AW513" s="16">
        <f>IF( 数据!AW513&lt;=6,(数据!AW513-1)*权重!AM$48,              IF(数据!AW513&lt;=10, 5*权重!AM$48+(数据!AW513-4)*权重!AM$50,                              5*权重!AM$48+4*权重!AM$50+(数据!AW513-10)*权重!AM$52              )  )</f>
        <v>2.8250000000000002</v>
      </c>
      <c r="AX513" s="16">
        <f>IF( 数据!AX513&lt;=6,(数据!AX513-1)*权重!AN$48,              IF(数据!AX513&lt;=10, 5*权重!AN$48+(数据!AX513-4)*权重!AN$50,                              5*权重!AN$48+4*权重!AN$50+(数据!AX513-10)*权重!AN$52              )  )</f>
        <v>22.074999999999999</v>
      </c>
      <c r="AY513" s="8">
        <v>3</v>
      </c>
      <c r="AZ513" s="8">
        <v>2</v>
      </c>
      <c r="BA513" s="8">
        <v>1</v>
      </c>
      <c r="BB513" s="8">
        <v>2</v>
      </c>
      <c r="BC513" s="8">
        <v>1</v>
      </c>
      <c r="BD513" s="8">
        <v>2</v>
      </c>
      <c r="BE513" s="8">
        <v>1</v>
      </c>
      <c r="BF513" s="8">
        <v>2</v>
      </c>
      <c r="BG513" s="8">
        <v>1</v>
      </c>
      <c r="BH513" s="8">
        <v>2</v>
      </c>
      <c r="BI513" s="8">
        <v>2</v>
      </c>
      <c r="BJ513" s="8" t="s">
        <v>26</v>
      </c>
      <c r="BK513" s="8" t="s">
        <v>20</v>
      </c>
      <c r="BL513" s="8">
        <v>13</v>
      </c>
      <c r="BM513" s="8" t="s">
        <v>26</v>
      </c>
      <c r="BN513" s="8"/>
      <c r="BO513" s="8">
        <v>6</v>
      </c>
      <c r="BP513" s="34">
        <v>46934</v>
      </c>
      <c r="BQ513" s="8" t="s">
        <v>21</v>
      </c>
      <c r="BR513" s="8" t="s">
        <v>156</v>
      </c>
    </row>
    <row r="514" spans="1:70" ht="14.5" thickBot="1" x14ac:dyDescent="0.35">
      <c r="A514" s="8" t="s">
        <v>26</v>
      </c>
      <c r="B514" s="16">
        <f t="shared" si="19"/>
        <v>407.65666666666669</v>
      </c>
      <c r="C514" s="8" t="s">
        <v>868</v>
      </c>
      <c r="D514" s="8" t="s">
        <v>154</v>
      </c>
      <c r="E514" s="33">
        <v>1</v>
      </c>
      <c r="F514" s="8">
        <v>0</v>
      </c>
      <c r="G514" s="8" t="s">
        <v>28</v>
      </c>
      <c r="H514" s="8" t="s">
        <v>158</v>
      </c>
      <c r="I514" s="8">
        <v>26</v>
      </c>
      <c r="J514" s="8">
        <v>129</v>
      </c>
      <c r="K514" s="8">
        <v>138</v>
      </c>
      <c r="L514" s="16">
        <f>IF( 数据!L514&lt;=6,(数据!L514-1)*权重!B$48,              IF(数据!L514&lt;=12, 5*权重!B$48+(数据!L514-6)*权重!B$49,                              5*权重!B$48+6*权重!B$49+(数据!L514-12)*权重!B$51              )
 )</f>
        <v>3.0833333333333335</v>
      </c>
      <c r="M514" s="16">
        <f>IF( 数据!M514&lt;=6,(数据!M514-1)*权重!C$48,              IF(数据!M514&lt;=12, 5*权重!C$48+(数据!M514-6)*权重!C$49,                              5*权重!C$48+6*权重!C$49+(数据!M514-12)*权重!C$51              )
 )</f>
        <v>0.90000000000000013</v>
      </c>
      <c r="N514" s="16">
        <f>IF( 数据!N514&lt;=6,(数据!N514-1)*权重!D$48,              IF(数据!N514&lt;=12, 5*权重!D$48+(数据!N514-6)*权重!D$49,                              5*权重!D$48+6*权重!D$49+(数据!N514-12)*权重!D$51              )
 )</f>
        <v>-0.27999999999999992</v>
      </c>
      <c r="O514" s="16">
        <f>IF( 数据!O514&lt;=6,(数据!O514-1)*权重!E$48,              IF(数据!O514&lt;=12, 5*权重!E$48+(数据!O514-6)*权重!E$49,                              5*权重!E$48+6*权重!E$49+(数据!O514-12)*权重!E$51              )
 )</f>
        <v>0</v>
      </c>
      <c r="P514" s="16">
        <f>IF( 数据!P514&lt;=6,(数据!P514-1)*权重!F$48,              IF(数据!P514&lt;=12, 5*权重!F$48+(数据!P514-6)*权重!F$49,                              5*权重!F$48+6*权重!F$49+(数据!P514-12)*权重!F$51              )
 )</f>
        <v>-3.5166666666666662</v>
      </c>
      <c r="Q514" s="16">
        <f>IF( 数据!Q514&lt;=6,(数据!Q514-1)*权重!G$48,              IF(数据!Q514&lt;=12, 5*权重!G$48+(数据!Q514-6)*权重!G$49,                              5*权重!G$48+6*权重!G$49+(数据!Q514-12)*权重!G$51              )
 )</f>
        <v>0</v>
      </c>
      <c r="R514" s="16">
        <f>IF( 数据!R514&lt;=6,(数据!R514-1)*权重!H$48,              IF(数据!R514&lt;=12, 5*权重!H$48+(数据!R514-6)*权重!H$49,                              5*权重!H$48+6*权重!H$49+(数据!R514-12)*权重!H$51              )
 )</f>
        <v>0</v>
      </c>
      <c r="S514" s="16">
        <f>IF( 数据!S514&lt;=6,(数据!S514-1)*权重!I$48,              IF(数据!S514&lt;=12, 5*权重!I$48+(数据!S514-6)*权重!I$49,                              5*权重!I$48+6*权重!I$49+(数据!S514-12)*权重!I$51              )
 )</f>
        <v>13.666666666666666</v>
      </c>
      <c r="T514" s="16">
        <f>IF( 数据!T514&lt;=6,(数据!T514-1)*权重!J$48,              IF(数据!T514&lt;=12, 5*权重!J$48+(数据!T514-6)*权重!J$49,                              5*权重!J$48+6*权重!J$49+(数据!T514-12)*权重!J$51              )
 )</f>
        <v>0.79999999999999982</v>
      </c>
      <c r="U514" s="16">
        <f>IF( 数据!U514&lt;=6,(数据!U514-1)*权重!K$48,              IF(数据!U514&lt;=12, 5*权重!K$48+(数据!U514-6)*权重!K$49,                              5*权重!K$48+6*权重!K$49+(数据!U514-12)*权重!K$51              )
 )</f>
        <v>0</v>
      </c>
      <c r="V514" s="16">
        <f>IF( 数据!V514&lt;=6,(数据!V514-1)*权重!L$48,              IF(数据!V514&lt;=12, 5*权重!L$48+(数据!V514-6)*权重!L$49,                              5*权重!L$48+6*权重!L$49+(数据!V514-12)*权重!L$51              )
 )</f>
        <v>5.3000000000000007</v>
      </c>
      <c r="W514" s="16">
        <f>IF( 数据!W514&lt;=6,(数据!W514-1)*权重!M$48,              IF(数据!W514&lt;=12, 5*权重!M$48+(数据!W514-6)*权重!M$49,                              5*权重!M$48+6*权重!M$49+(数据!W514-12)*权重!M$51              )
 )</f>
        <v>-0.54999999999999993</v>
      </c>
      <c r="X514" s="16">
        <f>IF( 数据!X514&lt;=6,(数据!X514-1)*权重!N$48,              IF(数据!X514&lt;=12, 5*权重!N$48+(数据!X514-6)*权重!N$49,                              5*权重!N$48+6*权重!N$49+(数据!X514-12)*权重!N$51              )
 )</f>
        <v>2.7333333333333329</v>
      </c>
      <c r="Y514" s="16">
        <f>IF( 数据!Y514&lt;=6,(数据!Y514-1)*权重!O$48,              IF(数据!Y514&lt;=12, 5*权重!O$48+(数据!Y514-6)*权重!O$49,                              5*权重!O$48+6*权重!O$49+(数据!Y514-12)*权重!O$51              )
 )</f>
        <v>0.72</v>
      </c>
      <c r="Z514" s="16">
        <f>IF( 数据!Z514&lt;=6,(数据!Z514-1)*权重!P$48,              IF(数据!Z514&lt;=10, 5*权重!P$48+(数据!Z514-4)*权重!P$50,                              5*权重!P$48+4*权重!P$50+(数据!Z514-10)*权重!P$52              )  )</f>
        <v>-1.425</v>
      </c>
      <c r="AA514" s="16">
        <f>IF( 数据!AA514&lt;=6,(数据!AA514-1)*权重!Q$48,              IF(数据!AA514&lt;=12, 5*权重!Q$48+(数据!AA514-6)*权重!Q$49,                              5*权重!Q$48+6*权重!Q$49+(数据!AA514-12)*权重!Q$51              )
 )</f>
        <v>5.166666666666667</v>
      </c>
      <c r="AB514" s="16">
        <f>IF( 数据!AB514&lt;=6,(数据!AB514-1)*权重!R$48,              IF(数据!AB514&lt;=10, 5*权重!R$48+(数据!AB514-4)*权重!R$50,                              5*权重!R$48+4*权重!R$50+(数据!AB514-10)*权重!R$52              )  )</f>
        <v>54.5</v>
      </c>
      <c r="AC514" s="16">
        <f>IF( 数据!AC514&lt;=6,(数据!AC514-1)*权重!S$48,              IF(数据!AC514&lt;=12, 5*权重!S$48+(数据!AC514-6)*权重!S$49,                              5*权重!S$48+6*权重!S$49+(数据!AC514-12)*权重!S$51              )
 )</f>
        <v>19.5</v>
      </c>
      <c r="AD514" s="16">
        <f>IF( 数据!AD514&lt;=6,(数据!AD514-1)*权重!T$48,              IF(数据!AD514&lt;=12, 5*权重!T$48+(数据!AD514-6)*权重!T$49,                              5*权重!T$48+6*权重!T$49+(数据!AD514-12)*权重!T$51              )
 )</f>
        <v>-1.5999999999999996</v>
      </c>
      <c r="AE514" s="16">
        <f>IF( 数据!AE514&lt;=6,(数据!AE514-1)*权重!U$48,              IF(数据!AE514&lt;=10, 5*权重!U$48+(数据!AE514-4)*权重!U$50,                              5*权重!U$48+4*权重!U$50+(数据!AE514-10)*权重!U$52              )  )</f>
        <v>-1.3999999999999995</v>
      </c>
      <c r="AF514" s="16">
        <f>IF( 数据!AF514&lt;=6,(数据!AF514-1)*权重!V$48,              IF(数据!AF514&lt;=10, 5*权重!V$48+(数据!AF514-4)*权重!V$50,                              5*权重!V$48+4*权重!V$50+(数据!AF514-10)*权重!V$52              )  )</f>
        <v>7.0875000000000004</v>
      </c>
      <c r="AG514" s="16">
        <f>IF( 数据!AG514&lt;=6,(数据!AG514-1)*权重!W$48,              IF(数据!AG514&lt;=12, 5*权重!W$48+(数据!AG514-6)*权重!W$49,                              5*权重!W$48+6*权重!W$49+(数据!AG514-12)*权重!W$51              )
 )</f>
        <v>4.4000000000000004</v>
      </c>
      <c r="AH514" s="16">
        <f>IF( 数据!AH514&lt;=6,(数据!AH514-1)*权重!X$48,              IF(数据!AH514&lt;=10, 5*权重!X$48+(数据!AH514-4)*权重!X$50,                              5*权重!X$48+4*权重!X$50+(数据!AH514-10)*权重!X$52              )  )</f>
        <v>-4.9999999999999989E-2</v>
      </c>
      <c r="AI514" s="16">
        <f>IF( 数据!AI514&lt;=6,(数据!AI514-1)*权重!Y$48,              IF(数据!AI514&lt;=12, 5*权重!Y$48+(数据!AI514-6)*权重!Y$49,                              5*权重!Y$48+6*权重!Y$49+(数据!AI514-12)*权重!Y$51              )
 )</f>
        <v>3.3333333333333354E-2</v>
      </c>
      <c r="AJ514" s="16">
        <f>IF( 数据!AJ514&lt;=6,(数据!AJ514-1)*权重!Z$48,              IF(数据!AJ514&lt;=10, 5*权重!Z$48+(数据!AJ514-4)*权重!Z$50,                              5*权重!Z$48+4*权重!Z$50+(数据!AJ514-10)*权重!Z$52              )  )</f>
        <v>8.0750000000000011</v>
      </c>
      <c r="AK514" s="16">
        <f>IF( 数据!AK514&lt;=6,(数据!AK514-1)*权重!AA$48,              IF(数据!AK514&lt;=10, 5*权重!AA$48+(数据!AK514-4)*权重!AA$50,                              5*权重!AA$48+4*权重!AA$50+(数据!AK514-10)*权重!AA$52              )  )</f>
        <v>-1.2750000000000001</v>
      </c>
      <c r="AL514" s="16">
        <f>IF( 数据!AL514&lt;=6,(数据!AL514-1)*权重!AB$48,              IF(数据!AL514&lt;=12, 5*权重!AB$48+(数据!AL514-6)*权重!AB$49,                              5*权重!AB$48+6*权重!AB$49+(数据!AL514-12)*权重!AB$51              )
 )</f>
        <v>12.6</v>
      </c>
      <c r="AM514" s="16">
        <f>IF( 数据!AM514&lt;=6,(数据!AM514-1)*权重!AC$48,              IF(数据!AM514&lt;=12, 5*权重!AC$48+(数据!AM514-6)*权重!AC$49,                              5*权重!AC$48+6*权重!AC$49+(数据!AM514-12)*权重!AC$51              )
 )</f>
        <v>8.5</v>
      </c>
      <c r="AN514" s="16">
        <f>IF( 数据!AN514&lt;=6,(数据!AN514-1)*权重!AD$48,              IF(数据!AN514&lt;=12, 5*权重!AD$48+(数据!AN514-6)*权重!AD$49,                              5*权重!AD$48+6*权重!AD$49+(数据!AN514-12)*权重!AD$51              )
 )</f>
        <v>77.333333333333329</v>
      </c>
      <c r="AO514" s="16">
        <f>IF( 数据!AO514&lt;=6,(数据!AO514-1)*权重!AE$48,              IF(数据!AO514&lt;=12, 5*权重!AE$48+(数据!AO514-6)*权重!AE$49,                              5*权重!AE$48+6*权重!AE$49+(数据!AO514-12)*权重!AE$51              )
 )</f>
        <v>17.7</v>
      </c>
      <c r="AP514" s="16">
        <f>IF( 数据!AP514&lt;=6,(数据!AP514-1)*权重!AF$48,              IF(数据!AP514&lt;=12, 5*权重!AF$48+(数据!AP514-6)*权重!AF$49,                              5*权重!AF$48+6*权重!AF$49+(数据!AP514-12)*权重!AF$51              )
 )</f>
        <v>14.466666666666667</v>
      </c>
      <c r="AQ514" s="16">
        <f>IF( 数据!AQ514&lt;=6,(数据!AQ514-1)*权重!AG$48,              IF(数据!AQ514&lt;=12, 5*权重!AG$48+(数据!AQ514-6)*权重!AG$49,                              5*权重!AG$48+6*权重!AG$49+(数据!AQ514-12)*权重!AG$51              )
 )</f>
        <v>18.833333333333336</v>
      </c>
      <c r="AR514" s="16">
        <f>IF( 数据!AR514&lt;=6,(数据!AR514-1)*权重!AH$48,              IF(数据!AR514&lt;=12, 5*权重!AH$48+(数据!AR514-6)*权重!AH$49,                              5*权重!AH$48+6*权重!AH$49+(数据!AR514-12)*权重!AH$51              )
 )</f>
        <v>14.566666666666665</v>
      </c>
      <c r="AS514" s="16">
        <f>IF( 数据!AS514&lt;=6,(数据!AS514-1)*权重!AI$48,              IF(数据!AS514&lt;=12, 5*权重!AI$48+(数据!AS514-6)*权重!AI$49,                              5*权重!AI$48+6*权重!AI$49+(数据!AS514-12)*权重!AI$51              )
 )</f>
        <v>8.5500000000000007</v>
      </c>
      <c r="AT514" s="16">
        <f>IF( 数据!AT514&lt;=6,(数据!AT514-1)*权重!AJ$48,              IF(数据!AT514&lt;=12, 5*权重!AJ$48+(数据!AT514-6)*权重!AJ$49,                              5*权重!AJ$48+6*权重!AJ$49+(数据!AT514-12)*权重!AJ$51              )
 )</f>
        <v>76.75</v>
      </c>
      <c r="AU514" s="16">
        <f>IF( 数据!AU514&lt;=6,(数据!AU514-1)*权重!AK$48,              IF(数据!AU514&lt;=12, 5*权重!AK$48+(数据!AU514-6)*权重!AK$49,                              5*权重!AK$48+6*权重!AK$49+(数据!AU514-12)*权重!AK$51              )
 )</f>
        <v>14.499999999999998</v>
      </c>
      <c r="AV514" s="16">
        <f>IF( 数据!AV514&lt;=6,(数据!AV514-1)*权重!AL$48,              IF(数据!AV514&lt;=10, 5*权重!AL$48+(数据!AV514-4)*权重!AL$50,                              5*权重!AL$48+4*权重!AL$50+(数据!AV514-10)*权重!AL$52              )  )</f>
        <v>2.125</v>
      </c>
      <c r="AW514" s="16">
        <f>IF( 数据!AW514&lt;=6,(数据!AW514-1)*权重!AM$48,              IF(数据!AW514&lt;=10, 5*权重!AM$48+(数据!AW514-4)*权重!AM$50,                              5*权重!AM$48+4*权重!AM$50+(数据!AW514-10)*权重!AM$52              )  )</f>
        <v>2.95</v>
      </c>
      <c r="AX514" s="16">
        <f>IF( 数据!AX514&lt;=6,(数据!AX514-1)*权重!AN$48,              IF(数据!AX514&lt;=10, 5*权重!AN$48+(数据!AX514-4)*权重!AN$50,                              5*权重!AN$48+4*权重!AN$50+(数据!AX514-10)*权重!AN$52              )  )</f>
        <v>22.912499999999998</v>
      </c>
      <c r="AY514" s="8">
        <v>1</v>
      </c>
      <c r="AZ514" s="8">
        <v>2</v>
      </c>
      <c r="BA514" s="8">
        <v>2</v>
      </c>
      <c r="BB514" s="8">
        <v>2</v>
      </c>
      <c r="BC514" s="8">
        <v>2</v>
      </c>
      <c r="BD514" s="8">
        <v>3</v>
      </c>
      <c r="BE514" s="8">
        <v>2</v>
      </c>
      <c r="BF514" s="8">
        <v>1</v>
      </c>
      <c r="BG514" s="8">
        <v>1</v>
      </c>
      <c r="BH514" s="8">
        <v>2</v>
      </c>
      <c r="BI514" s="8">
        <v>3</v>
      </c>
      <c r="BJ514" s="8" t="s">
        <v>26</v>
      </c>
      <c r="BK514" s="8" t="s">
        <v>20</v>
      </c>
      <c r="BL514" s="8">
        <v>14</v>
      </c>
      <c r="BM514" s="8" t="s">
        <v>26</v>
      </c>
      <c r="BN514" s="8"/>
      <c r="BO514" s="8">
        <v>3</v>
      </c>
      <c r="BP514" s="34">
        <v>47299</v>
      </c>
      <c r="BQ514" s="8" t="s">
        <v>21</v>
      </c>
      <c r="BR514" s="8" t="s">
        <v>156</v>
      </c>
    </row>
    <row r="515" spans="1:70" ht="23" thickBot="1" x14ac:dyDescent="0.35">
      <c r="A515" s="8" t="s">
        <v>26</v>
      </c>
      <c r="B515" s="16">
        <f t="shared" si="19"/>
        <v>409.13166666666666</v>
      </c>
      <c r="C515" s="8" t="s">
        <v>869</v>
      </c>
      <c r="D515" s="8" t="s">
        <v>154</v>
      </c>
      <c r="E515" s="33">
        <v>1</v>
      </c>
      <c r="F515" s="8">
        <v>0</v>
      </c>
      <c r="G515" s="8" t="s">
        <v>22</v>
      </c>
      <c r="H515" s="8" t="s">
        <v>870</v>
      </c>
      <c r="I515" s="8">
        <v>21</v>
      </c>
      <c r="J515" s="8">
        <v>134</v>
      </c>
      <c r="K515" s="8">
        <v>150</v>
      </c>
      <c r="L515" s="16">
        <f>IF( 数据!L515&lt;=6,(数据!L515-1)*权重!B$48,              IF(数据!L515&lt;=12, 5*权重!B$48+(数据!L515-6)*权重!B$49,                              5*权重!B$48+6*权重!B$49+(数据!L515-12)*权重!B$51              )
 )</f>
        <v>3.0833333333333335</v>
      </c>
      <c r="M515" s="16">
        <f>IF( 数据!M515&lt;=6,(数据!M515-1)*权重!C$48,              IF(数据!M515&lt;=12, 5*权重!C$48+(数据!M515-6)*权重!C$49,                              5*权重!C$48+6*权重!C$49+(数据!M515-12)*权重!C$51              )
 )</f>
        <v>0.90000000000000013</v>
      </c>
      <c r="N515" s="16">
        <f>IF( 数据!N515&lt;=6,(数据!N515-1)*权重!D$48,              IF(数据!N515&lt;=12, 5*权重!D$48+(数据!N515-6)*权重!D$49,                              5*权重!D$48+6*权重!D$49+(数据!N515-12)*权重!D$51              )
 )</f>
        <v>0.25666666666666671</v>
      </c>
      <c r="O515" s="16">
        <f>IF( 数据!O515&lt;=6,(数据!O515-1)*权重!E$48,              IF(数据!O515&lt;=12, 5*权重!E$48+(数据!O515-6)*权重!E$49,                              5*权重!E$48+6*权重!E$49+(数据!O515-12)*权重!E$51              )
 )</f>
        <v>0</v>
      </c>
      <c r="P515" s="16">
        <f>IF( 数据!P515&lt;=6,(数据!P515-1)*权重!F$48,              IF(数据!P515&lt;=12, 5*权重!F$48+(数据!P515-6)*权重!F$49,                              5*权重!F$48+6*权重!F$49+(数据!P515-12)*权重!F$51              )
 )</f>
        <v>-3.1166666666666663</v>
      </c>
      <c r="Q515" s="16">
        <f>IF( 数据!Q515&lt;=6,(数据!Q515-1)*权重!G$48,              IF(数据!Q515&lt;=12, 5*权重!G$48+(数据!Q515-6)*权重!G$49,                              5*权重!G$48+6*权重!G$49+(数据!Q515-12)*权重!G$51              )
 )</f>
        <v>0</v>
      </c>
      <c r="R515" s="16">
        <f>IF( 数据!R515&lt;=6,(数据!R515-1)*权重!H$48,              IF(数据!R515&lt;=12, 5*权重!H$48+(数据!R515-6)*权重!H$49,                              5*权重!H$48+6*权重!H$49+(数据!R515-12)*权重!H$51              )
 )</f>
        <v>0</v>
      </c>
      <c r="S515" s="16">
        <f>IF( 数据!S515&lt;=6,(数据!S515-1)*权重!I$48,              IF(数据!S515&lt;=12, 5*权重!I$48+(数据!S515-6)*权重!I$49,                              5*权重!I$48+6*权重!I$49+(数据!S515-12)*权重!I$51              )
 )</f>
        <v>17.933333333333334</v>
      </c>
      <c r="T515" s="16">
        <f>IF( 数据!T515&lt;=6,(数据!T515-1)*权重!J$48,              IF(数据!T515&lt;=12, 5*权重!J$48+(数据!T515-6)*权重!J$49,                              5*权重!J$48+6*权重!J$49+(数据!T515-12)*权重!J$51              )
 )</f>
        <v>1.65</v>
      </c>
      <c r="U515" s="16">
        <f>IF( 数据!U515&lt;=6,(数据!U515-1)*权重!K$48,              IF(数据!U515&lt;=12, 5*权重!K$48+(数据!U515-6)*权重!K$49,                              5*权重!K$48+6*权重!K$49+(数据!U515-12)*权重!K$51              )
 )</f>
        <v>0</v>
      </c>
      <c r="V515" s="16">
        <f>IF( 数据!V515&lt;=6,(数据!V515-1)*权重!L$48,              IF(数据!V515&lt;=12, 5*权重!L$48+(数据!V515-6)*权重!L$49,                              5*权重!L$48+6*权重!L$49+(数据!V515-12)*权重!L$51              )
 )</f>
        <v>7.1333333333333346</v>
      </c>
      <c r="W515" s="16">
        <f>IF( 数据!W515&lt;=6,(数据!W515-1)*权重!M$48,              IF(数据!W515&lt;=12, 5*权重!M$48+(数据!W515-6)*权重!M$49,                              5*权重!M$48+6*权重!M$49+(数据!W515-12)*权重!M$51              )
 )</f>
        <v>-0.5</v>
      </c>
      <c r="X515" s="16">
        <f>IF( 数据!X515&lt;=6,(数据!X515-1)*权重!N$48,              IF(数据!X515&lt;=12, 5*权重!N$48+(数据!X515-6)*权重!N$49,                              5*权重!N$48+6*权重!N$49+(数据!X515-12)*权重!N$51              )
 )</f>
        <v>2.1333333333333333</v>
      </c>
      <c r="Y515" s="16">
        <f>IF( 数据!Y515&lt;=6,(数据!Y515-1)*权重!O$48,              IF(数据!Y515&lt;=12, 5*权重!O$48+(数据!Y515-6)*权重!O$49,                              5*权重!O$48+6*权重!O$49+(数据!Y515-12)*权重!O$51              )
 )</f>
        <v>1.3666666666666667</v>
      </c>
      <c r="Z515" s="16">
        <f>IF( 数据!Z515&lt;=6,(数据!Z515-1)*权重!P$48,              IF(数据!Z515&lt;=10, 5*权重!P$48+(数据!Z515-4)*权重!P$50,                              5*权重!P$48+4*权重!P$50+(数据!Z515-10)*权重!P$52              )  )</f>
        <v>-0.90000000000000013</v>
      </c>
      <c r="AA515" s="16">
        <f>IF( 数据!AA515&lt;=6,(数据!AA515-1)*权重!Q$48,              IF(数据!AA515&lt;=12, 5*权重!Q$48+(数据!AA515-6)*权重!Q$49,                              5*权重!Q$48+6*权重!Q$49+(数据!AA515-12)*权重!Q$51              )
 )</f>
        <v>6.6666666666666661</v>
      </c>
      <c r="AB515" s="16">
        <f>IF( 数据!AB515&lt;=6,(数据!AB515-1)*权重!R$48,              IF(数据!AB515&lt;=10, 5*权重!R$48+(数据!AB515-4)*权重!R$50,                              5*权重!R$48+4*权重!R$50+(数据!AB515-10)*权重!R$52              )  )</f>
        <v>57.5</v>
      </c>
      <c r="AC515" s="16">
        <f>IF( 数据!AC515&lt;=6,(数据!AC515-1)*权重!S$48,              IF(数据!AC515&lt;=12, 5*权重!S$48+(数据!AC515-6)*权重!S$49,                              5*权重!S$48+6*权重!S$49+(数据!AC515-12)*权重!S$51              )
 )</f>
        <v>21.55</v>
      </c>
      <c r="AD515" s="16">
        <f>IF( 数据!AD515&lt;=6,(数据!AD515-1)*权重!T$48,              IF(数据!AD515&lt;=12, 5*权重!T$48+(数据!AD515-6)*权重!T$49,                              5*权重!T$48+6*权重!T$49+(数据!AD515-12)*权重!T$51              )
 )</f>
        <v>-6.666666666666643E-2</v>
      </c>
      <c r="AE515" s="16">
        <f>IF( 数据!AE515&lt;=6,(数据!AE515-1)*权重!U$48,              IF(数据!AE515&lt;=10, 5*权重!U$48+(数据!AE515-4)*权重!U$50,                              5*权重!U$48+4*权重!U$50+(数据!AE515-10)*权重!U$52              )  )</f>
        <v>-2.9999999999999996</v>
      </c>
      <c r="AF515" s="16">
        <f>IF( 数据!AF515&lt;=6,(数据!AF515-1)*权重!V$48,              IF(数据!AF515&lt;=10, 5*权重!V$48+(数据!AF515-4)*权重!V$50,                              5*权重!V$48+4*权重!V$50+(数据!AF515-10)*权重!V$52              )  )</f>
        <v>7.0875000000000004</v>
      </c>
      <c r="AG515" s="16">
        <f>IF( 数据!AG515&lt;=6,(数据!AG515-1)*权重!W$48,              IF(数据!AG515&lt;=12, 5*权重!W$48+(数据!AG515-6)*权重!W$49,                              5*权重!W$48+6*权重!W$49+(数据!AG515-12)*权重!W$51              )
 )</f>
        <v>3.4999999999999996</v>
      </c>
      <c r="AH515" s="16">
        <f>IF( 数据!AH515&lt;=6,(数据!AH515-1)*权重!X$48,              IF(数据!AH515&lt;=10, 5*权重!X$48+(数据!AH515-4)*权重!X$50,                              5*权重!X$48+4*权重!X$50+(数据!AH515-10)*权重!X$52              )  )</f>
        <v>-0.16249999999999998</v>
      </c>
      <c r="AI515" s="16">
        <f>IF( 数据!AI515&lt;=6,(数据!AI515-1)*权重!Y$48,              IF(数据!AI515&lt;=12, 5*权重!Y$48+(数据!AI515-6)*权重!Y$49,                              5*权重!Y$48+6*权重!Y$49+(数据!AI515-12)*权重!Y$51              )
 )</f>
        <v>0.26666666666666666</v>
      </c>
      <c r="AJ515" s="16">
        <f>IF( 数据!AJ515&lt;=6,(数据!AJ515-1)*权重!Z$48,              IF(数据!AJ515&lt;=10, 5*权重!Z$48+(数据!AJ515-4)*权重!Z$50,                              5*权重!Z$48+4*权重!Z$50+(数据!AJ515-10)*权重!Z$52              )  )</f>
        <v>11.012499999999999</v>
      </c>
      <c r="AK515" s="16">
        <f>IF( 数据!AK515&lt;=6,(数据!AK515-1)*权重!AA$48,              IF(数据!AK515&lt;=10, 5*权重!AA$48+(数据!AK515-4)*权重!AA$50,                              5*权重!AA$48+4*权重!AA$50+(数据!AK515-10)*权重!AA$52              )  )</f>
        <v>-0.75000000000000022</v>
      </c>
      <c r="AL515" s="16">
        <f>IF( 数据!AL515&lt;=6,(数据!AL515-1)*权重!AB$48,              IF(数据!AL515&lt;=12, 5*权重!AB$48+(数据!AL515-6)*权重!AB$49,                              5*权重!AB$48+6*权重!AB$49+(数据!AL515-12)*权重!AB$51              )
 )</f>
        <v>12.6</v>
      </c>
      <c r="AM515" s="16">
        <f>IF( 数据!AM515&lt;=6,(数据!AM515-1)*权重!AC$48,              IF(数据!AM515&lt;=12, 5*权重!AC$48+(数据!AM515-6)*权重!AC$49,                              5*权重!AC$48+6*权重!AC$49+(数据!AM515-12)*权重!AC$51              )
 )</f>
        <v>7.9666666666666668</v>
      </c>
      <c r="AN515" s="16">
        <f>IF( 数据!AN515&lt;=6,(数据!AN515-1)*权重!AD$48,              IF(数据!AN515&lt;=12, 5*权重!AD$48+(数据!AN515-6)*权重!AD$49,                              5*权重!AD$48+6*权重!AD$49+(数据!AN515-12)*权重!AD$51              )
 )</f>
        <v>82.0625</v>
      </c>
      <c r="AO515" s="16">
        <f>IF( 数据!AO515&lt;=6,(数据!AO515-1)*权重!AE$48,              IF(数据!AO515&lt;=12, 5*权重!AE$48+(数据!AO515-6)*权重!AE$49,                              5*权重!AE$48+6*权重!AE$49+(数据!AO515-12)*权重!AE$51              )
 )</f>
        <v>5.5833333333333339</v>
      </c>
      <c r="AP515" s="16">
        <f>IF( 数据!AP515&lt;=6,(数据!AP515-1)*权重!AF$48,              IF(数据!AP515&lt;=12, 5*权重!AF$48+(数据!AP515-6)*权重!AF$49,                              5*权重!AF$48+6*权重!AF$49+(数据!AP515-12)*权重!AF$51              )
 )</f>
        <v>17.366666666666667</v>
      </c>
      <c r="AQ515" s="16">
        <f>IF( 数据!AQ515&lt;=6,(数据!AQ515-1)*权重!AG$48,              IF(数据!AQ515&lt;=12, 5*权重!AG$48+(数据!AQ515-6)*权重!AG$49,                              5*权重!AG$48+6*权重!AG$49+(数据!AQ515-12)*权重!AG$51              )
 )</f>
        <v>18.316666666666666</v>
      </c>
      <c r="AR515" s="16">
        <f>IF( 数据!AR515&lt;=6,(数据!AR515-1)*权重!AH$48,              IF(数据!AR515&lt;=12, 5*权重!AH$48+(数据!AR515-6)*权重!AH$49,                              5*权重!AH$48+6*权重!AH$49+(数据!AR515-12)*权重!AH$51              )
 )</f>
        <v>8.35</v>
      </c>
      <c r="AS515" s="16">
        <f>IF( 数据!AS515&lt;=6,(数据!AS515-1)*权重!AI$48,              IF(数据!AS515&lt;=12, 5*权重!AI$48+(数据!AS515-6)*权重!AI$49,                              5*权重!AI$48+6*权重!AI$49+(数据!AS515-12)*权重!AI$51              )
 )</f>
        <v>0.56666666666666687</v>
      </c>
      <c r="AT515" s="16">
        <f>IF( 数据!AT515&lt;=6,(数据!AT515-1)*权重!AJ$48,              IF(数据!AT515&lt;=12, 5*权重!AJ$48+(数据!AT515-6)*权重!AJ$49,                              5*权重!AJ$48+6*权重!AJ$49+(数据!AT515-12)*权重!AJ$51              )
 )</f>
        <v>81.625</v>
      </c>
      <c r="AU515" s="16">
        <f>IF( 数据!AU515&lt;=6,(数据!AU515-1)*权重!AK$48,              IF(数据!AU515&lt;=12, 5*权重!AK$48+(数据!AU515-6)*权重!AK$49,                              5*权重!AK$48+6*权重!AK$49+(数据!AU515-12)*权重!AK$51              )
 )</f>
        <v>13.899999999999999</v>
      </c>
      <c r="AV515" s="16">
        <f>IF( 数据!AV515&lt;=6,(数据!AV515-1)*权重!AL$48,              IF(数据!AV515&lt;=10, 5*权重!AL$48+(数据!AV515-4)*权重!AL$50,                              5*权重!AL$48+4*权重!AL$50+(数据!AV515-10)*权重!AL$52              )  )</f>
        <v>2.9749999999999996</v>
      </c>
      <c r="AW515" s="16">
        <f>IF( 数据!AW515&lt;=6,(数据!AW515-1)*权重!AM$48,              IF(数据!AW515&lt;=10, 5*权重!AM$48+(数据!AW515-4)*权重!AM$50,                              5*权重!AM$48+4*权重!AM$50+(数据!AW515-10)*权重!AM$52              )  )</f>
        <v>2.2000000000000002</v>
      </c>
      <c r="AX515" s="16">
        <f>IF( 数据!AX515&lt;=6,(数据!AX515-1)*权重!AN$48,              IF(数据!AX515&lt;=10, 5*权重!AN$48+(数据!AX515-4)*权重!AN$50,                              5*权重!AN$48+4*权重!AN$50+(数据!AX515-10)*权重!AN$52              )  )</f>
        <v>22.074999999999999</v>
      </c>
      <c r="AY515" s="8">
        <v>2</v>
      </c>
      <c r="AZ515" s="8">
        <v>1</v>
      </c>
      <c r="BA515" s="8">
        <v>2</v>
      </c>
      <c r="BB515" s="8">
        <v>1</v>
      </c>
      <c r="BC515" s="8">
        <v>2</v>
      </c>
      <c r="BD515" s="8">
        <v>1</v>
      </c>
      <c r="BE515" s="8">
        <v>3</v>
      </c>
      <c r="BF515" s="8">
        <v>1</v>
      </c>
      <c r="BG515" s="8">
        <v>2</v>
      </c>
      <c r="BH515" s="8">
        <v>2</v>
      </c>
      <c r="BI515" s="8">
        <v>2</v>
      </c>
      <c r="BJ515" s="8" t="s">
        <v>26</v>
      </c>
      <c r="BK515" s="8" t="s">
        <v>20</v>
      </c>
      <c r="BL515" s="8">
        <v>14</v>
      </c>
      <c r="BM515" s="8" t="s">
        <v>26</v>
      </c>
      <c r="BN515" s="8"/>
      <c r="BO515" s="8">
        <v>6</v>
      </c>
      <c r="BP515" s="34">
        <v>47299</v>
      </c>
      <c r="BQ515" s="8" t="s">
        <v>21</v>
      </c>
      <c r="BR515" s="8" t="s">
        <v>156</v>
      </c>
    </row>
    <row r="516" spans="1:70" ht="15.5" thickBot="1" x14ac:dyDescent="0.35">
      <c r="A516" s="8" t="s">
        <v>26</v>
      </c>
      <c r="B516" s="16">
        <f t="shared" si="19"/>
        <v>377.79583333333341</v>
      </c>
      <c r="C516" s="8" t="s">
        <v>871</v>
      </c>
      <c r="D516" s="8" t="s">
        <v>154</v>
      </c>
      <c r="E516" s="33">
        <v>1</v>
      </c>
      <c r="F516" s="8">
        <v>0</v>
      </c>
      <c r="G516" s="8" t="s">
        <v>22</v>
      </c>
      <c r="H516" s="8" t="s">
        <v>430</v>
      </c>
      <c r="I516" s="8">
        <v>18</v>
      </c>
      <c r="J516" s="8">
        <v>110</v>
      </c>
      <c r="K516" s="8">
        <v>138</v>
      </c>
      <c r="L516" s="16">
        <f>IF( 数据!L516&lt;=6,(数据!L516-1)*权重!B$48,              IF(数据!L516&lt;=12, 5*权重!B$48+(数据!L516-6)*权重!B$49,                              5*权重!B$48+6*权重!B$49+(数据!L516-12)*权重!B$51              )
 )</f>
        <v>3.0833333333333335</v>
      </c>
      <c r="M516" s="16">
        <f>IF( 数据!M516&lt;=6,(数据!M516-1)*权重!C$48,              IF(数据!M516&lt;=12, 5*权重!C$48+(数据!M516-6)*权重!C$49,                              5*权重!C$48+6*权重!C$49+(数据!M516-12)*权重!C$51              )
 )</f>
        <v>1.3333333333333335</v>
      </c>
      <c r="N516" s="16">
        <f>IF( 数据!N516&lt;=6,(数据!N516-1)*权重!D$48,              IF(数据!N516&lt;=12, 5*权重!D$48+(数据!N516-6)*权重!D$49,                              5*权重!D$48+6*权重!D$49+(数据!N516-12)*权重!D$51              )
 )</f>
        <v>-0.55833333333333335</v>
      </c>
      <c r="O516" s="16">
        <f>IF( 数据!O516&lt;=6,(数据!O516-1)*权重!E$48,              IF(数据!O516&lt;=12, 5*权重!E$48+(数据!O516-6)*权重!E$49,                              5*权重!E$48+6*权重!E$49+(数据!O516-12)*权重!E$51              )
 )</f>
        <v>0</v>
      </c>
      <c r="P516" s="16">
        <f>IF( 数据!P516&lt;=6,(数据!P516-1)*权重!F$48,              IF(数据!P516&lt;=12, 5*权重!F$48+(数据!P516-6)*权重!F$49,                              5*权重!F$48+6*权重!F$49+(数据!P516-12)*权重!F$51              )
 )</f>
        <v>-3.1166666666666663</v>
      </c>
      <c r="Q516" s="16">
        <f>IF( 数据!Q516&lt;=6,(数据!Q516-1)*权重!G$48,              IF(数据!Q516&lt;=12, 5*权重!G$48+(数据!Q516-6)*权重!G$49,                              5*权重!G$48+6*权重!G$49+(数据!Q516-12)*权重!G$51              )
 )</f>
        <v>0</v>
      </c>
      <c r="R516" s="16">
        <f>IF( 数据!R516&lt;=6,(数据!R516-1)*权重!H$48,              IF(数据!R516&lt;=12, 5*权重!H$48+(数据!R516-6)*权重!H$49,                              5*权重!H$48+6*权重!H$49+(数据!R516-12)*权重!H$51              )
 )</f>
        <v>0</v>
      </c>
      <c r="S516" s="16">
        <f>IF( 数据!S516&lt;=6,(数据!S516-1)*权重!I$48,              IF(数据!S516&lt;=12, 5*权重!I$48+(数据!S516-6)*权重!I$49,                              5*权重!I$48+6*权重!I$49+(数据!S516-12)*权重!I$51              )
 )</f>
        <v>16.566666666666666</v>
      </c>
      <c r="T516" s="16">
        <f>IF( 数据!T516&lt;=6,(数据!T516-1)*权重!J$48,              IF(数据!T516&lt;=12, 5*权重!J$48+(数据!T516-6)*权重!J$49,                              5*权重!J$48+6*权重!J$49+(数据!T516-12)*权重!J$51              )
 )</f>
        <v>1.0333333333333332</v>
      </c>
      <c r="U516" s="16">
        <f>IF( 数据!U516&lt;=6,(数据!U516-1)*权重!K$48,              IF(数据!U516&lt;=12, 5*权重!K$48+(数据!U516-6)*权重!K$49,                              5*权重!K$48+6*权重!K$49+(数据!U516-12)*权重!K$51              )
 )</f>
        <v>0</v>
      </c>
      <c r="V516" s="16">
        <f>IF( 数据!V516&lt;=6,(数据!V516-1)*权重!L$48,              IF(数据!V516&lt;=12, 5*权重!L$48+(数据!V516-6)*权重!L$49,                              5*权重!L$48+6*权重!L$49+(数据!V516-12)*权重!L$51              )
 )</f>
        <v>6.0333333333333341</v>
      </c>
      <c r="W516" s="16">
        <f>IF( 数据!W516&lt;=6,(数据!W516-1)*权重!M$48,              IF(数据!W516&lt;=12, 5*权重!M$48+(数据!W516-6)*权重!M$49,                              5*权重!M$48+6*权重!M$49+(数据!W516-12)*权重!M$51              )
 )</f>
        <v>0.1333333333333333</v>
      </c>
      <c r="X516" s="16">
        <f>IF( 数据!X516&lt;=6,(数据!X516-1)*权重!N$48,              IF(数据!X516&lt;=12, 5*权重!N$48+(数据!X516-6)*权重!N$49,                              5*权重!N$48+6*权重!N$49+(数据!X516-12)*权重!N$51              )
 )</f>
        <v>2.0499999999999998</v>
      </c>
      <c r="Y516" s="16">
        <f>IF( 数据!Y516&lt;=6,(数据!Y516-1)*权重!O$48,              IF(数据!Y516&lt;=12, 5*权重!O$48+(数据!Y516-6)*权重!O$49,                              5*权重!O$48+6*权重!O$49+(数据!Y516-12)*权重!O$51              )
 )</f>
        <v>1.2833333333333332</v>
      </c>
      <c r="Z516" s="16">
        <f>IF( 数据!Z516&lt;=6,(数据!Z516-1)*权重!P$48,              IF(数据!Z516&lt;=10, 5*权重!P$48+(数据!Z516-4)*权重!P$50,                              5*权重!P$48+4*权重!P$50+(数据!Z516-10)*权重!P$52              )  )</f>
        <v>-1.0750000000000002</v>
      </c>
      <c r="AA516" s="16">
        <f>IF( 数据!AA516&lt;=6,(数据!AA516-1)*权重!Q$48,              IF(数据!AA516&lt;=12, 5*权重!Q$48+(数据!AA516-6)*权重!Q$49,                              5*权重!Q$48+6*权重!Q$49+(数据!AA516-12)*权重!Q$51              )
 )</f>
        <v>4.9333333333333327</v>
      </c>
      <c r="AB516" s="16">
        <f>IF( 数据!AB516&lt;=6,(数据!AB516-1)*权重!R$48,              IF(数据!AB516&lt;=10, 5*权重!R$48+(数据!AB516-4)*权重!R$50,                              5*权重!R$48+4*权重!R$50+(数据!AB516-10)*权重!R$52              )  )</f>
        <v>53.75</v>
      </c>
      <c r="AC516" s="16">
        <f>IF( 数据!AC516&lt;=6,(数据!AC516-1)*权重!S$48,              IF(数据!AC516&lt;=12, 5*权重!S$48+(数据!AC516-6)*权重!S$49,                              5*权重!S$48+6*权重!S$49+(数据!AC516-12)*权重!S$51              )
 )</f>
        <v>18</v>
      </c>
      <c r="AD516" s="16">
        <f>IF( 数据!AD516&lt;=6,(数据!AD516-1)*权重!T$48,              IF(数据!AD516&lt;=12, 5*权重!T$48+(数据!AD516-6)*权重!T$49,                              5*权重!T$48+6*权重!T$49+(数据!AD516-12)*权重!T$51              )
 )</f>
        <v>-6.666666666666643E-2</v>
      </c>
      <c r="AE516" s="16">
        <f>IF( 数据!AE516&lt;=6,(数据!AE516-1)*权重!U$48,              IF(数据!AE516&lt;=10, 5*权重!U$48+(数据!AE516-4)*权重!U$50,                              5*权重!U$48+4*权重!U$50+(数据!AE516-10)*权重!U$52              )  )</f>
        <v>-3.2749999999999995</v>
      </c>
      <c r="AF516" s="16">
        <f>IF( 数据!AF516&lt;=6,(数据!AF516-1)*权重!V$48,              IF(数据!AF516&lt;=10, 5*权重!V$48+(数据!AF516-4)*权重!V$50,                              5*权重!V$48+4*权重!V$50+(数据!AF516-10)*权重!V$52              )  )</f>
        <v>6.3000000000000007</v>
      </c>
      <c r="AG516" s="16">
        <f>IF( 数据!AG516&lt;=6,(数据!AG516-1)*权重!W$48,              IF(数据!AG516&lt;=12, 5*权重!W$48+(数据!AG516-6)*权重!W$49,                              5*权重!W$48+6*权重!W$49+(数据!AG516-12)*权重!W$51              )
 )</f>
        <v>3.75</v>
      </c>
      <c r="AH516" s="16">
        <f>IF( 数据!AH516&lt;=6,(数据!AH516-1)*权重!X$48,              IF(数据!AH516&lt;=10, 5*权重!X$48+(数据!AH516-4)*权重!X$50,                              5*权重!X$48+4*权重!X$50+(数据!AH516-10)*权重!X$52              )  )</f>
        <v>-0.38750000000000001</v>
      </c>
      <c r="AI516" s="16">
        <f>IF( 数据!AI516&lt;=6,(数据!AI516-1)*权重!Y$48,              IF(数据!AI516&lt;=12, 5*权重!Y$48+(数据!AI516-6)*权重!Y$49,                              5*权重!Y$48+6*权重!Y$49+(数据!AI516-12)*权重!Y$51              )
 )</f>
        <v>0.53333333333333333</v>
      </c>
      <c r="AJ516" s="16">
        <f>IF( 数据!AJ516&lt;=6,(数据!AJ516-1)*权重!Z$48,              IF(数据!AJ516&lt;=10, 5*权重!Z$48+(数据!AJ516-4)*权重!Z$50,                              5*权重!Z$48+4*权重!Z$50+(数据!AJ516-10)*权重!Z$52              )  )</f>
        <v>8.0750000000000011</v>
      </c>
      <c r="AK516" s="16">
        <f>IF( 数据!AK516&lt;=6,(数据!AK516-1)*权重!AA$48,              IF(数据!AK516&lt;=10, 5*权重!AA$48+(数据!AK516-4)*权重!AA$50,                              5*权重!AA$48+4*权重!AA$50+(数据!AK516-10)*权重!AA$52              )  )</f>
        <v>-2.2000000000000002</v>
      </c>
      <c r="AL516" s="16">
        <f>IF( 数据!AL516&lt;=6,(数据!AL516-1)*权重!AB$48,              IF(数据!AL516&lt;=12, 5*权重!AB$48+(数据!AL516-6)*权重!AB$49,                              5*权重!AB$48+6*权重!AB$49+(数据!AL516-12)*权重!AB$51              )
 )</f>
        <v>12.6</v>
      </c>
      <c r="AM516" s="16">
        <f>IF( 数据!AM516&lt;=6,(数据!AM516-1)*权重!AC$48,              IF(数据!AM516&lt;=12, 5*权重!AC$48+(数据!AM516-6)*权重!AC$49,                              5*权重!AC$48+6*权重!AC$49+(数据!AM516-12)*权重!AC$51              )
 )</f>
        <v>8.3666666666666671</v>
      </c>
      <c r="AN516" s="16">
        <f>IF( 数据!AN516&lt;=6,(数据!AN516-1)*权重!AD$48,              IF(数据!AN516&lt;=12, 5*权重!AD$48+(数据!AN516-6)*权重!AD$49,                              5*权重!AD$48+6*权重!AD$49+(数据!AN516-12)*权重!AD$51              )
 )</f>
        <v>77.333333333333329</v>
      </c>
      <c r="AO516" s="16">
        <f>IF( 数据!AO516&lt;=6,(数据!AO516-1)*权重!AE$48,              IF(数据!AO516&lt;=12, 5*权重!AE$48+(数据!AO516-6)*权重!AE$49,                              5*权重!AE$48+6*权重!AE$49+(数据!AO516-12)*权重!AE$51              )
 )</f>
        <v>5.5833333333333339</v>
      </c>
      <c r="AP516" s="16">
        <f>IF( 数据!AP516&lt;=6,(数据!AP516-1)*权重!AF$48,              IF(数据!AP516&lt;=12, 5*权重!AF$48+(数据!AP516-6)*权重!AF$49,                              5*权重!AF$48+6*权重!AF$49+(数据!AP516-12)*权重!AF$51              )
 )</f>
        <v>16.399999999999999</v>
      </c>
      <c r="AQ516" s="16">
        <f>IF( 数据!AQ516&lt;=6,(数据!AQ516-1)*权重!AG$48,              IF(数据!AQ516&lt;=12, 5*权重!AG$48+(数据!AQ516-6)*权重!AG$49,                              5*权重!AG$48+6*权重!AG$49+(数据!AQ516-12)*权重!AG$51              )
 )</f>
        <v>18.316666666666666</v>
      </c>
      <c r="AR516" s="16">
        <f>IF( 数据!AR516&lt;=6,(数据!AR516-1)*权重!AH$48,              IF(数据!AR516&lt;=12, 5*权重!AH$48+(数据!AR516-6)*权重!AH$49,                              5*权重!AH$48+6*权重!AH$49+(数据!AR516-12)*权重!AH$51              )
 )</f>
        <v>10.033333333333333</v>
      </c>
      <c r="AS516" s="16">
        <f>IF( 数据!AS516&lt;=6,(数据!AS516-1)*权重!AI$48,              IF(数据!AS516&lt;=12, 5*权重!AI$48+(数据!AS516-6)*权重!AI$49,                              5*权重!AI$48+6*权重!AI$49+(数据!AS516-12)*权重!AI$51              )
 )</f>
        <v>-0.71666666666666656</v>
      </c>
      <c r="AT516" s="16">
        <f>IF( 数据!AT516&lt;=6,(数据!AT516-1)*权重!AJ$48,              IF(数据!AT516&lt;=12, 5*权重!AJ$48+(数据!AT516-6)*权重!AJ$49,                              5*权重!AJ$48+6*权重!AJ$49+(数据!AT516-12)*权重!AJ$51              )
 )</f>
        <v>71.875</v>
      </c>
      <c r="AU516" s="16">
        <f>IF( 数据!AU516&lt;=6,(数据!AU516-1)*权重!AK$48,              IF(数据!AU516&lt;=12, 5*权重!AK$48+(数据!AU516-6)*权重!AK$49,                              5*权重!AK$48+6*权重!AK$49+(数据!AU516-12)*权重!AK$51              )
 )</f>
        <v>14.499999999999998</v>
      </c>
      <c r="AV516" s="16">
        <f>IF( 数据!AV516&lt;=6,(数据!AV516-1)*权重!AL$48,              IF(数据!AV516&lt;=10, 5*权重!AL$48+(数据!AV516-4)*权重!AL$50,                              5*权重!AL$48+4*权重!AL$50+(数据!AV516-10)*权重!AL$52              )  )</f>
        <v>2.5499999999999998</v>
      </c>
      <c r="AW516" s="16">
        <f>IF( 数据!AW516&lt;=6,(数据!AW516-1)*权重!AM$48,              IF(数据!AW516&lt;=10, 5*权重!AM$48+(数据!AW516-4)*权重!AM$50,                              5*权重!AM$48+4*权重!AM$50+(数据!AW516-10)*权重!AM$52              )  )</f>
        <v>2.7</v>
      </c>
      <c r="AX516" s="16">
        <f>IF( 数据!AX516&lt;=6,(数据!AX516-1)*权重!AN$48,              IF(数据!AX516&lt;=10, 5*权重!AN$48+(数据!AX516-4)*权重!AN$50,                              5*权重!AN$48+4*权重!AN$50+(数据!AX516-10)*权重!AN$52              )  )</f>
        <v>22.074999999999999</v>
      </c>
      <c r="AY516" s="8">
        <v>1</v>
      </c>
      <c r="AZ516" s="8">
        <v>1</v>
      </c>
      <c r="BA516" s="8">
        <v>2</v>
      </c>
      <c r="BB516" s="8">
        <v>1</v>
      </c>
      <c r="BC516" s="8">
        <v>3</v>
      </c>
      <c r="BD516" s="8">
        <v>1</v>
      </c>
      <c r="BE516" s="8">
        <v>1</v>
      </c>
      <c r="BF516" s="8">
        <v>1</v>
      </c>
      <c r="BG516" s="8">
        <v>1</v>
      </c>
      <c r="BH516" s="8">
        <v>1</v>
      </c>
      <c r="BI516" s="8">
        <v>3</v>
      </c>
      <c r="BJ516" s="8" t="s">
        <v>26</v>
      </c>
      <c r="BK516" s="8" t="s">
        <v>20</v>
      </c>
      <c r="BL516" s="8">
        <v>12</v>
      </c>
      <c r="BM516" s="8" t="s">
        <v>26</v>
      </c>
      <c r="BN516" s="8"/>
      <c r="BO516" s="8" t="s">
        <v>26</v>
      </c>
      <c r="BP516" s="34">
        <v>47299</v>
      </c>
      <c r="BQ516" s="8" t="s">
        <v>21</v>
      </c>
      <c r="BR516" s="8" t="s">
        <v>156</v>
      </c>
    </row>
    <row r="517" spans="1:70" ht="15.5" thickBot="1" x14ac:dyDescent="0.35">
      <c r="A517" s="8" t="s">
        <v>26</v>
      </c>
      <c r="B517" s="16">
        <f t="shared" si="19"/>
        <v>397.76500000000004</v>
      </c>
      <c r="C517" s="8" t="s">
        <v>872</v>
      </c>
      <c r="D517" s="8" t="s">
        <v>154</v>
      </c>
      <c r="E517" s="33">
        <v>1</v>
      </c>
      <c r="F517" s="8">
        <v>-125</v>
      </c>
      <c r="G517" s="8" t="s">
        <v>20</v>
      </c>
      <c r="H517" s="8" t="s">
        <v>138</v>
      </c>
      <c r="I517" s="8">
        <v>17</v>
      </c>
      <c r="J517" s="8">
        <v>125</v>
      </c>
      <c r="K517" s="8">
        <v>151</v>
      </c>
      <c r="L517" s="16">
        <f>IF( 数据!L517&lt;=6,(数据!L517-1)*权重!B$48,              IF(数据!L517&lt;=12, 5*权重!B$48+(数据!L517-6)*权重!B$49,                              5*权重!B$48+6*权重!B$49+(数据!L517-12)*权重!B$51              )
 )</f>
        <v>3.9333333333333331</v>
      </c>
      <c r="M517" s="16">
        <f>IF( 数据!M517&lt;=6,(数据!M517-1)*权重!C$48,              IF(数据!M517&lt;=12, 5*权重!C$48+(数据!M517-6)*权重!C$49,                              5*权重!C$48+6*权重!C$49+(数据!M517-12)*权重!C$51              )
 )</f>
        <v>0.90000000000000013</v>
      </c>
      <c r="N517" s="16">
        <f>IF( 数据!N517&lt;=6,(数据!N517-1)*权重!D$48,              IF(数据!N517&lt;=12, 5*权重!D$48+(数据!N517-6)*权重!D$49,                              5*权重!D$48+6*权重!D$49+(数据!N517-12)*权重!D$51              )
 )</f>
        <v>-1.4999999999999902E-2</v>
      </c>
      <c r="O517" s="16">
        <f>IF( 数据!O517&lt;=6,(数据!O517-1)*权重!E$48,              IF(数据!O517&lt;=12, 5*权重!E$48+(数据!O517-6)*权重!E$49,                              5*权重!E$48+6*权重!E$49+(数据!O517-12)*权重!E$51              )
 )</f>
        <v>0</v>
      </c>
      <c r="P517" s="16">
        <f>IF( 数据!P517&lt;=6,(数据!P517-1)*权重!F$48,              IF(数据!P517&lt;=12, 5*权重!F$48+(数据!P517-6)*权重!F$49,                              5*权重!F$48+6*权重!F$49+(数据!P517-12)*权重!F$51              )
 )</f>
        <v>-3.1166666666666663</v>
      </c>
      <c r="Q517" s="16">
        <f>IF( 数据!Q517&lt;=6,(数据!Q517-1)*权重!G$48,              IF(数据!Q517&lt;=12, 5*权重!G$48+(数据!Q517-6)*权重!G$49,                              5*权重!G$48+6*权重!G$49+(数据!Q517-12)*权重!G$51              )
 )</f>
        <v>0</v>
      </c>
      <c r="R517" s="16">
        <f>IF( 数据!R517&lt;=6,(数据!R517-1)*权重!H$48,              IF(数据!R517&lt;=12, 5*权重!H$48+(数据!R517-6)*权重!H$49,                              5*权重!H$48+6*权重!H$49+(数据!R517-12)*权重!H$51              )
 )</f>
        <v>0</v>
      </c>
      <c r="S517" s="16">
        <f>IF( 数据!S517&lt;=6,(数据!S517-1)*权重!I$48,              IF(数据!S517&lt;=12, 5*权重!I$48+(数据!S517-6)*权重!I$49,                              5*权重!I$48+6*权重!I$49+(数据!S517-12)*权重!I$51              )
 )</f>
        <v>17.933333333333334</v>
      </c>
      <c r="T517" s="16">
        <f>IF( 数据!T517&lt;=6,(数据!T517-1)*权重!J$48,              IF(数据!T517&lt;=12, 5*权重!J$48+(数据!T517-6)*权重!J$49,                              5*权重!J$48+6*权重!J$49+(数据!T517-12)*权重!J$51              )
 )</f>
        <v>2.8</v>
      </c>
      <c r="U517" s="16">
        <f>IF( 数据!U517&lt;=6,(数据!U517-1)*权重!K$48,              IF(数据!U517&lt;=12, 5*权重!K$48+(数据!U517-6)*权重!K$49,                              5*权重!K$48+6*权重!K$49+(数据!U517-12)*权重!K$51              )
 )</f>
        <v>0</v>
      </c>
      <c r="V517" s="16">
        <f>IF( 数据!V517&lt;=6,(数据!V517-1)*权重!L$48,              IF(数据!V517&lt;=12, 5*权重!L$48+(数据!V517-6)*权重!L$49,                              5*权重!L$48+6*权重!L$49+(数据!V517-12)*权重!L$51              )
 )</f>
        <v>8.1666666666666679</v>
      </c>
      <c r="W517" s="16">
        <f>IF( 数据!W517&lt;=6,(数据!W517-1)*权重!M$48,              IF(数据!W517&lt;=12, 5*权重!M$48+(数据!W517-6)*权重!M$49,                              5*权重!M$48+6*权重!M$49+(数据!W517-12)*权重!M$51              )
 )</f>
        <v>0.76666666666666661</v>
      </c>
      <c r="X517" s="16">
        <f>IF( 数据!X517&lt;=6,(数据!X517-1)*权重!N$48,              IF(数据!X517&lt;=12, 5*权重!N$48+(数据!X517-6)*权重!N$49,                              5*权重!N$48+6*权重!N$49+(数据!X517-12)*权重!N$51              )
 )</f>
        <v>1.8833333333333333</v>
      </c>
      <c r="Y517" s="16">
        <f>IF( 数据!Y517&lt;=6,(数据!Y517-1)*权重!O$48,              IF(数据!Y517&lt;=12, 5*权重!O$48+(数据!Y517-6)*权重!O$49,                              5*权重!O$48+6*权重!O$49+(数据!Y517-12)*权重!O$51              )
 )</f>
        <v>1.7</v>
      </c>
      <c r="Z517" s="16">
        <f>IF( 数据!Z517&lt;=6,(数据!Z517-1)*权重!P$48,              IF(数据!Z517&lt;=10, 5*权重!P$48+(数据!Z517-4)*权重!P$50,                              5*权重!P$48+4*权重!P$50+(数据!Z517-10)*权重!P$52              )  )</f>
        <v>-0.72500000000000009</v>
      </c>
      <c r="AA517" s="16">
        <f>IF( 数据!AA517&lt;=6,(数据!AA517-1)*权重!Q$48,              IF(数据!AA517&lt;=12, 5*权重!Q$48+(数据!AA517-6)*权重!Q$49,                              5*权重!Q$48+6*权重!Q$49+(数据!AA517-12)*权重!Q$51              )
 )</f>
        <v>6.6666666666666661</v>
      </c>
      <c r="AB517" s="16">
        <f>IF( 数据!AB517&lt;=6,(数据!AB517-1)*权重!R$48,              IF(数据!AB517&lt;=10, 5*权重!R$48+(数据!AB517-4)*权重!R$50,                              5*权重!R$48+4*权重!R$50+(数据!AB517-10)*权重!R$52              )  )</f>
        <v>56.75</v>
      </c>
      <c r="AC517" s="16">
        <f>IF( 数据!AC517&lt;=6,(数据!AC517-1)*权重!S$48,              IF(数据!AC517&lt;=12, 5*权重!S$48+(数据!AC517-6)*权重!S$49,                              5*权重!S$48+6*权重!S$49+(数据!AC517-12)*权重!S$51              )
 )</f>
        <v>18</v>
      </c>
      <c r="AD517" s="16">
        <f>IF( 数据!AD517&lt;=6,(数据!AD517-1)*权重!T$48,              IF(数据!AD517&lt;=12, 5*权重!T$48+(数据!AD517-6)*权重!T$49,                              5*权重!T$48+6*权重!T$49+(数据!AD517-12)*权重!T$51              )
 )</f>
        <v>-0.83333333333333304</v>
      </c>
      <c r="AE517" s="16">
        <f>IF( 数据!AE517&lt;=6,(数据!AE517-1)*权重!U$48,              IF(数据!AE517&lt;=10, 5*权重!U$48+(数据!AE517-4)*权重!U$50,                              5*权重!U$48+4*权重!U$50+(数据!AE517-10)*权重!U$52              )  )</f>
        <v>-0.82</v>
      </c>
      <c r="AF517" s="16">
        <f>IF( 数据!AF517&lt;=6,(数据!AF517-1)*权重!V$48,              IF(数据!AF517&lt;=10, 5*权重!V$48+(数据!AF517-4)*权重!V$50,                              5*权重!V$48+4*权重!V$50+(数据!AF517-10)*权重!V$52              )  )</f>
        <v>6.5250000000000004</v>
      </c>
      <c r="AG517" s="16">
        <f>IF( 数据!AG517&lt;=6,(数据!AG517-1)*权重!W$48,              IF(数据!AG517&lt;=12, 5*权重!W$48+(数据!AG517-6)*权重!W$49,                              5*权重!W$48+6*权重!W$49+(数据!AG517-12)*权重!W$51              )
 )</f>
        <v>5.05</v>
      </c>
      <c r="AH517" s="16">
        <f>IF( 数据!AH517&lt;=6,(数据!AH517-1)*权重!X$48,              IF(数据!AH517&lt;=10, 5*权重!X$48+(数据!AH517-4)*权重!X$50,                              5*权重!X$48+4*权重!X$50+(数据!AH517-10)*权重!X$52              )  )</f>
        <v>-1.75</v>
      </c>
      <c r="AI517" s="16">
        <f>IF( 数据!AI517&lt;=6,(数据!AI517-1)*权重!Y$48,              IF(数据!AI517&lt;=12, 5*权重!Y$48+(数据!AI517-6)*权重!Y$49,                              5*权重!Y$48+6*权重!Y$49+(数据!AI517-12)*权重!Y$51              )
 )</f>
        <v>0</v>
      </c>
      <c r="AJ517" s="16">
        <f>IF( 数据!AJ517&lt;=6,(数据!AJ517-1)*权重!Z$48,              IF(数据!AJ517&lt;=10, 5*权重!Z$48+(数据!AJ517-4)*权重!Z$50,                              5*权重!Z$48+4*权重!Z$50+(数据!AJ517-10)*权重!Z$52              )  )</f>
        <v>7.0250000000000004</v>
      </c>
      <c r="AK517" s="16">
        <f>IF( 数据!AK517&lt;=6,(数据!AK517-1)*权重!AA$48,              IF(数据!AK517&lt;=10, 5*权重!AA$48+(数据!AK517-4)*权重!AA$50,                              5*权重!AA$48+4*权重!AA$50+(数据!AK517-10)*权重!AA$52              )  )</f>
        <v>-1.4000000000000001</v>
      </c>
      <c r="AL517" s="16">
        <f>IF( 数据!AL517&lt;=6,(数据!AL517-1)*权重!AB$48,              IF(数据!AL517&lt;=12, 5*权重!AB$48+(数据!AL517-6)*权重!AB$49,                              5*权重!AB$48+6*权重!AB$49+(数据!AL517-12)*权重!AB$51              )
 )</f>
        <v>12.6</v>
      </c>
      <c r="AM517" s="16">
        <f>IF( 数据!AM517&lt;=6,(数据!AM517-1)*权重!AC$48,              IF(数据!AM517&lt;=12, 5*权重!AC$48+(数据!AM517-6)*权重!AC$49,                              5*权重!AC$48+6*权重!AC$49+(数据!AM517-12)*权重!AC$51              )
 )</f>
        <v>8.8666666666666671</v>
      </c>
      <c r="AN517" s="16">
        <f>IF( 数据!AN517&lt;=6,(数据!AN517-1)*权重!AD$48,              IF(数据!AN517&lt;=12, 5*权重!AD$48+(数据!AN517-6)*权重!AD$49,                              5*权重!AD$48+6*权重!AD$49+(数据!AN517-12)*权重!AD$51              )
 )</f>
        <v>77.333333333333329</v>
      </c>
      <c r="AO517" s="16">
        <f>IF( 数据!AO517&lt;=6,(数据!AO517-1)*权重!AE$48,              IF(数据!AO517&lt;=12, 5*权重!AE$48+(数据!AO517-6)*权重!AE$49,                              5*权重!AE$48+6*权重!AE$49+(数据!AO517-12)*权重!AE$51              )
 )</f>
        <v>4.2</v>
      </c>
      <c r="AP517" s="16">
        <f>IF( 数据!AP517&lt;=6,(数据!AP517-1)*权重!AF$48,              IF(数据!AP517&lt;=12, 5*权重!AF$48+(数据!AP517-6)*权重!AF$49,                              5*权重!AF$48+6*权重!AF$49+(数据!AP517-12)*权重!AF$51              )
 )</f>
        <v>13.5</v>
      </c>
      <c r="AQ517" s="16">
        <f>IF( 数据!AQ517&lt;=6,(数据!AQ517-1)*权重!AG$48,              IF(数据!AQ517&lt;=12, 5*权重!AG$48+(数据!AQ517-6)*权重!AG$49,                              5*权重!AG$48+6*权重!AG$49+(数据!AQ517-12)*权重!AG$51              )
 )</f>
        <v>17.8</v>
      </c>
      <c r="AR517" s="16">
        <f>IF( 数据!AR517&lt;=6,(数据!AR517-1)*权重!AH$48,              IF(数据!AR517&lt;=12, 5*权重!AH$48+(数据!AR517-6)*权重!AH$49,                              5*权重!AH$48+6*权重!AH$49+(数据!AR517-12)*权重!AH$51              )
 )</f>
        <v>10.033333333333333</v>
      </c>
      <c r="AS517" s="16">
        <f>IF( 数据!AS517&lt;=6,(数据!AS517-1)*权重!AI$48,              IF(数据!AS517&lt;=12, 5*权重!AI$48+(数据!AS517-6)*权重!AI$49,                              5*权重!AI$48+6*权重!AI$49+(数据!AS517-12)*权重!AI$51              )
 )</f>
        <v>4.416666666666667</v>
      </c>
      <c r="AT517" s="16">
        <f>IF( 数据!AT517&lt;=6,(数据!AT517-1)*权重!AJ$48,              IF(数据!AT517&lt;=12, 5*权重!AJ$48+(数据!AT517-6)*权重!AJ$49,                              5*权重!AJ$48+6*权重!AJ$49+(数据!AT517-12)*权重!AJ$51              )
 )</f>
        <v>76.75</v>
      </c>
      <c r="AU517" s="16">
        <f>IF( 数据!AU517&lt;=6,(数据!AU517-1)*权重!AK$48,              IF(数据!AU517&lt;=12, 5*权重!AK$48+(数据!AU517-6)*权重!AK$49,                              5*权重!AK$48+6*权重!AK$49+(数据!AU517-12)*权重!AK$51              )
 )</f>
        <v>14.2</v>
      </c>
      <c r="AV517" s="16">
        <f>IF( 数据!AV517&lt;=6,(数据!AV517-1)*权重!AL$48,              IF(数据!AV517&lt;=10, 5*权重!AL$48+(数据!AV517-4)*权重!AL$50,                              5*权重!AL$48+4*权重!AL$50+(数据!AV517-10)*权重!AL$52              )  )</f>
        <v>2.5499999999999998</v>
      </c>
      <c r="AW517" s="16">
        <f>IF( 数据!AW517&lt;=6,(数据!AW517-1)*权重!AM$48,              IF(数据!AW517&lt;=10, 5*权重!AM$48+(数据!AW517-4)*权重!AM$50,                              5*权重!AM$48+4*权重!AM$50+(数据!AW517-10)*权重!AM$52              )  )</f>
        <v>4.5750000000000002</v>
      </c>
      <c r="AX517" s="16">
        <f>IF( 数据!AX517&lt;=6,(数据!AX517-1)*权重!AN$48,              IF(数据!AX517&lt;=10, 5*权重!AN$48+(数据!AX517-4)*权重!AN$50,                              5*权重!AN$48+4*权重!AN$50+(数据!AX517-10)*权重!AN$52              )  )</f>
        <v>21.5</v>
      </c>
      <c r="AY517" s="8">
        <v>3</v>
      </c>
      <c r="AZ517" s="8">
        <v>3</v>
      </c>
      <c r="BA517" s="8">
        <v>3</v>
      </c>
      <c r="BB517" s="8">
        <v>1</v>
      </c>
      <c r="BC517" s="8">
        <v>3</v>
      </c>
      <c r="BD517" s="8">
        <v>3</v>
      </c>
      <c r="BE517" s="8">
        <v>3</v>
      </c>
      <c r="BF517" s="8">
        <v>3</v>
      </c>
      <c r="BG517" s="8">
        <v>2</v>
      </c>
      <c r="BH517" s="8">
        <v>2</v>
      </c>
      <c r="BI517" s="8">
        <v>4</v>
      </c>
      <c r="BJ517" s="8" t="s">
        <v>26</v>
      </c>
      <c r="BK517" s="8" t="s">
        <v>20</v>
      </c>
      <c r="BL517" s="8">
        <v>9</v>
      </c>
      <c r="BM517" s="8" t="s">
        <v>26</v>
      </c>
      <c r="BN517" s="8"/>
      <c r="BO517" s="8" t="s">
        <v>26</v>
      </c>
      <c r="BP517" s="34">
        <v>46568</v>
      </c>
      <c r="BQ517" s="8" t="s">
        <v>21</v>
      </c>
      <c r="BR517" s="8" t="s">
        <v>156</v>
      </c>
    </row>
    <row r="518" spans="1:70" x14ac:dyDescent="0.3">
      <c r="A518" s="48" t="s">
        <v>873</v>
      </c>
    </row>
    <row r="519" spans="1:70" ht="14.5" thickBot="1" x14ac:dyDescent="0.35">
      <c r="A519" s="7" t="s">
        <v>0</v>
      </c>
      <c r="B519" s="7"/>
      <c r="C519" s="7" t="s">
        <v>2</v>
      </c>
      <c r="D519" s="7" t="s">
        <v>3</v>
      </c>
      <c r="E519" s="7"/>
      <c r="F519" s="7" t="s">
        <v>14</v>
      </c>
      <c r="G519" s="7" t="s">
        <v>12</v>
      </c>
      <c r="H519" s="7" t="s">
        <v>1</v>
      </c>
      <c r="I519" s="7" t="s">
        <v>4</v>
      </c>
      <c r="J519" s="7" t="s">
        <v>5</v>
      </c>
      <c r="K519" s="7" t="s">
        <v>329</v>
      </c>
      <c r="L519" s="7" t="s">
        <v>34</v>
      </c>
      <c r="M519" s="7" t="s">
        <v>35</v>
      </c>
      <c r="N519" s="7" t="s">
        <v>36</v>
      </c>
      <c r="O519" s="7" t="s">
        <v>37</v>
      </c>
      <c r="P519" s="7" t="s">
        <v>38</v>
      </c>
      <c r="Q519" s="7" t="s">
        <v>39</v>
      </c>
      <c r="R519" s="7" t="s">
        <v>40</v>
      </c>
      <c r="S519" s="7" t="s">
        <v>9</v>
      </c>
      <c r="T519" s="7" t="s">
        <v>41</v>
      </c>
      <c r="U519" s="7" t="s">
        <v>42</v>
      </c>
      <c r="V519" s="7" t="s">
        <v>43</v>
      </c>
      <c r="W519" s="7" t="s">
        <v>44</v>
      </c>
      <c r="X519" s="7" t="s">
        <v>45</v>
      </c>
      <c r="Y519" s="7" t="s">
        <v>46</v>
      </c>
      <c r="Z519" s="7" t="s">
        <v>47</v>
      </c>
      <c r="AA519" s="7" t="s">
        <v>1</v>
      </c>
      <c r="AB519" s="7" t="s">
        <v>10</v>
      </c>
      <c r="AC519" s="7" t="s">
        <v>48</v>
      </c>
      <c r="AD519" s="7" t="s">
        <v>49</v>
      </c>
      <c r="AE519" s="7" t="s">
        <v>50</v>
      </c>
      <c r="AF519" s="7" t="s">
        <v>51</v>
      </c>
      <c r="AG519" s="7" t="s">
        <v>52</v>
      </c>
      <c r="AH519" s="7" t="s">
        <v>53</v>
      </c>
      <c r="AI519" s="7" t="s">
        <v>54</v>
      </c>
      <c r="AJ519" s="7" t="s">
        <v>55</v>
      </c>
      <c r="AK519" s="7" t="s">
        <v>56</v>
      </c>
      <c r="AL519" s="7" t="s">
        <v>57</v>
      </c>
      <c r="AM519" s="7" t="s">
        <v>58</v>
      </c>
      <c r="AN519" s="7" t="s">
        <v>7</v>
      </c>
      <c r="AO519" s="7" t="s">
        <v>8</v>
      </c>
      <c r="AP519" s="7" t="s">
        <v>59</v>
      </c>
      <c r="AQ519" s="7" t="s">
        <v>60</v>
      </c>
      <c r="AR519" s="7" t="s">
        <v>61</v>
      </c>
      <c r="AS519" s="7" t="s">
        <v>62</v>
      </c>
      <c r="AT519" s="7" t="s">
        <v>6</v>
      </c>
      <c r="AU519" s="7" t="s">
        <v>63</v>
      </c>
      <c r="AV519" s="7" t="s">
        <v>213</v>
      </c>
      <c r="AW519" s="7" t="s">
        <v>214</v>
      </c>
      <c r="AX519" s="7" t="s">
        <v>215</v>
      </c>
      <c r="AY519" s="7" t="s">
        <v>140</v>
      </c>
      <c r="AZ519" s="7" t="s">
        <v>141</v>
      </c>
      <c r="BA519" s="7" t="s">
        <v>142</v>
      </c>
      <c r="BB519" s="7" t="s">
        <v>143</v>
      </c>
      <c r="BC519" s="7" t="s">
        <v>144</v>
      </c>
      <c r="BD519" s="7" t="s">
        <v>145</v>
      </c>
      <c r="BE519" s="7" t="s">
        <v>146</v>
      </c>
      <c r="BF519" s="7" t="s">
        <v>147</v>
      </c>
      <c r="BG519" s="7" t="s">
        <v>148</v>
      </c>
      <c r="BH519" s="7" t="s">
        <v>149</v>
      </c>
      <c r="BI519" s="7" t="s">
        <v>150</v>
      </c>
      <c r="BJ519" s="7" t="s">
        <v>18</v>
      </c>
      <c r="BK519" s="7" t="s">
        <v>16</v>
      </c>
      <c r="BL519" s="7" t="s">
        <v>11</v>
      </c>
      <c r="BM519" s="7" t="s">
        <v>13</v>
      </c>
      <c r="BN519" s="7" t="s">
        <v>17</v>
      </c>
      <c r="BO519" s="7" t="s">
        <v>151</v>
      </c>
      <c r="BP519" s="7" t="s">
        <v>15</v>
      </c>
      <c r="BQ519" s="7" t="s">
        <v>152</v>
      </c>
      <c r="BR519" s="7" t="s">
        <v>153</v>
      </c>
    </row>
    <row r="520" spans="1:70" ht="15.5" thickBot="1" x14ac:dyDescent="0.35">
      <c r="A520" s="8" t="s">
        <v>26</v>
      </c>
      <c r="B520" s="16">
        <f t="shared" ref="B520:B542" si="20">SUM(L520:AX520)</f>
        <v>406.53749999999997</v>
      </c>
      <c r="C520" s="8" t="s">
        <v>874</v>
      </c>
      <c r="D520" s="8" t="s">
        <v>154</v>
      </c>
      <c r="E520" s="33">
        <v>1</v>
      </c>
      <c r="F520" s="8">
        <v>0</v>
      </c>
      <c r="G520" s="8" t="s">
        <v>28</v>
      </c>
      <c r="H520" s="8" t="s">
        <v>797</v>
      </c>
      <c r="I520" s="8">
        <v>29</v>
      </c>
      <c r="J520" s="8">
        <v>138</v>
      </c>
      <c r="K520" s="8">
        <v>152</v>
      </c>
      <c r="L520" s="16">
        <f>IF( 数据!L520&lt;=6,(数据!L520-1)*权重!B$48,              IF(数据!L520&lt;=12, 5*权重!B$48+(数据!L520-6)*权重!B$49,                              5*权重!B$48+6*权重!B$49+(数据!L520-12)*权重!B$51              )
 )</f>
        <v>3.4666666666666668</v>
      </c>
      <c r="M520" s="16">
        <f>IF( 数据!M520&lt;=6,(数据!M520-1)*权重!C$48,              IF(数据!M520&lt;=12, 5*权重!C$48+(数据!M520-6)*权重!C$49,                              5*权重!C$48+6*权重!C$49+(数据!M520-12)*权重!C$51              )
 )</f>
        <v>1.3333333333333335</v>
      </c>
      <c r="N520" s="16">
        <f>IF( 数据!N520&lt;=6,(数据!N520-1)*权重!D$48,              IF(数据!N520&lt;=12, 5*权重!D$48+(数据!N520-6)*权重!D$49,                              5*权重!D$48+6*权重!D$49+(数据!N520-12)*权重!D$51              )
 )</f>
        <v>-0.55833333333333335</v>
      </c>
      <c r="O520" s="16">
        <f>IF( 数据!O520&lt;=6,(数据!O520-1)*权重!E$48,              IF(数据!O520&lt;=12, 5*权重!E$48+(数据!O520-6)*权重!E$49,                              5*权重!E$48+6*权重!E$49+(数据!O520-12)*权重!E$51              )
 )</f>
        <v>0</v>
      </c>
      <c r="P520" s="16">
        <f>IF( 数据!P520&lt;=6,(数据!P520-1)*权重!F$48,              IF(数据!P520&lt;=12, 5*权重!F$48+(数据!P520-6)*权重!F$49,                              5*权重!F$48+6*权重!F$49+(数据!P520-12)*权重!F$51              )
 )</f>
        <v>-3.1166666666666663</v>
      </c>
      <c r="Q520" s="16">
        <f>IF( 数据!Q520&lt;=6,(数据!Q520-1)*权重!G$48,              IF(数据!Q520&lt;=12, 5*权重!G$48+(数据!Q520-6)*权重!G$49,                              5*权重!G$48+6*权重!G$49+(数据!Q520-12)*权重!G$51              )
 )</f>
        <v>0</v>
      </c>
      <c r="R520" s="16">
        <f>IF( 数据!R520&lt;=6,(数据!R520-1)*权重!H$48,              IF(数据!R520&lt;=12, 5*权重!H$48+(数据!R520-6)*权重!H$49,                              5*权重!H$48+6*权重!H$49+(数据!R520-12)*权重!H$51              )
 )</f>
        <v>0</v>
      </c>
      <c r="S520" s="16">
        <f>IF( 数据!S520&lt;=6,(数据!S520-1)*权重!I$48,              IF(数据!S520&lt;=12, 5*权重!I$48+(数据!S520-6)*权重!I$49,                              5*权重!I$48+6*权重!I$49+(数据!S520-12)*权重!I$51              )
 )</f>
        <v>15.2</v>
      </c>
      <c r="T520" s="16">
        <f>IF( 数据!T520&lt;=6,(数据!T520-1)*权重!J$48,              IF(数据!T520&lt;=12, 5*权重!J$48+(数据!T520-6)*权重!J$49,                              5*权重!J$48+6*权重!J$49+(数据!T520-12)*权重!J$51              )
 )</f>
        <v>-0.20000000000000018</v>
      </c>
      <c r="U520" s="16">
        <f>IF( 数据!U520&lt;=6,(数据!U520-1)*权重!K$48,              IF(数据!U520&lt;=12, 5*权重!K$48+(数据!U520-6)*权重!K$49,                              5*权重!K$48+6*权重!K$49+(数据!U520-12)*权重!K$51              )
 )</f>
        <v>0</v>
      </c>
      <c r="V520" s="16">
        <f>IF( 数据!V520&lt;=6,(数据!V520-1)*权重!L$48,              IF(数据!V520&lt;=12, 5*权重!L$48+(数据!V520-6)*权重!L$49,                              5*权重!L$48+6*权重!L$49+(数据!V520-12)*权重!L$51              )
 )</f>
        <v>6.7666666666666675</v>
      </c>
      <c r="W520" s="16">
        <f>IF( 数据!W520&lt;=6,(数据!W520-1)*权重!M$48,              IF(数据!W520&lt;=12, 5*权重!M$48+(数据!W520-6)*权重!M$49,                              5*权重!M$48+6*权重!M$49+(数据!W520-12)*权重!M$51              )
 )</f>
        <v>-0.5</v>
      </c>
      <c r="X520" s="16">
        <f>IF( 数据!X520&lt;=6,(数据!X520-1)*权重!N$48,              IF(数据!X520&lt;=12, 5*权重!N$48+(数据!X520-6)*权重!N$49,                              5*权重!N$48+6*权重!N$49+(数据!X520-12)*权重!N$51              )
 )</f>
        <v>2.0499999999999998</v>
      </c>
      <c r="Y520" s="16">
        <f>IF( 数据!Y520&lt;=6,(数据!Y520-1)*权重!O$48,              IF(数据!Y520&lt;=12, 5*权重!O$48+(数据!Y520-6)*权重!O$49,                              5*权重!O$48+6*权重!O$49+(数据!Y520-12)*权重!O$51              )
 )</f>
        <v>1.3666666666666667</v>
      </c>
      <c r="Z520" s="16">
        <f>IF( 数据!Z520&lt;=6,(数据!Z520-1)*权重!P$48,              IF(数据!Z520&lt;=10, 5*权重!P$48+(数据!Z520-4)*权重!P$50,                              5*权重!P$48+4*权重!P$50+(数据!Z520-10)*权重!P$52              )  )</f>
        <v>-1.425</v>
      </c>
      <c r="AA520" s="16">
        <f>IF( 数据!AA520&lt;=6,(数据!AA520-1)*权重!Q$48,              IF(数据!AA520&lt;=12, 5*权重!Q$48+(数据!AA520-6)*权重!Q$49,                              5*权重!Q$48+6*权重!Q$49+(数据!AA520-12)*权重!Q$51              )
 )</f>
        <v>4.5</v>
      </c>
      <c r="AB520" s="16">
        <f>IF( 数据!AB520&lt;=6,(数据!AB520-1)*权重!R$48,              IF(数据!AB520&lt;=10, 5*权重!R$48+(数据!AB520-4)*权重!R$50,                              5*权重!R$48+4*权重!R$50+(数据!AB520-10)*权重!R$52              )  )</f>
        <v>56.75</v>
      </c>
      <c r="AC520" s="16">
        <f>IF( 数据!AC520&lt;=6,(数据!AC520-1)*权重!S$48,              IF(数据!AC520&lt;=12, 5*权重!S$48+(数据!AC520-6)*权重!S$49,                              5*权重!S$48+6*权重!S$49+(数据!AC520-12)*权重!S$51              )
 )</f>
        <v>19.5</v>
      </c>
      <c r="AD520" s="16">
        <f>IF( 数据!AD520&lt;=6,(数据!AD520-1)*权重!T$48,              IF(数据!AD520&lt;=12, 5*权重!T$48+(数据!AD520-6)*权重!T$49,                              5*权重!T$48+6*权重!T$49+(数据!AD520-12)*权重!T$51              )
 )</f>
        <v>-1.5999999999999996</v>
      </c>
      <c r="AE520" s="16">
        <f>IF( 数据!AE520&lt;=6,(数据!AE520-1)*权重!U$48,              IF(数据!AE520&lt;=10, 5*权重!U$48+(数据!AE520-4)*权重!U$50,                              5*权重!U$48+4*权重!U$50+(数据!AE520-10)*权重!U$52              )  )</f>
        <v>-2.7249999999999996</v>
      </c>
      <c r="AF520" s="16">
        <f>IF( 数据!AF520&lt;=6,(数据!AF520-1)*权重!V$48,              IF(数据!AF520&lt;=10, 5*权重!V$48+(数据!AF520-4)*权重!V$50,                              5*权重!V$48+4*权重!V$50+(数据!AF520-10)*权重!V$52              )  )</f>
        <v>6.8250000000000011</v>
      </c>
      <c r="AG520" s="16">
        <f>IF( 数据!AG520&lt;=6,(数据!AG520-1)*权重!W$48,              IF(数据!AG520&lt;=12, 5*权重!W$48+(数据!AG520-6)*权重!W$49,                              5*权重!W$48+6*权重!W$49+(数据!AG520-12)*权重!W$51              )
 )</f>
        <v>3.75</v>
      </c>
      <c r="AH520" s="16">
        <f>IF( 数据!AH520&lt;=6,(数据!AH520-1)*权重!X$48,              IF(数据!AH520&lt;=10, 5*权重!X$48+(数据!AH520-4)*权重!X$50,                              5*权重!X$48+4*权重!X$50+(数据!AH520-10)*权重!X$52              )  )</f>
        <v>6.25E-2</v>
      </c>
      <c r="AI520" s="16">
        <f>IF( 数据!AI520&lt;=6,(数据!AI520-1)*权重!Y$48,              IF(数据!AI520&lt;=12, 5*权重!Y$48+(数据!AI520-6)*权重!Y$49,                              5*权重!Y$48+6*权重!Y$49+(数据!AI520-12)*权重!Y$51              )
 )</f>
        <v>0.26666666666666666</v>
      </c>
      <c r="AJ520" s="16">
        <f>IF( 数据!AJ520&lt;=6,(数据!AJ520-1)*权重!Z$48,              IF(数据!AJ520&lt;=10, 5*权重!Z$48+(数据!AJ520-4)*权重!Z$50,                              5*权重!Z$48+4*权重!Z$50+(数据!AJ520-10)*权重!Z$52              )  )</f>
        <v>9.25</v>
      </c>
      <c r="AK520" s="16">
        <f>IF( 数据!AK520&lt;=6,(数据!AK520-1)*权重!AA$48,              IF(数据!AK520&lt;=10, 5*权重!AA$48+(数据!AK520-4)*权重!AA$50,                              5*权重!AA$48+4*权重!AA$50+(数据!AK520-10)*权重!AA$52              )  )</f>
        <v>-1.625</v>
      </c>
      <c r="AL520" s="16">
        <f>IF( 数据!AL520&lt;=6,(数据!AL520-1)*权重!AB$48,              IF(数据!AL520&lt;=12, 5*权重!AB$48+(数据!AL520-6)*权重!AB$49,                              5*权重!AB$48+6*权重!AB$49+(数据!AL520-12)*权重!AB$51              )
 )</f>
        <v>12.6</v>
      </c>
      <c r="AM520" s="16">
        <f>IF( 数据!AM520&lt;=6,(数据!AM520-1)*权重!AC$48,              IF(数据!AM520&lt;=12, 5*权重!AC$48+(数据!AM520-6)*权重!AC$49,                              5*权重!AC$48+6*权重!AC$49+(数据!AM520-12)*权重!AC$51              )
 )</f>
        <v>8.5</v>
      </c>
      <c r="AN520" s="16">
        <f>IF( 数据!AN520&lt;=6,(数据!AN520-1)*权重!AD$48,              IF(数据!AN520&lt;=12, 5*权重!AD$48+(数据!AN520-6)*权重!AD$49,                              5*权重!AD$48+6*权重!AD$49+(数据!AN520-12)*权重!AD$51              )
 )</f>
        <v>77.333333333333329</v>
      </c>
      <c r="AO520" s="16">
        <f>IF( 数据!AO520&lt;=6,(数据!AO520-1)*权重!AE$48,              IF(数据!AO520&lt;=12, 5*权重!AE$48+(数据!AO520-6)*权重!AE$49,                              5*权重!AE$48+6*权重!AE$49+(数据!AO520-12)*权重!AE$51              )
 )</f>
        <v>15.1</v>
      </c>
      <c r="AP520" s="16">
        <f>IF( 数据!AP520&lt;=6,(数据!AP520-1)*权重!AF$48,              IF(数据!AP520&lt;=12, 5*权重!AF$48+(数据!AP520-6)*权重!AF$49,                              5*权重!AF$48+6*权重!AF$49+(数据!AP520-12)*权重!AF$51              )
 )</f>
        <v>15.433333333333334</v>
      </c>
      <c r="AQ520" s="16">
        <f>IF( 数据!AQ520&lt;=6,(数据!AQ520-1)*权重!AG$48,              IF(数据!AQ520&lt;=12, 5*权重!AG$48+(数据!AQ520-6)*权重!AG$49,                              5*权重!AG$48+6*权重!AG$49+(数据!AQ520-12)*权重!AG$51              )
 )</f>
        <v>19.350000000000001</v>
      </c>
      <c r="AR520" s="16">
        <f>IF( 数据!AR520&lt;=6,(数据!AR520-1)*权重!AH$48,              IF(数据!AR520&lt;=12, 5*权重!AH$48+(数据!AR520-6)*权重!AH$49,                              5*权重!AH$48+6*权重!AH$49+(数据!AR520-12)*权重!AH$51              )
 )</f>
        <v>14.566666666666665</v>
      </c>
      <c r="AS520" s="16">
        <f>IF( 数据!AS520&lt;=6,(数据!AS520-1)*权重!AI$48,              IF(数据!AS520&lt;=12, 5*权重!AI$48+(数据!AS520-6)*权重!AI$49,                              5*权重!AI$48+6*权重!AI$49+(数据!AS520-12)*权重!AI$51              )
 )</f>
        <v>4.416666666666667</v>
      </c>
      <c r="AT520" s="16">
        <f>IF( 数据!AT520&lt;=6,(数据!AT520-1)*权重!AJ$48,              IF(数据!AT520&lt;=12, 5*权重!AJ$48+(数据!AT520-6)*权重!AJ$49,                              5*权重!AJ$48+6*权重!AJ$49+(数据!AT520-12)*权重!AJ$51              )
 )</f>
        <v>76.75</v>
      </c>
      <c r="AU520" s="16">
        <f>IF( 数据!AU520&lt;=6,(数据!AU520-1)*权重!AK$48,              IF(数据!AU520&lt;=12, 5*权重!AK$48+(数据!AU520-6)*权重!AK$49,                              5*权重!AK$48+6*权重!AK$49+(数据!AU520-12)*权重!AK$51              )
 )</f>
        <v>13.899999999999999</v>
      </c>
      <c r="AV520" s="16">
        <f>IF( 数据!AV520&lt;=6,(数据!AV520-1)*权重!AL$48,              IF(数据!AV520&lt;=10, 5*权重!AL$48+(数据!AV520-4)*权重!AL$50,                              5*权重!AL$48+4*权重!AL$50+(数据!AV520-10)*权重!AL$52              )  )</f>
        <v>2.9749999999999996</v>
      </c>
      <c r="AW520" s="16">
        <f>IF( 数据!AW520&lt;=6,(数据!AW520-1)*权重!AM$48,              IF(数据!AW520&lt;=10, 5*权重!AM$48+(数据!AW520-4)*权重!AM$50,                              5*权重!AM$48+4*权重!AM$50+(数据!AW520-10)*权重!AM$52              )  )</f>
        <v>4.2</v>
      </c>
      <c r="AX520" s="16">
        <f>IF( 数据!AX520&lt;=6,(数据!AX520-1)*权重!AN$48,              IF(数据!AX520&lt;=10, 5*权重!AN$48+(数据!AX520-4)*权重!AN$50,                              5*权重!AN$48+4*权重!AN$50+(数据!AX520-10)*权重!AN$52              )  )</f>
        <v>22.074999999999999</v>
      </c>
      <c r="AY520" s="8">
        <v>2</v>
      </c>
      <c r="AZ520" s="8">
        <v>3</v>
      </c>
      <c r="BA520" s="8">
        <v>2</v>
      </c>
      <c r="BB520" s="8">
        <v>1</v>
      </c>
      <c r="BC520" s="8">
        <v>3</v>
      </c>
      <c r="BD520" s="8">
        <v>2</v>
      </c>
      <c r="BE520" s="8">
        <v>1</v>
      </c>
      <c r="BF520" s="8">
        <v>2</v>
      </c>
      <c r="BG520" s="8">
        <v>2</v>
      </c>
      <c r="BH520" s="8">
        <v>1</v>
      </c>
      <c r="BI520" s="8">
        <v>4</v>
      </c>
      <c r="BJ520" s="8" t="s">
        <v>26</v>
      </c>
      <c r="BK520" s="8" t="s">
        <v>20</v>
      </c>
      <c r="BL520" s="8">
        <v>13</v>
      </c>
      <c r="BM520" s="8" t="s">
        <v>26</v>
      </c>
      <c r="BN520" s="8"/>
      <c r="BO520" s="8">
        <v>10</v>
      </c>
      <c r="BP520" s="34">
        <v>46568</v>
      </c>
      <c r="BQ520" s="8" t="s">
        <v>21</v>
      </c>
      <c r="BR520" s="8" t="s">
        <v>156</v>
      </c>
    </row>
    <row r="521" spans="1:70" ht="15.5" thickBot="1" x14ac:dyDescent="0.35">
      <c r="A521" s="8" t="s">
        <v>26</v>
      </c>
      <c r="B521" s="16">
        <f t="shared" si="20"/>
        <v>421.15333333333331</v>
      </c>
      <c r="C521" s="8" t="s">
        <v>875</v>
      </c>
      <c r="D521" s="8" t="s">
        <v>154</v>
      </c>
      <c r="E521" s="33">
        <v>1</v>
      </c>
      <c r="F521" s="8">
        <v>0</v>
      </c>
      <c r="G521" s="8" t="s">
        <v>33</v>
      </c>
      <c r="H521" s="8" t="s">
        <v>24</v>
      </c>
      <c r="I521" s="8">
        <v>24</v>
      </c>
      <c r="J521" s="8">
        <v>136</v>
      </c>
      <c r="K521" s="8">
        <v>145</v>
      </c>
      <c r="L521" s="16">
        <f>IF( 数据!L521&lt;=6,(数据!L521-1)*权重!B$48,              IF(数据!L521&lt;=12, 5*权重!B$48+(数据!L521-6)*权重!B$49,                              5*权重!B$48+6*权重!B$49+(数据!L521-12)*权重!B$51              )
 )</f>
        <v>3.25</v>
      </c>
      <c r="M521" s="16">
        <f>IF( 数据!M521&lt;=6,(数据!M521-1)*权重!C$48,              IF(数据!M521&lt;=12, 5*权重!C$48+(数据!M521-6)*权重!C$49,                              5*权重!C$48+6*权重!C$49+(数据!M521-12)*权重!C$51              )
 )</f>
        <v>1.7</v>
      </c>
      <c r="N521" s="16">
        <f>IF( 数据!N521&lt;=6,(数据!N521-1)*权重!D$48,              IF(数据!N521&lt;=12, 5*权重!D$48+(数据!N521-6)*权重!D$49,                              5*权重!D$48+6*权重!D$49+(数据!N521-12)*权重!D$51              )
 )</f>
        <v>0.52833333333333332</v>
      </c>
      <c r="O521" s="16">
        <f>IF( 数据!O521&lt;=6,(数据!O521-1)*权重!E$48,              IF(数据!O521&lt;=12, 5*权重!E$48+(数据!O521-6)*权重!E$49,                              5*权重!E$48+6*权重!E$49+(数据!O521-12)*权重!E$51              )
 )</f>
        <v>0</v>
      </c>
      <c r="P521" s="16">
        <f>IF( 数据!P521&lt;=6,(数据!P521-1)*权重!F$48,              IF(数据!P521&lt;=12, 5*权重!F$48+(数据!P521-6)*权重!F$49,                              5*权重!F$48+6*权重!F$49+(数据!P521-12)*权重!F$51              )
 )</f>
        <v>-3.1166666666666663</v>
      </c>
      <c r="Q521" s="16">
        <f>IF( 数据!Q521&lt;=6,(数据!Q521-1)*权重!G$48,              IF(数据!Q521&lt;=12, 5*权重!G$48+(数据!Q521-6)*权重!G$49,                              5*权重!G$48+6*权重!G$49+(数据!Q521-12)*权重!G$51              )
 )</f>
        <v>0</v>
      </c>
      <c r="R521" s="16">
        <f>IF( 数据!R521&lt;=6,(数据!R521-1)*权重!H$48,              IF(数据!R521&lt;=12, 5*权重!H$48+(数据!R521-6)*权重!H$49,                              5*权重!H$48+6*权重!H$49+(数据!R521-12)*权重!H$51              )
 )</f>
        <v>0</v>
      </c>
      <c r="S521" s="16">
        <f>IF( 数据!S521&lt;=6,(数据!S521-1)*权重!I$48,              IF(数据!S521&lt;=12, 5*权重!I$48+(数据!S521-6)*权重!I$49,                              5*权重!I$48+6*权重!I$49+(数据!S521-12)*权重!I$51              )
 )</f>
        <v>13.666666666666666</v>
      </c>
      <c r="T521" s="16">
        <f>IF( 数据!T521&lt;=6,(数据!T521-1)*权重!J$48,              IF(数据!T521&lt;=12, 5*权重!J$48+(数据!T521-6)*权重!J$49,                              5*权重!J$48+6*权重!J$49+(数据!T521-12)*权重!J$51              )
 )</f>
        <v>2.8833333333333333</v>
      </c>
      <c r="U521" s="16">
        <f>IF( 数据!U521&lt;=6,(数据!U521-1)*权重!K$48,              IF(数据!U521&lt;=12, 5*权重!K$48+(数据!U521-6)*权重!K$49,                              5*权重!K$48+6*权重!K$49+(数据!U521-12)*权重!K$51              )
 )</f>
        <v>0</v>
      </c>
      <c r="V521" s="16">
        <f>IF( 数据!V521&lt;=6,(数据!V521-1)*权重!L$48,              IF(数据!V521&lt;=12, 5*权重!L$48+(数据!V521-6)*权重!L$49,                              5*权重!L$48+6*权重!L$49+(数据!V521-12)*权重!L$51              )
 )</f>
        <v>10.166666666666668</v>
      </c>
      <c r="W521" s="16">
        <f>IF( 数据!W521&lt;=6,(数据!W521-1)*权重!M$48,              IF(数据!W521&lt;=12, 5*权重!M$48+(数据!W521-6)*权重!M$49,                              5*权重!M$48+6*权重!M$49+(数据!W521-12)*权重!M$51              )
 )</f>
        <v>0.1333333333333333</v>
      </c>
      <c r="X521" s="16">
        <f>IF( 数据!X521&lt;=6,(数据!X521-1)*权重!N$48,              IF(数据!X521&lt;=12, 5*权重!N$48+(数据!X521-6)*权重!N$49,                              5*权重!N$48+6*权重!N$49+(数据!X521-12)*权重!N$51              )
 )</f>
        <v>3.1999999999999997</v>
      </c>
      <c r="Y521" s="16">
        <f>IF( 数据!Y521&lt;=6,(数据!Y521-1)*权重!O$48,              IF(数据!Y521&lt;=12, 5*权重!O$48+(数据!Y521-6)*权重!O$49,                              5*权重!O$48+6*权重!O$49+(数据!Y521-12)*权重!O$51              )
 )</f>
        <v>1.6166666666666667</v>
      </c>
      <c r="Z521" s="16">
        <f>IF( 数据!Z521&lt;=6,(数据!Z521-1)*权重!P$48,              IF(数据!Z521&lt;=10, 5*权重!P$48+(数据!Z521-4)*权重!P$50,                              5*权重!P$48+4*权重!P$50+(数据!Z521-10)*权重!P$52              )  )</f>
        <v>-0.72500000000000009</v>
      </c>
      <c r="AA521" s="16">
        <f>IF( 数据!AA521&lt;=6,(数据!AA521-1)*权重!Q$48,              IF(数据!AA521&lt;=12, 5*权重!Q$48+(数据!AA521-6)*权重!Q$49,                              5*权重!Q$48+6*权重!Q$49+(数据!AA521-12)*权重!Q$51              )
 )</f>
        <v>6.6666666666666661</v>
      </c>
      <c r="AB521" s="16">
        <f>IF( 数据!AB521&lt;=6,(数据!AB521-1)*权重!R$48,              IF(数据!AB521&lt;=10, 5*权重!R$48+(数据!AB521-4)*权重!R$50,                              5*权重!R$48+4*权重!R$50+(数据!AB521-10)*权重!R$52              )  )</f>
        <v>56</v>
      </c>
      <c r="AC521" s="16">
        <f>IF( 数据!AC521&lt;=6,(数据!AC521-1)*权重!S$48,              IF(数据!AC521&lt;=12, 5*权重!S$48+(数据!AC521-6)*权重!S$49,                              5*权重!S$48+6*权重!S$49+(数据!AC521-12)*权重!S$51              )
 )</f>
        <v>18.75</v>
      </c>
      <c r="AD521" s="16">
        <f>IF( 数据!AD521&lt;=6,(数据!AD521-1)*权重!T$48,              IF(数据!AD521&lt;=12, 5*权重!T$48+(数据!AD521-6)*权重!T$49,                              5*权重!T$48+6*权重!T$49+(数据!AD521-12)*权重!T$51              )
 )</f>
        <v>-1.2333333333333329</v>
      </c>
      <c r="AE521" s="16">
        <f>IF( 数据!AE521&lt;=6,(数据!AE521-1)*权重!U$48,              IF(数据!AE521&lt;=10, 5*权重!U$48+(数据!AE521-4)*权重!U$50,                              5*权重!U$48+4*权重!U$50+(数据!AE521-10)*权重!U$52              )  )</f>
        <v>-2.9999999999999996</v>
      </c>
      <c r="AF521" s="16">
        <f>IF( 数据!AF521&lt;=6,(数据!AF521-1)*权重!V$48,              IF(数据!AF521&lt;=10, 5*权重!V$48+(数据!AF521-4)*权重!V$50,                              5*权重!V$48+4*权重!V$50+(数据!AF521-10)*权重!V$52              )  )</f>
        <v>6.5625000000000009</v>
      </c>
      <c r="AG521" s="16">
        <f>IF( 数据!AG521&lt;=6,(数据!AG521-1)*权重!W$48,              IF(数据!AG521&lt;=12, 5*权重!W$48+(数据!AG521-6)*权重!W$49,                              5*权重!W$48+6*权重!W$49+(数据!AG521-12)*权重!W$51              )
 )</f>
        <v>3.0999999999999996</v>
      </c>
      <c r="AH521" s="16">
        <f>IF( 数据!AH521&lt;=6,(数据!AH521-1)*权重!X$48,              IF(数据!AH521&lt;=10, 5*权重!X$48+(数据!AH521-4)*权重!X$50,                              5*权重!X$48+4*权重!X$50+(数据!AH521-10)*权重!X$52              )  )</f>
        <v>-0.38750000000000001</v>
      </c>
      <c r="AI521" s="16">
        <f>IF( 数据!AI521&lt;=6,(数据!AI521-1)*权重!Y$48,              IF(数据!AI521&lt;=12, 5*权重!Y$48+(数据!AI521-6)*权重!Y$49,                              5*权重!Y$48+6*权重!Y$49+(数据!AI521-12)*权重!Y$51              )
 )</f>
        <v>0.8</v>
      </c>
      <c r="AJ521" s="16">
        <f>IF( 数据!AJ521&lt;=6,(数据!AJ521-1)*权重!Z$48,              IF(数据!AJ521&lt;=10, 5*权重!Z$48+(数据!AJ521-4)*权重!Z$50,                              5*权重!Z$48+4*权重!Z$50+(数据!AJ521-10)*权重!Z$52              )  )</f>
        <v>8.6625000000000014</v>
      </c>
      <c r="AK521" s="16">
        <f>IF( 数据!AK521&lt;=6,(数据!AK521-1)*权重!AA$48,              IF(数据!AK521&lt;=10, 5*权重!AA$48+(数据!AK521-4)*权重!AA$50,                              5*权重!AA$48+4*权重!AA$50+(数据!AK521-10)*权重!AA$52              )  )</f>
        <v>-1.1000000000000001</v>
      </c>
      <c r="AL521" s="16">
        <f>IF( 数据!AL521&lt;=6,(数据!AL521-1)*权重!AB$48,              IF(数据!AL521&lt;=12, 5*权重!AB$48+(数据!AL521-6)*权重!AB$49,                              5*权重!AB$48+6*权重!AB$49+(数据!AL521-12)*权重!AB$51              )
 )</f>
        <v>15.3</v>
      </c>
      <c r="AM521" s="16">
        <f>IF( 数据!AM521&lt;=6,(数据!AM521-1)*权重!AC$48,              IF(数据!AM521&lt;=12, 5*权重!AC$48+(数据!AM521-6)*权重!AC$49,                              5*权重!AC$48+6*权重!AC$49+(数据!AM521-12)*权重!AC$51              )
 )</f>
        <v>9.2333333333333343</v>
      </c>
      <c r="AN521" s="16">
        <f>IF( 数据!AN521&lt;=6,(数据!AN521-1)*权重!AD$48,              IF(数据!AN521&lt;=12, 5*权重!AD$48+(数据!AN521-6)*权重!AD$49,                              5*权重!AD$48+6*权重!AD$49+(数据!AN521-12)*权重!AD$51              )
 )</f>
        <v>77.333333333333329</v>
      </c>
      <c r="AO521" s="16">
        <f>IF( 数据!AO521&lt;=6,(数据!AO521-1)*权重!AE$48,              IF(数据!AO521&lt;=12, 5*权重!AE$48+(数据!AO521-6)*权重!AE$49,                              5*权重!AE$48+6*权重!AE$49+(数据!AO521-12)*权重!AE$51              )
 )</f>
        <v>20.3</v>
      </c>
      <c r="AP521" s="16">
        <f>IF( 数据!AP521&lt;=6,(数据!AP521-1)*权重!AF$48,              IF(数据!AP521&lt;=12, 5*权重!AF$48+(数据!AP521-6)*权重!AF$49,                              5*权重!AF$48+6*权重!AF$49+(数据!AP521-12)*权重!AF$51              )
 )</f>
        <v>14.466666666666667</v>
      </c>
      <c r="AQ521" s="16">
        <f>IF( 数据!AQ521&lt;=6,(数据!AQ521-1)*权重!AG$48,              IF(数据!AQ521&lt;=12, 5*权重!AG$48+(数据!AQ521-6)*权重!AG$49,                              5*权重!AG$48+6*权重!AG$49+(数据!AQ521-12)*权重!AG$51              )
 )</f>
        <v>18.316666666666666</v>
      </c>
      <c r="AR521" s="16">
        <f>IF( 数据!AR521&lt;=6,(数据!AR521-1)*权重!AH$48,              IF(数据!AR521&lt;=12, 5*权重!AH$48+(数据!AR521-6)*权重!AH$49,                              5*权重!AH$48+6*权重!AH$49+(数据!AR521-12)*权重!AH$51              )
 )</f>
        <v>14.566666666666665</v>
      </c>
      <c r="AS521" s="16">
        <f>IF( 数据!AS521&lt;=6,(数据!AS521-1)*权重!AI$48,              IF(数据!AS521&lt;=12, 5*权重!AI$48+(数据!AS521-6)*权重!AI$49,                              5*权重!AI$48+6*权重!AI$49+(数据!AS521-12)*权重!AI$51              )
 )</f>
        <v>5.7000000000000011</v>
      </c>
      <c r="AT521" s="16">
        <f>IF( 数据!AT521&lt;=6,(数据!AT521-1)*权重!AJ$48,              IF(数据!AT521&lt;=12, 5*权重!AJ$48+(数据!AT521-6)*权重!AJ$49,                              5*权重!AJ$48+6*权重!AJ$49+(数据!AT521-12)*权重!AJ$51              )
 )</f>
        <v>76.75</v>
      </c>
      <c r="AU521" s="16">
        <f>IF( 数据!AU521&lt;=6,(数据!AU521-1)*权重!AK$48,              IF(数据!AU521&lt;=12, 5*权重!AK$48+(数据!AU521-6)*权重!AK$49,                              5*权重!AK$48+6*权重!AK$49+(数据!AU521-12)*权重!AK$51              )
 )</f>
        <v>13.899999999999999</v>
      </c>
      <c r="AV521" s="16">
        <f>IF( 数据!AV521&lt;=6,(数据!AV521-1)*权重!AL$48,              IF(数据!AV521&lt;=10, 5*权重!AL$48+(数据!AV521-4)*权重!AL$50,                              5*权重!AL$48+4*权重!AL$50+(数据!AV521-10)*权重!AL$52              )  )</f>
        <v>2.9749999999999996</v>
      </c>
      <c r="AW521" s="16">
        <f>IF( 数据!AW521&lt;=6,(数据!AW521-1)*权重!AM$48,              IF(数据!AW521&lt;=10, 5*权重!AM$48+(数据!AW521-4)*权重!AM$50,                              5*权重!AM$48+4*权重!AM$50+(数据!AW521-10)*权重!AM$52              )  )</f>
        <v>2.95</v>
      </c>
      <c r="AX521" s="16">
        <f>IF( 数据!AX521&lt;=6,(数据!AX521-1)*权重!AN$48,              IF(数据!AX521&lt;=10, 5*权重!AN$48+(数据!AX521-4)*权重!AN$50,                              5*权重!AN$48+4*权重!AN$50+(数据!AX521-10)*权重!AN$52              )  )</f>
        <v>21.237499999999997</v>
      </c>
      <c r="AY521" s="8">
        <v>2</v>
      </c>
      <c r="AZ521" s="8">
        <v>3</v>
      </c>
      <c r="BA521" s="8">
        <v>1</v>
      </c>
      <c r="BB521" s="8">
        <v>3</v>
      </c>
      <c r="BC521" s="8">
        <v>1</v>
      </c>
      <c r="BD521" s="8">
        <v>3</v>
      </c>
      <c r="BE521" s="8">
        <v>2</v>
      </c>
      <c r="BF521" s="8">
        <v>1</v>
      </c>
      <c r="BG521" s="8">
        <v>1</v>
      </c>
      <c r="BH521" s="8">
        <v>3</v>
      </c>
      <c r="BI521" s="8">
        <v>2</v>
      </c>
      <c r="BJ521" s="8" t="s">
        <v>26</v>
      </c>
      <c r="BK521" s="8" t="s">
        <v>20</v>
      </c>
      <c r="BL521" s="8">
        <v>14</v>
      </c>
      <c r="BM521" s="8" t="s">
        <v>26</v>
      </c>
      <c r="BN521" s="8"/>
      <c r="BO521" s="8">
        <v>11</v>
      </c>
      <c r="BP521" s="34">
        <v>46203</v>
      </c>
      <c r="BQ521" s="8" t="s">
        <v>21</v>
      </c>
      <c r="BR521" s="8" t="s">
        <v>156</v>
      </c>
    </row>
    <row r="522" spans="1:70" ht="15.5" thickBot="1" x14ac:dyDescent="0.35">
      <c r="A522" s="8" t="s">
        <v>26</v>
      </c>
      <c r="B522" s="16">
        <f t="shared" si="20"/>
        <v>409.24083333333334</v>
      </c>
      <c r="C522" s="8" t="s">
        <v>876</v>
      </c>
      <c r="D522" s="8" t="s">
        <v>154</v>
      </c>
      <c r="E522" s="33">
        <v>1</v>
      </c>
      <c r="F522" s="8">
        <v>0</v>
      </c>
      <c r="G522" s="8" t="s">
        <v>22</v>
      </c>
      <c r="H522" s="8" t="s">
        <v>31</v>
      </c>
      <c r="I522" s="8">
        <v>29</v>
      </c>
      <c r="J522" s="8">
        <v>146</v>
      </c>
      <c r="K522" s="8">
        <v>151</v>
      </c>
      <c r="L522" s="16">
        <f>IF( 数据!L522&lt;=6,(数据!L522-1)*权重!B$48,              IF(数据!L522&lt;=12, 5*权重!B$48+(数据!L522-6)*权重!B$49,                              5*权重!B$48+6*权重!B$49+(数据!L522-12)*权重!B$51              )
 )</f>
        <v>4.8666666666666663</v>
      </c>
      <c r="M522" s="16">
        <f>IF( 数据!M522&lt;=6,(数据!M522-1)*权重!C$48,              IF(数据!M522&lt;=12, 5*权重!C$48+(数据!M522-6)*权重!C$49,                              5*权重!C$48+6*权重!C$49+(数据!M522-12)*权重!C$51              )
 )</f>
        <v>0.5</v>
      </c>
      <c r="N522" s="16">
        <f>IF( 数据!N522&lt;=6,(数据!N522-1)*权重!D$48,              IF(数据!N522&lt;=12, 5*权重!D$48+(数据!N522-6)*权重!D$49,                              5*权重!D$48+6*权重!D$49+(数据!N522-12)*权重!D$51              )
 )</f>
        <v>0.27</v>
      </c>
      <c r="O522" s="16">
        <f>IF( 数据!O522&lt;=6,(数据!O522-1)*权重!E$48,              IF(数据!O522&lt;=12, 5*权重!E$48+(数据!O522-6)*权重!E$49,                              5*权重!E$48+6*权重!E$49+(数据!O522-12)*权重!E$51              )
 )</f>
        <v>0</v>
      </c>
      <c r="P522" s="16">
        <f>IF( 数据!P522&lt;=6,(数据!P522-1)*权重!F$48,              IF(数据!P522&lt;=12, 5*权重!F$48+(数据!P522-6)*权重!F$49,                              5*权重!F$48+6*权重!F$49+(数据!P522-12)*权重!F$51              )
 )</f>
        <v>-2.7333333333333329</v>
      </c>
      <c r="Q522" s="16">
        <f>IF( 数据!Q522&lt;=6,(数据!Q522-1)*权重!G$48,              IF(数据!Q522&lt;=12, 5*权重!G$48+(数据!Q522-6)*权重!G$49,                              5*权重!G$48+6*权重!G$49+(数据!Q522-12)*权重!G$51              )
 )</f>
        <v>0</v>
      </c>
      <c r="R522" s="16">
        <f>IF( 数据!R522&lt;=6,(数据!R522-1)*权重!H$48,              IF(数据!R522&lt;=12, 5*权重!H$48+(数据!R522-6)*权重!H$49,                              5*权重!H$48+6*权重!H$49+(数据!R522-12)*权重!H$51              )
 )</f>
        <v>0</v>
      </c>
      <c r="S522" s="16">
        <f>IF( 数据!S522&lt;=6,(数据!S522-1)*权重!I$48,              IF(数据!S522&lt;=12, 5*权重!I$48+(数据!S522-6)*权重!I$49,                              5*权重!I$48+6*权重!I$49+(数据!S522-12)*权重!I$51              )
 )</f>
        <v>12.133333333333333</v>
      </c>
      <c r="T522" s="16">
        <f>IF( 数据!T522&lt;=6,(数据!T522-1)*权重!J$48,              IF(数据!T522&lt;=12, 5*权重!J$48+(数据!T522-6)*权重!J$49,                              5*权重!J$48+6*权重!J$49+(数据!T522-12)*权重!J$51              )
 )</f>
        <v>0.79999999999999982</v>
      </c>
      <c r="U522" s="16">
        <f>IF( 数据!U522&lt;=6,(数据!U522-1)*权重!K$48,              IF(数据!U522&lt;=12, 5*权重!K$48+(数据!U522-6)*权重!K$49,                              5*权重!K$48+6*权重!K$49+(数据!U522-12)*权重!K$51              )
 )</f>
        <v>0</v>
      </c>
      <c r="V522" s="16">
        <f>IF( 数据!V522&lt;=6,(数据!V522-1)*权重!L$48,              IF(数据!V522&lt;=12, 5*权重!L$48+(数据!V522-6)*权重!L$49,                              5*权重!L$48+6*权重!L$49+(数据!V522-12)*权重!L$51              )
 )</f>
        <v>6.0333333333333341</v>
      </c>
      <c r="W522" s="16">
        <f>IF( 数据!W522&lt;=6,(数据!W522-1)*权重!M$48,              IF(数据!W522&lt;=12, 5*权重!M$48+(数据!W522-6)*权重!M$49,                              5*权重!M$48+6*权重!M$49+(数据!W522-12)*权重!M$51              )
 )</f>
        <v>0.1333333333333333</v>
      </c>
      <c r="X522" s="16">
        <f>IF( 数据!X522&lt;=6,(数据!X522-1)*权重!N$48,              IF(数据!X522&lt;=12, 5*权重!N$48+(数据!X522-6)*权重!N$49,                              5*权重!N$48+6*权重!N$49+(数据!X522-12)*权重!N$51              )
 )</f>
        <v>2.7333333333333329</v>
      </c>
      <c r="Y522" s="16">
        <f>IF( 数据!Y522&lt;=6,(数据!Y522-1)*权重!O$48,              IF(数据!Y522&lt;=12, 5*权重!O$48+(数据!Y522-6)*权重!O$49,                              5*权重!O$48+6*权重!O$49+(数据!Y522-12)*权重!O$51              )
 )</f>
        <v>1.3666666666666667</v>
      </c>
      <c r="Z522" s="16">
        <f>IF( 数据!Z522&lt;=6,(数据!Z522-1)*权重!P$48,              IF(数据!Z522&lt;=10, 5*权重!P$48+(数据!Z522-4)*权重!P$50,                              5*权重!P$48+4*权重!P$50+(数据!Z522-10)*权重!P$52              )  )</f>
        <v>-1.425</v>
      </c>
      <c r="AA522" s="16">
        <f>IF( 数据!AA522&lt;=6,(数据!AA522-1)*权重!Q$48,              IF(数据!AA522&lt;=12, 5*权重!Q$48+(数据!AA522-6)*权重!Q$49,                              5*权重!Q$48+6*权重!Q$49+(数据!AA522-12)*权重!Q$51              )
 )</f>
        <v>5.166666666666667</v>
      </c>
      <c r="AB522" s="16">
        <f>IF( 数据!AB522&lt;=6,(数据!AB522-1)*权重!R$48,              IF(数据!AB522&lt;=10, 5*权重!R$48+(数据!AB522-4)*权重!R$50,                              5*权重!R$48+4*权重!R$50+(数据!AB522-10)*权重!R$52              )  )</f>
        <v>54.5</v>
      </c>
      <c r="AC522" s="16">
        <f>IF( 数据!AC522&lt;=6,(数据!AC522-1)*权重!S$48,              IF(数据!AC522&lt;=12, 5*权重!S$48+(数据!AC522-6)*权重!S$49,                              5*权重!S$48+6*权重!S$49+(数据!AC522-12)*权重!S$51              )
 )</f>
        <v>21.55</v>
      </c>
      <c r="AD522" s="16">
        <f>IF( 数据!AD522&lt;=6,(数据!AD522-1)*权重!T$48,              IF(数据!AD522&lt;=12, 5*权重!T$48+(数据!AD522-6)*权重!T$49,                              5*权重!T$48+6*权重!T$49+(数据!AD522-12)*权重!T$51              )
 )</f>
        <v>-1.2333333333333329</v>
      </c>
      <c r="AE522" s="16">
        <f>IF( 数据!AE522&lt;=6,(数据!AE522-1)*权重!U$48,              IF(数据!AE522&lt;=10, 5*权重!U$48+(数据!AE522-4)*权重!U$50,                              5*权重!U$48+4*权重!U$50+(数据!AE522-10)*权重!U$52              )  )</f>
        <v>-1.3999999999999995</v>
      </c>
      <c r="AF522" s="16">
        <f>IF( 数据!AF522&lt;=6,(数据!AF522-1)*权重!V$48,              IF(数据!AF522&lt;=10, 5*权重!V$48+(数据!AF522-4)*权重!V$50,                              5*权重!V$48+4*权重!V$50+(数据!AF522-10)*权重!V$52              )  )</f>
        <v>7.8750000000000009</v>
      </c>
      <c r="AG522" s="16">
        <f>IF( 数据!AG522&lt;=6,(数据!AG522-1)*权重!W$48,              IF(数据!AG522&lt;=12, 5*权重!W$48+(数据!AG522-6)*权重!W$49,                              5*权重!W$48+6*权重!W$49+(数据!AG522-12)*权重!W$51              )
 )</f>
        <v>3.4999999999999996</v>
      </c>
      <c r="AH522" s="16">
        <f>IF( 数据!AH522&lt;=6,(数据!AH522-1)*权重!X$48,              IF(数据!AH522&lt;=10, 5*权重!X$48+(数据!AH522-4)*权重!X$50,                              5*权重!X$48+4*权重!X$50+(数据!AH522-10)*权重!X$52              )  )</f>
        <v>-4.9999999999999989E-2</v>
      </c>
      <c r="AI522" s="16">
        <f>IF( 数据!AI522&lt;=6,(数据!AI522-1)*权重!Y$48,              IF(数据!AI522&lt;=12, 5*权重!Y$48+(数据!AI522-6)*权重!Y$49,                              5*权重!Y$48+6*权重!Y$49+(数据!AI522-12)*权重!Y$51              )
 )</f>
        <v>0.1</v>
      </c>
      <c r="AJ522" s="16">
        <f>IF( 数据!AJ522&lt;=6,(数据!AJ522-1)*权重!Z$48,              IF(数据!AJ522&lt;=10, 5*权重!Z$48+(数据!AJ522-4)*权重!Z$50,                              5*权重!Z$48+4*权重!Z$50+(数据!AJ522-10)*权重!Z$52              )  )</f>
        <v>9.8375000000000004</v>
      </c>
      <c r="AK522" s="16">
        <f>IF( 数据!AK522&lt;=6,(数据!AK522-1)*权重!AA$48,              IF(数据!AK522&lt;=10, 5*权重!AA$48+(数据!AK522-4)*权重!AA$50,                              5*权重!AA$48+4*权重!AA$50+(数据!AK522-10)*权重!AA$52              )  )</f>
        <v>-1.2750000000000001</v>
      </c>
      <c r="AL522" s="16">
        <f>IF( 数据!AL522&lt;=6,(数据!AL522-1)*权重!AB$48,              IF(数据!AL522&lt;=12, 5*权重!AB$48+(数据!AL522-6)*权重!AB$49,                              5*权重!AB$48+6*权重!AB$49+(数据!AL522-12)*权重!AB$51              )
 )</f>
        <v>16.2</v>
      </c>
      <c r="AM522" s="16">
        <f>IF( 数据!AM522&lt;=6,(数据!AM522-1)*权重!AC$48,              IF(数据!AM522&lt;=12, 5*权重!AC$48+(数据!AM522-6)*权重!AC$49,                              5*权重!AC$48+6*权重!AC$49+(数据!AM522-12)*权重!AC$51              )
 )</f>
        <v>9.9666666666666668</v>
      </c>
      <c r="AN522" s="16">
        <f>IF( 数据!AN522&lt;=6,(数据!AN522-1)*权重!AD$48,              IF(数据!AN522&lt;=12, 5*权重!AD$48+(数据!AN522-6)*权重!AD$49,                              5*权重!AD$48+6*权重!AD$49+(数据!AN522-12)*权重!AD$51              )
 )</f>
        <v>72.604166666666671</v>
      </c>
      <c r="AO522" s="16">
        <f>IF( 数据!AO522&lt;=6,(数据!AO522-1)*权重!AE$48,              IF(数据!AO522&lt;=12, 5*权重!AE$48+(数据!AO522-6)*权重!AE$49,                              5*权重!AE$48+6*权重!AE$49+(数据!AO522-12)*权重!AE$51              )
 )</f>
        <v>25.5</v>
      </c>
      <c r="AP522" s="16">
        <f>IF( 数据!AP522&lt;=6,(数据!AP522-1)*权重!AF$48,              IF(数据!AP522&lt;=12, 5*权重!AF$48+(数据!AP522-6)*权重!AF$49,                              5*权重!AF$48+6*权重!AF$49+(数据!AP522-12)*权重!AF$51              )
 )</f>
        <v>14.466666666666667</v>
      </c>
      <c r="AQ522" s="16">
        <f>IF( 数据!AQ522&lt;=6,(数据!AQ522-1)*权重!AG$48,              IF(数据!AQ522&lt;=12, 5*权重!AG$48+(数据!AQ522-6)*权重!AG$49,                              5*权重!AG$48+6*权重!AG$49+(数据!AQ522-12)*权重!AG$51              )
 )</f>
        <v>18.316666666666666</v>
      </c>
      <c r="AR522" s="16">
        <f>IF( 数据!AR522&lt;=6,(数据!AR522-1)*权重!AH$48,              IF(数据!AR522&lt;=12, 5*权重!AH$48+(数据!AR522-6)*权重!AH$49,                              5*权重!AH$48+6*权重!AH$49+(数据!AR522-12)*权重!AH$51              )
 )</f>
        <v>14.566666666666665</v>
      </c>
      <c r="AS522" s="16">
        <f>IF( 数据!AS522&lt;=6,(数据!AS522-1)*权重!AI$48,              IF(数据!AS522&lt;=12, 5*权重!AI$48+(数据!AS522-6)*权重!AI$49,                              5*权重!AI$48+6*权重!AI$49+(数据!AS522-12)*权重!AI$51              )
 )</f>
        <v>8.5500000000000007</v>
      </c>
      <c r="AT522" s="16">
        <f>IF( 数据!AT522&lt;=6,(数据!AT522-1)*权重!AJ$48,              IF(数据!AT522&lt;=12, 5*权重!AJ$48+(数据!AT522-6)*权重!AJ$49,                              5*权重!AJ$48+6*权重!AJ$49+(数据!AT522-12)*权重!AJ$51              )
 )</f>
        <v>60.770833333333343</v>
      </c>
      <c r="AU522" s="16">
        <f>IF( 数据!AU522&lt;=6,(数据!AU522-1)*权重!AK$48,              IF(数据!AU522&lt;=12, 5*权重!AK$48+(数据!AU522-6)*权重!AK$49,                              5*权重!AK$48+6*权重!AK$49+(数据!AU522-12)*权重!AK$51              )
 )</f>
        <v>14.499999999999998</v>
      </c>
      <c r="AV522" s="16">
        <f>IF( 数据!AV522&lt;=6,(数据!AV522-1)*权重!AL$48,              IF(数据!AV522&lt;=10, 5*权重!AL$48+(数据!AV522-4)*权重!AL$50,                              5*权重!AL$48+4*权重!AL$50+(数据!AV522-10)*权重!AL$52              )  )</f>
        <v>2.9749999999999996</v>
      </c>
      <c r="AW522" s="16">
        <f>IF( 数据!AW522&lt;=6,(数据!AW522-1)*权重!AM$48,              IF(数据!AW522&lt;=10, 5*权重!AM$48+(数据!AW522-4)*权重!AM$50,                              5*权重!AM$48+4*权重!AM$50+(数据!AW522-10)*权重!AM$52              )  )</f>
        <v>3.8250000000000002</v>
      </c>
      <c r="AX522" s="16">
        <f>IF( 数据!AX522&lt;=6,(数据!AX522-1)*权重!AN$48,              IF(数据!AX522&lt;=10, 5*权重!AN$48+(数据!AX522-4)*权重!AN$50,                              5*权重!AN$48+4*权重!AN$50+(数据!AX522-10)*权重!AN$52              )  )</f>
        <v>23.75</v>
      </c>
      <c r="AY522" s="8">
        <v>2</v>
      </c>
      <c r="AZ522" s="8">
        <v>2</v>
      </c>
      <c r="BA522" s="8">
        <v>1</v>
      </c>
      <c r="BB522" s="8">
        <v>3</v>
      </c>
      <c r="BC522" s="8">
        <v>1</v>
      </c>
      <c r="BD522" s="8">
        <v>3</v>
      </c>
      <c r="BE522" s="8">
        <v>2</v>
      </c>
      <c r="BF522" s="8">
        <v>2</v>
      </c>
      <c r="BG522" s="8">
        <v>1</v>
      </c>
      <c r="BH522" s="8">
        <v>1</v>
      </c>
      <c r="BI522" s="8">
        <v>2</v>
      </c>
      <c r="BJ522" s="8" t="s">
        <v>26</v>
      </c>
      <c r="BK522" s="8" t="s">
        <v>20</v>
      </c>
      <c r="BL522" s="8">
        <v>16</v>
      </c>
      <c r="BM522" s="8" t="s">
        <v>26</v>
      </c>
      <c r="BN522" s="8"/>
      <c r="BO522" s="8">
        <v>7</v>
      </c>
      <c r="BP522" s="34">
        <v>47299</v>
      </c>
      <c r="BQ522" s="8" t="s">
        <v>21</v>
      </c>
      <c r="BR522" s="8" t="s">
        <v>156</v>
      </c>
    </row>
    <row r="523" spans="1:70" ht="15.5" thickBot="1" x14ac:dyDescent="0.35">
      <c r="A523" s="8" t="s">
        <v>26</v>
      </c>
      <c r="B523" s="16">
        <f t="shared" si="20"/>
        <v>364.58249999999998</v>
      </c>
      <c r="C523" s="8" t="s">
        <v>877</v>
      </c>
      <c r="D523" s="8" t="s">
        <v>154</v>
      </c>
      <c r="E523" s="33">
        <v>1</v>
      </c>
      <c r="F523" s="8">
        <v>0</v>
      </c>
      <c r="G523" s="8" t="s">
        <v>634</v>
      </c>
      <c r="H523" s="8" t="s">
        <v>315</v>
      </c>
      <c r="I523" s="8">
        <v>34</v>
      </c>
      <c r="J523" s="8">
        <v>134</v>
      </c>
      <c r="K523" s="8">
        <v>135</v>
      </c>
      <c r="L523" s="16">
        <f>IF( 数据!L523&lt;=6,(数据!L523-1)*权重!B$48,              IF(数据!L523&lt;=12, 5*权重!B$48+(数据!L523-6)*权重!B$49,                              5*权重!B$48+6*权重!B$49+(数据!L523-12)*权重!B$51              )
 )</f>
        <v>4.4000000000000004</v>
      </c>
      <c r="M523" s="16">
        <f>IF( 数据!M523&lt;=6,(数据!M523-1)*权重!C$48,              IF(数据!M523&lt;=12, 5*权重!C$48+(数据!M523-6)*权重!C$49,                              5*权重!C$48+6*权重!C$49+(数据!M523-12)*权重!C$51              )
 )</f>
        <v>1.75</v>
      </c>
      <c r="N523" s="16">
        <f>IF( 数据!N523&lt;=6,(数据!N523-1)*权重!D$48,              IF(数据!N523&lt;=12, 5*权重!D$48+(数据!N523-6)*权重!D$49,                              5*权重!D$48+6*权重!D$49+(数据!N523-12)*权重!D$51              )
 )</f>
        <v>0.52833333333333332</v>
      </c>
      <c r="O523" s="16">
        <f>IF( 数据!O523&lt;=6,(数据!O523-1)*权重!E$48,              IF(数据!O523&lt;=12, 5*权重!E$48+(数据!O523-6)*权重!E$49,                              5*权重!E$48+6*权重!E$49+(数据!O523-12)*权重!E$51              )
 )</f>
        <v>0</v>
      </c>
      <c r="P523" s="16">
        <f>IF( 数据!P523&lt;=6,(数据!P523-1)*权重!F$48,              IF(数据!P523&lt;=12, 5*权重!F$48+(数据!P523-6)*权重!F$49,                              5*权重!F$48+6*权重!F$49+(数据!P523-12)*权重!F$51              )
 )</f>
        <v>-1.9666666666666663</v>
      </c>
      <c r="Q523" s="16">
        <f>IF( 数据!Q523&lt;=6,(数据!Q523-1)*权重!G$48,              IF(数据!Q523&lt;=12, 5*权重!G$48+(数据!Q523-6)*权重!G$49,                              5*权重!G$48+6*权重!G$49+(数据!Q523-12)*权重!G$51              )
 )</f>
        <v>0</v>
      </c>
      <c r="R523" s="16">
        <f>IF( 数据!R523&lt;=6,(数据!R523-1)*权重!H$48,              IF(数据!R523&lt;=12, 5*权重!H$48+(数据!R523-6)*权重!H$49,                              5*权重!H$48+6*权重!H$49+(数据!R523-12)*权重!H$51              )
 )</f>
        <v>0</v>
      </c>
      <c r="S523" s="16">
        <f>IF( 数据!S523&lt;=6,(数据!S523-1)*权重!I$48,              IF(数据!S523&lt;=12, 5*权重!I$48+(数据!S523-6)*权重!I$49,                              5*权重!I$48+6*权重!I$49+(数据!S523-12)*权重!I$51              )
 )</f>
        <v>17.933333333333334</v>
      </c>
      <c r="T523" s="16">
        <f>IF( 数据!T523&lt;=6,(数据!T523-1)*权重!J$48,              IF(数据!T523&lt;=12, 5*权重!J$48+(数据!T523-6)*权重!J$49,                              5*权重!J$48+6*权重!J$49+(数据!T523-12)*权重!J$51              )
 )</f>
        <v>1.0333333333333332</v>
      </c>
      <c r="U523" s="16">
        <f>IF( 数据!U523&lt;=6,(数据!U523-1)*权重!K$48,              IF(数据!U523&lt;=12, 5*权重!K$48+(数据!U523-6)*权重!K$49,                              5*权重!K$48+6*权重!K$49+(数据!U523-12)*权重!K$51              )
 )</f>
        <v>0</v>
      </c>
      <c r="V523" s="16">
        <f>IF( 数据!V523&lt;=6,(数据!V523-1)*权重!L$48,              IF(数据!V523&lt;=12, 5*权重!L$48+(数据!V523-6)*权重!L$49,                              5*权重!L$48+6*权重!L$49+(数据!V523-12)*权重!L$51              )
 )</f>
        <v>8.1666666666666679</v>
      </c>
      <c r="W523" s="16">
        <f>IF( 数据!W523&lt;=6,(数据!W523-1)*权重!M$48,              IF(数据!W523&lt;=12, 5*权重!M$48+(数据!W523-6)*权重!M$49,                              5*权重!M$48+6*权重!M$49+(数据!W523-12)*权重!M$51              )
 )</f>
        <v>2.0333333333333332</v>
      </c>
      <c r="X523" s="16">
        <f>IF( 数据!X523&lt;=6,(数据!X523-1)*权重!N$48,              IF(数据!X523&lt;=12, 5*权重!N$48+(数据!X523-6)*权重!N$49,                              5*权重!N$48+6*权重!N$49+(数据!X523-12)*权重!N$51              )
 )</f>
        <v>2.2166666666666663</v>
      </c>
      <c r="Y523" s="16">
        <f>IF( 数据!Y523&lt;=6,(数据!Y523-1)*权重!O$48,              IF(数据!Y523&lt;=12, 5*权重!O$48+(数据!Y523-6)*权重!O$49,                              5*权重!O$48+6*权重!O$49+(数据!Y523-12)*权重!O$51              )
 )</f>
        <v>5.0333333333333332</v>
      </c>
      <c r="Z523" s="16">
        <f>IF( 数据!Z523&lt;=6,(数据!Z523-1)*权重!P$48,              IF(数据!Z523&lt;=10, 5*权重!P$48+(数据!Z523-4)*权重!P$50,                              5*权重!P$48+4*权重!P$50+(数据!Z523-10)*权重!P$52              )  )</f>
        <v>-0.72500000000000009</v>
      </c>
      <c r="AA523" s="16">
        <f>IF( 数据!AA523&lt;=6,(数据!AA523-1)*权重!Q$48,              IF(数据!AA523&lt;=12, 5*权重!Q$48+(数据!AA523-6)*权重!Q$49,                              5*权重!Q$48+6*权重!Q$49+(数据!AA523-12)*权重!Q$51              )
 )</f>
        <v>5.166666666666667</v>
      </c>
      <c r="AB523" s="16">
        <f>IF( 数据!AB523&lt;=6,(数据!AB523-1)*权重!R$48,              IF(数据!AB523&lt;=10, 5*权重!R$48+(数据!AB523-4)*权重!R$50,                              5*权重!R$48+4*权重!R$50+(数据!AB523-10)*权重!R$52              )  )</f>
        <v>56</v>
      </c>
      <c r="AC523" s="16">
        <f>IF( 数据!AC523&lt;=6,(数据!AC523-1)*权重!S$48,              IF(数据!AC523&lt;=12, 5*权重!S$48+(数据!AC523-6)*权重!S$49,                              5*权重!S$48+6*权重!S$49+(数据!AC523-12)*权重!S$51              )
 )</f>
        <v>20.866666666666667</v>
      </c>
      <c r="AD523" s="16">
        <f>IF( 数据!AD523&lt;=6,(数据!AD523-1)*权重!T$48,              IF(数据!AD523&lt;=12, 5*权重!T$48+(数据!AD523-6)*权重!T$49,                              5*权重!T$48+6*权重!T$49+(数据!AD523-12)*权重!T$51              )
 )</f>
        <v>0.23333333333333384</v>
      </c>
      <c r="AE523" s="16">
        <f>IF( 数据!AE523&lt;=6,(数据!AE523-1)*权重!U$48,              IF(数据!AE523&lt;=10, 5*权重!U$48+(数据!AE523-4)*权重!U$50,                              5*权重!U$48+4*权重!U$50+(数据!AE523-10)*权重!U$52              )  )</f>
        <v>-0.19999999999999929</v>
      </c>
      <c r="AF523" s="16">
        <f>IF( 数据!AF523&lt;=6,(数据!AF523-1)*权重!V$48,              IF(数据!AF523&lt;=10, 5*权重!V$48+(数据!AF523-4)*权重!V$50,                              5*权重!V$48+4*权重!V$50+(数据!AF523-10)*权重!V$52              )  )</f>
        <v>7.0875000000000004</v>
      </c>
      <c r="AG523" s="16">
        <f>IF( 数据!AG523&lt;=6,(数据!AG523-1)*权重!W$48,              IF(数据!AG523&lt;=12, 5*权重!W$48+(数据!AG523-6)*权重!W$49,                              5*权重!W$48+6*权重!W$49+(数据!AG523-12)*权重!W$51              )
 )</f>
        <v>3.8999999999999995</v>
      </c>
      <c r="AH523" s="16">
        <f>IF( 数据!AH523&lt;=6,(数据!AH523-1)*权重!X$48,              IF(数据!AH523&lt;=10, 5*权重!X$48+(数据!AH523-4)*权重!X$50,                              5*权重!X$48+4*权重!X$50+(数据!AH523-10)*权重!X$52              )  )</f>
        <v>0.17500000000000004</v>
      </c>
      <c r="AI523" s="16">
        <f>IF( 数据!AI523&lt;=6,(数据!AI523-1)*权重!Y$48,              IF(数据!AI523&lt;=12, 5*权重!Y$48+(数据!AI523-6)*权重!Y$49,                              5*权重!Y$48+6*权重!Y$49+(数据!AI523-12)*权重!Y$51              )
 )</f>
        <v>0.8</v>
      </c>
      <c r="AJ523" s="16">
        <f>IF( 数据!AJ523&lt;=6,(数据!AJ523-1)*权重!Z$48,              IF(数据!AJ523&lt;=10, 5*权重!Z$48+(数据!AJ523-4)*权重!Z$50,                              5*权重!Z$48+4*权重!Z$50+(数据!AJ523-10)*权重!Z$52              )  )</f>
        <v>7.4875000000000007</v>
      </c>
      <c r="AK523" s="16">
        <f>IF( 数据!AK523&lt;=6,(数据!AK523-1)*权重!AA$48,              IF(数据!AK523&lt;=10, 5*权重!AA$48+(数据!AK523-4)*权重!AA$50,                              5*权重!AA$48+4*权重!AA$50+(数据!AK523-10)*权重!AA$52              )  )</f>
        <v>-2.2000000000000002</v>
      </c>
      <c r="AL523" s="16">
        <f>IF( 数据!AL523&lt;=6,(数据!AL523-1)*权重!AB$48,              IF(数据!AL523&lt;=12, 5*权重!AB$48+(数据!AL523-6)*权重!AB$49,                              5*权重!AB$48+6*权重!AB$49+(数据!AL523-12)*权重!AB$51              )
 )</f>
        <v>16.2</v>
      </c>
      <c r="AM523" s="16">
        <f>IF( 数据!AM523&lt;=6,(数据!AM523-1)*权重!AC$48,              IF(数据!AM523&lt;=12, 5*权重!AC$48+(数据!AM523-6)*权重!AC$49,                              5*权重!AC$48+6*权重!AC$49+(数据!AM523-12)*权重!AC$51              )
 )</f>
        <v>9.9666666666666668</v>
      </c>
      <c r="AN523" s="16">
        <f>IF( 数据!AN523&lt;=6,(数据!AN523-1)*权重!AD$48,              IF(数据!AN523&lt;=12, 5*权重!AD$48+(数据!AN523-6)*权重!AD$49,                              5*权重!AD$48+6*权重!AD$49+(数据!AN523-12)*权重!AD$51              )
 )</f>
        <v>53.458333333333329</v>
      </c>
      <c r="AO523" s="16">
        <f>IF( 数据!AO523&lt;=6,(数据!AO523-1)*权重!AE$48,              IF(数据!AO523&lt;=12, 5*权重!AE$48+(数据!AO523-6)*权重!AE$49,                              5*权重!AE$48+6*权重!AE$49+(数据!AO523-12)*权重!AE$51              )
 )</f>
        <v>9.7333333333333343</v>
      </c>
      <c r="AP523" s="16">
        <f>IF( 数据!AP523&lt;=6,(数据!AP523-1)*权重!AF$48,              IF(数据!AP523&lt;=12, 5*权重!AF$48+(数据!AP523-6)*权重!AF$49,                              5*权重!AF$48+6*权重!AF$49+(数据!AP523-12)*权重!AF$51              )
 )</f>
        <v>14.166666666666666</v>
      </c>
      <c r="AQ523" s="16">
        <f>IF( 数据!AQ523&lt;=6,(数据!AQ523-1)*权重!AG$48,              IF(数据!AQ523&lt;=12, 5*权重!AG$48+(数据!AQ523-6)*权重!AG$49,                              5*权重!AG$48+6*权重!AG$49+(数据!AQ523-12)*权重!AG$51              )
 )</f>
        <v>15.3</v>
      </c>
      <c r="AR523" s="16">
        <f>IF( 数据!AR523&lt;=6,(数据!AR523-1)*权重!AH$48,              IF(数据!AR523&lt;=12, 5*权重!AH$48+(数据!AR523-6)*权重!AH$49,                              5*权重!AH$48+6*权重!AH$49+(数据!AR523-12)*权重!AH$51              )
 )</f>
        <v>14.566666666666665</v>
      </c>
      <c r="AS523" s="16">
        <f>IF( 数据!AS523&lt;=6,(数据!AS523-1)*权重!AI$48,              IF(数据!AS523&lt;=12, 5*权重!AI$48+(数据!AS523-6)*权重!AI$49,                              5*权重!AI$48+6*权重!AI$49+(数据!AS523-12)*权重!AI$51              )
 )</f>
        <v>1.8500000000000005</v>
      </c>
      <c r="AT523" s="16">
        <f>IF( 数据!AT523&lt;=6,(数据!AT523-1)*权重!AJ$48,              IF(数据!AT523&lt;=12, 5*权重!AJ$48+(数据!AT523-6)*权重!AJ$49,                              5*权重!AJ$48+6*权重!AJ$49+(数据!AT523-12)*权重!AJ$51              )
 )</f>
        <v>42.083333333333336</v>
      </c>
      <c r="AU523" s="16">
        <f>IF( 数据!AU523&lt;=6,(数据!AU523-1)*权重!AK$48,              IF(数据!AU523&lt;=12, 5*权重!AK$48+(数据!AU523-6)*权重!AK$49,                              5*权重!AK$48+6*权重!AK$49+(数据!AU523-12)*权重!AK$51              )
 )</f>
        <v>14.499999999999998</v>
      </c>
      <c r="AV523" s="16">
        <f>IF( 数据!AV523&lt;=6,(数据!AV523-1)*权重!AL$48,              IF(数据!AV523&lt;=10, 5*权重!AL$48+(数据!AV523-4)*权重!AL$50,                              5*权重!AL$48+4*权重!AL$50+(数据!AV523-10)*权重!AL$52              )  )</f>
        <v>4.25</v>
      </c>
      <c r="AW523" s="16">
        <f>IF( 数据!AW523&lt;=6,(数据!AW523-1)*权重!AM$48,              IF(数据!AW523&lt;=10, 5*权重!AM$48+(数据!AW523-4)*权重!AM$50,                              5*权重!AM$48+4*权重!AM$50+(数据!AW523-10)*权重!AM$52              )  )</f>
        <v>4.2</v>
      </c>
      <c r="AX523" s="16">
        <f>IF( 数据!AX523&lt;=6,(数据!AX523-1)*权重!AN$48,              IF(数据!AX523&lt;=10, 5*权重!AN$48+(数据!AX523-4)*权重!AN$50,                              5*权重!AN$48+4*权重!AN$50+(数据!AX523-10)*权重!AN$52              )  )</f>
        <v>24.587499999999999</v>
      </c>
      <c r="AY523" s="8">
        <v>2</v>
      </c>
      <c r="AZ523" s="8">
        <v>3</v>
      </c>
      <c r="BA523" s="8">
        <v>1</v>
      </c>
      <c r="BB523" s="8">
        <v>2</v>
      </c>
      <c r="BC523" s="8">
        <v>1</v>
      </c>
      <c r="BD523" s="8">
        <v>1</v>
      </c>
      <c r="BE523" s="8">
        <v>2</v>
      </c>
      <c r="BF523" s="8">
        <v>1</v>
      </c>
      <c r="BG523" s="8">
        <v>2</v>
      </c>
      <c r="BH523" s="8">
        <v>3</v>
      </c>
      <c r="BI523" s="8">
        <v>3</v>
      </c>
      <c r="BJ523" s="8" t="s">
        <v>26</v>
      </c>
      <c r="BK523" s="8" t="s">
        <v>20</v>
      </c>
      <c r="BL523" s="8">
        <v>13</v>
      </c>
      <c r="BM523" s="8" t="s">
        <v>26</v>
      </c>
      <c r="BN523" s="8"/>
      <c r="BO523" s="8">
        <v>50</v>
      </c>
      <c r="BP523" s="34">
        <v>46568</v>
      </c>
      <c r="BQ523" s="8" t="s">
        <v>21</v>
      </c>
      <c r="BR523" s="8" t="s">
        <v>156</v>
      </c>
    </row>
    <row r="524" spans="1:70" ht="15.5" thickBot="1" x14ac:dyDescent="0.35">
      <c r="A524" s="8" t="s">
        <v>26</v>
      </c>
      <c r="B524" s="16">
        <f t="shared" si="20"/>
        <v>417.11083333333329</v>
      </c>
      <c r="C524" s="8" t="s">
        <v>878</v>
      </c>
      <c r="D524" s="8" t="s">
        <v>154</v>
      </c>
      <c r="E524" s="33">
        <v>1</v>
      </c>
      <c r="F524" s="8">
        <v>0</v>
      </c>
      <c r="G524" s="8" t="s">
        <v>28</v>
      </c>
      <c r="H524" s="8" t="s">
        <v>229</v>
      </c>
      <c r="I524" s="8">
        <v>29</v>
      </c>
      <c r="J524" s="8">
        <v>144</v>
      </c>
      <c r="K524" s="8">
        <v>155</v>
      </c>
      <c r="L524" s="16">
        <f>IF( 数据!L524&lt;=6,(数据!L524-1)*权重!B$48,              IF(数据!L524&lt;=12, 5*权重!B$48+(数据!L524-6)*权重!B$49,                              5*权重!B$48+6*权重!B$49+(数据!L524-12)*权重!B$51              )
 )</f>
        <v>3.9333333333333331</v>
      </c>
      <c r="M524" s="16">
        <f>IF( 数据!M524&lt;=6,(数据!M524-1)*权重!C$48,              IF(数据!M524&lt;=12, 5*权重!C$48+(数据!M524-6)*权重!C$49,                              5*权重!C$48+6*权重!C$49+(数据!M524-12)*权重!C$51              )
 )</f>
        <v>1.3333333333333335</v>
      </c>
      <c r="N524" s="16">
        <f>IF( 数据!N524&lt;=6,(数据!N524-1)*权重!D$48,              IF(数据!N524&lt;=12, 5*权重!D$48+(数据!N524-6)*权重!D$49,                              5*权重!D$48+6*权重!D$49+(数据!N524-12)*权重!D$51              )
 )</f>
        <v>0.25666666666666671</v>
      </c>
      <c r="O524" s="16">
        <f>IF( 数据!O524&lt;=6,(数据!O524-1)*权重!E$48,              IF(数据!O524&lt;=12, 5*权重!E$48+(数据!O524-6)*权重!E$49,                              5*权重!E$48+6*权重!E$49+(数据!O524-12)*权重!E$51              )
 )</f>
        <v>0</v>
      </c>
      <c r="P524" s="16">
        <f>IF( 数据!P524&lt;=6,(数据!P524-1)*权重!F$48,              IF(数据!P524&lt;=12, 5*权重!F$48+(数据!P524-6)*权重!F$49,                              5*权重!F$48+6*权重!F$49+(数据!P524-12)*权重!F$51              )
 )</f>
        <v>-2.7333333333333329</v>
      </c>
      <c r="Q524" s="16">
        <f>IF( 数据!Q524&lt;=6,(数据!Q524-1)*权重!G$48,              IF(数据!Q524&lt;=12, 5*权重!G$48+(数据!Q524-6)*权重!G$49,                              5*权重!G$48+6*权重!G$49+(数据!Q524-12)*权重!G$51              )
 )</f>
        <v>0</v>
      </c>
      <c r="R524" s="16">
        <f>IF( 数据!R524&lt;=6,(数据!R524-1)*权重!H$48,              IF(数据!R524&lt;=12, 5*权重!H$48+(数据!R524-6)*权重!H$49,                              5*权重!H$48+6*权重!H$49+(数据!R524-12)*权重!H$51              )
 )</f>
        <v>0</v>
      </c>
      <c r="S524" s="16">
        <f>IF( 数据!S524&lt;=6,(数据!S524-1)*权重!I$48,              IF(数据!S524&lt;=12, 5*权重!I$48+(数据!S524-6)*权重!I$49,                              5*权重!I$48+6*权重!I$49+(数据!S524-12)*权重!I$51              )
 )</f>
        <v>17.933333333333334</v>
      </c>
      <c r="T524" s="16">
        <f>IF( 数据!T524&lt;=6,(数据!T524-1)*权重!J$48,              IF(数据!T524&lt;=12, 5*权重!J$48+(数据!T524-6)*权重!J$49,                              5*权重!J$48+6*权重!J$49+(数据!T524-12)*权重!J$51              )
 )</f>
        <v>0.41666666666666652</v>
      </c>
      <c r="U524" s="16">
        <f>IF( 数据!U524&lt;=6,(数据!U524-1)*权重!K$48,              IF(数据!U524&lt;=12, 5*权重!K$48+(数据!U524-6)*权重!K$49,                              5*权重!K$48+6*权重!K$49+(数据!U524-12)*权重!K$51              )
 )</f>
        <v>0</v>
      </c>
      <c r="V524" s="16">
        <f>IF( 数据!V524&lt;=6,(数据!V524-1)*权重!L$48,              IF(数据!V524&lt;=12, 5*权重!L$48+(数据!V524-6)*权重!L$49,                              5*权重!L$48+6*权重!L$49+(数据!V524-12)*权重!L$51              )
 )</f>
        <v>8.1666666666666679</v>
      </c>
      <c r="W524" s="16">
        <f>IF( 数据!W524&lt;=6,(数据!W524-1)*权重!M$48,              IF(数据!W524&lt;=12, 5*权重!M$48+(数据!W524-6)*权重!M$49,                              5*权重!M$48+6*权重!M$49+(数据!W524-12)*权重!M$51              )
 )</f>
        <v>0.1333333333333333</v>
      </c>
      <c r="X524" s="16">
        <f>IF( 数据!X524&lt;=6,(数据!X524-1)*权重!N$48,              IF(数据!X524&lt;=12, 5*权重!N$48+(数据!X524-6)*权重!N$49,                              5*权重!N$48+6*权重!N$49+(数据!X524-12)*权重!N$51              )
 )</f>
        <v>2.1333333333333333</v>
      </c>
      <c r="Y524" s="16">
        <f>IF( 数据!Y524&lt;=6,(数据!Y524-1)*权重!O$48,              IF(数据!Y524&lt;=12, 5*权重!O$48+(数据!Y524-6)*权重!O$49,                              5*权重!O$48+6*权重!O$49+(数据!Y524-12)*权重!O$51              )
 )</f>
        <v>2.5333333333333332</v>
      </c>
      <c r="Z524" s="16">
        <f>IF( 数据!Z524&lt;=6,(数据!Z524-1)*权重!P$48,              IF(数据!Z524&lt;=10, 5*权重!P$48+(数据!Z524-4)*权重!P$50,                              5*权重!P$48+4*权重!P$50+(数据!Z524-10)*权重!P$52              )  )</f>
        <v>-0.72500000000000009</v>
      </c>
      <c r="AA524" s="16">
        <f>IF( 数据!AA524&lt;=6,(数据!AA524-1)*权重!Q$48,              IF(数据!AA524&lt;=12, 5*权重!Q$48+(数据!AA524-6)*权重!Q$49,                              5*权重!Q$48+6*权重!Q$49+(数据!AA524-12)*权重!Q$51              )
 )</f>
        <v>5.833333333333333</v>
      </c>
      <c r="AB524" s="16">
        <f>IF( 数据!AB524&lt;=6,(数据!AB524-1)*权重!R$48,              IF(数据!AB524&lt;=10, 5*权重!R$48+(数据!AB524-4)*权重!R$50,                              5*权重!R$48+4*权重!R$50+(数据!AB524-10)*权重!R$52              )  )</f>
        <v>56.75</v>
      </c>
      <c r="AC524" s="16">
        <f>IF( 数据!AC524&lt;=6,(数据!AC524-1)*权重!S$48,              IF(数据!AC524&lt;=12, 5*权重!S$48+(数据!AC524-6)*权重!S$49,                              5*权重!S$48+6*权重!S$49+(数据!AC524-12)*权重!S$51              )
 )</f>
        <v>20.183333333333334</v>
      </c>
      <c r="AD524" s="16">
        <f>IF( 数据!AD524&lt;=6,(数据!AD524-1)*权重!T$48,              IF(数据!AD524&lt;=12, 5*权重!T$48+(数据!AD524-6)*权重!T$49,                              5*权重!T$48+6*权重!T$49+(数据!AD524-12)*权重!T$51              )
 )</f>
        <v>-0.49999999999999956</v>
      </c>
      <c r="AE524" s="16">
        <f>IF( 数据!AE524&lt;=6,(数据!AE524-1)*权重!U$48,              IF(数据!AE524&lt;=10, 5*权重!U$48+(数据!AE524-4)*权重!U$50,                              5*权重!U$48+4*权重!U$50+(数据!AE524-10)*权重!U$52              )  )</f>
        <v>-2.9999999999999996</v>
      </c>
      <c r="AF524" s="16">
        <f>IF( 数据!AF524&lt;=6,(数据!AF524-1)*权重!V$48,              IF(数据!AF524&lt;=10, 5*权重!V$48+(数据!AF524-4)*权重!V$50,                              5*权重!V$48+4*权重!V$50+(数据!AF524-10)*权重!V$52              )  )</f>
        <v>6.5250000000000004</v>
      </c>
      <c r="AG524" s="16">
        <f>IF( 数据!AG524&lt;=6,(数据!AG524-1)*权重!W$48,              IF(数据!AG524&lt;=12, 5*权重!W$48+(数据!AG524-6)*权重!W$49,                              5*权重!W$48+6*权重!W$49+(数据!AG524-12)*权重!W$51              )
 )</f>
        <v>3.6999999999999997</v>
      </c>
      <c r="AH524" s="16">
        <f>IF( 数据!AH524&lt;=6,(数据!AH524-1)*权重!X$48,              IF(数据!AH524&lt;=10, 5*权重!X$48+(数据!AH524-4)*权重!X$50,                              5*权重!X$48+4*权重!X$50+(数据!AH524-10)*权重!X$52              )  )</f>
        <v>6.25E-2</v>
      </c>
      <c r="AI524" s="16">
        <f>IF( 数据!AI524&lt;=6,(数据!AI524-1)*权重!Y$48,              IF(数据!AI524&lt;=12, 5*权重!Y$48+(数据!AI524-6)*权重!Y$49,                              5*权重!Y$48+6*权重!Y$49+(数据!AI524-12)*权重!Y$51              )
 )</f>
        <v>0.8</v>
      </c>
      <c r="AJ524" s="16">
        <f>IF( 数据!AJ524&lt;=6,(数据!AJ524-1)*权重!Z$48,              IF(数据!AJ524&lt;=10, 5*权重!Z$48+(数据!AJ524-4)*权重!Z$50,                              5*权重!Z$48+4*权重!Z$50+(数据!AJ524-10)*权重!Z$52              )  )</f>
        <v>9.8375000000000004</v>
      </c>
      <c r="AK524" s="16">
        <f>IF( 数据!AK524&lt;=6,(数据!AK524-1)*权重!AA$48,              IF(数据!AK524&lt;=10, 5*权重!AA$48+(数据!AK524-4)*权重!AA$50,                              5*权重!AA$48+4*权重!AA$50+(数据!AK524-10)*权重!AA$52              )  )</f>
        <v>-2.6000000000000005</v>
      </c>
      <c r="AL524" s="16">
        <f>IF( 数据!AL524&lt;=6,(数据!AL524-1)*权重!AB$48,              IF(数据!AL524&lt;=12, 5*权重!AB$48+(数据!AL524-6)*权重!AB$49,                              5*权重!AB$48+6*权重!AB$49+(数据!AL524-12)*权重!AB$51              )
 )</f>
        <v>13.5</v>
      </c>
      <c r="AM524" s="16">
        <f>IF( 数据!AM524&lt;=6,(数据!AM524-1)*权重!AC$48,              IF(数据!AM524&lt;=12, 5*权重!AC$48+(数据!AM524-6)*权重!AC$49,                              5*权重!AC$48+6*权重!AC$49+(数据!AM524-12)*权重!AC$51              )
 )</f>
        <v>9.2333333333333343</v>
      </c>
      <c r="AN524" s="16">
        <f>IF( 数据!AN524&lt;=6,(数据!AN524-1)*权重!AD$48,              IF(数据!AN524&lt;=12, 5*权重!AD$48+(数据!AN524-6)*权重!AD$49,                              5*权重!AD$48+6*权重!AD$49+(数据!AN524-12)*权重!AD$51              )
 )</f>
        <v>77.333333333333329</v>
      </c>
      <c r="AO524" s="16">
        <f>IF( 数据!AO524&lt;=6,(数据!AO524-1)*权重!AE$48,              IF(数据!AO524&lt;=12, 5*权重!AE$48+(数据!AO524-6)*权重!AE$49,                              5*权重!AE$48+6*权重!AE$49+(数据!AO524-12)*权重!AE$51              )
 )</f>
        <v>12.5</v>
      </c>
      <c r="AP524" s="16">
        <f>IF( 数据!AP524&lt;=6,(数据!AP524-1)*权重!AF$48,              IF(数据!AP524&lt;=12, 5*权重!AF$48+(数据!AP524-6)*权重!AF$49,                              5*权重!AF$48+6*权重!AF$49+(数据!AP524-12)*权重!AF$51              )
 )</f>
        <v>14.466666666666667</v>
      </c>
      <c r="AQ524" s="16">
        <f>IF( 数据!AQ524&lt;=6,(数据!AQ524-1)*权重!AG$48,              IF(数据!AQ524&lt;=12, 5*权重!AG$48+(数据!AQ524-6)*权重!AG$49,                              5*权重!AG$48+6*权重!AG$49+(数据!AQ524-12)*权重!AG$51              )
 )</f>
        <v>19.866666666666667</v>
      </c>
      <c r="AR524" s="16">
        <f>IF( 数据!AR524&lt;=6,(数据!AR524-1)*权重!AH$48,              IF(数据!AR524&lt;=12, 5*权重!AH$48+(数据!AR524-6)*权重!AH$49,                              5*权重!AH$48+6*权重!AH$49+(数据!AR524-12)*权重!AH$51              )
 )</f>
        <v>16.899999999999999</v>
      </c>
      <c r="AS524" s="16">
        <f>IF( 数据!AS524&lt;=6,(数据!AS524-1)*权重!AI$48,              IF(数据!AS524&lt;=12, 5*权重!AI$48+(数据!AS524-6)*权重!AI$49,                              5*权重!AI$48+6*权重!AI$49+(数据!AS524-12)*权重!AI$51              )
 )</f>
        <v>5.7000000000000011</v>
      </c>
      <c r="AT524" s="16">
        <f>IF( 数据!AT524&lt;=6,(数据!AT524-1)*权重!AJ$48,              IF(数据!AT524&lt;=12, 5*权重!AJ$48+(数据!AT524-6)*权重!AJ$49,                              5*权重!AJ$48+6*权重!AJ$49+(数据!AT524-12)*权重!AJ$51              )
 )</f>
        <v>71.875</v>
      </c>
      <c r="AU524" s="16">
        <f>IF( 数据!AU524&lt;=6,(数据!AU524-1)*权重!AK$48,              IF(数据!AU524&lt;=12, 5*权重!AK$48+(数据!AU524-6)*权重!AK$49,                              5*权重!AK$48+6*权重!AK$49+(数据!AU524-12)*权重!AK$51              )
 )</f>
        <v>14.2</v>
      </c>
      <c r="AV524" s="16">
        <f>IF( 数据!AV524&lt;=6,(数据!AV524-1)*权重!AL$48,              IF(数据!AV524&lt;=10, 5*权重!AL$48+(数据!AV524-4)*权重!AL$50,                              5*权重!AL$48+4*权重!AL$50+(数据!AV524-10)*权重!AL$52              )  )</f>
        <v>3.8250000000000002</v>
      </c>
      <c r="AW524" s="16">
        <f>IF( 数据!AW524&lt;=6,(数据!AW524-1)*权重!AM$48,              IF(数据!AW524&lt;=10, 5*权重!AM$48+(数据!AW524-4)*权重!AM$50,                              5*权重!AM$48+4*权重!AM$50+(数据!AW524-10)*权重!AM$52              )  )</f>
        <v>3.8250000000000002</v>
      </c>
      <c r="AX524" s="16">
        <f>IF( 数据!AX524&lt;=6,(数据!AX524-1)*权重!AN$48,              IF(数据!AX524&lt;=10, 5*权重!AN$48+(数据!AX524-4)*权重!AN$50,                              5*权重!AN$48+4*权重!AN$50+(数据!AX524-10)*权重!AN$52              )  )</f>
        <v>22.912499999999998</v>
      </c>
      <c r="AY524" s="8">
        <v>3</v>
      </c>
      <c r="AZ524" s="8">
        <v>3</v>
      </c>
      <c r="BA524" s="8">
        <v>2</v>
      </c>
      <c r="BB524" s="8">
        <v>3</v>
      </c>
      <c r="BC524" s="8">
        <v>1</v>
      </c>
      <c r="BD524" s="8">
        <v>3</v>
      </c>
      <c r="BE524" s="8">
        <v>3</v>
      </c>
      <c r="BF524" s="8">
        <v>3</v>
      </c>
      <c r="BG524" s="8">
        <v>1</v>
      </c>
      <c r="BH524" s="8">
        <v>2</v>
      </c>
      <c r="BI524" s="8">
        <v>1</v>
      </c>
      <c r="BJ524" s="8" t="s">
        <v>26</v>
      </c>
      <c r="BK524" s="8" t="s">
        <v>20</v>
      </c>
      <c r="BL524" s="8">
        <v>15</v>
      </c>
      <c r="BM524" s="8" t="s">
        <v>26</v>
      </c>
      <c r="BN524" s="8"/>
      <c r="BO524" s="8">
        <v>17</v>
      </c>
      <c r="BP524" s="34">
        <v>46934</v>
      </c>
      <c r="BQ524" s="8" t="s">
        <v>21</v>
      </c>
      <c r="BR524" s="8" t="s">
        <v>156</v>
      </c>
    </row>
    <row r="525" spans="1:70" ht="15.5" thickBot="1" x14ac:dyDescent="0.35">
      <c r="A525" s="8" t="s">
        <v>26</v>
      </c>
      <c r="B525" s="16">
        <f t="shared" si="20"/>
        <v>414.29333333333335</v>
      </c>
      <c r="C525" s="8" t="s">
        <v>879</v>
      </c>
      <c r="D525" s="8" t="s">
        <v>154</v>
      </c>
      <c r="E525" s="33">
        <v>1</v>
      </c>
      <c r="F525" s="8">
        <v>0</v>
      </c>
      <c r="G525" s="8" t="s">
        <v>29</v>
      </c>
      <c r="H525" s="8" t="s">
        <v>410</v>
      </c>
      <c r="I525" s="8">
        <v>28</v>
      </c>
      <c r="J525" s="8">
        <v>144</v>
      </c>
      <c r="K525" s="8">
        <v>144</v>
      </c>
      <c r="L525" s="16">
        <f>IF( 数据!L525&lt;=6,(数据!L525-1)*权重!B$48,              IF(数据!L525&lt;=12, 5*权重!B$48+(数据!L525-6)*权重!B$49,                              5*权重!B$48+6*权重!B$49+(数据!L525-12)*权重!B$51              )
 )</f>
        <v>4.4000000000000004</v>
      </c>
      <c r="M525" s="16">
        <f>IF( 数据!M525&lt;=6,(数据!M525-1)*权重!C$48,              IF(数据!M525&lt;=12, 5*权重!C$48+(数据!M525-6)*权重!C$49,                              5*权重!C$48+6*权重!C$49+(数据!M525-12)*权重!C$51              )
 )</f>
        <v>2.166666666666667</v>
      </c>
      <c r="N525" s="16">
        <f>IF( 数据!N525&lt;=6,(数据!N525-1)*权重!D$48,              IF(数据!N525&lt;=12, 5*权重!D$48+(数据!N525-6)*权重!D$49,                              5*权重!D$48+6*权重!D$49+(数据!N525-12)*权重!D$51              )
 )</f>
        <v>0.52833333333333332</v>
      </c>
      <c r="O525" s="16">
        <f>IF( 数据!O525&lt;=6,(数据!O525-1)*权重!E$48,              IF(数据!O525&lt;=12, 5*权重!E$48+(数据!O525-6)*权重!E$49,                              5*权重!E$48+6*权重!E$49+(数据!O525-12)*权重!E$51              )
 )</f>
        <v>0</v>
      </c>
      <c r="P525" s="16">
        <f>IF( 数据!P525&lt;=6,(数据!P525-1)*权重!F$48,              IF(数据!P525&lt;=12, 5*权重!F$48+(数据!P525-6)*权重!F$49,                              5*权重!F$48+6*权重!F$49+(数据!P525-12)*权重!F$51              )
 )</f>
        <v>-1.9666666666666663</v>
      </c>
      <c r="Q525" s="16">
        <f>IF( 数据!Q525&lt;=6,(数据!Q525-1)*权重!G$48,              IF(数据!Q525&lt;=12, 5*权重!G$48+(数据!Q525-6)*权重!G$49,                              5*权重!G$48+6*权重!G$49+(数据!Q525-12)*权重!G$51              )
 )</f>
        <v>0</v>
      </c>
      <c r="R525" s="16">
        <f>IF( 数据!R525&lt;=6,(数据!R525-1)*权重!H$48,              IF(数据!R525&lt;=12, 5*权重!H$48+(数据!R525-6)*权重!H$49,                              5*权重!H$48+6*权重!H$49+(数据!R525-12)*权重!H$51              )
 )</f>
        <v>0</v>
      </c>
      <c r="S525" s="16">
        <f>IF( 数据!S525&lt;=6,(数据!S525-1)*权重!I$48,              IF(数据!S525&lt;=12, 5*权重!I$48+(数据!S525-6)*权重!I$49,                              5*权重!I$48+6*权重!I$49+(数据!S525-12)*权重!I$51              )
 )</f>
        <v>20.666666666666664</v>
      </c>
      <c r="T525" s="16">
        <f>IF( 数据!T525&lt;=6,(数据!T525-1)*权重!J$48,              IF(数据!T525&lt;=12, 5*权重!J$48+(数据!T525-6)*权重!J$49,                              5*权重!J$48+6*权重!J$49+(数据!T525-12)*权重!J$51              )
 )</f>
        <v>2.2666666666666666</v>
      </c>
      <c r="U525" s="16">
        <f>IF( 数据!U525&lt;=6,(数据!U525-1)*权重!K$48,              IF(数据!U525&lt;=12, 5*权重!K$48+(数据!U525-6)*权重!K$49,                              5*权重!K$48+6*权重!K$49+(数据!U525-12)*权重!K$51              )
 )</f>
        <v>0</v>
      </c>
      <c r="V525" s="16">
        <f>IF( 数据!V525&lt;=6,(数据!V525-1)*权重!L$48,              IF(数据!V525&lt;=12, 5*权重!L$48+(数据!V525-6)*权重!L$49,                              5*权重!L$48+6*权重!L$49+(数据!V525-12)*权重!L$51              )
 )</f>
        <v>9.5</v>
      </c>
      <c r="W525" s="16">
        <f>IF( 数据!W525&lt;=6,(数据!W525-1)*权重!M$48,              IF(数据!W525&lt;=12, 5*权重!M$48+(数据!W525-6)*权重!M$49,                              5*权重!M$48+6*权重!M$49+(数据!W525-12)*权重!M$51              )
 )</f>
        <v>2.0333333333333332</v>
      </c>
      <c r="X525" s="16">
        <f>IF( 数据!X525&lt;=6,(数据!X525-1)*权重!N$48,              IF(数据!X525&lt;=12, 5*权重!N$48+(数据!X525-6)*权重!N$49,                              5*权重!N$48+6*权重!N$49+(数据!X525-12)*权重!N$51              )
 )</f>
        <v>1.8399999999999999</v>
      </c>
      <c r="Y525" s="16">
        <f>IF( 数据!Y525&lt;=6,(数据!Y525-1)*权重!O$48,              IF(数据!Y525&lt;=12, 5*权重!O$48+(数据!Y525-6)*权重!O$49,                              5*权重!O$48+6*权重!O$49+(数据!Y525-12)*权重!O$51              )
 )</f>
        <v>5.8666666666666671</v>
      </c>
      <c r="Z525" s="16">
        <f>IF( 数据!Z525&lt;=6,(数据!Z525-1)*权重!P$48,              IF(数据!Z525&lt;=10, 5*权重!P$48+(数据!Z525-4)*权重!P$50,                              5*权重!P$48+4*权重!P$50+(数据!Z525-10)*权重!P$52              )  )</f>
        <v>-0.72500000000000009</v>
      </c>
      <c r="AA525" s="16">
        <f>IF( 数据!AA525&lt;=6,(数据!AA525-1)*权重!Q$48,              IF(数据!AA525&lt;=12, 5*权重!Q$48+(数据!AA525-6)*权重!Q$49,                              5*权重!Q$48+6*权重!Q$49+(数据!AA525-12)*权重!Q$51              )
 )</f>
        <v>6.2333333333333325</v>
      </c>
      <c r="AB525" s="16">
        <f>IF( 数据!AB525&lt;=6,(数据!AB525-1)*权重!R$48,              IF(数据!AB525&lt;=10, 5*权重!R$48+(数据!AB525-4)*权重!R$50,                              5*权重!R$48+4*权重!R$50+(数据!AB525-10)*权重!R$52              )  )</f>
        <v>55.25</v>
      </c>
      <c r="AC525" s="16">
        <f>IF( 数据!AC525&lt;=6,(数据!AC525-1)*权重!S$48,              IF(数据!AC525&lt;=12, 5*权重!S$48+(数据!AC525-6)*权重!S$49,                              5*权重!S$48+6*权重!S$49+(数据!AC525-12)*权重!S$51              )
 )</f>
        <v>17.25</v>
      </c>
      <c r="AD525" s="16">
        <f>IF( 数据!AD525&lt;=6,(数据!AD525-1)*权重!T$48,              IF(数据!AD525&lt;=12, 5*权重!T$48+(数据!AD525-6)*权重!T$49,                              5*权重!T$48+6*权重!T$49+(数据!AD525-12)*权重!T$51              )
 )</f>
        <v>-0.86666666666666625</v>
      </c>
      <c r="AE525" s="16">
        <f>IF( 数据!AE525&lt;=6,(数据!AE525-1)*权重!U$48,              IF(数据!AE525&lt;=10, 5*权重!U$48+(数据!AE525-4)*权重!U$50,                              5*权重!U$48+4*权重!U$50+(数据!AE525-10)*权重!U$52              )  )</f>
        <v>-2.1999999999999993</v>
      </c>
      <c r="AF525" s="16">
        <f>IF( 数据!AF525&lt;=6,(数据!AF525-1)*权重!V$48,              IF(数据!AF525&lt;=10, 5*权重!V$48+(数据!AF525-4)*权重!V$50,                              5*权重!V$48+4*权重!V$50+(数据!AF525-10)*权重!V$52              )  )</f>
        <v>6.5625000000000009</v>
      </c>
      <c r="AG525" s="16">
        <f>IF( 数据!AG525&lt;=6,(数据!AG525-1)*权重!W$48,              IF(数据!AG525&lt;=12, 5*权重!W$48+(数据!AG525-6)*权重!W$49,                              5*权重!W$48+6*权重!W$49+(数据!AG525-12)*权重!W$51              )
 )</f>
        <v>3.6999999999999997</v>
      </c>
      <c r="AH525" s="16">
        <f>IF( 数据!AH525&lt;=6,(数据!AH525-1)*权重!X$48,              IF(数据!AH525&lt;=10, 5*权重!X$48+(数据!AH525-4)*权重!X$50,                              5*权重!X$48+4*权重!X$50+(数据!AH525-10)*权重!X$52              )  )</f>
        <v>-0.16249999999999998</v>
      </c>
      <c r="AI525" s="16">
        <f>IF( 数据!AI525&lt;=6,(数据!AI525-1)*权重!Y$48,              IF(数据!AI525&lt;=12, 5*权重!Y$48+(数据!AI525-6)*权重!Y$49,                              5*权重!Y$48+6*权重!Y$49+(数据!AI525-12)*权重!Y$51              )
 )</f>
        <v>0.26666666666666666</v>
      </c>
      <c r="AJ525" s="16">
        <f>IF( 数据!AJ525&lt;=6,(数据!AJ525-1)*权重!Z$48,              IF(数据!AJ525&lt;=10, 5*权重!Z$48+(数据!AJ525-4)*权重!Z$50,                              5*权重!Z$48+4*权重!Z$50+(数据!AJ525-10)*权重!Z$52              )  )</f>
        <v>9.8375000000000004</v>
      </c>
      <c r="AK525" s="16">
        <f>IF( 数据!AK525&lt;=6,(数据!AK525-1)*权重!AA$48,              IF(数据!AK525&lt;=10, 5*权重!AA$48+(数据!AK525-4)*权重!AA$50,                              5*权重!AA$48+4*权重!AA$50+(数据!AK525-10)*权重!AA$52              )  )</f>
        <v>-1.4500000000000002</v>
      </c>
      <c r="AL525" s="16">
        <f>IF( 数据!AL525&lt;=6,(数据!AL525-1)*权重!AB$48,              IF(数据!AL525&lt;=12, 5*权重!AB$48+(数据!AL525-6)*权重!AB$49,                              5*权重!AB$48+6*权重!AB$49+(数据!AL525-12)*权重!AB$51              )
 )</f>
        <v>14.4</v>
      </c>
      <c r="AM525" s="16">
        <f>IF( 数据!AM525&lt;=6,(数据!AM525-1)*权重!AC$48,              IF(数据!AM525&lt;=12, 5*权重!AC$48+(数据!AM525-6)*权重!AC$49,                              5*权重!AC$48+6*权重!AC$49+(数据!AM525-12)*权重!AC$51              )
 )</f>
        <v>8.8666666666666671</v>
      </c>
      <c r="AN525" s="16">
        <f>IF( 数据!AN525&lt;=6,(数据!AN525-1)*权重!AD$48,              IF(数据!AN525&lt;=12, 5*权重!AD$48+(数据!AN525-6)*权重!AD$49,                              5*权重!AD$48+6*权重!AD$49+(数据!AN525-12)*权重!AD$51              )
 )</f>
        <v>77.333333333333329</v>
      </c>
      <c r="AO525" s="16">
        <f>IF( 数据!AO525&lt;=6,(数据!AO525-1)*权重!AE$48,              IF(数据!AO525&lt;=12, 5*权重!AE$48+(数据!AO525-6)*权重!AE$49,                              5*权重!AE$48+6*权重!AE$49+(数据!AO525-12)*权重!AE$51              )
 )</f>
        <v>4.2</v>
      </c>
      <c r="AP525" s="16">
        <f>IF( 数据!AP525&lt;=6,(数据!AP525-1)*权重!AF$48,              IF(数据!AP525&lt;=12, 5*权重!AF$48+(数据!AP525-6)*权重!AF$49,                              5*权重!AF$48+6*权重!AF$49+(数据!AP525-12)*权重!AF$51              )
 )</f>
        <v>15.433333333333334</v>
      </c>
      <c r="AQ525" s="16">
        <f>IF( 数据!AQ525&lt;=6,(数据!AQ525-1)*权重!AG$48,              IF(数据!AQ525&lt;=12, 5*权重!AG$48+(数据!AQ525-6)*权重!AG$49,                              5*权重!AG$48+6*权重!AG$49+(数据!AQ525-12)*权重!AG$51              )
 )</f>
        <v>17.8</v>
      </c>
      <c r="AR525" s="16">
        <f>IF( 数据!AR525&lt;=6,(数据!AR525-1)*权重!AH$48,              IF(数据!AR525&lt;=12, 5*权重!AH$48+(数据!AR525-6)*权重!AH$49,                              5*权重!AH$48+6*权重!AH$49+(数据!AR525-12)*权重!AH$51              )
 )</f>
        <v>15.733333333333333</v>
      </c>
      <c r="AS525" s="16">
        <f>IF( 数据!AS525&lt;=6,(数据!AS525-1)*权重!AI$48,              IF(数据!AS525&lt;=12, 5*权重!AI$48+(数据!AS525-6)*权重!AI$49,                              5*权重!AI$48+6*权重!AI$49+(数据!AS525-12)*权重!AI$51              )
 )</f>
        <v>0.56666666666666687</v>
      </c>
      <c r="AT525" s="16">
        <f>IF( 数据!AT525&lt;=6,(数据!AT525-1)*权重!AJ$48,              IF(数据!AT525&lt;=12, 5*权重!AJ$48+(数据!AT525-6)*权重!AJ$49,                              5*权重!AJ$48+6*权重!AJ$49+(数据!AT525-12)*权重!AJ$51              )
 )</f>
        <v>76.75</v>
      </c>
      <c r="AU525" s="16">
        <f>IF( 数据!AU525&lt;=6,(数据!AU525-1)*权重!AK$48,              IF(数据!AU525&lt;=12, 5*权重!AK$48+(数据!AU525-6)*权重!AK$49,                              5*权重!AK$48+6*权重!AK$49+(数据!AU525-12)*权重!AK$51              )
 )</f>
        <v>13.899999999999999</v>
      </c>
      <c r="AV525" s="16">
        <f>IF( 数据!AV525&lt;=6,(数据!AV525-1)*权重!AL$48,              IF(数据!AV525&lt;=10, 5*权重!AL$48+(数据!AV525-4)*权重!AL$50,                              5*权重!AL$48+4*权重!AL$50+(数据!AV525-10)*权重!AL$52              )  )</f>
        <v>2.125</v>
      </c>
      <c r="AW525" s="16">
        <f>IF( 数据!AW525&lt;=6,(数据!AW525-1)*权重!AM$48,              IF(数据!AW525&lt;=10, 5*权重!AM$48+(数据!AW525-4)*权重!AM$50,                              5*权重!AM$48+4*权重!AM$50+(数据!AW525-10)*权重!AM$52              )  )</f>
        <v>4.95</v>
      </c>
      <c r="AX525" s="16">
        <f>IF( 数据!AX525&lt;=6,(数据!AX525-1)*权重!AN$48,              IF(数据!AX525&lt;=10, 5*权重!AN$48+(数据!AX525-4)*权重!AN$50,                              5*权重!AN$48+4*权重!AN$50+(数据!AX525-10)*权重!AN$52              )  )</f>
        <v>21.237499999999997</v>
      </c>
      <c r="AY525" s="8">
        <v>2</v>
      </c>
      <c r="AZ525" s="8">
        <v>1</v>
      </c>
      <c r="BA525" s="8">
        <v>3</v>
      </c>
      <c r="BB525" s="8">
        <v>4</v>
      </c>
      <c r="BC525" s="8">
        <v>2</v>
      </c>
      <c r="BD525" s="8">
        <v>2</v>
      </c>
      <c r="BE525" s="8">
        <v>1</v>
      </c>
      <c r="BF525" s="8">
        <v>2</v>
      </c>
      <c r="BG525" s="8">
        <v>2</v>
      </c>
      <c r="BH525" s="8">
        <v>2</v>
      </c>
      <c r="BI525" s="8">
        <v>1</v>
      </c>
      <c r="BJ525" s="8" t="s">
        <v>26</v>
      </c>
      <c r="BK525" s="8" t="s">
        <v>20</v>
      </c>
      <c r="BL525" s="8">
        <v>14</v>
      </c>
      <c r="BM525" s="8" t="s">
        <v>26</v>
      </c>
      <c r="BN525" s="8"/>
      <c r="BO525" s="8">
        <v>48</v>
      </c>
      <c r="BP525" s="34">
        <v>46203</v>
      </c>
      <c r="BQ525" s="8" t="s">
        <v>21</v>
      </c>
      <c r="BR525" s="8" t="s">
        <v>156</v>
      </c>
    </row>
    <row r="526" spans="1:70" ht="15.5" thickBot="1" x14ac:dyDescent="0.35">
      <c r="A526" s="8" t="s">
        <v>26</v>
      </c>
      <c r="B526" s="16">
        <f t="shared" si="20"/>
        <v>420.2566666666666</v>
      </c>
      <c r="C526" s="8" t="s">
        <v>880</v>
      </c>
      <c r="D526" s="8" t="s">
        <v>154</v>
      </c>
      <c r="E526" s="33">
        <v>1</v>
      </c>
      <c r="F526" s="8">
        <v>0</v>
      </c>
      <c r="G526" s="8" t="s">
        <v>155</v>
      </c>
      <c r="H526" s="8" t="s">
        <v>229</v>
      </c>
      <c r="I526" s="8">
        <v>24</v>
      </c>
      <c r="J526" s="8">
        <v>146</v>
      </c>
      <c r="K526" s="8">
        <v>154</v>
      </c>
      <c r="L526" s="16">
        <f>IF( 数据!L526&lt;=6,(数据!L526-1)*权重!B$48,              IF(数据!L526&lt;=12, 5*权重!B$48+(数据!L526-6)*权重!B$49,                              5*权重!B$48+6*权重!B$49+(数据!L526-12)*权重!B$51              )
 )</f>
        <v>4.4000000000000004</v>
      </c>
      <c r="M526" s="16">
        <f>IF( 数据!M526&lt;=6,(数据!M526-1)*权重!C$48,              IF(数据!M526&lt;=12, 5*权重!C$48+(数据!M526-6)*权重!C$49,                              5*权重!C$48+6*权重!C$49+(数据!M526-12)*权重!C$51              )
 )</f>
        <v>0.5</v>
      </c>
      <c r="N526" s="16">
        <f>IF( 数据!N526&lt;=6,(数据!N526-1)*权重!D$48,              IF(数据!N526&lt;=12, 5*权重!D$48+(数据!N526-6)*权重!D$49,                              5*权重!D$48+6*权重!D$49+(数据!N526-12)*权重!D$51              )
 )</f>
        <v>0.8</v>
      </c>
      <c r="O526" s="16">
        <f>IF( 数据!O526&lt;=6,(数据!O526-1)*权重!E$48,              IF(数据!O526&lt;=12, 5*权重!E$48+(数据!O526-6)*权重!E$49,                              5*权重!E$48+6*权重!E$49+(数据!O526-12)*权重!E$51              )
 )</f>
        <v>0</v>
      </c>
      <c r="P526" s="16">
        <f>IF( 数据!P526&lt;=6,(数据!P526-1)*权重!F$48,              IF(数据!P526&lt;=12, 5*权重!F$48+(数据!P526-6)*权重!F$49,                              5*权重!F$48+6*权重!F$49+(数据!P526-12)*权重!F$51              )
 )</f>
        <v>-2.3499999999999996</v>
      </c>
      <c r="Q526" s="16">
        <f>IF( 数据!Q526&lt;=6,(数据!Q526-1)*权重!G$48,              IF(数据!Q526&lt;=12, 5*权重!G$48+(数据!Q526-6)*权重!G$49,                              5*权重!G$48+6*权重!G$49+(数据!Q526-12)*权重!G$51              )
 )</f>
        <v>0</v>
      </c>
      <c r="R526" s="16">
        <f>IF( 数据!R526&lt;=6,(数据!R526-1)*权重!H$48,              IF(数据!R526&lt;=12, 5*权重!H$48+(数据!R526-6)*权重!H$49,                              5*权重!H$48+6*权重!H$49+(数据!R526-12)*权重!H$51              )
 )</f>
        <v>0</v>
      </c>
      <c r="S526" s="16">
        <f>IF( 数据!S526&lt;=6,(数据!S526-1)*权重!I$48,              IF(数据!S526&lt;=12, 5*权重!I$48+(数据!S526-6)*权重!I$49,                              5*权重!I$48+6*权重!I$49+(数据!S526-12)*权重!I$51              )
 )</f>
        <v>19.299999999999997</v>
      </c>
      <c r="T526" s="16">
        <f>IF( 数据!T526&lt;=6,(数据!T526-1)*权重!J$48,              IF(数据!T526&lt;=12, 5*权重!J$48+(数据!T526-6)*权重!J$49,                              5*权重!J$48+6*权重!J$49+(数据!T526-12)*权重!J$51              )
 )</f>
        <v>2.2666666666666666</v>
      </c>
      <c r="U526" s="16">
        <f>IF( 数据!U526&lt;=6,(数据!U526-1)*权重!K$48,              IF(数据!U526&lt;=12, 5*权重!K$48+(数据!U526-6)*权重!K$49,                              5*权重!K$48+6*权重!K$49+(数据!U526-12)*权重!K$51              )
 )</f>
        <v>0</v>
      </c>
      <c r="V526" s="16">
        <f>IF( 数据!V526&lt;=6,(数据!V526-1)*权重!L$48,              IF(数据!V526&lt;=12, 5*权重!L$48+(数据!V526-6)*权重!L$49,                              5*权重!L$48+6*权重!L$49+(数据!V526-12)*权重!L$51              )
 )</f>
        <v>8.8333333333333339</v>
      </c>
      <c r="W526" s="16">
        <f>IF( 数据!W526&lt;=6,(数据!W526-1)*权重!M$48,              IF(数据!W526&lt;=12, 5*权重!M$48+(数据!W526-6)*权重!M$49,                              5*权重!M$48+6*权重!M$49+(数据!W526-12)*权重!M$51              )
 )</f>
        <v>0.76666666666666661</v>
      </c>
      <c r="X526" s="16">
        <f>IF( 数据!X526&lt;=6,(数据!X526-1)*权重!N$48,              IF(数据!X526&lt;=12, 5*权重!N$48+(数据!X526-6)*权重!N$49,                              5*权重!N$48+6*权重!N$49+(数据!X526-12)*权重!N$51              )
 )</f>
        <v>1.8399999999999999</v>
      </c>
      <c r="Y526" s="16">
        <f>IF( 数据!Y526&lt;=6,(数据!Y526-1)*权重!O$48,              IF(数据!Y526&lt;=12, 5*权重!O$48+(数据!Y526-6)*权重!O$49,                              5*权重!O$48+6*权重!O$49+(数据!Y526-12)*权重!O$51              )
 )</f>
        <v>2.5333333333333332</v>
      </c>
      <c r="Z526" s="16">
        <f>IF( 数据!Z526&lt;=6,(数据!Z526-1)*权重!P$48,              IF(数据!Z526&lt;=10, 5*权重!P$48+(数据!Z526-4)*权重!P$50,                              5*权重!P$48+4*权重!P$50+(数据!Z526-10)*权重!P$52              )  )</f>
        <v>-0.72500000000000009</v>
      </c>
      <c r="AA526" s="16">
        <f>IF( 数据!AA526&lt;=6,(数据!AA526-1)*权重!Q$48,              IF(数据!AA526&lt;=12, 5*权重!Q$48+(数据!AA526-6)*权重!Q$49,                              5*权重!Q$48+6*权重!Q$49+(数据!AA526-12)*权重!Q$51              )
 )</f>
        <v>6.2333333333333325</v>
      </c>
      <c r="AB526" s="16">
        <f>IF( 数据!AB526&lt;=6,(数据!AB526-1)*权重!R$48,              IF(数据!AB526&lt;=10, 5*权重!R$48+(数据!AB526-4)*权重!R$50,                              5*权重!R$48+4*权重!R$50+(数据!AB526-10)*权重!R$52              )  )</f>
        <v>54.5</v>
      </c>
      <c r="AC526" s="16">
        <f>IF( 数据!AC526&lt;=6,(数据!AC526-1)*权重!S$48,              IF(数据!AC526&lt;=12, 5*权重!S$48+(数据!AC526-6)*权重!S$49,                              5*权重!S$48+6*权重!S$49+(数据!AC526-12)*权重!S$51              )
 )</f>
        <v>19.5</v>
      </c>
      <c r="AD526" s="16">
        <f>IF( 数据!AD526&lt;=6,(数据!AD526-1)*权重!T$48,              IF(数据!AD526&lt;=12, 5*权重!T$48+(数据!AD526-6)*权重!T$49,                              5*权重!T$48+6*权重!T$49+(数据!AD526-12)*权重!T$51              )
 )</f>
        <v>-0.86666666666666625</v>
      </c>
      <c r="AE526" s="16">
        <f>IF( 数据!AE526&lt;=6,(数据!AE526-1)*权重!U$48,              IF(数据!AE526&lt;=10, 5*权重!U$48+(数据!AE526-4)*权重!U$50,                              5*权重!U$48+4*权重!U$50+(数据!AE526-10)*权重!U$52              )  )</f>
        <v>-2.9999999999999996</v>
      </c>
      <c r="AF526" s="16">
        <f>IF( 数据!AF526&lt;=6,(数据!AF526-1)*权重!V$48,              IF(数据!AF526&lt;=10, 5*权重!V$48+(数据!AF526-4)*权重!V$50,                              5*权重!V$48+4*权重!V$50+(数据!AF526-10)*权重!V$52              )  )</f>
        <v>7.0875000000000004</v>
      </c>
      <c r="AG526" s="16">
        <f>IF( 数据!AG526&lt;=6,(数据!AG526-1)*权重!W$48,              IF(数据!AG526&lt;=12, 5*权重!W$48+(数据!AG526-6)*权重!W$49,                              5*权重!W$48+6*权重!W$49+(数据!AG526-12)*权重!W$51              )
 )</f>
        <v>3.6999999999999997</v>
      </c>
      <c r="AH526" s="16">
        <f>IF( 数据!AH526&lt;=6,(数据!AH526-1)*权重!X$48,              IF(数据!AH526&lt;=10, 5*权重!X$48+(数据!AH526-4)*权重!X$50,                              5*权重!X$48+4*权重!X$50+(数据!AH526-10)*权重!X$52              )  )</f>
        <v>6.25E-2</v>
      </c>
      <c r="AI526" s="16">
        <f>IF( 数据!AI526&lt;=6,(数据!AI526-1)*权重!Y$48,              IF(数据!AI526&lt;=12, 5*权重!Y$48+(数据!AI526-6)*权重!Y$49,                              5*权重!Y$48+6*权重!Y$49+(数据!AI526-12)*权重!Y$51              )
 )</f>
        <v>1.0666666666666667</v>
      </c>
      <c r="AJ526" s="16">
        <f>IF( 数据!AJ526&lt;=6,(数据!AJ526-1)*权重!Z$48,              IF(数据!AJ526&lt;=10, 5*权重!Z$48+(数据!AJ526-4)*权重!Z$50,                              5*权重!Z$48+4*权重!Z$50+(数据!AJ526-10)*权重!Z$52              )  )</f>
        <v>9.25</v>
      </c>
      <c r="AK526" s="16">
        <f>IF( 数据!AK526&lt;=6,(数据!AK526-1)*权重!AA$48,              IF(数据!AK526&lt;=10, 5*权重!AA$48+(数据!AK526-4)*权重!AA$50,                              5*权重!AA$48+4*权重!AA$50+(数据!AK526-10)*权重!AA$52              )  )</f>
        <v>-1.625</v>
      </c>
      <c r="AL526" s="16">
        <f>IF( 数据!AL526&lt;=6,(数据!AL526-1)*权重!AB$48,              IF(数据!AL526&lt;=12, 5*权重!AB$48+(数据!AL526-6)*权重!AB$49,                              5*权重!AB$48+6*权重!AB$49+(数据!AL526-12)*权重!AB$51              )
 )</f>
        <v>15.3</v>
      </c>
      <c r="AM526" s="16">
        <f>IF( 数据!AM526&lt;=6,(数据!AM526-1)*权重!AC$48,              IF(数据!AM526&lt;=12, 5*权重!AC$48+(数据!AM526-6)*权重!AC$49,                              5*权重!AC$48+6*权重!AC$49+(数据!AM526-12)*权重!AC$51              )
 )</f>
        <v>9.2333333333333343</v>
      </c>
      <c r="AN526" s="16">
        <f>IF( 数据!AN526&lt;=6,(数据!AN526-1)*权重!AD$48,              IF(数据!AN526&lt;=12, 5*权重!AD$48+(数据!AN526-6)*权重!AD$49,                              5*权重!AD$48+6*权重!AD$49+(数据!AN526-12)*权重!AD$51              )
 )</f>
        <v>86.791666666666657</v>
      </c>
      <c r="AO526" s="16">
        <f>IF( 数据!AO526&lt;=6,(数据!AO526-1)*权重!AE$48,              IF(数据!AO526&lt;=12, 5*权重!AE$48+(数据!AO526-6)*权重!AE$49,                              5*权重!AE$48+6*权重!AE$49+(数据!AO526-12)*权重!AE$51              )
 )</f>
        <v>6.9666666666666668</v>
      </c>
      <c r="AP526" s="16">
        <f>IF( 数据!AP526&lt;=6,(数据!AP526-1)*权重!AF$48,              IF(数据!AP526&lt;=12, 5*权重!AF$48+(数据!AP526-6)*权重!AF$49,                              5*权重!AF$48+6*权重!AF$49+(数据!AP526-12)*权重!AF$51              )
 )</f>
        <v>14.466666666666667</v>
      </c>
      <c r="AQ526" s="16">
        <f>IF( 数据!AQ526&lt;=6,(数据!AQ526-1)*权重!AG$48,              IF(数据!AQ526&lt;=12, 5*权重!AG$48+(数据!AQ526-6)*权重!AG$49,                              5*权重!AG$48+6*权重!AG$49+(数据!AQ526-12)*权重!AG$51              )
 )</f>
        <v>16.966666666666669</v>
      </c>
      <c r="AR526" s="16">
        <f>IF( 数据!AR526&lt;=6,(数据!AR526-1)*权重!AH$48,              IF(数据!AR526&lt;=12, 5*权重!AH$48+(数据!AR526-6)*权重!AH$49,                              5*权重!AH$48+6*权重!AH$49+(数据!AR526-12)*权重!AH$51              )
 )</f>
        <v>16.899999999999999</v>
      </c>
      <c r="AS526" s="16">
        <f>IF( 数据!AS526&lt;=6,(数据!AS526-1)*权重!AI$48,              IF(数据!AS526&lt;=12, 5*权重!AI$48+(数据!AS526-6)*权重!AI$49,                              5*权重!AI$48+6*权重!AI$49+(数据!AS526-12)*权重!AI$51              )
 )</f>
        <v>1.8500000000000005</v>
      </c>
      <c r="AT526" s="16">
        <f>IF( 数据!AT526&lt;=6,(数据!AT526-1)*权重!AJ$48,              IF(数据!AT526&lt;=12, 5*权重!AJ$48+(数据!AT526-6)*权重!AJ$49,                              5*权重!AJ$48+6*权重!AJ$49+(数据!AT526-12)*权重!AJ$51              )
 )</f>
        <v>76.75</v>
      </c>
      <c r="AU526" s="16">
        <f>IF( 数据!AU526&lt;=6,(数据!AU526-1)*权重!AK$48,              IF(数据!AU526&lt;=12, 5*权重!AK$48+(数据!AU526-6)*权重!AK$49,                              5*权重!AK$48+6*权重!AK$49+(数据!AU526-12)*权重!AK$51              )
 )</f>
        <v>10.833333333333332</v>
      </c>
      <c r="AV526" s="16">
        <f>IF( 数据!AV526&lt;=6,(数据!AV526-1)*权重!AL$48,              IF(数据!AV526&lt;=10, 5*权重!AL$48+(数据!AV526-4)*权重!AL$50,                              5*权重!AL$48+4*权重!AL$50+(数据!AV526-10)*权重!AL$52              )  )</f>
        <v>2.5499999999999998</v>
      </c>
      <c r="AW526" s="16">
        <f>IF( 数据!AW526&lt;=6,(数据!AW526-1)*权重!AM$48,              IF(数据!AW526&lt;=10, 5*权重!AM$48+(数据!AW526-4)*权重!AM$50,                              5*权重!AM$48+4*权重!AM$50+(数据!AW526-10)*权重!AM$52              )  )</f>
        <v>3.8250000000000002</v>
      </c>
      <c r="AX526" s="16">
        <f>IF( 数据!AX526&lt;=6,(数据!AX526-1)*权重!AN$48,              IF(数据!AX526&lt;=10, 5*权重!AN$48+(数据!AX526-4)*权重!AN$50,                              5*权重!AN$48+4*权重!AN$50+(数据!AX526-10)*权重!AN$52              )  )</f>
        <v>23.75</v>
      </c>
      <c r="AY526" s="8">
        <v>2</v>
      </c>
      <c r="AZ526" s="8">
        <v>3</v>
      </c>
      <c r="BA526" s="8">
        <v>4</v>
      </c>
      <c r="BB526" s="8">
        <v>1</v>
      </c>
      <c r="BC526" s="8">
        <v>2</v>
      </c>
      <c r="BD526" s="8">
        <v>2</v>
      </c>
      <c r="BE526" s="8">
        <v>1</v>
      </c>
      <c r="BF526" s="8">
        <v>2</v>
      </c>
      <c r="BG526" s="8">
        <v>1</v>
      </c>
      <c r="BH526" s="8">
        <v>3</v>
      </c>
      <c r="BI526" s="8">
        <v>2</v>
      </c>
      <c r="BJ526" s="8" t="s">
        <v>26</v>
      </c>
      <c r="BK526" s="8" t="s">
        <v>20</v>
      </c>
      <c r="BL526" s="8">
        <v>14</v>
      </c>
      <c r="BM526" s="8" t="s">
        <v>26</v>
      </c>
      <c r="BN526" s="8"/>
      <c r="BO526" s="8">
        <v>14</v>
      </c>
      <c r="BP526" s="34">
        <v>47299</v>
      </c>
      <c r="BQ526" s="8" t="s">
        <v>21</v>
      </c>
      <c r="BR526" s="8" t="s">
        <v>156</v>
      </c>
    </row>
    <row r="527" spans="1:70" ht="15.5" thickBot="1" x14ac:dyDescent="0.35">
      <c r="A527" s="8" t="s">
        <v>26</v>
      </c>
      <c r="B527" s="16">
        <f t="shared" si="20"/>
        <v>431.80749999999995</v>
      </c>
      <c r="C527" s="8" t="s">
        <v>881</v>
      </c>
      <c r="D527" s="8" t="s">
        <v>154</v>
      </c>
      <c r="E527" s="33">
        <v>1</v>
      </c>
      <c r="F527" s="8">
        <v>0</v>
      </c>
      <c r="G527" s="8" t="s">
        <v>155</v>
      </c>
      <c r="H527" s="8" t="s">
        <v>158</v>
      </c>
      <c r="I527" s="8">
        <v>25</v>
      </c>
      <c r="J527" s="8">
        <v>146</v>
      </c>
      <c r="K527" s="8">
        <v>149</v>
      </c>
      <c r="L527" s="16">
        <f>IF( 数据!L527&lt;=6,(数据!L527-1)*权重!B$48,              IF(数据!L527&lt;=12, 5*权重!B$48+(数据!L527-6)*权重!B$49,                              5*权重!B$48+6*权重!B$49+(数据!L527-12)*权重!B$51              )
 )</f>
        <v>3.0833333333333335</v>
      </c>
      <c r="M527" s="16">
        <f>IF( 数据!M527&lt;=6,(数据!M527-1)*权重!C$48,              IF(数据!M527&lt;=12, 5*权重!C$48+(数据!M527-6)*权重!C$49,                              5*权重!C$48+6*权重!C$49+(数据!M527-12)*权重!C$51              )
 )</f>
        <v>0.5</v>
      </c>
      <c r="N527" s="16">
        <f>IF( 数据!N527&lt;=6,(数据!N527-1)*权重!D$48,              IF(数据!N527&lt;=12, 5*权重!D$48+(数据!N527-6)*权重!D$49,                              5*权重!D$48+6*权重!D$49+(数据!N527-12)*权重!D$51              )
 )</f>
        <v>0.82000000000000006</v>
      </c>
      <c r="O527" s="16">
        <f>IF( 数据!O527&lt;=6,(数据!O527-1)*权重!E$48,              IF(数据!O527&lt;=12, 5*权重!E$48+(数据!O527-6)*权重!E$49,                              5*权重!E$48+6*权重!E$49+(数据!O527-12)*权重!E$51              )
 )</f>
        <v>0</v>
      </c>
      <c r="P527" s="16">
        <f>IF( 数据!P527&lt;=6,(数据!P527-1)*权重!F$48,              IF(数据!P527&lt;=12, 5*权重!F$48+(数据!P527-6)*权重!F$49,                              5*权重!F$48+6*权重!F$49+(数据!P527-12)*权重!F$51              )
 )</f>
        <v>-3.4999999999999996</v>
      </c>
      <c r="Q527" s="16">
        <f>IF( 数据!Q527&lt;=6,(数据!Q527-1)*权重!G$48,              IF(数据!Q527&lt;=12, 5*权重!G$48+(数据!Q527-6)*权重!G$49,                              5*权重!G$48+6*权重!G$49+(数据!Q527-12)*权重!G$51              )
 )</f>
        <v>0</v>
      </c>
      <c r="R527" s="16">
        <f>IF( 数据!R527&lt;=6,(数据!R527-1)*权重!H$48,              IF(数据!R527&lt;=12, 5*权重!H$48+(数据!R527-6)*权重!H$49,                              5*权重!H$48+6*权重!H$49+(数据!R527-12)*权重!H$51              )
 )</f>
        <v>0</v>
      </c>
      <c r="S527" s="16">
        <f>IF( 数据!S527&lt;=6,(数据!S527-1)*权重!I$48,              IF(数据!S527&lt;=12, 5*权重!I$48+(数据!S527-6)*权重!I$49,                              5*权重!I$48+6*权重!I$49+(数据!S527-12)*权重!I$51              )
 )</f>
        <v>15.2</v>
      </c>
      <c r="T527" s="16">
        <f>IF( 数据!T527&lt;=6,(数据!T527-1)*权重!J$48,              IF(数据!T527&lt;=12, 5*权重!J$48+(数据!T527-6)*权重!J$49,                              5*权重!J$48+6*权重!J$49+(数据!T527-12)*权重!J$51              )
 )</f>
        <v>0.79999999999999982</v>
      </c>
      <c r="U527" s="16">
        <f>IF( 数据!U527&lt;=6,(数据!U527-1)*权重!K$48,              IF(数据!U527&lt;=12, 5*权重!K$48+(数据!U527-6)*权重!K$49,                              5*权重!K$48+6*权重!K$49+(数据!U527-12)*权重!K$51              )
 )</f>
        <v>0</v>
      </c>
      <c r="V527" s="16">
        <f>IF( 数据!V527&lt;=6,(数据!V527-1)*权重!L$48,              IF(数据!V527&lt;=12, 5*权重!L$48+(数据!V527-6)*权重!L$49,                              5*权重!L$48+6*权重!L$49+(数据!V527-12)*权重!L$51              )
 )</f>
        <v>5.6666666666666679</v>
      </c>
      <c r="W527" s="16">
        <f>IF( 数据!W527&lt;=6,(数据!W527-1)*权重!M$48,              IF(数据!W527&lt;=12, 5*权重!M$48+(数据!W527-6)*权重!M$49,                              5*权重!M$48+6*权重!M$49+(数据!W527-12)*权重!M$51              )
 )</f>
        <v>-0.53333333333333333</v>
      </c>
      <c r="X527" s="16">
        <f>IF( 数据!X527&lt;=6,(数据!X527-1)*权重!N$48,              IF(数据!X527&lt;=12, 5*权重!N$48+(数据!X527-6)*权重!N$49,                              5*权重!N$48+6*权重!N$49+(数据!X527-12)*权重!N$51              )
 )</f>
        <v>3.1999999999999997</v>
      </c>
      <c r="Y527" s="16">
        <f>IF( 数据!Y527&lt;=6,(数据!Y527-1)*权重!O$48,              IF(数据!Y527&lt;=12, 5*权重!O$48+(数据!Y527-6)*权重!O$49,                              5*权重!O$48+6*权重!O$49+(数据!Y527-12)*权重!O$51              )
 )</f>
        <v>1.2833333333333332</v>
      </c>
      <c r="Z527" s="16">
        <f>IF( 数据!Z527&lt;=6,(数据!Z527-1)*权重!P$48,              IF(数据!Z527&lt;=10, 5*权重!P$48+(数据!Z527-4)*权重!P$50,                              5*权重!P$48+4*权重!P$50+(数据!Z527-10)*权重!P$52              )  )</f>
        <v>-1.425</v>
      </c>
      <c r="AA527" s="16">
        <f>IF( 数据!AA527&lt;=6,(数据!AA527-1)*权重!Q$48,              IF(数据!AA527&lt;=12, 5*权重!Q$48+(数据!AA527-6)*权重!Q$49,                              5*权重!Q$48+6*权重!Q$49+(数据!AA527-12)*权重!Q$51              )
 )</f>
        <v>5.833333333333333</v>
      </c>
      <c r="AB527" s="16">
        <f>IF( 数据!AB527&lt;=6,(数据!AB527-1)*权重!R$48,              IF(数据!AB527&lt;=10, 5*权重!R$48+(数据!AB527-4)*权重!R$50,                              5*权重!R$48+4*权重!R$50+(数据!AB527-10)*权重!R$52              )  )</f>
        <v>56.75</v>
      </c>
      <c r="AC527" s="16">
        <f>IF( 数据!AC527&lt;=6,(数据!AC527-1)*权重!S$48,              IF(数据!AC527&lt;=12, 5*权重!S$48+(数据!AC527-6)*权重!S$49,                              5*权重!S$48+6*权重!S$49+(数据!AC527-12)*权重!S$51              )
 )</f>
        <v>20.183333333333334</v>
      </c>
      <c r="AD527" s="16">
        <f>IF( 数据!AD527&lt;=6,(数据!AD527-1)*权重!T$48,              IF(数据!AD527&lt;=12, 5*权重!T$48+(数据!AD527-6)*权重!T$49,                              5*权重!T$48+6*权重!T$49+(数据!AD527-12)*权重!T$51              )
 )</f>
        <v>-1.2333333333333329</v>
      </c>
      <c r="AE527" s="16">
        <f>IF( 数据!AE527&lt;=6,(数据!AE527-1)*权重!U$48,              IF(数据!AE527&lt;=10, 5*权重!U$48+(数据!AE527-4)*权重!U$50,                              5*权重!U$48+4*权重!U$50+(数据!AE527-10)*权重!U$52              )  )</f>
        <v>-2.4499999999999993</v>
      </c>
      <c r="AF527" s="16">
        <f>IF( 数据!AF527&lt;=6,(数据!AF527-1)*权重!V$48,              IF(数据!AF527&lt;=10, 5*权重!V$48+(数据!AF527-4)*权重!V$50,                              5*权重!V$48+4*权重!V$50+(数据!AF527-10)*权重!V$52              )  )</f>
        <v>7.6125000000000007</v>
      </c>
      <c r="AG527" s="16">
        <f>IF( 数据!AG527&lt;=6,(数据!AG527-1)*权重!W$48,              IF(数据!AG527&lt;=12, 5*权重!W$48+(数据!AG527-6)*权重!W$49,                              5*权重!W$48+6*权重!W$49+(数据!AG527-12)*权重!W$51              )
 )</f>
        <v>6.35</v>
      </c>
      <c r="AH527" s="16">
        <f>IF( 数据!AH527&lt;=6,(数据!AH527-1)*权重!X$48,              IF(数据!AH527&lt;=10, 5*权重!X$48+(数据!AH527-4)*权重!X$50,                              5*权重!X$48+4*权重!X$50+(数据!AH527-10)*权重!X$52              )  )</f>
        <v>-0.27500000000000002</v>
      </c>
      <c r="AI527" s="16">
        <f>IF( 数据!AI527&lt;=6,(数据!AI527-1)*权重!Y$48,              IF(数据!AI527&lt;=12, 5*权重!Y$48+(数据!AI527-6)*权重!Y$49,                              5*权重!Y$48+6*权重!Y$49+(数据!AI527-12)*权重!Y$51              )
 )</f>
        <v>0</v>
      </c>
      <c r="AJ527" s="16">
        <f>IF( 数据!AJ527&lt;=6,(数据!AJ527-1)*权重!Z$48,              IF(数据!AJ527&lt;=10, 5*权重!Z$48+(数据!AJ527-4)*权重!Z$50,                              5*权重!Z$48+4*权重!Z$50+(数据!AJ527-10)*权重!Z$52              )  )</f>
        <v>6.65</v>
      </c>
      <c r="AK527" s="16">
        <f>IF( 数据!AK527&lt;=6,(数据!AK527-1)*权重!AA$48,              IF(数据!AK527&lt;=10, 5*权重!AA$48+(数据!AK527-4)*权重!AA$50,                              5*权重!AA$48+4*权重!AA$50+(数据!AK527-10)*权重!AA$52              )  )</f>
        <v>-0.75000000000000022</v>
      </c>
      <c r="AL527" s="16">
        <f>IF( 数据!AL527&lt;=6,(数据!AL527-1)*权重!AB$48,              IF(数据!AL527&lt;=12, 5*权重!AB$48+(数据!AL527-6)*权重!AB$49,                              5*权重!AB$48+6*权重!AB$49+(数据!AL527-12)*权重!AB$51              )
 )</f>
        <v>13.5</v>
      </c>
      <c r="AM527" s="16">
        <f>IF( 数据!AM527&lt;=6,(数据!AM527-1)*权重!AC$48,              IF(数据!AM527&lt;=12, 5*权重!AC$48+(数据!AM527-6)*权重!AC$49,                              5*权重!AC$48+6*权重!AC$49+(数据!AM527-12)*权重!AC$51              )
 )</f>
        <v>8.8666666666666671</v>
      </c>
      <c r="AN527" s="16">
        <f>IF( 数据!AN527&lt;=6,(数据!AN527-1)*权重!AD$48,              IF(数据!AN527&lt;=12, 5*权重!AD$48+(数据!AN527-6)*权重!AD$49,                              5*权重!AD$48+6*权重!AD$49+(数据!AN527-12)*权重!AD$51              )
 )</f>
        <v>77.333333333333329</v>
      </c>
      <c r="AO527" s="16">
        <f>IF( 数据!AO527&lt;=6,(数据!AO527-1)*权重!AE$48,              IF(数据!AO527&lt;=12, 5*权重!AE$48+(数据!AO527-6)*权重!AE$49,                              5*权重!AE$48+6*权重!AE$49+(数据!AO527-12)*权重!AE$51              )
 )</f>
        <v>22.9</v>
      </c>
      <c r="AP527" s="16">
        <f>IF( 数据!AP527&lt;=6,(数据!AP527-1)*权重!AF$48,              IF(数据!AP527&lt;=12, 5*权重!AF$48+(数据!AP527-6)*权重!AF$49,                              5*权重!AF$48+6*权重!AF$49+(数据!AP527-12)*权重!AF$51              )
 )</f>
        <v>15.433333333333334</v>
      </c>
      <c r="AQ527" s="16">
        <f>IF( 数据!AQ527&lt;=6,(数据!AQ527-1)*权重!AG$48,              IF(数据!AQ527&lt;=12, 5*权重!AG$48+(数据!AQ527-6)*权重!AG$49,                              5*权重!AG$48+6*权重!AG$49+(数据!AQ527-12)*权重!AG$51              )
 )</f>
        <v>21.416666666666668</v>
      </c>
      <c r="AR527" s="16">
        <f>IF( 数据!AR527&lt;=6,(数据!AR527-1)*权重!AH$48,              IF(数据!AR527&lt;=12, 5*权重!AH$48+(数据!AR527-6)*权重!AH$49,                              5*权重!AH$48+6*权重!AH$49+(数据!AR527-12)*权重!AH$51              )
 )</f>
        <v>14.566666666666665</v>
      </c>
      <c r="AS527" s="16">
        <f>IF( 数据!AS527&lt;=6,(数据!AS527-1)*权重!AI$48,              IF(数据!AS527&lt;=12, 5*权重!AI$48+(数据!AS527-6)*权重!AI$49,                              5*权重!AI$48+6*权重!AI$49+(数据!AS527-12)*权重!AI$51              )
 )</f>
        <v>11.400000000000002</v>
      </c>
      <c r="AT527" s="16">
        <f>IF( 数据!AT527&lt;=6,(数据!AT527-1)*权重!AJ$48,              IF(数据!AT527&lt;=12, 5*权重!AJ$48+(数据!AT527-6)*权重!AJ$49,                              5*权重!AJ$48+6*权重!AJ$49+(数据!AT527-12)*权重!AJ$51              )
 )</f>
        <v>81.625</v>
      </c>
      <c r="AU527" s="16">
        <f>IF( 数据!AU527&lt;=6,(数据!AU527-1)*权重!AK$48,              IF(数据!AU527&lt;=12, 5*权重!AK$48+(数据!AU527-6)*权重!AK$49,                              5*权重!AK$48+6*权重!AK$49+(数据!AU527-12)*权重!AK$51              )
 )</f>
        <v>15.099999999999998</v>
      </c>
      <c r="AV527" s="16">
        <f>IF( 数据!AV527&lt;=6,(数据!AV527-1)*权重!AL$48,              IF(数据!AV527&lt;=10, 5*权重!AL$48+(数据!AV527-4)*权重!AL$50,                              5*权重!AL$48+4*权重!AL$50+(数据!AV527-10)*权重!AL$52              )  )</f>
        <v>2.125</v>
      </c>
      <c r="AW527" s="16">
        <f>IF( 数据!AW527&lt;=6,(数据!AW527-1)*权重!AM$48,              IF(数据!AW527&lt;=10, 5*权重!AM$48+(数据!AW527-4)*权重!AM$50,                              5*权重!AM$48+4*权重!AM$50+(数据!AW527-10)*权重!AM$52              )  )</f>
        <v>2.8250000000000002</v>
      </c>
      <c r="AX527" s="16">
        <f>IF( 数据!AX527&lt;=6,(数据!AX527-1)*权重!AN$48,              IF(数据!AX527&lt;=10, 5*权重!AN$48+(数据!AX527-4)*权重!AN$50,                              5*权重!AN$48+4*权重!AN$50+(数据!AX527-10)*权重!AN$52              )  )</f>
        <v>20.95</v>
      </c>
      <c r="AY527" s="8">
        <v>3</v>
      </c>
      <c r="AZ527" s="8">
        <v>1</v>
      </c>
      <c r="BA527" s="8">
        <v>1</v>
      </c>
      <c r="BB527" s="8">
        <v>1</v>
      </c>
      <c r="BC527" s="8">
        <v>1</v>
      </c>
      <c r="BD527" s="8">
        <v>4</v>
      </c>
      <c r="BE527" s="8">
        <v>1</v>
      </c>
      <c r="BF527" s="8">
        <v>3</v>
      </c>
      <c r="BG527" s="8">
        <v>2</v>
      </c>
      <c r="BH527" s="8">
        <v>2</v>
      </c>
      <c r="BI527" s="8">
        <v>2</v>
      </c>
      <c r="BJ527" s="8" t="s">
        <v>26</v>
      </c>
      <c r="BK527" s="8" t="s">
        <v>20</v>
      </c>
      <c r="BL527" s="8">
        <v>15</v>
      </c>
      <c r="BM527" s="8" t="s">
        <v>26</v>
      </c>
      <c r="BN527" s="8"/>
      <c r="BO527" s="8">
        <v>1</v>
      </c>
      <c r="BP527" s="34">
        <v>46568</v>
      </c>
      <c r="BQ527" s="8" t="s">
        <v>21</v>
      </c>
      <c r="BR527" s="8" t="s">
        <v>156</v>
      </c>
    </row>
    <row r="528" spans="1:70" ht="15.5" thickBot="1" x14ac:dyDescent="0.35">
      <c r="A528" s="8" t="s">
        <v>26</v>
      </c>
      <c r="B528" s="16">
        <f t="shared" si="20"/>
        <v>410.33666666666659</v>
      </c>
      <c r="C528" s="8" t="s">
        <v>882</v>
      </c>
      <c r="D528" s="8" t="s">
        <v>154</v>
      </c>
      <c r="E528" s="33">
        <v>1</v>
      </c>
      <c r="F528" s="8">
        <v>0</v>
      </c>
      <c r="G528" s="8" t="s">
        <v>33</v>
      </c>
      <c r="H528" s="8" t="s">
        <v>848</v>
      </c>
      <c r="I528" s="8">
        <v>21</v>
      </c>
      <c r="J528" s="8">
        <v>138</v>
      </c>
      <c r="K528" s="8">
        <v>160</v>
      </c>
      <c r="L528" s="16">
        <f>IF( 数据!L528&lt;=6,(数据!L528-1)*权重!B$48,              IF(数据!L528&lt;=12, 5*权重!B$48+(数据!L528-6)*权重!B$49,                              5*权重!B$48+6*权重!B$49+(数据!L528-12)*权重!B$51              )
 )</f>
        <v>3.4666666666666668</v>
      </c>
      <c r="M528" s="16">
        <f>IF( 数据!M528&lt;=6,(数据!M528-1)*权重!C$48,              IF(数据!M528&lt;=12, 5*权重!C$48+(数据!M528-6)*权重!C$49,                              5*权重!C$48+6*权重!C$49+(数据!M528-12)*权重!C$51              )
 )</f>
        <v>1.7</v>
      </c>
      <c r="N528" s="16">
        <f>IF( 数据!N528&lt;=6,(数据!N528-1)*权重!D$48,              IF(数据!N528&lt;=12, 5*权重!D$48+(数据!N528-6)*权重!D$49,                              5*权重!D$48+6*权重!D$49+(数据!N528-12)*权重!D$51              )
 )</f>
        <v>0.52833333333333332</v>
      </c>
      <c r="O528" s="16">
        <f>IF( 数据!O528&lt;=6,(数据!O528-1)*权重!E$48,              IF(数据!O528&lt;=12, 5*权重!E$48+(数据!O528-6)*权重!E$49,                              5*权重!E$48+6*权重!E$49+(数据!O528-12)*权重!E$51              )
 )</f>
        <v>0</v>
      </c>
      <c r="P528" s="16">
        <f>IF( 数据!P528&lt;=6,(数据!P528-1)*权重!F$48,              IF(数据!P528&lt;=12, 5*权重!F$48+(数据!P528-6)*权重!F$49,                              5*权重!F$48+6*权重!F$49+(数据!P528-12)*权重!F$51              )
 )</f>
        <v>-2.7333333333333329</v>
      </c>
      <c r="Q528" s="16">
        <f>IF( 数据!Q528&lt;=6,(数据!Q528-1)*权重!G$48,              IF(数据!Q528&lt;=12, 5*权重!G$48+(数据!Q528-6)*权重!G$49,                              5*权重!G$48+6*权重!G$49+(数据!Q528-12)*权重!G$51              )
 )</f>
        <v>0</v>
      </c>
      <c r="R528" s="16">
        <f>IF( 数据!R528&lt;=6,(数据!R528-1)*权重!H$48,              IF(数据!R528&lt;=12, 5*权重!H$48+(数据!R528-6)*权重!H$49,                              5*权重!H$48+6*权重!H$49+(数据!R528-12)*权重!H$51              )
 )</f>
        <v>0</v>
      </c>
      <c r="S528" s="16">
        <f>IF( 数据!S528&lt;=6,(数据!S528-1)*权重!I$48,              IF(数据!S528&lt;=12, 5*权重!I$48+(数据!S528-6)*权重!I$49,                              5*权重!I$48+6*权重!I$49+(数据!S528-12)*权重!I$51              )
 )</f>
        <v>19.299999999999997</v>
      </c>
      <c r="T528" s="16">
        <f>IF( 数据!T528&lt;=6,(数据!T528-1)*权重!J$48,              IF(数据!T528&lt;=12, 5*权重!J$48+(数据!T528-6)*权重!J$49,                              5*权重!J$48+6*权重!J$49+(数据!T528-12)*权重!J$51              )
 )</f>
        <v>3.5</v>
      </c>
      <c r="U528" s="16">
        <f>IF( 数据!U528&lt;=6,(数据!U528-1)*权重!K$48,              IF(数据!U528&lt;=12, 5*权重!K$48+(数据!U528-6)*权重!K$49,                              5*权重!K$48+6*权重!K$49+(数据!U528-12)*权重!K$51              )
 )</f>
        <v>0</v>
      </c>
      <c r="V528" s="16">
        <f>IF( 数据!V528&lt;=6,(数据!V528-1)*权重!L$48,              IF(数据!V528&lt;=12, 5*权重!L$48+(数据!V528-6)*权重!L$49,                              5*权重!L$48+6*权重!L$49+(数据!V528-12)*权重!L$51              )
 )</f>
        <v>7.1333333333333346</v>
      </c>
      <c r="W528" s="16">
        <f>IF( 数据!W528&lt;=6,(数据!W528-1)*权重!M$48,              IF(数据!W528&lt;=12, 5*权重!M$48+(数据!W528-6)*权重!M$49,                              5*权重!M$48+6*权重!M$49+(数据!W528-12)*权重!M$51              )
 )</f>
        <v>0.1333333333333333</v>
      </c>
      <c r="X528" s="16">
        <f>IF( 数据!X528&lt;=6,(数据!X528-1)*权重!N$48,              IF(数据!X528&lt;=12, 5*权重!N$48+(数据!X528-6)*权重!N$49,                              5*权重!N$48+6*权重!N$49+(数据!X528-12)*权重!N$51              )
 )</f>
        <v>2.2999999999999998</v>
      </c>
      <c r="Y528" s="16">
        <f>IF( 数据!Y528&lt;=6,(数据!Y528-1)*权重!O$48,              IF(数据!Y528&lt;=12, 5*权重!O$48+(数据!Y528-6)*权重!O$49,                              5*权重!O$48+6*权重!O$49+(数据!Y528-12)*权重!O$51              )
 )</f>
        <v>1.6166666666666667</v>
      </c>
      <c r="Z528" s="16">
        <f>IF( 数据!Z528&lt;=6,(数据!Z528-1)*权重!P$48,              IF(数据!Z528&lt;=10, 5*权重!P$48+(数据!Z528-4)*权重!P$50,                              5*权重!P$48+4*权重!P$50+(数据!Z528-10)*权重!P$52              )  )</f>
        <v>-0.72500000000000009</v>
      </c>
      <c r="AA528" s="16">
        <f>IF( 数据!AA528&lt;=6,(数据!AA528-1)*权重!Q$48,              IF(数据!AA528&lt;=12, 5*权重!Q$48+(数据!AA528-6)*权重!Q$49,                              5*权重!Q$48+6*权重!Q$49+(数据!AA528-12)*权重!Q$51              )
 )</f>
        <v>4.5</v>
      </c>
      <c r="AB528" s="16">
        <f>IF( 数据!AB528&lt;=6,(数据!AB528-1)*权重!R$48,              IF(数据!AB528&lt;=10, 5*权重!R$48+(数据!AB528-4)*权重!R$50,                              5*权重!R$48+4*权重!R$50+(数据!AB528-10)*权重!R$52              )  )</f>
        <v>56</v>
      </c>
      <c r="AC528" s="16">
        <f>IF( 数据!AC528&lt;=6,(数据!AC528-1)*权重!S$48,              IF(数据!AC528&lt;=12, 5*权重!S$48+(数据!AC528-6)*权重!S$49,                              5*权重!S$48+6*权重!S$49+(数据!AC528-12)*权重!S$51              )
 )</f>
        <v>20.183333333333334</v>
      </c>
      <c r="AD528" s="16">
        <f>IF( 数据!AD528&lt;=6,(数据!AD528-1)*权重!T$48,              IF(数据!AD528&lt;=12, 5*权重!T$48+(数据!AD528-6)*权重!T$49,                              5*权重!T$48+6*权重!T$49+(数据!AD528-12)*权重!T$51              )
 )</f>
        <v>-1.2333333333333329</v>
      </c>
      <c r="AE528" s="16">
        <f>IF( 数据!AE528&lt;=6,(数据!AE528-1)*权重!U$48,              IF(数据!AE528&lt;=10, 5*权重!U$48+(数据!AE528-4)*权重!U$50,                              5*权重!U$48+4*权重!U$50+(数据!AE528-10)*权重!U$52              )  )</f>
        <v>-3.2749999999999995</v>
      </c>
      <c r="AF528" s="16">
        <f>IF( 数据!AF528&lt;=6,(数据!AF528-1)*权重!V$48,              IF(数据!AF528&lt;=10, 5*权重!V$48+(数据!AF528-4)*权重!V$50,                              5*权重!V$48+4*权重!V$50+(数据!AF528-10)*权重!V$52              )  )</f>
        <v>6.8250000000000011</v>
      </c>
      <c r="AG528" s="16">
        <f>IF( 数据!AG528&lt;=6,(数据!AG528-1)*权重!W$48,              IF(数据!AG528&lt;=12, 5*权重!W$48+(数据!AG528-6)*权重!W$49,                              5*权重!W$48+6*权重!W$49+(数据!AG528-12)*权重!W$51              )
 )</f>
        <v>3.3</v>
      </c>
      <c r="AH528" s="16">
        <f>IF( 数据!AH528&lt;=6,(数据!AH528-1)*权重!X$48,              IF(数据!AH528&lt;=10, 5*权重!X$48+(数据!AH528-4)*权重!X$50,                              5*权重!X$48+4*权重!X$50+(数据!AH528-10)*权重!X$52              )  )</f>
        <v>-4.9999999999999989E-2</v>
      </c>
      <c r="AI528" s="16">
        <f>IF( 数据!AI528&lt;=6,(数据!AI528-1)*权重!Y$48,              IF(数据!AI528&lt;=12, 5*权重!Y$48+(数据!AI528-6)*权重!Y$49,                              5*权重!Y$48+6*权重!Y$49+(数据!AI528-12)*权重!Y$51              )
 )</f>
        <v>0.26666666666666666</v>
      </c>
      <c r="AJ528" s="16">
        <f>IF( 数据!AJ528&lt;=6,(数据!AJ528-1)*权重!Z$48,              IF(数据!AJ528&lt;=10, 5*权重!Z$48+(数据!AJ528-4)*权重!Z$50,                              5*权重!Z$48+4*权重!Z$50+(数据!AJ528-10)*权重!Z$52              )  )</f>
        <v>8.6625000000000014</v>
      </c>
      <c r="AK528" s="16">
        <f>IF( 数据!AK528&lt;=6,(数据!AK528-1)*权重!AA$48,              IF(数据!AK528&lt;=10, 5*权重!AA$48+(数据!AK528-4)*权重!AA$50,                              5*权重!AA$48+4*权重!AA$50+(数据!AK528-10)*权重!AA$52              )  )</f>
        <v>-1.625</v>
      </c>
      <c r="AL528" s="16">
        <f>IF( 数据!AL528&lt;=6,(数据!AL528-1)*权重!AB$48,              IF(数据!AL528&lt;=12, 5*权重!AB$48+(数据!AL528-6)*权重!AB$49,                              5*权重!AB$48+6*权重!AB$49+(数据!AL528-12)*权重!AB$51              )
 )</f>
        <v>13.5</v>
      </c>
      <c r="AM528" s="16">
        <f>IF( 数据!AM528&lt;=6,(数据!AM528-1)*权重!AC$48,              IF(数据!AM528&lt;=12, 5*权重!AC$48+(数据!AM528-6)*权重!AC$49,                              5*权重!AC$48+6*权重!AC$49+(数据!AM528-12)*权重!AC$51              )
 )</f>
        <v>9.2333333333333343</v>
      </c>
      <c r="AN528" s="16">
        <f>IF( 数据!AN528&lt;=6,(数据!AN528-1)*权重!AD$48,              IF(数据!AN528&lt;=12, 5*权重!AD$48+(数据!AN528-6)*权重!AD$49,                              5*权重!AD$48+6*权重!AD$49+(数据!AN528-12)*权重!AD$51              )
 )</f>
        <v>82.0625</v>
      </c>
      <c r="AO528" s="16">
        <f>IF( 数据!AO528&lt;=6,(数据!AO528-1)*权重!AE$48,              IF(数据!AO528&lt;=12, 5*权重!AE$48+(数据!AO528-6)*权重!AE$49,                              5*权重!AE$48+6*权重!AE$49+(数据!AO528-12)*权重!AE$51              )
 )</f>
        <v>6.9666666666666668</v>
      </c>
      <c r="AP528" s="16">
        <f>IF( 数据!AP528&lt;=6,(数据!AP528-1)*权重!AF$48,              IF(数据!AP528&lt;=12, 5*权重!AF$48+(数据!AP528-6)*权重!AF$49,                              5*权重!AF$48+6*权重!AF$49+(数据!AP528-12)*权重!AF$51              )
 )</f>
        <v>17.366666666666667</v>
      </c>
      <c r="AQ528" s="16">
        <f>IF( 数据!AQ528&lt;=6,(数据!AQ528-1)*权重!AG$48,              IF(数据!AQ528&lt;=12, 5*权重!AG$48+(数据!AQ528-6)*权重!AG$49,                              5*权重!AG$48+6*权重!AG$49+(数据!AQ528-12)*权重!AG$51              )
 )</f>
        <v>18.316666666666666</v>
      </c>
      <c r="AR528" s="16">
        <f>IF( 数据!AR528&lt;=6,(数据!AR528-1)*权重!AH$48,              IF(数据!AR528&lt;=12, 5*权重!AH$48+(数据!AR528-6)*权重!AH$49,                              5*权重!AH$48+6*权重!AH$49+(数据!AR528-12)*权重!AH$51              )
 )</f>
        <v>13.399999999999999</v>
      </c>
      <c r="AS528" s="16">
        <f>IF( 数据!AS528&lt;=6,(数据!AS528-1)*权重!AI$48,              IF(数据!AS528&lt;=12, 5*权重!AI$48+(数据!AS528-6)*权重!AI$49,                              5*权重!AI$48+6*权重!AI$49+(数据!AS528-12)*权重!AI$51              )
 )</f>
        <v>0.56666666666666687</v>
      </c>
      <c r="AT528" s="16">
        <f>IF( 数据!AT528&lt;=6,(数据!AT528-1)*权重!AJ$48,              IF(数据!AT528&lt;=12, 5*权重!AJ$48+(数据!AT528-6)*权重!AJ$49,                              5*权重!AJ$48+6*权重!AJ$49+(数据!AT528-12)*权重!AJ$51              )
 )</f>
        <v>76.75</v>
      </c>
      <c r="AU528" s="16">
        <f>IF( 数据!AU528&lt;=6,(数据!AU528-1)*权重!AK$48,              IF(数据!AU528&lt;=12, 5*权重!AK$48+(数据!AU528-6)*权重!AK$49,                              5*权重!AK$48+6*权重!AK$49+(数据!AU528-12)*权重!AK$51              )
 )</f>
        <v>14.499999999999998</v>
      </c>
      <c r="AV528" s="16">
        <f>IF( 数据!AV528&lt;=6,(数据!AV528-1)*权重!AL$48,              IF(数据!AV528&lt;=10, 5*权重!AL$48+(数据!AV528-4)*权重!AL$50,                              5*权重!AL$48+4*权重!AL$50+(数据!AV528-10)*权重!AL$52              )  )</f>
        <v>3.8250000000000002</v>
      </c>
      <c r="AW528" s="16">
        <f>IF( 数据!AW528&lt;=6,(数据!AW528-1)*权重!AM$48,              IF(数据!AW528&lt;=10, 5*权重!AM$48+(数据!AW528-4)*权重!AM$50,                              5*权重!AM$48+4*权重!AM$50+(数据!AW528-10)*权重!AM$52              )  )</f>
        <v>2.5750000000000002</v>
      </c>
      <c r="AX528" s="16">
        <f>IF( 数据!AX528&lt;=6,(数据!AX528-1)*权重!AN$48,              IF(数据!AX528&lt;=10, 5*权重!AN$48+(数据!AX528-4)*权重!AN$50,                              5*权重!AN$48+4*权重!AN$50+(数据!AX528-10)*权重!AN$52              )  )</f>
        <v>21.5</v>
      </c>
      <c r="AY528" s="8">
        <v>3</v>
      </c>
      <c r="AZ528" s="8">
        <v>1</v>
      </c>
      <c r="BA528" s="8">
        <v>3</v>
      </c>
      <c r="BB528" s="8">
        <v>2</v>
      </c>
      <c r="BC528" s="8">
        <v>2</v>
      </c>
      <c r="BD528" s="8">
        <v>2</v>
      </c>
      <c r="BE528" s="8">
        <v>3</v>
      </c>
      <c r="BF528" s="8">
        <v>2</v>
      </c>
      <c r="BG528" s="8">
        <v>1</v>
      </c>
      <c r="BH528" s="8">
        <v>3</v>
      </c>
      <c r="BI528" s="8">
        <v>3</v>
      </c>
      <c r="BJ528" s="8" t="s">
        <v>26</v>
      </c>
      <c r="BK528" s="8" t="s">
        <v>20</v>
      </c>
      <c r="BL528" s="8">
        <v>14</v>
      </c>
      <c r="BM528" s="8" t="s">
        <v>26</v>
      </c>
      <c r="BN528" s="8"/>
      <c r="BO528" s="8" t="s">
        <v>26</v>
      </c>
      <c r="BP528" s="34">
        <v>48029</v>
      </c>
      <c r="BQ528" s="8" t="s">
        <v>21</v>
      </c>
      <c r="BR528" s="8" t="s">
        <v>156</v>
      </c>
    </row>
    <row r="529" spans="1:70" ht="15.5" thickBot="1" x14ac:dyDescent="0.35">
      <c r="A529" s="8" t="s">
        <v>26</v>
      </c>
      <c r="B529" s="16">
        <f t="shared" si="20"/>
        <v>385.61583333333334</v>
      </c>
      <c r="C529" s="8" t="s">
        <v>883</v>
      </c>
      <c r="D529" s="8" t="s">
        <v>154</v>
      </c>
      <c r="E529" s="33">
        <v>1</v>
      </c>
      <c r="F529" s="8">
        <v>0</v>
      </c>
      <c r="G529" s="8" t="s">
        <v>28</v>
      </c>
      <c r="H529" s="8" t="s">
        <v>221</v>
      </c>
      <c r="I529" s="8">
        <v>30</v>
      </c>
      <c r="J529" s="8">
        <v>130</v>
      </c>
      <c r="K529" s="8">
        <v>145</v>
      </c>
      <c r="L529" s="16">
        <f>IF( 数据!L529&lt;=6,(数据!L529-1)*权重!B$48,              IF(数据!L529&lt;=12, 5*权重!B$48+(数据!L529-6)*权重!B$49,                              5*权重!B$48+6*权重!B$49+(数据!L529-12)*权重!B$51              )
 )</f>
        <v>3.9333333333333331</v>
      </c>
      <c r="M529" s="16">
        <f>IF( 数据!M529&lt;=6,(数据!M529-1)*权重!C$48,              IF(数据!M529&lt;=12, 5*权重!C$48+(数据!M529-6)*权重!C$49,                              5*权重!C$48+6*权重!C$49+(数据!M529-12)*权重!C$51              )
 )</f>
        <v>0.5</v>
      </c>
      <c r="N529" s="16">
        <f>IF( 数据!N529&lt;=6,(数据!N529-1)*权重!D$48,              IF(数据!N529&lt;=12, 5*权重!D$48+(数据!N529-6)*权重!D$49,                              5*权重!D$48+6*权重!D$49+(数据!N529-12)*权重!D$51              )
 )</f>
        <v>0.27</v>
      </c>
      <c r="O529" s="16">
        <f>IF( 数据!O529&lt;=6,(数据!O529-1)*权重!E$48,              IF(数据!O529&lt;=12, 5*权重!E$48+(数据!O529-6)*权重!E$49,                              5*权重!E$48+6*权重!E$49+(数据!O529-12)*权重!E$51              )
 )</f>
        <v>0</v>
      </c>
      <c r="P529" s="16">
        <f>IF( 数据!P529&lt;=6,(数据!P529-1)*权重!F$48,              IF(数据!P529&lt;=12, 5*权重!F$48+(数据!P529-6)*权重!F$49,                              5*权重!F$48+6*权重!F$49+(数据!P529-12)*权重!F$51              )
 )</f>
        <v>-3.5166666666666662</v>
      </c>
      <c r="Q529" s="16">
        <f>IF( 数据!Q529&lt;=6,(数据!Q529-1)*权重!G$48,              IF(数据!Q529&lt;=12, 5*权重!G$48+(数据!Q529-6)*权重!G$49,                              5*权重!G$48+6*权重!G$49+(数据!Q529-12)*权重!G$51              )
 )</f>
        <v>0</v>
      </c>
      <c r="R529" s="16">
        <f>IF( 数据!R529&lt;=6,(数据!R529-1)*权重!H$48,              IF(数据!R529&lt;=12, 5*权重!H$48+(数据!R529-6)*权重!H$49,                              5*权重!H$48+6*权重!H$49+(数据!R529-12)*权重!H$51              )
 )</f>
        <v>0</v>
      </c>
      <c r="S529" s="16">
        <f>IF( 数据!S529&lt;=6,(数据!S529-1)*权重!I$48,              IF(数据!S529&lt;=12, 5*权重!I$48+(数据!S529-6)*权重!I$49,                              5*权重!I$48+6*权重!I$49+(数据!S529-12)*权重!I$51              )
 )</f>
        <v>13.666666666666666</v>
      </c>
      <c r="T529" s="16">
        <f>IF( 数据!T529&lt;=6,(数据!T529-1)*权重!J$48,              IF(数据!T529&lt;=12, 5*权重!J$48+(数据!T529-6)*权重!J$49,                              5*权重!J$48+6*权重!J$49+(数据!T529-12)*权重!J$51              )
 )</f>
        <v>0.29999999999999982</v>
      </c>
      <c r="U529" s="16">
        <f>IF( 数据!U529&lt;=6,(数据!U529-1)*权重!K$48,              IF(数据!U529&lt;=12, 5*权重!K$48+(数据!U529-6)*权重!K$49,                              5*权重!K$48+6*权重!K$49+(数据!U529-12)*权重!K$51              )
 )</f>
        <v>0</v>
      </c>
      <c r="V529" s="16">
        <f>IF( 数据!V529&lt;=6,(数据!V529-1)*权重!L$48,              IF(数据!V529&lt;=12, 5*权重!L$48+(数据!V529-6)*权重!L$49,                              5*权重!L$48+6*权重!L$49+(数据!V529-12)*权重!L$51              )
 )</f>
        <v>6.0333333333333341</v>
      </c>
      <c r="W529" s="16">
        <f>IF( 数据!W529&lt;=6,(数据!W529-1)*权重!M$48,              IF(数据!W529&lt;=12, 5*权重!M$48+(数据!W529-6)*权重!M$49,                              5*权重!M$48+6*权重!M$49+(数据!W529-12)*权重!M$51              )
 )</f>
        <v>-0.5</v>
      </c>
      <c r="X529" s="16">
        <f>IF( 数据!X529&lt;=6,(数据!X529-1)*权重!N$48,              IF(数据!X529&lt;=12, 5*权重!N$48+(数据!X529-6)*权重!N$49,                              5*权重!N$48+6*权重!N$49+(数据!X529-12)*权重!N$51              )
 )</f>
        <v>1.7999999999999998</v>
      </c>
      <c r="Y529" s="16">
        <f>IF( 数据!Y529&lt;=6,(数据!Y529-1)*权重!O$48,              IF(数据!Y529&lt;=12, 5*权重!O$48+(数据!Y529-6)*权重!O$49,                              5*权重!O$48+6*权重!O$49+(数据!Y529-12)*权重!O$51              )
 )</f>
        <v>1.6166666666666667</v>
      </c>
      <c r="Z529" s="16">
        <f>IF( 数据!Z529&lt;=6,(数据!Z529-1)*权重!P$48,              IF(数据!Z529&lt;=10, 5*权重!P$48+(数据!Z529-4)*权重!P$50,                              5*权重!P$48+4*权重!P$50+(数据!Z529-10)*权重!P$52              )  )</f>
        <v>-1.7250000000000001</v>
      </c>
      <c r="AA529" s="16">
        <f>IF( 数据!AA529&lt;=6,(数据!AA529-1)*权重!Q$48,              IF(数据!AA529&lt;=12, 5*权重!Q$48+(数据!AA529-6)*权重!Q$49,                              5*权重!Q$48+6*权重!Q$49+(数据!AA529-12)*权重!Q$51              )
 )</f>
        <v>5.166666666666667</v>
      </c>
      <c r="AB529" s="16">
        <f>IF( 数据!AB529&lt;=6,(数据!AB529-1)*权重!R$48,              IF(数据!AB529&lt;=10, 5*权重!R$48+(数据!AB529-4)*权重!R$50,                              5*权重!R$48+4*权重!R$50+(数据!AB529-10)*权重!R$52              )  )</f>
        <v>57.5</v>
      </c>
      <c r="AC529" s="16">
        <f>IF( 数据!AC529&lt;=6,(数据!AC529-1)*权重!S$48,              IF(数据!AC529&lt;=12, 5*权重!S$48+(数据!AC529-6)*权重!S$49,                              5*权重!S$48+6*权重!S$49+(数据!AC529-12)*权重!S$51              )
 )</f>
        <v>20.866666666666667</v>
      </c>
      <c r="AD529" s="16">
        <f>IF( 数据!AD529&lt;=6,(数据!AD529-1)*权重!T$48,              IF(数据!AD529&lt;=12, 5*权重!T$48+(数据!AD529-6)*权重!T$49,                              5*权重!T$48+6*权重!T$49+(数据!AD529-12)*权重!T$51              )
 )</f>
        <v>-1.2333333333333329</v>
      </c>
      <c r="AE529" s="16">
        <f>IF( 数据!AE529&lt;=6,(数据!AE529-1)*权重!U$48,              IF(数据!AE529&lt;=10, 5*权重!U$48+(数据!AE529-4)*权重!U$50,                              5*权重!U$48+4*权重!U$50+(数据!AE529-10)*权重!U$52              )  )</f>
        <v>-1.7999999999999994</v>
      </c>
      <c r="AF529" s="16">
        <f>IF( 数据!AF529&lt;=6,(数据!AF529-1)*权重!V$48,              IF(数据!AF529&lt;=10, 5*权重!V$48+(数据!AF529-4)*权重!V$50,                              5*权重!V$48+4*权重!V$50+(数据!AF529-10)*权重!V$52              )  )</f>
        <v>7.3500000000000005</v>
      </c>
      <c r="AG529" s="16">
        <f>IF( 数据!AG529&lt;=6,(数据!AG529-1)*权重!W$48,              IF(数据!AG529&lt;=12, 5*权重!W$48+(数据!AG529-6)*权重!W$49,                              5*权重!W$48+6*权重!W$49+(数据!AG529-12)*权重!W$51              )
 )</f>
        <v>3.75</v>
      </c>
      <c r="AH529" s="16">
        <f>IF( 数据!AH529&lt;=6,(数据!AH529-1)*权重!X$48,              IF(数据!AH529&lt;=10, 5*权重!X$48+(数据!AH529-4)*权重!X$50,                              5*权重!X$48+4*权重!X$50+(数据!AH529-10)*权重!X$52              )  )</f>
        <v>0.28749999999999998</v>
      </c>
      <c r="AI529" s="16">
        <f>IF( 数据!AI529&lt;=6,(数据!AI529-1)*权重!Y$48,              IF(数据!AI529&lt;=12, 5*权重!Y$48+(数据!AI529-6)*权重!Y$49,                              5*权重!Y$48+6*权重!Y$49+(数据!AI529-12)*权重!Y$51              )
 )</f>
        <v>0.53333333333333333</v>
      </c>
      <c r="AJ529" s="16">
        <f>IF( 数据!AJ529&lt;=6,(数据!AJ529-1)*权重!Z$48,              IF(数据!AJ529&lt;=10, 5*权重!Z$48+(数据!AJ529-4)*权重!Z$50,                              5*权重!Z$48+4*权重!Z$50+(数据!AJ529-10)*权重!Z$52              )  )</f>
        <v>9.8375000000000004</v>
      </c>
      <c r="AK529" s="16">
        <f>IF( 数据!AK529&lt;=6,(数据!AK529-1)*权重!AA$48,              IF(数据!AK529&lt;=10, 5*权重!AA$48+(数据!AK529-4)*权重!AA$50,                              5*权重!AA$48+4*权重!AA$50+(数据!AK529-10)*权重!AA$52              )  )</f>
        <v>-0.92500000000000004</v>
      </c>
      <c r="AL529" s="16">
        <f>IF( 数据!AL529&lt;=6,(数据!AL529-1)*权重!AB$48,              IF(数据!AL529&lt;=12, 5*权重!AB$48+(数据!AL529-6)*权重!AB$49,                              5*权重!AB$48+6*权重!AB$49+(数据!AL529-12)*权重!AB$51              )
 )</f>
        <v>13.5</v>
      </c>
      <c r="AM529" s="16">
        <f>IF( 数据!AM529&lt;=6,(数据!AM529-1)*权重!AC$48,              IF(数据!AM529&lt;=12, 5*权重!AC$48+(数据!AM529-6)*权重!AC$49,                              5*权重!AC$48+6*权重!AC$49+(数据!AM529-12)*权重!AC$51              )
 )</f>
        <v>8.8666666666666671</v>
      </c>
      <c r="AN529" s="16">
        <f>IF( 数据!AN529&lt;=6,(数据!AN529-1)*权重!AD$48,              IF(数据!AN529&lt;=12, 5*权重!AD$48+(数据!AN529-6)*权重!AD$49,                              5*权重!AD$48+6*权重!AD$49+(数据!AN529-12)*权重!AD$51              )
 )</f>
        <v>72.604166666666671</v>
      </c>
      <c r="AO529" s="16">
        <f>IF( 数据!AO529&lt;=6,(数据!AO529-1)*权重!AE$48,              IF(数据!AO529&lt;=12, 5*权重!AE$48+(数据!AO529-6)*权重!AE$49,                              5*权重!AE$48+6*权重!AE$49+(数据!AO529-12)*权重!AE$51              )
 )</f>
        <v>6.9666666666666668</v>
      </c>
      <c r="AP529" s="16">
        <f>IF( 数据!AP529&lt;=6,(数据!AP529-1)*权重!AF$48,              IF(数据!AP529&lt;=12, 5*权重!AF$48+(数据!AP529-6)*权重!AF$49,                              5*权重!AF$48+6*权重!AF$49+(数据!AP529-12)*权重!AF$51              )
 )</f>
        <v>15.433333333333334</v>
      </c>
      <c r="AQ529" s="16">
        <f>IF( 数据!AQ529&lt;=6,(数据!AQ529-1)*权重!AG$48,              IF(数据!AQ529&lt;=12, 5*权重!AG$48+(数据!AQ529-6)*权重!AG$49,                              5*权重!AG$48+6*权重!AG$49+(数据!AQ529-12)*权重!AG$51              )
 )</f>
        <v>19.350000000000001</v>
      </c>
      <c r="AR529" s="16">
        <f>IF( 数据!AR529&lt;=6,(数据!AR529-1)*权重!AH$48,              IF(数据!AR529&lt;=12, 5*权重!AH$48+(数据!AR529-6)*权重!AH$49,                              5*权重!AH$48+6*权重!AH$49+(数据!AR529-12)*权重!AH$51              )
 )</f>
        <v>15.733333333333333</v>
      </c>
      <c r="AS529" s="16">
        <f>IF( 数据!AS529&lt;=6,(数据!AS529-1)*权重!AI$48,              IF(数据!AS529&lt;=12, 5*权重!AI$48+(数据!AS529-6)*权重!AI$49,                              5*权重!AI$48+6*权重!AI$49+(数据!AS529-12)*权重!AI$51              )
 )</f>
        <v>4.416666666666667</v>
      </c>
      <c r="AT529" s="16">
        <f>IF( 数据!AT529&lt;=6,(数据!AT529-1)*权重!AJ$48,              IF(数据!AT529&lt;=12, 5*权重!AJ$48+(数据!AT529-6)*权重!AJ$49,                              5*权重!AJ$48+6*权重!AJ$49+(数据!AT529-12)*权重!AJ$51              )
 )</f>
        <v>60.770833333333343</v>
      </c>
      <c r="AU529" s="16">
        <f>IF( 数据!AU529&lt;=6,(数据!AU529-1)*权重!AK$48,              IF(数据!AU529&lt;=12, 5*权重!AK$48+(数据!AU529-6)*权重!AK$49,                              5*权重!AK$48+6*权重!AK$49+(数据!AU529-12)*权重!AK$51              )
 )</f>
        <v>14.499999999999998</v>
      </c>
      <c r="AV529" s="16">
        <f>IF( 数据!AV529&lt;=6,(数据!AV529-1)*权重!AL$48,              IF(数据!AV529&lt;=10, 5*权重!AL$48+(数据!AV529-4)*权重!AL$50,                              5*权重!AL$48+4*权重!AL$50+(数据!AV529-10)*权重!AL$52              )  )</f>
        <v>3.4</v>
      </c>
      <c r="AW529" s="16">
        <f>IF( 数据!AW529&lt;=6,(数据!AW529-1)*权重!AM$48,              IF(数据!AW529&lt;=10, 5*权重!AM$48+(数据!AW529-4)*权重!AM$50,                              5*权重!AM$48+4*权重!AM$50+(数据!AW529-10)*权重!AM$52              )  )</f>
        <v>3.45</v>
      </c>
      <c r="AX529" s="16">
        <f>IF( 数据!AX529&lt;=6,(数据!AX529-1)*权重!AN$48,              IF(数据!AX529&lt;=10, 5*权重!AN$48+(数据!AX529-4)*权重!AN$50,                              5*权重!AN$48+4*权重!AN$50+(数据!AX529-10)*权重!AN$52              )  )</f>
        <v>22.912499999999998</v>
      </c>
      <c r="AY529" s="8">
        <v>2</v>
      </c>
      <c r="AZ529" s="8">
        <v>2</v>
      </c>
      <c r="BA529" s="8">
        <v>1</v>
      </c>
      <c r="BB529" s="8">
        <v>3</v>
      </c>
      <c r="BC529" s="8">
        <v>1</v>
      </c>
      <c r="BD529" s="8">
        <v>1</v>
      </c>
      <c r="BE529" s="8">
        <v>4</v>
      </c>
      <c r="BF529" s="8">
        <v>1</v>
      </c>
      <c r="BG529" s="8">
        <v>3</v>
      </c>
      <c r="BH529" s="8">
        <v>1</v>
      </c>
      <c r="BI529" s="8">
        <v>1</v>
      </c>
      <c r="BJ529" s="8" t="s">
        <v>26</v>
      </c>
      <c r="BK529" s="8" t="s">
        <v>20</v>
      </c>
      <c r="BL529" s="8">
        <v>16</v>
      </c>
      <c r="BM529" s="8" t="s">
        <v>26</v>
      </c>
      <c r="BN529" s="8"/>
      <c r="BO529" s="8">
        <v>7</v>
      </c>
      <c r="BP529" s="34">
        <v>46568</v>
      </c>
      <c r="BQ529" s="8" t="s">
        <v>21</v>
      </c>
      <c r="BR529" s="8" t="s">
        <v>156</v>
      </c>
    </row>
    <row r="530" spans="1:70" ht="15.5" thickBot="1" x14ac:dyDescent="0.35">
      <c r="A530" s="8" t="s">
        <v>26</v>
      </c>
      <c r="B530" s="16">
        <f t="shared" si="20"/>
        <v>449.16166666666669</v>
      </c>
      <c r="C530" s="8" t="s">
        <v>884</v>
      </c>
      <c r="D530" s="8" t="s">
        <v>484</v>
      </c>
      <c r="E530" s="33">
        <v>0.81</v>
      </c>
      <c r="F530" s="8">
        <v>0</v>
      </c>
      <c r="G530" s="8" t="s">
        <v>33</v>
      </c>
      <c r="H530" s="8" t="s">
        <v>369</v>
      </c>
      <c r="I530" s="8">
        <v>27</v>
      </c>
      <c r="J530" s="8">
        <v>150</v>
      </c>
      <c r="K530" s="8">
        <v>150</v>
      </c>
      <c r="L530" s="16">
        <f>IF( 数据!L530&lt;=6,(数据!L530-1)*权重!B$48,              IF(数据!L530&lt;=12, 5*权重!B$48+(数据!L530-6)*权重!B$49,                              5*权重!B$48+6*权重!B$49+(数据!L530-12)*权重!B$51              )
 )</f>
        <v>3.4666666666666668</v>
      </c>
      <c r="M530" s="16">
        <f>IF( 数据!M530&lt;=6,(数据!M530-1)*权重!C$48,              IF(数据!M530&lt;=12, 5*权重!C$48+(数据!M530-6)*权重!C$49,                              5*权重!C$48+6*权重!C$49+(数据!M530-12)*权重!C$51              )
 )</f>
        <v>1.3333333333333335</v>
      </c>
      <c r="N530" s="16">
        <f>IF( 数据!N530&lt;=6,(数据!N530-1)*权重!D$48,              IF(数据!N530&lt;=12, 5*权重!D$48+(数据!N530-6)*权重!D$49,                              5*权重!D$48+6*权重!D$49+(数据!N530-12)*权重!D$51              )
 )</f>
        <v>-0.82999999999999985</v>
      </c>
      <c r="O530" s="16">
        <f>IF( 数据!O530&lt;=6,(数据!O530-1)*权重!E$48,              IF(数据!O530&lt;=12, 5*权重!E$48+(数据!O530-6)*权重!E$49,                              5*权重!E$48+6*权重!E$49+(数据!O530-12)*权重!E$51              )
 )</f>
        <v>0</v>
      </c>
      <c r="P530" s="16">
        <f>IF( 数据!P530&lt;=6,(数据!P530-1)*权重!F$48,              IF(数据!P530&lt;=12, 5*权重!F$48+(数据!P530-6)*权重!F$49,                              5*权重!F$48+6*权重!F$49+(数据!P530-12)*权重!F$51              )
 )</f>
        <v>-3.1166666666666663</v>
      </c>
      <c r="Q530" s="16">
        <f>IF( 数据!Q530&lt;=6,(数据!Q530-1)*权重!G$48,              IF(数据!Q530&lt;=12, 5*权重!G$48+(数据!Q530-6)*权重!G$49,                              5*权重!G$48+6*权重!G$49+(数据!Q530-12)*权重!G$51              )
 )</f>
        <v>0</v>
      </c>
      <c r="R530" s="16">
        <f>IF( 数据!R530&lt;=6,(数据!R530-1)*权重!H$48,              IF(数据!R530&lt;=12, 5*权重!H$48+(数据!R530-6)*权重!H$49,                              5*权重!H$48+6*权重!H$49+(数据!R530-12)*权重!H$51              )
 )</f>
        <v>0</v>
      </c>
      <c r="S530" s="16">
        <f>IF( 数据!S530&lt;=6,(数据!S530-1)*权重!I$48,              IF(数据!S530&lt;=12, 5*权重!I$48+(数据!S530-6)*权重!I$49,                              5*权重!I$48+6*权重!I$49+(数据!S530-12)*权重!I$51              )
 )</f>
        <v>17.933333333333334</v>
      </c>
      <c r="T530" s="16">
        <f>IF( 数据!T530&lt;=6,(数据!T530-1)*权重!J$48,              IF(数据!T530&lt;=12, 5*权重!J$48+(数据!T530-6)*权重!J$49,                              5*权重!J$48+6*权重!J$49+(数据!T530-12)*权重!J$51              )
 )</f>
        <v>1.2999999999999998</v>
      </c>
      <c r="U530" s="16">
        <f>IF( 数据!U530&lt;=6,(数据!U530-1)*权重!K$48,              IF(数据!U530&lt;=12, 5*权重!K$48+(数据!U530-6)*权重!K$49,                              5*权重!K$48+6*权重!K$49+(数据!U530-12)*权重!K$51              )
 )</f>
        <v>0</v>
      </c>
      <c r="V530" s="16">
        <f>IF( 数据!V530&lt;=6,(数据!V530-1)*权重!L$48,              IF(数据!V530&lt;=12, 5*权重!L$48+(数据!V530-6)*权重!L$49,                              5*权重!L$48+6*权重!L$49+(数据!V530-12)*权重!L$51              )
 )</f>
        <v>5.6666666666666679</v>
      </c>
      <c r="W530" s="16">
        <f>IF( 数据!W530&lt;=6,(数据!W530-1)*权重!M$48,              IF(数据!W530&lt;=12, 5*权重!M$48+(数据!W530-6)*权重!M$49,                              5*权重!M$48+6*权重!M$49+(数据!W530-12)*权重!M$51              )
 )</f>
        <v>0.1333333333333333</v>
      </c>
      <c r="X530" s="16">
        <f>IF( 数据!X530&lt;=6,(数据!X530-1)*权重!N$48,              IF(数据!X530&lt;=12, 5*权重!N$48+(数据!X530-6)*权重!N$49,                              5*权重!N$48+6*权重!N$49+(数据!X530-12)*权重!N$51              )
 )</f>
        <v>1.8833333333333333</v>
      </c>
      <c r="Y530" s="16">
        <f>IF( 数据!Y530&lt;=6,(数据!Y530-1)*权重!O$48,              IF(数据!Y530&lt;=12, 5*权重!O$48+(数据!Y530-6)*权重!O$49,                              5*权重!O$48+6*权重!O$49+(数据!Y530-12)*权重!O$51              )
 )</f>
        <v>1.2833333333333332</v>
      </c>
      <c r="Z530" s="16">
        <f>IF( 数据!Z530&lt;=6,(数据!Z530-1)*权重!P$48,              IF(数据!Z530&lt;=10, 5*权重!P$48+(数据!Z530-4)*权重!P$50,                              5*权重!P$48+4*权重!P$50+(数据!Z530-10)*权重!P$52              )  )</f>
        <v>-1.425</v>
      </c>
      <c r="AA530" s="16">
        <f>IF( 数据!AA530&lt;=6,(数据!AA530-1)*权重!Q$48,              IF(数据!AA530&lt;=12, 5*权重!Q$48+(数据!AA530-6)*权重!Q$49,                              5*权重!Q$48+6*权重!Q$49+(数据!AA530-12)*权重!Q$51              )
 )</f>
        <v>5.833333333333333</v>
      </c>
      <c r="AB530" s="16">
        <f>IF( 数据!AB530&lt;=6,(数据!AB530-1)*权重!R$48,              IF(数据!AB530&lt;=10, 5*权重!R$48+(数据!AB530-4)*权重!R$50,                              5*权重!R$48+4*权重!R$50+(数据!AB530-10)*权重!R$52              )  )</f>
        <v>58.25</v>
      </c>
      <c r="AC530" s="16">
        <f>IF( 数据!AC530&lt;=6,(数据!AC530-1)*权重!S$48,              IF(数据!AC530&lt;=12, 5*权重!S$48+(数据!AC530-6)*权重!S$49,                              5*权重!S$48+6*权重!S$49+(数据!AC530-12)*权重!S$51              )
 )</f>
        <v>18.75</v>
      </c>
      <c r="AD530" s="16">
        <f>IF( 数据!AD530&lt;=6,(数据!AD530-1)*权重!T$48,              IF(数据!AD530&lt;=12, 5*权重!T$48+(数据!AD530-6)*权重!T$49,                              5*权重!T$48+6*权重!T$49+(数据!AD530-12)*权重!T$51              )
 )</f>
        <v>-1.5999999999999996</v>
      </c>
      <c r="AE530" s="16">
        <f>IF( 数据!AE530&lt;=6,(数据!AE530-1)*权重!U$48,              IF(数据!AE530&lt;=10, 5*权重!U$48+(数据!AE530-4)*权重!U$50,                              5*权重!U$48+4*权重!U$50+(数据!AE530-10)*权重!U$52              )  )</f>
        <v>-1.3999999999999995</v>
      </c>
      <c r="AF530" s="16">
        <f>IF( 数据!AF530&lt;=6,(数据!AF530-1)*权重!V$48,              IF(数据!AF530&lt;=10, 5*权重!V$48+(数据!AF530-4)*权重!V$50,                              5*权重!V$48+4*权重!V$50+(数据!AF530-10)*权重!V$52              )  )</f>
        <v>7.0875000000000004</v>
      </c>
      <c r="AG530" s="16">
        <f>IF( 数据!AG530&lt;=6,(数据!AG530-1)*权重!W$48,              IF(数据!AG530&lt;=12, 5*权重!W$48+(数据!AG530-6)*权重!W$49,                              5*权重!W$48+6*权重!W$49+(数据!AG530-12)*权重!W$51              )
 )</f>
        <v>3.0999999999999996</v>
      </c>
      <c r="AH530" s="16">
        <f>IF( 数据!AH530&lt;=6,(数据!AH530-1)*权重!X$48,              IF(数据!AH530&lt;=10, 5*权重!X$48+(数据!AH530-4)*权重!X$50,                              5*权重!X$48+4*权重!X$50+(数据!AH530-10)*权重!X$52              )  )</f>
        <v>-4.9999999999999989E-2</v>
      </c>
      <c r="AI530" s="16">
        <f>IF( 数据!AI530&lt;=6,(数据!AI530-1)*权重!Y$48,              IF(数据!AI530&lt;=12, 5*权重!Y$48+(数据!AI530-6)*权重!Y$49,                              5*权重!Y$48+6*权重!Y$49+(数据!AI530-12)*权重!Y$51              )
 )</f>
        <v>0.26666666666666666</v>
      </c>
      <c r="AJ530" s="16">
        <f>IF( 数据!AJ530&lt;=6,(数据!AJ530-1)*权重!Z$48,              IF(数据!AJ530&lt;=10, 5*权重!Z$48+(数据!AJ530-4)*权重!Z$50,                              5*权重!Z$48+4*权重!Z$50+(数据!AJ530-10)*权重!Z$52              )  )</f>
        <v>8.0750000000000011</v>
      </c>
      <c r="AK530" s="16">
        <f>IF( 数据!AK530&lt;=6,(数据!AK530-1)*权重!AA$48,              IF(数据!AK530&lt;=10, 5*权重!AA$48+(数据!AK530-4)*权重!AA$50,                              5*权重!AA$48+4*权重!AA$50+(数据!AK530-10)*权重!AA$52              )  )</f>
        <v>-1.1000000000000001</v>
      </c>
      <c r="AL530" s="16">
        <f>IF( 数据!AL530&lt;=6,(数据!AL530-1)*权重!AB$48,              IF(数据!AL530&lt;=12, 5*权重!AB$48+(数据!AL530-6)*权重!AB$49,                              5*权重!AB$48+6*权重!AB$49+(数据!AL530-12)*权重!AB$51              )
 )</f>
        <v>15.3</v>
      </c>
      <c r="AM530" s="16">
        <f>IF( 数据!AM530&lt;=6,(数据!AM530-1)*权重!AC$48,              IF(数据!AM530&lt;=12, 5*权重!AC$48+(数据!AM530-6)*权重!AC$49,                              5*权重!AC$48+6*权重!AC$49+(数据!AM530-12)*权重!AC$51              )
 )</f>
        <v>8.3666666666666671</v>
      </c>
      <c r="AN530" s="16">
        <f>IF( 数据!AN530&lt;=6,(数据!AN530-1)*权重!AD$48,              IF(数据!AN530&lt;=12, 5*权重!AD$48+(数据!AN530-6)*权重!AD$49,                              5*权重!AD$48+6*权重!AD$49+(数据!AN530-12)*权重!AD$51              )
 )</f>
        <v>91.520833333333329</v>
      </c>
      <c r="AO530" s="16">
        <f>IF( 数据!AO530&lt;=6,(数据!AO530-1)*权重!AE$48,              IF(数据!AO530&lt;=12, 5*权重!AE$48+(数据!AO530-6)*权重!AE$49,                              5*权重!AE$48+6*权重!AE$49+(数据!AO530-12)*权重!AE$51              )
 )</f>
        <v>15.1</v>
      </c>
      <c r="AP530" s="16">
        <f>IF( 数据!AP530&lt;=6,(数据!AP530-1)*权重!AF$48,              IF(数据!AP530&lt;=12, 5*权重!AF$48+(数据!AP530-6)*权重!AF$49,                              5*权重!AF$48+6*权重!AF$49+(数据!AP530-12)*权重!AF$51              )
 )</f>
        <v>16.399999999999999</v>
      </c>
      <c r="AQ530" s="16">
        <f>IF( 数据!AQ530&lt;=6,(数据!AQ530-1)*权重!AG$48,              IF(数据!AQ530&lt;=12, 5*权重!AG$48+(数据!AQ530-6)*权重!AG$49,                              5*权重!AG$48+6*权重!AG$49+(数据!AQ530-12)*权重!AG$51              )
 )</f>
        <v>19.866666666666667</v>
      </c>
      <c r="AR530" s="16">
        <f>IF( 数据!AR530&lt;=6,(数据!AR530-1)*权重!AH$48,              IF(数据!AR530&lt;=12, 5*权重!AH$48+(数据!AR530-6)*权重!AH$49,                              5*权重!AH$48+6*权重!AH$49+(数据!AR530-12)*权重!AH$51              )
 )</f>
        <v>14.566666666666665</v>
      </c>
      <c r="AS530" s="16">
        <f>IF( 数据!AS530&lt;=6,(数据!AS530-1)*权重!AI$48,              IF(数据!AS530&lt;=12, 5*权重!AI$48+(数据!AS530-6)*权重!AI$49,                              5*权重!AI$48+6*权重!AI$49+(数据!AS530-12)*权重!AI$51              )
 )</f>
        <v>7.6000000000000014</v>
      </c>
      <c r="AT530" s="16">
        <f>IF( 数据!AT530&lt;=6,(数据!AT530-1)*权重!AJ$48,              IF(数据!AT530&lt;=12, 5*权重!AJ$48+(数据!AT530-6)*权重!AJ$49,                              5*权重!AJ$48+6*权重!AJ$49+(数据!AT530-12)*权重!AJ$51              )
 )</f>
        <v>91.375</v>
      </c>
      <c r="AU530" s="16">
        <f>IF( 数据!AU530&lt;=6,(数据!AU530-1)*权重!AK$48,              IF(数据!AU530&lt;=12, 5*权重!AK$48+(数据!AU530-6)*权重!AK$49,                              5*权重!AK$48+6*权重!AK$49+(数据!AU530-12)*权重!AK$51              )
 )</f>
        <v>14.499999999999998</v>
      </c>
      <c r="AV530" s="16">
        <f>IF( 数据!AV530&lt;=6,(数据!AV530-1)*权重!AL$48,              IF(数据!AV530&lt;=10, 5*权重!AL$48+(数据!AV530-4)*权重!AL$50,                              5*权重!AL$48+4*权重!AL$50+(数据!AV530-10)*权重!AL$52              )  )</f>
        <v>3.8250000000000002</v>
      </c>
      <c r="AW530" s="16">
        <f>IF( 数据!AW530&lt;=6,(数据!AW530-1)*权重!AM$48,              IF(数据!AW530&lt;=10, 5*权重!AM$48+(数据!AW530-4)*权重!AM$50,                              5*权重!AM$48+4*权重!AM$50+(数据!AW530-10)*权重!AM$52              )  )</f>
        <v>3.8250000000000002</v>
      </c>
      <c r="AX530" s="16">
        <f>IF( 数据!AX530&lt;=6,(数据!AX530-1)*权重!AN$48,              IF(数据!AX530&lt;=10, 5*权重!AN$48+(数据!AX530-4)*权重!AN$50,                              5*权重!AN$48+4*权重!AN$50+(数据!AX530-10)*权重!AN$52              )  )</f>
        <v>22.074999999999999</v>
      </c>
      <c r="AY530" s="8">
        <v>3</v>
      </c>
      <c r="AZ530" s="8">
        <v>3</v>
      </c>
      <c r="BA530" s="8">
        <v>2</v>
      </c>
      <c r="BB530" s="8">
        <v>3</v>
      </c>
      <c r="BC530" s="8">
        <v>3</v>
      </c>
      <c r="BD530" s="8">
        <v>1</v>
      </c>
      <c r="BE530" s="8">
        <v>3</v>
      </c>
      <c r="BF530" s="8">
        <v>3</v>
      </c>
      <c r="BG530" s="8">
        <v>2</v>
      </c>
      <c r="BH530" s="8">
        <v>4</v>
      </c>
      <c r="BI530" s="8">
        <v>2</v>
      </c>
      <c r="BJ530" s="8" t="s">
        <v>26</v>
      </c>
      <c r="BK530" s="8" t="s">
        <v>249</v>
      </c>
      <c r="BL530" s="8">
        <v>12</v>
      </c>
      <c r="BM530" s="8" t="s">
        <v>26</v>
      </c>
      <c r="BN530" s="8"/>
      <c r="BO530" s="8">
        <v>3</v>
      </c>
      <c r="BP530" s="34">
        <v>46934</v>
      </c>
      <c r="BQ530" s="8" t="s">
        <v>21</v>
      </c>
      <c r="BR530" s="8" t="s">
        <v>156</v>
      </c>
    </row>
    <row r="531" spans="1:70" ht="15.5" thickBot="1" x14ac:dyDescent="0.35">
      <c r="A531" s="8" t="s">
        <v>26</v>
      </c>
      <c r="B531" s="16">
        <f t="shared" si="20"/>
        <v>414.83916666666664</v>
      </c>
      <c r="C531" s="8" t="s">
        <v>885</v>
      </c>
      <c r="D531" s="8" t="s">
        <v>154</v>
      </c>
      <c r="E531" s="33">
        <v>1</v>
      </c>
      <c r="F531" s="8">
        <v>0</v>
      </c>
      <c r="G531" s="8" t="s">
        <v>155</v>
      </c>
      <c r="H531" s="8" t="s">
        <v>485</v>
      </c>
      <c r="I531" s="8">
        <v>25</v>
      </c>
      <c r="J531" s="8">
        <v>144</v>
      </c>
      <c r="K531" s="8">
        <v>147</v>
      </c>
      <c r="L531" s="16">
        <f>IF( 数据!L531&lt;=6,(数据!L531-1)*权重!B$48,              IF(数据!L531&lt;=12, 5*权重!B$48+(数据!L531-6)*权重!B$49,                              5*权重!B$48+6*权重!B$49+(数据!L531-12)*权重!B$51              )
 )</f>
        <v>3</v>
      </c>
      <c r="M531" s="16">
        <f>IF( 数据!M531&lt;=6,(数据!M531-1)*权重!C$48,              IF(数据!M531&lt;=12, 5*权重!C$48+(数据!M531-6)*权重!C$49,                              5*权重!C$48+6*权重!C$49+(数据!M531-12)*权重!C$51              )
 )</f>
        <v>0.5</v>
      </c>
      <c r="N531" s="16">
        <f>IF( 数据!N531&lt;=6,(数据!N531-1)*权重!D$48,              IF(数据!N531&lt;=12, 5*权重!D$48+(数据!N531-6)*权重!D$49,                              5*权重!D$48+6*权重!D$49+(数据!N531-12)*权重!D$51              )
 )</f>
        <v>-0.82999999999999985</v>
      </c>
      <c r="O531" s="16">
        <f>IF( 数据!O531&lt;=6,(数据!O531-1)*权重!E$48,              IF(数据!O531&lt;=12, 5*权重!E$48+(数据!O531-6)*权重!E$49,                              5*权重!E$48+6*权重!E$49+(数据!O531-12)*权重!E$51              )
 )</f>
        <v>0</v>
      </c>
      <c r="P531" s="16">
        <f>IF( 数据!P531&lt;=6,(数据!P531-1)*权重!F$48,              IF(数据!P531&lt;=12, 5*权重!F$48+(数据!P531-6)*权重!F$49,                              5*权重!F$48+6*权重!F$49+(数据!P531-12)*权重!F$51              )
 )</f>
        <v>-2.7333333333333329</v>
      </c>
      <c r="Q531" s="16">
        <f>IF( 数据!Q531&lt;=6,(数据!Q531-1)*权重!G$48,              IF(数据!Q531&lt;=12, 5*权重!G$48+(数据!Q531-6)*权重!G$49,                              5*权重!G$48+6*权重!G$49+(数据!Q531-12)*权重!G$51              )
 )</f>
        <v>0</v>
      </c>
      <c r="R531" s="16">
        <f>IF( 数据!R531&lt;=6,(数据!R531-1)*权重!H$48,              IF(数据!R531&lt;=12, 5*权重!H$48+(数据!R531-6)*权重!H$49,                              5*权重!H$48+6*权重!H$49+(数据!R531-12)*权重!H$51              )
 )</f>
        <v>0</v>
      </c>
      <c r="S531" s="16">
        <f>IF( 数据!S531&lt;=6,(数据!S531-1)*权重!I$48,              IF(数据!S531&lt;=12, 5*权重!I$48+(数据!S531-6)*权重!I$49,                              5*权重!I$48+6*权重!I$49+(数据!S531-12)*权重!I$51              )
 )</f>
        <v>15.2</v>
      </c>
      <c r="T531" s="16">
        <f>IF( 数据!T531&lt;=6,(数据!T531-1)*权重!J$48,              IF(数据!T531&lt;=12, 5*权重!J$48+(数据!T531-6)*权重!J$49,                              5*权重!J$48+6*权重!J$49+(数据!T531-12)*权重!J$51              )
 )</f>
        <v>-0.20000000000000018</v>
      </c>
      <c r="U531" s="16">
        <f>IF( 数据!U531&lt;=6,(数据!U531-1)*权重!K$48,              IF(数据!U531&lt;=12, 5*权重!K$48+(数据!U531-6)*权重!K$49,                              5*权重!K$48+6*权重!K$49+(数据!U531-12)*权重!K$51              )
 )</f>
        <v>0</v>
      </c>
      <c r="V531" s="16">
        <f>IF( 数据!V531&lt;=6,(数据!V531-1)*权重!L$48,              IF(数据!V531&lt;=12, 5*权重!L$48+(数据!V531-6)*权重!L$49,                              5*权重!L$48+6*权重!L$49+(数据!V531-12)*权重!L$51              )
 )</f>
        <v>7.5000000000000009</v>
      </c>
      <c r="W531" s="16">
        <f>IF( 数据!W531&lt;=6,(数据!W531-1)*权重!M$48,              IF(数据!W531&lt;=12, 5*权重!M$48+(数据!W531-6)*权重!M$49,                              5*权重!M$48+6*权重!M$49+(数据!W531-12)*权重!M$51              )
 )</f>
        <v>-0.53333333333333333</v>
      </c>
      <c r="X531" s="16">
        <f>IF( 数据!X531&lt;=6,(数据!X531-1)*权重!N$48,              IF(数据!X531&lt;=12, 5*权重!N$48+(数据!X531-6)*权重!N$49,                              5*权重!N$48+6*权重!N$49+(数据!X531-12)*权重!N$51              )
 )</f>
        <v>2.2166666666666663</v>
      </c>
      <c r="Y531" s="16">
        <f>IF( 数据!Y531&lt;=6,(数据!Y531-1)*权重!O$48,              IF(数据!Y531&lt;=12, 5*权重!O$48+(数据!Y531-6)*权重!O$49,                              5*权重!O$48+6*权重!O$49+(数据!Y531-12)*权重!O$51              )
 )</f>
        <v>1.6166666666666667</v>
      </c>
      <c r="Z531" s="16">
        <f>IF( 数据!Z531&lt;=6,(数据!Z531-1)*权重!P$48,              IF(数据!Z531&lt;=10, 5*权重!P$48+(数据!Z531-4)*权重!P$50,                              5*权重!P$48+4*权重!P$50+(数据!Z531-10)*权重!P$52              )  )</f>
        <v>-0.90000000000000013</v>
      </c>
      <c r="AA531" s="16">
        <f>IF( 数据!AA531&lt;=6,(数据!AA531-1)*权重!Q$48,              IF(数据!AA531&lt;=12, 5*权重!Q$48+(数据!AA531-6)*权重!Q$49,                              5*权重!Q$48+6*权重!Q$49+(数据!AA531-12)*权重!Q$51              )
 )</f>
        <v>4.5</v>
      </c>
      <c r="AB531" s="16">
        <f>IF( 数据!AB531&lt;=6,(数据!AB531-1)*权重!R$48,              IF(数据!AB531&lt;=10, 5*权重!R$48+(数据!AB531-4)*权重!R$50,                              5*权重!R$48+4*权重!R$50+(数据!AB531-10)*权重!R$52              )  )</f>
        <v>56.75</v>
      </c>
      <c r="AC531" s="16">
        <f>IF( 数据!AC531&lt;=6,(数据!AC531-1)*权重!S$48,              IF(数据!AC531&lt;=12, 5*权重!S$48+(数据!AC531-6)*权重!S$49,                              5*权重!S$48+6*权重!S$49+(数据!AC531-12)*权重!S$51              )
 )</f>
        <v>19.5</v>
      </c>
      <c r="AD531" s="16">
        <f>IF( 数据!AD531&lt;=6,(数据!AD531-1)*权重!T$48,              IF(数据!AD531&lt;=12, 5*权重!T$48+(数据!AD531-6)*权重!T$49,                              5*权重!T$48+6*权重!T$49+(数据!AD531-12)*权重!T$51              )
 )</f>
        <v>-1.5999999999999996</v>
      </c>
      <c r="AE531" s="16">
        <f>IF( 数据!AE531&lt;=6,(数据!AE531-1)*权重!U$48,              IF(数据!AE531&lt;=10, 5*权重!U$48+(数据!AE531-4)*权重!U$50,                              5*权重!U$48+4*权重!U$50+(数据!AE531-10)*权重!U$52              )  )</f>
        <v>-2.4499999999999993</v>
      </c>
      <c r="AF531" s="16">
        <f>IF( 数据!AF531&lt;=6,(数据!AF531-1)*权重!V$48,              IF(数据!AF531&lt;=10, 5*权重!V$48+(数据!AF531-4)*权重!V$50,                              5*权重!V$48+4*权重!V$50+(数据!AF531-10)*权重!V$52              )  )</f>
        <v>3.24</v>
      </c>
      <c r="AG531" s="16">
        <f>IF( 数据!AG531&lt;=6,(数据!AG531-1)*权重!W$48,              IF(数据!AG531&lt;=12, 5*权重!W$48+(数据!AG531-6)*权重!W$49,                              5*权重!W$48+6*权重!W$49+(数据!AG531-12)*权重!W$51              )
 )</f>
        <v>3.4999999999999996</v>
      </c>
      <c r="AH531" s="16">
        <f>IF( 数据!AH531&lt;=6,(数据!AH531-1)*权重!X$48,              IF(数据!AH531&lt;=10, 5*权重!X$48+(数据!AH531-4)*权重!X$50,                              5*权重!X$48+4*权重!X$50+(数据!AH531-10)*权重!X$52              )  )</f>
        <v>-4.9999999999999989E-2</v>
      </c>
      <c r="AI531" s="16">
        <f>IF( 数据!AI531&lt;=6,(数据!AI531-1)*权重!Y$48,              IF(数据!AI531&lt;=12, 5*权重!Y$48+(数据!AI531-6)*权重!Y$49,                              5*权重!Y$48+6*权重!Y$49+(数据!AI531-12)*权重!Y$51              )
 )</f>
        <v>0.8</v>
      </c>
      <c r="AJ531" s="16">
        <f>IF( 数据!AJ531&lt;=6,(数据!AJ531-1)*权重!Z$48,              IF(数据!AJ531&lt;=10, 5*权重!Z$48+(数据!AJ531-4)*权重!Z$50,                              5*权重!Z$48+4*权重!Z$50+(数据!AJ531-10)*权重!Z$52              )  )</f>
        <v>8.0750000000000011</v>
      </c>
      <c r="AK531" s="16">
        <f>IF( 数据!AK531&lt;=6,(数据!AK531-1)*权重!AA$48,              IF(数据!AK531&lt;=10, 5*权重!AA$48+(数据!AK531-4)*权重!AA$50,                              5*权重!AA$48+4*权重!AA$50+(数据!AK531-10)*权重!AA$52              )  )</f>
        <v>-1.4000000000000001</v>
      </c>
      <c r="AL531" s="16">
        <f>IF( 数据!AL531&lt;=6,(数据!AL531-1)*权重!AB$48,              IF(数据!AL531&lt;=12, 5*权重!AB$48+(数据!AL531-6)*权重!AB$49,                              5*权重!AB$48+6*权重!AB$49+(数据!AL531-12)*权重!AB$51              )
 )</f>
        <v>13.5</v>
      </c>
      <c r="AM531" s="16">
        <f>IF( 数据!AM531&lt;=6,(数据!AM531-1)*权重!AC$48,              IF(数据!AM531&lt;=12, 5*权重!AC$48+(数据!AM531-6)*权重!AC$49,                              5*权重!AC$48+6*权重!AC$49+(数据!AM531-12)*权重!AC$51              )
 )</f>
        <v>8.8666666666666671</v>
      </c>
      <c r="AN531" s="16">
        <f>IF( 数据!AN531&lt;=6,(数据!AN531-1)*权重!AD$48,              IF(数据!AN531&lt;=12, 5*权重!AD$48+(数据!AN531-6)*权重!AD$49,                              5*权重!AD$48+6*权重!AD$49+(数据!AN531-12)*权重!AD$51              )
 )</f>
        <v>86.791666666666657</v>
      </c>
      <c r="AO531" s="16">
        <f>IF( 数据!AO531&lt;=6,(数据!AO531-1)*权重!AE$48,              IF(数据!AO531&lt;=12, 5*权重!AE$48+(数据!AO531-6)*权重!AE$49,                              5*权重!AE$48+6*权重!AE$49+(数据!AO531-12)*权重!AE$51              )
 )</f>
        <v>6.9666666666666668</v>
      </c>
      <c r="AP531" s="16">
        <f>IF( 数据!AP531&lt;=6,(数据!AP531-1)*权重!AF$48,              IF(数据!AP531&lt;=12, 5*权重!AF$48+(数据!AP531-6)*权重!AF$49,                              5*权重!AF$48+6*权重!AF$49+(数据!AP531-12)*权重!AF$51              )
 )</f>
        <v>16.399999999999999</v>
      </c>
      <c r="AQ531" s="16">
        <f>IF( 数据!AQ531&lt;=6,(数据!AQ531-1)*权重!AG$48,              IF(数据!AQ531&lt;=12, 5*权重!AG$48+(数据!AQ531-6)*权重!AG$49,                              5*权重!AG$48+6*权重!AG$49+(数据!AQ531-12)*权重!AG$51              )
 )</f>
        <v>19.866666666666667</v>
      </c>
      <c r="AR531" s="16">
        <f>IF( 数据!AR531&lt;=6,(数据!AR531-1)*权重!AH$48,              IF(数据!AR531&lt;=12, 5*权重!AH$48+(数据!AR531-6)*权重!AH$49,                              5*权重!AH$48+6*权重!AH$49+(数据!AR531-12)*权重!AH$51              )
 )</f>
        <v>14.566666666666665</v>
      </c>
      <c r="AS531" s="16">
        <f>IF( 数据!AS531&lt;=6,(数据!AS531-1)*权重!AI$48,              IF(数据!AS531&lt;=12, 5*权重!AI$48+(数据!AS531-6)*权重!AI$49,                              5*权重!AI$48+6*权重!AI$49+(数据!AS531-12)*权重!AI$51              )
 )</f>
        <v>0.56666666666666687</v>
      </c>
      <c r="AT531" s="16">
        <f>IF( 数据!AT531&lt;=6,(数据!AT531-1)*权重!AJ$48,              IF(数据!AT531&lt;=12, 5*权重!AJ$48+(数据!AT531-6)*权重!AJ$49,                              5*权重!AJ$48+6*权重!AJ$49+(数据!AT531-12)*权重!AJ$51              )
 )</f>
        <v>86.5</v>
      </c>
      <c r="AU531" s="16">
        <f>IF( 数据!AU531&lt;=6,(数据!AU531-1)*权重!AK$48,              IF(数据!AU531&lt;=12, 5*权重!AK$48+(数据!AU531-6)*权重!AK$49,                              5*权重!AK$48+6*权重!AK$49+(数据!AU531-12)*权重!AK$51              )
 )</f>
        <v>15.399999999999999</v>
      </c>
      <c r="AV531" s="16">
        <f>IF( 数据!AV531&lt;=6,(数据!AV531-1)*权重!AL$48,              IF(数据!AV531&lt;=10, 5*权重!AL$48+(数据!AV531-4)*权重!AL$50,                              5*权重!AL$48+4*权重!AL$50+(数据!AV531-10)*权重!AL$52              )  )</f>
        <v>2.9749999999999996</v>
      </c>
      <c r="AW531" s="16">
        <f>IF( 数据!AW531&lt;=6,(数据!AW531-1)*权重!AM$48,              IF(数据!AW531&lt;=10, 5*权重!AM$48+(数据!AW531-4)*权重!AM$50,                              5*权重!AM$48+4*权重!AM$50+(数据!AW531-10)*权重!AM$52              )  )</f>
        <v>3.8250000000000002</v>
      </c>
      <c r="AX531" s="16">
        <f>IF( 数据!AX531&lt;=6,(数据!AX531-1)*权重!AN$48,              IF(数据!AX531&lt;=10, 5*权重!AN$48+(数据!AX531-4)*权重!AN$50,                              5*权重!AN$48+4*权重!AN$50+(数据!AX531-10)*权重!AN$52              )  )</f>
        <v>22.912499999999998</v>
      </c>
      <c r="AY531" s="8">
        <v>1</v>
      </c>
      <c r="AZ531" s="8">
        <v>3</v>
      </c>
      <c r="BA531" s="8">
        <v>2</v>
      </c>
      <c r="BB531" s="8">
        <v>1</v>
      </c>
      <c r="BC531" s="8">
        <v>4</v>
      </c>
      <c r="BD531" s="8">
        <v>1</v>
      </c>
      <c r="BE531" s="8">
        <v>1</v>
      </c>
      <c r="BF531" s="8">
        <v>3</v>
      </c>
      <c r="BG531" s="8">
        <v>2</v>
      </c>
      <c r="BH531" s="8">
        <v>1</v>
      </c>
      <c r="BI531" s="8">
        <v>4</v>
      </c>
      <c r="BJ531" s="8" t="s">
        <v>26</v>
      </c>
      <c r="BK531" s="8" t="s">
        <v>20</v>
      </c>
      <c r="BL531" s="8">
        <v>14</v>
      </c>
      <c r="BM531" s="8" t="s">
        <v>26</v>
      </c>
      <c r="BN531" s="8"/>
      <c r="BO531" s="8">
        <v>26</v>
      </c>
      <c r="BP531" s="34">
        <v>46203</v>
      </c>
      <c r="BQ531" s="8" t="s">
        <v>21</v>
      </c>
      <c r="BR531" s="8" t="s">
        <v>156</v>
      </c>
    </row>
    <row r="532" spans="1:70" ht="15.5" thickBot="1" x14ac:dyDescent="0.35">
      <c r="A532" s="8" t="s">
        <v>26</v>
      </c>
      <c r="B532" s="16">
        <f t="shared" si="20"/>
        <v>418.3033333333334</v>
      </c>
      <c r="C532" s="8" t="s">
        <v>886</v>
      </c>
      <c r="D532" s="8" t="s">
        <v>154</v>
      </c>
      <c r="E532" s="33">
        <v>1</v>
      </c>
      <c r="F532" s="8">
        <v>0</v>
      </c>
      <c r="G532" s="8" t="s">
        <v>33</v>
      </c>
      <c r="H532" s="8" t="s">
        <v>430</v>
      </c>
      <c r="I532" s="8">
        <v>29</v>
      </c>
      <c r="J532" s="8">
        <v>142</v>
      </c>
      <c r="K532" s="8">
        <v>142</v>
      </c>
      <c r="L532" s="16">
        <f>IF( 数据!L532&lt;=6,(数据!L532-1)*权重!B$48,              IF(数据!L532&lt;=12, 5*权重!B$48+(数据!L532-6)*权重!B$49,                              5*权重!B$48+6*权重!B$49+(数据!L532-12)*权重!B$51              )
 )</f>
        <v>3.4666666666666668</v>
      </c>
      <c r="M532" s="16">
        <f>IF( 数据!M532&lt;=6,(数据!M532-1)*权重!C$48,              IF(数据!M532&lt;=12, 5*权重!C$48+(数据!M532-6)*权重!C$49,                              5*权重!C$48+6*权重!C$49+(数据!M532-12)*权重!C$51              )
 )</f>
        <v>1.3333333333333335</v>
      </c>
      <c r="N532" s="16">
        <f>IF( 数据!N532&lt;=6,(数据!N532-1)*权重!D$48,              IF(数据!N532&lt;=12, 5*权重!D$48+(数据!N532-6)*权重!D$49,                              5*权重!D$48+6*权重!D$49+(数据!N532-12)*权重!D$51              )
 )</f>
        <v>1.3699999999999999</v>
      </c>
      <c r="O532" s="16">
        <f>IF( 数据!O532&lt;=6,(数据!O532-1)*权重!E$48,              IF(数据!O532&lt;=12, 5*权重!E$48+(数据!O532-6)*权重!E$49,                              5*权重!E$48+6*权重!E$49+(数据!O532-12)*权重!E$51              )
 )</f>
        <v>0</v>
      </c>
      <c r="P532" s="16">
        <f>IF( 数据!P532&lt;=6,(数据!P532-1)*权重!F$48,              IF(数据!P532&lt;=12, 5*权重!F$48+(数据!P532-6)*权重!F$49,                              5*权重!F$48+6*权重!F$49+(数据!P532-12)*权重!F$51              )
 )</f>
        <v>-3.4999999999999996</v>
      </c>
      <c r="Q532" s="16">
        <f>IF( 数据!Q532&lt;=6,(数据!Q532-1)*权重!G$48,              IF(数据!Q532&lt;=12, 5*权重!G$48+(数据!Q532-6)*权重!G$49,                              5*权重!G$48+6*权重!G$49+(数据!Q532-12)*权重!G$51              )
 )</f>
        <v>0</v>
      </c>
      <c r="R532" s="16">
        <f>IF( 数据!R532&lt;=6,(数据!R532-1)*权重!H$48,              IF(数据!R532&lt;=12, 5*权重!H$48+(数据!R532-6)*权重!H$49,                              5*权重!H$48+6*权重!H$49+(数据!R532-12)*权重!H$51              )
 )</f>
        <v>0</v>
      </c>
      <c r="S532" s="16">
        <f>IF( 数据!S532&lt;=6,(数据!S532-1)*权重!I$48,              IF(数据!S532&lt;=12, 5*权重!I$48+(数据!S532-6)*权重!I$49,                              5*权重!I$48+6*权重!I$49+(数据!S532-12)*权重!I$51              )
 )</f>
        <v>12.133333333333333</v>
      </c>
      <c r="T532" s="16">
        <f>IF( 数据!T532&lt;=6,(数据!T532-1)*权重!J$48,              IF(数据!T532&lt;=12, 5*权重!J$48+(数据!T532-6)*权重!J$49,                              5*权重!J$48+6*权重!J$49+(数据!T532-12)*权重!J$51              )
 )</f>
        <v>1.7999999999999998</v>
      </c>
      <c r="U532" s="16">
        <f>IF( 数据!U532&lt;=6,(数据!U532-1)*权重!K$48,              IF(数据!U532&lt;=12, 5*权重!K$48+(数据!U532-6)*权重!K$49,                              5*权重!K$48+6*权重!K$49+(数据!U532-12)*权重!K$51              )
 )</f>
        <v>0</v>
      </c>
      <c r="V532" s="16">
        <f>IF( 数据!V532&lt;=6,(数据!V532-1)*权重!L$48,              IF(数据!V532&lt;=12, 5*权重!L$48+(数据!V532-6)*权重!L$49,                              5*权重!L$48+6*权重!L$49+(数据!V532-12)*权重!L$51              )
 )</f>
        <v>5.6666666666666679</v>
      </c>
      <c r="W532" s="16">
        <f>IF( 数据!W532&lt;=6,(数据!W532-1)*权重!M$48,              IF(数据!W532&lt;=12, 5*权重!M$48+(数据!W532-6)*权重!M$49,                              5*权重!M$48+6*权重!M$49+(数据!W532-12)*权重!M$51              )
 )</f>
        <v>-0.5</v>
      </c>
      <c r="X532" s="16">
        <f>IF( 数据!X532&lt;=6,(数据!X532-1)*权重!N$48,              IF(数据!X532&lt;=12, 5*权重!N$48+(数据!X532-6)*权重!N$49,                              5*权重!N$48+6*权重!N$49+(数据!X532-12)*权重!N$51              )
 )</f>
        <v>1.8833333333333333</v>
      </c>
      <c r="Y532" s="16">
        <f>IF( 数据!Y532&lt;=6,(数据!Y532-1)*权重!O$48,              IF(数据!Y532&lt;=12, 5*权重!O$48+(数据!Y532-6)*权重!O$49,                              5*权重!O$48+6*权重!O$49+(数据!Y532-12)*权重!O$51              )
 )</f>
        <v>1.5333333333333332</v>
      </c>
      <c r="Z532" s="16">
        <f>IF( 数据!Z532&lt;=6,(数据!Z532-1)*权重!P$48,              IF(数据!Z532&lt;=10, 5*权重!P$48+(数据!Z532-4)*权重!P$50,                              5*权重!P$48+4*权重!P$50+(数据!Z532-10)*权重!P$52              )  )</f>
        <v>-1.7250000000000001</v>
      </c>
      <c r="AA532" s="16">
        <f>IF( 数据!AA532&lt;=6,(数据!AA532-1)*权重!Q$48,              IF(数据!AA532&lt;=12, 5*权重!Q$48+(数据!AA532-6)*权重!Q$49,                              5*权重!Q$48+6*权重!Q$49+(数据!AA532-12)*权重!Q$51              )
 )</f>
        <v>5.833333333333333</v>
      </c>
      <c r="AB532" s="16">
        <f>IF( 数据!AB532&lt;=6,(数据!AB532-1)*权重!R$48,              IF(数据!AB532&lt;=10, 5*权重!R$48+(数据!AB532-4)*权重!R$50,                              5*权重!R$48+4*权重!R$50+(数据!AB532-10)*权重!R$52              )  )</f>
        <v>57.5</v>
      </c>
      <c r="AC532" s="16">
        <f>IF( 数据!AC532&lt;=6,(数据!AC532-1)*权重!S$48,              IF(数据!AC532&lt;=12, 5*权重!S$48+(数据!AC532-6)*权重!S$49,                              5*权重!S$48+6*权重!S$49+(数据!AC532-12)*权重!S$51              )
 )</f>
        <v>18.75</v>
      </c>
      <c r="AD532" s="16">
        <f>IF( 数据!AD532&lt;=6,(数据!AD532-1)*权重!T$48,              IF(数据!AD532&lt;=12, 5*权重!T$48+(数据!AD532-6)*权重!T$49,                              5*权重!T$48+6*权重!T$49+(数据!AD532-12)*权重!T$51              )
 )</f>
        <v>-0.86666666666666625</v>
      </c>
      <c r="AE532" s="16">
        <f>IF( 数据!AE532&lt;=6,(数据!AE532-1)*权重!U$48,              IF(数据!AE532&lt;=10, 5*权重!U$48+(数据!AE532-4)*权重!U$50,                              5*权重!U$48+4*权重!U$50+(数据!AE532-10)*权重!U$52              )  )</f>
        <v>-2.9999999999999996</v>
      </c>
      <c r="AF532" s="16">
        <f>IF( 数据!AF532&lt;=6,(数据!AF532-1)*权重!V$48,              IF(数据!AF532&lt;=10, 5*权重!V$48+(数据!AF532-4)*权重!V$50,                              5*权重!V$48+4*权重!V$50+(数据!AF532-10)*权重!V$52              )  )</f>
        <v>6.5625000000000009</v>
      </c>
      <c r="AG532" s="16">
        <f>IF( 数据!AG532&lt;=6,(数据!AG532-1)*权重!W$48,              IF(数据!AG532&lt;=12, 5*权重!W$48+(数据!AG532-6)*权重!W$49,                              5*权重!W$48+6*权重!W$49+(数据!AG532-12)*权重!W$51              )
 )</f>
        <v>4.4000000000000004</v>
      </c>
      <c r="AH532" s="16">
        <f>IF( 数据!AH532&lt;=6,(数据!AH532-1)*权重!X$48,              IF(数据!AH532&lt;=10, 5*权重!X$48+(数据!AH532-4)*权重!X$50,                              5*权重!X$48+4*权重!X$50+(数据!AH532-10)*权重!X$52              )  )</f>
        <v>6.25E-2</v>
      </c>
      <c r="AI532" s="16">
        <f>IF( 数据!AI532&lt;=6,(数据!AI532-1)*权重!Y$48,              IF(数据!AI532&lt;=12, 5*权重!Y$48+(数据!AI532-6)*权重!Y$49,                              5*权重!Y$48+6*权重!Y$49+(数据!AI532-12)*权重!Y$51              )
 )</f>
        <v>3.3333333333333354E-2</v>
      </c>
      <c r="AJ532" s="16">
        <f>IF( 数据!AJ532&lt;=6,(数据!AJ532-1)*权重!Z$48,              IF(数据!AJ532&lt;=10, 5*权重!Z$48+(数据!AJ532-4)*权重!Z$50,                              5*权重!Z$48+4*权重!Z$50+(数据!AJ532-10)*权重!Z$52              )  )</f>
        <v>9.25</v>
      </c>
      <c r="AK532" s="16">
        <f>IF( 数据!AK532&lt;=6,(数据!AK532-1)*权重!AA$48,              IF(数据!AK532&lt;=10, 5*权重!AA$48+(数据!AK532-4)*权重!AA$50,                              5*权重!AA$48+4*权重!AA$50+(数据!AK532-10)*权重!AA$52              )  )</f>
        <v>-1.1000000000000001</v>
      </c>
      <c r="AL532" s="16">
        <f>IF( 数据!AL532&lt;=6,(数据!AL532-1)*权重!AB$48,              IF(数据!AL532&lt;=12, 5*权重!AB$48+(数据!AL532-6)*权重!AB$49,                              5*权重!AB$48+6*权重!AB$49+(数据!AL532-12)*权重!AB$51              )
 )</f>
        <v>15.3</v>
      </c>
      <c r="AM532" s="16">
        <f>IF( 数据!AM532&lt;=6,(数据!AM532-1)*权重!AC$48,              IF(数据!AM532&lt;=12, 5*权重!AC$48+(数据!AM532-6)*权重!AC$49,                              5*权重!AC$48+6*权重!AC$49+(数据!AM532-12)*权重!AC$51              )
 )</f>
        <v>8.5</v>
      </c>
      <c r="AN532" s="16">
        <f>IF( 数据!AN532&lt;=6,(数据!AN532-1)*权重!AD$48,              IF(数据!AN532&lt;=12, 5*权重!AD$48+(数据!AN532-6)*权重!AD$49,                              5*权重!AD$48+6*权重!AD$49+(数据!AN532-12)*权重!AD$51              )
 )</f>
        <v>82.0625</v>
      </c>
      <c r="AO532" s="16">
        <f>IF( 数据!AO532&lt;=6,(数据!AO532-1)*权重!AE$48,              IF(数据!AO532&lt;=12, 5*权重!AE$48+(数据!AO532-6)*权重!AE$49,                              5*权重!AE$48+6*权重!AE$49+(数据!AO532-12)*权重!AE$51              )
 )</f>
        <v>12.5</v>
      </c>
      <c r="AP532" s="16">
        <f>IF( 数据!AP532&lt;=6,(数据!AP532-1)*权重!AF$48,              IF(数据!AP532&lt;=12, 5*权重!AF$48+(数据!AP532-6)*权重!AF$49,                              5*权重!AF$48+6*权重!AF$49+(数据!AP532-12)*权重!AF$51              )
 )</f>
        <v>15.433333333333334</v>
      </c>
      <c r="AQ532" s="16">
        <f>IF( 数据!AQ532&lt;=6,(数据!AQ532-1)*权重!AG$48,              IF(数据!AQ532&lt;=12, 5*权重!AG$48+(数据!AQ532-6)*权重!AG$49,                              5*权重!AG$48+6*权重!AG$49+(数据!AQ532-12)*权重!AG$51              )
 )</f>
        <v>19.350000000000001</v>
      </c>
      <c r="AR532" s="16">
        <f>IF( 数据!AR532&lt;=6,(数据!AR532-1)*权重!AH$48,              IF(数据!AR532&lt;=12, 5*权重!AH$48+(数据!AR532-6)*权重!AH$49,                              5*权重!AH$48+6*权重!AH$49+(数据!AR532-12)*权重!AH$51              )
 )</f>
        <v>15.733333333333333</v>
      </c>
      <c r="AS532" s="16">
        <f>IF( 数据!AS532&lt;=6,(数据!AS532-1)*权重!AI$48,              IF(数据!AS532&lt;=12, 5*权重!AI$48+(数据!AS532-6)*权重!AI$49,                              5*权重!AI$48+6*权重!AI$49+(数据!AS532-12)*权重!AI$51              )
 )</f>
        <v>7.6000000000000014</v>
      </c>
      <c r="AT532" s="16">
        <f>IF( 数据!AT532&lt;=6,(数据!AT532-1)*权重!AJ$48,              IF(数据!AT532&lt;=12, 5*权重!AJ$48+(数据!AT532-6)*权重!AJ$49,                              5*权重!AJ$48+6*权重!AJ$49+(数据!AT532-12)*权重!AJ$51              )
 )</f>
        <v>76.75</v>
      </c>
      <c r="AU532" s="16">
        <f>IF( 数据!AU532&lt;=6,(数据!AU532-1)*权重!AK$48,              IF(数据!AU532&lt;=12, 5*权重!AK$48+(数据!AU532-6)*权重!AK$49,                              5*权重!AK$48+6*权重!AK$49+(数据!AU532-12)*权重!AK$51              )
 )</f>
        <v>14.499999999999998</v>
      </c>
      <c r="AV532" s="16">
        <f>IF( 数据!AV532&lt;=6,(数据!AV532-1)*权重!AL$48,              IF(数据!AV532&lt;=10, 5*权重!AL$48+(数据!AV532-4)*权重!AL$50,                              5*权重!AL$48+4*权重!AL$50+(数据!AV532-10)*权重!AL$52              )  )</f>
        <v>4.25</v>
      </c>
      <c r="AW532" s="16">
        <f>IF( 数据!AW532&lt;=6,(数据!AW532-1)*权重!AM$48,              IF(数据!AW532&lt;=10, 5*权重!AM$48+(数据!AW532-4)*权重!AM$50,                              5*权重!AM$48+4*权重!AM$50+(数据!AW532-10)*权重!AM$52              )  )</f>
        <v>4.2</v>
      </c>
      <c r="AX532" s="16">
        <f>IF( 数据!AX532&lt;=6,(数据!AX532-1)*权重!AN$48,              IF(数据!AX532&lt;=10, 5*权重!AN$48+(数据!AX532-4)*权重!AN$50,                              5*权重!AN$48+4*权重!AN$50+(数据!AX532-10)*权重!AN$52              )  )</f>
        <v>21.237499999999997</v>
      </c>
      <c r="AY532" s="8">
        <v>3</v>
      </c>
      <c r="AZ532" s="8">
        <v>3</v>
      </c>
      <c r="BA532" s="8">
        <v>2</v>
      </c>
      <c r="BB532" s="8">
        <v>4</v>
      </c>
      <c r="BC532" s="8">
        <v>2</v>
      </c>
      <c r="BD532" s="8">
        <v>1</v>
      </c>
      <c r="BE532" s="8">
        <v>3</v>
      </c>
      <c r="BF532" s="8">
        <v>1</v>
      </c>
      <c r="BG532" s="8">
        <v>1</v>
      </c>
      <c r="BH532" s="8">
        <v>3</v>
      </c>
      <c r="BI532" s="8">
        <v>3</v>
      </c>
      <c r="BJ532" s="8" t="s">
        <v>26</v>
      </c>
      <c r="BK532" s="8" t="s">
        <v>20</v>
      </c>
      <c r="BL532" s="8">
        <v>12</v>
      </c>
      <c r="BM532" s="8" t="s">
        <v>26</v>
      </c>
      <c r="BN532" s="8"/>
      <c r="BO532" s="8">
        <v>8</v>
      </c>
      <c r="BP532" s="34">
        <v>46934</v>
      </c>
      <c r="BQ532" s="8" t="s">
        <v>21</v>
      </c>
      <c r="BR532" s="8" t="s">
        <v>156</v>
      </c>
    </row>
    <row r="533" spans="1:70" ht="15.5" thickBot="1" x14ac:dyDescent="0.35">
      <c r="A533" s="8" t="s">
        <v>26</v>
      </c>
      <c r="B533" s="16">
        <f t="shared" si="20"/>
        <v>413.51083333333338</v>
      </c>
      <c r="C533" s="8" t="s">
        <v>887</v>
      </c>
      <c r="D533" s="8" t="s">
        <v>484</v>
      </c>
      <c r="E533" s="33">
        <v>0.96</v>
      </c>
      <c r="F533" s="8">
        <v>0</v>
      </c>
      <c r="G533" s="8" t="s">
        <v>585</v>
      </c>
      <c r="H533" s="8" t="s">
        <v>24</v>
      </c>
      <c r="I533" s="8">
        <v>34</v>
      </c>
      <c r="J533" s="8">
        <v>138</v>
      </c>
      <c r="K533" s="8">
        <v>155</v>
      </c>
      <c r="L533" s="16">
        <f>IF( 数据!L533&lt;=6,(数据!L533-1)*权重!B$48,              IF(数据!L533&lt;=12, 5*权重!B$48+(数据!L533-6)*权重!B$49,                              5*权重!B$48+6*权重!B$49+(数据!L533-12)*权重!B$51              )
 )</f>
        <v>3.4666666666666668</v>
      </c>
      <c r="M533" s="16">
        <f>IF( 数据!M533&lt;=6,(数据!M533-1)*权重!C$48,              IF(数据!M533&lt;=12, 5*权重!C$48+(数据!M533-6)*权重!C$49,                              5*权重!C$48+6*权重!C$49+(数据!M533-12)*权重!C$51              )
 )</f>
        <v>0.90000000000000013</v>
      </c>
      <c r="N533" s="16">
        <f>IF( 数据!N533&lt;=6,(数据!N533-1)*权重!D$48,              IF(数据!N533&lt;=12, 5*权重!D$48+(数据!N533-6)*权重!D$49,                              5*权重!D$48+6*权重!D$49+(数据!N533-12)*权重!D$51              )
 )</f>
        <v>0.25666666666666671</v>
      </c>
      <c r="O533" s="16">
        <f>IF( 数据!O533&lt;=6,(数据!O533-1)*权重!E$48,              IF(数据!O533&lt;=12, 5*权重!E$48+(数据!O533-6)*权重!E$49,                              5*权重!E$48+6*权重!E$49+(数据!O533-12)*权重!E$51              )
 )</f>
        <v>0</v>
      </c>
      <c r="P533" s="16">
        <f>IF( 数据!P533&lt;=6,(数据!P533-1)*权重!F$48,              IF(数据!P533&lt;=12, 5*权重!F$48+(数据!P533-6)*权重!F$49,                              5*权重!F$48+6*权重!F$49+(数据!P533-12)*权重!F$51              )
 )</f>
        <v>-2.7333333333333329</v>
      </c>
      <c r="Q533" s="16">
        <f>IF( 数据!Q533&lt;=6,(数据!Q533-1)*权重!G$48,              IF(数据!Q533&lt;=12, 5*权重!G$48+(数据!Q533-6)*权重!G$49,                              5*权重!G$48+6*权重!G$49+(数据!Q533-12)*权重!G$51              )
 )</f>
        <v>0</v>
      </c>
      <c r="R533" s="16">
        <f>IF( 数据!R533&lt;=6,(数据!R533-1)*权重!H$48,              IF(数据!R533&lt;=12, 5*权重!H$48+(数据!R533-6)*权重!H$49,                              5*权重!H$48+6*权重!H$49+(数据!R533-12)*权重!H$51              )
 )</f>
        <v>0</v>
      </c>
      <c r="S533" s="16">
        <f>IF( 数据!S533&lt;=6,(数据!S533-1)*权重!I$48,              IF(数据!S533&lt;=12, 5*权重!I$48+(数据!S533-6)*权重!I$49,                              5*权重!I$48+6*权重!I$49+(数据!S533-12)*权重!I$51              )
 )</f>
        <v>16.566666666666666</v>
      </c>
      <c r="T533" s="16">
        <f>IF( 数据!T533&lt;=6,(数据!T533-1)*权重!J$48,              IF(数据!T533&lt;=12, 5*权重!J$48+(数据!T533-6)*权重!J$49,                              5*权重!J$48+6*权重!J$49+(数据!T533-12)*权重!J$51              )
 )</f>
        <v>1.65</v>
      </c>
      <c r="U533" s="16">
        <f>IF( 数据!U533&lt;=6,(数据!U533-1)*权重!K$48,              IF(数据!U533&lt;=12, 5*权重!K$48+(数据!U533-6)*权重!K$49,                              5*权重!K$48+6*权重!K$49+(数据!U533-12)*权重!K$51              )
 )</f>
        <v>0</v>
      </c>
      <c r="V533" s="16">
        <f>IF( 数据!V533&lt;=6,(数据!V533-1)*权重!L$48,              IF(数据!V533&lt;=12, 5*权重!L$48+(数据!V533-6)*权重!L$49,                              5*权重!L$48+6*权重!L$49+(数据!V533-12)*权重!L$51              )
 )</f>
        <v>8.8333333333333339</v>
      </c>
      <c r="W533" s="16">
        <f>IF( 数据!W533&lt;=6,(数据!W533-1)*权重!M$48,              IF(数据!W533&lt;=12, 5*权重!M$48+(数据!W533-6)*权重!M$49,                              5*权重!M$48+6*权重!M$49+(数据!W533-12)*权重!M$51              )
 )</f>
        <v>-0.5</v>
      </c>
      <c r="X533" s="16">
        <f>IF( 数据!X533&lt;=6,(数据!X533-1)*权重!N$48,              IF(数据!X533&lt;=12, 5*权重!N$48+(数据!X533-6)*权重!N$49,                              5*权重!N$48+6*权重!N$49+(数据!X533-12)*权重!N$51              )
 )</f>
        <v>2.2666666666666666</v>
      </c>
      <c r="Y533" s="16">
        <f>IF( 数据!Y533&lt;=6,(数据!Y533-1)*权重!O$48,              IF(数据!Y533&lt;=12, 5*权重!O$48+(数据!Y533-6)*权重!O$49,                              5*权重!O$48+6*权重!O$49+(数据!Y533-12)*权重!O$51              )
 )</f>
        <v>1.7</v>
      </c>
      <c r="Z533" s="16">
        <f>IF( 数据!Z533&lt;=6,(数据!Z533-1)*权重!P$48,              IF(数据!Z533&lt;=10, 5*权重!P$48+(数据!Z533-4)*权重!P$50,                              5*权重!P$48+4*权重!P$50+(数据!Z533-10)*权重!P$52              )  )</f>
        <v>-1.7250000000000001</v>
      </c>
      <c r="AA533" s="16">
        <f>IF( 数据!AA533&lt;=6,(数据!AA533-1)*权重!Q$48,              IF(数据!AA533&lt;=12, 5*权重!Q$48+(数据!AA533-6)*权重!Q$49,                              5*权重!Q$48+6*权重!Q$49+(数据!AA533-12)*权重!Q$51              )
 )</f>
        <v>5.3666666666666663</v>
      </c>
      <c r="AB533" s="16">
        <f>IF( 数据!AB533&lt;=6,(数据!AB533-1)*权重!R$48,              IF(数据!AB533&lt;=10, 5*权重!R$48+(数据!AB533-4)*权重!R$50,                              5*权重!R$48+4*权重!R$50+(数据!AB533-10)*权重!R$52              )  )</f>
        <v>58.25</v>
      </c>
      <c r="AC533" s="16">
        <f>IF( 数据!AC533&lt;=6,(数据!AC533-1)*权重!S$48,              IF(数据!AC533&lt;=12, 5*权重!S$48+(数据!AC533-6)*权重!S$49,                              5*权重!S$48+6*权重!S$49+(数据!AC533-12)*权重!S$51              )
 )</f>
        <v>20.866666666666667</v>
      </c>
      <c r="AD533" s="16">
        <f>IF( 数据!AD533&lt;=6,(数据!AD533-1)*权重!T$48,              IF(数据!AD533&lt;=12, 5*权重!T$48+(数据!AD533-6)*权重!T$49,                              5*权重!T$48+6*权重!T$49+(数据!AD533-12)*权重!T$51              )
 )</f>
        <v>-1.5999999999999996</v>
      </c>
      <c r="AE533" s="16">
        <f>IF( 数据!AE533&lt;=6,(数据!AE533-1)*权重!U$48,              IF(数据!AE533&lt;=10, 5*权重!U$48+(数据!AE533-4)*权重!U$50,                              5*权重!U$48+4*权重!U$50+(数据!AE533-10)*权重!U$52              )  )</f>
        <v>-2.9999999999999996</v>
      </c>
      <c r="AF533" s="16">
        <f>IF( 数据!AF533&lt;=6,(数据!AF533-1)*权重!V$48,              IF(数据!AF533&lt;=10, 5*权重!V$48+(数据!AF533-4)*权重!V$50,                              5*权重!V$48+4*权重!V$50+(数据!AF533-10)*权重!V$52              )  )</f>
        <v>7.8750000000000009</v>
      </c>
      <c r="AG533" s="16">
        <f>IF( 数据!AG533&lt;=6,(数据!AG533-1)*权重!W$48,              IF(数据!AG533&lt;=12, 5*权重!W$48+(数据!AG533-6)*权重!W$49,                              5*权重!W$48+6*权重!W$49+(数据!AG533-12)*权重!W$51              )
 )</f>
        <v>3.75</v>
      </c>
      <c r="AH533" s="16">
        <f>IF( 数据!AH533&lt;=6,(数据!AH533-1)*权重!X$48,              IF(数据!AH533&lt;=10, 5*权重!X$48+(数据!AH533-4)*权重!X$50,                              5*权重!X$48+4*权重!X$50+(数据!AH533-10)*权重!X$52              )  )</f>
        <v>6.25E-2</v>
      </c>
      <c r="AI533" s="16">
        <f>IF( 数据!AI533&lt;=6,(数据!AI533-1)*权重!Y$48,              IF(数据!AI533&lt;=12, 5*权重!Y$48+(数据!AI533-6)*权重!Y$49,                              5*权重!Y$48+6*权重!Y$49+(数据!AI533-12)*权重!Y$51              )
 )</f>
        <v>0.53333333333333333</v>
      </c>
      <c r="AJ533" s="16">
        <f>IF( 数据!AJ533&lt;=6,(数据!AJ533-1)*权重!Z$48,              IF(数据!AJ533&lt;=10, 5*权重!Z$48+(数据!AJ533-4)*权重!Z$50,                              5*权重!Z$48+4*权重!Z$50+(数据!AJ533-10)*权重!Z$52              )  )</f>
        <v>10.425000000000001</v>
      </c>
      <c r="AK533" s="16">
        <f>IF( 数据!AK533&lt;=6,(数据!AK533-1)*权重!AA$48,              IF(数据!AK533&lt;=10, 5*权重!AA$48+(数据!AK533-4)*权重!AA$50,                              5*权重!AA$48+4*权重!AA$50+(数据!AK533-10)*权重!AA$52              )  )</f>
        <v>-1.2750000000000001</v>
      </c>
      <c r="AL533" s="16">
        <f>IF( 数据!AL533&lt;=6,(数据!AL533-1)*权重!AB$48,              IF(数据!AL533&lt;=12, 5*权重!AB$48+(数据!AL533-6)*权重!AB$49,                              5*权重!AB$48+6*权重!AB$49+(数据!AL533-12)*权重!AB$51              )
 )</f>
        <v>12.6</v>
      </c>
      <c r="AM533" s="16">
        <f>IF( 数据!AM533&lt;=6,(数据!AM533-1)*权重!AC$48,              IF(数据!AM533&lt;=12, 5*权重!AC$48+(数据!AM533-6)*权重!AC$49,                              5*权重!AC$48+6*权重!AC$49+(数据!AM533-12)*权重!AC$51              )
 )</f>
        <v>10.333333333333334</v>
      </c>
      <c r="AN533" s="16">
        <f>IF( 数据!AN533&lt;=6,(数据!AN533-1)*权重!AD$48,              IF(数据!AN533&lt;=12, 5*权重!AD$48+(数据!AN533-6)*权重!AD$49,                              5*权重!AD$48+6*权重!AD$49+(数据!AN533-12)*权重!AD$51              )
 )</f>
        <v>72.604166666666671</v>
      </c>
      <c r="AO533" s="16">
        <f>IF( 数据!AO533&lt;=6,(数据!AO533-1)*权重!AE$48,              IF(数据!AO533&lt;=12, 5*权重!AE$48+(数据!AO533-6)*权重!AE$49,                              5*权重!AE$48+6*权重!AE$49+(数据!AO533-12)*权重!AE$51              )
 )</f>
        <v>20.3</v>
      </c>
      <c r="AP533" s="16">
        <f>IF( 数据!AP533&lt;=6,(数据!AP533-1)*权重!AF$48,              IF(数据!AP533&lt;=12, 5*权重!AF$48+(数据!AP533-6)*权重!AF$49,                              5*权重!AF$48+6*权重!AF$49+(数据!AP533-12)*权重!AF$51              )
 )</f>
        <v>14.166666666666666</v>
      </c>
      <c r="AQ533" s="16">
        <f>IF( 数据!AQ533&lt;=6,(数据!AQ533-1)*权重!AG$48,              IF(数据!AQ533&lt;=12, 5*权重!AG$48+(数据!AQ533-6)*权重!AG$49,                              5*权重!AG$48+6*权重!AG$49+(数据!AQ533-12)*权重!AG$51              )
 )</f>
        <v>17.8</v>
      </c>
      <c r="AR533" s="16">
        <f>IF( 数据!AR533&lt;=6,(数据!AR533-1)*权重!AH$48,              IF(数据!AR533&lt;=12, 5*权重!AH$48+(数据!AR533-6)*权重!AH$49,                              5*权重!AH$48+6*权重!AH$49+(数据!AR533-12)*权重!AH$51              )
 )</f>
        <v>15.733333333333333</v>
      </c>
      <c r="AS533" s="16">
        <f>IF( 数据!AS533&lt;=6,(数据!AS533-1)*权重!AI$48,              IF(数据!AS533&lt;=12, 5*权重!AI$48+(数据!AS533-6)*权重!AI$49,                              5*权重!AI$48+6*权重!AI$49+(数据!AS533-12)*权重!AI$51              )
 )</f>
        <v>6.6500000000000012</v>
      </c>
      <c r="AT533" s="16">
        <f>IF( 数据!AT533&lt;=6,(数据!AT533-1)*权重!AJ$48,              IF(数据!AT533&lt;=12, 5*权重!AJ$48+(数据!AT533-6)*权重!AJ$49,                              5*权重!AJ$48+6*权重!AJ$49+(数据!AT533-12)*权重!AJ$51              )
 )</f>
        <v>67</v>
      </c>
      <c r="AU533" s="16">
        <f>IF( 数据!AU533&lt;=6,(数据!AU533-1)*权重!AK$48,              IF(数据!AU533&lt;=12, 5*权重!AK$48+(数据!AU533-6)*权重!AK$49,                              5*权重!AK$48+6*权重!AK$49+(数据!AU533-12)*权重!AK$51              )
 )</f>
        <v>14.2</v>
      </c>
      <c r="AV533" s="16">
        <f>IF( 数据!AV533&lt;=6,(数据!AV533-1)*权重!AL$48,              IF(数据!AV533&lt;=10, 5*权重!AL$48+(数据!AV533-4)*权重!AL$50,                              5*权重!AL$48+4*权重!AL$50+(数据!AV533-10)*权重!AL$52              )  )</f>
        <v>3.8250000000000002</v>
      </c>
      <c r="AW533" s="16">
        <f>IF( 数据!AW533&lt;=6,(数据!AW533-1)*权重!AM$48,              IF(数据!AW533&lt;=10, 5*权重!AM$48+(数据!AW533-4)*权重!AM$50,                              5*权重!AM$48+4*权重!AM$50+(数据!AW533-10)*权重!AM$52              )  )</f>
        <v>3.45</v>
      </c>
      <c r="AX533" s="16">
        <f>IF( 数据!AX533&lt;=6,(数据!AX533-1)*权重!AN$48,              IF(数据!AX533&lt;=10, 5*权重!AN$48+(数据!AX533-4)*权重!AN$50,                              5*权重!AN$48+4*权重!AN$50+(数据!AX533-10)*权重!AN$52              )  )</f>
        <v>22.912499999999998</v>
      </c>
      <c r="AY533" s="8">
        <v>1</v>
      </c>
      <c r="AZ533" s="8">
        <v>2</v>
      </c>
      <c r="BA533" s="8">
        <v>1</v>
      </c>
      <c r="BB533" s="8">
        <v>1</v>
      </c>
      <c r="BC533" s="8">
        <v>2</v>
      </c>
      <c r="BD533" s="8">
        <v>2</v>
      </c>
      <c r="BE533" s="8">
        <v>4</v>
      </c>
      <c r="BF533" s="8">
        <v>1</v>
      </c>
      <c r="BG533" s="8">
        <v>1</v>
      </c>
      <c r="BH533" s="8">
        <v>3</v>
      </c>
      <c r="BI533" s="8">
        <v>2</v>
      </c>
      <c r="BJ533" s="8" t="s">
        <v>26</v>
      </c>
      <c r="BK533" s="8" t="s">
        <v>20</v>
      </c>
      <c r="BL533" s="8">
        <v>17</v>
      </c>
      <c r="BM533" s="8" t="s">
        <v>26</v>
      </c>
      <c r="BN533" s="8"/>
      <c r="BO533" s="8">
        <v>119</v>
      </c>
      <c r="BP533" s="34">
        <v>46203</v>
      </c>
      <c r="BQ533" s="8" t="s">
        <v>21</v>
      </c>
      <c r="BR533" s="8" t="s">
        <v>156</v>
      </c>
    </row>
    <row r="534" spans="1:70" ht="15.5" thickBot="1" x14ac:dyDescent="0.35">
      <c r="A534" s="8" t="s">
        <v>26</v>
      </c>
      <c r="B534" s="16">
        <f t="shared" si="20"/>
        <v>400.07083333333333</v>
      </c>
      <c r="C534" s="8" t="s">
        <v>888</v>
      </c>
      <c r="D534" s="8" t="s">
        <v>154</v>
      </c>
      <c r="E534" s="33">
        <v>1</v>
      </c>
      <c r="F534" s="8">
        <v>0</v>
      </c>
      <c r="G534" s="8" t="s">
        <v>33</v>
      </c>
      <c r="H534" s="8" t="s">
        <v>315</v>
      </c>
      <c r="I534" s="8">
        <v>27</v>
      </c>
      <c r="J534" s="8">
        <v>141</v>
      </c>
      <c r="K534" s="8">
        <v>160</v>
      </c>
      <c r="L534" s="16">
        <f>IF( 数据!L534&lt;=6,(数据!L534-1)*权重!B$48,              IF(数据!L534&lt;=12, 5*权重!B$48+(数据!L534-6)*权重!B$49,                              5*权重!B$48+6*权重!B$49+(数据!L534-12)*权重!B$51              )
 )</f>
        <v>4.4000000000000004</v>
      </c>
      <c r="M534" s="16">
        <f>IF( 数据!M534&lt;=6,(数据!M534-1)*权重!C$48,              IF(数据!M534&lt;=12, 5*权重!C$48+(数据!M534-6)*权重!C$49,                              5*权重!C$48+6*权重!C$49+(数据!M534-12)*权重!C$51              )
 )</f>
        <v>0.90000000000000013</v>
      </c>
      <c r="N534" s="16">
        <f>IF( 数据!N534&lt;=6,(数据!N534-1)*权重!D$48,              IF(数据!N534&lt;=12, 5*权重!D$48+(数据!N534-6)*权重!D$49,                              5*权重!D$48+6*权重!D$49+(数据!N534-12)*权重!D$51              )
 )</f>
        <v>-0.55833333333333335</v>
      </c>
      <c r="O534" s="16">
        <f>IF( 数据!O534&lt;=6,(数据!O534-1)*权重!E$48,              IF(数据!O534&lt;=12, 5*权重!E$48+(数据!O534-6)*权重!E$49,                              5*权重!E$48+6*权重!E$49+(数据!O534-12)*权重!E$51              )
 )</f>
        <v>0</v>
      </c>
      <c r="P534" s="16">
        <f>IF( 数据!P534&lt;=6,(数据!P534-1)*权重!F$48,              IF(数据!P534&lt;=12, 5*权重!F$48+(数据!P534-6)*权重!F$49,                              5*权重!F$48+6*权重!F$49+(数据!P534-12)*权重!F$51              )
 )</f>
        <v>-2.3499999999999996</v>
      </c>
      <c r="Q534" s="16">
        <f>IF( 数据!Q534&lt;=6,(数据!Q534-1)*权重!G$48,              IF(数据!Q534&lt;=12, 5*权重!G$48+(数据!Q534-6)*权重!G$49,                              5*权重!G$48+6*权重!G$49+(数据!Q534-12)*权重!G$51              )
 )</f>
        <v>0</v>
      </c>
      <c r="R534" s="16">
        <f>IF( 数据!R534&lt;=6,(数据!R534-1)*权重!H$48,              IF(数据!R534&lt;=12, 5*权重!H$48+(数据!R534-6)*权重!H$49,                              5*权重!H$48+6*权重!H$49+(数据!R534-12)*权重!H$51              )
 )</f>
        <v>0</v>
      </c>
      <c r="S534" s="16">
        <f>IF( 数据!S534&lt;=6,(数据!S534-1)*权重!I$48,              IF(数据!S534&lt;=12, 5*权重!I$48+(数据!S534-6)*权重!I$49,                              5*权重!I$48+6*权重!I$49+(数据!S534-12)*权重!I$51              )
 )</f>
        <v>16.566666666666666</v>
      </c>
      <c r="T534" s="16">
        <f>IF( 数据!T534&lt;=6,(数据!T534-1)*权重!J$48,              IF(数据!T534&lt;=12, 5*权重!J$48+(数据!T534-6)*权重!J$49,                              5*权重!J$48+6*权重!J$49+(数据!T534-12)*权重!J$51              )
 )</f>
        <v>0.79999999999999982</v>
      </c>
      <c r="U534" s="16">
        <f>IF( 数据!U534&lt;=6,(数据!U534-1)*权重!K$48,              IF(数据!U534&lt;=12, 5*权重!K$48+(数据!U534-6)*权重!K$49,                              5*权重!K$48+6*权重!K$49+(数据!U534-12)*权重!K$51              )
 )</f>
        <v>0</v>
      </c>
      <c r="V534" s="16">
        <f>IF( 数据!V534&lt;=6,(数据!V534-1)*权重!L$48,              IF(数据!V534&lt;=12, 5*权重!L$48+(数据!V534-6)*权重!L$49,                              5*权重!L$48+6*权重!L$49+(数据!V534-12)*权重!L$51              )
 )</f>
        <v>6.7666666666666675</v>
      </c>
      <c r="W534" s="16">
        <f>IF( 数据!W534&lt;=6,(数据!W534-1)*权重!M$48,              IF(数据!W534&lt;=12, 5*权重!M$48+(数据!W534-6)*权重!M$49,                              5*权重!M$48+6*权重!M$49+(数据!W534-12)*权重!M$51              )
 )</f>
        <v>0.1333333333333333</v>
      </c>
      <c r="X534" s="16">
        <f>IF( 数据!X534&lt;=6,(数据!X534-1)*权重!N$48,              IF(数据!X534&lt;=12, 5*权重!N$48+(数据!X534-6)*权重!N$49,                              5*权重!N$48+6*权重!N$49+(数据!X534-12)*权重!N$51              )
 )</f>
        <v>2.0499999999999998</v>
      </c>
      <c r="Y534" s="16">
        <f>IF( 数据!Y534&lt;=6,(数据!Y534-1)*权重!O$48,              IF(数据!Y534&lt;=12, 5*权重!O$48+(数据!Y534-6)*权重!O$49,                              5*权重!O$48+6*权重!O$49+(数据!Y534-12)*权重!O$51              )
 )</f>
        <v>1.5333333333333332</v>
      </c>
      <c r="Z534" s="16">
        <f>IF( 数据!Z534&lt;=6,(数据!Z534-1)*权重!P$48,              IF(数据!Z534&lt;=10, 5*权重!P$48+(数据!Z534-4)*权重!P$50,                              5*权重!P$48+4*权重!P$50+(数据!Z534-10)*权重!P$52              )  )</f>
        <v>-1.425</v>
      </c>
      <c r="AA534" s="16">
        <f>IF( 数据!AA534&lt;=6,(数据!AA534-1)*权重!Q$48,              IF(数据!AA534&lt;=12, 5*权重!Q$48+(数据!AA534-6)*权重!Q$49,                              5*权重!Q$48+6*权重!Q$49+(数据!AA534-12)*权重!Q$51              )
 )</f>
        <v>5.833333333333333</v>
      </c>
      <c r="AB534" s="16">
        <f>IF( 数据!AB534&lt;=6,(数据!AB534-1)*权重!R$48,              IF(数据!AB534&lt;=10, 5*权重!R$48+(数据!AB534-4)*权重!R$50,                              5*权重!R$48+4*权重!R$50+(数据!AB534-10)*权重!R$52              )  )</f>
        <v>54.5</v>
      </c>
      <c r="AC534" s="16">
        <f>IF( 数据!AC534&lt;=6,(数据!AC534-1)*权重!S$48,              IF(数据!AC534&lt;=12, 5*权重!S$48+(数据!AC534-6)*权重!S$49,                              5*权重!S$48+6*权重!S$49+(数据!AC534-12)*权重!S$51              )
 )</f>
        <v>21.55</v>
      </c>
      <c r="AD534" s="16">
        <f>IF( 数据!AD534&lt;=6,(数据!AD534-1)*权重!T$48,              IF(数据!AD534&lt;=12, 5*权重!T$48+(数据!AD534-6)*权重!T$49,                              5*权重!T$48+6*权重!T$49+(数据!AD534-12)*权重!T$51              )
 )</f>
        <v>-0.49999999999999956</v>
      </c>
      <c r="AE534" s="16">
        <f>IF( 数据!AE534&lt;=6,(数据!AE534-1)*权重!U$48,              IF(数据!AE534&lt;=10, 5*权重!U$48+(数据!AE534-4)*权重!U$50,                              5*权重!U$48+4*权重!U$50+(数据!AE534-10)*权重!U$52              )  )</f>
        <v>-2.5999999999999996</v>
      </c>
      <c r="AF534" s="16">
        <f>IF( 数据!AF534&lt;=6,(数据!AF534-1)*权重!V$48,              IF(数据!AF534&lt;=10, 5*权重!V$48+(数据!AF534-4)*权重!V$50,                              5*权重!V$48+4*权重!V$50+(数据!AF534-10)*权重!V$52              )  )</f>
        <v>6.8250000000000011</v>
      </c>
      <c r="AG534" s="16">
        <f>IF( 数据!AG534&lt;=6,(数据!AG534-1)*权重!W$48,              IF(数据!AG534&lt;=12, 5*权重!W$48+(数据!AG534-6)*权重!W$49,                              5*权重!W$48+6*权重!W$49+(数据!AG534-12)*权重!W$51              )
 )</f>
        <v>3.4999999999999996</v>
      </c>
      <c r="AH534" s="16">
        <f>IF( 数据!AH534&lt;=6,(数据!AH534-1)*权重!X$48,              IF(数据!AH534&lt;=10, 5*权重!X$48+(数据!AH534-4)*权重!X$50,                              5*权重!X$48+4*权重!X$50+(数据!AH534-10)*权重!X$52              )  )</f>
        <v>6.25E-2</v>
      </c>
      <c r="AI534" s="16">
        <f>IF( 数据!AI534&lt;=6,(数据!AI534-1)*权重!Y$48,              IF(数据!AI534&lt;=12, 5*权重!Y$48+(数据!AI534-6)*权重!Y$49,                              5*权重!Y$48+6*权重!Y$49+(数据!AI534-12)*权重!Y$51              )
 )</f>
        <v>0.26666666666666666</v>
      </c>
      <c r="AJ534" s="16">
        <f>IF( 数据!AJ534&lt;=6,(数据!AJ534-1)*权重!Z$48,              IF(数据!AJ534&lt;=10, 5*权重!Z$48+(数据!AJ534-4)*权重!Z$50,                              5*权重!Z$48+4*权重!Z$50+(数据!AJ534-10)*权重!Z$52              )  )</f>
        <v>9.25</v>
      </c>
      <c r="AK534" s="16">
        <f>IF( 数据!AK534&lt;=6,(数据!AK534-1)*权重!AA$48,              IF(数据!AK534&lt;=10, 5*权重!AA$48+(数据!AK534-4)*权重!AA$50,                              5*权重!AA$48+4*权重!AA$50+(数据!AK534-10)*权重!AA$52              )  )</f>
        <v>-2.6000000000000005</v>
      </c>
      <c r="AL534" s="16">
        <f>IF( 数据!AL534&lt;=6,(数据!AL534-1)*权重!AB$48,              IF(数据!AL534&lt;=12, 5*权重!AB$48+(数据!AL534-6)*权重!AB$49,                              5*权重!AB$48+6*权重!AB$49+(数据!AL534-12)*权重!AB$51              )
 )</f>
        <v>14.4</v>
      </c>
      <c r="AM534" s="16">
        <f>IF( 数据!AM534&lt;=6,(数据!AM534-1)*权重!AC$48,              IF(数据!AM534&lt;=12, 5*权重!AC$48+(数据!AM534-6)*权重!AC$49,                              5*权重!AC$48+6*权重!AC$49+(数据!AM534-12)*权重!AC$51              )
 )</f>
        <v>8.8666666666666671</v>
      </c>
      <c r="AN534" s="16">
        <f>IF( 数据!AN534&lt;=6,(数据!AN534-1)*权重!AD$48,              IF(数据!AN534&lt;=12, 5*权重!AD$48+(数据!AN534-6)*权重!AD$49,                              5*权重!AD$48+6*权重!AD$49+(数据!AN534-12)*权重!AD$51              )
 )</f>
        <v>67.875</v>
      </c>
      <c r="AO534" s="16">
        <f>IF( 数据!AO534&lt;=6,(数据!AO534-1)*权重!AE$48,              IF(数据!AO534&lt;=12, 5*权重!AE$48+(数据!AO534-6)*权重!AE$49,                              5*权重!AE$48+6*权重!AE$49+(数据!AO534-12)*权重!AE$51              )
 )</f>
        <v>12.5</v>
      </c>
      <c r="AP534" s="16">
        <f>IF( 数据!AP534&lt;=6,(数据!AP534-1)*权重!AF$48,              IF(数据!AP534&lt;=12, 5*权重!AF$48+(数据!AP534-6)*权重!AF$49,                              5*权重!AF$48+6*权重!AF$49+(数据!AP534-12)*权重!AF$51              )
 )</f>
        <v>15.433333333333334</v>
      </c>
      <c r="AQ534" s="16">
        <f>IF( 数据!AQ534&lt;=6,(数据!AQ534-1)*权重!AG$48,              IF(数据!AQ534&lt;=12, 5*权重!AG$48+(数据!AQ534-6)*权重!AG$49,                              5*权重!AG$48+6*权重!AG$49+(数据!AQ534-12)*权重!AG$51              )
 )</f>
        <v>18.833333333333336</v>
      </c>
      <c r="AR534" s="16">
        <f>IF( 数据!AR534&lt;=6,(数据!AR534-1)*权重!AH$48,              IF(数据!AR534&lt;=12, 5*权重!AH$48+(数据!AR534-6)*权重!AH$49,                              5*权重!AH$48+6*权重!AH$49+(数据!AR534-12)*权重!AH$51              )
 )</f>
        <v>15.733333333333333</v>
      </c>
      <c r="AS534" s="16">
        <f>IF( 数据!AS534&lt;=6,(数据!AS534-1)*权重!AI$48,              IF(数据!AS534&lt;=12, 5*权重!AI$48+(数据!AS534-6)*权重!AI$49,                              5*权重!AI$48+6*权重!AI$49+(数据!AS534-12)*权重!AI$51              )
 )</f>
        <v>6.6500000000000012</v>
      </c>
      <c r="AT534" s="16">
        <f>IF( 数据!AT534&lt;=6,(数据!AT534-1)*权重!AJ$48,              IF(数据!AT534&lt;=12, 5*权重!AJ$48+(数据!AT534-6)*权重!AJ$49,                              5*权重!AJ$48+6*权重!AJ$49+(数据!AT534-12)*权重!AJ$51              )
 )</f>
        <v>71.875</v>
      </c>
      <c r="AU534" s="16">
        <f>IF( 数据!AU534&lt;=6,(数据!AU534-1)*权重!AK$48,              IF(数据!AU534&lt;=12, 5*权重!AK$48+(数据!AU534-6)*权重!AK$49,                              5*权重!AK$48+6*权重!AK$49+(数据!AU534-12)*权重!AK$51              )
 )</f>
        <v>14.499999999999998</v>
      </c>
      <c r="AV534" s="16">
        <f>IF( 数据!AV534&lt;=6,(数据!AV534-1)*权重!AL$48,              IF(数据!AV534&lt;=10, 5*权重!AL$48+(数据!AV534-4)*权重!AL$50,                              5*权重!AL$48+4*权重!AL$50+(数据!AV534-10)*权重!AL$52              )  )</f>
        <v>2.9749999999999996</v>
      </c>
      <c r="AW534" s="16">
        <f>IF( 数据!AW534&lt;=6,(数据!AW534-1)*权重!AM$48,              IF(数据!AW534&lt;=10, 5*权重!AM$48+(数据!AW534-4)*权重!AM$50,                              5*权重!AM$48+4*权重!AM$50+(数据!AW534-10)*权重!AM$52              )  )</f>
        <v>3.45</v>
      </c>
      <c r="AX534" s="16">
        <f>IF( 数据!AX534&lt;=6,(数据!AX534-1)*权重!AN$48,              IF(数据!AX534&lt;=10, 5*权重!AN$48+(数据!AX534-4)*权重!AN$50,                              5*权重!AN$48+4*权重!AN$50+(数据!AX534-10)*权重!AN$52              )  )</f>
        <v>22.074999999999999</v>
      </c>
      <c r="AY534" s="8">
        <v>2</v>
      </c>
      <c r="AZ534" s="8">
        <v>4</v>
      </c>
      <c r="BA534" s="8">
        <v>2</v>
      </c>
      <c r="BB534" s="8">
        <v>2</v>
      </c>
      <c r="BC534" s="8">
        <v>4</v>
      </c>
      <c r="BD534" s="8">
        <v>1</v>
      </c>
      <c r="BE534" s="8">
        <v>3</v>
      </c>
      <c r="BF534" s="8">
        <v>1</v>
      </c>
      <c r="BG534" s="8">
        <v>2</v>
      </c>
      <c r="BH534" s="8">
        <v>3</v>
      </c>
      <c r="BI534" s="8">
        <v>1</v>
      </c>
      <c r="BJ534" s="8" t="s">
        <v>26</v>
      </c>
      <c r="BK534" s="8" t="s">
        <v>20</v>
      </c>
      <c r="BL534" s="8">
        <v>14</v>
      </c>
      <c r="BM534" s="8" t="s">
        <v>26</v>
      </c>
      <c r="BN534" s="8"/>
      <c r="BO534" s="8">
        <v>17</v>
      </c>
      <c r="BP534" s="34">
        <v>47299</v>
      </c>
      <c r="BQ534" s="8" t="s">
        <v>21</v>
      </c>
      <c r="BR534" s="8" t="s">
        <v>156</v>
      </c>
    </row>
    <row r="535" spans="1:70" ht="15.5" thickBot="1" x14ac:dyDescent="0.35">
      <c r="A535" s="8" t="s">
        <v>26</v>
      </c>
      <c r="B535" s="16">
        <f t="shared" si="20"/>
        <v>403.07166666666666</v>
      </c>
      <c r="C535" s="8" t="s">
        <v>889</v>
      </c>
      <c r="D535" s="8" t="s">
        <v>154</v>
      </c>
      <c r="E535" s="33">
        <v>1</v>
      </c>
      <c r="F535" s="8">
        <v>0</v>
      </c>
      <c r="G535" s="8" t="s">
        <v>33</v>
      </c>
      <c r="H535" s="8" t="s">
        <v>315</v>
      </c>
      <c r="I535" s="8">
        <v>28</v>
      </c>
      <c r="J535" s="8">
        <v>140</v>
      </c>
      <c r="K535" s="8">
        <v>150</v>
      </c>
      <c r="L535" s="16">
        <f>IF( 数据!L535&lt;=6,(数据!L535-1)*权重!B$48,              IF(数据!L535&lt;=12, 5*权重!B$48+(数据!L535-6)*权重!B$49,                              5*权重!B$48+6*权重!B$49+(数据!L535-12)*权重!B$51              )
 )</f>
        <v>3.9333333333333331</v>
      </c>
      <c r="M535" s="16">
        <f>IF( 数据!M535&lt;=6,(数据!M535-1)*权重!C$48,              IF(数据!M535&lt;=12, 5*权重!C$48+(数据!M535-6)*权重!C$49,                              5*权重!C$48+6*权重!C$49+(数据!M535-12)*权重!C$51              )
 )</f>
        <v>0.90000000000000013</v>
      </c>
      <c r="N535" s="16">
        <f>IF( 数据!N535&lt;=6,(数据!N535-1)*权重!D$48,              IF(数据!N535&lt;=12, 5*权重!D$48+(数据!N535-6)*权重!D$49,                              5*权重!D$48+6*权重!D$49+(数据!N535-12)*权重!D$51              )
 )</f>
        <v>-0.28666666666666663</v>
      </c>
      <c r="O535" s="16">
        <f>IF( 数据!O535&lt;=6,(数据!O535-1)*权重!E$48,              IF(数据!O535&lt;=12, 5*权重!E$48+(数据!O535-6)*权重!E$49,                              5*权重!E$48+6*权重!E$49+(数据!O535-12)*权重!E$51              )
 )</f>
        <v>0</v>
      </c>
      <c r="P535" s="16">
        <f>IF( 数据!P535&lt;=6,(数据!P535-1)*权重!F$48,              IF(数据!P535&lt;=12, 5*权重!F$48+(数据!P535-6)*权重!F$49,                              5*权重!F$48+6*权重!F$49+(数据!P535-12)*权重!F$51              )
 )</f>
        <v>-3.1166666666666663</v>
      </c>
      <c r="Q535" s="16">
        <f>IF( 数据!Q535&lt;=6,(数据!Q535-1)*权重!G$48,              IF(数据!Q535&lt;=12, 5*权重!G$48+(数据!Q535-6)*权重!G$49,                              5*权重!G$48+6*权重!G$49+(数据!Q535-12)*权重!G$51              )
 )</f>
        <v>0</v>
      </c>
      <c r="R535" s="16">
        <f>IF( 数据!R535&lt;=6,(数据!R535-1)*权重!H$48,              IF(数据!R535&lt;=12, 5*权重!H$48+(数据!R535-6)*权重!H$49,                              5*权重!H$48+6*权重!H$49+(数据!R535-12)*权重!H$51              )
 )</f>
        <v>0</v>
      </c>
      <c r="S535" s="16">
        <f>IF( 数据!S535&lt;=6,(数据!S535-1)*权重!I$48,              IF(数据!S535&lt;=12, 5*权重!I$48+(数据!S535-6)*权重!I$49,                              5*权重!I$48+6*权重!I$49+(数据!S535-12)*权重!I$51              )
 )</f>
        <v>15.2</v>
      </c>
      <c r="T535" s="16">
        <f>IF( 数据!T535&lt;=6,(数据!T535-1)*权重!J$48,              IF(数据!T535&lt;=12, 5*权重!J$48+(数据!T535-6)*权重!J$49,                              5*权重!J$48+6*权重!J$49+(数据!T535-12)*权重!J$51              )
 )</f>
        <v>1.2999999999999998</v>
      </c>
      <c r="U535" s="16">
        <f>IF( 数据!U535&lt;=6,(数据!U535-1)*权重!K$48,              IF(数据!U535&lt;=12, 5*权重!K$48+(数据!U535-6)*权重!K$49,                              5*权重!K$48+6*权重!K$49+(数据!U535-12)*权重!K$51              )
 )</f>
        <v>0</v>
      </c>
      <c r="V535" s="16">
        <f>IF( 数据!V535&lt;=6,(数据!V535-1)*权重!L$48,              IF(数据!V535&lt;=12, 5*权重!L$48+(数据!V535-6)*权重!L$49,                              5*权重!L$48+6*权重!L$49+(数据!V535-12)*权重!L$51              )
 )</f>
        <v>7.1333333333333346</v>
      </c>
      <c r="W535" s="16">
        <f>IF( 数据!W535&lt;=6,(数据!W535-1)*权重!M$48,              IF(数据!W535&lt;=12, 5*权重!M$48+(数据!W535-6)*权重!M$49,                              5*权重!M$48+6*权重!M$49+(数据!W535-12)*权重!M$51              )
 )</f>
        <v>0.1333333333333333</v>
      </c>
      <c r="X535" s="16">
        <f>IF( 数据!X535&lt;=6,(数据!X535-1)*权重!N$48,              IF(数据!X535&lt;=12, 5*权重!N$48+(数据!X535-6)*权重!N$49,                              5*权重!N$48+6*权重!N$49+(数据!X535-12)*权重!N$51              )
 )</f>
        <v>1.8833333333333333</v>
      </c>
      <c r="Y535" s="16">
        <f>IF( 数据!Y535&lt;=6,(数据!Y535-1)*权重!O$48,              IF(数据!Y535&lt;=12, 5*权重!O$48+(数据!Y535-6)*权重!O$49,                              5*权重!O$48+6*权重!O$49+(数据!Y535-12)*权重!O$51              )
 )</f>
        <v>1.7</v>
      </c>
      <c r="Z535" s="16">
        <f>IF( 数据!Z535&lt;=6,(数据!Z535-1)*权重!P$48,              IF(数据!Z535&lt;=10, 5*权重!P$48+(数据!Z535-4)*权重!P$50,                              5*权重!P$48+4*权重!P$50+(数据!Z535-10)*权重!P$52              )  )</f>
        <v>-0.90000000000000013</v>
      </c>
      <c r="AA535" s="16">
        <f>IF( 数据!AA535&lt;=6,(数据!AA535-1)*权重!Q$48,              IF(数据!AA535&lt;=12, 5*权重!Q$48+(数据!AA535-6)*权重!Q$49,                              5*权重!Q$48+6*权重!Q$49+(数据!AA535-12)*权重!Q$51              )
 )</f>
        <v>5.166666666666667</v>
      </c>
      <c r="AB535" s="16">
        <f>IF( 数据!AB535&lt;=6,(数据!AB535-1)*权重!R$48,              IF(数据!AB535&lt;=10, 5*权重!R$48+(数据!AB535-4)*权重!R$50,                              5*权重!R$48+4*权重!R$50+(数据!AB535-10)*权重!R$52              )  )</f>
        <v>56</v>
      </c>
      <c r="AC535" s="16">
        <f>IF( 数据!AC535&lt;=6,(数据!AC535-1)*权重!S$48,              IF(数据!AC535&lt;=12, 5*权重!S$48+(数据!AC535-6)*权重!S$49,                              5*权重!S$48+6*权重!S$49+(数据!AC535-12)*权重!S$51              )
 )</f>
        <v>20.183333333333334</v>
      </c>
      <c r="AD535" s="16">
        <f>IF( 数据!AD535&lt;=6,(数据!AD535-1)*权重!T$48,              IF(数据!AD535&lt;=12, 5*权重!T$48+(数据!AD535-6)*权重!T$49,                              5*权重!T$48+6*权重!T$49+(数据!AD535-12)*权重!T$51              )
 )</f>
        <v>-0.86666666666666625</v>
      </c>
      <c r="AE535" s="16">
        <f>IF( 数据!AE535&lt;=6,(数据!AE535-1)*权重!U$48,              IF(数据!AE535&lt;=10, 5*权重!U$48+(数据!AE535-4)*权重!U$50,                              5*权重!U$48+4*权重!U$50+(数据!AE535-10)*权重!U$52              )  )</f>
        <v>-2.4499999999999993</v>
      </c>
      <c r="AF535" s="16">
        <f>IF( 数据!AF535&lt;=6,(数据!AF535-1)*权重!V$48,              IF(数据!AF535&lt;=10, 5*权重!V$48+(数据!AF535-4)*权重!V$50,                              5*权重!V$48+4*权重!V$50+(数据!AF535-10)*权重!V$52              )  )</f>
        <v>7.3500000000000005</v>
      </c>
      <c r="AG535" s="16">
        <f>IF( 数据!AG535&lt;=6,(数据!AG535-1)*权重!W$48,              IF(数据!AG535&lt;=12, 5*权重!W$48+(数据!AG535-6)*权重!W$49,                              5*权重!W$48+6*权重!W$49+(数据!AG535-12)*权重!W$51              )
 )</f>
        <v>3.0999999999999996</v>
      </c>
      <c r="AH535" s="16">
        <f>IF( 数据!AH535&lt;=6,(数据!AH535-1)*权重!X$48,              IF(数据!AH535&lt;=10, 5*权重!X$48+(数据!AH535-4)*权重!X$50,                              5*权重!X$48+4*权重!X$50+(数据!AH535-10)*权重!X$52              )  )</f>
        <v>-0.16249999999999998</v>
      </c>
      <c r="AI535" s="16">
        <f>IF( 数据!AI535&lt;=6,(数据!AI535-1)*权重!Y$48,              IF(数据!AI535&lt;=12, 5*权重!Y$48+(数据!AI535-6)*权重!Y$49,                              5*权重!Y$48+6*权重!Y$49+(数据!AI535-12)*权重!Y$51              )
 )</f>
        <v>0.26666666666666666</v>
      </c>
      <c r="AJ535" s="16">
        <f>IF( 数据!AJ535&lt;=6,(数据!AJ535-1)*权重!Z$48,              IF(数据!AJ535&lt;=10, 5*权重!Z$48+(数据!AJ535-4)*权重!Z$50,                              5*权重!Z$48+4*权重!Z$50+(数据!AJ535-10)*权重!Z$52              )  )</f>
        <v>9.25</v>
      </c>
      <c r="AK535" s="16">
        <f>IF( 数据!AK535&lt;=6,(数据!AK535-1)*权重!AA$48,              IF(数据!AK535&lt;=10, 5*权重!AA$48+(数据!AK535-4)*权重!AA$50,                              5*权重!AA$48+4*权重!AA$50+(数据!AK535-10)*权重!AA$52              )  )</f>
        <v>-1.4500000000000002</v>
      </c>
      <c r="AL535" s="16">
        <f>IF( 数据!AL535&lt;=6,(数据!AL535-1)*权重!AB$48,              IF(数据!AL535&lt;=12, 5*权重!AB$48+(数据!AL535-6)*权重!AB$49,                              5*权重!AB$48+6*权重!AB$49+(数据!AL535-12)*权重!AB$51              )
 )</f>
        <v>14.4</v>
      </c>
      <c r="AM535" s="16">
        <f>IF( 数据!AM535&lt;=6,(数据!AM535-1)*权重!AC$48,              IF(数据!AM535&lt;=12, 5*权重!AC$48+(数据!AM535-6)*权重!AC$49,                              5*权重!AC$48+6*权重!AC$49+(数据!AM535-12)*权重!AC$51              )
 )</f>
        <v>9.2333333333333343</v>
      </c>
      <c r="AN535" s="16">
        <f>IF( 数据!AN535&lt;=6,(数据!AN535-1)*权重!AD$48,              IF(数据!AN535&lt;=12, 5*权重!AD$48+(数据!AN535-6)*权重!AD$49,                              5*权重!AD$48+6*权重!AD$49+(数据!AN535-12)*权重!AD$51              )
 )</f>
        <v>72.604166666666671</v>
      </c>
      <c r="AO535" s="16">
        <f>IF( 数据!AO535&lt;=6,(数据!AO535-1)*权重!AE$48,              IF(数据!AO535&lt;=12, 5*权重!AE$48+(数据!AO535-6)*权重!AE$49,                              5*权重!AE$48+6*权重!AE$49+(数据!AO535-12)*权重!AE$51              )
 )</f>
        <v>11.116666666666667</v>
      </c>
      <c r="AP535" s="16">
        <f>IF( 数据!AP535&lt;=6,(数据!AP535-1)*权重!AF$48,              IF(数据!AP535&lt;=12, 5*权重!AF$48+(数据!AP535-6)*权重!AF$49,                              5*权重!AF$48+6*权重!AF$49+(数据!AP535-12)*权重!AF$51              )
 )</f>
        <v>14.466666666666667</v>
      </c>
      <c r="AQ535" s="16">
        <f>IF( 数据!AQ535&lt;=6,(数据!AQ535-1)*权重!AG$48,              IF(数据!AQ535&lt;=12, 5*权重!AG$48+(数据!AQ535-6)*权重!AG$49,                              5*权重!AG$48+6*权重!AG$49+(数据!AQ535-12)*权重!AG$51              )
 )</f>
        <v>19.350000000000001</v>
      </c>
      <c r="AR535" s="16">
        <f>IF( 数据!AR535&lt;=6,(数据!AR535-1)*权重!AH$48,              IF(数据!AR535&lt;=12, 5*权重!AH$48+(数据!AR535-6)*权重!AH$49,                              5*权重!AH$48+6*权重!AH$49+(数据!AR535-12)*权重!AH$51              )
 )</f>
        <v>15.733333333333333</v>
      </c>
      <c r="AS535" s="16">
        <f>IF( 数据!AS535&lt;=6,(数据!AS535-1)*权重!AI$48,              IF(数据!AS535&lt;=12, 5*权重!AI$48+(数据!AS535-6)*权重!AI$49,                              5*权重!AI$48+6*权重!AI$49+(数据!AS535-12)*权重!AI$51              )
 )</f>
        <v>6.6500000000000012</v>
      </c>
      <c r="AT535" s="16">
        <f>IF( 数据!AT535&lt;=6,(数据!AT535-1)*权重!AJ$48,              IF(数据!AT535&lt;=12, 5*权重!AJ$48+(数据!AT535-6)*权重!AJ$49,                              5*权重!AJ$48+6*权重!AJ$49+(数据!AT535-12)*权重!AJ$51              )
 )</f>
        <v>71.875</v>
      </c>
      <c r="AU535" s="16">
        <f>IF( 数据!AU535&lt;=6,(数据!AU535-1)*权重!AK$48,              IF(数据!AU535&lt;=12, 5*权重!AK$48+(数据!AU535-6)*权重!AK$49,                              5*权重!AK$48+6*权重!AK$49+(数据!AU535-12)*权重!AK$51              )
 )</f>
        <v>14.499999999999998</v>
      </c>
      <c r="AV535" s="16">
        <f>IF( 数据!AV535&lt;=6,(数据!AV535-1)*权重!AL$48,              IF(数据!AV535&lt;=10, 5*权重!AL$48+(数据!AV535-4)*权重!AL$50,                              5*权重!AL$48+4*权重!AL$50+(数据!AV535-10)*权重!AL$52              )  )</f>
        <v>2.9749999999999996</v>
      </c>
      <c r="AW535" s="16">
        <f>IF( 数据!AW535&lt;=6,(数据!AW535-1)*权重!AM$48,              IF(数据!AW535&lt;=10, 5*权重!AM$48+(数据!AW535-4)*权重!AM$50,                              5*权重!AM$48+4*权重!AM$50+(数据!AW535-10)*权重!AM$52              )  )</f>
        <v>3.8250000000000002</v>
      </c>
      <c r="AX535" s="16">
        <f>IF( 数据!AX535&lt;=6,(数据!AX535-1)*权重!AN$48,              IF(数据!AX535&lt;=10, 5*权重!AN$48+(数据!AX535-4)*权重!AN$50,                              5*权重!AN$48+4*权重!AN$50+(数据!AX535-10)*权重!AN$52              )  )</f>
        <v>22.074999999999999</v>
      </c>
      <c r="AY535" s="8">
        <v>1</v>
      </c>
      <c r="AZ535" s="8">
        <v>1</v>
      </c>
      <c r="BA535" s="8">
        <v>2</v>
      </c>
      <c r="BB535" s="8">
        <v>1</v>
      </c>
      <c r="BC535" s="8">
        <v>3</v>
      </c>
      <c r="BD535" s="8">
        <v>1</v>
      </c>
      <c r="BE535" s="8">
        <v>3</v>
      </c>
      <c r="BF535" s="8">
        <v>3</v>
      </c>
      <c r="BG535" s="8">
        <v>3</v>
      </c>
      <c r="BH535" s="8">
        <v>3</v>
      </c>
      <c r="BI535" s="8">
        <v>1</v>
      </c>
      <c r="BJ535" s="8" t="s">
        <v>26</v>
      </c>
      <c r="BK535" s="8" t="s">
        <v>20</v>
      </c>
      <c r="BL535" s="8">
        <v>15</v>
      </c>
      <c r="BM535" s="8" t="s">
        <v>26</v>
      </c>
      <c r="BN535" s="8"/>
      <c r="BO535" s="8">
        <v>18</v>
      </c>
      <c r="BP535" s="34">
        <v>46568</v>
      </c>
      <c r="BQ535" s="8" t="s">
        <v>21</v>
      </c>
      <c r="BR535" s="8" t="s">
        <v>156</v>
      </c>
    </row>
    <row r="536" spans="1:70" ht="15.5" thickBot="1" x14ac:dyDescent="0.35">
      <c r="A536" s="8" t="s">
        <v>26</v>
      </c>
      <c r="B536" s="16">
        <f t="shared" si="20"/>
        <v>423.15750000000003</v>
      </c>
      <c r="C536" s="8" t="s">
        <v>890</v>
      </c>
      <c r="D536" s="8" t="s">
        <v>154</v>
      </c>
      <c r="E536" s="33">
        <v>1</v>
      </c>
      <c r="F536" s="8">
        <v>0</v>
      </c>
      <c r="G536" s="8" t="s">
        <v>19</v>
      </c>
      <c r="H536" s="8" t="s">
        <v>31</v>
      </c>
      <c r="I536" s="8">
        <v>25</v>
      </c>
      <c r="J536" s="8">
        <v>138</v>
      </c>
      <c r="K536" s="8">
        <v>150</v>
      </c>
      <c r="L536" s="16">
        <f>IF( 数据!L536&lt;=6,(数据!L536-1)*权重!B$48,              IF(数据!L536&lt;=12, 5*权重!B$48+(数据!L536-6)*权重!B$49,                              5*权重!B$48+6*权重!B$49+(数据!L536-12)*权重!B$51              )
 )</f>
        <v>3.4666666666666668</v>
      </c>
      <c r="M536" s="16">
        <f>IF( 数据!M536&lt;=6,(数据!M536-1)*权重!C$48,              IF(数据!M536&lt;=12, 5*权重!C$48+(数据!M536-6)*权重!C$49,                              5*权重!C$48+6*权重!C$49+(数据!M536-12)*权重!C$51              )
 )</f>
        <v>2.5</v>
      </c>
      <c r="N536" s="16">
        <f>IF( 数据!N536&lt;=6,(数据!N536-1)*权重!D$48,              IF(数据!N536&lt;=12, 5*权重!D$48+(数据!N536-6)*权重!D$49,                              5*权重!D$48+6*权重!D$49+(数据!N536-12)*权重!D$51              )
 )</f>
        <v>0.27</v>
      </c>
      <c r="O536" s="16">
        <f>IF( 数据!O536&lt;=6,(数据!O536-1)*权重!E$48,              IF(数据!O536&lt;=12, 5*权重!E$48+(数据!O536-6)*权重!E$49,                              5*权重!E$48+6*权重!E$49+(数据!O536-12)*权重!E$51              )
 )</f>
        <v>0</v>
      </c>
      <c r="P536" s="16">
        <f>IF( 数据!P536&lt;=6,(数据!P536-1)*权重!F$48,              IF(数据!P536&lt;=12, 5*权重!F$48+(数据!P536-6)*权重!F$49,                              5*权重!F$48+6*权重!F$49+(数据!P536-12)*权重!F$51              )
 )</f>
        <v>-3.4999999999999996</v>
      </c>
      <c r="Q536" s="16">
        <f>IF( 数据!Q536&lt;=6,(数据!Q536-1)*权重!G$48,              IF(数据!Q536&lt;=12, 5*权重!G$48+(数据!Q536-6)*权重!G$49,                              5*权重!G$48+6*权重!G$49+(数据!Q536-12)*权重!G$51              )
 )</f>
        <v>0</v>
      </c>
      <c r="R536" s="16">
        <f>IF( 数据!R536&lt;=6,(数据!R536-1)*权重!H$48,              IF(数据!R536&lt;=12, 5*权重!H$48+(数据!R536-6)*权重!H$49,                              5*权重!H$48+6*权重!H$49+(数据!R536-12)*权重!H$51              )
 )</f>
        <v>0</v>
      </c>
      <c r="S536" s="16">
        <f>IF( 数据!S536&lt;=6,(数据!S536-1)*权重!I$48,              IF(数据!S536&lt;=12, 5*权重!I$48+(数据!S536-6)*权重!I$49,                              5*权重!I$48+6*权重!I$49+(数据!S536-12)*权重!I$51              )
 )</f>
        <v>10.6</v>
      </c>
      <c r="T536" s="16">
        <f>IF( 数据!T536&lt;=6,(数据!T536-1)*权重!J$48,              IF(数据!T536&lt;=12, 5*权重!J$48+(数据!T536-6)*权重!J$49,                              5*权重!J$48+6*权重!J$49+(数据!T536-12)*权重!J$51              )
 )</f>
        <v>1.2999999999999998</v>
      </c>
      <c r="U536" s="16">
        <f>IF( 数据!U536&lt;=6,(数据!U536-1)*权重!K$48,              IF(数据!U536&lt;=12, 5*权重!K$48+(数据!U536-6)*权重!K$49,                              5*权重!K$48+6*权重!K$49+(数据!U536-12)*权重!K$51              )
 )</f>
        <v>0</v>
      </c>
      <c r="V536" s="16">
        <f>IF( 数据!V536&lt;=6,(数据!V536-1)*权重!L$48,              IF(数据!V536&lt;=12, 5*权重!L$48+(数据!V536-6)*权重!L$49,                              5*权重!L$48+6*权重!L$49+(数据!V536-12)*权重!L$51              )
 )</f>
        <v>5.6666666666666679</v>
      </c>
      <c r="W536" s="16">
        <f>IF( 数据!W536&lt;=6,(数据!W536-1)*权重!M$48,              IF(数据!W536&lt;=12, 5*权重!M$48+(数据!W536-6)*权重!M$49,                              5*权重!M$48+6*权重!M$49+(数据!W536-12)*权重!M$51              )
 )</f>
        <v>0.76666666666666661</v>
      </c>
      <c r="X536" s="16">
        <f>IF( 数据!X536&lt;=6,(数据!X536-1)*权重!N$48,              IF(数据!X536&lt;=12, 5*权重!N$48+(数据!X536-6)*权重!N$49,                              5*权重!N$48+6*权重!N$49+(数据!X536-12)*权重!N$51              )
 )</f>
        <v>2.2666666666666666</v>
      </c>
      <c r="Y536" s="16">
        <f>IF( 数据!Y536&lt;=6,(数据!Y536-1)*权重!O$48,              IF(数据!Y536&lt;=12, 5*权重!O$48+(数据!Y536-6)*权重!O$49,                              5*权重!O$48+6*权重!O$49+(数据!Y536-12)*权重!O$51              )
 )</f>
        <v>1.3666666666666667</v>
      </c>
      <c r="Z536" s="16">
        <f>IF( 数据!Z536&lt;=6,(数据!Z536-1)*权重!P$48,              IF(数据!Z536&lt;=10, 5*权重!P$48+(数据!Z536-4)*权重!P$50,                              5*权重!P$48+4*权重!P$50+(数据!Z536-10)*权重!P$52              )  )</f>
        <v>-1.4750000000000001</v>
      </c>
      <c r="AA536" s="16">
        <f>IF( 数据!AA536&lt;=6,(数据!AA536-1)*权重!Q$48,              IF(数据!AA536&lt;=12, 5*权重!Q$48+(数据!AA536-6)*权重!Q$49,                              5*权重!Q$48+6*权重!Q$49+(数据!AA536-12)*权重!Q$51              )
 )</f>
        <v>5.833333333333333</v>
      </c>
      <c r="AB536" s="16">
        <f>IF( 数据!AB536&lt;=6,(数据!AB536-1)*权重!R$48,              IF(数据!AB536&lt;=10, 5*权重!R$48+(数据!AB536-4)*权重!R$50,                              5*权重!R$48+4*权重!R$50+(数据!AB536-10)*权重!R$52              )  )</f>
        <v>56</v>
      </c>
      <c r="AC536" s="16">
        <f>IF( 数据!AC536&lt;=6,(数据!AC536-1)*权重!S$48,              IF(数据!AC536&lt;=12, 5*权重!S$48+(数据!AC536-6)*权重!S$49,                              5*权重!S$48+6*权重!S$49+(数据!AC536-12)*权重!S$51              )
 )</f>
        <v>20.866666666666667</v>
      </c>
      <c r="AD536" s="16">
        <f>IF( 数据!AD536&lt;=6,(数据!AD536-1)*权重!T$48,              IF(数据!AD536&lt;=12, 5*权重!T$48+(数据!AD536-6)*权重!T$49,                              5*权重!T$48+6*权重!T$49+(数据!AD536-12)*权重!T$51              )
 )</f>
        <v>-1.2333333333333329</v>
      </c>
      <c r="AE536" s="16">
        <f>IF( 数据!AE536&lt;=6,(数据!AE536-1)*权重!U$48,              IF(数据!AE536&lt;=10, 5*权重!U$48+(数据!AE536-4)*权重!U$50,                              5*权重!U$48+4*权重!U$50+(数据!AE536-10)*权重!U$52              )  )</f>
        <v>-2.7249999999999996</v>
      </c>
      <c r="AF536" s="16">
        <f>IF( 数据!AF536&lt;=6,(数据!AF536-1)*权重!V$48,              IF(数据!AF536&lt;=10, 5*权重!V$48+(数据!AF536-4)*权重!V$50,                              5*权重!V$48+4*权重!V$50+(数据!AF536-10)*权重!V$52              )  )</f>
        <v>6.8250000000000011</v>
      </c>
      <c r="AG536" s="16">
        <f>IF( 数据!AG536&lt;=6,(数据!AG536-1)*权重!W$48,              IF(数据!AG536&lt;=12, 5*权重!W$48+(数据!AG536-6)*权重!W$49,                              5*权重!W$48+6*权重!W$49+(数据!AG536-12)*权重!W$51              )
 )</f>
        <v>3.0999999999999996</v>
      </c>
      <c r="AH536" s="16">
        <f>IF( 数据!AH536&lt;=6,(数据!AH536-1)*权重!X$48,              IF(数据!AH536&lt;=10, 5*权重!X$48+(数据!AH536-4)*权重!X$50,                              5*权重!X$48+4*权重!X$50+(数据!AH536-10)*权重!X$52              )  )</f>
        <v>-4.9999999999999989E-2</v>
      </c>
      <c r="AI536" s="16">
        <f>IF( 数据!AI536&lt;=6,(数据!AI536-1)*权重!Y$48,              IF(数据!AI536&lt;=12, 5*权重!Y$48+(数据!AI536-6)*权重!Y$49,                              5*权重!Y$48+6*权重!Y$49+(数据!AI536-12)*权重!Y$51              )
 )</f>
        <v>0.13333333333333336</v>
      </c>
      <c r="AJ536" s="16">
        <f>IF( 数据!AJ536&lt;=6,(数据!AJ536-1)*权重!Z$48,              IF(数据!AJ536&lt;=10, 5*权重!Z$48+(数据!AJ536-4)*权重!Z$50,                              5*权重!Z$48+4*权重!Z$50+(数据!AJ536-10)*权重!Z$52              )  )</f>
        <v>9.25</v>
      </c>
      <c r="AK536" s="16">
        <f>IF( 数据!AK536&lt;=6,(数据!AK536-1)*权重!AA$48,              IF(数据!AK536&lt;=10, 5*权重!AA$48+(数据!AK536-4)*权重!AA$50,                              5*权重!AA$48+4*权重!AA$50+(数据!AK536-10)*权重!AA$52              )  )</f>
        <v>-1.2750000000000001</v>
      </c>
      <c r="AL536" s="16">
        <f>IF( 数据!AL536&lt;=6,(数据!AL536-1)*权重!AB$48,              IF(数据!AL536&lt;=12, 5*权重!AB$48+(数据!AL536-6)*权重!AB$49,                              5*权重!AB$48+6*权重!AB$49+(数据!AL536-12)*权重!AB$51              )
 )</f>
        <v>14.4</v>
      </c>
      <c r="AM536" s="16">
        <f>IF( 数据!AM536&lt;=6,(数据!AM536-1)*权重!AC$48,              IF(数据!AM536&lt;=12, 5*权重!AC$48+(数据!AM536-6)*权重!AC$49,                              5*权重!AC$48+6*权重!AC$49+(数据!AM536-12)*权重!AC$51              )
 )</f>
        <v>9.2333333333333343</v>
      </c>
      <c r="AN536" s="16">
        <f>IF( 数据!AN536&lt;=6,(数据!AN536-1)*权重!AD$48,              IF(数据!AN536&lt;=12, 5*权重!AD$48+(数据!AN536-6)*权重!AD$49,                              5*权重!AD$48+6*权重!AD$49+(数据!AN536-12)*权重!AD$51              )
 )</f>
        <v>82.0625</v>
      </c>
      <c r="AO536" s="16">
        <f>IF( 数据!AO536&lt;=6,(数据!AO536-1)*权重!AE$48,              IF(数据!AO536&lt;=12, 5*权重!AE$48+(数据!AO536-6)*权重!AE$49,                              5*权重!AE$48+6*权重!AE$49+(数据!AO536-12)*权重!AE$51              )
 )</f>
        <v>17.7</v>
      </c>
      <c r="AP536" s="16">
        <f>IF( 数据!AP536&lt;=6,(数据!AP536-1)*权重!AF$48,              IF(数据!AP536&lt;=12, 5*权重!AF$48+(数据!AP536-6)*权重!AF$49,                              5*权重!AF$48+6*权重!AF$49+(数据!AP536-12)*权重!AF$51              )
 )</f>
        <v>15.433333333333334</v>
      </c>
      <c r="AQ536" s="16">
        <f>IF( 数据!AQ536&lt;=6,(数据!AQ536-1)*权重!AG$48,              IF(数据!AQ536&lt;=12, 5*权重!AG$48+(数据!AQ536-6)*权重!AG$49,                              5*权重!AG$48+6*权重!AG$49+(数据!AQ536-12)*权重!AG$51              )
 )</f>
        <v>17.8</v>
      </c>
      <c r="AR536" s="16">
        <f>IF( 数据!AR536&lt;=6,(数据!AR536-1)*权重!AH$48,              IF(数据!AR536&lt;=12, 5*权重!AH$48+(数据!AR536-6)*权重!AH$49,                              5*权重!AH$48+6*权重!AH$49+(数据!AR536-12)*权重!AH$51              )
 )</f>
        <v>13.399999999999999</v>
      </c>
      <c r="AS536" s="16">
        <f>IF( 数据!AS536&lt;=6,(数据!AS536-1)*权重!AI$48,              IF(数据!AS536&lt;=12, 5*权重!AI$48+(数据!AS536-6)*权重!AI$49,                              5*权重!AI$48+6*权重!AI$49+(数据!AS536-12)*权重!AI$51              )
 )</f>
        <v>8.5500000000000007</v>
      </c>
      <c r="AT536" s="16">
        <f>IF( 数据!AT536&lt;=6,(数据!AT536-1)*权重!AJ$48,              IF(数据!AT536&lt;=12, 5*权重!AJ$48+(数据!AT536-6)*权重!AJ$49,                              5*权重!AJ$48+6*权重!AJ$49+(数据!AT536-12)*权重!AJ$51              )
 )</f>
        <v>81.625</v>
      </c>
      <c r="AU536" s="16">
        <f>IF( 数据!AU536&lt;=6,(数据!AU536-1)*权重!AK$48,              IF(数据!AU536&lt;=12, 5*权重!AK$48+(数据!AU536-6)*权重!AK$49,                              5*权重!AK$48+6*权重!AK$49+(数据!AU536-12)*权重!AK$51              )
 )</f>
        <v>14.499999999999998</v>
      </c>
      <c r="AV536" s="16">
        <f>IF( 数据!AV536&lt;=6,(数据!AV536-1)*权重!AL$48,              IF(数据!AV536&lt;=10, 5*权重!AL$48+(数据!AV536-4)*权重!AL$50,                              5*权重!AL$48+4*权重!AL$50+(数据!AV536-10)*权重!AL$52              )  )</f>
        <v>2.9749999999999996</v>
      </c>
      <c r="AW536" s="16">
        <f>IF( 数据!AW536&lt;=6,(数据!AW536-1)*权重!AM$48,              IF(数据!AW536&lt;=10, 5*权重!AM$48+(数据!AW536-4)*权重!AM$50,                              5*权重!AM$48+4*权重!AM$50+(数据!AW536-10)*权重!AM$52              )  )</f>
        <v>3.45</v>
      </c>
      <c r="AX536" s="16">
        <f>IF( 数据!AX536&lt;=6,(数据!AX536-1)*权重!AN$48,              IF(数据!AX536&lt;=10, 5*权重!AN$48+(数据!AX536-4)*权重!AN$50,                              5*权重!AN$48+4*权重!AN$50+(数据!AX536-10)*权重!AN$52              )  )</f>
        <v>22.074999999999999</v>
      </c>
      <c r="AY536" s="8">
        <v>3</v>
      </c>
      <c r="AZ536" s="8">
        <v>3</v>
      </c>
      <c r="BA536" s="8">
        <v>2</v>
      </c>
      <c r="BB536" s="8">
        <v>2</v>
      </c>
      <c r="BC536" s="8">
        <v>2</v>
      </c>
      <c r="BD536" s="8">
        <v>3</v>
      </c>
      <c r="BE536" s="8">
        <v>1</v>
      </c>
      <c r="BF536" s="8">
        <v>2</v>
      </c>
      <c r="BG536" s="8">
        <v>2</v>
      </c>
      <c r="BH536" s="8">
        <v>3</v>
      </c>
      <c r="BI536" s="8">
        <v>2</v>
      </c>
      <c r="BJ536" s="8" t="s">
        <v>26</v>
      </c>
      <c r="BK536" s="8" t="s">
        <v>20</v>
      </c>
      <c r="BL536" s="8">
        <v>15</v>
      </c>
      <c r="BM536" s="8" t="s">
        <v>26</v>
      </c>
      <c r="BN536" s="8"/>
      <c r="BO536" s="8">
        <v>7</v>
      </c>
      <c r="BP536" s="34">
        <v>46934</v>
      </c>
      <c r="BQ536" s="8" t="s">
        <v>21</v>
      </c>
      <c r="BR536" s="8" t="s">
        <v>156</v>
      </c>
    </row>
    <row r="537" spans="1:70" ht="15.5" thickBot="1" x14ac:dyDescent="0.35">
      <c r="A537" s="8" t="s">
        <v>26</v>
      </c>
      <c r="B537" s="16">
        <f t="shared" si="20"/>
        <v>425.33749999999998</v>
      </c>
      <c r="C537" s="8" t="s">
        <v>891</v>
      </c>
      <c r="D537" s="8" t="s">
        <v>154</v>
      </c>
      <c r="E537" s="33">
        <v>1</v>
      </c>
      <c r="F537" s="8">
        <v>0</v>
      </c>
      <c r="G537" s="8" t="s">
        <v>33</v>
      </c>
      <c r="H537" s="8" t="s">
        <v>810</v>
      </c>
      <c r="I537" s="8">
        <v>26</v>
      </c>
      <c r="J537" s="8">
        <v>141</v>
      </c>
      <c r="K537" s="8">
        <v>146</v>
      </c>
      <c r="L537" s="16">
        <f>IF( 数据!L537&lt;=6,(数据!L537-1)*权重!B$48,              IF(数据!L537&lt;=12, 5*权重!B$48+(数据!L537-6)*权重!B$49,                              5*权重!B$48+6*权重!B$49+(数据!L537-12)*权重!B$51              )
 )</f>
        <v>3</v>
      </c>
      <c r="M537" s="16">
        <f>IF( 数据!M537&lt;=6,(数据!M537-1)*权重!C$48,              IF(数据!M537&lt;=12, 5*权重!C$48+(数据!M537-6)*权重!C$49,                              5*权重!C$48+6*权重!C$49+(数据!M537-12)*权重!C$51              )
 )</f>
        <v>1.3333333333333335</v>
      </c>
      <c r="N537" s="16">
        <f>IF( 数据!N537&lt;=6,(数据!N537-1)*权重!D$48,              IF(数据!N537&lt;=12, 5*权重!D$48+(数据!N537-6)*权重!D$49,                              5*权重!D$48+6*权重!D$49+(数据!N537-12)*权重!D$51              )
 )</f>
        <v>0.8</v>
      </c>
      <c r="O537" s="16">
        <f>IF( 数据!O537&lt;=6,(数据!O537-1)*权重!E$48,              IF(数据!O537&lt;=12, 5*权重!E$48+(数据!O537-6)*权重!E$49,                              5*权重!E$48+6*权重!E$49+(数据!O537-12)*权重!E$51              )
 )</f>
        <v>0</v>
      </c>
      <c r="P537" s="16">
        <f>IF( 数据!P537&lt;=6,(数据!P537-1)*权重!F$48,              IF(数据!P537&lt;=12, 5*权重!F$48+(数据!P537-6)*权重!F$49,                              5*权重!F$48+6*权重!F$49+(数据!P537-12)*权重!F$51              )
 )</f>
        <v>-3.4999999999999996</v>
      </c>
      <c r="Q537" s="16">
        <f>IF( 数据!Q537&lt;=6,(数据!Q537-1)*权重!G$48,              IF(数据!Q537&lt;=12, 5*权重!G$48+(数据!Q537-6)*权重!G$49,                              5*权重!G$48+6*权重!G$49+(数据!Q537-12)*权重!G$51              )
 )</f>
        <v>0</v>
      </c>
      <c r="R537" s="16">
        <f>IF( 数据!R537&lt;=6,(数据!R537-1)*权重!H$48,              IF(数据!R537&lt;=12, 5*权重!H$48+(数据!R537-6)*权重!H$49,                              5*权重!H$48+6*权重!H$49+(数据!R537-12)*权重!H$51              )
 )</f>
        <v>0</v>
      </c>
      <c r="S537" s="16">
        <f>IF( 数据!S537&lt;=6,(数据!S537-1)*权重!I$48,              IF(数据!S537&lt;=12, 5*权重!I$48+(数据!S537-6)*权重!I$49,                              5*权重!I$48+6*权重!I$49+(数据!S537-12)*权重!I$51              )
 )</f>
        <v>17.933333333333334</v>
      </c>
      <c r="T537" s="16">
        <f>IF( 数据!T537&lt;=6,(数据!T537-1)*权重!J$48,              IF(数据!T537&lt;=12, 5*权重!J$48+(数据!T537-6)*权重!J$49,                              5*权重!J$48+6*权重!J$49+(数据!T537-12)*权重!J$51              )
 )</f>
        <v>2.2666666666666666</v>
      </c>
      <c r="U537" s="16">
        <f>IF( 数据!U537&lt;=6,(数据!U537-1)*权重!K$48,              IF(数据!U537&lt;=12, 5*权重!K$48+(数据!U537-6)*权重!K$49,                              5*权重!K$48+6*权重!K$49+(数据!U537-12)*权重!K$51              )
 )</f>
        <v>0</v>
      </c>
      <c r="V537" s="16">
        <f>IF( 数据!V537&lt;=6,(数据!V537-1)*权重!L$48,              IF(数据!V537&lt;=12, 5*权重!L$48+(数据!V537-6)*权重!L$49,                              5*权重!L$48+6*权重!L$49+(数据!V537-12)*权重!L$51              )
 )</f>
        <v>7.1333333333333346</v>
      </c>
      <c r="W537" s="16">
        <f>IF( 数据!W537&lt;=6,(数据!W537-1)*权重!M$48,              IF(数据!W537&lt;=12, 5*权重!M$48+(数据!W537-6)*权重!M$49,                              5*权重!M$48+6*权重!M$49+(数据!W537-12)*权重!M$51              )
 )</f>
        <v>0.1333333333333333</v>
      </c>
      <c r="X537" s="16">
        <f>IF( 数据!X537&lt;=6,(数据!X537-1)*权重!N$48,              IF(数据!X537&lt;=12, 5*权重!N$48+(数据!X537-6)*权重!N$49,                              5*权重!N$48+6*权重!N$49+(数据!X537-12)*权重!N$51              )
 )</f>
        <v>1.8833333333333333</v>
      </c>
      <c r="Y537" s="16">
        <f>IF( 数据!Y537&lt;=6,(数据!Y537-1)*权重!O$48,              IF(数据!Y537&lt;=12, 5*权重!O$48+(数据!Y537-6)*权重!O$49,                              5*权重!O$48+6*权重!O$49+(数据!Y537-12)*权重!O$51              )
 )</f>
        <v>1.6166666666666667</v>
      </c>
      <c r="Z537" s="16">
        <f>IF( 数据!Z537&lt;=6,(数据!Z537-1)*权重!P$48,              IF(数据!Z537&lt;=10, 5*权重!P$48+(数据!Z537-4)*权重!P$50,                              5*权重!P$48+4*权重!P$50+(数据!Z537-10)*权重!P$52              )  )</f>
        <v>-0.90000000000000013</v>
      </c>
      <c r="AA537" s="16">
        <f>IF( 数据!AA537&lt;=6,(数据!AA537-1)*权重!Q$48,              IF(数据!AA537&lt;=12, 5*权重!Q$48+(数据!AA537-6)*权重!Q$49,                              5*权重!Q$48+6*权重!Q$49+(数据!AA537-12)*权重!Q$51              )
 )</f>
        <v>5.8</v>
      </c>
      <c r="AB537" s="16">
        <f>IF( 数据!AB537&lt;=6,(数据!AB537-1)*权重!R$48,              IF(数据!AB537&lt;=10, 5*权重!R$48+(数据!AB537-4)*权重!R$50,                              5*权重!R$48+4*权重!R$50+(数据!AB537-10)*权重!R$52              )  )</f>
        <v>54.5</v>
      </c>
      <c r="AC537" s="16">
        <f>IF( 数据!AC537&lt;=6,(数据!AC537-1)*权重!S$48,              IF(数据!AC537&lt;=12, 5*权重!S$48+(数据!AC537-6)*权重!S$49,                              5*权重!S$48+6*权重!S$49+(数据!AC537-12)*权重!S$51              )
 )</f>
        <v>18.75</v>
      </c>
      <c r="AD537" s="16">
        <f>IF( 数据!AD537&lt;=6,(数据!AD537-1)*权重!T$48,              IF(数据!AD537&lt;=12, 5*权重!T$48+(数据!AD537-6)*权重!T$49,                              5*权重!T$48+6*权重!T$49+(数据!AD537-12)*权重!T$51              )
 )</f>
        <v>-1.5999999999999996</v>
      </c>
      <c r="AE537" s="16">
        <f>IF( 数据!AE537&lt;=6,(数据!AE537-1)*权重!U$48,              IF(数据!AE537&lt;=10, 5*权重!U$48+(数据!AE537-4)*权重!U$50,                              5*权重!U$48+4*权重!U$50+(数据!AE537-10)*权重!U$52              )  )</f>
        <v>-2.4499999999999993</v>
      </c>
      <c r="AF537" s="16">
        <f>IF( 数据!AF537&lt;=6,(数据!AF537-1)*权重!V$48,              IF(数据!AF537&lt;=10, 5*权重!V$48+(数据!AF537-4)*权重!V$50,                              5*权重!V$48+4*权重!V$50+(数据!AF537-10)*权重!V$52              )  )</f>
        <v>6.5625000000000009</v>
      </c>
      <c r="AG537" s="16">
        <f>IF( 数据!AG537&lt;=6,(数据!AG537-1)*权重!W$48,              IF(数据!AG537&lt;=12, 5*权重!W$48+(数据!AG537-6)*权重!W$49,                              5*权重!W$48+6*权重!W$49+(数据!AG537-12)*权重!W$51              )
 )</f>
        <v>3.75</v>
      </c>
      <c r="AH537" s="16">
        <f>IF( 数据!AH537&lt;=6,(数据!AH537-1)*权重!X$48,              IF(数据!AH537&lt;=10, 5*权重!X$48+(数据!AH537-4)*权重!X$50,                              5*权重!X$48+4*权重!X$50+(数据!AH537-10)*权重!X$52              )  )</f>
        <v>-0.16249999999999998</v>
      </c>
      <c r="AI537" s="16">
        <f>IF( 数据!AI537&lt;=6,(数据!AI537-1)*权重!Y$48,              IF(数据!AI537&lt;=12, 5*权重!Y$48+(数据!AI537-6)*权重!Y$49,                              5*权重!Y$48+6*权重!Y$49+(数据!AI537-12)*权重!Y$51              )
 )</f>
        <v>0.53333333333333333</v>
      </c>
      <c r="AJ537" s="16">
        <f>IF( 数据!AJ537&lt;=6,(数据!AJ537-1)*权重!Z$48,              IF(数据!AJ537&lt;=10, 5*权重!Z$48+(数据!AJ537-4)*权重!Z$50,                              5*权重!Z$48+4*权重!Z$50+(数据!AJ537-10)*权重!Z$52              )  )</f>
        <v>9.25</v>
      </c>
      <c r="AK537" s="16">
        <f>IF( 数据!AK537&lt;=6,(数据!AK537-1)*权重!AA$48,              IF(数据!AK537&lt;=10, 5*权重!AA$48+(数据!AK537-4)*权重!AA$50,                              5*权重!AA$48+4*权重!AA$50+(数据!AK537-10)*权重!AA$52              )  )</f>
        <v>-1.4500000000000002</v>
      </c>
      <c r="AL537" s="16">
        <f>IF( 数据!AL537&lt;=6,(数据!AL537-1)*权重!AB$48,              IF(数据!AL537&lt;=12, 5*权重!AB$48+(数据!AL537-6)*权重!AB$49,                              5*权重!AB$48+6*权重!AB$49+(数据!AL537-12)*权重!AB$51              )
 )</f>
        <v>13.5</v>
      </c>
      <c r="AM537" s="16">
        <f>IF( 数据!AM537&lt;=6,(数据!AM537-1)*权重!AC$48,              IF(数据!AM537&lt;=12, 5*权重!AC$48+(数据!AM537-6)*权重!AC$49,                              5*权重!AC$48+6*权重!AC$49+(数据!AM537-12)*权重!AC$51              )
 )</f>
        <v>8.5</v>
      </c>
      <c r="AN537" s="16">
        <f>IF( 数据!AN537&lt;=6,(数据!AN537-1)*权重!AD$48,              IF(数据!AN537&lt;=12, 5*权重!AD$48+(数据!AN537-6)*权重!AD$49,                              5*权重!AD$48+6*权重!AD$49+(数据!AN537-12)*权重!AD$51              )
 )</f>
        <v>86.791666666666657</v>
      </c>
      <c r="AO537" s="16">
        <f>IF( 数据!AO537&lt;=6,(数据!AO537-1)*权重!AE$48,              IF(数据!AO537&lt;=12, 5*权重!AE$48+(数据!AO537-6)*权重!AE$49,                              5*权重!AE$48+6*权重!AE$49+(数据!AO537-12)*权重!AE$51              )
 )</f>
        <v>8.3500000000000014</v>
      </c>
      <c r="AP537" s="16">
        <f>IF( 数据!AP537&lt;=6,(数据!AP537-1)*权重!AF$48,              IF(数据!AP537&lt;=12, 5*权重!AF$48+(数据!AP537-6)*权重!AF$49,                              5*权重!AF$48+6*权重!AF$49+(数据!AP537-12)*权重!AF$51              )
 )</f>
        <v>16.399999999999999</v>
      </c>
      <c r="AQ537" s="16">
        <f>IF( 数据!AQ537&lt;=6,(数据!AQ537-1)*权重!AG$48,              IF(数据!AQ537&lt;=12, 5*权重!AG$48+(数据!AQ537-6)*权重!AG$49,                              5*权重!AG$48+6*权重!AG$49+(数据!AQ537-12)*权重!AG$51              )
 )</f>
        <v>19.866666666666667</v>
      </c>
      <c r="AR537" s="16">
        <f>IF( 数据!AR537&lt;=6,(数据!AR537-1)*权重!AH$48,              IF(数据!AR537&lt;=12, 5*权重!AH$48+(数据!AR537-6)*权重!AH$49,                              5*权重!AH$48+6*权重!AH$49+(数据!AR537-12)*权重!AH$51              )
 )</f>
        <v>14.566666666666665</v>
      </c>
      <c r="AS537" s="16">
        <f>IF( 数据!AS537&lt;=6,(数据!AS537-1)*权重!AI$48,              IF(数据!AS537&lt;=12, 5*权重!AI$48+(数据!AS537-6)*权重!AI$49,                              5*权重!AI$48+6*权重!AI$49+(数据!AS537-12)*权重!AI$51              )
 )</f>
        <v>4.416666666666667</v>
      </c>
      <c r="AT537" s="16">
        <f>IF( 数据!AT537&lt;=6,(数据!AT537-1)*权重!AJ$48,              IF(数据!AT537&lt;=12, 5*权重!AJ$48+(数据!AT537-6)*权重!AJ$49,                              5*权重!AJ$48+6*权重!AJ$49+(数据!AT537-12)*权重!AJ$51              )
 )</f>
        <v>86.5</v>
      </c>
      <c r="AU537" s="16">
        <f>IF( 数据!AU537&lt;=6,(数据!AU537-1)*权重!AK$48,              IF(数据!AU537&lt;=12, 5*权重!AK$48+(数据!AU537-6)*权重!AK$49,                              5*权重!AK$48+6*权重!AK$49+(数据!AU537-12)*权重!AK$51              )
 )</f>
        <v>13.899999999999999</v>
      </c>
      <c r="AV537" s="16">
        <f>IF( 数据!AV537&lt;=6,(数据!AV537-1)*权重!AL$48,              IF(数据!AV537&lt;=10, 5*权重!AL$48+(数据!AV537-4)*权重!AL$50,                              5*权重!AL$48+4*权重!AL$50+(数据!AV537-10)*权重!AL$52              )  )</f>
        <v>2.2999999999999998</v>
      </c>
      <c r="AW537" s="16">
        <f>IF( 数据!AW537&lt;=6,(数据!AW537-1)*权重!AM$48,              IF(数据!AW537&lt;=10, 5*权重!AM$48+(数据!AW537-4)*权重!AM$50,                              5*权重!AM$48+4*权重!AM$50+(数据!AW537-10)*权重!AM$52              )  )</f>
        <v>3.8250000000000002</v>
      </c>
      <c r="AX537" s="16">
        <f>IF( 数据!AX537&lt;=6,(数据!AX537-1)*权重!AN$48,              IF(数据!AX537&lt;=10, 5*权重!AN$48+(数据!AX537-4)*权重!AN$50,                              5*权重!AN$48+4*权重!AN$50+(数据!AX537-10)*权重!AN$52              )  )</f>
        <v>21.237499999999997</v>
      </c>
      <c r="AY537" s="8">
        <v>3</v>
      </c>
      <c r="AZ537" s="8">
        <v>2</v>
      </c>
      <c r="BA537" s="8">
        <v>1</v>
      </c>
      <c r="BB537" s="8">
        <v>3</v>
      </c>
      <c r="BC537" s="8">
        <v>1</v>
      </c>
      <c r="BD537" s="8">
        <v>2</v>
      </c>
      <c r="BE537" s="8">
        <v>2</v>
      </c>
      <c r="BF537" s="8">
        <v>1</v>
      </c>
      <c r="BG537" s="8">
        <v>1</v>
      </c>
      <c r="BH537" s="8">
        <v>3</v>
      </c>
      <c r="BI537" s="8">
        <v>2</v>
      </c>
      <c r="BJ537" s="8" t="s">
        <v>26</v>
      </c>
      <c r="BK537" s="8" t="s">
        <v>20</v>
      </c>
      <c r="BL537" s="8">
        <v>12</v>
      </c>
      <c r="BM537" s="8" t="s">
        <v>26</v>
      </c>
      <c r="BN537" s="8"/>
      <c r="BO537" s="8">
        <v>23</v>
      </c>
      <c r="BP537" s="34">
        <v>46203</v>
      </c>
      <c r="BQ537" s="8" t="s">
        <v>21</v>
      </c>
      <c r="BR537" s="8" t="s">
        <v>156</v>
      </c>
    </row>
    <row r="538" spans="1:70" ht="15.5" thickBot="1" x14ac:dyDescent="0.35">
      <c r="A538" s="8" t="s">
        <v>26</v>
      </c>
      <c r="B538" s="16">
        <f t="shared" si="20"/>
        <v>349.81666666666666</v>
      </c>
      <c r="C538" s="8" t="s">
        <v>892</v>
      </c>
      <c r="D538" s="8" t="s">
        <v>154</v>
      </c>
      <c r="E538" s="33">
        <v>1</v>
      </c>
      <c r="F538" s="8">
        <v>0</v>
      </c>
      <c r="G538" s="8" t="s">
        <v>33</v>
      </c>
      <c r="H538" s="8" t="s">
        <v>32</v>
      </c>
      <c r="I538" s="8">
        <v>34</v>
      </c>
      <c r="J538" s="8">
        <v>128</v>
      </c>
      <c r="K538" s="8">
        <v>141</v>
      </c>
      <c r="L538" s="16">
        <f>IF( 数据!L538&lt;=6,(数据!L538-1)*权重!B$48,              IF(数据!L538&lt;=12, 5*权重!B$48+(数据!L538-6)*权重!B$49,                              5*权重!B$48+6*权重!B$49+(数据!L538-12)*权重!B$51              )
 )</f>
        <v>3.1666666666666665</v>
      </c>
      <c r="M538" s="16">
        <f>IF( 数据!M538&lt;=6,(数据!M538-1)*权重!C$48,              IF(数据!M538&lt;=12, 5*权重!C$48+(数据!M538-6)*权重!C$49,                              5*权重!C$48+6*权重!C$49+(数据!M538-12)*权重!C$51              )
 )</f>
        <v>0</v>
      </c>
      <c r="N538" s="16">
        <f>IF( 数据!N538&lt;=6,(数据!N538-1)*权重!D$48,              IF(数据!N538&lt;=12, 5*权重!D$48+(数据!N538-6)*权重!D$49,                              5*权重!D$48+6*权重!D$49+(数据!N538-12)*权重!D$51              )
 )</f>
        <v>0</v>
      </c>
      <c r="O538" s="16">
        <f>IF( 数据!O538&lt;=6,(数据!O538-1)*权重!E$48,              IF(数据!O538&lt;=12, 5*权重!E$48+(数据!O538-6)*权重!E$49,                              5*权重!E$48+6*权重!E$49+(数据!O538-12)*权重!E$51              )
 )</f>
        <v>0</v>
      </c>
      <c r="P538" s="16">
        <f>IF( 数据!P538&lt;=6,(数据!P538-1)*权重!F$48,              IF(数据!P538&lt;=12, 5*权重!F$48+(数据!P538-6)*权重!F$49,                              5*权重!F$48+6*权重!F$49+(数据!P538-12)*权重!F$51              )
 )</f>
        <v>-3.5333333333333328</v>
      </c>
      <c r="Q538" s="16">
        <f>IF( 数据!Q538&lt;=6,(数据!Q538-1)*权重!G$48,              IF(数据!Q538&lt;=12, 5*权重!G$48+(数据!Q538-6)*权重!G$49,                              5*权重!G$48+6*权重!G$49+(数据!Q538-12)*权重!G$51              )
 )</f>
        <v>0</v>
      </c>
      <c r="R538" s="16">
        <f>IF( 数据!R538&lt;=6,(数据!R538-1)*权重!H$48,              IF(数据!R538&lt;=12, 5*权重!H$48+(数据!R538-6)*权重!H$49,                              5*权重!H$48+6*权重!H$49+(数据!R538-12)*权重!H$51              )
 )</f>
        <v>0</v>
      </c>
      <c r="S538" s="16">
        <f>IF( 数据!S538&lt;=6,(数据!S538-1)*权重!I$48,              IF(数据!S538&lt;=12, 5*权重!I$48+(数据!S538-6)*权重!I$49,                              5*权重!I$48+6*权重!I$49+(数据!S538-12)*权重!I$51              )
 )</f>
        <v>2.4</v>
      </c>
      <c r="T538" s="16">
        <f>IF( 数据!T538&lt;=6,(数据!T538-1)*权重!J$48,              IF(数据!T538&lt;=12, 5*权重!J$48+(数据!T538-6)*权重!J$49,                              5*权重!J$48+6*权重!J$49+(数据!T538-12)*权重!J$51              )
 )</f>
        <v>0</v>
      </c>
      <c r="U538" s="16">
        <f>IF( 数据!U538&lt;=6,(数据!U538-1)*权重!K$48,              IF(数据!U538&lt;=12, 5*权重!K$48+(数据!U538-6)*权重!K$49,                              5*权重!K$48+6*权重!K$49+(数据!U538-12)*权重!K$51              )
 )</f>
        <v>0</v>
      </c>
      <c r="V538" s="16">
        <f>IF( 数据!V538&lt;=6,(数据!V538-1)*权重!L$48,              IF(数据!V538&lt;=12, 5*权重!L$48+(数据!V538-6)*权重!L$49,                              5*权重!L$48+6*权重!L$49+(数据!V538-12)*权重!L$51              )
 )</f>
        <v>1.06</v>
      </c>
      <c r="W538" s="16">
        <f>IF( 数据!W538&lt;=6,(数据!W538-1)*权重!M$48,              IF(数据!W538&lt;=12, 5*权重!M$48+(数据!W538-6)*权重!M$49,                              5*权重!M$48+6*权重!M$49+(数据!W538-12)*权重!M$51              )
 )</f>
        <v>-0.51666666666666661</v>
      </c>
      <c r="X538" s="16">
        <f>IF( 数据!X538&lt;=6,(数据!X538-1)*权重!N$48,              IF(数据!X538&lt;=12, 5*权重!N$48+(数据!X538-6)*权重!N$49,                              5*权重!N$48+6*权重!N$49+(数据!X538-12)*权重!N$51              )
 )</f>
        <v>1.9666666666666666</v>
      </c>
      <c r="Y538" s="16">
        <f>IF( 数据!Y538&lt;=6,(数据!Y538-1)*权重!O$48,              IF(数据!Y538&lt;=12, 5*权重!O$48+(数据!Y538-6)*权重!O$49,                              5*权重!O$48+6*权重!O$49+(数据!Y538-12)*权重!O$51              )
 )</f>
        <v>0.24</v>
      </c>
      <c r="Z538" s="16">
        <f>IF( 数据!Z538&lt;=6,(数据!Z538-1)*权重!P$48,              IF(数据!Z538&lt;=10, 5*权重!P$48+(数据!Z538-4)*权重!P$50,                              5*权重!P$48+4*权重!P$50+(数据!Z538-10)*权重!P$52              )  )</f>
        <v>-1.1000000000000001</v>
      </c>
      <c r="AA538" s="16">
        <f>IF( 数据!AA538&lt;=6,(数据!AA538-1)*权重!Q$48,              IF(数据!AA538&lt;=12, 5*权重!Q$48+(数据!AA538-6)*权重!Q$49,                              5*权重!Q$48+6*权重!Q$49+(数据!AA538-12)*权重!Q$51              )
 )</f>
        <v>5.833333333333333</v>
      </c>
      <c r="AB538" s="16">
        <f>IF( 数据!AB538&lt;=6,(数据!AB538-1)*权重!R$48,              IF(数据!AB538&lt;=10, 5*权重!R$48+(数据!AB538-4)*权重!R$50,                              5*权重!R$48+4*权重!R$50+(数据!AB538-10)*权重!R$52              )  )</f>
        <v>54.5</v>
      </c>
      <c r="AC538" s="16">
        <f>IF( 数据!AC538&lt;=6,(数据!AC538-1)*权重!S$48,              IF(数据!AC538&lt;=12, 5*权重!S$48+(数据!AC538-6)*权重!S$49,                              5*权重!S$48+6*权重!S$49+(数据!AC538-12)*权重!S$51              )
 )</f>
        <v>20.183333333333334</v>
      </c>
      <c r="AD538" s="16">
        <f>IF( 数据!AD538&lt;=6,(数据!AD538-1)*权重!T$48,              IF(数据!AD538&lt;=12, 5*权重!T$48+(数据!AD538-6)*权重!T$49,                              5*权重!T$48+6*权重!T$49+(数据!AD538-12)*权重!T$51              )
 )</f>
        <v>-0.83333333333333304</v>
      </c>
      <c r="AE538" s="16">
        <f>IF( 数据!AE538&lt;=6,(数据!AE538-1)*权重!U$48,              IF(数据!AE538&lt;=10, 5*权重!U$48+(数据!AE538-4)*权重!U$50,                              5*权重!U$48+4*权重!U$50+(数据!AE538-10)*权重!U$52              )  )</f>
        <v>-2.5999999999999996</v>
      </c>
      <c r="AF538" s="16">
        <f>IF( 数据!AF538&lt;=6,(数据!AF538-1)*权重!V$48,              IF(数据!AF538&lt;=10, 5*权重!V$48+(数据!AF538-4)*权重!V$50,                              5*权重!V$48+4*权重!V$50+(数据!AF538-10)*权重!V$52              )  )</f>
        <v>6.3000000000000007</v>
      </c>
      <c r="AG538" s="16">
        <f>IF( 数据!AG538&lt;=6,(数据!AG538-1)*权重!W$48,              IF(数据!AG538&lt;=12, 5*权重!W$48+(数据!AG538-6)*权重!W$49,                              5*权重!W$48+6*权重!W$49+(数据!AG538-12)*权重!W$51              )
 )</f>
        <v>3.75</v>
      </c>
      <c r="AH538" s="16">
        <f>IF( 数据!AH538&lt;=6,(数据!AH538-1)*权重!X$48,              IF(数据!AH538&lt;=10, 5*权重!X$48+(数据!AH538-4)*权重!X$50,                              5*权重!X$48+4*权重!X$50+(数据!AH538-10)*权重!X$52              )  )</f>
        <v>-0.16249999999999998</v>
      </c>
      <c r="AI538" s="16">
        <f>IF( 数据!AI538&lt;=6,(数据!AI538-1)*权重!Y$48,              IF(数据!AI538&lt;=12, 5*权重!Y$48+(数据!AI538-6)*权重!Y$49,                              5*权重!Y$48+6*权重!Y$49+(数据!AI538-12)*权重!Y$51              )
 )</f>
        <v>6.666666666666668E-2</v>
      </c>
      <c r="AJ538" s="16">
        <f>IF( 数据!AJ538&lt;=6,(数据!AJ538-1)*权重!Z$48,              IF(数据!AJ538&lt;=10, 5*权重!Z$48+(数据!AJ538-4)*权重!Z$50,                              5*权重!Z$48+4*权重!Z$50+(数据!AJ538-10)*权重!Z$52              )  )</f>
        <v>9.25</v>
      </c>
      <c r="AK538" s="16">
        <f>IF( 数据!AK538&lt;=6,(数据!AK538-1)*权重!AA$48,              IF(数据!AK538&lt;=10, 5*权重!AA$48+(数据!AK538-4)*权重!AA$50,                              5*权重!AA$48+4*权重!AA$50+(数据!AK538-10)*权重!AA$52              )  )</f>
        <v>-1.1000000000000001</v>
      </c>
      <c r="AL538" s="16">
        <f>IF( 数据!AL538&lt;=6,(数据!AL538-1)*权重!AB$48,              IF(数据!AL538&lt;=12, 5*权重!AB$48+(数据!AL538-6)*权重!AB$49,                              5*权重!AB$48+6*权重!AB$49+(数据!AL538-12)*权重!AB$51              )
 )</f>
        <v>12.6</v>
      </c>
      <c r="AM538" s="16">
        <f>IF( 数据!AM538&lt;=6,(数据!AM538-1)*权重!AC$48,              IF(数据!AM538&lt;=12, 5*权重!AC$48+(数据!AM538-6)*权重!AC$49,                              5*权重!AC$48+6*权重!AC$49+(数据!AM538-12)*权重!AC$51              )
 )</f>
        <v>8.3666666666666671</v>
      </c>
      <c r="AN538" s="16">
        <f>IF( 数据!AN538&lt;=6,(数据!AN538-1)*权重!AD$48,              IF(数据!AN538&lt;=12, 5*权重!AD$48+(数据!AN538-6)*权重!AD$49,                              5*权重!AD$48+6*权重!AD$49+(数据!AN538-12)*权重!AD$51              )
 )</f>
        <v>53.458333333333329</v>
      </c>
      <c r="AO538" s="16">
        <f>IF( 数据!AO538&lt;=6,(数据!AO538-1)*权重!AE$48,              IF(数据!AO538&lt;=12, 5*权重!AE$48+(数据!AO538-6)*权重!AE$49,                              5*权重!AE$48+6*权重!AE$49+(数据!AO538-12)*权重!AE$51              )
 )</f>
        <v>17.7</v>
      </c>
      <c r="AP538" s="16">
        <f>IF( 数据!AP538&lt;=6,(数据!AP538-1)*权重!AF$48,              IF(数据!AP538&lt;=12, 5*权重!AF$48+(数据!AP538-6)*权重!AF$49,                              5*权重!AF$48+6*权重!AF$49+(数据!AP538-12)*权重!AF$51              )
 )</f>
        <v>16.399999999999999</v>
      </c>
      <c r="AQ538" s="16">
        <f>IF( 数据!AQ538&lt;=6,(数据!AQ538-1)*权重!AG$48,              IF(数据!AQ538&lt;=12, 5*权重!AG$48+(数据!AQ538-6)*权重!AG$49,                              5*权重!AG$48+6*权重!AG$49+(数据!AQ538-12)*权重!AG$51              )
 )</f>
        <v>18.316666666666666</v>
      </c>
      <c r="AR538" s="16">
        <f>IF( 数据!AR538&lt;=6,(数据!AR538-1)*权重!AH$48,              IF(数据!AR538&lt;=12, 5*权重!AH$48+(数据!AR538-6)*权重!AH$49,                              5*权重!AH$48+6*权重!AH$49+(数据!AR538-12)*权重!AH$51              )
 )</f>
        <v>16.899999999999999</v>
      </c>
      <c r="AS538" s="16">
        <f>IF( 数据!AS538&lt;=6,(数据!AS538-1)*权重!AI$48,              IF(数据!AS538&lt;=12, 5*权重!AI$48+(数据!AS538-6)*权重!AI$49,                              5*权重!AI$48+6*权重!AI$49+(数据!AS538-12)*权重!AI$51              )
 )</f>
        <v>7.6000000000000014</v>
      </c>
      <c r="AT538" s="16">
        <f>IF( 数据!AT538&lt;=6,(数据!AT538-1)*权重!AJ$48,              IF(数据!AT538&lt;=12, 5*权重!AJ$48+(数据!AT538-6)*权重!AJ$49,                              5*权重!AJ$48+6*权重!AJ$49+(数据!AT538-12)*权重!AJ$51              )
 )</f>
        <v>54.541666666666671</v>
      </c>
      <c r="AU538" s="16">
        <f>IF( 数据!AU538&lt;=6,(数据!AU538-1)*权重!AK$48,              IF(数据!AU538&lt;=12, 5*权重!AK$48+(数据!AU538-6)*权重!AK$49,                              5*权重!AK$48+6*权重!AK$49+(数据!AU538-12)*权重!AK$51              )
 )</f>
        <v>14.499999999999998</v>
      </c>
      <c r="AV538" s="16">
        <f>IF( 数据!AV538&lt;=6,(数据!AV538-1)*权重!AL$48,              IF(数据!AV538&lt;=10, 5*权重!AL$48+(数据!AV538-4)*权重!AL$50,                              5*权重!AL$48+4*权重!AL$50+(数据!AV538-10)*权重!AL$52              )  )</f>
        <v>3.8250000000000002</v>
      </c>
      <c r="AW538" s="16">
        <f>IF( 数据!AW538&lt;=6,(数据!AW538-1)*权重!AM$48,              IF(数据!AW538&lt;=10, 5*权重!AM$48+(数据!AW538-4)*权重!AM$50,                              5*权重!AM$48+4*权重!AM$50+(数据!AW538-10)*权重!AM$52              )  )</f>
        <v>3.8250000000000002</v>
      </c>
      <c r="AX538" s="16">
        <f>IF( 数据!AX538&lt;=6,(数据!AX538-1)*权重!AN$48,              IF(数据!AX538&lt;=10, 5*权重!AN$48+(数据!AX538-4)*权重!AN$50,                              5*权重!AN$48+4*权重!AN$50+(数据!AX538-10)*权重!AN$52              )  )</f>
        <v>22.912499999999998</v>
      </c>
      <c r="AY538" s="8">
        <v>13</v>
      </c>
      <c r="AZ538" s="8">
        <v>10</v>
      </c>
      <c r="BA538" s="8">
        <v>15</v>
      </c>
      <c r="BB538" s="8">
        <v>12</v>
      </c>
      <c r="BC538" s="8">
        <v>13</v>
      </c>
      <c r="BD538" s="8">
        <v>13</v>
      </c>
      <c r="BE538" s="8">
        <v>12</v>
      </c>
      <c r="BF538" s="8">
        <v>13</v>
      </c>
      <c r="BG538" s="8">
        <v>8</v>
      </c>
      <c r="BH538" s="8">
        <v>13</v>
      </c>
      <c r="BI538" s="8">
        <v>13</v>
      </c>
      <c r="BJ538" s="8" t="s">
        <v>26</v>
      </c>
      <c r="BK538" s="8" t="s">
        <v>20</v>
      </c>
      <c r="BL538" s="8">
        <v>11</v>
      </c>
      <c r="BM538" s="8" t="s">
        <v>26</v>
      </c>
      <c r="BN538" s="8"/>
      <c r="BO538" s="8" t="s">
        <v>26</v>
      </c>
      <c r="BP538" s="34">
        <v>46568</v>
      </c>
      <c r="BQ538" s="8" t="s">
        <v>21</v>
      </c>
      <c r="BR538" s="8" t="s">
        <v>156</v>
      </c>
    </row>
    <row r="539" spans="1:70" ht="15.5" thickBot="1" x14ac:dyDescent="0.35">
      <c r="A539" s="8" t="s">
        <v>26</v>
      </c>
      <c r="B539" s="16">
        <f t="shared" si="20"/>
        <v>429.28166666666664</v>
      </c>
      <c r="C539" s="8" t="s">
        <v>893</v>
      </c>
      <c r="D539" s="8" t="s">
        <v>154</v>
      </c>
      <c r="E539" s="33">
        <v>1</v>
      </c>
      <c r="F539" s="8">
        <v>0</v>
      </c>
      <c r="G539" s="8" t="s">
        <v>29</v>
      </c>
      <c r="H539" s="8" t="s">
        <v>31</v>
      </c>
      <c r="I539" s="8">
        <v>28</v>
      </c>
      <c r="J539" s="8">
        <v>129</v>
      </c>
      <c r="K539" s="8">
        <v>135</v>
      </c>
      <c r="L539" s="16">
        <f>IF( 数据!L539&lt;=6,(数据!L539-1)*权重!B$48,              IF(数据!L539&lt;=12, 5*权重!B$48+(数据!L539-6)*权重!B$49,                              5*权重!B$48+6*权重!B$49+(数据!L539-12)*权重!B$51              )
 )</f>
        <v>3.25</v>
      </c>
      <c r="M539" s="16">
        <f>IF( 数据!M539&lt;=6,(数据!M539-1)*权重!C$48,              IF(数据!M539&lt;=12, 5*权重!C$48+(数据!M539-6)*权重!C$49,                              5*权重!C$48+6*权重!C$49+(数据!M539-12)*权重!C$51              )
 )</f>
        <v>1.1599999999999999</v>
      </c>
      <c r="N539" s="16">
        <f>IF( 数据!N539&lt;=6,(数据!N539-1)*权重!D$48,              IF(数据!N539&lt;=12, 5*权重!D$48+(数据!N539-6)*权重!D$49,                              5*权重!D$48+6*权重!D$49+(数据!N539-12)*权重!D$51              )
 )</f>
        <v>-0.82999999999999985</v>
      </c>
      <c r="O539" s="16">
        <f>IF( 数据!O539&lt;=6,(数据!O539-1)*权重!E$48,              IF(数据!O539&lt;=12, 5*权重!E$48+(数据!O539-6)*权重!E$49,                              5*权重!E$48+6*权重!E$49+(数据!O539-12)*权重!E$51              )
 )</f>
        <v>0</v>
      </c>
      <c r="P539" s="16">
        <f>IF( 数据!P539&lt;=6,(数据!P539-1)*权重!F$48,              IF(数据!P539&lt;=12, 5*权重!F$48+(数据!P539-6)*权重!F$49,                              5*权重!F$48+6*权重!F$49+(数据!P539-12)*权重!F$51              )
 )</f>
        <v>-3.4999999999999996</v>
      </c>
      <c r="Q539" s="16">
        <f>IF( 数据!Q539&lt;=6,(数据!Q539-1)*权重!G$48,              IF(数据!Q539&lt;=12, 5*权重!G$48+(数据!Q539-6)*权重!G$49,                              5*权重!G$48+6*权重!G$49+(数据!Q539-12)*权重!G$51              )
 )</f>
        <v>0</v>
      </c>
      <c r="R539" s="16">
        <f>IF( 数据!R539&lt;=6,(数据!R539-1)*权重!H$48,              IF(数据!R539&lt;=12, 5*权重!H$48+(数据!R539-6)*权重!H$49,                              5*权重!H$48+6*权重!H$49+(数据!R539-12)*权重!H$51              )
 )</f>
        <v>0</v>
      </c>
      <c r="S539" s="16">
        <f>IF( 数据!S539&lt;=6,(数据!S539-1)*权重!I$48,              IF(数据!S539&lt;=12, 5*权重!I$48+(数据!S539-6)*权重!I$49,                              5*权重!I$48+6*权重!I$49+(数据!S539-12)*权重!I$51              )
 )</f>
        <v>15.2</v>
      </c>
      <c r="T539" s="16">
        <f>IF( 数据!T539&lt;=6,(数据!T539-1)*权重!J$48,              IF(数据!T539&lt;=12, 5*权重!J$48+(数据!T539-6)*权重!J$49,                              5*权重!J$48+6*权重!J$49+(数据!T539-12)*权重!J$51              )
 )</f>
        <v>1.2999999999999998</v>
      </c>
      <c r="U539" s="16">
        <f>IF( 数据!U539&lt;=6,(数据!U539-1)*权重!K$48,              IF(数据!U539&lt;=12, 5*权重!K$48+(数据!U539-6)*权重!K$49,                              5*权重!K$48+6*权重!K$49+(数据!U539-12)*权重!K$51              )
 )</f>
        <v>0</v>
      </c>
      <c r="V539" s="16">
        <f>IF( 数据!V539&lt;=6,(数据!V539-1)*权重!L$48,              IF(数据!V539&lt;=12, 5*权重!L$48+(数据!V539-6)*权重!L$49,                              5*权重!L$48+6*权重!L$49+(数据!V539-12)*权重!L$51              )
 )</f>
        <v>5.3000000000000007</v>
      </c>
      <c r="W539" s="16">
        <f>IF( 数据!W539&lt;=6,(数据!W539-1)*权重!M$48,              IF(数据!W539&lt;=12, 5*权重!M$48+(数据!W539-6)*权重!M$49,                              5*权重!M$48+6*权重!M$49+(数据!W539-12)*权重!M$51              )
 )</f>
        <v>-0.51666666666666661</v>
      </c>
      <c r="X539" s="16">
        <f>IF( 数据!X539&lt;=6,(数据!X539-1)*权重!N$48,              IF(数据!X539&lt;=12, 5*权重!N$48+(数据!X539-6)*权重!N$49,                              5*权重!N$48+6*权重!N$49+(数据!X539-12)*权重!N$51              )
 )</f>
        <v>3.1999999999999997</v>
      </c>
      <c r="Y539" s="16">
        <f>IF( 数据!Y539&lt;=6,(数据!Y539-1)*权重!O$48,              IF(数据!Y539&lt;=12, 5*权重!O$48+(数据!Y539-6)*权重!O$49,                              5*权重!O$48+6*权重!O$49+(数据!Y539-12)*权重!O$51              )
 )</f>
        <v>1.45</v>
      </c>
      <c r="Z539" s="16">
        <f>IF( 数据!Z539&lt;=6,(数据!Z539-1)*权重!P$48,              IF(数据!Z539&lt;=10, 5*权重!P$48+(数据!Z539-4)*权重!P$50,                              5*权重!P$48+4*权重!P$50+(数据!Z539-10)*权重!P$52              )  )</f>
        <v>-0.44000000000000006</v>
      </c>
      <c r="AA539" s="16">
        <f>IF( 数据!AA539&lt;=6,(数据!AA539-1)*权重!Q$48,              IF(数据!AA539&lt;=12, 5*权重!Q$48+(数据!AA539-6)*权重!Q$49,                              5*权重!Q$48+6*权重!Q$49+(数据!AA539-12)*权重!Q$51              )
 )</f>
        <v>4.5</v>
      </c>
      <c r="AB539" s="16">
        <f>IF( 数据!AB539&lt;=6,(数据!AB539-1)*权重!R$48,              IF(数据!AB539&lt;=10, 5*权重!R$48+(数据!AB539-4)*权重!R$50,                              5*权重!R$48+4*权重!R$50+(数据!AB539-10)*权重!R$52              )  )</f>
        <v>56</v>
      </c>
      <c r="AC539" s="16">
        <f>IF( 数据!AC539&lt;=6,(数据!AC539-1)*权重!S$48,              IF(数据!AC539&lt;=12, 5*权重!S$48+(数据!AC539-6)*权重!S$49,                              5*权重!S$48+6*权重!S$49+(数据!AC539-12)*权重!S$51              )
 )</f>
        <v>19.5</v>
      </c>
      <c r="AD539" s="16">
        <f>IF( 数据!AD539&lt;=6,(数据!AD539-1)*权重!T$48,              IF(数据!AD539&lt;=12, 5*权重!T$48+(数据!AD539-6)*权重!T$49,                              5*权重!T$48+6*权重!T$49+(数据!AD539-12)*权重!T$51              )
 )</f>
        <v>-1.5999999999999996</v>
      </c>
      <c r="AE539" s="16">
        <f>IF( 数据!AE539&lt;=6,(数据!AE539-1)*权重!U$48,              IF(数据!AE539&lt;=10, 5*权重!U$48+(数据!AE539-4)*权重!U$50,                              5*权重!U$48+4*权重!U$50+(数据!AE539-10)*权重!U$52              )  )</f>
        <v>-1.7999999999999994</v>
      </c>
      <c r="AF539" s="16">
        <f>IF( 数据!AF539&lt;=6,(数据!AF539-1)*权重!V$48,              IF(数据!AF539&lt;=10, 5*权重!V$48+(数据!AF539-4)*权重!V$50,                              5*权重!V$48+4*权重!V$50+(数据!AF539-10)*权重!V$52              )  )</f>
        <v>7.6125000000000007</v>
      </c>
      <c r="AG539" s="16">
        <f>IF( 数据!AG539&lt;=6,(数据!AG539-1)*权重!W$48,              IF(数据!AG539&lt;=12, 5*权重!W$48+(数据!AG539-6)*权重!W$49,                              5*权重!W$48+6*权重!W$49+(数据!AG539-12)*权重!W$51              )
 )</f>
        <v>5.05</v>
      </c>
      <c r="AH539" s="16">
        <f>IF( 数据!AH539&lt;=6,(数据!AH539-1)*权重!X$48,              IF(数据!AH539&lt;=10, 5*权重!X$48+(数据!AH539-4)*权重!X$50,                              5*权重!X$48+4*权重!X$50+(数据!AH539-10)*权重!X$52              )  )</f>
        <v>-4.9999999999999989E-2</v>
      </c>
      <c r="AI539" s="16">
        <f>IF( 数据!AI539&lt;=6,(数据!AI539-1)*权重!Y$48,              IF(数据!AI539&lt;=12, 5*权重!Y$48+(数据!AI539-6)*权重!Y$49,                              5*权重!Y$48+6*权重!Y$49+(数据!AI539-12)*权重!Y$51              )
 )</f>
        <v>3.3333333333333354E-2</v>
      </c>
      <c r="AJ539" s="16">
        <f>IF( 数据!AJ539&lt;=6,(数据!AJ539-1)*权重!Z$48,              IF(数据!AJ539&lt;=10, 5*权重!Z$48+(数据!AJ539-4)*权重!Z$50,                              5*权重!Z$48+4*权重!Z$50+(数据!AJ539-10)*权重!Z$52              )  )</f>
        <v>9.8375000000000004</v>
      </c>
      <c r="AK539" s="16">
        <f>IF( 数据!AK539&lt;=6,(数据!AK539-1)*权重!AA$48,              IF(数据!AK539&lt;=10, 5*权重!AA$48+(数据!AK539-4)*权重!AA$50,                              5*权重!AA$48+4*权重!AA$50+(数据!AK539-10)*权重!AA$52              )  )</f>
        <v>-1.4500000000000002</v>
      </c>
      <c r="AL539" s="16">
        <f>IF( 数据!AL539&lt;=6,(数据!AL539-1)*权重!AB$48,              IF(数据!AL539&lt;=12, 5*权重!AB$48+(数据!AL539-6)*权重!AB$49,                              5*权重!AB$48+6*权重!AB$49+(数据!AL539-12)*权重!AB$51              )
 )</f>
        <v>13.5</v>
      </c>
      <c r="AM539" s="16">
        <f>IF( 数据!AM539&lt;=6,(数据!AM539-1)*权重!AC$48,              IF(数据!AM539&lt;=12, 5*权重!AC$48+(数据!AM539-6)*权重!AC$49,                              5*权重!AC$48+6*权重!AC$49+(数据!AM539-12)*权重!AC$51              )
 )</f>
        <v>9.2333333333333343</v>
      </c>
      <c r="AN539" s="16">
        <f>IF( 数据!AN539&lt;=6,(数据!AN539-1)*权重!AD$48,              IF(数据!AN539&lt;=12, 5*权重!AD$48+(数据!AN539-6)*权重!AD$49,                              5*权重!AD$48+6*权重!AD$49+(数据!AN539-12)*权重!AD$51              )
 )</f>
        <v>77.333333333333329</v>
      </c>
      <c r="AO539" s="16">
        <f>IF( 数据!AO539&lt;=6,(数据!AO539-1)*权重!AE$48,              IF(数据!AO539&lt;=12, 5*权重!AE$48+(数据!AO539-6)*权重!AE$49,                              5*权重!AE$48+6*权重!AE$49+(数据!AO539-12)*权重!AE$51              )
 )</f>
        <v>25.5</v>
      </c>
      <c r="AP539" s="16">
        <f>IF( 数据!AP539&lt;=6,(数据!AP539-1)*权重!AF$48,              IF(数据!AP539&lt;=12, 5*权重!AF$48+(数据!AP539-6)*权重!AF$49,                              5*权重!AF$48+6*权重!AF$49+(数据!AP539-12)*权重!AF$51              )
 )</f>
        <v>15.433333333333334</v>
      </c>
      <c r="AQ539" s="16">
        <f>IF( 数据!AQ539&lt;=6,(数据!AQ539-1)*权重!AG$48,              IF(数据!AQ539&lt;=12, 5*权重!AG$48+(数据!AQ539-6)*权重!AG$49,                              5*权重!AG$48+6*权重!AG$49+(数据!AQ539-12)*权重!AG$51              )
 )</f>
        <v>18.316666666666666</v>
      </c>
      <c r="AR539" s="16">
        <f>IF( 数据!AR539&lt;=6,(数据!AR539-1)*权重!AH$48,              IF(数据!AR539&lt;=12, 5*权重!AH$48+(数据!AR539-6)*权重!AH$49,                              5*权重!AH$48+6*权重!AH$49+(数据!AR539-12)*权重!AH$51              )
 )</f>
        <v>15.733333333333333</v>
      </c>
      <c r="AS539" s="16">
        <f>IF( 数据!AS539&lt;=6,(数据!AS539-1)*权重!AI$48,              IF(数据!AS539&lt;=12, 5*权重!AI$48+(数据!AS539-6)*权重!AI$49,                              5*权重!AI$48+6*权重!AI$49+(数据!AS539-12)*权重!AI$51              )
 )</f>
        <v>9.5000000000000018</v>
      </c>
      <c r="AT539" s="16">
        <f>IF( 数据!AT539&lt;=6,(数据!AT539-1)*权重!AJ$48,              IF(数据!AT539&lt;=12, 5*权重!AJ$48+(数据!AT539-6)*权重!AJ$49,                              5*权重!AJ$48+6*权重!AJ$49+(数据!AT539-12)*权重!AJ$51              )
 )</f>
        <v>76.75</v>
      </c>
      <c r="AU539" s="16">
        <f>IF( 数据!AU539&lt;=6,(数据!AU539-1)*权重!AK$48,              IF(数据!AU539&lt;=12, 5*权重!AK$48+(数据!AU539-6)*权重!AK$49,                              5*权重!AK$48+6*权重!AK$49+(数据!AU539-12)*权重!AK$51              )
 )</f>
        <v>15.099999999999998</v>
      </c>
      <c r="AV539" s="16">
        <f>IF( 数据!AV539&lt;=6,(数据!AV539-1)*权重!AL$48,              IF(数据!AV539&lt;=10, 5*权重!AL$48+(数据!AV539-4)*权重!AL$50,                              5*权重!AL$48+4*权重!AL$50+(数据!AV539-10)*权重!AL$52              )  )</f>
        <v>3.4</v>
      </c>
      <c r="AW539" s="16">
        <f>IF( 数据!AW539&lt;=6,(数据!AW539-1)*权重!AM$48,              IF(数据!AW539&lt;=10, 5*权重!AM$48+(数据!AW539-4)*权重!AM$50,                              5*权重!AM$48+4*权重!AM$50+(数据!AW539-10)*权重!AM$52              )  )</f>
        <v>4.2</v>
      </c>
      <c r="AX539" s="16">
        <f>IF( 数据!AX539&lt;=6,(数据!AX539-1)*权重!AN$48,              IF(数据!AX539&lt;=10, 5*权重!AN$48+(数据!AX539-4)*权重!AN$50,                              5*权重!AN$48+4*权重!AN$50+(数据!AX539-10)*权重!AN$52              )  )</f>
        <v>22.074999999999999</v>
      </c>
      <c r="AY539" s="8">
        <v>3</v>
      </c>
      <c r="AZ539" s="8">
        <v>2</v>
      </c>
      <c r="BA539" s="8">
        <v>3</v>
      </c>
      <c r="BB539" s="8">
        <v>3</v>
      </c>
      <c r="BC539" s="8">
        <v>2</v>
      </c>
      <c r="BD539" s="8">
        <v>2</v>
      </c>
      <c r="BE539" s="8">
        <v>3</v>
      </c>
      <c r="BF539" s="8">
        <v>2</v>
      </c>
      <c r="BG539" s="8">
        <v>1</v>
      </c>
      <c r="BH539" s="8">
        <v>3</v>
      </c>
      <c r="BI539" s="8">
        <v>2</v>
      </c>
      <c r="BJ539" s="8" t="s">
        <v>26</v>
      </c>
      <c r="BK539" s="8" t="s">
        <v>20</v>
      </c>
      <c r="BL539" s="8">
        <v>14</v>
      </c>
      <c r="BM539" s="8" t="s">
        <v>26</v>
      </c>
      <c r="BN539" s="8"/>
      <c r="BO539" s="8">
        <v>13</v>
      </c>
      <c r="BP539" s="34">
        <v>46568</v>
      </c>
      <c r="BQ539" s="8" t="s">
        <v>21</v>
      </c>
      <c r="BR539" s="8" t="s">
        <v>156</v>
      </c>
    </row>
    <row r="540" spans="1:70" ht="15.5" thickBot="1" x14ac:dyDescent="0.35">
      <c r="A540" s="8" t="s">
        <v>26</v>
      </c>
      <c r="B540" s="16">
        <f t="shared" si="20"/>
        <v>371.81500000000005</v>
      </c>
      <c r="C540" s="8" t="s">
        <v>894</v>
      </c>
      <c r="D540" s="8" t="s">
        <v>154</v>
      </c>
      <c r="E540" s="33">
        <v>1</v>
      </c>
      <c r="F540" s="8">
        <v>0</v>
      </c>
      <c r="G540" s="8" t="s">
        <v>19</v>
      </c>
      <c r="H540" s="8" t="s">
        <v>32</v>
      </c>
      <c r="I540" s="8">
        <v>33</v>
      </c>
      <c r="J540" s="8">
        <v>144</v>
      </c>
      <c r="K540" s="8">
        <v>163</v>
      </c>
      <c r="L540" s="16">
        <f>IF( 数据!L540&lt;=6,(数据!L540-1)*权重!B$48,              IF(数据!L540&lt;=12, 5*权重!B$48+(数据!L540-6)*权重!B$49,                              5*权重!B$48+6*权重!B$49+(数据!L540-12)*权重!B$51              )
 )</f>
        <v>3.4666666666666668</v>
      </c>
      <c r="M540" s="16">
        <f>IF( 数据!M540&lt;=6,(数据!M540-1)*权重!C$48,              IF(数据!M540&lt;=12, 5*权重!C$48+(数据!M540-6)*权重!C$49,                              5*权重!C$48+6*权重!C$49+(数据!M540-12)*权重!C$51              )
 )</f>
        <v>0.57999999999999996</v>
      </c>
      <c r="N540" s="16">
        <f>IF( 数据!N540&lt;=6,(数据!N540-1)*权重!D$48,              IF(数据!N540&lt;=12, 5*权重!D$48+(数据!N540-6)*权重!D$49,                              5*权重!D$48+6*权重!D$49+(数据!N540-12)*权重!D$51              )
 )</f>
        <v>0.16</v>
      </c>
      <c r="O540" s="16">
        <f>IF( 数据!O540&lt;=6,(数据!O540-1)*权重!E$48,              IF(数据!O540&lt;=12, 5*权重!E$48+(数据!O540-6)*权重!E$49,                              5*权重!E$48+6*权重!E$49+(数据!O540-12)*权重!E$51              )
 )</f>
        <v>0</v>
      </c>
      <c r="P540" s="16">
        <f>IF( 数据!P540&lt;=6,(数据!P540-1)*权重!F$48,              IF(数据!P540&lt;=12, 5*权重!F$48+(数据!P540-6)*权重!F$49,                              5*权重!F$48+6*权重!F$49+(数据!P540-12)*权重!F$51              )
 )</f>
        <v>-3.55</v>
      </c>
      <c r="Q540" s="16">
        <f>IF( 数据!Q540&lt;=6,(数据!Q540-1)*权重!G$48,              IF(数据!Q540&lt;=12, 5*权重!G$48+(数据!Q540-6)*权重!G$49,                              5*权重!G$48+6*权重!G$49+(数据!Q540-12)*权重!G$51              )
 )</f>
        <v>0</v>
      </c>
      <c r="R540" s="16">
        <f>IF( 数据!R540&lt;=6,(数据!R540-1)*权重!H$48,              IF(数据!R540&lt;=12, 5*权重!H$48+(数据!R540-6)*权重!H$49,                              5*权重!H$48+6*权重!H$49+(数据!R540-12)*权重!H$51              )
 )</f>
        <v>0</v>
      </c>
      <c r="S540" s="16">
        <f>IF( 数据!S540&lt;=6,(数据!S540-1)*权重!I$48,              IF(数据!S540&lt;=12, 5*权重!I$48+(数据!S540-6)*权重!I$49,                              5*权重!I$48+6*权重!I$49+(数据!S540-12)*权重!I$51              )
 )</f>
        <v>1.2</v>
      </c>
      <c r="T540" s="16">
        <f>IF( 数据!T540&lt;=6,(数据!T540-1)*权重!J$48,              IF(数据!T540&lt;=12, 5*权重!J$48+(数据!T540-6)*权重!J$49,                              5*权重!J$48+6*权重!J$49+(数据!T540-12)*权重!J$51              )
 )</f>
        <v>0</v>
      </c>
      <c r="U540" s="16">
        <f>IF( 数据!U540&lt;=6,(数据!U540-1)*权重!K$48,              IF(数据!U540&lt;=12, 5*权重!K$48+(数据!U540-6)*权重!K$49,                              5*权重!K$48+6*权重!K$49+(数据!U540-12)*权重!K$51              )
 )</f>
        <v>0</v>
      </c>
      <c r="V540" s="16">
        <f>IF( 数据!V540&lt;=6,(数据!V540-1)*权重!L$48,              IF(数据!V540&lt;=12, 5*权重!L$48+(数据!V540-6)*权重!L$49,                              5*权重!L$48+6*权重!L$49+(数据!V540-12)*权重!L$51              )
 )</f>
        <v>2.12</v>
      </c>
      <c r="W540" s="16">
        <f>IF( 数据!W540&lt;=6,(数据!W540-1)*权重!M$48,              IF(数据!W540&lt;=12, 5*权重!M$48+(数据!W540-6)*权重!M$49,                              5*权重!M$48+6*权重!M$49+(数据!W540-12)*权重!M$51              )
 )</f>
        <v>-0.5</v>
      </c>
      <c r="X540" s="16">
        <f>IF( 数据!X540&lt;=6,(数据!X540-1)*权重!N$48,              IF(数据!X540&lt;=12, 5*权重!N$48+(数据!X540-6)*权重!N$49,                              5*权重!N$48+6*权重!N$49+(数据!X540-12)*权重!N$51              )
 )</f>
        <v>2.2999999999999998</v>
      </c>
      <c r="Y540" s="16">
        <f>IF( 数据!Y540&lt;=6,(数据!Y540-1)*权重!O$48,              IF(数据!Y540&lt;=12, 5*权重!O$48+(数据!Y540-6)*权重!O$49,                              5*权重!O$48+6*权重!O$49+(数据!Y540-12)*权重!O$51              )
 )</f>
        <v>0.24</v>
      </c>
      <c r="Z540" s="16">
        <f>IF( 数据!Z540&lt;=6,(数据!Z540-1)*权重!P$48,              IF(数据!Z540&lt;=10, 5*权重!P$48+(数据!Z540-4)*权重!P$50,                              5*权重!P$48+4*权重!P$50+(数据!Z540-10)*权重!P$52              )  )</f>
        <v>-0.66000000000000014</v>
      </c>
      <c r="AA540" s="16">
        <f>IF( 数据!AA540&lt;=6,(数据!AA540-1)*权重!Q$48,              IF(数据!AA540&lt;=12, 5*权重!Q$48+(数据!AA540-6)*权重!Q$49,                              5*权重!Q$48+6*权重!Q$49+(数据!AA540-12)*权重!Q$51              )
 )</f>
        <v>5.166666666666667</v>
      </c>
      <c r="AB540" s="16">
        <f>IF( 数据!AB540&lt;=6,(数据!AB540-1)*权重!R$48,              IF(数据!AB540&lt;=10, 5*权重!R$48+(数据!AB540-4)*权重!R$50,                              5*权重!R$48+4*权重!R$50+(数据!AB540-10)*权重!R$52              )  )</f>
        <v>54.5</v>
      </c>
      <c r="AC540" s="16">
        <f>IF( 数据!AC540&lt;=6,(数据!AC540-1)*权重!S$48,              IF(数据!AC540&lt;=12, 5*权重!S$48+(数据!AC540-6)*权重!S$49,                              5*权重!S$48+6*权重!S$49+(数据!AC540-12)*权重!S$51              )
 )</f>
        <v>20.866666666666667</v>
      </c>
      <c r="AD540" s="16">
        <f>IF( 数据!AD540&lt;=6,(数据!AD540-1)*权重!T$48,              IF(数据!AD540&lt;=12, 5*权重!T$48+(数据!AD540-6)*权重!T$49,                              5*权重!T$48+6*权重!T$49+(数据!AD540-12)*权重!T$51              )
 )</f>
        <v>-6.666666666666643E-2</v>
      </c>
      <c r="AE540" s="16">
        <f>IF( 数据!AE540&lt;=6,(数据!AE540-1)*权重!U$48,              IF(数据!AE540&lt;=10, 5*权重!U$48+(数据!AE540-4)*权重!U$50,                              5*权重!U$48+4*权重!U$50+(数据!AE540-10)*权重!U$52              )  )</f>
        <v>-1.7999999999999994</v>
      </c>
      <c r="AF540" s="16">
        <f>IF( 数据!AF540&lt;=6,(数据!AF540-1)*权重!V$48,              IF(数据!AF540&lt;=10, 5*权重!V$48+(数据!AF540-4)*权重!V$50,                              5*权重!V$48+4*权重!V$50+(数据!AF540-10)*权重!V$52              )  )</f>
        <v>6.3000000000000007</v>
      </c>
      <c r="AG540" s="16">
        <f>IF( 数据!AG540&lt;=6,(数据!AG540-1)*权重!W$48,              IF(数据!AG540&lt;=12, 5*权重!W$48+(数据!AG540-6)*权重!W$49,                              5*权重!W$48+6*权重!W$49+(数据!AG540-12)*权重!W$51              )
 )</f>
        <v>6.35</v>
      </c>
      <c r="AH540" s="16">
        <f>IF( 数据!AH540&lt;=6,(数据!AH540-1)*权重!X$48,              IF(数据!AH540&lt;=10, 5*权重!X$48+(数据!AH540-4)*权重!X$50,                              5*权重!X$48+4*权重!X$50+(数据!AH540-10)*权重!X$52              )  )</f>
        <v>0.17500000000000004</v>
      </c>
      <c r="AI540" s="16">
        <f>IF( 数据!AI540&lt;=6,(数据!AI540-1)*权重!Y$48,              IF(数据!AI540&lt;=12, 5*权重!Y$48+(数据!AI540-6)*权重!Y$49,                              5*权重!Y$48+6*权重!Y$49+(数据!AI540-12)*权重!Y$51              )
 )</f>
        <v>0.2</v>
      </c>
      <c r="AJ540" s="16">
        <f>IF( 数据!AJ540&lt;=6,(数据!AJ540-1)*权重!Z$48,              IF(数据!AJ540&lt;=10, 5*权重!Z$48+(数据!AJ540-4)*权重!Z$50,                              5*权重!Z$48+4*权重!Z$50+(数据!AJ540-10)*权重!Z$52              )  )</f>
        <v>8.0750000000000011</v>
      </c>
      <c r="AK540" s="16">
        <f>IF( 数据!AK540&lt;=6,(数据!AK540-1)*权重!AA$48,              IF(数据!AK540&lt;=10, 5*权重!AA$48+(数据!AK540-4)*权重!AA$50,                              5*权重!AA$48+4*权重!AA$50+(数据!AK540-10)*权重!AA$52              )  )</f>
        <v>-1.1000000000000001</v>
      </c>
      <c r="AL540" s="16">
        <f>IF( 数据!AL540&lt;=6,(数据!AL540-1)*权重!AB$48,              IF(数据!AL540&lt;=12, 5*权重!AB$48+(数据!AL540-6)*权重!AB$49,                              5*权重!AB$48+6*权重!AB$49+(数据!AL540-12)*权重!AB$51              )
 )</f>
        <v>14.4</v>
      </c>
      <c r="AM540" s="16">
        <f>IF( 数据!AM540&lt;=6,(数据!AM540-1)*权重!AC$48,              IF(数据!AM540&lt;=12, 5*权重!AC$48+(数据!AM540-6)*权重!AC$49,                              5*权重!AC$48+6*权重!AC$49+(数据!AM540-12)*权重!AC$51              )
 )</f>
        <v>9.6</v>
      </c>
      <c r="AN540" s="16">
        <f>IF( 数据!AN540&lt;=6,(数据!AN540-1)*权重!AD$48,              IF(数据!AN540&lt;=12, 5*权重!AD$48+(数据!AN540-6)*权重!AD$49,                              5*权重!AD$48+6*权重!AD$49+(数据!AN540-12)*权重!AD$51              )
 )</f>
        <v>67.875</v>
      </c>
      <c r="AO540" s="16">
        <f>IF( 数据!AO540&lt;=6,(数据!AO540-1)*权重!AE$48,              IF(数据!AO540&lt;=12, 5*权重!AE$48+(数据!AO540-6)*权重!AE$49,                              5*权重!AE$48+6*权重!AE$49+(数据!AO540-12)*权重!AE$51              )
 )</f>
        <v>17.7</v>
      </c>
      <c r="AP540" s="16">
        <f>IF( 数据!AP540&lt;=6,(数据!AP540-1)*权重!AF$48,              IF(数据!AP540&lt;=12, 5*权重!AF$48+(数据!AP540-6)*权重!AF$49,                              5*权重!AF$48+6*权重!AF$49+(数据!AP540-12)*权重!AF$51              )
 )</f>
        <v>17.366666666666667</v>
      </c>
      <c r="AQ540" s="16">
        <f>IF( 数据!AQ540&lt;=6,(数据!AQ540-1)*权重!AG$48,              IF(数据!AQ540&lt;=12, 5*权重!AG$48+(数据!AQ540-6)*权重!AG$49,                              5*权重!AG$48+6*权重!AG$49+(数据!AQ540-12)*权重!AG$51              )
 )</f>
        <v>17.8</v>
      </c>
      <c r="AR540" s="16">
        <f>IF( 数据!AR540&lt;=6,(数据!AR540-1)*权重!AH$48,              IF(数据!AR540&lt;=12, 5*权重!AH$48+(数据!AR540-6)*权重!AH$49,                              5*权重!AH$48+6*权重!AH$49+(数据!AR540-12)*权重!AH$51              )
 )</f>
        <v>15.733333333333333</v>
      </c>
      <c r="AS540" s="16">
        <f>IF( 数据!AS540&lt;=6,(数据!AS540-1)*权重!AI$48,              IF(数据!AS540&lt;=12, 5*权重!AI$48+(数据!AS540-6)*权重!AI$49,                              5*权重!AI$48+6*权重!AI$49+(数据!AS540-12)*权重!AI$51              )
 )</f>
        <v>5.7000000000000011</v>
      </c>
      <c r="AT540" s="16">
        <f>IF( 数据!AT540&lt;=6,(数据!AT540-1)*权重!AJ$48,              IF(数据!AT540&lt;=12, 5*权重!AJ$48+(数据!AT540-6)*权重!AJ$49,                              5*权重!AJ$48+6*权重!AJ$49+(数据!AT540-12)*权重!AJ$51              )
 )</f>
        <v>54.541666666666671</v>
      </c>
      <c r="AU540" s="16">
        <f>IF( 数据!AU540&lt;=6,(数据!AU540-1)*权重!AK$48,              IF(数据!AU540&lt;=12, 5*权重!AK$48+(数据!AU540-6)*权重!AK$49,                              5*权重!AK$48+6*权重!AK$49+(数据!AU540-12)*权重!AK$51              )
 )</f>
        <v>14.499999999999998</v>
      </c>
      <c r="AV540" s="16">
        <f>IF( 数据!AV540&lt;=6,(数据!AV540-1)*权重!AL$48,              IF(数据!AV540&lt;=10, 5*权重!AL$48+(数据!AV540-4)*权重!AL$50,                              5*权重!AL$48+4*权重!AL$50+(数据!AV540-10)*权重!AL$52              )  )</f>
        <v>4.25</v>
      </c>
      <c r="AW540" s="16">
        <f>IF( 数据!AW540&lt;=6,(数据!AW540-1)*权重!AM$48,              IF(数据!AW540&lt;=10, 5*权重!AM$48+(数据!AW540-4)*权重!AM$50,                              5*权重!AM$48+4*权重!AM$50+(数据!AW540-10)*权重!AM$52              )  )</f>
        <v>4.5750000000000002</v>
      </c>
      <c r="AX540" s="16">
        <f>IF( 数据!AX540&lt;=6,(数据!AX540-1)*权重!AN$48,              IF(数据!AX540&lt;=10, 5*权重!AN$48+(数据!AX540-4)*权重!AN$50,                              5*权重!AN$48+4*权重!AN$50+(数据!AX540-10)*权重!AN$52              )  )</f>
        <v>23.75</v>
      </c>
      <c r="AY540" s="8">
        <v>16</v>
      </c>
      <c r="AZ540" s="8">
        <v>15</v>
      </c>
      <c r="BA540" s="8">
        <v>17</v>
      </c>
      <c r="BB540" s="8">
        <v>14</v>
      </c>
      <c r="BC540" s="8">
        <v>14</v>
      </c>
      <c r="BD540" s="8">
        <v>15</v>
      </c>
      <c r="BE540" s="8">
        <v>12</v>
      </c>
      <c r="BF540" s="8">
        <v>17</v>
      </c>
      <c r="BG540" s="8">
        <v>11</v>
      </c>
      <c r="BH540" s="8">
        <v>13</v>
      </c>
      <c r="BI540" s="8">
        <v>13</v>
      </c>
      <c r="BJ540" s="8" t="s">
        <v>26</v>
      </c>
      <c r="BK540" s="8" t="s">
        <v>20</v>
      </c>
      <c r="BL540" s="8">
        <v>16</v>
      </c>
      <c r="BM540" s="8" t="s">
        <v>26</v>
      </c>
      <c r="BN540" s="8"/>
      <c r="BO540" s="8" t="s">
        <v>26</v>
      </c>
      <c r="BP540" s="34">
        <v>46568</v>
      </c>
      <c r="BQ540" s="8" t="s">
        <v>21</v>
      </c>
      <c r="BR540" s="8" t="s">
        <v>156</v>
      </c>
    </row>
    <row r="541" spans="1:70" ht="14.5" thickBot="1" x14ac:dyDescent="0.35">
      <c r="A541" s="8" t="s">
        <v>26</v>
      </c>
      <c r="B541" s="16">
        <f t="shared" si="20"/>
        <v>428.27499999999998</v>
      </c>
      <c r="C541" s="8" t="s">
        <v>895</v>
      </c>
      <c r="D541" s="8" t="s">
        <v>154</v>
      </c>
      <c r="E541" s="33">
        <v>1</v>
      </c>
      <c r="F541" s="8">
        <v>0</v>
      </c>
      <c r="G541" s="8" t="s">
        <v>33</v>
      </c>
      <c r="H541" s="8" t="s">
        <v>27</v>
      </c>
      <c r="I541" s="8">
        <v>22</v>
      </c>
      <c r="J541" s="8">
        <v>142</v>
      </c>
      <c r="K541" s="8">
        <v>160</v>
      </c>
      <c r="L541" s="16">
        <f>IF( 数据!L541&lt;=6,(数据!L541-1)*权重!B$48,              IF(数据!L541&lt;=12, 5*权重!B$48+(数据!L541-6)*权重!B$49,                              5*权重!B$48+6*权重!B$49+(数据!L541-12)*权重!B$51              )
 )</f>
        <v>3.4666666666666668</v>
      </c>
      <c r="M541" s="16">
        <f>IF( 数据!M541&lt;=6,(数据!M541-1)*权重!C$48,              IF(数据!M541&lt;=12, 5*权重!C$48+(数据!M541-6)*权重!C$49,                              5*权重!C$48+6*权重!C$49+(数据!M541-12)*权重!C$51              )
 )</f>
        <v>0.5</v>
      </c>
      <c r="N541" s="16">
        <f>IF( 数据!N541&lt;=6,(数据!N541-1)*权重!D$48,              IF(数据!N541&lt;=12, 5*权重!D$48+(数据!N541-6)*权重!D$49,                              5*权重!D$48+6*权重!D$49+(数据!N541-12)*权重!D$51              )
 )</f>
        <v>0.8</v>
      </c>
      <c r="O541" s="16">
        <f>IF( 数据!O541&lt;=6,(数据!O541-1)*权重!E$48,              IF(数据!O541&lt;=12, 5*权重!E$48+(数据!O541-6)*权重!E$49,                              5*权重!E$48+6*权重!E$49+(数据!O541-12)*权重!E$51              )
 )</f>
        <v>0</v>
      </c>
      <c r="P541" s="16">
        <f>IF( 数据!P541&lt;=6,(数据!P541-1)*权重!F$48,              IF(数据!P541&lt;=12, 5*权重!F$48+(数据!P541-6)*权重!F$49,                              5*权重!F$48+6*权重!F$49+(数据!P541-12)*权重!F$51              )
 )</f>
        <v>-1.9666666666666663</v>
      </c>
      <c r="Q541" s="16">
        <f>IF( 数据!Q541&lt;=6,(数据!Q541-1)*权重!G$48,              IF(数据!Q541&lt;=12, 5*权重!G$48+(数据!Q541-6)*权重!G$49,                              5*权重!G$48+6*权重!G$49+(数据!Q541-12)*权重!G$51              )
 )</f>
        <v>0</v>
      </c>
      <c r="R541" s="16">
        <f>IF( 数据!R541&lt;=6,(数据!R541-1)*权重!H$48,              IF(数据!R541&lt;=12, 5*权重!H$48+(数据!R541-6)*权重!H$49,                              5*权重!H$48+6*权重!H$49+(数据!R541-12)*权重!H$51              )
 )</f>
        <v>0</v>
      </c>
      <c r="S541" s="16">
        <f>IF( 数据!S541&lt;=6,(数据!S541-1)*权重!I$48,              IF(数据!S541&lt;=12, 5*权重!I$48+(数据!S541-6)*权重!I$49,                              5*权重!I$48+6*权重!I$49+(数据!S541-12)*权重!I$51              )
 )</f>
        <v>20.666666666666664</v>
      </c>
      <c r="T541" s="16">
        <f>IF( 数据!T541&lt;=6,(数据!T541-1)*权重!J$48,              IF(数据!T541&lt;=12, 5*权重!J$48+(数据!T541-6)*权重!J$49,                              5*权重!J$48+6*权重!J$49+(数据!T541-12)*权重!J$51              )
 )</f>
        <v>2.8833333333333333</v>
      </c>
      <c r="U541" s="16">
        <f>IF( 数据!U541&lt;=6,(数据!U541-1)*权重!K$48,              IF(数据!U541&lt;=12, 5*权重!K$48+(数据!U541-6)*权重!K$49,                              5*权重!K$48+6*权重!K$49+(数据!U541-12)*权重!K$51              )
 )</f>
        <v>0</v>
      </c>
      <c r="V541" s="16">
        <f>IF( 数据!V541&lt;=6,(数据!V541-1)*权重!L$48,              IF(数据!V541&lt;=12, 5*权重!L$48+(数据!V541-6)*权重!L$49,                              5*权重!L$48+6*权重!L$49+(数据!V541-12)*权重!L$51              )
 )</f>
        <v>8.8333333333333339</v>
      </c>
      <c r="W541" s="16">
        <f>IF( 数据!W541&lt;=6,(数据!W541-1)*权重!M$48,              IF(数据!W541&lt;=12, 5*权重!M$48+(数据!W541-6)*权重!M$49,                              5*权重!M$48+6*权重!M$49+(数据!W541-12)*权重!M$51              )
 )</f>
        <v>1.4</v>
      </c>
      <c r="X541" s="16">
        <f>IF( 数据!X541&lt;=6,(数据!X541-1)*权重!N$48,              IF(数据!X541&lt;=12, 5*权重!N$48+(数据!X541-6)*权重!N$49,                              5*权重!N$48+6*权重!N$49+(数据!X541-12)*权重!N$51              )
 )</f>
        <v>2.0499999999999998</v>
      </c>
      <c r="Y541" s="16">
        <f>IF( 数据!Y541&lt;=6,(数据!Y541-1)*权重!O$48,              IF(数据!Y541&lt;=12, 5*权重!O$48+(数据!Y541-6)*权重!O$49,                              5*权重!O$48+6*权重!O$49+(数据!Y541-12)*权重!O$51              )
 )</f>
        <v>1.6166666666666667</v>
      </c>
      <c r="Z541" s="16">
        <f>IF( 数据!Z541&lt;=6,(数据!Z541-1)*权重!P$48,              IF(数据!Z541&lt;=10, 5*权重!P$48+(数据!Z541-4)*权重!P$50,                              5*权重!P$48+4*权重!P$50+(数据!Z541-10)*权重!P$52              )  )</f>
        <v>-0.20000000000000018</v>
      </c>
      <c r="AA541" s="16">
        <f>IF( 数据!AA541&lt;=6,(数据!AA541-1)*权重!Q$48,              IF(数据!AA541&lt;=12, 5*权重!Q$48+(数据!AA541-6)*权重!Q$49,                              5*权重!Q$48+6*权重!Q$49+(数据!AA541-12)*权重!Q$51              )
 )</f>
        <v>6.2333333333333325</v>
      </c>
      <c r="AB541" s="16">
        <f>IF( 数据!AB541&lt;=6,(数据!AB541-1)*权重!R$48,              IF(数据!AB541&lt;=10, 5*权重!R$48+(数据!AB541-4)*权重!R$50,                              5*权重!R$48+4*权重!R$50+(数据!AB541-10)*权重!R$52              )  )</f>
        <v>54.5</v>
      </c>
      <c r="AC541" s="16">
        <f>IF( 数据!AC541&lt;=6,(数据!AC541-1)*权重!S$48,              IF(数据!AC541&lt;=12, 5*权重!S$48+(数据!AC541-6)*权重!S$49,                              5*权重!S$48+6*权重!S$49+(数据!AC541-12)*权重!S$51              )
 )</f>
        <v>16.5</v>
      </c>
      <c r="AD541" s="16">
        <f>IF( 数据!AD541&lt;=6,(数据!AD541-1)*权重!T$48,              IF(数据!AD541&lt;=12, 5*权重!T$48+(数据!AD541-6)*权重!T$49,                              5*权重!T$48+6*权重!T$49+(数据!AD541-12)*权重!T$51              )
 )</f>
        <v>-1.5999999999999996</v>
      </c>
      <c r="AE541" s="16">
        <f>IF( 数据!AE541&lt;=6,(数据!AE541-1)*权重!U$48,              IF(数据!AE541&lt;=10, 5*权重!U$48+(数据!AE541-4)*权重!U$50,                              5*权重!U$48+4*权重!U$50+(数据!AE541-10)*权重!U$52              )  )</f>
        <v>-2.7249999999999996</v>
      </c>
      <c r="AF541" s="16">
        <f>IF( 数据!AF541&lt;=6,(数据!AF541-1)*权重!V$48,              IF(数据!AF541&lt;=10, 5*权重!V$48+(数据!AF541-4)*权重!V$50,                              5*权重!V$48+4*权重!V$50+(数据!AF541-10)*权重!V$52              )  )</f>
        <v>6.75</v>
      </c>
      <c r="AG541" s="16">
        <f>IF( 数据!AG541&lt;=6,(数据!AG541-1)*权重!W$48,              IF(数据!AG541&lt;=12, 5*权重!W$48+(数据!AG541-6)*权重!W$49,                              5*权重!W$48+6*权重!W$49+(数据!AG541-12)*权重!W$51              )
 )</f>
        <v>3.0999999999999996</v>
      </c>
      <c r="AH541" s="16">
        <f>IF( 数据!AH541&lt;=6,(数据!AH541-1)*权重!X$48,              IF(数据!AH541&lt;=10, 5*权重!X$48+(数据!AH541-4)*权重!X$50,                              5*权重!X$48+4*权重!X$50+(数据!AH541-10)*权重!X$52              )  )</f>
        <v>-0.38750000000000001</v>
      </c>
      <c r="AI541" s="16">
        <f>IF( 数据!AI541&lt;=6,(数据!AI541-1)*权重!Y$48,              IF(数据!AI541&lt;=12, 5*权重!Y$48+(数据!AI541-6)*权重!Y$49,                              5*权重!Y$48+6*权重!Y$49+(数据!AI541-12)*权重!Y$51              )
 )</f>
        <v>0.8</v>
      </c>
      <c r="AJ541" s="16">
        <f>IF( 数据!AJ541&lt;=6,(数据!AJ541-1)*权重!Z$48,              IF(数据!AJ541&lt;=10, 5*权重!Z$48+(数据!AJ541-4)*权重!Z$50,                              5*权重!Z$48+4*权重!Z$50+(数据!AJ541-10)*权重!Z$52              )  )</f>
        <v>9.25</v>
      </c>
      <c r="AK541" s="16">
        <f>IF( 数据!AK541&lt;=6,(数据!AK541-1)*权重!AA$48,              IF(数据!AK541&lt;=10, 5*权重!AA$48+(数据!AK541-4)*权重!AA$50,                              5*权重!AA$48+4*权重!AA$50+(数据!AK541-10)*权重!AA$52              )  )</f>
        <v>-1.625</v>
      </c>
      <c r="AL541" s="16">
        <f>IF( 数据!AL541&lt;=6,(数据!AL541-1)*权重!AB$48,              IF(数据!AL541&lt;=12, 5*权重!AB$48+(数据!AL541-6)*权重!AB$49,                              5*权重!AB$48+6*权重!AB$49+(数据!AL541-12)*权重!AB$51              )
 )</f>
        <v>13.5</v>
      </c>
      <c r="AM541" s="16">
        <f>IF( 数据!AM541&lt;=6,(数据!AM541-1)*权重!AC$48,              IF(数据!AM541&lt;=12, 5*权重!AC$48+(数据!AM541-6)*权重!AC$49,                              5*权重!AC$48+6*权重!AC$49+(数据!AM541-12)*权重!AC$51              )
 )</f>
        <v>8.8666666666666671</v>
      </c>
      <c r="AN541" s="16">
        <f>IF( 数据!AN541&lt;=6,(数据!AN541-1)*权重!AD$48,              IF(数据!AN541&lt;=12, 5*权重!AD$48+(数据!AN541-6)*权重!AD$49,                              5*权重!AD$48+6*权重!AD$49+(数据!AN541-12)*权重!AD$51              )
 )</f>
        <v>91.520833333333329</v>
      </c>
      <c r="AO541" s="16">
        <f>IF( 数据!AO541&lt;=6,(数据!AO541-1)*权重!AE$48,              IF(数据!AO541&lt;=12, 5*权重!AE$48+(数据!AO541-6)*权重!AE$49,                              5*权重!AE$48+6*权重!AE$49+(数据!AO541-12)*权重!AE$51              )
 )</f>
        <v>6.9666666666666668</v>
      </c>
      <c r="AP541" s="16">
        <f>IF( 数据!AP541&lt;=6,(数据!AP541-1)*权重!AF$48,              IF(数据!AP541&lt;=12, 5*权重!AF$48+(数据!AP541-6)*权重!AF$49,                              5*权重!AF$48+6*权重!AF$49+(数据!AP541-12)*权重!AF$51              )
 )</f>
        <v>15.433333333333334</v>
      </c>
      <c r="AQ541" s="16">
        <f>IF( 数据!AQ541&lt;=6,(数据!AQ541-1)*权重!AG$48,              IF(数据!AQ541&lt;=12, 5*权重!AG$48+(数据!AQ541-6)*权重!AG$49,                              5*权重!AG$48+6*权重!AG$49+(数据!AQ541-12)*权重!AG$51              )
 )</f>
        <v>18.316666666666666</v>
      </c>
      <c r="AR541" s="16">
        <f>IF( 数据!AR541&lt;=6,(数据!AR541-1)*权重!AH$48,              IF(数据!AR541&lt;=12, 5*权重!AH$48+(数据!AR541-6)*权重!AH$49,                              5*权重!AH$48+6*权重!AH$49+(数据!AR541-12)*权重!AH$51              )
 )</f>
        <v>15.733333333333333</v>
      </c>
      <c r="AS541" s="16">
        <f>IF( 数据!AS541&lt;=6,(数据!AS541-1)*权重!AI$48,              IF(数据!AS541&lt;=12, 5*权重!AI$48+(数据!AS541-6)*权重!AI$49,                              5*权重!AI$48+6*权重!AI$49+(数据!AS541-12)*权重!AI$51              )
 )</f>
        <v>4.416666666666667</v>
      </c>
      <c r="AT541" s="16">
        <f>IF( 数据!AT541&lt;=6,(数据!AT541-1)*权重!AJ$48,              IF(数据!AT541&lt;=12, 5*权重!AJ$48+(数据!AT541-6)*权重!AJ$49,                              5*权重!AJ$48+6*权重!AJ$49+(数据!AT541-12)*权重!AJ$51              )
 )</f>
        <v>81.625</v>
      </c>
      <c r="AU541" s="16">
        <f>IF( 数据!AU541&lt;=6,(数据!AU541-1)*权重!AK$48,              IF(数据!AU541&lt;=12, 5*权重!AK$48+(数据!AU541-6)*权重!AK$49,                              5*权重!AK$48+6*权重!AK$49+(数据!AU541-12)*权重!AK$51              )
 )</f>
        <v>13.899999999999999</v>
      </c>
      <c r="AV541" s="16">
        <f>IF( 数据!AV541&lt;=6,(数据!AV541-1)*权重!AL$48,              IF(数据!AV541&lt;=10, 5*权重!AL$48+(数据!AV541-4)*权重!AL$50,                              5*权重!AL$48+4*权重!AL$50+(数据!AV541-10)*权重!AL$52              )  )</f>
        <v>2.5499999999999998</v>
      </c>
      <c r="AW541" s="16">
        <f>IF( 数据!AW541&lt;=6,(数据!AW541-1)*权重!AM$48,              IF(数据!AW541&lt;=10, 5*权重!AM$48+(数据!AW541-4)*权重!AM$50,                              5*权重!AM$48+4*权重!AM$50+(数据!AW541-10)*权重!AM$52              )  )</f>
        <v>4.2</v>
      </c>
      <c r="AX541" s="16">
        <f>IF( 数据!AX541&lt;=6,(数据!AX541-1)*权重!AN$48,              IF(数据!AX541&lt;=10, 5*权重!AN$48+(数据!AX541-4)*权重!AN$50,                              5*权重!AN$48+4*权重!AN$50+(数据!AX541-10)*权重!AN$52              )  )</f>
        <v>20.399999999999999</v>
      </c>
      <c r="AY541" s="8">
        <v>3</v>
      </c>
      <c r="AZ541" s="8">
        <v>4</v>
      </c>
      <c r="BA541" s="8">
        <v>3</v>
      </c>
      <c r="BB541" s="8">
        <v>3</v>
      </c>
      <c r="BC541" s="8">
        <v>1</v>
      </c>
      <c r="BD541" s="8">
        <v>3</v>
      </c>
      <c r="BE541" s="8">
        <v>2</v>
      </c>
      <c r="BF541" s="8">
        <v>3</v>
      </c>
      <c r="BG541" s="8">
        <v>2</v>
      </c>
      <c r="BH541" s="8">
        <v>2</v>
      </c>
      <c r="BI541" s="8">
        <v>3</v>
      </c>
      <c r="BJ541" s="8" t="s">
        <v>26</v>
      </c>
      <c r="BK541" s="8" t="s">
        <v>20</v>
      </c>
      <c r="BL541" s="8">
        <v>10</v>
      </c>
      <c r="BM541" s="8" t="s">
        <v>26</v>
      </c>
      <c r="BN541" s="8"/>
      <c r="BO541" s="8">
        <v>1</v>
      </c>
      <c r="BP541" s="34">
        <v>47664</v>
      </c>
      <c r="BQ541" s="8" t="s">
        <v>21</v>
      </c>
      <c r="BR541" s="8" t="s">
        <v>156</v>
      </c>
    </row>
    <row r="542" spans="1:70" ht="15.5" thickBot="1" x14ac:dyDescent="0.35">
      <c r="A542" s="8" t="s">
        <v>26</v>
      </c>
      <c r="B542" s="16">
        <f t="shared" si="20"/>
        <v>395.61416666666673</v>
      </c>
      <c r="C542" s="8" t="s">
        <v>896</v>
      </c>
      <c r="D542" s="8" t="s">
        <v>154</v>
      </c>
      <c r="E542" s="33">
        <v>1</v>
      </c>
      <c r="F542" s="8">
        <v>0</v>
      </c>
      <c r="G542" s="8" t="s">
        <v>157</v>
      </c>
      <c r="H542" s="8" t="s">
        <v>315</v>
      </c>
      <c r="I542" s="8">
        <v>18</v>
      </c>
      <c r="J542" s="8">
        <v>134</v>
      </c>
      <c r="K542" s="8">
        <v>154</v>
      </c>
      <c r="L542" s="16">
        <f>IF( 数据!L542&lt;=6,(数据!L542-1)*权重!B$48,              IF(数据!L542&lt;=12, 5*权重!B$48+(数据!L542-6)*权重!B$49,                              5*权重!B$48+6*权重!B$49+(数据!L542-12)*权重!B$51              )
 )</f>
        <v>3.9333333333333331</v>
      </c>
      <c r="M542" s="16">
        <f>IF( 数据!M542&lt;=6,(数据!M542-1)*权重!C$48,              IF(数据!M542&lt;=12, 5*权重!C$48+(数据!M542-6)*权重!C$49,                              5*权重!C$48+6*权重!C$49+(数据!M542-12)*权重!C$51              )
 )</f>
        <v>0.5</v>
      </c>
      <c r="N542" s="16">
        <f>IF( 数据!N542&lt;=6,(数据!N542-1)*权重!D$48,              IF(数据!N542&lt;=12, 5*权重!D$48+(数据!N542-6)*权重!D$49,                              5*权重!D$48+6*权重!D$49+(数据!N542-12)*权重!D$51              )
 )</f>
        <v>-1.4999999999999902E-2</v>
      </c>
      <c r="O542" s="16">
        <f>IF( 数据!O542&lt;=6,(数据!O542-1)*权重!E$48,              IF(数据!O542&lt;=12, 5*权重!E$48+(数据!O542-6)*权重!E$49,                              5*权重!E$48+6*权重!E$49+(数据!O542-12)*权重!E$51              )
 )</f>
        <v>0</v>
      </c>
      <c r="P542" s="16">
        <f>IF( 数据!P542&lt;=6,(数据!P542-1)*权重!F$48,              IF(数据!P542&lt;=12, 5*权重!F$48+(数据!P542-6)*权重!F$49,                              5*权重!F$48+6*权重!F$49+(数据!P542-12)*权重!F$51              )
 )</f>
        <v>-3.1166666666666663</v>
      </c>
      <c r="Q542" s="16">
        <f>IF( 数据!Q542&lt;=6,(数据!Q542-1)*权重!G$48,              IF(数据!Q542&lt;=12, 5*权重!G$48+(数据!Q542-6)*权重!G$49,                              5*权重!G$48+6*权重!G$49+(数据!Q542-12)*权重!G$51              )
 )</f>
        <v>0</v>
      </c>
      <c r="R542" s="16">
        <f>IF( 数据!R542&lt;=6,(数据!R542-1)*权重!H$48,              IF(数据!R542&lt;=12, 5*权重!H$48+(数据!R542-6)*权重!H$49,                              5*权重!H$48+6*权重!H$49+(数据!R542-12)*权重!H$51              )
 )</f>
        <v>0</v>
      </c>
      <c r="S542" s="16">
        <f>IF( 数据!S542&lt;=6,(数据!S542-1)*权重!I$48,              IF(数据!S542&lt;=12, 5*权重!I$48+(数据!S542-6)*权重!I$49,                              5*权重!I$48+6*权重!I$49+(数据!S542-12)*权重!I$51              )
 )</f>
        <v>17.933333333333334</v>
      </c>
      <c r="T542" s="16">
        <f>IF( 数据!T542&lt;=6,(数据!T542-1)*权重!J$48,              IF(数据!T542&lt;=12, 5*权重!J$48+(数据!T542-6)*权重!J$49,                              5*权重!J$48+6*权重!J$49+(数据!T542-12)*权重!J$51              )
 )</f>
        <v>-0.20000000000000018</v>
      </c>
      <c r="U542" s="16">
        <f>IF( 数据!U542&lt;=6,(数据!U542-1)*权重!K$48,              IF(数据!U542&lt;=12, 5*权重!K$48+(数据!U542-6)*权重!K$49,                              5*权重!K$48+6*权重!K$49+(数据!U542-12)*权重!K$51              )
 )</f>
        <v>0</v>
      </c>
      <c r="V542" s="16">
        <f>IF( 数据!V542&lt;=6,(数据!V542-1)*权重!L$48,              IF(数据!V542&lt;=12, 5*权重!L$48+(数据!V542-6)*权重!L$49,                              5*权重!L$48+6*权重!L$49+(数据!V542-12)*权重!L$51              )
 )</f>
        <v>7.5000000000000009</v>
      </c>
      <c r="W542" s="16">
        <f>IF( 数据!W542&lt;=6,(数据!W542-1)*权重!M$48,              IF(数据!W542&lt;=12, 5*权重!M$48+(数据!W542-6)*权重!M$49,                              5*权重!M$48+6*权重!M$49+(数据!W542-12)*权重!M$51              )
 )</f>
        <v>0.76666666666666661</v>
      </c>
      <c r="X542" s="16">
        <f>IF( 数据!X542&lt;=6,(数据!X542-1)*权重!N$48,              IF(数据!X542&lt;=12, 5*权重!N$48+(数据!X542-6)*权重!N$49,                              5*权重!N$48+6*权重!N$49+(数据!X542-12)*权重!N$51              )
 )</f>
        <v>2.2999999999999998</v>
      </c>
      <c r="Y542" s="16">
        <f>IF( 数据!Y542&lt;=6,(数据!Y542-1)*权重!O$48,              IF(数据!Y542&lt;=12, 5*权重!O$48+(数据!Y542-6)*权重!O$49,                              5*权重!O$48+6*权重!O$49+(数据!Y542-12)*权重!O$51              )
 )</f>
        <v>1.45</v>
      </c>
      <c r="Z542" s="16">
        <f>IF( 数据!Z542&lt;=6,(数据!Z542-1)*权重!P$48,              IF(数据!Z542&lt;=10, 5*权重!P$48+(数据!Z542-4)*权重!P$50,                              5*权重!P$48+4*权重!P$50+(数据!Z542-10)*权重!P$52              )  )</f>
        <v>-1.0750000000000002</v>
      </c>
      <c r="AA542" s="16">
        <f>IF( 数据!AA542&lt;=6,(数据!AA542-1)*权重!Q$48,              IF(数据!AA542&lt;=12, 5*权重!Q$48+(数据!AA542-6)*权重!Q$49,                              5*权重!Q$48+6*权重!Q$49+(数据!AA542-12)*权重!Q$51              )
 )</f>
        <v>4.5</v>
      </c>
      <c r="AB542" s="16">
        <f>IF( 数据!AB542&lt;=6,(数据!AB542-1)*权重!R$48,              IF(数据!AB542&lt;=10, 5*权重!R$48+(数据!AB542-4)*权重!R$50,                              5*权重!R$48+4*权重!R$50+(数据!AB542-10)*权重!R$52              )  )</f>
        <v>56.75</v>
      </c>
      <c r="AC542" s="16">
        <f>IF( 数据!AC542&lt;=6,(数据!AC542-1)*权重!S$48,              IF(数据!AC542&lt;=12, 5*权重!S$48+(数据!AC542-6)*权重!S$49,                              5*权重!S$48+6*权重!S$49+(数据!AC542-12)*权重!S$51              )
 )</f>
        <v>20.866666666666667</v>
      </c>
      <c r="AD542" s="16">
        <f>IF( 数据!AD542&lt;=6,(数据!AD542-1)*权重!T$48,              IF(数据!AD542&lt;=12, 5*权重!T$48+(数据!AD542-6)*权重!T$49,                              5*权重!T$48+6*权重!T$49+(数据!AD542-12)*权重!T$51              )
 )</f>
        <v>-1.2333333333333329</v>
      </c>
      <c r="AE542" s="16">
        <f>IF( 数据!AE542&lt;=6,(数据!AE542-1)*权重!U$48,              IF(数据!AE542&lt;=10, 5*权重!U$48+(数据!AE542-4)*权重!U$50,                              5*权重!U$48+4*权重!U$50+(数据!AE542-10)*权重!U$52              )  )</f>
        <v>-2.9999999999999996</v>
      </c>
      <c r="AF542" s="16">
        <f>IF( 数据!AF542&lt;=6,(数据!AF542-1)*权重!V$48,              IF(数据!AF542&lt;=10, 5*权重!V$48+(数据!AF542-4)*权重!V$50,                              5*权重!V$48+4*权重!V$50+(数据!AF542-10)*权重!V$52              )  )</f>
        <v>6.3000000000000007</v>
      </c>
      <c r="AG542" s="16">
        <f>IF( 数据!AG542&lt;=6,(数据!AG542-1)*权重!W$48,              IF(数据!AG542&lt;=12, 5*权重!W$48+(数据!AG542-6)*权重!W$49,                              5*权重!W$48+6*权重!W$49+(数据!AG542-12)*权重!W$51              )
 )</f>
        <v>3.4999999999999996</v>
      </c>
      <c r="AH542" s="16">
        <f>IF( 数据!AH542&lt;=6,(数据!AH542-1)*权重!X$48,              IF(数据!AH542&lt;=10, 5*权重!X$48+(数据!AH542-4)*权重!X$50,                              5*权重!X$48+4*权重!X$50+(数据!AH542-10)*权重!X$52              )  )</f>
        <v>-4.9999999999999989E-2</v>
      </c>
      <c r="AI542" s="16">
        <f>IF( 数据!AI542&lt;=6,(数据!AI542-1)*权重!Y$48,              IF(数据!AI542&lt;=12, 5*权重!Y$48+(数据!AI542-6)*权重!Y$49,                              5*权重!Y$48+6*权重!Y$49+(数据!AI542-12)*权重!Y$51              )
 )</f>
        <v>0.53333333333333333</v>
      </c>
      <c r="AJ542" s="16">
        <f>IF( 数据!AJ542&lt;=6,(数据!AJ542-1)*权重!Z$48,              IF(数据!AJ542&lt;=10, 5*权重!Z$48+(数据!AJ542-4)*权重!Z$50,                              5*权重!Z$48+4*权重!Z$50+(数据!AJ542-10)*权重!Z$52              )  )</f>
        <v>9.8375000000000004</v>
      </c>
      <c r="AK542" s="16">
        <f>IF( 数据!AK542&lt;=6,(数据!AK542-1)*权重!AA$48,              IF(数据!AK542&lt;=10, 5*权重!AA$48+(数据!AK542-4)*权重!AA$50,                              5*权重!AA$48+4*权重!AA$50+(数据!AK542-10)*权重!AA$52              )  )</f>
        <v>-0.92500000000000004</v>
      </c>
      <c r="AL542" s="16">
        <f>IF( 数据!AL542&lt;=6,(数据!AL542-1)*权重!AB$48,              IF(数据!AL542&lt;=12, 5*权重!AB$48+(数据!AL542-6)*权重!AB$49,                              5*权重!AB$48+6*权重!AB$49+(数据!AL542-12)*权重!AB$51              )
 )</f>
        <v>12.6</v>
      </c>
      <c r="AM542" s="16">
        <f>IF( 数据!AM542&lt;=6,(数据!AM542-1)*权重!AC$48,              IF(数据!AM542&lt;=12, 5*权重!AC$48+(数据!AM542-6)*权重!AC$49,                              5*权重!AC$48+6*权重!AC$49+(数据!AM542-12)*权重!AC$51              )
 )</f>
        <v>9.9666666666666668</v>
      </c>
      <c r="AN542" s="16">
        <f>IF( 数据!AN542&lt;=6,(数据!AN542-1)*权重!AD$48,              IF(数据!AN542&lt;=12, 5*权重!AD$48+(数据!AN542-6)*权重!AD$49,                              5*权重!AD$48+6*权重!AD$49+(数据!AN542-12)*权重!AD$51              )
 )</f>
        <v>82.0625</v>
      </c>
      <c r="AO542" s="16">
        <f>IF( 数据!AO542&lt;=6,(数据!AO542-1)*权重!AE$48,              IF(数据!AO542&lt;=12, 5*权重!AE$48+(数据!AO542-6)*权重!AE$49,                              5*权重!AE$48+6*权重!AE$49+(数据!AO542-12)*权重!AE$51              )
 )</f>
        <v>6.9666666666666668</v>
      </c>
      <c r="AP542" s="16">
        <f>IF( 数据!AP542&lt;=6,(数据!AP542-1)*权重!AF$48,              IF(数据!AP542&lt;=12, 5*权重!AF$48+(数据!AP542-6)*权重!AF$49,                              5*权重!AF$48+6*权重!AF$49+(数据!AP542-12)*权重!AF$51              )
 )</f>
        <v>14.466666666666667</v>
      </c>
      <c r="AQ542" s="16">
        <f>IF( 数据!AQ542&lt;=6,(数据!AQ542-1)*权重!AG$48,              IF(数据!AQ542&lt;=12, 5*权重!AG$48+(数据!AQ542-6)*权重!AG$49,                              5*权重!AG$48+6*权重!AG$49+(数据!AQ542-12)*权重!AG$51              )
 )</f>
        <v>18.316666666666666</v>
      </c>
      <c r="AR542" s="16">
        <f>IF( 数据!AR542&lt;=6,(数据!AR542-1)*权重!AH$48,              IF(数据!AR542&lt;=12, 5*权重!AH$48+(数据!AR542-6)*权重!AH$49,                              5*权重!AH$48+6*权重!AH$49+(数据!AR542-12)*权重!AH$51              )
 )</f>
        <v>15.733333333333333</v>
      </c>
      <c r="AS542" s="16">
        <f>IF( 数据!AS542&lt;=6,(数据!AS542-1)*权重!AI$48,              IF(数据!AS542&lt;=12, 5*权重!AI$48+(数据!AS542-6)*权重!AI$49,                              5*权重!AI$48+6*权重!AI$49+(数据!AS542-12)*权重!AI$51              )
 )</f>
        <v>-0.71666666666666656</v>
      </c>
      <c r="AT542" s="16">
        <f>IF( 数据!AT542&lt;=6,(数据!AT542-1)*权重!AJ$48,              IF(数据!AT542&lt;=12, 5*权重!AJ$48+(数据!AT542-6)*权重!AJ$49,                              5*权重!AJ$48+6*权重!AJ$49+(数据!AT542-12)*权重!AJ$51              )
 )</f>
        <v>67</v>
      </c>
      <c r="AU542" s="16">
        <f>IF( 数据!AU542&lt;=6,(数据!AU542-1)*权重!AK$48,              IF(数据!AU542&lt;=12, 5*权重!AK$48+(数据!AU542-6)*权重!AK$49,                              5*权重!AK$48+6*权重!AK$49+(数据!AU542-12)*权重!AK$51              )
 )</f>
        <v>14.499999999999998</v>
      </c>
      <c r="AV542" s="16">
        <f>IF( 数据!AV542&lt;=6,(数据!AV542-1)*权重!AL$48,              IF(数据!AV542&lt;=10, 5*权重!AL$48+(数据!AV542-4)*权重!AL$50,                              5*权重!AL$48+4*权重!AL$50+(数据!AV542-10)*权重!AL$52              )  )</f>
        <v>2.9749999999999996</v>
      </c>
      <c r="AW542" s="16">
        <f>IF( 数据!AW542&lt;=6,(数据!AW542-1)*权重!AM$48,              IF(数据!AW542&lt;=10, 5*权重!AM$48+(数据!AW542-4)*权重!AM$50,                              5*权重!AM$48+4*权重!AM$50+(数据!AW542-10)*权重!AM$52              )  )</f>
        <v>3.45</v>
      </c>
      <c r="AX542" s="16">
        <f>IF( 数据!AX542&lt;=6,(数据!AX542-1)*权重!AN$48,              IF(数据!AX542&lt;=10, 5*权重!AN$48+(数据!AX542-4)*权重!AN$50,                              5*权重!AN$48+4*权重!AN$50+(数据!AX542-10)*权重!AN$52              )  )</f>
        <v>21.237499999999997</v>
      </c>
      <c r="AY542" s="8">
        <v>3</v>
      </c>
      <c r="AZ542" s="8">
        <v>2</v>
      </c>
      <c r="BA542" s="8">
        <v>1</v>
      </c>
      <c r="BB542" s="8">
        <v>3</v>
      </c>
      <c r="BC542" s="8">
        <v>1</v>
      </c>
      <c r="BD542" s="8">
        <v>1</v>
      </c>
      <c r="BE542" s="8">
        <v>3</v>
      </c>
      <c r="BF542" s="8">
        <v>1</v>
      </c>
      <c r="BG542" s="8">
        <v>1</v>
      </c>
      <c r="BH542" s="8">
        <v>3</v>
      </c>
      <c r="BI542" s="8">
        <v>1</v>
      </c>
      <c r="BJ542" s="8" t="s">
        <v>26</v>
      </c>
      <c r="BK542" s="8" t="s">
        <v>20</v>
      </c>
      <c r="BL542" s="8">
        <v>13</v>
      </c>
      <c r="BM542" s="8" t="s">
        <v>26</v>
      </c>
      <c r="BN542" s="8"/>
      <c r="BO542" s="8" t="s">
        <v>26</v>
      </c>
      <c r="BP542" s="34">
        <v>47299</v>
      </c>
      <c r="BQ542" s="8" t="s">
        <v>21</v>
      </c>
      <c r="BR542" s="8" t="s">
        <v>156</v>
      </c>
    </row>
    <row r="543" spans="1:70" x14ac:dyDescent="0.3">
      <c r="A543" s="48" t="s">
        <v>897</v>
      </c>
    </row>
    <row r="544" spans="1:70" ht="14.5" thickBot="1" x14ac:dyDescent="0.35">
      <c r="A544" s="7" t="s">
        <v>0</v>
      </c>
      <c r="B544" s="7"/>
      <c r="C544" s="7" t="s">
        <v>2</v>
      </c>
      <c r="D544" s="7" t="s">
        <v>3</v>
      </c>
      <c r="E544" s="7"/>
      <c r="F544" s="7" t="s">
        <v>14</v>
      </c>
      <c r="G544" s="7" t="s">
        <v>12</v>
      </c>
      <c r="H544" s="7" t="s">
        <v>1</v>
      </c>
      <c r="I544" s="7" t="s">
        <v>4</v>
      </c>
      <c r="J544" s="7" t="s">
        <v>5</v>
      </c>
      <c r="K544" s="7" t="s">
        <v>329</v>
      </c>
      <c r="L544" s="7" t="s">
        <v>34</v>
      </c>
      <c r="M544" s="7" t="s">
        <v>35</v>
      </c>
      <c r="N544" s="7" t="s">
        <v>36</v>
      </c>
      <c r="O544" s="7" t="s">
        <v>37</v>
      </c>
      <c r="P544" s="7" t="s">
        <v>38</v>
      </c>
      <c r="Q544" s="7" t="s">
        <v>39</v>
      </c>
      <c r="R544" s="7" t="s">
        <v>40</v>
      </c>
      <c r="S544" s="7" t="s">
        <v>9</v>
      </c>
      <c r="T544" s="7" t="s">
        <v>41</v>
      </c>
      <c r="U544" s="7" t="s">
        <v>42</v>
      </c>
      <c r="V544" s="7" t="s">
        <v>43</v>
      </c>
      <c r="W544" s="7" t="s">
        <v>44</v>
      </c>
      <c r="X544" s="7" t="s">
        <v>45</v>
      </c>
      <c r="Y544" s="7" t="s">
        <v>46</v>
      </c>
      <c r="Z544" s="7" t="s">
        <v>47</v>
      </c>
      <c r="AA544" s="7" t="s">
        <v>1</v>
      </c>
      <c r="AB544" s="7" t="s">
        <v>10</v>
      </c>
      <c r="AC544" s="7" t="s">
        <v>48</v>
      </c>
      <c r="AD544" s="7" t="s">
        <v>49</v>
      </c>
      <c r="AE544" s="7" t="s">
        <v>50</v>
      </c>
      <c r="AF544" s="7" t="s">
        <v>51</v>
      </c>
      <c r="AG544" s="7" t="s">
        <v>52</v>
      </c>
      <c r="AH544" s="7" t="s">
        <v>53</v>
      </c>
      <c r="AI544" s="7" t="s">
        <v>54</v>
      </c>
      <c r="AJ544" s="7" t="s">
        <v>55</v>
      </c>
      <c r="AK544" s="7" t="s">
        <v>56</v>
      </c>
      <c r="AL544" s="7" t="s">
        <v>57</v>
      </c>
      <c r="AM544" s="7" t="s">
        <v>58</v>
      </c>
      <c r="AN544" s="7" t="s">
        <v>7</v>
      </c>
      <c r="AO544" s="7" t="s">
        <v>8</v>
      </c>
      <c r="AP544" s="7" t="s">
        <v>59</v>
      </c>
      <c r="AQ544" s="7" t="s">
        <v>60</v>
      </c>
      <c r="AR544" s="7" t="s">
        <v>61</v>
      </c>
      <c r="AS544" s="7" t="s">
        <v>62</v>
      </c>
      <c r="AT544" s="7" t="s">
        <v>6</v>
      </c>
      <c r="AU544" s="7" t="s">
        <v>63</v>
      </c>
      <c r="AV544" s="7" t="s">
        <v>213</v>
      </c>
      <c r="AW544" s="7" t="s">
        <v>214</v>
      </c>
      <c r="AX544" s="7" t="s">
        <v>215</v>
      </c>
      <c r="AY544" s="7" t="s">
        <v>140</v>
      </c>
      <c r="AZ544" s="7" t="s">
        <v>141</v>
      </c>
      <c r="BA544" s="7" t="s">
        <v>142</v>
      </c>
      <c r="BB544" s="7" t="s">
        <v>143</v>
      </c>
      <c r="BC544" s="7" t="s">
        <v>144</v>
      </c>
      <c r="BD544" s="7" t="s">
        <v>145</v>
      </c>
      <c r="BE544" s="7" t="s">
        <v>146</v>
      </c>
      <c r="BF544" s="7" t="s">
        <v>147</v>
      </c>
      <c r="BG544" s="7" t="s">
        <v>148</v>
      </c>
      <c r="BH544" s="7" t="s">
        <v>149</v>
      </c>
      <c r="BI544" s="7" t="s">
        <v>150</v>
      </c>
      <c r="BJ544" s="7" t="s">
        <v>18</v>
      </c>
      <c r="BK544" s="7" t="s">
        <v>16</v>
      </c>
      <c r="BL544" s="7" t="s">
        <v>11</v>
      </c>
      <c r="BM544" s="7" t="s">
        <v>13</v>
      </c>
      <c r="BN544" s="7" t="s">
        <v>17</v>
      </c>
      <c r="BO544" s="7" t="s">
        <v>151</v>
      </c>
      <c r="BP544" s="7" t="s">
        <v>15</v>
      </c>
      <c r="BQ544" s="7" t="s">
        <v>152</v>
      </c>
      <c r="BR544" s="7" t="s">
        <v>153</v>
      </c>
    </row>
    <row r="545" spans="1:70" ht="15.5" thickBot="1" x14ac:dyDescent="0.35">
      <c r="A545" s="8" t="s">
        <v>26</v>
      </c>
      <c r="B545" s="16">
        <f t="shared" ref="B545:B568" si="21">SUM(L545:AX545)</f>
        <v>412.94</v>
      </c>
      <c r="C545" s="8" t="s">
        <v>898</v>
      </c>
      <c r="D545" s="8" t="s">
        <v>154</v>
      </c>
      <c r="E545" s="33">
        <v>1</v>
      </c>
      <c r="F545" s="8">
        <v>0</v>
      </c>
      <c r="G545" s="8" t="s">
        <v>19</v>
      </c>
      <c r="H545" s="8" t="s">
        <v>25</v>
      </c>
      <c r="I545" s="8">
        <v>23</v>
      </c>
      <c r="J545" s="8">
        <v>142</v>
      </c>
      <c r="K545" s="8">
        <v>152</v>
      </c>
      <c r="L545" s="16">
        <f>IF( 数据!L545&lt;=6,(数据!L545-1)*权重!B$48,              IF(数据!L545&lt;=12, 5*权重!B$48+(数据!L545-6)*权重!B$49,                              5*权重!B$48+6*权重!B$49+(数据!L545-12)*权重!B$51              )
 )</f>
        <v>3.4666666666666668</v>
      </c>
      <c r="M545" s="16">
        <f>IF( 数据!M545&lt;=6,(数据!M545-1)*权重!C$48,              IF(数据!M545&lt;=12, 5*权重!C$48+(数据!M545-6)*权重!C$49,                              5*权重!C$48+6*权重!C$49+(数据!M545-12)*权重!C$51              )
 )</f>
        <v>0.91666666666666674</v>
      </c>
      <c r="N545" s="16">
        <f>IF( 数据!N545&lt;=6,(数据!N545-1)*权重!D$48,              IF(数据!N545&lt;=12, 5*权重!D$48+(数据!N545-6)*权重!D$49,                              5*权重!D$48+6*权重!D$49+(数据!N545-12)*权重!D$51              )
 )</f>
        <v>0.25666666666666671</v>
      </c>
      <c r="O545" s="16">
        <f>IF( 数据!O545&lt;=6,(数据!O545-1)*权重!E$48,              IF(数据!O545&lt;=12, 5*权重!E$48+(数据!O545-6)*权重!E$49,                              5*权重!E$48+6*权重!E$49+(数据!O545-12)*权重!E$51              )
 )</f>
        <v>0</v>
      </c>
      <c r="P545" s="16">
        <f>IF( 数据!P545&lt;=6,(数据!P545-1)*权重!F$48,              IF(数据!P545&lt;=12, 5*权重!F$48+(数据!P545-6)*权重!F$49,                              5*权重!F$48+6*权重!F$49+(数据!P545-12)*权重!F$51              )
 )</f>
        <v>-2.7333333333333329</v>
      </c>
      <c r="Q545" s="16">
        <f>IF( 数据!Q545&lt;=6,(数据!Q545-1)*权重!G$48,              IF(数据!Q545&lt;=12, 5*权重!G$48+(数据!Q545-6)*权重!G$49,                              5*权重!G$48+6*权重!G$49+(数据!Q545-12)*权重!G$51              )
 )</f>
        <v>0</v>
      </c>
      <c r="R545" s="16">
        <f>IF( 数据!R545&lt;=6,(数据!R545-1)*权重!H$48,              IF(数据!R545&lt;=12, 5*权重!H$48+(数据!R545-6)*权重!H$49,                              5*权重!H$48+6*权重!H$49+(数据!R545-12)*权重!H$51              )
 )</f>
        <v>0</v>
      </c>
      <c r="S545" s="16">
        <f>IF( 数据!S545&lt;=6,(数据!S545-1)*权重!I$48,              IF(数据!S545&lt;=12, 5*权重!I$48+(数据!S545-6)*权重!I$49,                              5*权重!I$48+6*权重!I$49+(数据!S545-12)*权重!I$51              )
 )</f>
        <v>17.933333333333334</v>
      </c>
      <c r="T545" s="16">
        <f>IF( 数据!T545&lt;=6,(数据!T545-1)*权重!J$48,              IF(数据!T545&lt;=12, 5*权重!J$48+(数据!T545-6)*权重!J$49,                              5*权重!J$48+6*权重!J$49+(数据!T545-12)*权重!J$51              )
 )</f>
        <v>1.0333333333333332</v>
      </c>
      <c r="U545" s="16">
        <f>IF( 数据!U545&lt;=6,(数据!U545-1)*权重!K$48,              IF(数据!U545&lt;=12, 5*权重!K$48+(数据!U545-6)*权重!K$49,                              5*权重!K$48+6*权重!K$49+(数据!U545-12)*权重!K$51              )
 )</f>
        <v>0</v>
      </c>
      <c r="V545" s="16">
        <f>IF( 数据!V545&lt;=6,(数据!V545-1)*权重!L$48,              IF(数据!V545&lt;=12, 5*权重!L$48+(数据!V545-6)*权重!L$49,                              5*权重!L$48+6*权重!L$49+(数据!V545-12)*权重!L$51              )
 )</f>
        <v>8.1666666666666679</v>
      </c>
      <c r="W545" s="16">
        <f>IF( 数据!W545&lt;=6,(数据!W545-1)*权重!M$48,              IF(数据!W545&lt;=12, 5*权重!M$48+(数据!W545-6)*权重!M$49,                              5*权重!M$48+6*权重!M$49+(数据!W545-12)*权重!M$51              )
 )</f>
        <v>-0.5</v>
      </c>
      <c r="X545" s="16">
        <f>IF( 数据!X545&lt;=6,(数据!X545-1)*权重!N$48,              IF(数据!X545&lt;=12, 5*权重!N$48+(数据!X545-6)*权重!N$49,                              5*权重!N$48+6*权重!N$49+(数据!X545-12)*权重!N$51              )
 )</f>
        <v>2.1333333333333333</v>
      </c>
      <c r="Y545" s="16">
        <f>IF( 数据!Y545&lt;=6,(数据!Y545-1)*权重!O$48,              IF(数据!Y545&lt;=12, 5*权重!O$48+(数据!Y545-6)*权重!O$49,                              5*权重!O$48+6*权重!O$49+(数据!Y545-12)*权重!O$51              )
 )</f>
        <v>1.6166666666666667</v>
      </c>
      <c r="Z545" s="16">
        <f>IF( 数据!Z545&lt;=6,(数据!Z545-1)*权重!P$48,              IF(数据!Z545&lt;=10, 5*权重!P$48+(数据!Z545-4)*权重!P$50,                              5*权重!P$48+4*权重!P$50+(数据!Z545-10)*权重!P$52              )  )</f>
        <v>-0.72500000000000009</v>
      </c>
      <c r="AA545" s="16">
        <f>IF( 数据!AA545&lt;=6,(数据!AA545-1)*权重!Q$48,              IF(数据!AA545&lt;=12, 5*权重!Q$48+(数据!AA545-6)*权重!Q$49,                              5*权重!Q$48+6*权重!Q$49+(数据!AA545-12)*权重!Q$51              )
 )</f>
        <v>5.8</v>
      </c>
      <c r="AB545" s="16">
        <f>IF( 数据!AB545&lt;=6,(数据!AB545-1)*权重!R$48,              IF(数据!AB545&lt;=10, 5*权重!R$48+(数据!AB545-4)*权重!R$50,                              5*权重!R$48+4*权重!R$50+(数据!AB545-10)*权重!R$52              )  )</f>
        <v>56.75</v>
      </c>
      <c r="AC545" s="16">
        <f>IF( 数据!AC545&lt;=6,(数据!AC545-1)*权重!S$48,              IF(数据!AC545&lt;=12, 5*权重!S$48+(数据!AC545-6)*权重!S$49,                              5*权重!S$48+6*权重!S$49+(数据!AC545-12)*权重!S$51              )
 )</f>
        <v>18.75</v>
      </c>
      <c r="AD545" s="16">
        <f>IF( 数据!AD545&lt;=6,(数据!AD545-1)*权重!T$48,              IF(数据!AD545&lt;=12, 5*权重!T$48+(数据!AD545-6)*权重!T$49,                              5*权重!T$48+6*权重!T$49+(数据!AD545-12)*权重!T$51              )
 )</f>
        <v>-0.83333333333333304</v>
      </c>
      <c r="AE545" s="16">
        <f>IF( 数据!AE545&lt;=6,(数据!AE545-1)*权重!U$48,              IF(数据!AE545&lt;=10, 5*权重!U$48+(数据!AE545-4)*权重!U$50,                              5*权重!U$48+4*权重!U$50+(数据!AE545-10)*权重!U$52              )  )</f>
        <v>-3.2749999999999995</v>
      </c>
      <c r="AF545" s="16">
        <f>IF( 数据!AF545&lt;=6,(数据!AF545-1)*权重!V$48,              IF(数据!AF545&lt;=10, 5*权重!V$48+(数据!AF545-4)*权重!V$50,                              5*权重!V$48+4*权重!V$50+(数据!AF545-10)*权重!V$52              )  )</f>
        <v>6.5250000000000004</v>
      </c>
      <c r="AG545" s="16">
        <f>IF( 数据!AG545&lt;=6,(数据!AG545-1)*权重!W$48,              IF(数据!AG545&lt;=12, 5*权重!W$48+(数据!AG545-6)*权重!W$49,                              5*权重!W$48+6*权重!W$49+(数据!AG545-12)*权重!W$51              )
 )</f>
        <v>3.3</v>
      </c>
      <c r="AH545" s="16">
        <f>IF( 数据!AH545&lt;=6,(数据!AH545-1)*权重!X$48,              IF(数据!AH545&lt;=10, 5*权重!X$48+(数据!AH545-4)*权重!X$50,                              5*权重!X$48+4*权重!X$50+(数据!AH545-10)*权重!X$52              )  )</f>
        <v>-4.9999999999999989E-2</v>
      </c>
      <c r="AI545" s="16">
        <f>IF( 数据!AI545&lt;=6,(数据!AI545-1)*权重!Y$48,              IF(数据!AI545&lt;=12, 5*权重!Y$48+(数据!AI545-6)*权重!Y$49,                              5*权重!Y$48+6*权重!Y$49+(数据!AI545-12)*权重!Y$51              )
 )</f>
        <v>0.26666666666666666</v>
      </c>
      <c r="AJ545" s="16">
        <f>IF( 数据!AJ545&lt;=6,(数据!AJ545-1)*权重!Z$48,              IF(数据!AJ545&lt;=10, 5*权重!Z$48+(数据!AJ545-4)*权重!Z$50,                              5*权重!Z$48+4*权重!Z$50+(数据!AJ545-10)*权重!Z$52              )  )</f>
        <v>8.6625000000000014</v>
      </c>
      <c r="AK545" s="16">
        <f>IF( 数据!AK545&lt;=6,(数据!AK545-1)*权重!AA$48,              IF(数据!AK545&lt;=10, 5*权重!AA$48+(数据!AK545-4)*权重!AA$50,                              5*权重!AA$48+4*权重!AA$50+(数据!AK545-10)*权重!AA$52              )  )</f>
        <v>-2.2000000000000002</v>
      </c>
      <c r="AL545" s="16">
        <f>IF( 数据!AL545&lt;=6,(数据!AL545-1)*权重!AB$48,              IF(数据!AL545&lt;=12, 5*权重!AB$48+(数据!AL545-6)*权重!AB$49,                              5*权重!AB$48+6*权重!AB$49+(数据!AL545-12)*权重!AB$51              )
 )</f>
        <v>13.5</v>
      </c>
      <c r="AM545" s="16">
        <f>IF( 数据!AM545&lt;=6,(数据!AM545-1)*权重!AC$48,              IF(数据!AM545&lt;=12, 5*权重!AC$48+(数据!AM545-6)*权重!AC$49,                              5*权重!AC$48+6*权重!AC$49+(数据!AM545-12)*权重!AC$51              )
 )</f>
        <v>8.8666666666666671</v>
      </c>
      <c r="AN545" s="16">
        <f>IF( 数据!AN545&lt;=6,(数据!AN545-1)*权重!AD$48,              IF(数据!AN545&lt;=12, 5*权重!AD$48+(数据!AN545-6)*权重!AD$49,                              5*权重!AD$48+6*权重!AD$49+(数据!AN545-12)*权重!AD$51              )
 )</f>
        <v>82.0625</v>
      </c>
      <c r="AO545" s="16">
        <f>IF( 数据!AO545&lt;=6,(数据!AO545-1)*权重!AE$48,              IF(数据!AO545&lt;=12, 5*权重!AE$48+(数据!AO545-6)*权重!AE$49,                              5*权重!AE$48+6*权重!AE$49+(数据!AO545-12)*权重!AE$51              )
 )</f>
        <v>8.3500000000000014</v>
      </c>
      <c r="AP545" s="16">
        <f>IF( 数据!AP545&lt;=6,(数据!AP545-1)*权重!AF$48,              IF(数据!AP545&lt;=12, 5*权重!AF$48+(数据!AP545-6)*权重!AF$49,                              5*权重!AF$48+6*权重!AF$49+(数据!AP545-12)*权重!AF$51              )
 )</f>
        <v>14.466666666666667</v>
      </c>
      <c r="AQ545" s="16">
        <f>IF( 数据!AQ545&lt;=6,(数据!AQ545-1)*权重!AG$48,              IF(数据!AQ545&lt;=12, 5*权重!AG$48+(数据!AQ545-6)*权重!AG$49,                              5*权重!AG$48+6*权重!AG$49+(数据!AQ545-12)*权重!AG$51              )
 )</f>
        <v>18.316666666666666</v>
      </c>
      <c r="AR545" s="16">
        <f>IF( 数据!AR545&lt;=6,(数据!AR545-1)*权重!AH$48,              IF(数据!AR545&lt;=12, 5*权重!AH$48+(数据!AR545-6)*权重!AH$49,                              5*权重!AH$48+6*权重!AH$49+(数据!AR545-12)*权重!AH$51              )
 )</f>
        <v>13.399999999999999</v>
      </c>
      <c r="AS545" s="16">
        <f>IF( 数据!AS545&lt;=6,(数据!AS545-1)*权重!AI$48,              IF(数据!AS545&lt;=12, 5*权重!AI$48+(数据!AS545-6)*权重!AI$49,                              5*权重!AI$48+6*权重!AI$49+(数据!AS545-12)*权重!AI$51              )
 )</f>
        <v>4.416666666666667</v>
      </c>
      <c r="AT545" s="16">
        <f>IF( 数据!AT545&lt;=6,(数据!AT545-1)*权重!AJ$48,              IF(数据!AT545&lt;=12, 5*权重!AJ$48+(数据!AT545-6)*权重!AJ$49,                              5*权重!AJ$48+6*权重!AJ$49+(数据!AT545-12)*权重!AJ$51              )
 )</f>
        <v>81.625</v>
      </c>
      <c r="AU545" s="16">
        <f>IF( 数据!AU545&lt;=6,(数据!AU545-1)*权重!AK$48,              IF(数据!AU545&lt;=12, 5*权重!AK$48+(数据!AU545-6)*权重!AK$49,                              5*权重!AK$48+6*权重!AK$49+(数据!AU545-12)*权重!AK$51              )
 )</f>
        <v>14.799999999999999</v>
      </c>
      <c r="AV545" s="16">
        <f>IF( 数据!AV545&lt;=6,(数据!AV545-1)*权重!AL$48,              IF(数据!AV545&lt;=10, 5*权重!AL$48+(数据!AV545-4)*权重!AL$50,                              5*权重!AL$48+4*权重!AL$50+(数据!AV545-10)*权重!AL$52              )  )</f>
        <v>2.5499999999999998</v>
      </c>
      <c r="AW545" s="16">
        <f>IF( 数据!AW545&lt;=6,(数据!AW545-1)*权重!AM$48,              IF(数据!AW545&lt;=10, 5*权重!AM$48+(数据!AW545-4)*权重!AM$50,                              5*权重!AM$48+4*权重!AM$50+(数据!AW545-10)*权重!AM$52              )  )</f>
        <v>3.8250000000000002</v>
      </c>
      <c r="AX545" s="16">
        <f>IF( 数据!AX545&lt;=6,(数据!AX545-1)*权重!AN$48,              IF(数据!AX545&lt;=10, 5*权重!AN$48+(数据!AX545-4)*权重!AN$50,                              5*权重!AN$48+4*权重!AN$50+(数据!AX545-10)*权重!AN$52              )  )</f>
        <v>21.5</v>
      </c>
      <c r="AY545" s="8">
        <v>3</v>
      </c>
      <c r="AZ545" s="8">
        <v>3</v>
      </c>
      <c r="BA545" s="8">
        <v>3</v>
      </c>
      <c r="BB545" s="8">
        <v>3</v>
      </c>
      <c r="BC545" s="8">
        <v>2</v>
      </c>
      <c r="BD545" s="8">
        <v>3</v>
      </c>
      <c r="BE545" s="8">
        <v>3</v>
      </c>
      <c r="BF545" s="8">
        <v>4</v>
      </c>
      <c r="BG545" s="8">
        <v>4</v>
      </c>
      <c r="BH545" s="8">
        <v>3</v>
      </c>
      <c r="BI545" s="8">
        <v>3</v>
      </c>
      <c r="BJ545" s="8" t="s">
        <v>26</v>
      </c>
      <c r="BK545" s="8" t="s">
        <v>20</v>
      </c>
      <c r="BL545" s="8">
        <v>15</v>
      </c>
      <c r="BM545" s="8" t="s">
        <v>26</v>
      </c>
      <c r="BN545" s="8"/>
      <c r="BO545" s="8">
        <v>13</v>
      </c>
      <c r="BP545" s="34">
        <v>47664</v>
      </c>
      <c r="BQ545" s="8" t="s">
        <v>21</v>
      </c>
      <c r="BR545" s="8" t="s">
        <v>156</v>
      </c>
    </row>
    <row r="546" spans="1:70" ht="14.5" thickBot="1" x14ac:dyDescent="0.35">
      <c r="A546" s="8" t="s">
        <v>26</v>
      </c>
      <c r="B546" s="16">
        <f t="shared" si="21"/>
        <v>432.10333333333324</v>
      </c>
      <c r="C546" s="8" t="s">
        <v>899</v>
      </c>
      <c r="D546" s="8" t="s">
        <v>154</v>
      </c>
      <c r="E546" s="33">
        <v>1</v>
      </c>
      <c r="F546" s="8">
        <v>0</v>
      </c>
      <c r="G546" s="8" t="s">
        <v>28</v>
      </c>
      <c r="H546" s="8" t="s">
        <v>24</v>
      </c>
      <c r="I546" s="8">
        <v>23</v>
      </c>
      <c r="J546" s="8">
        <v>145</v>
      </c>
      <c r="K546" s="8">
        <v>155</v>
      </c>
      <c r="L546" s="16">
        <f>IF( 数据!L546&lt;=6,(数据!L546-1)*权重!B$48,              IF(数据!L546&lt;=12, 5*权重!B$48+(数据!L546-6)*权重!B$49,                              5*权重!B$48+6*权重!B$49+(数据!L546-12)*权重!B$51              )
 )</f>
        <v>3</v>
      </c>
      <c r="M546" s="16">
        <f>IF( 数据!M546&lt;=6,(数据!M546-1)*权重!C$48,              IF(数据!M546&lt;=12, 5*权重!C$48+(数据!M546-6)*权重!C$49,                              5*权重!C$48+6*权重!C$49+(数据!M546-12)*权重!C$51              )
 )</f>
        <v>1.3</v>
      </c>
      <c r="N546" s="16">
        <f>IF( 数据!N546&lt;=6,(数据!N546-1)*权重!D$48,              IF(数据!N546&lt;=12, 5*权重!D$48+(数据!N546-6)*权重!D$49,                              5*权重!D$48+6*权重!D$49+(数据!N546-12)*权重!D$51              )
 )</f>
        <v>0.52833333333333332</v>
      </c>
      <c r="O546" s="16">
        <f>IF( 数据!O546&lt;=6,(数据!O546-1)*权重!E$48,              IF(数据!O546&lt;=12, 5*权重!E$48+(数据!O546-6)*权重!E$49,                              5*权重!E$48+6*权重!E$49+(数据!O546-12)*权重!E$51              )
 )</f>
        <v>0</v>
      </c>
      <c r="P546" s="16">
        <f>IF( 数据!P546&lt;=6,(数据!P546-1)*权重!F$48,              IF(数据!P546&lt;=12, 5*权重!F$48+(数据!P546-6)*权重!F$49,                              5*权重!F$48+6*权重!F$49+(数据!P546-12)*权重!F$51              )
 )</f>
        <v>-2.7333333333333329</v>
      </c>
      <c r="Q546" s="16">
        <f>IF( 数据!Q546&lt;=6,(数据!Q546-1)*权重!G$48,              IF(数据!Q546&lt;=12, 5*权重!G$48+(数据!Q546-6)*权重!G$49,                              5*权重!G$48+6*权重!G$49+(数据!Q546-12)*权重!G$51              )
 )</f>
        <v>0</v>
      </c>
      <c r="R546" s="16">
        <f>IF( 数据!R546&lt;=6,(数据!R546-1)*权重!H$48,              IF(数据!R546&lt;=12, 5*权重!H$48+(数据!R546-6)*权重!H$49,                              5*权重!H$48+6*权重!H$49+(数据!R546-12)*权重!H$51              )
 )</f>
        <v>0</v>
      </c>
      <c r="S546" s="16">
        <f>IF( 数据!S546&lt;=6,(数据!S546-1)*权重!I$48,              IF(数据!S546&lt;=12, 5*权重!I$48+(数据!S546-6)*权重!I$49,                              5*权重!I$48+6*权重!I$49+(数据!S546-12)*权重!I$51              )
 )</f>
        <v>16.566666666666666</v>
      </c>
      <c r="T546" s="16">
        <f>IF( 数据!T546&lt;=6,(数据!T546-1)*权重!J$48,              IF(数据!T546&lt;=12, 5*权重!J$48+(数据!T546-6)*权重!J$49,                              5*权重!J$48+6*权重!J$49+(数据!T546-12)*权重!J$51              )
 )</f>
        <v>1.65</v>
      </c>
      <c r="U546" s="16">
        <f>IF( 数据!U546&lt;=6,(数据!U546-1)*权重!K$48,              IF(数据!U546&lt;=12, 5*权重!K$48+(数据!U546-6)*权重!K$49,                              5*权重!K$48+6*权重!K$49+(数据!U546-12)*权重!K$51              )
 )</f>
        <v>0</v>
      </c>
      <c r="V546" s="16">
        <f>IF( 数据!V546&lt;=6,(数据!V546-1)*权重!L$48,              IF(数据!V546&lt;=12, 5*权重!L$48+(数据!V546-6)*权重!L$49,                              5*权重!L$48+6*权重!L$49+(数据!V546-12)*权重!L$51              )
 )</f>
        <v>9.5</v>
      </c>
      <c r="W546" s="16">
        <f>IF( 数据!W546&lt;=6,(数据!W546-1)*权重!M$48,              IF(数据!W546&lt;=12, 5*权重!M$48+(数据!W546-6)*权重!M$49,                              5*权重!M$48+6*权重!M$49+(数据!W546-12)*权重!M$51              )
 )</f>
        <v>0.1333333333333333</v>
      </c>
      <c r="X546" s="16">
        <f>IF( 数据!X546&lt;=6,(数据!X546-1)*权重!N$48,              IF(数据!X546&lt;=12, 5*权重!N$48+(数据!X546-6)*权重!N$49,                              5*权重!N$48+6*权重!N$49+(数据!X546-12)*权重!N$51              )
 )</f>
        <v>3.6666666666666661</v>
      </c>
      <c r="Y546" s="16">
        <f>IF( 数据!Y546&lt;=6,(数据!Y546-1)*权重!O$48,              IF(数据!Y546&lt;=12, 5*权重!O$48+(数据!Y546-6)*权重!O$49,                              5*权重!O$48+6*权重!O$49+(数据!Y546-12)*权重!O$51              )
 )</f>
        <v>1.6166666666666667</v>
      </c>
      <c r="Z546" s="16">
        <f>IF( 数据!Z546&lt;=6,(数据!Z546-1)*权重!P$48,              IF(数据!Z546&lt;=10, 5*权重!P$48+(数据!Z546-4)*权重!P$50,                              5*权重!P$48+4*权重!P$50+(数据!Z546-10)*权重!P$52              )  )</f>
        <v>-1.85</v>
      </c>
      <c r="AA546" s="16">
        <f>IF( 数据!AA546&lt;=6,(数据!AA546-1)*权重!Q$48,              IF(数据!AA546&lt;=12, 5*权重!Q$48+(数据!AA546-6)*权重!Q$49,                              5*权重!Q$48+6*权重!Q$49+(数据!AA546-12)*权重!Q$51              )
 )</f>
        <v>6.2333333333333325</v>
      </c>
      <c r="AB546" s="16">
        <f>IF( 数据!AB546&lt;=6,(数据!AB546-1)*权重!R$48,              IF(数据!AB546&lt;=10, 5*权重!R$48+(数据!AB546-4)*权重!R$50,                              5*权重!R$48+4*权重!R$50+(数据!AB546-10)*权重!R$52              )  )</f>
        <v>57.5</v>
      </c>
      <c r="AC546" s="16">
        <f>IF( 数据!AC546&lt;=6,(数据!AC546-1)*权重!S$48,              IF(数据!AC546&lt;=12, 5*权重!S$48+(数据!AC546-6)*权重!S$49,                              5*权重!S$48+6*权重!S$49+(数据!AC546-12)*权重!S$51              )
 )</f>
        <v>20.866666666666667</v>
      </c>
      <c r="AD546" s="16">
        <f>IF( 数据!AD546&lt;=6,(数据!AD546-1)*权重!T$48,              IF(数据!AD546&lt;=12, 5*权重!T$48+(数据!AD546-6)*权重!T$49,                              5*权重!T$48+6*权重!T$49+(数据!AD546-12)*权重!T$51              )
 )</f>
        <v>-1.2333333333333329</v>
      </c>
      <c r="AE546" s="16">
        <f>IF( 数据!AE546&lt;=6,(数据!AE546-1)*权重!U$48,              IF(数据!AE546&lt;=10, 5*权重!U$48+(数据!AE546-4)*权重!U$50,                              5*权重!U$48+4*权重!U$50+(数据!AE546-10)*权重!U$52              )  )</f>
        <v>-2.5999999999999996</v>
      </c>
      <c r="AF546" s="16">
        <f>IF( 数据!AF546&lt;=6,(数据!AF546-1)*权重!V$48,              IF(数据!AF546&lt;=10, 5*权重!V$48+(数据!AF546-4)*权重!V$50,                              5*权重!V$48+4*权重!V$50+(数据!AF546-10)*权重!V$52              )  )</f>
        <v>7.0875000000000004</v>
      </c>
      <c r="AG546" s="16">
        <f>IF( 数据!AG546&lt;=6,(数据!AG546-1)*权重!W$48,              IF(数据!AG546&lt;=12, 5*权重!W$48+(数据!AG546-6)*权重!W$49,                              5*权重!W$48+6*权重!W$49+(数据!AG546-12)*权重!W$51              )
 )</f>
        <v>3.0999999999999996</v>
      </c>
      <c r="AH546" s="16">
        <f>IF( 数据!AH546&lt;=6,(数据!AH546-1)*权重!X$48,              IF(数据!AH546&lt;=10, 5*权重!X$48+(数据!AH546-4)*权重!X$50,                              5*权重!X$48+4*权重!X$50+(数据!AH546-10)*权重!X$52              )  )</f>
        <v>-4.9999999999999989E-2</v>
      </c>
      <c r="AI546" s="16">
        <f>IF( 数据!AI546&lt;=6,(数据!AI546-1)*权重!Y$48,              IF(数据!AI546&lt;=12, 5*权重!Y$48+(数据!AI546-6)*权重!Y$49,                              5*权重!Y$48+6*权重!Y$49+(数据!AI546-12)*权重!Y$51              )
 )</f>
        <v>0.53333333333333333</v>
      </c>
      <c r="AJ546" s="16">
        <f>IF( 数据!AJ546&lt;=6,(数据!AJ546-1)*权重!Z$48,              IF(数据!AJ546&lt;=10, 5*权重!Z$48+(数据!AJ546-4)*权重!Z$50,                              5*权重!Z$48+4*权重!Z$50+(数据!AJ546-10)*权重!Z$52              )  )</f>
        <v>9.25</v>
      </c>
      <c r="AK546" s="16">
        <f>IF( 数据!AK546&lt;=6,(数据!AK546-1)*权重!AA$48,              IF(数据!AK546&lt;=10, 5*权重!AA$48+(数据!AK546-4)*权重!AA$50,                              5*权重!AA$48+4*权重!AA$50+(数据!AK546-10)*权重!AA$52              )  )</f>
        <v>-0.92500000000000004</v>
      </c>
      <c r="AL546" s="16">
        <f>IF( 数据!AL546&lt;=6,(数据!AL546-1)*权重!AB$48,              IF(数据!AL546&lt;=12, 5*权重!AB$48+(数据!AL546-6)*权重!AB$49,                              5*权重!AB$48+6*权重!AB$49+(数据!AL546-12)*权重!AB$51              )
 )</f>
        <v>14.4</v>
      </c>
      <c r="AM546" s="16">
        <f>IF( 数据!AM546&lt;=6,(数据!AM546-1)*权重!AC$48,              IF(数据!AM546&lt;=12, 5*权重!AC$48+(数据!AM546-6)*权重!AC$49,                              5*权重!AC$48+6*权重!AC$49+(数据!AM546-12)*权重!AC$51              )
 )</f>
        <v>9.2333333333333343</v>
      </c>
      <c r="AN546" s="16">
        <f>IF( 数据!AN546&lt;=6,(数据!AN546-1)*权重!AD$48,              IF(数据!AN546&lt;=12, 5*权重!AD$48+(数据!AN546-6)*权重!AD$49,                              5*权重!AD$48+6*权重!AD$49+(数据!AN546-12)*权重!AD$51              )
 )</f>
        <v>77.333333333333329</v>
      </c>
      <c r="AO546" s="16">
        <f>IF( 数据!AO546&lt;=6,(数据!AO546-1)*权重!AE$48,              IF(数据!AO546&lt;=12, 5*权重!AE$48+(数据!AO546-6)*权重!AE$49,                              5*权重!AE$48+6*权重!AE$49+(数据!AO546-12)*权重!AE$51              )
 )</f>
        <v>17.7</v>
      </c>
      <c r="AP546" s="16">
        <f>IF( 数据!AP546&lt;=6,(数据!AP546-1)*权重!AF$48,              IF(数据!AP546&lt;=12, 5*权重!AF$48+(数据!AP546-6)*权重!AF$49,                              5*权重!AF$48+6*权重!AF$49+(数据!AP546-12)*权重!AF$51              )
 )</f>
        <v>14.466666666666667</v>
      </c>
      <c r="AQ546" s="16">
        <f>IF( 数据!AQ546&lt;=6,(数据!AQ546-1)*权重!AG$48,              IF(数据!AQ546&lt;=12, 5*权重!AG$48+(数据!AQ546-6)*权重!AG$49,                              5*权重!AG$48+6*权重!AG$49+(数据!AQ546-12)*权重!AG$51              )
 )</f>
        <v>18.833333333333336</v>
      </c>
      <c r="AR546" s="16">
        <f>IF( 数据!AR546&lt;=6,(数据!AR546-1)*权重!AH$48,              IF(数据!AR546&lt;=12, 5*权重!AH$48+(数据!AR546-6)*权重!AH$49,                              5*权重!AH$48+6*权重!AH$49+(数据!AR546-12)*权重!AH$51              )
 )</f>
        <v>15.733333333333333</v>
      </c>
      <c r="AS546" s="16">
        <f>IF( 数据!AS546&lt;=6,(数据!AS546-1)*权重!AI$48,              IF(数据!AS546&lt;=12, 5*权重!AI$48+(数据!AS546-6)*权重!AI$49,                              5*权重!AI$48+6*权重!AI$49+(数据!AS546-12)*权重!AI$51              )
 )</f>
        <v>9.5000000000000018</v>
      </c>
      <c r="AT546" s="16">
        <f>IF( 数据!AT546&lt;=6,(数据!AT546-1)*权重!AJ$48,              IF(数据!AT546&lt;=12, 5*权重!AJ$48+(数据!AT546-6)*权重!AJ$49,                              5*权重!AJ$48+6*权重!AJ$49+(数据!AT546-12)*权重!AJ$51              )
 )</f>
        <v>76.75</v>
      </c>
      <c r="AU546" s="16">
        <f>IF( 数据!AU546&lt;=6,(数据!AU546-1)*权重!AK$48,              IF(数据!AU546&lt;=12, 5*权重!AK$48+(数据!AU546-6)*权重!AK$49,                              5*权重!AK$48+6*权重!AK$49+(数据!AU546-12)*权重!AK$51              )
 )</f>
        <v>14.499999999999998</v>
      </c>
      <c r="AV546" s="16">
        <f>IF( 数据!AV546&lt;=6,(数据!AV546-1)*权重!AL$48,              IF(数据!AV546&lt;=10, 5*权重!AL$48+(数据!AV546-4)*权重!AL$50,                              5*权重!AL$48+4*权重!AL$50+(数据!AV546-10)*权重!AL$52              )  )</f>
        <v>3.4</v>
      </c>
      <c r="AW546" s="16">
        <f>IF( 数据!AW546&lt;=6,(数据!AW546-1)*权重!AM$48,              IF(数据!AW546&lt;=10, 5*权重!AM$48+(数据!AW546-4)*权重!AM$50,                              5*权重!AM$48+4*权重!AM$50+(数据!AW546-10)*权重!AM$52              )  )</f>
        <v>4.2</v>
      </c>
      <c r="AX546" s="16">
        <f>IF( 数据!AX546&lt;=6,(数据!AX546-1)*权重!AN$48,              IF(数据!AX546&lt;=10, 5*权重!AN$48+(数据!AX546-4)*权重!AN$50,                              5*权重!AN$48+4*权重!AN$50+(数据!AX546-10)*权重!AN$52              )  )</f>
        <v>22.912499999999998</v>
      </c>
      <c r="AY546" s="8">
        <v>1</v>
      </c>
      <c r="AZ546" s="8">
        <v>2</v>
      </c>
      <c r="BA546" s="8">
        <v>1</v>
      </c>
      <c r="BB546" s="8">
        <v>2</v>
      </c>
      <c r="BC546" s="8">
        <v>2</v>
      </c>
      <c r="BD546" s="8">
        <v>3</v>
      </c>
      <c r="BE546" s="8">
        <v>1</v>
      </c>
      <c r="BF546" s="8">
        <v>3</v>
      </c>
      <c r="BG546" s="8">
        <v>3</v>
      </c>
      <c r="BH546" s="8">
        <v>1</v>
      </c>
      <c r="BI546" s="8">
        <v>3</v>
      </c>
      <c r="BJ546" s="8" t="s">
        <v>26</v>
      </c>
      <c r="BK546" s="8" t="s">
        <v>20</v>
      </c>
      <c r="BL546" s="8">
        <v>13</v>
      </c>
      <c r="BM546" s="8" t="s">
        <v>26</v>
      </c>
      <c r="BN546" s="8"/>
      <c r="BO546" s="8">
        <v>25</v>
      </c>
      <c r="BP546" s="34">
        <v>48029</v>
      </c>
      <c r="BQ546" s="8" t="s">
        <v>21</v>
      </c>
      <c r="BR546" s="8" t="s">
        <v>156</v>
      </c>
    </row>
    <row r="547" spans="1:70" ht="15.5" thickBot="1" x14ac:dyDescent="0.35">
      <c r="A547" s="8" t="s">
        <v>26</v>
      </c>
      <c r="B547" s="16">
        <f t="shared" si="21"/>
        <v>391.4975</v>
      </c>
      <c r="C547" s="8" t="s">
        <v>900</v>
      </c>
      <c r="D547" s="8" t="s">
        <v>154</v>
      </c>
      <c r="E547" s="33">
        <v>1</v>
      </c>
      <c r="F547" s="8">
        <v>0</v>
      </c>
      <c r="G547" s="8" t="s">
        <v>20</v>
      </c>
      <c r="H547" s="8" t="s">
        <v>221</v>
      </c>
      <c r="I547" s="8">
        <v>29</v>
      </c>
      <c r="J547" s="8">
        <v>142</v>
      </c>
      <c r="K547" s="8">
        <v>145</v>
      </c>
      <c r="L547" s="16">
        <f>IF( 数据!L547&lt;=6,(数据!L547-1)*权重!B$48,              IF(数据!L547&lt;=12, 5*权重!B$48+(数据!L547-6)*权重!B$49,                              5*权重!B$48+6*权重!B$49+(数据!L547-12)*权重!B$51              )
 )</f>
        <v>3.9333333333333331</v>
      </c>
      <c r="M547" s="16">
        <f>IF( 数据!M547&lt;=6,(数据!M547-1)*权重!C$48,              IF(数据!M547&lt;=12, 5*权重!C$48+(数据!M547-6)*权重!C$49,                              5*权重!C$48+6*权重!C$49+(数据!M547-12)*权重!C$51              )
 )</f>
        <v>0.91666666666666674</v>
      </c>
      <c r="N547" s="16">
        <f>IF( 数据!N547&lt;=6,(数据!N547-1)*权重!D$48,              IF(数据!N547&lt;=12, 5*权重!D$48+(数据!N547-6)*权重!D$49,                              5*权重!D$48+6*权重!D$49+(数据!N547-12)*权重!D$51              )
 )</f>
        <v>-1.4999999999999902E-2</v>
      </c>
      <c r="O547" s="16">
        <f>IF( 数据!O547&lt;=6,(数据!O547-1)*权重!E$48,              IF(数据!O547&lt;=12, 5*权重!E$48+(数据!O547-6)*权重!E$49,                              5*权重!E$48+6*权重!E$49+(数据!O547-12)*权重!E$51              )
 )</f>
        <v>0</v>
      </c>
      <c r="P547" s="16">
        <f>IF( 数据!P547&lt;=6,(数据!P547-1)*权重!F$48,              IF(数据!P547&lt;=12, 5*权重!F$48+(数据!P547-6)*权重!F$49,                              5*权重!F$48+6*权重!F$49+(数据!P547-12)*权重!F$51              )
 )</f>
        <v>-2.7333333333333329</v>
      </c>
      <c r="Q547" s="16">
        <f>IF( 数据!Q547&lt;=6,(数据!Q547-1)*权重!G$48,              IF(数据!Q547&lt;=12, 5*权重!G$48+(数据!Q547-6)*权重!G$49,                              5*权重!G$48+6*权重!G$49+(数据!Q547-12)*权重!G$51              )
 )</f>
        <v>0</v>
      </c>
      <c r="R547" s="16">
        <f>IF( 数据!R547&lt;=6,(数据!R547-1)*权重!H$48,              IF(数据!R547&lt;=12, 5*权重!H$48+(数据!R547-6)*权重!H$49,                              5*权重!H$48+6*权重!H$49+(数据!R547-12)*权重!H$51              )
 )</f>
        <v>0</v>
      </c>
      <c r="S547" s="16">
        <f>IF( 数据!S547&lt;=6,(数据!S547-1)*权重!I$48,              IF(数据!S547&lt;=12, 5*权重!I$48+(数据!S547-6)*权重!I$49,                              5*权重!I$48+6*权重!I$49+(数据!S547-12)*权重!I$51              )
 )</f>
        <v>16.566666666666666</v>
      </c>
      <c r="T547" s="16">
        <f>IF( 数据!T547&lt;=6,(数据!T547-1)*权重!J$48,              IF(数据!T547&lt;=12, 5*权重!J$48+(数据!T547-6)*权重!J$49,                              5*权重!J$48+6*权重!J$49+(数据!T547-12)*权重!J$51              )
 )</f>
        <v>0.29999999999999982</v>
      </c>
      <c r="U547" s="16">
        <f>IF( 数据!U547&lt;=6,(数据!U547-1)*权重!K$48,              IF(数据!U547&lt;=12, 5*权重!K$48+(数据!U547-6)*权重!K$49,                              5*权重!K$48+6*权重!K$49+(数据!U547-12)*权重!K$51              )
 )</f>
        <v>0</v>
      </c>
      <c r="V547" s="16">
        <f>IF( 数据!V547&lt;=6,(数据!V547-1)*权重!L$48,              IF(数据!V547&lt;=12, 5*权重!L$48+(数据!V547-6)*权重!L$49,                              5*权重!L$48+6*权重!L$49+(数据!V547-12)*权重!L$51              )
 )</f>
        <v>6.7666666666666675</v>
      </c>
      <c r="W547" s="16">
        <f>IF( 数据!W547&lt;=6,(数据!W547-1)*权重!M$48,              IF(数据!W547&lt;=12, 5*权重!M$48+(数据!W547-6)*权重!M$49,                              5*权重!M$48+6*权重!M$49+(数据!W547-12)*权重!M$51              )
 )</f>
        <v>0.76666666666666661</v>
      </c>
      <c r="X547" s="16">
        <f>IF( 数据!X547&lt;=6,(数据!X547-1)*权重!N$48,              IF(数据!X547&lt;=12, 5*权重!N$48+(数据!X547-6)*权重!N$49,                              5*权重!N$48+6*权重!N$49+(数据!X547-12)*权重!N$51              )
 )</f>
        <v>2.0499999999999998</v>
      </c>
      <c r="Y547" s="16">
        <f>IF( 数据!Y547&lt;=6,(数据!Y547-1)*权重!O$48,              IF(数据!Y547&lt;=12, 5*权重!O$48+(数据!Y547-6)*权重!O$49,                              5*权重!O$48+6*权重!O$49+(数据!Y547-12)*权重!O$51              )
 )</f>
        <v>1.6166666666666667</v>
      </c>
      <c r="Z547" s="16">
        <f>IF( 数据!Z547&lt;=6,(数据!Z547-1)*权重!P$48,              IF(数据!Z547&lt;=10, 5*权重!P$48+(数据!Z547-4)*权重!P$50,                              5*权重!P$48+4*权重!P$50+(数据!Z547-10)*权重!P$52              )  )</f>
        <v>-0.90000000000000013</v>
      </c>
      <c r="AA547" s="16">
        <f>IF( 数据!AA547&lt;=6,(数据!AA547-1)*权重!Q$48,              IF(数据!AA547&lt;=12, 5*权重!Q$48+(数据!AA547-6)*权重!Q$49,                              5*权重!Q$48+6*权重!Q$49+(数据!AA547-12)*权重!Q$51              )
 )</f>
        <v>4.5</v>
      </c>
      <c r="AB547" s="16">
        <f>IF( 数据!AB547&lt;=6,(数据!AB547-1)*权重!R$48,              IF(数据!AB547&lt;=10, 5*权重!R$48+(数据!AB547-4)*权重!R$50,                              5*权重!R$48+4*权重!R$50+(数据!AB547-10)*权重!R$52              )  )</f>
        <v>56.75</v>
      </c>
      <c r="AC547" s="16">
        <f>IF( 数据!AC547&lt;=6,(数据!AC547-1)*权重!S$48,              IF(数据!AC547&lt;=12, 5*权重!S$48+(数据!AC547-6)*权重!S$49,                              5*权重!S$48+6*权重!S$49+(数据!AC547-12)*权重!S$51              )
 )</f>
        <v>20.866666666666667</v>
      </c>
      <c r="AD547" s="16">
        <f>IF( 数据!AD547&lt;=6,(数据!AD547-1)*权重!T$48,              IF(数据!AD547&lt;=12, 5*权重!T$48+(数据!AD547-6)*权重!T$49,                              5*权重!T$48+6*权重!T$49+(数据!AD547-12)*权重!T$51              )
 )</f>
        <v>-0.86666666666666625</v>
      </c>
      <c r="AE547" s="16">
        <f>IF( 数据!AE547&lt;=6,(数据!AE547-1)*权重!U$48,              IF(数据!AE547&lt;=10, 5*权重!U$48+(数据!AE547-4)*权重!U$50,                              5*权重!U$48+4*权重!U$50+(数据!AE547-10)*权重!U$52              )  )</f>
        <v>-1.7999999999999994</v>
      </c>
      <c r="AF547" s="16">
        <f>IF( 数据!AF547&lt;=6,(数据!AF547-1)*权重!V$48,              IF(数据!AF547&lt;=10, 5*权重!V$48+(数据!AF547-4)*权重!V$50,                              5*权重!V$48+4*权重!V$50+(数据!AF547-10)*权重!V$52              )  )</f>
        <v>6.5250000000000004</v>
      </c>
      <c r="AG547" s="16">
        <f>IF( 数据!AG547&lt;=6,(数据!AG547-1)*权重!W$48,              IF(数据!AG547&lt;=12, 5*权重!W$48+(数据!AG547-6)*权重!W$49,                              5*权重!W$48+6*权重!W$49+(数据!AG547-12)*权重!W$51              )
 )</f>
        <v>3.8999999999999995</v>
      </c>
      <c r="AH547" s="16">
        <f>IF( 数据!AH547&lt;=6,(数据!AH547-1)*权重!X$48,              IF(数据!AH547&lt;=10, 5*权重!X$48+(数据!AH547-4)*权重!X$50,                              5*权重!X$48+4*权重!X$50+(数据!AH547-10)*权重!X$52              )  )</f>
        <v>-4.9999999999999989E-2</v>
      </c>
      <c r="AI547" s="16">
        <f>IF( 数据!AI547&lt;=6,(数据!AI547-1)*权重!Y$48,              IF(数据!AI547&lt;=12, 5*权重!Y$48+(数据!AI547-6)*权重!Y$49,                              5*权重!Y$48+6*权重!Y$49+(数据!AI547-12)*权重!Y$51              )
 )</f>
        <v>0.26666666666666666</v>
      </c>
      <c r="AJ547" s="16">
        <f>IF( 数据!AJ547&lt;=6,(数据!AJ547-1)*权重!Z$48,              IF(数据!AJ547&lt;=10, 5*权重!Z$48+(数据!AJ547-4)*权重!Z$50,                              5*权重!Z$48+4*权重!Z$50+(数据!AJ547-10)*权重!Z$52              )  )</f>
        <v>9.25</v>
      </c>
      <c r="AK547" s="16">
        <f>IF( 数据!AK547&lt;=6,(数据!AK547-1)*权重!AA$48,              IF(数据!AK547&lt;=10, 5*权重!AA$48+(数据!AK547-4)*权重!AA$50,                              5*权重!AA$48+4*权重!AA$50+(数据!AK547-10)*权重!AA$52              )  )</f>
        <v>-1.2750000000000001</v>
      </c>
      <c r="AL547" s="16">
        <f>IF( 数据!AL547&lt;=6,(数据!AL547-1)*权重!AB$48,              IF(数据!AL547&lt;=12, 5*权重!AB$48+(数据!AL547-6)*权重!AB$49,                              5*权重!AB$48+6*权重!AB$49+(数据!AL547-12)*权重!AB$51              )
 )</f>
        <v>14.4</v>
      </c>
      <c r="AM547" s="16">
        <f>IF( 数据!AM547&lt;=6,(数据!AM547-1)*权重!AC$48,              IF(数据!AM547&lt;=12, 5*权重!AC$48+(数据!AM547-6)*权重!AC$49,                              5*权重!AC$48+6*权重!AC$49+(数据!AM547-12)*权重!AC$51              )
 )</f>
        <v>9.2333333333333343</v>
      </c>
      <c r="AN547" s="16">
        <f>IF( 数据!AN547&lt;=6,(数据!AN547-1)*权重!AD$48,              IF(数据!AN547&lt;=12, 5*权重!AD$48+(数据!AN547-6)*权重!AD$49,                              5*权重!AD$48+6*权重!AD$49+(数据!AN547-12)*权重!AD$51              )
 )</f>
        <v>67.875</v>
      </c>
      <c r="AO547" s="16">
        <f>IF( 数据!AO547&lt;=6,(数据!AO547-1)*权重!AE$48,              IF(数据!AO547&lt;=12, 5*权重!AE$48+(数据!AO547-6)*权重!AE$49,                              5*权重!AE$48+6*权重!AE$49+(数据!AO547-12)*权重!AE$51              )
 )</f>
        <v>9.7333333333333343</v>
      </c>
      <c r="AP547" s="16">
        <f>IF( 数据!AP547&lt;=6,(数据!AP547-1)*权重!AF$48,              IF(数据!AP547&lt;=12, 5*权重!AF$48+(数据!AP547-6)*权重!AF$49,                              5*权重!AF$48+6*权重!AF$49+(数据!AP547-12)*权重!AF$51              )
 )</f>
        <v>14.166666666666666</v>
      </c>
      <c r="AQ547" s="16">
        <f>IF( 数据!AQ547&lt;=6,(数据!AQ547-1)*权重!AG$48,              IF(数据!AQ547&lt;=12, 5*权重!AG$48+(数据!AQ547-6)*权重!AG$49,                              5*权重!AG$48+6*权重!AG$49+(数据!AQ547-12)*权重!AG$51              )
 )</f>
        <v>18.316666666666666</v>
      </c>
      <c r="AR547" s="16">
        <f>IF( 数据!AR547&lt;=6,(数据!AR547-1)*权重!AH$48,              IF(数据!AR547&lt;=12, 5*权重!AH$48+(数据!AR547-6)*权重!AH$49,                              5*权重!AH$48+6*权重!AH$49+(数据!AR547-12)*权重!AH$51              )
 )</f>
        <v>13.399999999999999</v>
      </c>
      <c r="AS547" s="16">
        <f>IF( 数据!AS547&lt;=6,(数据!AS547-1)*权重!AI$48,              IF(数据!AS547&lt;=12, 5*权重!AI$48+(数据!AS547-6)*权重!AI$49,                              5*权重!AI$48+6*权重!AI$49+(数据!AS547-12)*权重!AI$51              )
 )</f>
        <v>5.7000000000000011</v>
      </c>
      <c r="AT547" s="16">
        <f>IF( 数据!AT547&lt;=6,(数据!AT547-1)*权重!AJ$48,              IF(数据!AT547&lt;=12, 5*权重!AJ$48+(数据!AT547-6)*权重!AJ$49,                              5*权重!AJ$48+6*权重!AJ$49+(数据!AT547-12)*权重!AJ$51              )
 )</f>
        <v>67</v>
      </c>
      <c r="AU547" s="16">
        <f>IF( 数据!AU547&lt;=6,(数据!AU547-1)*权重!AK$48,              IF(数据!AU547&lt;=12, 5*权重!AK$48+(数据!AU547-6)*权重!AK$49,                              5*权重!AK$48+6*权重!AK$49+(数据!AU547-12)*权重!AK$51              )
 )</f>
        <v>14.2</v>
      </c>
      <c r="AV547" s="16">
        <f>IF( 数据!AV547&lt;=6,(数据!AV547-1)*权重!AL$48,              IF(数据!AV547&lt;=10, 5*权重!AL$48+(数据!AV547-4)*权重!AL$50,                              5*权重!AL$48+4*权重!AL$50+(数据!AV547-10)*权重!AL$52              )  )</f>
        <v>3.4</v>
      </c>
      <c r="AW547" s="16">
        <f>IF( 数据!AW547&lt;=6,(数据!AW547-1)*权重!AM$48,              IF(数据!AW547&lt;=10, 5*权重!AM$48+(数据!AW547-4)*权重!AM$50,                              5*权重!AM$48+4*权重!AM$50+(数据!AW547-10)*权重!AM$52              )  )</f>
        <v>3.8250000000000002</v>
      </c>
      <c r="AX547" s="16">
        <f>IF( 数据!AX547&lt;=6,(数据!AX547-1)*权重!AN$48,              IF(数据!AX547&lt;=10, 5*权重!AN$48+(数据!AX547-4)*权重!AN$50,                              5*权重!AN$48+4*权重!AN$50+(数据!AX547-10)*权重!AN$52              )  )</f>
        <v>22.912499999999998</v>
      </c>
      <c r="AY547" s="8">
        <v>3</v>
      </c>
      <c r="AZ547" s="8">
        <v>2</v>
      </c>
      <c r="BA547" s="8">
        <v>2</v>
      </c>
      <c r="BB547" s="8">
        <v>2</v>
      </c>
      <c r="BC547" s="8">
        <v>2</v>
      </c>
      <c r="BD547" s="8">
        <v>1</v>
      </c>
      <c r="BE547" s="8">
        <v>1</v>
      </c>
      <c r="BF547" s="8">
        <v>1</v>
      </c>
      <c r="BG547" s="8">
        <v>2</v>
      </c>
      <c r="BH547" s="8">
        <v>2</v>
      </c>
      <c r="BI547" s="8">
        <v>3</v>
      </c>
      <c r="BJ547" s="8" t="s">
        <v>26</v>
      </c>
      <c r="BK547" s="8" t="s">
        <v>20</v>
      </c>
      <c r="BL547" s="8">
        <v>13</v>
      </c>
      <c r="BM547" s="8" t="s">
        <v>26</v>
      </c>
      <c r="BN547" s="8"/>
      <c r="BO547" s="8">
        <v>23</v>
      </c>
      <c r="BP547" s="34">
        <v>46203</v>
      </c>
      <c r="BQ547" s="8" t="s">
        <v>21</v>
      </c>
      <c r="BR547" s="8" t="s">
        <v>156</v>
      </c>
    </row>
    <row r="548" spans="1:70" ht="15.5" thickBot="1" x14ac:dyDescent="0.35">
      <c r="A548" s="8" t="s">
        <v>26</v>
      </c>
      <c r="B548" s="16">
        <f t="shared" si="21"/>
        <v>392.09833333333336</v>
      </c>
      <c r="C548" s="8" t="s">
        <v>901</v>
      </c>
      <c r="D548" s="8" t="s">
        <v>154</v>
      </c>
      <c r="E548" s="33">
        <v>1</v>
      </c>
      <c r="F548" s="8">
        <v>0</v>
      </c>
      <c r="G548" s="8" t="s">
        <v>20</v>
      </c>
      <c r="H548" s="8" t="s">
        <v>229</v>
      </c>
      <c r="I548" s="8">
        <v>24</v>
      </c>
      <c r="J548" s="8">
        <v>143</v>
      </c>
      <c r="K548" s="8">
        <v>158</v>
      </c>
      <c r="L548" s="16">
        <f>IF( 数据!L548&lt;=6,(数据!L548-1)*权重!B$48,              IF(数据!L548&lt;=12, 5*权重!B$48+(数据!L548-6)*权重!B$49,                              5*权重!B$48+6*权重!B$49+(数据!L548-12)*权重!B$51              )
 )</f>
        <v>4.8666666666666663</v>
      </c>
      <c r="M548" s="16">
        <f>IF( 数据!M548&lt;=6,(数据!M548-1)*权重!C$48,              IF(数据!M548&lt;=12, 5*权重!C$48+(数据!M548-6)*权重!C$49,                              5*权重!C$48+6*权重!C$49+(数据!M548-12)*权重!C$51              )
 )</f>
        <v>0.91666666666666674</v>
      </c>
      <c r="N548" s="16">
        <f>IF( 数据!N548&lt;=6,(数据!N548-1)*权重!D$48,              IF(数据!N548&lt;=12, 5*权重!D$48+(数据!N548-6)*权重!D$49,                              5*权重!D$48+6*权重!D$49+(数据!N548-12)*权重!D$51              )
 )</f>
        <v>0.25666666666666671</v>
      </c>
      <c r="O548" s="16">
        <f>IF( 数据!O548&lt;=6,(数据!O548-1)*权重!E$48,              IF(数据!O548&lt;=12, 5*权重!E$48+(数据!O548-6)*权重!E$49,                              5*权重!E$48+6*权重!E$49+(数据!O548-12)*权重!E$51              )
 )</f>
        <v>0</v>
      </c>
      <c r="P548" s="16">
        <f>IF( 数据!P548&lt;=6,(数据!P548-1)*权重!F$48,              IF(数据!P548&lt;=12, 5*权重!F$48+(数据!P548-6)*权重!F$49,                              5*权重!F$48+6*权重!F$49+(数据!P548-12)*权重!F$51              )
 )</f>
        <v>-1.9666666666666663</v>
      </c>
      <c r="Q548" s="16">
        <f>IF( 数据!Q548&lt;=6,(数据!Q548-1)*权重!G$48,              IF(数据!Q548&lt;=12, 5*权重!G$48+(数据!Q548-6)*权重!G$49,                              5*权重!G$48+6*权重!G$49+(数据!Q548-12)*权重!G$51              )
 )</f>
        <v>0</v>
      </c>
      <c r="R548" s="16">
        <f>IF( 数据!R548&lt;=6,(数据!R548-1)*权重!H$48,              IF(数据!R548&lt;=12, 5*权重!H$48+(数据!R548-6)*权重!H$49,                              5*权重!H$48+6*权重!H$49+(数据!R548-12)*权重!H$51              )
 )</f>
        <v>0</v>
      </c>
      <c r="S548" s="16">
        <f>IF( 数据!S548&lt;=6,(数据!S548-1)*权重!I$48,              IF(数据!S548&lt;=12, 5*权重!I$48+(数据!S548-6)*权重!I$49,                              5*权重!I$48+6*权重!I$49+(数据!S548-12)*权重!I$51              )
 )</f>
        <v>19.299999999999997</v>
      </c>
      <c r="T548" s="16">
        <f>IF( 数据!T548&lt;=6,(数据!T548-1)*权重!J$48,              IF(数据!T548&lt;=12, 5*权重!J$48+(数据!T548-6)*权重!J$49,                              5*权重!J$48+6*权重!J$49+(数据!T548-12)*权重!J$51              )
 )</f>
        <v>0.41666666666666652</v>
      </c>
      <c r="U548" s="16">
        <f>IF( 数据!U548&lt;=6,(数据!U548-1)*权重!K$48,              IF(数据!U548&lt;=12, 5*权重!K$48+(数据!U548-6)*权重!K$49,                              5*权重!K$48+6*权重!K$49+(数据!U548-12)*权重!K$51              )
 )</f>
        <v>0</v>
      </c>
      <c r="V548" s="16">
        <f>IF( 数据!V548&lt;=6,(数据!V548-1)*权重!L$48,              IF(数据!V548&lt;=12, 5*权重!L$48+(数据!V548-6)*权重!L$49,                              5*权重!L$48+6*权重!L$49+(数据!V548-12)*权重!L$51              )
 )</f>
        <v>7.1333333333333346</v>
      </c>
      <c r="W548" s="16">
        <f>IF( 数据!W548&lt;=6,(数据!W548-1)*权重!M$48,              IF(数据!W548&lt;=12, 5*权重!M$48+(数据!W548-6)*权重!M$49,                              5*权重!M$48+6*权重!M$49+(数据!W548-12)*权重!M$51              )
 )</f>
        <v>0.76666666666666661</v>
      </c>
      <c r="X548" s="16">
        <f>IF( 数据!X548&lt;=6,(数据!X548-1)*权重!N$48,              IF(数据!X548&lt;=12, 5*权重!N$48+(数据!X548-6)*权重!N$49,                              5*权重!N$48+6*权重!N$49+(数据!X548-12)*权重!N$51              )
 )</f>
        <v>2.2999999999999998</v>
      </c>
      <c r="Y548" s="16">
        <f>IF( 数据!Y548&lt;=6,(数据!Y548-1)*权重!O$48,              IF(数据!Y548&lt;=12, 5*权重!O$48+(数据!Y548-6)*权重!O$49,                              5*权重!O$48+6*权重!O$49+(数据!Y548-12)*权重!O$51              )
 )</f>
        <v>1.6166666666666667</v>
      </c>
      <c r="Z548" s="16">
        <f>IF( 数据!Z548&lt;=6,(数据!Z548-1)*权重!P$48,              IF(数据!Z548&lt;=10, 5*权重!P$48+(数据!Z548-4)*权重!P$50,                              5*权重!P$48+4*权重!P$50+(数据!Z548-10)*权重!P$52              )  )</f>
        <v>-0.55000000000000027</v>
      </c>
      <c r="AA548" s="16">
        <f>IF( 数据!AA548&lt;=6,(数据!AA548-1)*权重!Q$48,              IF(数据!AA548&lt;=12, 5*权重!Q$48+(数据!AA548-6)*权重!Q$49,                              5*权重!Q$48+6*权重!Q$49+(数据!AA548-12)*权重!Q$51              )
 )</f>
        <v>6.2333333333333325</v>
      </c>
      <c r="AB548" s="16">
        <f>IF( 数据!AB548&lt;=6,(数据!AB548-1)*权重!R$48,              IF(数据!AB548&lt;=10, 5*权重!R$48+(数据!AB548-4)*权重!R$50,                              5*权重!R$48+4*权重!R$50+(数据!AB548-10)*权重!R$52              )  )</f>
        <v>56</v>
      </c>
      <c r="AC548" s="16">
        <f>IF( 数据!AC548&lt;=6,(数据!AC548-1)*权重!S$48,              IF(数据!AC548&lt;=12, 5*权重!S$48+(数据!AC548-6)*权重!S$49,                              5*权重!S$48+6*权重!S$49+(数据!AC548-12)*权重!S$51              )
 )</f>
        <v>20.866666666666667</v>
      </c>
      <c r="AD548" s="16">
        <f>IF( 数据!AD548&lt;=6,(数据!AD548-1)*权重!T$48,              IF(数据!AD548&lt;=12, 5*权重!T$48+(数据!AD548-6)*权重!T$49,                              5*权重!T$48+6*权重!T$49+(数据!AD548-12)*权重!T$51              )
 )</f>
        <v>-0.86666666666666625</v>
      </c>
      <c r="AE548" s="16">
        <f>IF( 数据!AE548&lt;=6,(数据!AE548-1)*权重!U$48,              IF(数据!AE548&lt;=10, 5*权重!U$48+(数据!AE548-4)*权重!U$50,                              5*权重!U$48+4*权重!U$50+(数据!AE548-10)*权重!U$52              )  )</f>
        <v>-2.9999999999999996</v>
      </c>
      <c r="AF548" s="16">
        <f>IF( 数据!AF548&lt;=6,(数据!AF548-1)*权重!V$48,              IF(数据!AF548&lt;=10, 5*权重!V$48+(数据!AF548-4)*权重!V$50,                              5*权重!V$48+4*权重!V$50+(数据!AF548-10)*权重!V$52              )  )</f>
        <v>7.0875000000000004</v>
      </c>
      <c r="AG548" s="16">
        <f>IF( 数据!AG548&lt;=6,(数据!AG548-1)*权重!W$48,              IF(数据!AG548&lt;=12, 5*权重!W$48+(数据!AG548-6)*权重!W$49,                              5*权重!W$48+6*权重!W$49+(数据!AG548-12)*权重!W$51              )
 )</f>
        <v>3.8999999999999995</v>
      </c>
      <c r="AH548" s="16">
        <f>IF( 数据!AH548&lt;=6,(数据!AH548-1)*权重!X$48,              IF(数据!AH548&lt;=10, 5*权重!X$48+(数据!AH548-4)*权重!X$50,                              5*权重!X$48+4*权重!X$50+(数据!AH548-10)*权重!X$52              )  )</f>
        <v>-4.9999999999999989E-2</v>
      </c>
      <c r="AI548" s="16">
        <f>IF( 数据!AI548&lt;=6,(数据!AI548-1)*权重!Y$48,              IF(数据!AI548&lt;=12, 5*权重!Y$48+(数据!AI548-6)*权重!Y$49,                              5*权重!Y$48+6*权重!Y$49+(数据!AI548-12)*权重!Y$51              )
 )</f>
        <v>0.53333333333333333</v>
      </c>
      <c r="AJ548" s="16">
        <f>IF( 数据!AJ548&lt;=6,(数据!AJ548-1)*权重!Z$48,              IF(数据!AJ548&lt;=10, 5*权重!Z$48+(数据!AJ548-4)*权重!Z$50,                              5*权重!Z$48+4*权重!Z$50+(数据!AJ548-10)*权重!Z$52              )  )</f>
        <v>9.25</v>
      </c>
      <c r="AK548" s="16">
        <f>IF( 数据!AK548&lt;=6,(数据!AK548-1)*权重!AA$48,              IF(数据!AK548&lt;=10, 5*权重!AA$48+(数据!AK548-4)*权重!AA$50,                              5*权重!AA$48+4*权重!AA$50+(数据!AK548-10)*权重!AA$52              )  )</f>
        <v>-1.2750000000000001</v>
      </c>
      <c r="AL548" s="16">
        <f>IF( 数据!AL548&lt;=6,(数据!AL548-1)*权重!AB$48,              IF(数据!AL548&lt;=12, 5*权重!AB$48+(数据!AL548-6)*权重!AB$49,                              5*权重!AB$48+6*权重!AB$49+(数据!AL548-12)*权重!AB$51              )
 )</f>
        <v>13.5</v>
      </c>
      <c r="AM548" s="16">
        <f>IF( 数据!AM548&lt;=6,(数据!AM548-1)*权重!AC$48,              IF(数据!AM548&lt;=12, 5*权重!AC$48+(数据!AM548-6)*权重!AC$49,                              5*权重!AC$48+6*权重!AC$49+(数据!AM548-12)*权重!AC$51              )
 )</f>
        <v>9.2333333333333343</v>
      </c>
      <c r="AN548" s="16">
        <f>IF( 数据!AN548&lt;=6,(数据!AN548-1)*权重!AD$48,              IF(数据!AN548&lt;=12, 5*权重!AD$48+(数据!AN548-6)*权重!AD$49,                              5*权重!AD$48+6*权重!AD$49+(数据!AN548-12)*权重!AD$51              )
 )</f>
        <v>72.604166666666671</v>
      </c>
      <c r="AO548" s="16">
        <f>IF( 数据!AO548&lt;=6,(数据!AO548-1)*权重!AE$48,              IF(数据!AO548&lt;=12, 5*权重!AE$48+(数据!AO548-6)*权重!AE$49,                              5*权重!AE$48+6*权重!AE$49+(数据!AO548-12)*权重!AE$51              )
 )</f>
        <v>5.5833333333333339</v>
      </c>
      <c r="AP548" s="16">
        <f>IF( 数据!AP548&lt;=6,(数据!AP548-1)*权重!AF$48,              IF(数据!AP548&lt;=12, 5*权重!AF$48+(数据!AP548-6)*权重!AF$49,                              5*权重!AF$48+6*权重!AF$49+(数据!AP548-12)*权重!AF$51              )
 )</f>
        <v>13.5</v>
      </c>
      <c r="AQ548" s="16">
        <f>IF( 数据!AQ548&lt;=6,(数据!AQ548-1)*权重!AG$48,              IF(数据!AQ548&lt;=12, 5*权重!AG$48+(数据!AQ548-6)*权重!AG$49,                              5*权重!AG$48+6*权重!AG$49+(数据!AQ548-12)*权重!AG$51              )
 )</f>
        <v>18.316666666666666</v>
      </c>
      <c r="AR548" s="16">
        <f>IF( 数据!AR548&lt;=6,(数据!AR548-1)*权重!AH$48,              IF(数据!AR548&lt;=12, 5*权重!AH$48+(数据!AR548-6)*权重!AH$49,                              5*权重!AH$48+6*权重!AH$49+(数据!AR548-12)*权重!AH$51              )
 )</f>
        <v>11.716666666666665</v>
      </c>
      <c r="AS548" s="16">
        <f>IF( 数据!AS548&lt;=6,(数据!AS548-1)*权重!AI$48,              IF(数据!AS548&lt;=12, 5*权重!AI$48+(数据!AS548-6)*权重!AI$49,                              5*权重!AI$48+6*权重!AI$49+(数据!AS548-12)*权重!AI$51              )
 )</f>
        <v>0.56666666666666687</v>
      </c>
      <c r="AT548" s="16">
        <f>IF( 数据!AT548&lt;=6,(数据!AT548-1)*权重!AJ$48,              IF(数据!AT548&lt;=12, 5*权重!AJ$48+(数据!AT548-6)*权重!AJ$49,                              5*权重!AJ$48+6*权重!AJ$49+(数据!AT548-12)*权重!AJ$51              )
 )</f>
        <v>71.875</v>
      </c>
      <c r="AU548" s="16">
        <f>IF( 数据!AU548&lt;=6,(数据!AU548-1)*权重!AK$48,              IF(数据!AU548&lt;=12, 5*权重!AK$48+(数据!AU548-6)*权重!AK$49,                              5*权重!AK$48+6*权重!AK$49+(数据!AU548-12)*权重!AK$51              )
 )</f>
        <v>12.366666666666667</v>
      </c>
      <c r="AV548" s="16">
        <f>IF( 数据!AV548&lt;=6,(数据!AV548-1)*权重!AL$48,              IF(数据!AV548&lt;=10, 5*权重!AL$48+(数据!AV548-4)*权重!AL$50,                              5*权重!AL$48+4*权重!AL$50+(数据!AV548-10)*权重!AL$52              )  )</f>
        <v>3.4</v>
      </c>
      <c r="AW548" s="16">
        <f>IF( 数据!AW548&lt;=6,(数据!AW548-1)*权重!AM$48,              IF(数据!AW548&lt;=10, 5*权重!AM$48+(数据!AW548-4)*权重!AM$50,                              5*权重!AM$48+4*权重!AM$50+(数据!AW548-10)*权重!AM$52              )  )</f>
        <v>4.2</v>
      </c>
      <c r="AX548" s="16">
        <f>IF( 数据!AX548&lt;=6,(数据!AX548-1)*权重!AN$48,              IF(数据!AX548&lt;=10, 5*权重!AN$48+(数据!AX548-4)*权重!AN$50,                              5*权重!AN$48+4*权重!AN$50+(数据!AX548-10)*权重!AN$52              )  )</f>
        <v>21.5</v>
      </c>
      <c r="AY548" s="8">
        <v>1</v>
      </c>
      <c r="AZ548" s="8">
        <v>1</v>
      </c>
      <c r="BA548" s="8">
        <v>1</v>
      </c>
      <c r="BB548" s="8">
        <v>2</v>
      </c>
      <c r="BC548" s="8">
        <v>4</v>
      </c>
      <c r="BD548" s="8">
        <v>1</v>
      </c>
      <c r="BE548" s="8">
        <v>4</v>
      </c>
      <c r="BF548" s="8">
        <v>2</v>
      </c>
      <c r="BG548" s="8">
        <v>2</v>
      </c>
      <c r="BH548" s="8">
        <v>2</v>
      </c>
      <c r="BI548" s="8">
        <v>1</v>
      </c>
      <c r="BJ548" s="8" t="s">
        <v>26</v>
      </c>
      <c r="BK548" s="8" t="s">
        <v>20</v>
      </c>
      <c r="BL548" s="8">
        <v>13</v>
      </c>
      <c r="BM548" s="8" t="s">
        <v>26</v>
      </c>
      <c r="BN548" s="8"/>
      <c r="BO548" s="8">
        <v>15</v>
      </c>
      <c r="BP548" s="34">
        <v>47664</v>
      </c>
      <c r="BQ548" s="8" t="s">
        <v>21</v>
      </c>
      <c r="BR548" s="8" t="s">
        <v>156</v>
      </c>
    </row>
    <row r="549" spans="1:70" ht="15.5" thickBot="1" x14ac:dyDescent="0.35">
      <c r="A549" s="8" t="s">
        <v>26</v>
      </c>
      <c r="B549" s="16">
        <f t="shared" si="21"/>
        <v>410.99916666666672</v>
      </c>
      <c r="C549" s="8" t="s">
        <v>902</v>
      </c>
      <c r="D549" s="8" t="s">
        <v>154</v>
      </c>
      <c r="E549" s="33">
        <v>1</v>
      </c>
      <c r="F549" s="8">
        <v>0</v>
      </c>
      <c r="G549" s="8" t="s">
        <v>33</v>
      </c>
      <c r="H549" s="8" t="s">
        <v>221</v>
      </c>
      <c r="I549" s="8">
        <v>35</v>
      </c>
      <c r="J549" s="8">
        <v>144</v>
      </c>
      <c r="K549" s="8">
        <v>165</v>
      </c>
      <c r="L549" s="16">
        <f>IF( 数据!L549&lt;=6,(数据!L549-1)*权重!B$48,              IF(数据!L549&lt;=12, 5*权重!B$48+(数据!L549-6)*权重!B$49,                              5*权重!B$48+6*权重!B$49+(数据!L549-12)*权重!B$51              )
 )</f>
        <v>4.8666666666666663</v>
      </c>
      <c r="M549" s="16">
        <f>IF( 数据!M549&lt;=6,(数据!M549-1)*权重!C$48,              IF(数据!M549&lt;=12, 5*权重!C$48+(数据!M549-6)*权重!C$49,                              5*权重!C$48+6*权重!C$49+(数据!M549-12)*权重!C$51              )
 )</f>
        <v>0.5</v>
      </c>
      <c r="N549" s="16">
        <f>IF( 数据!N549&lt;=6,(数据!N549-1)*权重!D$48,              IF(数据!N549&lt;=12, 5*权重!D$48+(数据!N549-6)*权重!D$49,                              5*权重!D$48+6*权重!D$49+(数据!N549-12)*权重!D$51              )
 )</f>
        <v>0.27</v>
      </c>
      <c r="O549" s="16">
        <f>IF( 数据!O549&lt;=6,(数据!O549-1)*权重!E$48,              IF(数据!O549&lt;=12, 5*权重!E$48+(数据!O549-6)*权重!E$49,                              5*权重!E$48+6*权重!E$49+(数据!O549-12)*权重!E$51              )
 )</f>
        <v>0</v>
      </c>
      <c r="P549" s="16">
        <f>IF( 数据!P549&lt;=6,(数据!P549-1)*权重!F$48,              IF(数据!P549&lt;=12, 5*权重!F$48+(数据!P549-6)*权重!F$49,                              5*权重!F$48+6*权重!F$49+(数据!P549-12)*权重!F$51              )
 )</f>
        <v>-2.7333333333333329</v>
      </c>
      <c r="Q549" s="16">
        <f>IF( 数据!Q549&lt;=6,(数据!Q549-1)*权重!G$48,              IF(数据!Q549&lt;=12, 5*权重!G$48+(数据!Q549-6)*权重!G$49,                              5*权重!G$48+6*权重!G$49+(数据!Q549-12)*权重!G$51              )
 )</f>
        <v>0</v>
      </c>
      <c r="R549" s="16">
        <f>IF( 数据!R549&lt;=6,(数据!R549-1)*权重!H$48,              IF(数据!R549&lt;=12, 5*权重!H$48+(数据!R549-6)*权重!H$49,                              5*权重!H$48+6*权重!H$49+(数据!R549-12)*权重!H$51              )
 )</f>
        <v>0</v>
      </c>
      <c r="S549" s="16">
        <f>IF( 数据!S549&lt;=6,(数据!S549-1)*权重!I$48,              IF(数据!S549&lt;=12, 5*权重!I$48+(数据!S549-6)*权重!I$49,                              5*权重!I$48+6*权重!I$49+(数据!S549-12)*权重!I$51              )
 )</f>
        <v>13.666666666666666</v>
      </c>
      <c r="T549" s="16">
        <f>IF( 数据!T549&lt;=6,(数据!T549-1)*权重!J$48,              IF(数据!T549&lt;=12, 5*权重!J$48+(数据!T549-6)*权重!J$49,                              5*权重!J$48+6*权重!J$49+(数据!T549-12)*权重!J$51              )
 )</f>
        <v>0.79999999999999982</v>
      </c>
      <c r="U549" s="16">
        <f>IF( 数据!U549&lt;=6,(数据!U549-1)*权重!K$48,              IF(数据!U549&lt;=12, 5*权重!K$48+(数据!U549-6)*权重!K$49,                              5*权重!K$48+6*权重!K$49+(数据!U549-12)*权重!K$51              )
 )</f>
        <v>0</v>
      </c>
      <c r="V549" s="16">
        <f>IF( 数据!V549&lt;=6,(数据!V549-1)*权重!L$48,              IF(数据!V549&lt;=12, 5*权重!L$48+(数据!V549-6)*权重!L$49,                              5*权重!L$48+6*权重!L$49+(数据!V549-12)*权重!L$51              )
 )</f>
        <v>5.6666666666666679</v>
      </c>
      <c r="W549" s="16">
        <f>IF( 数据!W549&lt;=6,(数据!W549-1)*权重!M$48,              IF(数据!W549&lt;=12, 5*权重!M$48+(数据!W549-6)*权重!M$49,                              5*权重!M$48+6*权重!M$49+(数据!W549-12)*权重!M$51              )
 )</f>
        <v>-0.51666666666666661</v>
      </c>
      <c r="X549" s="16">
        <f>IF( 数据!X549&lt;=6,(数据!X549-1)*权重!N$48,              IF(数据!X549&lt;=12, 5*权重!N$48+(数据!X549-6)*权重!N$49,                              5*权重!N$48+6*权重!N$49+(数据!X549-12)*权重!N$51              )
 )</f>
        <v>1.9666666666666666</v>
      </c>
      <c r="Y549" s="16">
        <f>IF( 数据!Y549&lt;=6,(数据!Y549-1)*权重!O$48,              IF(数据!Y549&lt;=12, 5*权重!O$48+(数据!Y549-6)*权重!O$49,                              5*权重!O$48+6*权重!O$49+(数据!Y549-12)*权重!O$51              )
 )</f>
        <v>1.45</v>
      </c>
      <c r="Z549" s="16">
        <f>IF( 数据!Z549&lt;=6,(数据!Z549-1)*权重!P$48,              IF(数据!Z549&lt;=10, 5*权重!P$48+(数据!Z549-4)*权重!P$50,                              5*权重!P$48+4*权重!P$50+(数据!Z549-10)*权重!P$52              )  )</f>
        <v>-1.4750000000000001</v>
      </c>
      <c r="AA549" s="16">
        <f>IF( 数据!AA549&lt;=6,(数据!AA549-1)*权重!Q$48,              IF(数据!AA549&lt;=12, 5*权重!Q$48+(数据!AA549-6)*权重!Q$49,                              5*权重!Q$48+6*权重!Q$49+(数据!AA549-12)*权重!Q$51              )
 )</f>
        <v>6.5</v>
      </c>
      <c r="AB549" s="16">
        <f>IF( 数据!AB549&lt;=6,(数据!AB549-1)*权重!R$48,              IF(数据!AB549&lt;=10, 5*权重!R$48+(数据!AB549-4)*权重!R$50,                              5*权重!R$48+4*权重!R$50+(数据!AB549-10)*权重!R$52              )  )</f>
        <v>58.25</v>
      </c>
      <c r="AC549" s="16">
        <f>IF( 数据!AC549&lt;=6,(数据!AC549-1)*权重!S$48,              IF(数据!AC549&lt;=12, 5*权重!S$48+(数据!AC549-6)*权重!S$49,                              5*权重!S$48+6*权重!S$49+(数据!AC549-12)*权重!S$51              )
 )</f>
        <v>21.55</v>
      </c>
      <c r="AD549" s="16">
        <f>IF( 数据!AD549&lt;=6,(数据!AD549-1)*权重!T$48,              IF(数据!AD549&lt;=12, 5*权重!T$48+(数据!AD549-6)*权重!T$49,                              5*权重!T$48+6*权重!T$49+(数据!AD549-12)*权重!T$51              )
 )</f>
        <v>-0.13333333333333286</v>
      </c>
      <c r="AE549" s="16">
        <f>IF( 数据!AE549&lt;=6,(数据!AE549-1)*权重!U$48,              IF(数据!AE549&lt;=10, 5*权重!U$48+(数据!AE549-4)*权重!U$50,                              5*权重!U$48+4*权重!U$50+(数据!AE549-10)*权重!U$52              )  )</f>
        <v>0.60000000000000053</v>
      </c>
      <c r="AF549" s="16">
        <f>IF( 数据!AF549&lt;=6,(数据!AF549-1)*权重!V$48,              IF(数据!AF549&lt;=10, 5*权重!V$48+(数据!AF549-4)*权重!V$50,                              5*权重!V$48+4*权重!V$50+(数据!AF549-10)*权重!V$52              )  )</f>
        <v>7.3500000000000005</v>
      </c>
      <c r="AG549" s="16">
        <f>IF( 数据!AG549&lt;=6,(数据!AG549-1)*权重!W$48,              IF(数据!AG549&lt;=12, 5*权重!W$48+(数据!AG549-6)*权重!W$49,                              5*权重!W$48+6*权重!W$49+(数据!AG549-12)*权重!W$51              )
 )</f>
        <v>3.6999999999999997</v>
      </c>
      <c r="AH549" s="16">
        <f>IF( 数据!AH549&lt;=6,(数据!AH549-1)*权重!X$48,              IF(数据!AH549&lt;=10, 5*权重!X$48+(数据!AH549-4)*权重!X$50,                              5*权重!X$48+4*权重!X$50+(数据!AH549-10)*权重!X$52              )  )</f>
        <v>0.4</v>
      </c>
      <c r="AI549" s="16">
        <f>IF( 数据!AI549&lt;=6,(数据!AI549-1)*权重!Y$48,              IF(数据!AI549&lt;=12, 5*权重!Y$48+(数据!AI549-6)*权重!Y$49,                              5*权重!Y$48+6*权重!Y$49+(数据!AI549-12)*权重!Y$51              )
 )</f>
        <v>0.26666666666666666</v>
      </c>
      <c r="AJ549" s="16">
        <f>IF( 数据!AJ549&lt;=6,(数据!AJ549-1)*权重!Z$48,              IF(数据!AJ549&lt;=10, 5*权重!Z$48+(数据!AJ549-4)*权重!Z$50,                              5*权重!Z$48+4*权重!Z$50+(数据!AJ549-10)*权重!Z$52              )  )</f>
        <v>12.1875</v>
      </c>
      <c r="AK549" s="16">
        <f>IF( 数据!AK549&lt;=6,(数据!AK549-1)*权重!AA$48,              IF(数据!AK549&lt;=10, 5*权重!AA$48+(数据!AK549-4)*权重!AA$50,                              5*权重!AA$48+4*权重!AA$50+(数据!AK549-10)*权重!AA$52              )  )</f>
        <v>-0.75000000000000022</v>
      </c>
      <c r="AL549" s="16">
        <f>IF( 数据!AL549&lt;=6,(数据!AL549-1)*权重!AB$48,              IF(数据!AL549&lt;=12, 5*权重!AB$48+(数据!AL549-6)*权重!AB$49,                              5*权重!AB$48+6*权重!AB$49+(数据!AL549-12)*权重!AB$51              )
 )</f>
        <v>15.3</v>
      </c>
      <c r="AM549" s="16">
        <f>IF( 数据!AM549&lt;=6,(数据!AM549-1)*权重!AC$48,              IF(数据!AM549&lt;=12, 5*权重!AC$48+(数据!AM549-6)*权重!AC$49,                              5*权重!AC$48+6*权重!AC$49+(数据!AM549-12)*权重!AC$51              )
 )</f>
        <v>9.2333333333333343</v>
      </c>
      <c r="AN549" s="16">
        <f>IF( 数据!AN549&lt;=6,(数据!AN549-1)*权重!AD$48,              IF(数据!AN549&lt;=12, 5*权重!AD$48+(数据!AN549-6)*权重!AD$49,                              5*权重!AD$48+6*权重!AD$49+(数据!AN549-12)*权重!AD$51              )
 )</f>
        <v>67.875</v>
      </c>
      <c r="AO549" s="16">
        <f>IF( 数据!AO549&lt;=6,(数据!AO549-1)*权重!AE$48,              IF(数据!AO549&lt;=12, 5*权重!AE$48+(数据!AO549-6)*权重!AE$49,                              5*权重!AE$48+6*权重!AE$49+(数据!AO549-12)*权重!AE$51              )
 )</f>
        <v>12.5</v>
      </c>
      <c r="AP549" s="16">
        <f>IF( 数据!AP549&lt;=6,(数据!AP549-1)*权重!AF$48,              IF(数据!AP549&lt;=12, 5*权重!AF$48+(数据!AP549-6)*权重!AF$49,                              5*权重!AF$48+6*权重!AF$49+(数据!AP549-12)*权重!AF$51              )
 )</f>
        <v>13.5</v>
      </c>
      <c r="AQ549" s="16">
        <f>IF( 数据!AQ549&lt;=6,(数据!AQ549-1)*权重!AG$48,              IF(数据!AQ549&lt;=12, 5*权重!AG$48+(数据!AQ549-6)*权重!AG$49,                              5*权重!AG$48+6*权重!AG$49+(数据!AQ549-12)*权重!AG$51              )
 )</f>
        <v>19.350000000000001</v>
      </c>
      <c r="AR549" s="16">
        <f>IF( 数据!AR549&lt;=6,(数据!AR549-1)*权重!AH$48,              IF(数据!AR549&lt;=12, 5*权重!AH$48+(数据!AR549-6)*权重!AH$49,                              5*权重!AH$48+6*权重!AH$49+(数据!AR549-12)*权重!AH$51              )
 )</f>
        <v>15.733333333333333</v>
      </c>
      <c r="AS549" s="16">
        <f>IF( 数据!AS549&lt;=6,(数据!AS549-1)*权重!AI$48,              IF(数据!AS549&lt;=12, 5*权重!AI$48+(数据!AS549-6)*权重!AI$49,                              5*权重!AI$48+6*权重!AI$49+(数据!AS549-12)*权重!AI$51              )
 )</f>
        <v>5.7000000000000011</v>
      </c>
      <c r="AT549" s="16">
        <f>IF( 数据!AT549&lt;=6,(数据!AT549-1)*权重!AJ$48,              IF(数据!AT549&lt;=12, 5*权重!AJ$48+(数据!AT549-6)*权重!AJ$49,                              5*权重!AJ$48+6*权重!AJ$49+(数据!AT549-12)*权重!AJ$51              )
 )</f>
        <v>67</v>
      </c>
      <c r="AU549" s="16">
        <f>IF( 数据!AU549&lt;=6,(数据!AU549-1)*权重!AK$48,              IF(数据!AU549&lt;=12, 5*权重!AK$48+(数据!AU549-6)*权重!AK$49,                              5*权重!AK$48+6*权重!AK$49+(数据!AU549-12)*权重!AK$51              )
 )</f>
        <v>15.399999999999999</v>
      </c>
      <c r="AV549" s="16">
        <f>IF( 数据!AV549&lt;=6,(数据!AV549-1)*权重!AL$48,              IF(数据!AV549&lt;=10, 5*权重!AL$48+(数据!AV549-4)*权重!AL$50,                              5*权重!AL$48+4*权重!AL$50+(数据!AV549-10)*权重!AL$52              )  )</f>
        <v>2.9749999999999996</v>
      </c>
      <c r="AW549" s="16">
        <f>IF( 数据!AW549&lt;=6,(数据!AW549-1)*权重!AM$48,              IF(数据!AW549&lt;=10, 5*权重!AM$48+(数据!AW549-4)*权重!AM$50,                              5*权重!AM$48+4*权重!AM$50+(数据!AW549-10)*权重!AM$52              )  )</f>
        <v>4.95</v>
      </c>
      <c r="AX549" s="16">
        <f>IF( 数据!AX549&lt;=6,(数据!AX549-1)*权重!AN$48,              IF(数据!AX549&lt;=10, 5*权重!AN$48+(数据!AX549-4)*权重!AN$50,                              5*权重!AN$48+4*权重!AN$50+(数据!AX549-10)*权重!AN$52              )  )</f>
        <v>27.099999999999998</v>
      </c>
      <c r="AY549" s="8">
        <v>3</v>
      </c>
      <c r="AZ549" s="8">
        <v>1</v>
      </c>
      <c r="BA549" s="8">
        <v>1</v>
      </c>
      <c r="BB549" s="8">
        <v>2</v>
      </c>
      <c r="BC549" s="8">
        <v>1</v>
      </c>
      <c r="BD549" s="8">
        <v>1</v>
      </c>
      <c r="BE549" s="8">
        <v>3</v>
      </c>
      <c r="BF549" s="8">
        <v>1</v>
      </c>
      <c r="BG549" s="8">
        <v>1</v>
      </c>
      <c r="BH549" s="8">
        <v>3</v>
      </c>
      <c r="BI549" s="8">
        <v>2</v>
      </c>
      <c r="BJ549" s="8" t="s">
        <v>26</v>
      </c>
      <c r="BK549" s="8" t="s">
        <v>20</v>
      </c>
      <c r="BL549" s="8">
        <v>20</v>
      </c>
      <c r="BM549" s="8" t="s">
        <v>26</v>
      </c>
      <c r="BN549" s="8"/>
      <c r="BO549" s="8">
        <v>34</v>
      </c>
      <c r="BP549" s="34">
        <v>46568</v>
      </c>
      <c r="BQ549" s="8" t="s">
        <v>21</v>
      </c>
      <c r="BR549" s="8" t="s">
        <v>156</v>
      </c>
    </row>
    <row r="550" spans="1:70" ht="15.5" thickBot="1" x14ac:dyDescent="0.35">
      <c r="A550" s="8" t="s">
        <v>26</v>
      </c>
      <c r="B550" s="16">
        <f t="shared" si="21"/>
        <v>374.46499999999997</v>
      </c>
      <c r="C550" s="8" t="s">
        <v>903</v>
      </c>
      <c r="D550" s="8" t="s">
        <v>154</v>
      </c>
      <c r="E550" s="33">
        <v>1</v>
      </c>
      <c r="F550" s="8">
        <v>0</v>
      </c>
      <c r="G550" s="8" t="s">
        <v>33</v>
      </c>
      <c r="H550" s="8" t="s">
        <v>32</v>
      </c>
      <c r="I550" s="8">
        <v>26</v>
      </c>
      <c r="J550" s="8">
        <v>145</v>
      </c>
      <c r="K550" s="8">
        <v>158</v>
      </c>
      <c r="L550" s="16">
        <f>IF( 数据!L550&lt;=6,(数据!L550-1)*权重!B$48,              IF(数据!L550&lt;=12, 5*权重!B$48+(数据!L550-6)*权重!B$49,                              5*权重!B$48+6*权重!B$49+(数据!L550-12)*权重!B$51              )
 )</f>
        <v>3.4666666666666668</v>
      </c>
      <c r="M550" s="16">
        <f>IF( 数据!M550&lt;=6,(数据!M550-1)*权重!C$48,              IF(数据!M550&lt;=12, 5*权重!C$48+(数据!M550-6)*权重!C$49,                              5*权重!C$48+6*权重!C$49+(数据!M550-12)*权重!C$51              )
 )</f>
        <v>0.57999999999999996</v>
      </c>
      <c r="N550" s="16">
        <f>IF( 数据!N550&lt;=6,(数据!N550-1)*权重!D$48,              IF(数据!N550&lt;=12, 5*权重!D$48+(数据!N550-6)*权重!D$49,                              5*权重!D$48+6*权重!D$49+(数据!N550-12)*权重!D$51              )
 )</f>
        <v>0</v>
      </c>
      <c r="O550" s="16">
        <f>IF( 数据!O550&lt;=6,(数据!O550-1)*权重!E$48,              IF(数据!O550&lt;=12, 5*权重!E$48+(数据!O550-6)*权重!E$49,                              5*权重!E$48+6*权重!E$49+(数据!O550-12)*权重!E$51              )
 )</f>
        <v>0</v>
      </c>
      <c r="P550" s="16">
        <f>IF( 数据!P550&lt;=6,(数据!P550-1)*权重!F$48,              IF(数据!P550&lt;=12, 5*权重!F$48+(数据!P550-6)*权重!F$49,                              5*权重!F$48+6*权重!F$49+(数据!P550-12)*权重!F$51              )
 )</f>
        <v>-2.7333333333333329</v>
      </c>
      <c r="Q550" s="16">
        <f>IF( 数据!Q550&lt;=6,(数据!Q550-1)*权重!G$48,              IF(数据!Q550&lt;=12, 5*权重!G$48+(数据!Q550-6)*权重!G$49,                              5*权重!G$48+6*权重!G$49+(数据!Q550-12)*权重!G$51              )
 )</f>
        <v>0</v>
      </c>
      <c r="R550" s="16">
        <f>IF( 数据!R550&lt;=6,(数据!R550-1)*权重!H$48,              IF(数据!R550&lt;=12, 5*权重!H$48+(数据!R550-6)*权重!H$49,                              5*权重!H$48+6*权重!H$49+(数据!R550-12)*权重!H$51              )
 )</f>
        <v>0</v>
      </c>
      <c r="S550" s="16">
        <f>IF( 数据!S550&lt;=6,(数据!S550-1)*权重!I$48,              IF(数据!S550&lt;=12, 5*权重!I$48+(数据!S550-6)*权重!I$49,                              5*权重!I$48+6*权重!I$49+(数据!S550-12)*权重!I$51              )
 )</f>
        <v>0</v>
      </c>
      <c r="T550" s="16">
        <f>IF( 数据!T550&lt;=6,(数据!T550-1)*权重!J$48,              IF(数据!T550&lt;=12, 5*权重!J$48+(数据!T550-6)*权重!J$49,                              5*权重!J$48+6*权重!J$49+(数据!T550-12)*权重!J$51              )
 )</f>
        <v>0</v>
      </c>
      <c r="U550" s="16">
        <f>IF( 数据!U550&lt;=6,(数据!U550-1)*权重!K$48,              IF(数据!U550&lt;=12, 5*权重!K$48+(数据!U550-6)*权重!K$49,                              5*权重!K$48+6*权重!K$49+(数据!U550-12)*权重!K$51              )
 )</f>
        <v>0</v>
      </c>
      <c r="V550" s="16">
        <f>IF( 数据!V550&lt;=6,(数据!V550-1)*权重!L$48,              IF(数据!V550&lt;=12, 5*权重!L$48+(数据!V550-6)*权重!L$49,                              5*权重!L$48+6*权重!L$49+(数据!V550-12)*权重!L$51              )
 )</f>
        <v>0</v>
      </c>
      <c r="W550" s="16">
        <f>IF( 数据!W550&lt;=6,(数据!W550-1)*权重!M$48,              IF(数据!W550&lt;=12, 5*权重!M$48+(数据!W550-6)*权重!M$49,                              5*权重!M$48+6*权重!M$49+(数据!W550-12)*权重!M$51              )
 )</f>
        <v>0.76666666666666661</v>
      </c>
      <c r="X550" s="16">
        <f>IF( 数据!X550&lt;=6,(数据!X550-1)*权重!N$48,              IF(数据!X550&lt;=12, 5*权重!N$48+(数据!X550-6)*权重!N$49,                              5*权重!N$48+6*权重!N$49+(数据!X550-12)*权重!N$51              )
 )</f>
        <v>2.0499999999999998</v>
      </c>
      <c r="Y550" s="16">
        <f>IF( 数据!Y550&lt;=6,(数据!Y550-1)*权重!O$48,              IF(数据!Y550&lt;=12, 5*权重!O$48+(数据!Y550-6)*权重!O$49,                              5*权重!O$48+6*权重!O$49+(数据!Y550-12)*权重!O$51              )
 )</f>
        <v>0.24</v>
      </c>
      <c r="Z550" s="16">
        <f>IF( 数据!Z550&lt;=6,(数据!Z550-1)*权重!P$48,              IF(数据!Z550&lt;=10, 5*权重!P$48+(数据!Z550-4)*权重!P$50,                              5*权重!P$48+4*权重!P$50+(数据!Z550-10)*权重!P$52              )  )</f>
        <v>-0.22000000000000003</v>
      </c>
      <c r="AA550" s="16">
        <f>IF( 数据!AA550&lt;=6,(数据!AA550-1)*权重!Q$48,              IF(数据!AA550&lt;=12, 5*权重!Q$48+(数据!AA550-6)*权重!Q$49,                              5*权重!Q$48+6*权重!Q$49+(数据!AA550-12)*权重!Q$51              )
 )</f>
        <v>5.833333333333333</v>
      </c>
      <c r="AB550" s="16">
        <f>IF( 数据!AB550&lt;=6,(数据!AB550-1)*权重!R$48,              IF(数据!AB550&lt;=10, 5*权重!R$48+(数据!AB550-4)*权重!R$50,                              5*权重!R$48+4*权重!R$50+(数据!AB550-10)*权重!R$52              )  )</f>
        <v>53</v>
      </c>
      <c r="AC550" s="16">
        <f>IF( 数据!AC550&lt;=6,(数据!AC550-1)*权重!S$48,              IF(数据!AC550&lt;=12, 5*权重!S$48+(数据!AC550-6)*权重!S$49,                              5*权重!S$48+6*权重!S$49+(数据!AC550-12)*权重!S$51              )
 )</f>
        <v>19.5</v>
      </c>
      <c r="AD550" s="16">
        <f>IF( 数据!AD550&lt;=6,(数据!AD550-1)*权重!T$48,              IF(数据!AD550&lt;=12, 5*权重!T$48+(数据!AD550-6)*权重!T$49,                              5*权重!T$48+6*权重!T$49+(数据!AD550-12)*权重!T$51              )
 )</f>
        <v>-1.2333333333333329</v>
      </c>
      <c r="AE550" s="16">
        <f>IF( 数据!AE550&lt;=6,(数据!AE550-1)*权重!U$48,              IF(数据!AE550&lt;=10, 5*权重!U$48+(数据!AE550-4)*权重!U$50,                              5*权重!U$48+4*权重!U$50+(数据!AE550-10)*权重!U$52              )  )</f>
        <v>-3.2749999999999995</v>
      </c>
      <c r="AF550" s="16">
        <f>IF( 数据!AF550&lt;=6,(数据!AF550-1)*权重!V$48,              IF(数据!AF550&lt;=10, 5*权重!V$48+(数据!AF550-4)*权重!V$50,                              5*权重!V$48+4*权重!V$50+(数据!AF550-10)*权重!V$52              )  )</f>
        <v>7.0875000000000004</v>
      </c>
      <c r="AG550" s="16">
        <f>IF( 数据!AG550&lt;=6,(数据!AG550-1)*权重!W$48,              IF(数据!AG550&lt;=12, 5*权重!W$48+(数据!AG550-6)*权重!W$49,                              5*权重!W$48+6*权重!W$49+(数据!AG550-12)*权重!W$51              )
 )</f>
        <v>5.7</v>
      </c>
      <c r="AH550" s="16">
        <f>IF( 数据!AH550&lt;=6,(数据!AH550-1)*权重!X$48,              IF(数据!AH550&lt;=10, 5*权重!X$48+(数据!AH550-4)*权重!X$50,                              5*权重!X$48+4*权重!X$50+(数据!AH550-10)*权重!X$52              )  )</f>
        <v>-0.16249999999999998</v>
      </c>
      <c r="AI550" s="16">
        <f>IF( 数据!AI550&lt;=6,(数据!AI550-1)*权重!Y$48,              IF(数据!AI550&lt;=12, 5*权重!Y$48+(数据!AI550-6)*权重!Y$49,                              5*权重!Y$48+6*权重!Y$49+(数据!AI550-12)*权重!Y$51              )
 )</f>
        <v>0.04</v>
      </c>
      <c r="AJ550" s="16">
        <f>IF( 数据!AJ550&lt;=6,(数据!AJ550-1)*权重!Z$48,              IF(数据!AJ550&lt;=10, 5*权重!Z$48+(数据!AJ550-4)*权重!Z$50,                              5*权重!Z$48+4*权重!Z$50+(数据!AJ550-10)*权重!Z$52              )  )</f>
        <v>9.8375000000000004</v>
      </c>
      <c r="AK550" s="16">
        <f>IF( 数据!AK550&lt;=6,(数据!AK550-1)*权重!AA$48,              IF(数据!AK550&lt;=10, 5*权重!AA$48+(数据!AK550-4)*权重!AA$50,                              5*权重!AA$48+4*权重!AA$50+(数据!AK550-10)*权重!AA$52              )  )</f>
        <v>-1.2750000000000001</v>
      </c>
      <c r="AL550" s="16">
        <f>IF( 数据!AL550&lt;=6,(数据!AL550-1)*权重!AB$48,              IF(数据!AL550&lt;=12, 5*权重!AB$48+(数据!AL550-6)*权重!AB$49,                              5*权重!AB$48+6*权重!AB$49+(数据!AL550-12)*权重!AB$51              )
 )</f>
        <v>15.3</v>
      </c>
      <c r="AM550" s="16">
        <f>IF( 数据!AM550&lt;=6,(数据!AM550-1)*权重!AC$48,              IF(数据!AM550&lt;=12, 5*权重!AC$48+(数据!AM550-6)*权重!AC$49,                              5*权重!AC$48+6*权重!AC$49+(数据!AM550-12)*权重!AC$51              )
 )</f>
        <v>9.2333333333333343</v>
      </c>
      <c r="AN550" s="16">
        <f>IF( 数据!AN550&lt;=6,(数据!AN550-1)*权重!AD$48,              IF(数据!AN550&lt;=12, 5*权重!AD$48+(数据!AN550-6)*权重!AD$49,                              5*权重!AD$48+6*权重!AD$49+(数据!AN550-12)*权重!AD$51              )
 )</f>
        <v>72.604166666666671</v>
      </c>
      <c r="AO550" s="16">
        <f>IF( 数据!AO550&lt;=6,(数据!AO550-1)*权重!AE$48,              IF(数据!AO550&lt;=12, 5*权重!AE$48+(数据!AO550-6)*权重!AE$49,                              5*权重!AE$48+6*权重!AE$49+(数据!AO550-12)*权重!AE$51              )
 )</f>
        <v>12.5</v>
      </c>
      <c r="AP550" s="16">
        <f>IF( 数据!AP550&lt;=6,(数据!AP550-1)*权重!AF$48,              IF(数据!AP550&lt;=12, 5*权重!AF$48+(数据!AP550-6)*权重!AF$49,                              5*权重!AF$48+6*权重!AF$49+(数据!AP550-12)*权重!AF$51              )
 )</f>
        <v>13.833333333333334</v>
      </c>
      <c r="AQ550" s="16">
        <f>IF( 数据!AQ550&lt;=6,(数据!AQ550-1)*权重!AG$48,              IF(数据!AQ550&lt;=12, 5*权重!AG$48+(数据!AQ550-6)*权重!AG$49,                              5*权重!AG$48+6*权重!AG$49+(数据!AQ550-12)*权重!AG$51              )
 )</f>
        <v>16.133333333333333</v>
      </c>
      <c r="AR550" s="16">
        <f>IF( 数据!AR550&lt;=6,(数据!AR550-1)*权重!AH$48,              IF(数据!AR550&lt;=12, 5*权重!AH$48+(数据!AR550-6)*权重!AH$49,                              5*权重!AH$48+6*权重!AH$49+(数据!AR550-12)*权重!AH$51              )
 )</f>
        <v>15.733333333333333</v>
      </c>
      <c r="AS550" s="16">
        <f>IF( 数据!AS550&lt;=6,(数据!AS550-1)*权重!AI$48,              IF(数据!AS550&lt;=12, 5*权重!AI$48+(数据!AS550-6)*权重!AI$49,                              5*权重!AI$48+6*权重!AI$49+(数据!AS550-12)*权重!AI$51              )
 )</f>
        <v>5.7000000000000011</v>
      </c>
      <c r="AT550" s="16">
        <f>IF( 数据!AT550&lt;=6,(数据!AT550-1)*权重!AJ$48,              IF(数据!AT550&lt;=12, 5*权重!AJ$48+(数据!AT550-6)*权重!AJ$49,                              5*权重!AJ$48+6*权重!AJ$49+(数据!AT550-12)*权重!AJ$51              )
 )</f>
        <v>67</v>
      </c>
      <c r="AU550" s="16">
        <f>IF( 数据!AU550&lt;=6,(数据!AU550-1)*权重!AK$48,              IF(数据!AU550&lt;=12, 5*权重!AK$48+(数据!AU550-6)*权重!AK$49,                              5*权重!AK$48+6*权重!AK$49+(数据!AU550-12)*权重!AK$51              )
 )</f>
        <v>14.2</v>
      </c>
      <c r="AV550" s="16">
        <f>IF( 数据!AV550&lt;=6,(数据!AV550-1)*权重!AL$48,              IF(数据!AV550&lt;=10, 5*权重!AL$48+(数据!AV550-4)*权重!AL$50,                              5*权重!AL$48+4*权重!AL$50+(数据!AV550-10)*权重!AL$52              )  )</f>
        <v>3.4</v>
      </c>
      <c r="AW550" s="16">
        <f>IF( 数据!AW550&lt;=6,(数据!AW550-1)*权重!AM$48,              IF(数据!AW550&lt;=10, 5*权重!AM$48+(数据!AW550-4)*权重!AM$50,                              5*权重!AM$48+4*权重!AM$50+(数据!AW550-10)*权重!AM$52              )  )</f>
        <v>4.2</v>
      </c>
      <c r="AX550" s="16">
        <f>IF( 数据!AX550&lt;=6,(数据!AX550-1)*权重!AN$48,              IF(数据!AX550&lt;=10, 5*权重!AN$48+(数据!AX550-4)*权重!AN$50,                              5*权重!AN$48+4*权重!AN$50+(数据!AX550-10)*权重!AN$52              )  )</f>
        <v>25.424999999999997</v>
      </c>
      <c r="AY550" s="8">
        <v>13</v>
      </c>
      <c r="AZ550" s="8">
        <v>14</v>
      </c>
      <c r="BA550" s="8">
        <v>17</v>
      </c>
      <c r="BB550" s="8">
        <v>13</v>
      </c>
      <c r="BC550" s="8">
        <v>17</v>
      </c>
      <c r="BD550" s="8">
        <v>15</v>
      </c>
      <c r="BE550" s="8">
        <v>13</v>
      </c>
      <c r="BF550" s="8">
        <v>14</v>
      </c>
      <c r="BG550" s="8">
        <v>7</v>
      </c>
      <c r="BH550" s="8">
        <v>9</v>
      </c>
      <c r="BI550" s="8">
        <v>14</v>
      </c>
      <c r="BJ550" s="8" t="s">
        <v>26</v>
      </c>
      <c r="BK550" s="8" t="s">
        <v>20</v>
      </c>
      <c r="BL550" s="8">
        <v>15</v>
      </c>
      <c r="BM550" s="8" t="s">
        <v>26</v>
      </c>
      <c r="BN550" s="8"/>
      <c r="BO550" s="8" t="s">
        <v>26</v>
      </c>
      <c r="BP550" s="34">
        <v>47664</v>
      </c>
      <c r="BQ550" s="8" t="s">
        <v>21</v>
      </c>
      <c r="BR550" s="8" t="s">
        <v>156</v>
      </c>
    </row>
    <row r="551" spans="1:70" ht="15.5" thickBot="1" x14ac:dyDescent="0.35">
      <c r="A551" s="8" t="s">
        <v>26</v>
      </c>
      <c r="B551" s="16">
        <f t="shared" si="21"/>
        <v>374.62083333333334</v>
      </c>
      <c r="C551" s="8" t="s">
        <v>904</v>
      </c>
      <c r="D551" s="8" t="s">
        <v>154</v>
      </c>
      <c r="E551" s="33">
        <v>1</v>
      </c>
      <c r="F551" s="8">
        <v>0</v>
      </c>
      <c r="G551" s="8" t="s">
        <v>19</v>
      </c>
      <c r="H551" s="8" t="s">
        <v>433</v>
      </c>
      <c r="I551" s="8">
        <v>26</v>
      </c>
      <c r="J551" s="8">
        <v>125</v>
      </c>
      <c r="K551" s="8">
        <v>146</v>
      </c>
      <c r="L551" s="16">
        <f>IF( 数据!L551&lt;=6,(数据!L551-1)*权重!B$48,              IF(数据!L551&lt;=12, 5*权重!B$48+(数据!L551-6)*权重!B$49,                              5*权重!B$48+6*权重!B$49+(数据!L551-12)*权重!B$51              )
 )</f>
        <v>3.9333333333333331</v>
      </c>
      <c r="M551" s="16">
        <f>IF( 数据!M551&lt;=6,(数据!M551-1)*权重!C$48,              IF(数据!M551&lt;=12, 5*权重!C$48+(数据!M551-6)*权重!C$49,                              5*权重!C$48+6*权重!C$49+(数据!M551-12)*权重!C$51              )
 )</f>
        <v>0.5</v>
      </c>
      <c r="N551" s="16">
        <f>IF( 数据!N551&lt;=6,(数据!N551-1)*权重!D$48,              IF(数据!N551&lt;=12, 5*权重!D$48+(数据!N551-6)*权重!D$49,                              5*权重!D$48+6*权重!D$49+(数据!N551-12)*权重!D$51              )
 )</f>
        <v>-0.55833333333333335</v>
      </c>
      <c r="O551" s="16">
        <f>IF( 数据!O551&lt;=6,(数据!O551-1)*权重!E$48,              IF(数据!O551&lt;=12, 5*权重!E$48+(数据!O551-6)*权重!E$49,                              5*权重!E$48+6*权重!E$49+(数据!O551-12)*权重!E$51              )
 )</f>
        <v>0</v>
      </c>
      <c r="P551" s="16">
        <f>IF( 数据!P551&lt;=6,(数据!P551-1)*权重!F$48,              IF(数据!P551&lt;=12, 5*权重!F$48+(数据!P551-6)*权重!F$49,                              5*权重!F$48+6*权重!F$49+(数据!P551-12)*权重!F$51              )
 )</f>
        <v>-2.7333333333333329</v>
      </c>
      <c r="Q551" s="16">
        <f>IF( 数据!Q551&lt;=6,(数据!Q551-1)*权重!G$48,              IF(数据!Q551&lt;=12, 5*权重!G$48+(数据!Q551-6)*权重!G$49,                              5*权重!G$48+6*权重!G$49+(数据!Q551-12)*权重!G$51              )
 )</f>
        <v>0</v>
      </c>
      <c r="R551" s="16">
        <f>IF( 数据!R551&lt;=6,(数据!R551-1)*权重!H$48,              IF(数据!R551&lt;=12, 5*权重!H$48+(数据!R551-6)*权重!H$49,                              5*权重!H$48+6*权重!H$49+(数据!R551-12)*权重!H$51              )
 )</f>
        <v>0</v>
      </c>
      <c r="S551" s="16">
        <f>IF( 数据!S551&lt;=6,(数据!S551-1)*权重!I$48,              IF(数据!S551&lt;=12, 5*权重!I$48+(数据!S551-6)*权重!I$49,                              5*权重!I$48+6*权重!I$49+(数据!S551-12)*权重!I$51              )
 )</f>
        <v>16.566666666666666</v>
      </c>
      <c r="T551" s="16">
        <f>IF( 数据!T551&lt;=6,(数据!T551-1)*权重!J$48,              IF(数据!T551&lt;=12, 5*权重!J$48+(数据!T551-6)*权重!J$49,                              5*权重!J$48+6*权重!J$49+(数据!T551-12)*权重!J$51              )
 )</f>
        <v>-0.20000000000000018</v>
      </c>
      <c r="U551" s="16">
        <f>IF( 数据!U551&lt;=6,(数据!U551-1)*权重!K$48,              IF(数据!U551&lt;=12, 5*权重!K$48+(数据!U551-6)*权重!K$49,                              5*权重!K$48+6*权重!K$49+(数据!U551-12)*权重!K$51              )
 )</f>
        <v>0</v>
      </c>
      <c r="V551" s="16">
        <f>IF( 数据!V551&lt;=6,(数据!V551-1)*权重!L$48,              IF(数据!V551&lt;=12, 5*权重!L$48+(数据!V551-6)*权重!L$49,                              5*权重!L$48+6*权重!L$49+(数据!V551-12)*权重!L$51              )
 )</f>
        <v>8.1666666666666679</v>
      </c>
      <c r="W551" s="16">
        <f>IF( 数据!W551&lt;=6,(数据!W551-1)*权重!M$48,              IF(数据!W551&lt;=12, 5*权重!M$48+(数据!W551-6)*权重!M$49,                              5*权重!M$48+6*权重!M$49+(数据!W551-12)*权重!M$51              )
 )</f>
        <v>0.1333333333333333</v>
      </c>
      <c r="X551" s="16">
        <f>IF( 数据!X551&lt;=6,(数据!X551-1)*权重!N$48,              IF(数据!X551&lt;=12, 5*权重!N$48+(数据!X551-6)*权重!N$49,                              5*权重!N$48+6*权重!N$49+(数据!X551-12)*权重!N$51              )
 )</f>
        <v>1.8833333333333333</v>
      </c>
      <c r="Y551" s="16">
        <f>IF( 数据!Y551&lt;=6,(数据!Y551-1)*权重!O$48,              IF(数据!Y551&lt;=12, 5*权重!O$48+(数据!Y551-6)*权重!O$49,                              5*权重!O$48+6*权重!O$49+(数据!Y551-12)*权重!O$51              )
 )</f>
        <v>3.3666666666666667</v>
      </c>
      <c r="Z551" s="16">
        <f>IF( 数据!Z551&lt;=6,(数据!Z551-1)*权重!P$48,              IF(数据!Z551&lt;=10, 5*权重!P$48+(数据!Z551-4)*权重!P$50,                              5*权重!P$48+4*权重!P$50+(数据!Z551-10)*权重!P$52              )  )</f>
        <v>-0.90000000000000013</v>
      </c>
      <c r="AA551" s="16">
        <f>IF( 数据!AA551&lt;=6,(数据!AA551-1)*权重!Q$48,              IF(数据!AA551&lt;=12, 5*权重!Q$48+(数据!AA551-6)*权重!Q$49,                              5*权重!Q$48+6*权重!Q$49+(数据!AA551-12)*权重!Q$51              )
 )</f>
        <v>4.9333333333333327</v>
      </c>
      <c r="AB551" s="16">
        <f>IF( 数据!AB551&lt;=6,(数据!AB551-1)*权重!R$48,              IF(数据!AB551&lt;=10, 5*权重!R$48+(数据!AB551-4)*权重!R$50,                              5*权重!R$48+4*权重!R$50+(数据!AB551-10)*权重!R$52              )  )</f>
        <v>56</v>
      </c>
      <c r="AC551" s="16">
        <f>IF( 数据!AC551&lt;=6,(数据!AC551-1)*权重!S$48,              IF(数据!AC551&lt;=12, 5*权重!S$48+(数据!AC551-6)*权重!S$49,                              5*权重!S$48+6*权重!S$49+(数据!AC551-12)*权重!S$51              )
 )</f>
        <v>20.866666666666667</v>
      </c>
      <c r="AD551" s="16">
        <f>IF( 数据!AD551&lt;=6,(数据!AD551-1)*权重!T$48,              IF(数据!AD551&lt;=12, 5*权重!T$48+(数据!AD551-6)*权重!T$49,                              5*权重!T$48+6*权重!T$49+(数据!AD551-12)*权重!T$51              )
 )</f>
        <v>-1.2333333333333329</v>
      </c>
      <c r="AE551" s="16">
        <f>IF( 数据!AE551&lt;=6,(数据!AE551-1)*权重!U$48,              IF(数据!AE551&lt;=10, 5*权重!U$48+(数据!AE551-4)*权重!U$50,                              5*权重!U$48+4*权重!U$50+(数据!AE551-10)*权重!U$52              )  )</f>
        <v>-2.7249999999999996</v>
      </c>
      <c r="AF551" s="16">
        <f>IF( 数据!AF551&lt;=6,(数据!AF551-1)*权重!V$48,              IF(数据!AF551&lt;=10, 5*权重!V$48+(数据!AF551-4)*权重!V$50,                              5*权重!V$48+4*权重!V$50+(数据!AF551-10)*权重!V$52              )  )</f>
        <v>6.8250000000000011</v>
      </c>
      <c r="AG551" s="16">
        <f>IF( 数据!AG551&lt;=6,(数据!AG551-1)*权重!W$48,              IF(数据!AG551&lt;=12, 5*权重!W$48+(数据!AG551-6)*权重!W$49,                              5*权重!W$48+6*权重!W$49+(数据!AG551-12)*权重!W$51              )
 )</f>
        <v>3.4999999999999996</v>
      </c>
      <c r="AH551" s="16">
        <f>IF( 数据!AH551&lt;=6,(数据!AH551-1)*权重!X$48,              IF(数据!AH551&lt;=10, 5*权重!X$48+(数据!AH551-4)*权重!X$50,                              5*权重!X$48+4*权重!X$50+(数据!AH551-10)*权重!X$52              )  )</f>
        <v>-4.9999999999999989E-2</v>
      </c>
      <c r="AI551" s="16">
        <f>IF( 数据!AI551&lt;=6,(数据!AI551-1)*权重!Y$48,              IF(数据!AI551&lt;=12, 5*权重!Y$48+(数据!AI551-6)*权重!Y$49,                              5*权重!Y$48+6*权重!Y$49+(数据!AI551-12)*权重!Y$51              )
 )</f>
        <v>0.26666666666666666</v>
      </c>
      <c r="AJ551" s="16">
        <f>IF( 数据!AJ551&lt;=6,(数据!AJ551-1)*权重!Z$48,              IF(数据!AJ551&lt;=10, 5*权重!Z$48+(数据!AJ551-4)*权重!Z$50,                              5*权重!Z$48+4*权重!Z$50+(数据!AJ551-10)*权重!Z$52              )  )</f>
        <v>9.8375000000000004</v>
      </c>
      <c r="AK551" s="16">
        <f>IF( 数据!AK551&lt;=6,(数据!AK551-1)*权重!AA$48,              IF(数据!AK551&lt;=10, 5*权重!AA$48+(数据!AK551-4)*权重!AA$50,                              5*权重!AA$48+4*权重!AA$50+(数据!AK551-10)*权重!AA$52              )  )</f>
        <v>-2.6000000000000005</v>
      </c>
      <c r="AL551" s="16">
        <f>IF( 数据!AL551&lt;=6,(数据!AL551-1)*权重!AB$48,              IF(数据!AL551&lt;=12, 5*权重!AB$48+(数据!AL551-6)*权重!AB$49,                              5*权重!AB$48+6*权重!AB$49+(数据!AL551-12)*权重!AB$51              )
 )</f>
        <v>14.4</v>
      </c>
      <c r="AM551" s="16">
        <f>IF( 数据!AM551&lt;=6,(数据!AM551-1)*权重!AC$48,              IF(数据!AM551&lt;=12, 5*权重!AC$48+(数据!AM551-6)*权重!AC$49,                              5*权重!AC$48+6*权重!AC$49+(数据!AM551-12)*权重!AC$51              )
 )</f>
        <v>8.8666666666666671</v>
      </c>
      <c r="AN551" s="16">
        <f>IF( 数据!AN551&lt;=6,(数据!AN551-1)*权重!AD$48,              IF(数据!AN551&lt;=12, 5*权重!AD$48+(数据!AN551-6)*权重!AD$49,                              5*权重!AD$48+6*权重!AD$49+(数据!AN551-12)*权重!AD$51              )
 )</f>
        <v>60.666666666666664</v>
      </c>
      <c r="AO551" s="16">
        <f>IF( 数据!AO551&lt;=6,(数据!AO551-1)*权重!AE$48,              IF(数据!AO551&lt;=12, 5*权重!AE$48+(数据!AO551-6)*权重!AE$49,                              5*权重!AE$48+6*权重!AE$49+(数据!AO551-12)*权重!AE$51              )
 )</f>
        <v>9.7333333333333343</v>
      </c>
      <c r="AP551" s="16">
        <f>IF( 数据!AP551&lt;=6,(数据!AP551-1)*权重!AF$48,              IF(数据!AP551&lt;=12, 5*权重!AF$48+(数据!AP551-6)*权重!AF$49,                              5*权重!AF$48+6*权重!AF$49+(数据!AP551-12)*权重!AF$51              )
 )</f>
        <v>13.5</v>
      </c>
      <c r="AQ551" s="16">
        <f>IF( 数据!AQ551&lt;=6,(数据!AQ551-1)*权重!AG$48,              IF(数据!AQ551&lt;=12, 5*权重!AG$48+(数据!AQ551-6)*权重!AG$49,                              5*权重!AG$48+6*权重!AG$49+(数据!AQ551-12)*权重!AG$51              )
 )</f>
        <v>16.966666666666669</v>
      </c>
      <c r="AR551" s="16">
        <f>IF( 数据!AR551&lt;=6,(数据!AR551-1)*权重!AH$48,              IF(数据!AR551&lt;=12, 5*权重!AH$48+(数据!AR551-6)*权重!AH$49,                              5*权重!AH$48+6*权重!AH$49+(数据!AR551-12)*权重!AH$51              )
 )</f>
        <v>15.733333333333333</v>
      </c>
      <c r="AS551" s="16">
        <f>IF( 数据!AS551&lt;=6,(数据!AS551-1)*权重!AI$48,              IF(数据!AS551&lt;=12, 5*权重!AI$48+(数据!AS551-6)*权重!AI$49,                              5*权重!AI$48+6*权重!AI$49+(数据!AS551-12)*权重!AI$51              )
 )</f>
        <v>5.7000000000000011</v>
      </c>
      <c r="AT551" s="16">
        <f>IF( 数据!AT551&lt;=6,(数据!AT551-1)*权重!AJ$48,              IF(数据!AT551&lt;=12, 5*权重!AJ$48+(数据!AT551-6)*权重!AJ$49,                              5*权重!AJ$48+6*权重!AJ$49+(数据!AT551-12)*权重!AJ$51              )
 )</f>
        <v>60.770833333333343</v>
      </c>
      <c r="AU551" s="16">
        <f>IF( 数据!AU551&lt;=6,(数据!AU551-1)*权重!AK$48,              IF(数据!AU551&lt;=12, 5*权重!AK$48+(数据!AU551-6)*权重!AK$49,                              5*权重!AK$48+6*权重!AK$49+(数据!AU551-12)*权重!AK$51              )
 )</f>
        <v>12.366666666666667</v>
      </c>
      <c r="AV551" s="16">
        <f>IF( 数据!AV551&lt;=6,(数据!AV551-1)*权重!AL$48,              IF(数据!AV551&lt;=10, 5*权重!AL$48+(数据!AV551-4)*权重!AL$50,                              5*权重!AL$48+4*权重!AL$50+(数据!AV551-10)*权重!AL$52              )  )</f>
        <v>3.4</v>
      </c>
      <c r="AW551" s="16">
        <f>IF( 数据!AW551&lt;=6,(数据!AW551-1)*权重!AM$48,              IF(数据!AW551&lt;=10, 5*权重!AM$48+(数据!AW551-4)*权重!AM$50,                              5*权重!AM$48+4*权重!AM$50+(数据!AW551-10)*权重!AM$52              )  )</f>
        <v>3.8250000000000002</v>
      </c>
      <c r="AX551" s="16">
        <f>IF( 数据!AX551&lt;=6,(数据!AX551-1)*权重!AN$48,              IF(数据!AX551&lt;=10, 5*权重!AN$48+(数据!AX551-4)*权重!AN$50,                              5*权重!AN$48+4*权重!AN$50+(数据!AX551-10)*权重!AN$52              )  )</f>
        <v>22.912499999999998</v>
      </c>
      <c r="AY551" s="8">
        <v>3</v>
      </c>
      <c r="AZ551" s="8">
        <v>3</v>
      </c>
      <c r="BA551" s="8">
        <v>2</v>
      </c>
      <c r="BB551" s="8">
        <v>3</v>
      </c>
      <c r="BC551" s="8">
        <v>1</v>
      </c>
      <c r="BD551" s="8">
        <v>2</v>
      </c>
      <c r="BE551" s="8">
        <v>4</v>
      </c>
      <c r="BF551" s="8">
        <v>3</v>
      </c>
      <c r="BG551" s="8">
        <v>2</v>
      </c>
      <c r="BH551" s="8">
        <v>3</v>
      </c>
      <c r="BI551" s="8">
        <v>3</v>
      </c>
      <c r="BJ551" s="8" t="s">
        <v>26</v>
      </c>
      <c r="BK551" s="8" t="s">
        <v>20</v>
      </c>
      <c r="BL551" s="8">
        <v>15</v>
      </c>
      <c r="BM551" s="8" t="s">
        <v>26</v>
      </c>
      <c r="BN551" s="8"/>
      <c r="BO551" s="8">
        <v>20</v>
      </c>
      <c r="BP551" s="34">
        <v>46203</v>
      </c>
      <c r="BQ551" s="8" t="s">
        <v>21</v>
      </c>
      <c r="BR551" s="8" t="s">
        <v>156</v>
      </c>
    </row>
    <row r="552" spans="1:70" ht="15.5" thickBot="1" x14ac:dyDescent="0.35">
      <c r="A552" s="8" t="s">
        <v>26</v>
      </c>
      <c r="B552" s="16">
        <f t="shared" si="21"/>
        <v>418.29833333333335</v>
      </c>
      <c r="C552" s="8" t="s">
        <v>905</v>
      </c>
      <c r="D552" s="8" t="s">
        <v>154</v>
      </c>
      <c r="E552" s="33">
        <v>1</v>
      </c>
      <c r="F552" s="8">
        <v>0</v>
      </c>
      <c r="G552" s="8" t="s">
        <v>20</v>
      </c>
      <c r="H552" s="8" t="s">
        <v>613</v>
      </c>
      <c r="I552" s="8">
        <v>25</v>
      </c>
      <c r="J552" s="8">
        <v>140</v>
      </c>
      <c r="K552" s="8">
        <v>158</v>
      </c>
      <c r="L552" s="16">
        <f>IF( 数据!L552&lt;=6,(数据!L552-1)*权重!B$48,              IF(数据!L552&lt;=12, 5*权重!B$48+(数据!L552-6)*权重!B$49,                              5*权重!B$48+6*权重!B$49+(数据!L552-12)*权重!B$51              )
 )</f>
        <v>3.4666666666666668</v>
      </c>
      <c r="M552" s="16">
        <f>IF( 数据!M552&lt;=6,(数据!M552-1)*权重!C$48,              IF(数据!M552&lt;=12, 5*权重!C$48+(数据!M552-6)*权重!C$49,                              5*权重!C$48+6*权重!C$49+(数据!M552-12)*权重!C$51              )
 )</f>
        <v>0.5</v>
      </c>
      <c r="N552" s="16">
        <f>IF( 数据!N552&lt;=6,(数据!N552-1)*权重!D$48,              IF(数据!N552&lt;=12, 5*权重!D$48+(数据!N552-6)*权重!D$49,                              5*权重!D$48+6*权重!D$49+(数据!N552-12)*权重!D$51              )
 )</f>
        <v>0.64</v>
      </c>
      <c r="O552" s="16">
        <f>IF( 数据!O552&lt;=6,(数据!O552-1)*权重!E$48,              IF(数据!O552&lt;=12, 5*权重!E$48+(数据!O552-6)*权重!E$49,                              5*权重!E$48+6*权重!E$49+(数据!O552-12)*权重!E$51              )
 )</f>
        <v>0</v>
      </c>
      <c r="P552" s="16">
        <f>IF( 数据!P552&lt;=6,(数据!P552-1)*权重!F$48,              IF(数据!P552&lt;=12, 5*权重!F$48+(数据!P552-6)*权重!F$49,                              5*权重!F$48+6*权重!F$49+(数据!P552-12)*权重!F$51              )
 )</f>
        <v>-2.3499999999999996</v>
      </c>
      <c r="Q552" s="16">
        <f>IF( 数据!Q552&lt;=6,(数据!Q552-1)*权重!G$48,              IF(数据!Q552&lt;=12, 5*权重!G$48+(数据!Q552-6)*权重!G$49,                              5*权重!G$48+6*权重!G$49+(数据!Q552-12)*权重!G$51              )
 )</f>
        <v>0</v>
      </c>
      <c r="R552" s="16">
        <f>IF( 数据!R552&lt;=6,(数据!R552-1)*权重!H$48,              IF(数据!R552&lt;=12, 5*权重!H$48+(数据!R552-6)*权重!H$49,                              5*权重!H$48+6*权重!H$49+(数据!R552-12)*权重!H$51              )
 )</f>
        <v>0</v>
      </c>
      <c r="S552" s="16">
        <f>IF( 数据!S552&lt;=6,(数据!S552-1)*权重!I$48,              IF(数据!S552&lt;=12, 5*权重!I$48+(数据!S552-6)*权重!I$49,                              5*权重!I$48+6*权重!I$49+(数据!S552-12)*权重!I$51              )
 )</f>
        <v>19.299999999999997</v>
      </c>
      <c r="T552" s="16">
        <f>IF( 数据!T552&lt;=6,(数据!T552-1)*权重!J$48,              IF(数据!T552&lt;=12, 5*权重!J$48+(数据!T552-6)*权重!J$49,                              5*权重!J$48+6*权重!J$49+(数据!T552-12)*权重!J$51              )
 )</f>
        <v>3.5</v>
      </c>
      <c r="U552" s="16">
        <f>IF( 数据!U552&lt;=6,(数据!U552-1)*权重!K$48,              IF(数据!U552&lt;=12, 5*权重!K$48+(数据!U552-6)*权重!K$49,                              5*权重!K$48+6*权重!K$49+(数据!U552-12)*权重!K$51              )
 )</f>
        <v>0</v>
      </c>
      <c r="V552" s="16">
        <f>IF( 数据!V552&lt;=6,(数据!V552-1)*权重!L$48,              IF(数据!V552&lt;=12, 5*权重!L$48+(数据!V552-6)*权重!L$49,                              5*权重!L$48+6*权重!L$49+(数据!V552-12)*权重!L$51              )
 )</f>
        <v>7.1333333333333346</v>
      </c>
      <c r="W552" s="16">
        <f>IF( 数据!W552&lt;=6,(数据!W552-1)*权重!M$48,              IF(数据!W552&lt;=12, 5*权重!M$48+(数据!W552-6)*权重!M$49,                              5*权重!M$48+6*权重!M$49+(数据!W552-12)*权重!M$51              )
 )</f>
        <v>0.76666666666666661</v>
      </c>
      <c r="X552" s="16">
        <f>IF( 数据!X552&lt;=6,(数据!X552-1)*权重!N$48,              IF(数据!X552&lt;=12, 5*权重!N$48+(数据!X552-6)*权重!N$49,                              5*权重!N$48+6*权重!N$49+(数据!X552-12)*权重!N$51              )
 )</f>
        <v>2.2166666666666663</v>
      </c>
      <c r="Y552" s="16">
        <f>IF( 数据!Y552&lt;=6,(数据!Y552-1)*权重!O$48,              IF(数据!Y552&lt;=12, 5*权重!O$48+(数据!Y552-6)*权重!O$49,                              5*权重!O$48+6*权重!O$49+(数据!Y552-12)*权重!O$51              )
 )</f>
        <v>2.5333333333333332</v>
      </c>
      <c r="Z552" s="16">
        <f>IF( 数据!Z552&lt;=6,(数据!Z552-1)*权重!P$48,              IF(数据!Z552&lt;=10, 5*权重!P$48+(数据!Z552-4)*权重!P$50,                              5*权重!P$48+4*权重!P$50+(数据!Z552-10)*权重!P$52              )  )</f>
        <v>-0.55000000000000027</v>
      </c>
      <c r="AA552" s="16">
        <f>IF( 数据!AA552&lt;=6,(数据!AA552-1)*权重!Q$48,              IF(数据!AA552&lt;=12, 5*权重!Q$48+(数据!AA552-6)*权重!Q$49,                              5*权重!Q$48+6*权重!Q$49+(数据!AA552-12)*权重!Q$51              )
 )</f>
        <v>5.68</v>
      </c>
      <c r="AB552" s="16">
        <f>IF( 数据!AB552&lt;=6,(数据!AB552-1)*权重!R$48,              IF(数据!AB552&lt;=10, 5*权重!R$48+(数据!AB552-4)*权重!R$50,                              5*权重!R$48+4*权重!R$50+(数据!AB552-10)*权重!R$52              )  )</f>
        <v>54.5</v>
      </c>
      <c r="AC552" s="16">
        <f>IF( 数据!AC552&lt;=6,(数据!AC552-1)*权重!S$48,              IF(数据!AC552&lt;=12, 5*权重!S$48+(数据!AC552-6)*权重!S$49,                              5*权重!S$48+6*权重!S$49+(数据!AC552-12)*权重!S$51              )
 )</f>
        <v>18.75</v>
      </c>
      <c r="AD552" s="16">
        <f>IF( 数据!AD552&lt;=6,(数据!AD552-1)*权重!T$48,              IF(数据!AD552&lt;=12, 5*权重!T$48+(数据!AD552-6)*权重!T$49,                              5*权重!T$48+6*权重!T$49+(数据!AD552-12)*权重!T$51              )
 )</f>
        <v>-1.5999999999999996</v>
      </c>
      <c r="AE552" s="16">
        <f>IF( 数据!AE552&lt;=6,(数据!AE552-1)*权重!U$48,              IF(数据!AE552&lt;=10, 5*权重!U$48+(数据!AE552-4)*权重!U$50,                              5*权重!U$48+4*权重!U$50+(数据!AE552-10)*权重!U$52              )  )</f>
        <v>-3.28</v>
      </c>
      <c r="AF552" s="16">
        <f>IF( 数据!AF552&lt;=6,(数据!AF552-1)*权重!V$48,              IF(数据!AF552&lt;=10, 5*权重!V$48+(数据!AF552-4)*权重!V$50,                              5*权重!V$48+4*权重!V$50+(数据!AF552-10)*权重!V$52              )  )</f>
        <v>6.8250000000000011</v>
      </c>
      <c r="AG552" s="16">
        <f>IF( 数据!AG552&lt;=6,(数据!AG552-1)*权重!W$48,              IF(数据!AG552&lt;=12, 5*权重!W$48+(数据!AG552-6)*权重!W$49,                              5*权重!W$48+6*权重!W$49+(数据!AG552-12)*权重!W$51              )
 )</f>
        <v>3.3</v>
      </c>
      <c r="AH552" s="16">
        <f>IF( 数据!AH552&lt;=6,(数据!AH552-1)*权重!X$48,              IF(数据!AH552&lt;=10, 5*权重!X$48+(数据!AH552-4)*权重!X$50,                              5*权重!X$48+4*权重!X$50+(数据!AH552-10)*权重!X$52              )  )</f>
        <v>-0.38750000000000001</v>
      </c>
      <c r="AI552" s="16">
        <f>IF( 数据!AI552&lt;=6,(数据!AI552-1)*权重!Y$48,              IF(数据!AI552&lt;=12, 5*权重!Y$48+(数据!AI552-6)*权重!Y$49,                              5*权重!Y$48+6*权重!Y$49+(数据!AI552-12)*权重!Y$51              )
 )</f>
        <v>0.26666666666666666</v>
      </c>
      <c r="AJ552" s="16">
        <f>IF( 数据!AJ552&lt;=6,(数据!AJ552-1)*权重!Z$48,              IF(数据!AJ552&lt;=10, 5*权重!Z$48+(数据!AJ552-4)*权重!Z$50,                              5*权重!Z$48+4*权重!Z$50+(数据!AJ552-10)*权重!Z$52              )  )</f>
        <v>7.4875000000000007</v>
      </c>
      <c r="AK552" s="16">
        <f>IF( 数据!AK552&lt;=6,(数据!AK552-1)*权重!AA$48,              IF(数据!AK552&lt;=10, 5*权重!AA$48+(数据!AK552-4)*权重!AA$50,                              5*权重!AA$48+4*权重!AA$50+(数据!AK552-10)*权重!AA$52              )  )</f>
        <v>-1.625</v>
      </c>
      <c r="AL552" s="16">
        <f>IF( 数据!AL552&lt;=6,(数据!AL552-1)*权重!AB$48,              IF(数据!AL552&lt;=12, 5*权重!AB$48+(数据!AL552-6)*权重!AB$49,                              5*权重!AB$48+6*权重!AB$49+(数据!AL552-12)*权重!AB$51              )
 )</f>
        <v>12.6</v>
      </c>
      <c r="AM552" s="16">
        <f>IF( 数据!AM552&lt;=6,(数据!AM552-1)*权重!AC$48,              IF(数据!AM552&lt;=12, 5*权重!AC$48+(数据!AM552-6)*权重!AC$49,                              5*权重!AC$48+6*权重!AC$49+(数据!AM552-12)*权重!AC$51              )
 )</f>
        <v>8.8666666666666671</v>
      </c>
      <c r="AN552" s="16">
        <f>IF( 数据!AN552&lt;=6,(数据!AN552-1)*权重!AD$48,              IF(数据!AN552&lt;=12, 5*权重!AD$48+(数据!AN552-6)*权重!AD$49,                              5*权重!AD$48+6*权重!AD$49+(数据!AN552-12)*权重!AD$51              )
 )</f>
        <v>86.791666666666657</v>
      </c>
      <c r="AO552" s="16">
        <f>IF( 数据!AO552&lt;=6,(数据!AO552-1)*权重!AE$48,              IF(数据!AO552&lt;=12, 5*权重!AE$48+(数据!AO552-6)*权重!AE$49,                              5*权重!AE$48+6*权重!AE$49+(数据!AO552-12)*权重!AE$51              )
 )</f>
        <v>5.5833333333333339</v>
      </c>
      <c r="AP552" s="16">
        <f>IF( 数据!AP552&lt;=6,(数据!AP552-1)*权重!AF$48,              IF(数据!AP552&lt;=12, 5*权重!AF$48+(数据!AP552-6)*权重!AF$49,                              5*权重!AF$48+6*权重!AF$49+(数据!AP552-12)*权重!AF$51              )
 )</f>
        <v>16.399999999999999</v>
      </c>
      <c r="AQ552" s="16">
        <f>IF( 数据!AQ552&lt;=6,(数据!AQ552-1)*权重!AG$48,              IF(数据!AQ552&lt;=12, 5*权重!AG$48+(数据!AQ552-6)*权重!AG$49,                              5*权重!AG$48+6*权重!AG$49+(数据!AQ552-12)*权重!AG$51              )
 )</f>
        <v>18.316666666666666</v>
      </c>
      <c r="AR552" s="16">
        <f>IF( 数据!AR552&lt;=6,(数据!AR552-1)*权重!AH$48,              IF(数据!AR552&lt;=12, 5*权重!AH$48+(数据!AR552-6)*权重!AH$49,                              5*权重!AH$48+6*权重!AH$49+(数据!AR552-12)*权重!AH$51              )
 )</f>
        <v>14.566666666666665</v>
      </c>
      <c r="AS552" s="16">
        <f>IF( 数据!AS552&lt;=6,(数据!AS552-1)*权重!AI$48,              IF(数据!AS552&lt;=12, 5*权重!AI$48+(数据!AS552-6)*权重!AI$49,                              5*权重!AI$48+6*权重!AI$49+(数据!AS552-12)*权重!AI$51              )
 )</f>
        <v>1.8500000000000005</v>
      </c>
      <c r="AT552" s="16">
        <f>IF( 数据!AT552&lt;=6,(数据!AT552-1)*权重!AJ$48,              IF(数据!AT552&lt;=12, 5*权重!AJ$48+(数据!AT552-6)*权重!AJ$49,                              5*权重!AJ$48+6*权重!AJ$49+(数据!AT552-12)*权重!AJ$51              )
 )</f>
        <v>81.625</v>
      </c>
      <c r="AU552" s="16">
        <f>IF( 数据!AU552&lt;=6,(数据!AU552-1)*权重!AK$48,              IF(数据!AU552&lt;=12, 5*权重!AK$48+(数据!AU552-6)*权重!AK$49,                              5*权重!AK$48+6*权重!AK$49+(数据!AU552-12)*权重!AK$51              )
 )</f>
        <v>14.499999999999998</v>
      </c>
      <c r="AV552" s="16">
        <f>IF( 数据!AV552&lt;=6,(数据!AV552-1)*权重!AL$48,              IF(数据!AV552&lt;=10, 5*权重!AL$48+(数据!AV552-4)*权重!AL$50,                              5*权重!AL$48+4*权重!AL$50+(数据!AV552-10)*权重!AL$52              )  )</f>
        <v>2.5499999999999998</v>
      </c>
      <c r="AW552" s="16">
        <f>IF( 数据!AW552&lt;=6,(数据!AW552-1)*权重!AM$48,              IF(数据!AW552&lt;=10, 5*权重!AM$48+(数据!AW552-4)*权重!AM$50,                              5*权重!AM$48+4*权重!AM$50+(数据!AW552-10)*权重!AM$52              )  )</f>
        <v>3.8250000000000002</v>
      </c>
      <c r="AX552" s="16">
        <f>IF( 数据!AX552&lt;=6,(数据!AX552-1)*权重!AN$48,              IF(数据!AX552&lt;=10, 5*权重!AN$48+(数据!AX552-4)*权重!AN$50,                              5*权重!AN$48+4*权重!AN$50+(数据!AX552-10)*权重!AN$52              )  )</f>
        <v>23.75</v>
      </c>
      <c r="AY552" s="8">
        <v>3</v>
      </c>
      <c r="AZ552" s="8">
        <v>3</v>
      </c>
      <c r="BA552" s="8">
        <v>3</v>
      </c>
      <c r="BB552" s="8">
        <v>1</v>
      </c>
      <c r="BC552" s="8">
        <v>3</v>
      </c>
      <c r="BD552" s="8">
        <v>1</v>
      </c>
      <c r="BE552" s="8">
        <v>1</v>
      </c>
      <c r="BF552" s="8">
        <v>1</v>
      </c>
      <c r="BG552" s="8">
        <v>3</v>
      </c>
      <c r="BH552" s="8">
        <v>2</v>
      </c>
      <c r="BI552" s="8">
        <v>4</v>
      </c>
      <c r="BJ552" s="8" t="s">
        <v>26</v>
      </c>
      <c r="BK552" s="8" t="s">
        <v>20</v>
      </c>
      <c r="BL552" s="8">
        <v>10</v>
      </c>
      <c r="BM552" s="8" t="s">
        <v>26</v>
      </c>
      <c r="BN552" s="8"/>
      <c r="BO552" s="8">
        <v>13</v>
      </c>
      <c r="BP552" s="34">
        <v>46173</v>
      </c>
      <c r="BQ552" s="8" t="s">
        <v>21</v>
      </c>
      <c r="BR552" s="8" t="s">
        <v>156</v>
      </c>
    </row>
    <row r="553" spans="1:70" ht="15.5" thickBot="1" x14ac:dyDescent="0.35">
      <c r="A553" s="8" t="s">
        <v>26</v>
      </c>
      <c r="B553" s="16">
        <f t="shared" si="21"/>
        <v>412.27416666666664</v>
      </c>
      <c r="C553" s="8" t="s">
        <v>906</v>
      </c>
      <c r="D553" s="8" t="s">
        <v>154</v>
      </c>
      <c r="E553" s="33">
        <v>1</v>
      </c>
      <c r="F553" s="8">
        <v>0</v>
      </c>
      <c r="G553" s="8" t="s">
        <v>20</v>
      </c>
      <c r="H553" s="8" t="s">
        <v>907</v>
      </c>
      <c r="I553" s="8">
        <v>24</v>
      </c>
      <c r="J553" s="8">
        <v>141</v>
      </c>
      <c r="K553" s="8">
        <v>151</v>
      </c>
      <c r="L553" s="16">
        <f>IF( 数据!L553&lt;=6,(数据!L553-1)*权重!B$48,              IF(数据!L553&lt;=12, 5*权重!B$48+(数据!L553-6)*权重!B$49,                              5*权重!B$48+6*权重!B$49+(数据!L553-12)*权重!B$51              )
 )</f>
        <v>3.4666666666666668</v>
      </c>
      <c r="M553" s="16">
        <f>IF( 数据!M553&lt;=6,(数据!M553-1)*权重!C$48,              IF(数据!M553&lt;=12, 5*权重!C$48+(数据!M553-6)*权重!C$49,                              5*权重!C$48+6*权重!C$49+(数据!M553-12)*权重!C$51              )
 )</f>
        <v>1.3333333333333335</v>
      </c>
      <c r="N553" s="16">
        <f>IF( 数据!N553&lt;=6,(数据!N553-1)*权重!D$48,              IF(数据!N553&lt;=12, 5*权重!D$48+(数据!N553-6)*权重!D$49,                              5*权重!D$48+6*权重!D$49+(数据!N553-12)*权重!D$51              )
 )</f>
        <v>0.52833333333333332</v>
      </c>
      <c r="O553" s="16">
        <f>IF( 数据!O553&lt;=6,(数据!O553-1)*权重!E$48,              IF(数据!O553&lt;=12, 5*权重!E$48+(数据!O553-6)*权重!E$49,                              5*权重!E$48+6*权重!E$49+(数据!O553-12)*权重!E$51              )
 )</f>
        <v>0</v>
      </c>
      <c r="P553" s="16">
        <f>IF( 数据!P553&lt;=6,(数据!P553-1)*权重!F$48,              IF(数据!P553&lt;=12, 5*权重!F$48+(数据!P553-6)*权重!F$49,                              5*权重!F$48+6*权重!F$49+(数据!P553-12)*权重!F$51              )
 )</f>
        <v>-3.1166666666666663</v>
      </c>
      <c r="Q553" s="16">
        <f>IF( 数据!Q553&lt;=6,(数据!Q553-1)*权重!G$48,              IF(数据!Q553&lt;=12, 5*权重!G$48+(数据!Q553-6)*权重!G$49,                              5*权重!G$48+6*权重!G$49+(数据!Q553-12)*权重!G$51              )
 )</f>
        <v>0</v>
      </c>
      <c r="R553" s="16">
        <f>IF( 数据!R553&lt;=6,(数据!R553-1)*权重!H$48,              IF(数据!R553&lt;=12, 5*权重!H$48+(数据!R553-6)*权重!H$49,                              5*权重!H$48+6*权重!H$49+(数据!R553-12)*权重!H$51              )
 )</f>
        <v>0</v>
      </c>
      <c r="S553" s="16">
        <f>IF( 数据!S553&lt;=6,(数据!S553-1)*权重!I$48,              IF(数据!S553&lt;=12, 5*权重!I$48+(数据!S553-6)*权重!I$49,                              5*权重!I$48+6*权重!I$49+(数据!S553-12)*权重!I$51              )
 )</f>
        <v>17.933333333333334</v>
      </c>
      <c r="T553" s="16">
        <f>IF( 数据!T553&lt;=6,(数据!T553-1)*权重!J$48,              IF(数据!T553&lt;=12, 5*权重!J$48+(数据!T553-6)*权重!J$49,                              5*权重!J$48+6*权重!J$49+(数据!T553-12)*权重!J$51              )
 )</f>
        <v>0.29999999999999982</v>
      </c>
      <c r="U553" s="16">
        <f>IF( 数据!U553&lt;=6,(数据!U553-1)*权重!K$48,              IF(数据!U553&lt;=12, 5*权重!K$48+(数据!U553-6)*权重!K$49,                              5*权重!K$48+6*权重!K$49+(数据!U553-12)*权重!K$51              )
 )</f>
        <v>0</v>
      </c>
      <c r="V553" s="16">
        <f>IF( 数据!V553&lt;=6,(数据!V553-1)*权重!L$48,              IF(数据!V553&lt;=12, 5*权重!L$48+(数据!V553-6)*权重!L$49,                              5*权重!L$48+6*权重!L$49+(数据!V553-12)*权重!L$51              )
 )</f>
        <v>7.5000000000000009</v>
      </c>
      <c r="W553" s="16">
        <f>IF( 数据!W553&lt;=6,(数据!W553-1)*权重!M$48,              IF(数据!W553&lt;=12, 5*权重!M$48+(数据!W553-6)*权重!M$49,                              5*权重!M$48+6*权重!M$49+(数据!W553-12)*权重!M$51              )
 )</f>
        <v>0.1333333333333333</v>
      </c>
      <c r="X553" s="16">
        <f>IF( 数据!X553&lt;=6,(数据!X553-1)*权重!N$48,              IF(数据!X553&lt;=12, 5*权重!N$48+(数据!X553-6)*权重!N$49,                              5*权重!N$48+6*权重!N$49+(数据!X553-12)*权重!N$51              )
 )</f>
        <v>1.9666666666666666</v>
      </c>
      <c r="Y553" s="16">
        <f>IF( 数据!Y553&lt;=6,(数据!Y553-1)*权重!O$48,              IF(数据!Y553&lt;=12, 5*权重!O$48+(数据!Y553-6)*权重!O$49,                              5*权重!O$48+6*权重!O$49+(数据!Y553-12)*权重!O$51              )
 )</f>
        <v>1.7</v>
      </c>
      <c r="Z553" s="16">
        <f>IF( 数据!Z553&lt;=6,(数据!Z553-1)*权重!P$48,              IF(数据!Z553&lt;=10, 5*权重!P$48+(数据!Z553-4)*权重!P$50,                              5*权重!P$48+4*权重!P$50+(数据!Z553-10)*权重!P$52              )  )</f>
        <v>-1.0750000000000002</v>
      </c>
      <c r="AA553" s="16">
        <f>IF( 数据!AA553&lt;=6,(数据!AA553-1)*权重!Q$48,              IF(数据!AA553&lt;=12, 5*权重!Q$48+(数据!AA553-6)*权重!Q$49,                              5*权重!Q$48+6*权重!Q$49+(数据!AA553-12)*权重!Q$51              )
 )</f>
        <v>5.3666666666666663</v>
      </c>
      <c r="AB553" s="16">
        <f>IF( 数据!AB553&lt;=6,(数据!AB553-1)*权重!R$48,              IF(数据!AB553&lt;=10, 5*权重!R$48+(数据!AB553-4)*权重!R$50,                              5*权重!R$48+4*权重!R$50+(数据!AB553-10)*权重!R$52              )  )</f>
        <v>56.75</v>
      </c>
      <c r="AC553" s="16">
        <f>IF( 数据!AC553&lt;=6,(数据!AC553-1)*权重!S$48,              IF(数据!AC553&lt;=12, 5*权重!S$48+(数据!AC553-6)*权重!S$49,                              5*权重!S$48+6*权重!S$49+(数据!AC553-12)*权重!S$51              )
 )</f>
        <v>20.183333333333334</v>
      </c>
      <c r="AD553" s="16">
        <f>IF( 数据!AD553&lt;=6,(数据!AD553-1)*权重!T$48,              IF(数据!AD553&lt;=12, 5*权重!T$48+(数据!AD553-6)*权重!T$49,                              5*权重!T$48+6*权重!T$49+(数据!AD553-12)*权重!T$51              )
 )</f>
        <v>-0.86666666666666625</v>
      </c>
      <c r="AE553" s="16">
        <f>IF( 数据!AE553&lt;=6,(数据!AE553-1)*权重!U$48,              IF(数据!AE553&lt;=10, 5*权重!U$48+(数据!AE553-4)*权重!U$50,                              5*权重!U$48+4*权重!U$50+(数据!AE553-10)*权重!U$52              )  )</f>
        <v>-2.7249999999999996</v>
      </c>
      <c r="AF553" s="16">
        <f>IF( 数据!AF553&lt;=6,(数据!AF553-1)*权重!V$48,              IF(数据!AF553&lt;=10, 5*权重!V$48+(数据!AF553-4)*权重!V$50,                              5*权重!V$48+4*权重!V$50+(数据!AF553-10)*权重!V$52              )  )</f>
        <v>6.8250000000000011</v>
      </c>
      <c r="AG553" s="16">
        <f>IF( 数据!AG553&lt;=6,(数据!AG553-1)*权重!W$48,              IF(数据!AG553&lt;=12, 5*权重!W$48+(数据!AG553-6)*权重!W$49,                              5*权重!W$48+6*权重!W$49+(数据!AG553-12)*权重!W$51              )
 )</f>
        <v>3.3</v>
      </c>
      <c r="AH553" s="16">
        <f>IF( 数据!AH553&lt;=6,(数据!AH553-1)*权重!X$48,              IF(数据!AH553&lt;=10, 5*权重!X$48+(数据!AH553-4)*权重!X$50,                              5*权重!X$48+4*权重!X$50+(数据!AH553-10)*权重!X$52              )  )</f>
        <v>-0.16249999999999998</v>
      </c>
      <c r="AI553" s="16">
        <f>IF( 数据!AI553&lt;=6,(数据!AI553-1)*权重!Y$48,              IF(数据!AI553&lt;=12, 5*权重!Y$48+(数据!AI553-6)*权重!Y$49,                              5*权重!Y$48+6*权重!Y$49+(数据!AI553-12)*权重!Y$51              )
 )</f>
        <v>0.26666666666666666</v>
      </c>
      <c r="AJ553" s="16">
        <f>IF( 数据!AJ553&lt;=6,(数据!AJ553-1)*权重!Z$48,              IF(数据!AJ553&lt;=10, 5*权重!Z$48+(数据!AJ553-4)*权重!Z$50,                              5*权重!Z$48+4*权重!Z$50+(数据!AJ553-10)*权重!Z$52              )  )</f>
        <v>11.012499999999999</v>
      </c>
      <c r="AK553" s="16">
        <f>IF( 数据!AK553&lt;=6,(数据!AK553-1)*权重!AA$48,              IF(数据!AK553&lt;=10, 5*权重!AA$48+(数据!AK553-4)*权重!AA$50,                              5*权重!AA$48+4*权重!AA$50+(数据!AK553-10)*权重!AA$52              )  )</f>
        <v>-1.2750000000000001</v>
      </c>
      <c r="AL553" s="16">
        <f>IF( 数据!AL553&lt;=6,(数据!AL553-1)*权重!AB$48,              IF(数据!AL553&lt;=12, 5*权重!AB$48+(数据!AL553-6)*权重!AB$49,                              5*权重!AB$48+6*权重!AB$49+(数据!AL553-12)*权重!AB$51              )
 )</f>
        <v>13.5</v>
      </c>
      <c r="AM553" s="16">
        <f>IF( 数据!AM553&lt;=6,(数据!AM553-1)*权重!AC$48,              IF(数据!AM553&lt;=12, 5*权重!AC$48+(数据!AM553-6)*权重!AC$49,                              5*权重!AC$48+6*权重!AC$49+(数据!AM553-12)*权重!AC$51              )
 )</f>
        <v>9.2333333333333343</v>
      </c>
      <c r="AN553" s="16">
        <f>IF( 数据!AN553&lt;=6,(数据!AN553-1)*权重!AD$48,              IF(数据!AN553&lt;=12, 5*权重!AD$48+(数据!AN553-6)*权重!AD$49,                              5*权重!AD$48+6*权重!AD$49+(数据!AN553-12)*权重!AD$51              )
 )</f>
        <v>77.333333333333329</v>
      </c>
      <c r="AO553" s="16">
        <f>IF( 数据!AO553&lt;=6,(数据!AO553-1)*权重!AE$48,              IF(数据!AO553&lt;=12, 5*权重!AE$48+(数据!AO553-6)*权重!AE$49,                              5*权重!AE$48+6*权重!AE$49+(数据!AO553-12)*权重!AE$51              )
 )</f>
        <v>9.7333333333333343</v>
      </c>
      <c r="AP553" s="16">
        <f>IF( 数据!AP553&lt;=6,(数据!AP553-1)*权重!AF$48,              IF(数据!AP553&lt;=12, 5*权重!AF$48+(数据!AP553-6)*权重!AF$49,                              5*权重!AF$48+6*权重!AF$49+(数据!AP553-12)*权重!AF$51              )
 )</f>
        <v>16.399999999999999</v>
      </c>
      <c r="AQ553" s="16">
        <f>IF( 数据!AQ553&lt;=6,(数据!AQ553-1)*权重!AG$48,              IF(数据!AQ553&lt;=12, 5*权重!AG$48+(数据!AQ553-6)*权重!AG$49,                              5*权重!AG$48+6*权重!AG$49+(数据!AQ553-12)*权重!AG$51              )
 )</f>
        <v>18.833333333333336</v>
      </c>
      <c r="AR553" s="16">
        <f>IF( 数据!AR553&lt;=6,(数据!AR553-1)*权重!AH$48,              IF(数据!AR553&lt;=12, 5*权重!AH$48+(数据!AR553-6)*权重!AH$49,                              5*权重!AH$48+6*权重!AH$49+(数据!AR553-12)*权重!AH$51              )
 )</f>
        <v>11.716666666666665</v>
      </c>
      <c r="AS553" s="16">
        <f>IF( 数据!AS553&lt;=6,(数据!AS553-1)*权重!AI$48,              IF(数据!AS553&lt;=12, 5*权重!AI$48+(数据!AS553-6)*权重!AI$49,                              5*权重!AI$48+6*权重!AI$49+(数据!AS553-12)*权重!AI$51              )
 )</f>
        <v>4.416666666666667</v>
      </c>
      <c r="AT553" s="16">
        <f>IF( 数据!AT553&lt;=6,(数据!AT553-1)*权重!AJ$48,              IF(数据!AT553&lt;=12, 5*权重!AJ$48+(数据!AT553-6)*权重!AJ$49,                              5*权重!AJ$48+6*权重!AJ$49+(数据!AT553-12)*权重!AJ$51              )
 )</f>
        <v>76.75</v>
      </c>
      <c r="AU553" s="16">
        <f>IF( 数据!AU553&lt;=6,(数据!AU553-1)*权重!AK$48,              IF(数据!AU553&lt;=12, 5*权重!AK$48+(数据!AU553-6)*权重!AK$49,                              5*权重!AK$48+6*权重!AK$49+(数据!AU553-12)*权重!AK$51              )
 )</f>
        <v>14.499999999999998</v>
      </c>
      <c r="AV553" s="16">
        <f>IF( 数据!AV553&lt;=6,(数据!AV553-1)*权重!AL$48,              IF(数据!AV553&lt;=10, 5*权重!AL$48+(数据!AV553-4)*权重!AL$50,                              5*权重!AL$48+4*权重!AL$50+(数据!AV553-10)*权重!AL$52              )  )</f>
        <v>3.4</v>
      </c>
      <c r="AW553" s="16">
        <f>IF( 数据!AW553&lt;=6,(数据!AW553-1)*权重!AM$48,              IF(数据!AW553&lt;=10, 5*权重!AM$48+(数据!AW553-4)*权重!AM$50,                              5*权重!AM$48+4*权重!AM$50+(数据!AW553-10)*权重!AM$52              )  )</f>
        <v>4.2</v>
      </c>
      <c r="AX553" s="16">
        <f>IF( 数据!AX553&lt;=6,(数据!AX553-1)*权重!AN$48,              IF(数据!AX553&lt;=10, 5*权重!AN$48+(数据!AX553-4)*权重!AN$50,                              5*权重!AN$48+4*权重!AN$50+(数据!AX553-10)*权重!AN$52              )  )</f>
        <v>22.912499999999998</v>
      </c>
      <c r="AY553" s="8">
        <v>2</v>
      </c>
      <c r="AZ553" s="8">
        <v>1</v>
      </c>
      <c r="BA553" s="8">
        <v>2</v>
      </c>
      <c r="BB553" s="8">
        <v>4</v>
      </c>
      <c r="BC553" s="8">
        <v>3</v>
      </c>
      <c r="BD553" s="8">
        <v>1</v>
      </c>
      <c r="BE553" s="8">
        <v>3</v>
      </c>
      <c r="BF553" s="8">
        <v>1</v>
      </c>
      <c r="BG553" s="8">
        <v>1</v>
      </c>
      <c r="BH553" s="8">
        <v>3</v>
      </c>
      <c r="BI553" s="8">
        <v>2</v>
      </c>
      <c r="BJ553" s="8" t="s">
        <v>26</v>
      </c>
      <c r="BK553" s="8" t="s">
        <v>20</v>
      </c>
      <c r="BL553" s="8">
        <v>16</v>
      </c>
      <c r="BM553" s="8" t="s">
        <v>26</v>
      </c>
      <c r="BN553" s="8"/>
      <c r="BO553" s="8">
        <v>27</v>
      </c>
      <c r="BP553" s="34">
        <v>48029</v>
      </c>
      <c r="BQ553" s="8" t="s">
        <v>21</v>
      </c>
      <c r="BR553" s="8" t="s">
        <v>156</v>
      </c>
    </row>
    <row r="554" spans="1:70" ht="15.5" thickBot="1" x14ac:dyDescent="0.35">
      <c r="A554" s="8" t="s">
        <v>26</v>
      </c>
      <c r="B554" s="16">
        <f t="shared" si="21"/>
        <v>424.08250000000004</v>
      </c>
      <c r="C554" s="8" t="s">
        <v>908</v>
      </c>
      <c r="D554" s="8" t="s">
        <v>154</v>
      </c>
      <c r="E554" s="33">
        <v>1</v>
      </c>
      <c r="F554" s="8">
        <v>0</v>
      </c>
      <c r="G554" s="8" t="s">
        <v>155</v>
      </c>
      <c r="H554" s="8" t="s">
        <v>31</v>
      </c>
      <c r="I554" s="8">
        <v>24</v>
      </c>
      <c r="J554" s="8">
        <v>143</v>
      </c>
      <c r="K554" s="8">
        <v>155</v>
      </c>
      <c r="L554" s="16">
        <f>IF( 数据!L554&lt;=6,(数据!L554-1)*权重!B$48,              IF(数据!L554&lt;=12, 5*权重!B$48+(数据!L554-6)*权重!B$49,                              5*权重!B$48+6*权重!B$49+(数据!L554-12)*权重!B$51              )
 )</f>
        <v>3.4666666666666668</v>
      </c>
      <c r="M554" s="16">
        <f>IF( 数据!M554&lt;=6,(数据!M554-1)*权重!C$48,              IF(数据!M554&lt;=12, 5*权重!C$48+(数据!M554-6)*权重!C$49,                              5*权重!C$48+6*权重!C$49+(数据!M554-12)*权重!C$51              )
 )</f>
        <v>2.1</v>
      </c>
      <c r="N554" s="16">
        <f>IF( 数据!N554&lt;=6,(数据!N554-1)*权重!D$48,              IF(数据!N554&lt;=12, 5*权重!D$48+(数据!N554-6)*权重!D$49,                              5*权重!D$48+6*权重!D$49+(数据!N554-12)*权重!D$51              )
 )</f>
        <v>0.27</v>
      </c>
      <c r="O554" s="16">
        <f>IF( 数据!O554&lt;=6,(数据!O554-1)*权重!E$48,              IF(数据!O554&lt;=12, 5*权重!E$48+(数据!O554-6)*权重!E$49,                              5*权重!E$48+6*权重!E$49+(数据!O554-12)*权重!E$51              )
 )</f>
        <v>0</v>
      </c>
      <c r="P554" s="16">
        <f>IF( 数据!P554&lt;=6,(数据!P554-1)*权重!F$48,              IF(数据!P554&lt;=12, 5*权重!F$48+(数据!P554-6)*权重!F$49,                              5*权重!F$48+6*权重!F$49+(数据!P554-12)*权重!F$51              )
 )</f>
        <v>-3.1166666666666663</v>
      </c>
      <c r="Q554" s="16">
        <f>IF( 数据!Q554&lt;=6,(数据!Q554-1)*权重!G$48,              IF(数据!Q554&lt;=12, 5*权重!G$48+(数据!Q554-6)*权重!G$49,                              5*权重!G$48+6*权重!G$49+(数据!Q554-12)*权重!G$51              )
 )</f>
        <v>0</v>
      </c>
      <c r="R554" s="16">
        <f>IF( 数据!R554&lt;=6,(数据!R554-1)*权重!H$48,              IF(数据!R554&lt;=12, 5*权重!H$48+(数据!R554-6)*权重!H$49,                              5*权重!H$48+6*权重!H$49+(数据!R554-12)*权重!H$51              )
 )</f>
        <v>0</v>
      </c>
      <c r="S554" s="16">
        <f>IF( 数据!S554&lt;=6,(数据!S554-1)*权重!I$48,              IF(数据!S554&lt;=12, 5*权重!I$48+(数据!S554-6)*权重!I$49,                              5*权重!I$48+6*权重!I$49+(数据!S554-12)*权重!I$51              )
 )</f>
        <v>13.666666666666666</v>
      </c>
      <c r="T554" s="16">
        <f>IF( 数据!T554&lt;=6,(数据!T554-1)*权重!J$48,              IF(数据!T554&lt;=12, 5*权重!J$48+(数据!T554-6)*权重!J$49,                              5*权重!J$48+6*权重!J$49+(数据!T554-12)*权重!J$51              )
 )</f>
        <v>1.7999999999999998</v>
      </c>
      <c r="U554" s="16">
        <f>IF( 数据!U554&lt;=6,(数据!U554-1)*权重!K$48,              IF(数据!U554&lt;=12, 5*权重!K$48+(数据!U554-6)*权重!K$49,                              5*权重!K$48+6*权重!K$49+(数据!U554-12)*权重!K$51              )
 )</f>
        <v>0</v>
      </c>
      <c r="V554" s="16">
        <f>IF( 数据!V554&lt;=6,(数据!V554-1)*权重!L$48,              IF(数据!V554&lt;=12, 5*权重!L$48+(数据!V554-6)*权重!L$49,                              5*权重!L$48+6*权重!L$49+(数据!V554-12)*权重!L$51              )
 )</f>
        <v>6.0333333333333341</v>
      </c>
      <c r="W554" s="16">
        <f>IF( 数据!W554&lt;=6,(数据!W554-1)*权重!M$48,              IF(数据!W554&lt;=12, 5*权重!M$48+(数据!W554-6)*权重!M$49,                              5*权重!M$48+6*权重!M$49+(数据!W554-12)*权重!M$51              )
 )</f>
        <v>-0.5</v>
      </c>
      <c r="X554" s="16">
        <f>IF( 数据!X554&lt;=6,(数据!X554-1)*权重!N$48,              IF(数据!X554&lt;=12, 5*权重!N$48+(数据!X554-6)*权重!N$49,                              5*权重!N$48+6*权重!N$49+(数据!X554-12)*权重!N$51              )
 )</f>
        <v>3.1999999999999997</v>
      </c>
      <c r="Y554" s="16">
        <f>IF( 数据!Y554&lt;=6,(数据!Y554-1)*权重!O$48,              IF(数据!Y554&lt;=12, 5*权重!O$48+(数据!Y554-6)*权重!O$49,                              5*权重!O$48+6*权重!O$49+(数据!Y554-12)*权重!O$51              )
 )</f>
        <v>1.2</v>
      </c>
      <c r="Z554" s="16">
        <f>IF( 数据!Z554&lt;=6,(数据!Z554-1)*权重!P$48,              IF(数据!Z554&lt;=10, 5*权重!P$48+(数据!Z554-4)*权重!P$50,                              5*权重!P$48+4*权重!P$50+(数据!Z554-10)*权重!P$52              )  )</f>
        <v>-1.4750000000000001</v>
      </c>
      <c r="AA554" s="16">
        <f>IF( 数据!AA554&lt;=6,(数据!AA554-1)*权重!Q$48,              IF(数据!AA554&lt;=12, 5*权重!Q$48+(数据!AA554-6)*权重!Q$49,                              5*权重!Q$48+6*权重!Q$49+(数据!AA554-12)*权重!Q$51              )
 )</f>
        <v>5.833333333333333</v>
      </c>
      <c r="AB554" s="16">
        <f>IF( 数据!AB554&lt;=6,(数据!AB554-1)*权重!R$48,              IF(数据!AB554&lt;=10, 5*权重!R$48+(数据!AB554-4)*权重!R$50,                              5*权重!R$48+4*权重!R$50+(数据!AB554-10)*权重!R$52              )  )</f>
        <v>56.75</v>
      </c>
      <c r="AC554" s="16">
        <f>IF( 数据!AC554&lt;=6,(数据!AC554-1)*权重!S$48,              IF(数据!AC554&lt;=12, 5*权重!S$48+(数据!AC554-6)*权重!S$49,                              5*权重!S$48+6*权重!S$49+(数据!AC554-12)*权重!S$51              )
 )</f>
        <v>20.866666666666667</v>
      </c>
      <c r="AD554" s="16">
        <f>IF( 数据!AD554&lt;=6,(数据!AD554-1)*权重!T$48,              IF(数据!AD554&lt;=12, 5*权重!T$48+(数据!AD554-6)*权重!T$49,                              5*权重!T$48+6*权重!T$49+(数据!AD554-12)*权重!T$51              )
 )</f>
        <v>-1.2333333333333329</v>
      </c>
      <c r="AE554" s="16">
        <f>IF( 数据!AE554&lt;=6,(数据!AE554-1)*权重!U$48,              IF(数据!AE554&lt;=10, 5*权重!U$48+(数据!AE554-4)*权重!U$50,                              5*权重!U$48+4*权重!U$50+(数据!AE554-10)*权重!U$52              )  )</f>
        <v>-0.5999999999999992</v>
      </c>
      <c r="AF554" s="16">
        <f>IF( 数据!AF554&lt;=6,(数据!AF554-1)*权重!V$48,              IF(数据!AF554&lt;=10, 5*权重!V$48+(数据!AF554-4)*权重!V$50,                              5*权重!V$48+4*权重!V$50+(数据!AF554-10)*权重!V$52              )  )</f>
        <v>7.3500000000000005</v>
      </c>
      <c r="AG554" s="16">
        <f>IF( 数据!AG554&lt;=6,(数据!AG554-1)*权重!W$48,              IF(数据!AG554&lt;=12, 5*权重!W$48+(数据!AG554-6)*权重!W$49,                              5*权重!W$48+6*权重!W$49+(数据!AG554-12)*权重!W$51              )
 )</f>
        <v>3.3</v>
      </c>
      <c r="AH554" s="16">
        <f>IF( 数据!AH554&lt;=6,(数据!AH554-1)*权重!X$48,              IF(数据!AH554&lt;=10, 5*权重!X$48+(数据!AH554-4)*权重!X$50,                              5*权重!X$48+4*权重!X$50+(数据!AH554-10)*权重!X$52              )  )</f>
        <v>6.25E-2</v>
      </c>
      <c r="AI554" s="16">
        <f>IF( 数据!AI554&lt;=6,(数据!AI554-1)*权重!Y$48,              IF(数据!AI554&lt;=12, 5*权重!Y$48+(数据!AI554-6)*权重!Y$49,                              5*权重!Y$48+6*权重!Y$49+(数据!AI554-12)*权重!Y$51              )
 )</f>
        <v>0.16666666666666669</v>
      </c>
      <c r="AJ554" s="16">
        <f>IF( 数据!AJ554&lt;=6,(数据!AJ554-1)*权重!Z$48,              IF(数据!AJ554&lt;=10, 5*权重!Z$48+(数据!AJ554-4)*权重!Z$50,                              5*权重!Z$48+4*权重!Z$50+(数据!AJ554-10)*权重!Z$52              )  )</f>
        <v>9.8375000000000004</v>
      </c>
      <c r="AK554" s="16">
        <f>IF( 数据!AK554&lt;=6,(数据!AK554-1)*权重!AA$48,              IF(数据!AK554&lt;=10, 5*权重!AA$48+(数据!AK554-4)*权重!AA$50,                              5*权重!AA$48+4*权重!AA$50+(数据!AK554-10)*权重!AA$52              )  )</f>
        <v>-0.57500000000000018</v>
      </c>
      <c r="AL554" s="16">
        <f>IF( 数据!AL554&lt;=6,(数据!AL554-1)*权重!AB$48,              IF(数据!AL554&lt;=12, 5*权重!AB$48+(数据!AL554-6)*权重!AB$49,                              5*权重!AB$48+6*权重!AB$49+(数据!AL554-12)*权重!AB$51              )
 )</f>
        <v>14.4</v>
      </c>
      <c r="AM554" s="16">
        <f>IF( 数据!AM554&lt;=6,(数据!AM554-1)*权重!AC$48,              IF(数据!AM554&lt;=12, 5*权重!AC$48+(数据!AM554-6)*权重!AC$49,                              5*权重!AC$48+6*权重!AC$49+(数据!AM554-12)*权重!AC$51              )
 )</f>
        <v>9.6</v>
      </c>
      <c r="AN554" s="16">
        <f>IF( 数据!AN554&lt;=6,(数据!AN554-1)*权重!AD$48,              IF(数据!AN554&lt;=12, 5*权重!AD$48+(数据!AN554-6)*权重!AD$49,                              5*权重!AD$48+6*权重!AD$49+(数据!AN554-12)*权重!AD$51              )
 )</f>
        <v>72.604166666666671</v>
      </c>
      <c r="AO554" s="16">
        <f>IF( 数据!AO554&lt;=6,(数据!AO554-1)*权重!AE$48,              IF(数据!AO554&lt;=12, 5*权重!AE$48+(数据!AO554-6)*权重!AE$49,                              5*权重!AE$48+6*权重!AE$49+(数据!AO554-12)*权重!AE$51              )
 )</f>
        <v>20.3</v>
      </c>
      <c r="AP554" s="16">
        <f>IF( 数据!AP554&lt;=6,(数据!AP554-1)*权重!AF$48,              IF(数据!AP554&lt;=12, 5*权重!AF$48+(数据!AP554-6)*权重!AF$49,                              5*权重!AF$48+6*权重!AF$49+(数据!AP554-12)*权重!AF$51              )
 )</f>
        <v>15.433333333333334</v>
      </c>
      <c r="AQ554" s="16">
        <f>IF( 数据!AQ554&lt;=6,(数据!AQ554-1)*权重!AG$48,              IF(数据!AQ554&lt;=12, 5*权重!AG$48+(数据!AQ554-6)*权重!AG$49,                              5*权重!AG$48+6*权重!AG$49+(数据!AQ554-12)*权重!AG$51              )
 )</f>
        <v>18.833333333333336</v>
      </c>
      <c r="AR554" s="16">
        <f>IF( 数据!AR554&lt;=6,(数据!AR554-1)*权重!AH$48,              IF(数据!AR554&lt;=12, 5*权重!AH$48+(数据!AR554-6)*权重!AH$49,                              5*权重!AH$48+6*权重!AH$49+(数据!AR554-12)*权重!AH$51              )
 )</f>
        <v>15.733333333333333</v>
      </c>
      <c r="AS554" s="16">
        <f>IF( 数据!AS554&lt;=6,(数据!AS554-1)*权重!AI$48,              IF(数据!AS554&lt;=12, 5*权重!AI$48+(数据!AS554-6)*权重!AI$49,                              5*权重!AI$48+6*权重!AI$49+(数据!AS554-12)*权重!AI$51              )
 )</f>
        <v>8.5500000000000007</v>
      </c>
      <c r="AT554" s="16">
        <f>IF( 数据!AT554&lt;=6,(数据!AT554-1)*权重!AJ$48,              IF(数据!AT554&lt;=12, 5*权重!AJ$48+(数据!AT554-6)*权重!AJ$49,                              5*权重!AJ$48+6*权重!AJ$49+(数据!AT554-12)*权重!AJ$51              )
 )</f>
        <v>76.75</v>
      </c>
      <c r="AU554" s="16">
        <f>IF( 数据!AU554&lt;=6,(数据!AU554-1)*权重!AK$48,              IF(数据!AU554&lt;=12, 5*权重!AK$48+(数据!AU554-6)*权重!AK$49,                              5*权重!AK$48+6*权重!AK$49+(数据!AU554-12)*权重!AK$51              )
 )</f>
        <v>14.799999999999999</v>
      </c>
      <c r="AV554" s="16">
        <f>IF( 数据!AV554&lt;=6,(数据!AV554-1)*权重!AL$48,              IF(数据!AV554&lt;=10, 5*权重!AL$48+(数据!AV554-4)*权重!AL$50,                              5*权重!AL$48+4*权重!AL$50+(数据!AV554-10)*权重!AL$52              )  )</f>
        <v>2.9749999999999996</v>
      </c>
      <c r="AW554" s="16">
        <f>IF( 数据!AW554&lt;=6,(数据!AW554-1)*权重!AM$48,              IF(数据!AW554&lt;=10, 5*权重!AM$48+(数据!AW554-4)*权重!AM$50,                              5*权重!AM$48+4*权重!AM$50+(数据!AW554-10)*权重!AM$52              )  )</f>
        <v>4.2</v>
      </c>
      <c r="AX554" s="16">
        <f>IF( 数据!AX554&lt;=6,(数据!AX554-1)*权重!AN$48,              IF(数据!AX554&lt;=10, 5*权重!AN$48+(数据!AX554-4)*权重!AN$50,                              5*权重!AN$48+4*权重!AN$50+(数据!AX554-10)*权重!AN$52              )  )</f>
        <v>21.5</v>
      </c>
      <c r="AY554" s="8">
        <v>1</v>
      </c>
      <c r="AZ554" s="8">
        <v>1</v>
      </c>
      <c r="BA554" s="8">
        <v>2</v>
      </c>
      <c r="BB554" s="8">
        <v>1</v>
      </c>
      <c r="BC554" s="8">
        <v>1</v>
      </c>
      <c r="BD554" s="8">
        <v>2</v>
      </c>
      <c r="BE554" s="8">
        <v>2</v>
      </c>
      <c r="BF554" s="8">
        <v>3</v>
      </c>
      <c r="BG554" s="8">
        <v>2</v>
      </c>
      <c r="BH554" s="8">
        <v>2</v>
      </c>
      <c r="BI554" s="8">
        <v>4</v>
      </c>
      <c r="BJ554" s="8" t="s">
        <v>26</v>
      </c>
      <c r="BK554" s="8" t="s">
        <v>20</v>
      </c>
      <c r="BL554" s="8">
        <v>16</v>
      </c>
      <c r="BM554" s="8" t="s">
        <v>26</v>
      </c>
      <c r="BN554" s="8"/>
      <c r="BO554" s="8">
        <v>4</v>
      </c>
      <c r="BP554" s="34">
        <v>47299</v>
      </c>
      <c r="BQ554" s="8" t="s">
        <v>21</v>
      </c>
      <c r="BR554" s="8" t="s">
        <v>156</v>
      </c>
    </row>
    <row r="555" spans="1:70" ht="15.5" thickBot="1" x14ac:dyDescent="0.35">
      <c r="A555" s="8" t="s">
        <v>26</v>
      </c>
      <c r="B555" s="16">
        <f t="shared" si="21"/>
        <v>401.21583333333331</v>
      </c>
      <c r="C555" s="8" t="s">
        <v>909</v>
      </c>
      <c r="D555" s="8" t="s">
        <v>154</v>
      </c>
      <c r="E555" s="33">
        <v>1</v>
      </c>
      <c r="F555" s="8">
        <v>0</v>
      </c>
      <c r="G555" s="8" t="s">
        <v>19</v>
      </c>
      <c r="H555" s="8" t="s">
        <v>138</v>
      </c>
      <c r="I555" s="8">
        <v>22</v>
      </c>
      <c r="J555" s="8">
        <v>136</v>
      </c>
      <c r="K555" s="8">
        <v>159</v>
      </c>
      <c r="L555" s="16">
        <f>IF( 数据!L555&lt;=6,(数据!L555-1)*权重!B$48,              IF(数据!L555&lt;=12, 5*权重!B$48+(数据!L555-6)*权重!B$49,                              5*权重!B$48+6*权重!B$49+(数据!L555-12)*权重!B$51              )
 )</f>
        <v>3.4666666666666668</v>
      </c>
      <c r="M555" s="16">
        <f>IF( 数据!M555&lt;=6,(数据!M555-1)*权重!C$48,              IF(数据!M555&lt;=12, 5*权重!C$48+(数据!M555-6)*权重!C$49,                              5*权重!C$48+6*权重!C$49+(数据!M555-12)*权重!C$51              )
 )</f>
        <v>0.90000000000000013</v>
      </c>
      <c r="N555" s="16">
        <f>IF( 数据!N555&lt;=6,(数据!N555-1)*权重!D$48,              IF(数据!N555&lt;=12, 5*权重!D$48+(数据!N555-6)*权重!D$49,                              5*权重!D$48+6*权重!D$49+(数据!N555-12)*权重!D$51              )
 )</f>
        <v>0.52833333333333332</v>
      </c>
      <c r="O555" s="16">
        <f>IF( 数据!O555&lt;=6,(数据!O555-1)*权重!E$48,              IF(数据!O555&lt;=12, 5*权重!E$48+(数据!O555-6)*权重!E$49,                              5*权重!E$48+6*权重!E$49+(数据!O555-12)*权重!E$51              )
 )</f>
        <v>0</v>
      </c>
      <c r="P555" s="16">
        <f>IF( 数据!P555&lt;=6,(数据!P555-1)*权重!F$48,              IF(数据!P555&lt;=12, 5*权重!F$48+(数据!P555-6)*权重!F$49,                              5*权重!F$48+6*权重!F$49+(数据!P555-12)*权重!F$51              )
 )</f>
        <v>-2.3499999999999996</v>
      </c>
      <c r="Q555" s="16">
        <f>IF( 数据!Q555&lt;=6,(数据!Q555-1)*权重!G$48,              IF(数据!Q555&lt;=12, 5*权重!G$48+(数据!Q555-6)*权重!G$49,                              5*权重!G$48+6*权重!G$49+(数据!Q555-12)*权重!G$51              )
 )</f>
        <v>0</v>
      </c>
      <c r="R555" s="16">
        <f>IF( 数据!R555&lt;=6,(数据!R555-1)*权重!H$48,              IF(数据!R555&lt;=12, 5*权重!H$48+(数据!R555-6)*权重!H$49,                              5*权重!H$48+6*权重!H$49+(数据!R555-12)*权重!H$51              )
 )</f>
        <v>0</v>
      </c>
      <c r="S555" s="16">
        <f>IF( 数据!S555&lt;=6,(数据!S555-1)*权重!I$48,              IF(数据!S555&lt;=12, 5*权重!I$48+(数据!S555-6)*权重!I$49,                              5*权重!I$48+6*权重!I$49+(数据!S555-12)*权重!I$51              )
 )</f>
        <v>19.299999999999997</v>
      </c>
      <c r="T555" s="16">
        <f>IF( 数据!T555&lt;=6,(数据!T555-1)*权重!J$48,              IF(数据!T555&lt;=12, 5*权重!J$48+(数据!T555-6)*权重!J$49,                              5*权重!J$48+6*权重!J$49+(数据!T555-12)*权重!J$51              )
 )</f>
        <v>2.2666666666666666</v>
      </c>
      <c r="U555" s="16">
        <f>IF( 数据!U555&lt;=6,(数据!U555-1)*权重!K$48,              IF(数据!U555&lt;=12, 5*权重!K$48+(数据!U555-6)*权重!K$49,                              5*权重!K$48+6*权重!K$49+(数据!U555-12)*权重!K$51              )
 )</f>
        <v>0</v>
      </c>
      <c r="V555" s="16">
        <f>IF( 数据!V555&lt;=6,(数据!V555-1)*权重!L$48,              IF(数据!V555&lt;=12, 5*权重!L$48+(数据!V555-6)*权重!L$49,                              5*权重!L$48+6*权重!L$49+(数据!V555-12)*权重!L$51              )
 )</f>
        <v>7.5000000000000009</v>
      </c>
      <c r="W555" s="16">
        <f>IF( 数据!W555&lt;=6,(数据!W555-1)*权重!M$48,              IF(数据!W555&lt;=12, 5*权重!M$48+(数据!W555-6)*权重!M$49,                              5*权重!M$48+6*权重!M$49+(数据!W555-12)*权重!M$51              )
 )</f>
        <v>0.76666666666666661</v>
      </c>
      <c r="X555" s="16">
        <f>IF( 数据!X555&lt;=6,(数据!X555-1)*权重!N$48,              IF(数据!X555&lt;=12, 5*权重!N$48+(数据!X555-6)*权重!N$49,                              5*权重!N$48+6*权重!N$49+(数据!X555-12)*权重!N$51              )
 )</f>
        <v>2.2166666666666663</v>
      </c>
      <c r="Y555" s="16">
        <f>IF( 数据!Y555&lt;=6,(数据!Y555-1)*权重!O$48,              IF(数据!Y555&lt;=12, 5*权重!O$48+(数据!Y555-6)*权重!O$49,                              5*权重!O$48+6*权重!O$49+(数据!Y555-12)*权重!O$51              )
 )</f>
        <v>1.6166666666666667</v>
      </c>
      <c r="Z555" s="16">
        <f>IF( 数据!Z555&lt;=6,(数据!Z555-1)*权重!P$48,              IF(数据!Z555&lt;=10, 5*权重!P$48+(数据!Z555-4)*权重!P$50,                              5*权重!P$48+4*权重!P$50+(数据!Z555-10)*权重!P$52              )  )</f>
        <v>-0.72500000000000009</v>
      </c>
      <c r="AA555" s="16">
        <f>IF( 数据!AA555&lt;=6,(数据!AA555-1)*权重!Q$48,              IF(数据!AA555&lt;=12, 5*权重!Q$48+(数据!AA555-6)*权重!Q$49,                              5*权重!Q$48+6*权重!Q$49+(数据!AA555-12)*权重!Q$51              )
 )</f>
        <v>6.2333333333333325</v>
      </c>
      <c r="AB555" s="16">
        <f>IF( 数据!AB555&lt;=6,(数据!AB555-1)*权重!R$48,              IF(数据!AB555&lt;=10, 5*权重!R$48+(数据!AB555-4)*权重!R$50,                              5*权重!R$48+4*权重!R$50+(数据!AB555-10)*权重!R$52              )  )</f>
        <v>54.5</v>
      </c>
      <c r="AC555" s="16">
        <f>IF( 数据!AC555&lt;=6,(数据!AC555-1)*权重!S$48,              IF(数据!AC555&lt;=12, 5*权重!S$48+(数据!AC555-6)*权重!S$49,                              5*权重!S$48+6*权重!S$49+(数据!AC555-12)*权重!S$51              )
 )</f>
        <v>18.75</v>
      </c>
      <c r="AD555" s="16">
        <f>IF( 数据!AD555&lt;=6,(数据!AD555-1)*权重!T$48,              IF(数据!AD555&lt;=12, 5*权重!T$48+(数据!AD555-6)*权重!T$49,                              5*权重!T$48+6*权重!T$49+(数据!AD555-12)*权重!T$51              )
 )</f>
        <v>-1.5999999999999996</v>
      </c>
      <c r="AE555" s="16">
        <f>IF( 数据!AE555&lt;=6,(数据!AE555-1)*权重!U$48,              IF(数据!AE555&lt;=10, 5*权重!U$48+(数据!AE555-4)*权重!U$50,                              5*权重!U$48+4*权重!U$50+(数据!AE555-10)*权重!U$52              )  )</f>
        <v>-3.2749999999999995</v>
      </c>
      <c r="AF555" s="16">
        <f>IF( 数据!AF555&lt;=6,(数据!AF555-1)*权重!V$48,              IF(数据!AF555&lt;=10, 5*权重!V$48+(数据!AF555-4)*权重!V$50,                              5*权重!V$48+4*权重!V$50+(数据!AF555-10)*权重!V$52              )  )</f>
        <v>6.8250000000000011</v>
      </c>
      <c r="AG555" s="16">
        <f>IF( 数据!AG555&lt;=6,(数据!AG555-1)*权重!W$48,              IF(数据!AG555&lt;=12, 5*权重!W$48+(数据!AG555-6)*权重!W$49,                              5*权重!W$48+6*权重!W$49+(数据!AG555-12)*权重!W$51              )
 )</f>
        <v>3.4999999999999996</v>
      </c>
      <c r="AH555" s="16">
        <f>IF( 数据!AH555&lt;=6,(数据!AH555-1)*权重!X$48,              IF(数据!AH555&lt;=10, 5*权重!X$48+(数据!AH555-4)*权重!X$50,                              5*权重!X$48+4*权重!X$50+(数据!AH555-10)*权重!X$52              )  )</f>
        <v>-0.27500000000000002</v>
      </c>
      <c r="AI555" s="16">
        <f>IF( 数据!AI555&lt;=6,(数据!AI555-1)*权重!Y$48,              IF(数据!AI555&lt;=12, 5*权重!Y$48+(数据!AI555-6)*权重!Y$49,                              5*权重!Y$48+6*权重!Y$49+(数据!AI555-12)*权重!Y$51              )
 )</f>
        <v>0.26666666666666666</v>
      </c>
      <c r="AJ555" s="16">
        <f>IF( 数据!AJ555&lt;=6,(数据!AJ555-1)*权重!Z$48,              IF(数据!AJ555&lt;=10, 5*权重!Z$48+(数据!AJ555-4)*权重!Z$50,                              5*权重!Z$48+4*权重!Z$50+(数据!AJ555-10)*权重!Z$52              )  )</f>
        <v>8.6625000000000014</v>
      </c>
      <c r="AK555" s="16">
        <f>IF( 数据!AK555&lt;=6,(数据!AK555-1)*权重!AA$48,              IF(数据!AK555&lt;=10, 5*权重!AA$48+(数据!AK555-4)*权重!AA$50,                              5*权重!AA$48+4*权重!AA$50+(数据!AK555-10)*权重!AA$52              )  )</f>
        <v>-1.625</v>
      </c>
      <c r="AL555" s="16">
        <f>IF( 数据!AL555&lt;=6,(数据!AL555-1)*权重!AB$48,              IF(数据!AL555&lt;=12, 5*权重!AB$48+(数据!AL555-6)*权重!AB$49,                              5*权重!AB$48+6*权重!AB$49+(数据!AL555-12)*权重!AB$51              )
 )</f>
        <v>13.5</v>
      </c>
      <c r="AM555" s="16">
        <f>IF( 数据!AM555&lt;=6,(数据!AM555-1)*权重!AC$48,              IF(数据!AM555&lt;=12, 5*权重!AC$48+(数据!AM555-6)*权重!AC$49,                              5*权重!AC$48+6*权重!AC$49+(数据!AM555-12)*权重!AC$51              )
 )</f>
        <v>8.8666666666666671</v>
      </c>
      <c r="AN555" s="16">
        <f>IF( 数据!AN555&lt;=6,(数据!AN555-1)*权重!AD$48,              IF(数据!AN555&lt;=12, 5*权重!AD$48+(数据!AN555-6)*权重!AD$49,                              5*权重!AD$48+6*权重!AD$49+(数据!AN555-12)*权重!AD$51              )
 )</f>
        <v>82.0625</v>
      </c>
      <c r="AO555" s="16">
        <f>IF( 数据!AO555&lt;=6,(数据!AO555-1)*权重!AE$48,              IF(数据!AO555&lt;=12, 5*权重!AE$48+(数据!AO555-6)*权重!AE$49,                              5*权重!AE$48+6*权重!AE$49+(数据!AO555-12)*权重!AE$51              )
 )</f>
        <v>6.9666666666666668</v>
      </c>
      <c r="AP555" s="16">
        <f>IF( 数据!AP555&lt;=6,(数据!AP555-1)*权重!AF$48,              IF(数据!AP555&lt;=12, 5*权重!AF$48+(数据!AP555-6)*权重!AF$49,                              5*权重!AF$48+6*权重!AF$49+(数据!AP555-12)*权重!AF$51              )
 )</f>
        <v>15.433333333333334</v>
      </c>
      <c r="AQ555" s="16">
        <f>IF( 数据!AQ555&lt;=6,(数据!AQ555-1)*权重!AG$48,              IF(数据!AQ555&lt;=12, 5*权重!AG$48+(数据!AQ555-6)*权重!AG$49,                              5*权重!AG$48+6*权重!AG$49+(数据!AQ555-12)*权重!AG$51              )
 )</f>
        <v>16.966666666666669</v>
      </c>
      <c r="AR555" s="16">
        <f>IF( 数据!AR555&lt;=6,(数据!AR555-1)*权重!AH$48,              IF(数据!AR555&lt;=12, 5*权重!AH$48+(数据!AR555-6)*权重!AH$49,                              5*权重!AH$48+6*权重!AH$49+(数据!AR555-12)*权重!AH$51              )
 )</f>
        <v>11.716666666666665</v>
      </c>
      <c r="AS555" s="16">
        <f>IF( 数据!AS555&lt;=6,(数据!AS555-1)*权重!AI$48,              IF(数据!AS555&lt;=12, 5*权重!AI$48+(数据!AS555-6)*权重!AI$49,                              5*权重!AI$48+6*权重!AI$49+(数据!AS555-12)*权重!AI$51              )
 )</f>
        <v>0.56666666666666687</v>
      </c>
      <c r="AT555" s="16">
        <f>IF( 数据!AT555&lt;=6,(数据!AT555-1)*权重!AJ$48,              IF(数据!AT555&lt;=12, 5*权重!AJ$48+(数据!AT555-6)*权重!AJ$49,                              5*权重!AJ$48+6*权重!AJ$49+(数据!AT555-12)*权重!AJ$51              )
 )</f>
        <v>76.75</v>
      </c>
      <c r="AU555" s="16">
        <f>IF( 数据!AU555&lt;=6,(数据!AU555-1)*权重!AK$48,              IF(数据!AU555&lt;=12, 5*权重!AK$48+(数据!AU555-6)*权重!AK$49,                              5*权重!AK$48+6*权重!AK$49+(数据!AU555-12)*权重!AK$51              )
 )</f>
        <v>14.2</v>
      </c>
      <c r="AV555" s="16">
        <f>IF( 数据!AV555&lt;=6,(数据!AV555-1)*权重!AL$48,              IF(数据!AV555&lt;=10, 5*权重!AL$48+(数据!AV555-4)*权重!AL$50,                              5*权重!AL$48+4*权重!AL$50+(数据!AV555-10)*权重!AL$52              )  )</f>
        <v>2.5499999999999998</v>
      </c>
      <c r="AW555" s="16">
        <f>IF( 数据!AW555&lt;=6,(数据!AW555-1)*权重!AM$48,              IF(数据!AW555&lt;=10, 5*权重!AM$48+(数据!AW555-4)*权重!AM$50,                              5*权重!AM$48+4*权重!AM$50+(数据!AW555-10)*权重!AM$52              )  )</f>
        <v>2.95</v>
      </c>
      <c r="AX555" s="16">
        <f>IF( 数据!AX555&lt;=6,(数据!AX555-1)*权重!AN$48,              IF(数据!AX555&lt;=10, 5*权重!AN$48+(数据!AX555-4)*权重!AN$50,                              5*权重!AN$48+4*权重!AN$50+(数据!AX555-10)*权重!AN$52              )  )</f>
        <v>21.237499999999997</v>
      </c>
      <c r="AY555" s="8">
        <v>2</v>
      </c>
      <c r="AZ555" s="8">
        <v>1</v>
      </c>
      <c r="BA555" s="8">
        <v>3</v>
      </c>
      <c r="BB555" s="8">
        <v>2</v>
      </c>
      <c r="BC555" s="8">
        <v>2</v>
      </c>
      <c r="BD555" s="8">
        <v>1</v>
      </c>
      <c r="BE555" s="8">
        <v>3</v>
      </c>
      <c r="BF555" s="8">
        <v>4</v>
      </c>
      <c r="BG555" s="8">
        <v>1</v>
      </c>
      <c r="BH555" s="8">
        <v>1</v>
      </c>
      <c r="BI555" s="8">
        <v>3</v>
      </c>
      <c r="BJ555" s="8" t="s">
        <v>26</v>
      </c>
      <c r="BK555" s="8" t="s">
        <v>20</v>
      </c>
      <c r="BL555" s="8">
        <v>13</v>
      </c>
      <c r="BM555" s="8" t="s">
        <v>26</v>
      </c>
      <c r="BN555" s="8"/>
      <c r="BO555" s="8">
        <v>13</v>
      </c>
      <c r="BP555" s="34">
        <v>47299</v>
      </c>
      <c r="BQ555" s="8" t="s">
        <v>21</v>
      </c>
      <c r="BR555" s="8" t="s">
        <v>156</v>
      </c>
    </row>
    <row r="556" spans="1:70" ht="15.5" thickBot="1" x14ac:dyDescent="0.35">
      <c r="A556" s="8" t="s">
        <v>26</v>
      </c>
      <c r="B556" s="16">
        <f t="shared" si="21"/>
        <v>425.78249999999997</v>
      </c>
      <c r="C556" s="8" t="s">
        <v>910</v>
      </c>
      <c r="D556" s="8" t="s">
        <v>154</v>
      </c>
      <c r="E556" s="33">
        <v>1</v>
      </c>
      <c r="F556" s="8">
        <v>0</v>
      </c>
      <c r="G556" s="8" t="s">
        <v>20</v>
      </c>
      <c r="H556" s="8" t="s">
        <v>369</v>
      </c>
      <c r="I556" s="8">
        <v>27</v>
      </c>
      <c r="J556" s="8">
        <v>142</v>
      </c>
      <c r="K556" s="8">
        <v>150</v>
      </c>
      <c r="L556" s="16">
        <f>IF( 数据!L556&lt;=6,(数据!L556-1)*权重!B$48,              IF(数据!L556&lt;=12, 5*权重!B$48+(数据!L556-6)*权重!B$49,                              5*权重!B$48+6*权重!B$49+(数据!L556-12)*权重!B$51              )
 )</f>
        <v>3.4666666666666668</v>
      </c>
      <c r="M556" s="16">
        <f>IF( 数据!M556&lt;=6,(数据!M556-1)*权重!C$48,              IF(数据!M556&lt;=12, 5*权重!C$48+(数据!M556-6)*权重!C$49,                              5*权重!C$48+6*权重!C$49+(数据!M556-12)*权重!C$51              )
 )</f>
        <v>0.91666666666666674</v>
      </c>
      <c r="N556" s="16">
        <f>IF( 数据!N556&lt;=6,(数据!N556-1)*权重!D$48,              IF(数据!N556&lt;=12, 5*权重!D$48+(数据!N556-6)*权重!D$49,                              5*权重!D$48+6*权重!D$49+(数据!N556-12)*权重!D$51              )
 )</f>
        <v>-0.82999999999999985</v>
      </c>
      <c r="O556" s="16">
        <f>IF( 数据!O556&lt;=6,(数据!O556-1)*权重!E$48,              IF(数据!O556&lt;=12, 5*权重!E$48+(数据!O556-6)*权重!E$49,                              5*权重!E$48+6*权重!E$49+(数据!O556-12)*权重!E$51              )
 )</f>
        <v>0</v>
      </c>
      <c r="P556" s="16">
        <f>IF( 数据!P556&lt;=6,(数据!P556-1)*权重!F$48,              IF(数据!P556&lt;=12, 5*权重!F$48+(数据!P556-6)*权重!F$49,                              5*权重!F$48+6*权重!F$49+(数据!P556-12)*权重!F$51              )
 )</f>
        <v>-3.1166666666666663</v>
      </c>
      <c r="Q556" s="16">
        <f>IF( 数据!Q556&lt;=6,(数据!Q556-1)*权重!G$48,              IF(数据!Q556&lt;=12, 5*权重!G$48+(数据!Q556-6)*权重!G$49,                              5*权重!G$48+6*权重!G$49+(数据!Q556-12)*权重!G$51              )
 )</f>
        <v>0</v>
      </c>
      <c r="R556" s="16">
        <f>IF( 数据!R556&lt;=6,(数据!R556-1)*权重!H$48,              IF(数据!R556&lt;=12, 5*权重!H$48+(数据!R556-6)*权重!H$49,                              5*权重!H$48+6*权重!H$49+(数据!R556-12)*权重!H$51              )
 )</f>
        <v>0</v>
      </c>
      <c r="S556" s="16">
        <f>IF( 数据!S556&lt;=6,(数据!S556-1)*权重!I$48,              IF(数据!S556&lt;=12, 5*权重!I$48+(数据!S556-6)*权重!I$49,                              5*权重!I$48+6*权重!I$49+(数据!S556-12)*权重!I$51              )
 )</f>
        <v>17.933333333333334</v>
      </c>
      <c r="T556" s="16">
        <f>IF( 数据!T556&lt;=6,(数据!T556-1)*权重!J$48,              IF(数据!T556&lt;=12, 5*权重!J$48+(数据!T556-6)*权重!J$49,                              5*权重!J$48+6*权重!J$49+(数据!T556-12)*权重!J$51              )
 )</f>
        <v>0.29999999999999982</v>
      </c>
      <c r="U556" s="16">
        <f>IF( 数据!U556&lt;=6,(数据!U556-1)*权重!K$48,              IF(数据!U556&lt;=12, 5*权重!K$48+(数据!U556-6)*权重!K$49,                              5*权重!K$48+6*权重!K$49+(数据!U556-12)*权重!K$51              )
 )</f>
        <v>0</v>
      </c>
      <c r="V556" s="16">
        <f>IF( 数据!V556&lt;=6,(数据!V556-1)*权重!L$48,              IF(数据!V556&lt;=12, 5*权重!L$48+(数据!V556-6)*权重!L$49,                              5*权重!L$48+6*权重!L$49+(数据!V556-12)*权重!L$51              )
 )</f>
        <v>6.7666666666666675</v>
      </c>
      <c r="W556" s="16">
        <f>IF( 数据!W556&lt;=6,(数据!W556-1)*权重!M$48,              IF(数据!W556&lt;=12, 5*权重!M$48+(数据!W556-6)*权重!M$49,                              5*权重!M$48+6*权重!M$49+(数据!W556-12)*权重!M$51              )
 )</f>
        <v>0.76666666666666661</v>
      </c>
      <c r="X556" s="16">
        <f>IF( 数据!X556&lt;=6,(数据!X556-1)*权重!N$48,              IF(数据!X556&lt;=12, 5*权重!N$48+(数据!X556-6)*权重!N$49,                              5*权重!N$48+6*权重!N$49+(数据!X556-12)*权重!N$51              )
 )</f>
        <v>2.2666666666666666</v>
      </c>
      <c r="Y556" s="16">
        <f>IF( 数据!Y556&lt;=6,(数据!Y556-1)*权重!O$48,              IF(数据!Y556&lt;=12, 5*权重!O$48+(数据!Y556-6)*权重!O$49,                              5*权重!O$48+6*权重!O$49+(数据!Y556-12)*权重!O$51              )
 )</f>
        <v>1.5333333333333332</v>
      </c>
      <c r="Z556" s="16">
        <f>IF( 数据!Z556&lt;=6,(数据!Z556-1)*权重!P$48,              IF(数据!Z556&lt;=10, 5*权重!P$48+(数据!Z556-4)*权重!P$50,                              5*权重!P$48+4*权重!P$50+(数据!Z556-10)*权重!P$52              )  )</f>
        <v>-1.0750000000000002</v>
      </c>
      <c r="AA556" s="16">
        <f>IF( 数据!AA556&lt;=6,(数据!AA556-1)*权重!Q$48,              IF(数据!AA556&lt;=12, 5*权重!Q$48+(数据!AA556-6)*权重!Q$49,                              5*权重!Q$48+6*权重!Q$49+(数据!AA556-12)*权重!Q$51              )
 )</f>
        <v>6.5</v>
      </c>
      <c r="AB556" s="16">
        <f>IF( 数据!AB556&lt;=6,(数据!AB556-1)*权重!R$48,              IF(数据!AB556&lt;=10, 5*权重!R$48+(数据!AB556-4)*权重!R$50,                              5*权重!R$48+4*权重!R$50+(数据!AB556-10)*权重!R$52              )  )</f>
        <v>56.75</v>
      </c>
      <c r="AC556" s="16">
        <f>IF( 数据!AC556&lt;=6,(数据!AC556-1)*权重!S$48,              IF(数据!AC556&lt;=12, 5*权重!S$48+(数据!AC556-6)*权重!S$49,                              5*权重!S$48+6*权重!S$49+(数据!AC556-12)*权重!S$51              )
 )</f>
        <v>20.866666666666667</v>
      </c>
      <c r="AD556" s="16">
        <f>IF( 数据!AD556&lt;=6,(数据!AD556-1)*权重!T$48,              IF(数据!AD556&lt;=12, 5*权重!T$48+(数据!AD556-6)*权重!T$49,                              5*权重!T$48+6*权重!T$49+(数据!AD556-12)*权重!T$51              )
 )</f>
        <v>-0.86666666666666625</v>
      </c>
      <c r="AE556" s="16">
        <f>IF( 数据!AE556&lt;=6,(数据!AE556-1)*权重!U$48,              IF(数据!AE556&lt;=10, 5*权重!U$48+(数据!AE556-4)*权重!U$50,                              5*权重!U$48+4*权重!U$50+(数据!AE556-10)*权重!U$52              )  )</f>
        <v>-2.1999999999999993</v>
      </c>
      <c r="AF556" s="16">
        <f>IF( 数据!AF556&lt;=6,(数据!AF556-1)*权重!V$48,              IF(数据!AF556&lt;=10, 5*权重!V$48+(数据!AF556-4)*权重!V$50,                              5*权重!V$48+4*权重!V$50+(数据!AF556-10)*权重!V$52              )  )</f>
        <v>6.8250000000000011</v>
      </c>
      <c r="AG556" s="16">
        <f>IF( 数据!AG556&lt;=6,(数据!AG556-1)*权重!W$48,              IF(数据!AG556&lt;=12, 5*权重!W$48+(数据!AG556-6)*权重!W$49,                              5*权重!W$48+6*权重!W$49+(数据!AG556-12)*权重!W$51              )
 )</f>
        <v>3.4999999999999996</v>
      </c>
      <c r="AH556" s="16">
        <f>IF( 数据!AH556&lt;=6,(数据!AH556-1)*权重!X$48,              IF(数据!AH556&lt;=10, 5*权重!X$48+(数据!AH556-4)*权重!X$50,                              5*权重!X$48+4*权重!X$50+(数据!AH556-10)*权重!X$52              )  )</f>
        <v>6.25E-2</v>
      </c>
      <c r="AI556" s="16">
        <f>IF( 数据!AI556&lt;=6,(数据!AI556-1)*权重!Y$48,              IF(数据!AI556&lt;=12, 5*权重!Y$48+(数据!AI556-6)*权重!Y$49,                              5*权重!Y$48+6*权重!Y$49+(数据!AI556-12)*权重!Y$51              )
 )</f>
        <v>0</v>
      </c>
      <c r="AJ556" s="16">
        <f>IF( 数据!AJ556&lt;=6,(数据!AJ556-1)*权重!Z$48,              IF(数据!AJ556&lt;=10, 5*权重!Z$48+(数据!AJ556-4)*权重!Z$50,                              5*权重!Z$48+4*权重!Z$50+(数据!AJ556-10)*权重!Z$52              )  )</f>
        <v>9.8375000000000004</v>
      </c>
      <c r="AK556" s="16">
        <f>IF( 数据!AK556&lt;=6,(数据!AK556-1)*权重!AA$48,              IF(数据!AK556&lt;=10, 5*权重!AA$48+(数据!AK556-4)*权重!AA$50,                              5*权重!AA$48+4*权重!AA$50+(数据!AK556-10)*权重!AA$52              )  )</f>
        <v>-1.1000000000000001</v>
      </c>
      <c r="AL556" s="16">
        <f>IF( 数据!AL556&lt;=6,(数据!AL556-1)*权重!AB$48,              IF(数据!AL556&lt;=12, 5*权重!AB$48+(数据!AL556-6)*权重!AB$49,                              5*权重!AB$48+6*权重!AB$49+(数据!AL556-12)*权重!AB$51              )
 )</f>
        <v>14.4</v>
      </c>
      <c r="AM556" s="16">
        <f>IF( 数据!AM556&lt;=6,(数据!AM556-1)*权重!AC$48,              IF(数据!AM556&lt;=12, 5*权重!AC$48+(数据!AM556-6)*权重!AC$49,                              5*权重!AC$48+6*权重!AC$49+(数据!AM556-12)*权重!AC$51              )
 )</f>
        <v>9.2333333333333343</v>
      </c>
      <c r="AN556" s="16">
        <f>IF( 数据!AN556&lt;=6,(数据!AN556-1)*权重!AD$48,              IF(数据!AN556&lt;=12, 5*权重!AD$48+(数据!AN556-6)*权重!AD$49,                              5*权重!AD$48+6*权重!AD$49+(数据!AN556-12)*权重!AD$51              )
 )</f>
        <v>82.0625</v>
      </c>
      <c r="AO556" s="16">
        <f>IF( 数据!AO556&lt;=6,(数据!AO556-1)*权重!AE$48,              IF(数据!AO556&lt;=12, 5*权重!AE$48+(数据!AO556-6)*权重!AE$49,                              5*权重!AE$48+6*权重!AE$49+(数据!AO556-12)*权重!AE$51              )
 )</f>
        <v>8.3500000000000014</v>
      </c>
      <c r="AP556" s="16">
        <f>IF( 数据!AP556&lt;=6,(数据!AP556-1)*权重!AF$48,              IF(数据!AP556&lt;=12, 5*权重!AF$48+(数据!AP556-6)*权重!AF$49,                              5*权重!AF$48+6*权重!AF$49+(数据!AP556-12)*权重!AF$51              )
 )</f>
        <v>14.466666666666667</v>
      </c>
      <c r="AQ556" s="16">
        <f>IF( 数据!AQ556&lt;=6,(数据!AQ556-1)*权重!AG$48,              IF(数据!AQ556&lt;=12, 5*权重!AG$48+(数据!AQ556-6)*权重!AG$49,                              5*权重!AG$48+6*权重!AG$49+(数据!AQ556-12)*权重!AG$51              )
 )</f>
        <v>18.833333333333336</v>
      </c>
      <c r="AR556" s="16">
        <f>IF( 数据!AR556&lt;=6,(数据!AR556-1)*权重!AH$48,              IF(数据!AR556&lt;=12, 5*权重!AH$48+(数据!AR556-6)*权重!AH$49,                              5*权重!AH$48+6*权重!AH$49+(数据!AR556-12)*权重!AH$51              )
 )</f>
        <v>15.733333333333333</v>
      </c>
      <c r="AS556" s="16">
        <f>IF( 数据!AS556&lt;=6,(数据!AS556-1)*权重!AI$48,              IF(数据!AS556&lt;=12, 5*权重!AI$48+(数据!AS556-6)*权重!AI$49,                              5*权重!AI$48+6*权重!AI$49+(数据!AS556-12)*权重!AI$51              )
 )</f>
        <v>5.7000000000000011</v>
      </c>
      <c r="AT556" s="16">
        <f>IF( 数据!AT556&lt;=6,(数据!AT556-1)*权重!AJ$48,              IF(数据!AT556&lt;=12, 5*权重!AJ$48+(数据!AT556-6)*权重!AJ$49,                              5*权重!AJ$48+6*权重!AJ$49+(数据!AT556-12)*权重!AJ$51              )
 )</f>
        <v>81.625</v>
      </c>
      <c r="AU556" s="16">
        <f>IF( 数据!AU556&lt;=6,(数据!AU556-1)*权重!AK$48,              IF(数据!AU556&lt;=12, 5*权重!AK$48+(数据!AU556-6)*权重!AK$49,                              5*权重!AK$48+6*权重!AK$49+(数据!AU556-12)*权重!AK$51              )
 )</f>
        <v>14.499999999999998</v>
      </c>
      <c r="AV556" s="16">
        <f>IF( 数据!AV556&lt;=6,(数据!AV556-1)*权重!AL$48,              IF(数据!AV556&lt;=10, 5*权重!AL$48+(数据!AV556-4)*权重!AL$50,                              5*权重!AL$48+4*权重!AL$50+(数据!AV556-10)*权重!AL$52              )  )</f>
        <v>3.8250000000000002</v>
      </c>
      <c r="AW556" s="16">
        <f>IF( 数据!AW556&lt;=6,(数据!AW556-1)*权重!AM$48,              IF(数据!AW556&lt;=10, 5*权重!AM$48+(数据!AW556-4)*权重!AM$50,                              5*权重!AM$48+4*权重!AM$50+(数据!AW556-10)*权重!AM$52              )  )</f>
        <v>4.2</v>
      </c>
      <c r="AX556" s="16">
        <f>IF( 数据!AX556&lt;=6,(数据!AX556-1)*权重!AN$48,              IF(数据!AX556&lt;=10, 5*权重!AN$48+(数据!AX556-4)*权重!AN$50,                              5*权重!AN$48+4*权重!AN$50+(数据!AX556-10)*权重!AN$52              )  )</f>
        <v>23.75</v>
      </c>
      <c r="AY556" s="8">
        <v>3</v>
      </c>
      <c r="AZ556" s="8">
        <v>2</v>
      </c>
      <c r="BA556" s="8">
        <v>2</v>
      </c>
      <c r="BB556" s="8">
        <v>2</v>
      </c>
      <c r="BC556" s="8">
        <v>3</v>
      </c>
      <c r="BD556" s="8">
        <v>1</v>
      </c>
      <c r="BE556" s="8">
        <v>1</v>
      </c>
      <c r="BF556" s="8">
        <v>2</v>
      </c>
      <c r="BG556" s="8">
        <v>1</v>
      </c>
      <c r="BH556" s="8">
        <v>2</v>
      </c>
      <c r="BI556" s="8">
        <v>2</v>
      </c>
      <c r="BJ556" s="8" t="s">
        <v>26</v>
      </c>
      <c r="BK556" s="8" t="s">
        <v>20</v>
      </c>
      <c r="BL556" s="8">
        <v>15</v>
      </c>
      <c r="BM556" s="8" t="s">
        <v>26</v>
      </c>
      <c r="BN556" s="8"/>
      <c r="BO556" s="8">
        <v>7</v>
      </c>
      <c r="BP556" s="34">
        <v>46203</v>
      </c>
      <c r="BQ556" s="8" t="s">
        <v>21</v>
      </c>
      <c r="BR556" s="8" t="s">
        <v>156</v>
      </c>
    </row>
    <row r="557" spans="1:70" ht="15.5" thickBot="1" x14ac:dyDescent="0.35">
      <c r="A557" s="8" t="s">
        <v>26</v>
      </c>
      <c r="B557" s="16">
        <f t="shared" si="21"/>
        <v>326.84749999999991</v>
      </c>
      <c r="C557" s="8" t="s">
        <v>911</v>
      </c>
      <c r="D557" s="8" t="s">
        <v>154</v>
      </c>
      <c r="E557" s="33">
        <v>1</v>
      </c>
      <c r="F557" s="8">
        <v>0</v>
      </c>
      <c r="G557" s="8" t="s">
        <v>22</v>
      </c>
      <c r="H557" s="8" t="s">
        <v>32</v>
      </c>
      <c r="I557" s="8">
        <v>25</v>
      </c>
      <c r="J557" s="8">
        <v>103</v>
      </c>
      <c r="K557" s="8">
        <v>130</v>
      </c>
      <c r="L557" s="16">
        <f>IF( 数据!L557&lt;=6,(数据!L557-1)*权重!B$48,              IF(数据!L557&lt;=12, 5*权重!B$48+(数据!L557-6)*权重!B$49,                              5*权重!B$48+6*权重!B$49+(数据!L557-12)*权重!B$51              )
 )</f>
        <v>3.1666666666666665</v>
      </c>
      <c r="M557" s="16">
        <f>IF( 数据!M557&lt;=6,(数据!M557-1)*权重!C$48,              IF(数据!M557&lt;=12, 5*权重!C$48+(数据!M557-6)*权重!C$49,                              5*权重!C$48+6*权重!C$49+(数据!M557-12)*权重!C$51              )
 )</f>
        <v>0</v>
      </c>
      <c r="N557" s="16">
        <f>IF( 数据!N557&lt;=6,(数据!N557-1)*权重!D$48,              IF(数据!N557&lt;=12, 5*权重!D$48+(数据!N557-6)*权重!D$49,                              5*权重!D$48+6*权重!D$49+(数据!N557-12)*权重!D$51              )
 )</f>
        <v>0</v>
      </c>
      <c r="O557" s="16">
        <f>IF( 数据!O557&lt;=6,(数据!O557-1)*权重!E$48,              IF(数据!O557&lt;=12, 5*权重!E$48+(数据!O557-6)*权重!E$49,                              5*权重!E$48+6*权重!E$49+(数据!O557-12)*权重!E$51              )
 )</f>
        <v>0</v>
      </c>
      <c r="P557" s="16">
        <f>IF( 数据!P557&lt;=6,(数据!P557-1)*权重!F$48,              IF(数据!P557&lt;=12, 5*权重!F$48+(数据!P557-6)*权重!F$49,                              5*权重!F$48+6*权重!F$49+(数据!P557-12)*权重!F$51              )
 )</f>
        <v>-3.5666666666666664</v>
      </c>
      <c r="Q557" s="16">
        <f>IF( 数据!Q557&lt;=6,(数据!Q557-1)*权重!G$48,              IF(数据!Q557&lt;=12, 5*权重!G$48+(数据!Q557-6)*权重!G$49,                              5*权重!G$48+6*权重!G$49+(数据!Q557-12)*权重!G$51              )
 )</f>
        <v>0</v>
      </c>
      <c r="R557" s="16">
        <f>IF( 数据!R557&lt;=6,(数据!R557-1)*权重!H$48,              IF(数据!R557&lt;=12, 5*权重!H$48+(数据!R557-6)*权重!H$49,                              5*权重!H$48+6*权重!H$49+(数据!R557-12)*权重!H$51              )
 )</f>
        <v>0</v>
      </c>
      <c r="S557" s="16">
        <f>IF( 数据!S557&lt;=6,(数据!S557-1)*权重!I$48,              IF(数据!S557&lt;=12, 5*权重!I$48+(数据!S557-6)*权重!I$49,                              5*权重!I$48+6*权重!I$49+(数据!S557-12)*权重!I$51              )
 )</f>
        <v>1.2</v>
      </c>
      <c r="T557" s="16">
        <f>IF( 数据!T557&lt;=6,(数据!T557-1)*权重!J$48,              IF(数据!T557&lt;=12, 5*权重!J$48+(数据!T557-6)*权重!J$49,                              5*权重!J$48+6*权重!J$49+(数据!T557-12)*权重!J$51              )
 )</f>
        <v>0.7</v>
      </c>
      <c r="U557" s="16">
        <f>IF( 数据!U557&lt;=6,(数据!U557-1)*权重!K$48,              IF(数据!U557&lt;=12, 5*权重!K$48+(数据!U557-6)*权重!K$49,                              5*权重!K$48+6*权重!K$49+(数据!U557-12)*权重!K$51              )
 )</f>
        <v>0</v>
      </c>
      <c r="V557" s="16">
        <f>IF( 数据!V557&lt;=6,(数据!V557-1)*权重!L$48,              IF(数据!V557&lt;=12, 5*权重!L$48+(数据!V557-6)*权重!L$49,                              5*权重!L$48+6*权重!L$49+(数据!V557-12)*权重!L$51              )
 )</f>
        <v>2.12</v>
      </c>
      <c r="W557" s="16">
        <f>IF( 数据!W557&lt;=6,(数据!W557-1)*权重!M$48,              IF(数据!W557&lt;=12, 5*权重!M$48+(数据!W557-6)*权重!M$49,                              5*权重!M$48+6*权重!M$49+(数据!W557-12)*权重!M$51              )
 )</f>
        <v>-0.53333333333333333</v>
      </c>
      <c r="X557" s="16">
        <f>IF( 数据!X557&lt;=6,(数据!X557-1)*权重!N$48,              IF(数据!X557&lt;=12, 5*权重!N$48+(数据!X557-6)*权重!N$49,                              5*权重!N$48+6*权重!N$49+(数据!X557-12)*权重!N$51              )
 )</f>
        <v>1.8399999999999999</v>
      </c>
      <c r="Y557" s="16">
        <f>IF( 数据!Y557&lt;=6,(数据!Y557-1)*权重!O$48,              IF(数据!Y557&lt;=12, 5*权重!O$48+(数据!Y557-6)*权重!O$49,                              5*权重!O$48+6*权重!O$49+(数据!Y557-12)*权重!O$51              )
 )</f>
        <v>0.48</v>
      </c>
      <c r="Z557" s="16">
        <f>IF( 数据!Z557&lt;=6,(数据!Z557-1)*权重!P$48,              IF(数据!Z557&lt;=10, 5*权重!P$48+(数据!Z557-4)*权重!P$50,                              5*权重!P$48+4*权重!P$50+(数据!Z557-10)*权重!P$52              )  )</f>
        <v>-0.66000000000000014</v>
      </c>
      <c r="AA557" s="16">
        <f>IF( 数据!AA557&lt;=6,(数据!AA557-1)*权重!Q$48,              IF(数据!AA557&lt;=12, 5*权重!Q$48+(数据!AA557-6)*权重!Q$49,                              5*权重!Q$48+6*权重!Q$49+(数据!AA557-12)*权重!Q$51              )
 )</f>
        <v>5.166666666666667</v>
      </c>
      <c r="AB557" s="16">
        <f>IF( 数据!AB557&lt;=6,(数据!AB557-1)*权重!R$48,              IF(数据!AB557&lt;=10, 5*权重!R$48+(数据!AB557-4)*权重!R$50,                              5*权重!R$48+4*权重!R$50+(数据!AB557-10)*权重!R$52              )  )</f>
        <v>54.5</v>
      </c>
      <c r="AC557" s="16">
        <f>IF( 数据!AC557&lt;=6,(数据!AC557-1)*权重!S$48,              IF(数据!AC557&lt;=12, 5*权重!S$48+(数据!AC557-6)*权重!S$49,                              5*权重!S$48+6*权重!S$49+(数据!AC557-12)*权重!S$51              )
 )</f>
        <v>18.75</v>
      </c>
      <c r="AD557" s="16">
        <f>IF( 数据!AD557&lt;=6,(数据!AD557-1)*权重!T$48,              IF(数据!AD557&lt;=12, 5*权重!T$48+(数据!AD557-6)*权重!T$49,                              5*权重!T$48+6*权重!T$49+(数据!AD557-12)*权重!T$51              )
 )</f>
        <v>0.70000000000000018</v>
      </c>
      <c r="AE557" s="16">
        <f>IF( 数据!AE557&lt;=6,(数据!AE557-1)*权重!U$48,              IF(数据!AE557&lt;=10, 5*权重!U$48+(数据!AE557-4)*权重!U$50,                              5*权重!U$48+4*权重!U$50+(数据!AE557-10)*权重!U$52              )  )</f>
        <v>-3.2749999999999995</v>
      </c>
      <c r="AF557" s="16">
        <f>IF( 数据!AF557&lt;=6,(数据!AF557-1)*权重!V$48,              IF(数据!AF557&lt;=10, 5*权重!V$48+(数据!AF557-4)*权重!V$50,                              5*权重!V$48+4*权重!V$50+(数据!AF557-10)*权重!V$52              )  )</f>
        <v>6.75</v>
      </c>
      <c r="AG557" s="16">
        <f>IF( 数据!AG557&lt;=6,(数据!AG557-1)*权重!W$48,              IF(数据!AG557&lt;=12, 5*权重!W$48+(数据!AG557-6)*权重!W$49,                              5*权重!W$48+6*权重!W$49+(数据!AG557-12)*权重!W$51              )
 )</f>
        <v>6.35</v>
      </c>
      <c r="AH557" s="16">
        <f>IF( 数据!AH557&lt;=6,(数据!AH557-1)*权重!X$48,              IF(数据!AH557&lt;=10, 5*权重!X$48+(数据!AH557-4)*权重!X$50,                              5*权重!X$48+4*权重!X$50+(数据!AH557-10)*权重!X$52              )  )</f>
        <v>-0.38750000000000001</v>
      </c>
      <c r="AI557" s="16">
        <f>IF( 数据!AI557&lt;=6,(数据!AI557-1)*权重!Y$48,              IF(数据!AI557&lt;=12, 5*权重!Y$48+(数据!AI557-6)*权重!Y$49,                              5*权重!Y$48+6*权重!Y$49+(数据!AI557-12)*权重!Y$51              )
 )</f>
        <v>0.08</v>
      </c>
      <c r="AJ557" s="16">
        <f>IF( 数据!AJ557&lt;=6,(数据!AJ557-1)*权重!Z$48,              IF(数据!AJ557&lt;=10, 5*权重!Z$48+(数据!AJ557-4)*权重!Z$50,                              5*权重!Z$48+4*权重!Z$50+(数据!AJ557-10)*权重!Z$52              )  )</f>
        <v>8.0750000000000011</v>
      </c>
      <c r="AK557" s="16">
        <f>IF( 数据!AK557&lt;=6,(数据!AK557-1)*权重!AA$48,              IF(数据!AK557&lt;=10, 5*权重!AA$48+(数据!AK557-4)*权重!AA$50,                              5*权重!AA$48+4*权重!AA$50+(数据!AK557-10)*权重!AA$52              )  )</f>
        <v>-1.1000000000000001</v>
      </c>
      <c r="AL557" s="16">
        <f>IF( 数据!AL557&lt;=6,(数据!AL557-1)*权重!AB$48,              IF(数据!AL557&lt;=12, 5*权重!AB$48+(数据!AL557-6)*权重!AB$49,                              5*权重!AB$48+6*权重!AB$49+(数据!AL557-12)*权重!AB$51              )
 )</f>
        <v>12.6</v>
      </c>
      <c r="AM557" s="16">
        <f>IF( 数据!AM557&lt;=6,(数据!AM557-1)*权重!AC$48,              IF(数据!AM557&lt;=12, 5*权重!AC$48+(数据!AM557-6)*权重!AC$49,                              5*权重!AC$48+6*权重!AC$49+(数据!AM557-12)*权重!AC$51              )
 )</f>
        <v>8.5</v>
      </c>
      <c r="AN557" s="16">
        <f>IF( 数据!AN557&lt;=6,(数据!AN557-1)*权重!AD$48,              IF(数据!AN557&lt;=12, 5*权重!AD$48+(数据!AN557-6)*权重!AD$49,                              5*权重!AD$48+6*权重!AD$49+(数据!AN557-12)*权重!AD$51              )
 )</f>
        <v>53.458333333333329</v>
      </c>
      <c r="AO557" s="16">
        <f>IF( 数据!AO557&lt;=6,(数据!AO557-1)*权重!AE$48,              IF(数据!AO557&lt;=12, 5*权重!AE$48+(数据!AO557-6)*权重!AE$49,                              5*权重!AE$48+6*权重!AE$49+(数据!AO557-12)*权重!AE$51              )
 )</f>
        <v>20.3</v>
      </c>
      <c r="AP557" s="16">
        <f>IF( 数据!AP557&lt;=6,(数据!AP557-1)*权重!AF$48,              IF(数据!AP557&lt;=12, 5*权重!AF$48+(数据!AP557-6)*权重!AF$49,                              5*权重!AF$48+6*权重!AF$49+(数据!AP557-12)*权重!AF$51              )
 )</f>
        <v>16.399999999999999</v>
      </c>
      <c r="AQ557" s="16">
        <f>IF( 数据!AQ557&lt;=6,(数据!AQ557-1)*权重!AG$48,              IF(数据!AQ557&lt;=12, 5*权重!AG$48+(数据!AQ557-6)*权重!AG$49,                              5*权重!AG$48+6*权重!AG$49+(数据!AQ557-12)*权重!AG$51              )
 )</f>
        <v>16.966666666666669</v>
      </c>
      <c r="AR557" s="16">
        <f>IF( 数据!AR557&lt;=6,(数据!AR557-1)*权重!AH$48,              IF(数据!AR557&lt;=12, 5*权重!AH$48+(数据!AR557-6)*权重!AH$49,                              5*权重!AH$48+6*权重!AH$49+(数据!AR557-12)*权重!AH$51              )
 )</f>
        <v>11.716666666666665</v>
      </c>
      <c r="AS557" s="16">
        <f>IF( 数据!AS557&lt;=6,(数据!AS557-1)*权重!AI$48,              IF(数据!AS557&lt;=12, 5*权重!AI$48+(数据!AS557-6)*权重!AI$49,                              5*权重!AI$48+6*权重!AI$49+(数据!AS557-12)*权重!AI$51              )
 )</f>
        <v>4.416666666666667</v>
      </c>
      <c r="AT557" s="16">
        <f>IF( 数据!AT557&lt;=6,(数据!AT557-1)*权重!AJ$48,              IF(数据!AT557&lt;=12, 5*权重!AJ$48+(数据!AT557-6)*权重!AJ$49,                              5*权重!AJ$48+6*权重!AJ$49+(数据!AT557-12)*权重!AJ$51              )
 )</f>
        <v>42.083333333333336</v>
      </c>
      <c r="AU557" s="16">
        <f>IF( 数据!AU557&lt;=6,(数据!AU557-1)*权重!AK$48,              IF(数据!AU557&lt;=12, 5*权重!AK$48+(数据!AU557-6)*权重!AK$49,                              5*权重!AK$48+6*权重!AK$49+(数据!AU557-12)*权重!AK$51              )
 )</f>
        <v>13.899999999999999</v>
      </c>
      <c r="AV557" s="16">
        <f>IF( 数据!AV557&lt;=6,(数据!AV557-1)*权重!AL$48,              IF(数据!AV557&lt;=10, 5*权重!AL$48+(数据!AV557-4)*权重!AL$50,                              5*权重!AL$48+4*权重!AL$50+(数据!AV557-10)*权重!AL$52              )  )</f>
        <v>2.125</v>
      </c>
      <c r="AW557" s="16">
        <f>IF( 数据!AW557&lt;=6,(数据!AW557-1)*权重!AM$48,              IF(数据!AW557&lt;=10, 5*权重!AM$48+(数据!AW557-4)*权重!AM$50,                              5*权重!AM$48+4*权重!AM$50+(数据!AW557-10)*权重!AM$52              )  )</f>
        <v>3.0750000000000002</v>
      </c>
      <c r="AX557" s="16">
        <f>IF( 数据!AX557&lt;=6,(数据!AX557-1)*权重!AN$48,              IF(数据!AX557&lt;=10, 5*权重!AN$48+(数据!AX557-4)*权重!AN$50,                              5*权重!AN$48+4*权重!AN$50+(数据!AX557-10)*权重!AN$52              )  )</f>
        <v>20.95</v>
      </c>
      <c r="AY557" s="8">
        <v>13</v>
      </c>
      <c r="AZ557" s="8">
        <v>11</v>
      </c>
      <c r="BA557" s="8">
        <v>10</v>
      </c>
      <c r="BB557" s="8">
        <v>10</v>
      </c>
      <c r="BC557" s="8">
        <v>12</v>
      </c>
      <c r="BD557" s="8">
        <v>10</v>
      </c>
      <c r="BE557" s="8">
        <v>12</v>
      </c>
      <c r="BF557" s="8">
        <v>9</v>
      </c>
      <c r="BG557" s="8">
        <v>8</v>
      </c>
      <c r="BH557" s="8">
        <v>9</v>
      </c>
      <c r="BI557" s="8">
        <v>11</v>
      </c>
      <c r="BJ557" s="8" t="s">
        <v>26</v>
      </c>
      <c r="BK557" s="8" t="s">
        <v>20</v>
      </c>
      <c r="BL557" s="8">
        <v>14</v>
      </c>
      <c r="BM557" s="8" t="s">
        <v>26</v>
      </c>
      <c r="BN557" s="8"/>
      <c r="BO557" s="8" t="s">
        <v>26</v>
      </c>
      <c r="BP557" s="34">
        <v>46568</v>
      </c>
      <c r="BQ557" s="8" t="s">
        <v>21</v>
      </c>
      <c r="BR557" s="8" t="s">
        <v>156</v>
      </c>
    </row>
    <row r="558" spans="1:70" ht="15.5" thickBot="1" x14ac:dyDescent="0.35">
      <c r="A558" s="8" t="s">
        <v>26</v>
      </c>
      <c r="B558" s="16">
        <f t="shared" si="21"/>
        <v>430.45749999999998</v>
      </c>
      <c r="C558" s="8" t="s">
        <v>912</v>
      </c>
      <c r="D558" s="8" t="s">
        <v>154</v>
      </c>
      <c r="E558" s="33">
        <v>1</v>
      </c>
      <c r="F558" s="8">
        <v>0</v>
      </c>
      <c r="G558" s="8" t="s">
        <v>33</v>
      </c>
      <c r="H558" s="8" t="s">
        <v>226</v>
      </c>
      <c r="I558" s="8">
        <v>23</v>
      </c>
      <c r="J558" s="8">
        <v>143</v>
      </c>
      <c r="K558" s="8">
        <v>156</v>
      </c>
      <c r="L558" s="16">
        <f>IF( 数据!L558&lt;=6,(数据!L558-1)*权重!B$48,              IF(数据!L558&lt;=12, 5*权重!B$48+(数据!L558-6)*权重!B$49,                              5*权重!B$48+6*权重!B$49+(数据!L558-12)*权重!B$51              )
 )</f>
        <v>3.4666666666666668</v>
      </c>
      <c r="M558" s="16">
        <f>IF( 数据!M558&lt;=6,(数据!M558-1)*权重!C$48,              IF(数据!M558&lt;=12, 5*权重!C$48+(数据!M558-6)*权重!C$49,                              5*权重!C$48+6*权重!C$49+(数据!M558-12)*权重!C$51              )
 )</f>
        <v>1.7</v>
      </c>
      <c r="N558" s="16">
        <f>IF( 数据!N558&lt;=6,(数据!N558-1)*权重!D$48,              IF(数据!N558&lt;=12, 5*权重!D$48+(数据!N558-6)*权重!D$49,                              5*权重!D$48+6*权重!D$49+(数据!N558-12)*权重!D$51              )
 )</f>
        <v>0.82000000000000006</v>
      </c>
      <c r="O558" s="16">
        <f>IF( 数据!O558&lt;=6,(数据!O558-1)*权重!E$48,              IF(数据!O558&lt;=12, 5*权重!E$48+(数据!O558-6)*权重!E$49,                              5*权重!E$48+6*权重!E$49+(数据!O558-12)*权重!E$51              )
 )</f>
        <v>0</v>
      </c>
      <c r="P558" s="16">
        <f>IF( 数据!P558&lt;=6,(数据!P558-1)*权重!F$48,              IF(数据!P558&lt;=12, 5*权重!F$48+(数据!P558-6)*权重!F$49,                              5*权重!F$48+6*权重!F$49+(数据!P558-12)*权重!F$51              )
 )</f>
        <v>-3.1166666666666663</v>
      </c>
      <c r="Q558" s="16">
        <f>IF( 数据!Q558&lt;=6,(数据!Q558-1)*权重!G$48,              IF(数据!Q558&lt;=12, 5*权重!G$48+(数据!Q558-6)*权重!G$49,                              5*权重!G$48+6*权重!G$49+(数据!Q558-12)*权重!G$51              )
 )</f>
        <v>0</v>
      </c>
      <c r="R558" s="16">
        <f>IF( 数据!R558&lt;=6,(数据!R558-1)*权重!H$48,              IF(数据!R558&lt;=12, 5*权重!H$48+(数据!R558-6)*权重!H$49,                              5*权重!H$48+6*权重!H$49+(数据!R558-12)*权重!H$51              )
 )</f>
        <v>0</v>
      </c>
      <c r="S558" s="16">
        <f>IF( 数据!S558&lt;=6,(数据!S558-1)*权重!I$48,              IF(数据!S558&lt;=12, 5*权重!I$48+(数据!S558-6)*权重!I$49,                              5*权重!I$48+6*权重!I$49+(数据!S558-12)*权重!I$51              )
 )</f>
        <v>12.133333333333333</v>
      </c>
      <c r="T558" s="16">
        <f>IF( 数据!T558&lt;=6,(数据!T558-1)*权重!J$48,              IF(数据!T558&lt;=12, 5*权重!J$48+(数据!T558-6)*权重!J$49,                              5*权重!J$48+6*权重!J$49+(数据!T558-12)*权重!J$51              )
 )</f>
        <v>0.79999999999999982</v>
      </c>
      <c r="U558" s="16">
        <f>IF( 数据!U558&lt;=6,(数据!U558-1)*权重!K$48,              IF(数据!U558&lt;=12, 5*权重!K$48+(数据!U558-6)*权重!K$49,                              5*权重!K$48+6*权重!K$49+(数据!U558-12)*权重!K$51              )
 )</f>
        <v>0</v>
      </c>
      <c r="V558" s="16">
        <f>IF( 数据!V558&lt;=6,(数据!V558-1)*权重!L$48,              IF(数据!V558&lt;=12, 5*权重!L$48+(数据!V558-6)*权重!L$49,                              5*权重!L$48+6*权重!L$49+(数据!V558-12)*权重!L$51              )
 )</f>
        <v>5.6666666666666679</v>
      </c>
      <c r="W558" s="16">
        <f>IF( 数据!W558&lt;=6,(数据!W558-1)*权重!M$48,              IF(数据!W558&lt;=12, 5*权重!M$48+(数据!W558-6)*权重!M$49,                              5*权重!M$48+6*权重!M$49+(数据!W558-12)*权重!M$51              )
 )</f>
        <v>-0.5</v>
      </c>
      <c r="X558" s="16">
        <f>IF( 数据!X558&lt;=6,(数据!X558-1)*权重!N$48,              IF(数据!X558&lt;=12, 5*权重!N$48+(数据!X558-6)*权重!N$49,                              5*权重!N$48+6*权重!N$49+(数据!X558-12)*权重!N$51              )
 )</f>
        <v>2.7333333333333329</v>
      </c>
      <c r="Y558" s="16">
        <f>IF( 数据!Y558&lt;=6,(数据!Y558-1)*权重!O$48,              IF(数据!Y558&lt;=12, 5*权重!O$48+(数据!Y558-6)*权重!O$49,                              5*权重!O$48+6*权重!O$49+(数据!Y558-12)*权重!O$51              )
 )</f>
        <v>1.2</v>
      </c>
      <c r="Z558" s="16">
        <f>IF( 数据!Z558&lt;=6,(数据!Z558-1)*权重!P$48,              IF(数据!Z558&lt;=10, 5*权重!P$48+(数据!Z558-4)*权重!P$50,                              5*权重!P$48+4*权重!P$50+(数据!Z558-10)*权重!P$52              )  )</f>
        <v>-1.6</v>
      </c>
      <c r="AA558" s="16">
        <f>IF( 数据!AA558&lt;=6,(数据!AA558-1)*权重!Q$48,              IF(数据!AA558&lt;=12, 5*权重!Q$48+(数据!AA558-6)*权重!Q$49,                              5*权重!Q$48+6*权重!Q$49+(数据!AA558-12)*权重!Q$51              )
 )</f>
        <v>5.833333333333333</v>
      </c>
      <c r="AB558" s="16">
        <f>IF( 数据!AB558&lt;=6,(数据!AB558-1)*权重!R$48,              IF(数据!AB558&lt;=10, 5*权重!R$48+(数据!AB558-4)*权重!R$50,                              5*权重!R$48+4*权重!R$50+(数据!AB558-10)*权重!R$52              )  )</f>
        <v>57.5</v>
      </c>
      <c r="AC558" s="16">
        <f>IF( 数据!AC558&lt;=6,(数据!AC558-1)*权重!S$48,              IF(数据!AC558&lt;=12, 5*权重!S$48+(数据!AC558-6)*权重!S$49,                              5*权重!S$48+6*权重!S$49+(数据!AC558-12)*权重!S$51              )
 )</f>
        <v>20.866666666666667</v>
      </c>
      <c r="AD558" s="16">
        <f>IF( 数据!AD558&lt;=6,(数据!AD558-1)*权重!T$48,              IF(数据!AD558&lt;=12, 5*权重!T$48+(数据!AD558-6)*权重!T$49,                              5*权重!T$48+6*权重!T$49+(数据!AD558-12)*权重!T$51              )
 )</f>
        <v>-1.2333333333333329</v>
      </c>
      <c r="AE558" s="16">
        <f>IF( 数据!AE558&lt;=6,(数据!AE558-1)*权重!U$48,              IF(数据!AE558&lt;=10, 5*权重!U$48+(数据!AE558-4)*权重!U$50,                              5*权重!U$48+4*权重!U$50+(数据!AE558-10)*权重!U$52              )  )</f>
        <v>-2.1999999999999993</v>
      </c>
      <c r="AF558" s="16">
        <f>IF( 数据!AF558&lt;=6,(数据!AF558-1)*权重!V$48,              IF(数据!AF558&lt;=10, 5*权重!V$48+(数据!AF558-4)*权重!V$50,                              5*权重!V$48+4*权重!V$50+(数据!AF558-10)*权重!V$52              )  )</f>
        <v>7.6125000000000007</v>
      </c>
      <c r="AG558" s="16">
        <f>IF( 数据!AG558&lt;=6,(数据!AG558-1)*权重!W$48,              IF(数据!AG558&lt;=12, 5*权重!W$48+(数据!AG558-6)*权重!W$49,                              5*权重!W$48+6*权重!W$49+(数据!AG558-12)*权重!W$51              )
 )</f>
        <v>3.3</v>
      </c>
      <c r="AH558" s="16">
        <f>IF( 数据!AH558&lt;=6,(数据!AH558-1)*权重!X$48,              IF(数据!AH558&lt;=10, 5*权重!X$48+(数据!AH558-4)*权重!X$50,                              5*权重!X$48+4*权重!X$50+(数据!AH558-10)*权重!X$52              )  )</f>
        <v>-4.9999999999999989E-2</v>
      </c>
      <c r="AI558" s="16">
        <f>IF( 数据!AI558&lt;=6,(数据!AI558-1)*权重!Y$48,              IF(数据!AI558&lt;=12, 5*权重!Y$48+(数据!AI558-6)*权重!Y$49,                              5*权重!Y$48+6*权重!Y$49+(数据!AI558-12)*权重!Y$51              )
 )</f>
        <v>0.1</v>
      </c>
      <c r="AJ558" s="16">
        <f>IF( 数据!AJ558&lt;=6,(数据!AJ558-1)*权重!Z$48,              IF(数据!AJ558&lt;=10, 5*权重!Z$48+(数据!AJ558-4)*权重!Z$50,                              5*权重!Z$48+4*权重!Z$50+(数据!AJ558-10)*权重!Z$52              )  )</f>
        <v>10.425000000000001</v>
      </c>
      <c r="AK558" s="16">
        <f>IF( 数据!AK558&lt;=6,(数据!AK558-1)*权重!AA$48,              IF(数据!AK558&lt;=10, 5*权重!AA$48+(数据!AK558-4)*权重!AA$50,                              5*权重!AA$48+4*权重!AA$50+(数据!AK558-10)*权重!AA$52              )  )</f>
        <v>-0.75000000000000022</v>
      </c>
      <c r="AL558" s="16">
        <f>IF( 数据!AL558&lt;=6,(数据!AL558-1)*权重!AB$48,              IF(数据!AL558&lt;=12, 5*权重!AB$48+(数据!AL558-6)*权重!AB$49,                              5*权重!AB$48+6*权重!AB$49+(数据!AL558-12)*权重!AB$51              )
 )</f>
        <v>14.4</v>
      </c>
      <c r="AM558" s="16">
        <f>IF( 数据!AM558&lt;=6,(数据!AM558-1)*权重!AC$48,              IF(数据!AM558&lt;=12, 5*权重!AC$48+(数据!AM558-6)*权重!AC$49,                              5*权重!AC$48+6*权重!AC$49+(数据!AM558-12)*权重!AC$51              )
 )</f>
        <v>9.2333333333333343</v>
      </c>
      <c r="AN558" s="16">
        <f>IF( 数据!AN558&lt;=6,(数据!AN558-1)*权重!AD$48,              IF(数据!AN558&lt;=12, 5*权重!AD$48+(数据!AN558-6)*权重!AD$49,                              5*权重!AD$48+6*权重!AD$49+(数据!AN558-12)*权重!AD$51              )
 )</f>
        <v>72.604166666666671</v>
      </c>
      <c r="AO558" s="16">
        <f>IF( 数据!AO558&lt;=6,(数据!AO558-1)*权重!AE$48,              IF(数据!AO558&lt;=12, 5*权重!AE$48+(数据!AO558-6)*权重!AE$49,                              5*权重!AE$48+6*权重!AE$49+(数据!AO558-12)*权重!AE$51              )
 )</f>
        <v>22.9</v>
      </c>
      <c r="AP558" s="16">
        <f>IF( 数据!AP558&lt;=6,(数据!AP558-1)*权重!AF$48,              IF(数据!AP558&lt;=12, 5*权重!AF$48+(数据!AP558-6)*权重!AF$49,                              5*权重!AF$48+6*权重!AF$49+(数据!AP558-12)*权重!AF$51              )
 )</f>
        <v>16.399999999999999</v>
      </c>
      <c r="AQ558" s="16">
        <f>IF( 数据!AQ558&lt;=6,(数据!AQ558-1)*权重!AG$48,              IF(数据!AQ558&lt;=12, 5*权重!AG$48+(数据!AQ558-6)*权重!AG$49,                              5*权重!AG$48+6*权重!AG$49+(数据!AQ558-12)*权重!AG$51              )
 )</f>
        <v>18.316666666666666</v>
      </c>
      <c r="AR558" s="16">
        <f>IF( 数据!AR558&lt;=6,(数据!AR558-1)*权重!AH$48,              IF(数据!AR558&lt;=12, 5*权重!AH$48+(数据!AR558-6)*权重!AH$49,                              5*权重!AH$48+6*权重!AH$49+(数据!AR558-12)*权重!AH$51              )
 )</f>
        <v>15.733333333333333</v>
      </c>
      <c r="AS558" s="16">
        <f>IF( 数据!AS558&lt;=6,(数据!AS558-1)*权重!AI$48,              IF(数据!AS558&lt;=12, 5*权重!AI$48+(数据!AS558-6)*权重!AI$49,                              5*权重!AI$48+6*权重!AI$49+(数据!AS558-12)*权重!AI$51              )
 )</f>
        <v>7.6000000000000014</v>
      </c>
      <c r="AT558" s="16">
        <f>IF( 数据!AT558&lt;=6,(数据!AT558-1)*权重!AJ$48,              IF(数据!AT558&lt;=12, 5*权重!AJ$48+(数据!AT558-6)*权重!AJ$49,                              5*权重!AJ$48+6*权重!AJ$49+(数据!AT558-12)*权重!AJ$51              )
 )</f>
        <v>81.625</v>
      </c>
      <c r="AU558" s="16">
        <f>IF( 数据!AU558&lt;=6,(数据!AU558-1)*权重!AK$48,              IF(数据!AU558&lt;=12, 5*权重!AK$48+(数据!AU558-6)*权重!AK$49,                              5*权重!AK$48+6*权重!AK$49+(数据!AU558-12)*权重!AK$51              )
 )</f>
        <v>13.899999999999999</v>
      </c>
      <c r="AV558" s="16">
        <f>IF( 数据!AV558&lt;=6,(数据!AV558-1)*权重!AL$48,              IF(数据!AV558&lt;=10, 5*权重!AL$48+(数据!AV558-4)*权重!AL$50,                              5*权重!AL$48+4*权重!AL$50+(数据!AV558-10)*权重!AL$52              )  )</f>
        <v>4.25</v>
      </c>
      <c r="AW558" s="16">
        <f>IF( 数据!AW558&lt;=6,(数据!AW558-1)*权重!AM$48,              IF(数据!AW558&lt;=10, 5*权重!AM$48+(数据!AW558-4)*权重!AM$50,                              5*权重!AM$48+4*权重!AM$50+(数据!AW558-10)*权重!AM$52              )  )</f>
        <v>4.2</v>
      </c>
      <c r="AX558" s="16">
        <f>IF( 数据!AX558&lt;=6,(数据!AX558-1)*权重!AN$48,              IF(数据!AX558&lt;=10, 5*权重!AN$48+(数据!AX558-4)*权重!AN$50,                              5*权重!AN$48+4*权重!AN$50+(数据!AX558-10)*权重!AN$52              )  )</f>
        <v>24.587499999999999</v>
      </c>
      <c r="AY558" s="8">
        <v>2</v>
      </c>
      <c r="AZ558" s="8">
        <v>4</v>
      </c>
      <c r="BA558" s="8">
        <v>3</v>
      </c>
      <c r="BB558" s="8">
        <v>3</v>
      </c>
      <c r="BC558" s="8">
        <v>3</v>
      </c>
      <c r="BD558" s="8">
        <v>1</v>
      </c>
      <c r="BE558" s="8">
        <v>2</v>
      </c>
      <c r="BF558" s="8">
        <v>3</v>
      </c>
      <c r="BG558" s="8">
        <v>1</v>
      </c>
      <c r="BH558" s="8">
        <v>1</v>
      </c>
      <c r="BI558" s="8">
        <v>2</v>
      </c>
      <c r="BJ558" s="8" t="s">
        <v>26</v>
      </c>
      <c r="BK558" s="8" t="s">
        <v>20</v>
      </c>
      <c r="BL558" s="8">
        <v>16</v>
      </c>
      <c r="BM558" s="8" t="s">
        <v>26</v>
      </c>
      <c r="BN558" s="8"/>
      <c r="BO558" s="8">
        <v>2</v>
      </c>
      <c r="BP558" s="34">
        <v>47299</v>
      </c>
      <c r="BQ558" s="8" t="s">
        <v>21</v>
      </c>
      <c r="BR558" s="8" t="s">
        <v>156</v>
      </c>
    </row>
    <row r="559" spans="1:70" ht="15.5" thickBot="1" x14ac:dyDescent="0.35">
      <c r="A559" s="8" t="s">
        <v>26</v>
      </c>
      <c r="B559" s="16">
        <f t="shared" si="21"/>
        <v>353.48583333333329</v>
      </c>
      <c r="C559" s="8" t="s">
        <v>913</v>
      </c>
      <c r="D559" s="8" t="s">
        <v>154</v>
      </c>
      <c r="E559" s="33">
        <v>1</v>
      </c>
      <c r="F559" s="8">
        <v>0</v>
      </c>
      <c r="G559" s="8" t="s">
        <v>19</v>
      </c>
      <c r="H559" s="8" t="s">
        <v>32</v>
      </c>
      <c r="I559" s="8">
        <v>23</v>
      </c>
      <c r="J559" s="8">
        <v>134</v>
      </c>
      <c r="K559" s="8">
        <v>148</v>
      </c>
      <c r="L559" s="16">
        <f>IF( 数据!L559&lt;=6,(数据!L559-1)*权重!B$48,              IF(数据!L559&lt;=12, 5*权重!B$48+(数据!L559-6)*权重!B$49,                              5*权重!B$48+6*权重!B$49+(数据!L559-12)*权重!B$51              )
 )</f>
        <v>3.0833333333333335</v>
      </c>
      <c r="M559" s="16">
        <f>IF( 数据!M559&lt;=6,(数据!M559-1)*权重!C$48,              IF(数据!M559&lt;=12, 5*权重!C$48+(数据!M559-6)*权重!C$49,                              5*权重!C$48+6*权重!C$49+(数据!M559-12)*权重!C$51              )
 )</f>
        <v>1.1599999999999999</v>
      </c>
      <c r="N559" s="16">
        <f>IF( 数据!N559&lt;=6,(数据!N559-1)*权重!D$48,              IF(数据!N559&lt;=12, 5*权重!D$48+(数据!N559-6)*权重!D$49,                              5*权重!D$48+6*权重!D$49+(数据!N559-12)*权重!D$51              )
 )</f>
        <v>0</v>
      </c>
      <c r="O559" s="16">
        <f>IF( 数据!O559&lt;=6,(数据!O559-1)*权重!E$48,              IF(数据!O559&lt;=12, 5*权重!E$48+(数据!O559-6)*权重!E$49,                              5*权重!E$48+6*权重!E$49+(数据!O559-12)*权重!E$51              )
 )</f>
        <v>0</v>
      </c>
      <c r="P559" s="16">
        <f>IF( 数据!P559&lt;=6,(数据!P559-1)*权重!F$48,              IF(数据!P559&lt;=12, 5*权重!F$48+(数据!P559-6)*权重!F$49,                              5*权重!F$48+6*权重!F$49+(数据!P559-12)*权重!F$51              )
 )</f>
        <v>-3.55</v>
      </c>
      <c r="Q559" s="16">
        <f>IF( 数据!Q559&lt;=6,(数据!Q559-1)*权重!G$48,              IF(数据!Q559&lt;=12, 5*权重!G$48+(数据!Q559-6)*权重!G$49,                              5*权重!G$48+6*权重!G$49+(数据!Q559-12)*权重!G$51              )
 )</f>
        <v>0</v>
      </c>
      <c r="R559" s="16">
        <f>IF( 数据!R559&lt;=6,(数据!R559-1)*权重!H$48,              IF(数据!R559&lt;=12, 5*权重!H$48+(数据!R559-6)*权重!H$49,                              5*权重!H$48+6*权重!H$49+(数据!R559-12)*权重!H$51              )
 )</f>
        <v>0</v>
      </c>
      <c r="S559" s="16">
        <f>IF( 数据!S559&lt;=6,(数据!S559-1)*权重!I$48,              IF(数据!S559&lt;=12, 5*权重!I$48+(数据!S559-6)*权重!I$49,                              5*权重!I$48+6*权重!I$49+(数据!S559-12)*权重!I$51              )
 )</f>
        <v>1.2</v>
      </c>
      <c r="T559" s="16">
        <f>IF( 数据!T559&lt;=6,(数据!T559-1)*权重!J$48,              IF(数据!T559&lt;=12, 5*权重!J$48+(数据!T559-6)*权重!J$49,                              5*权重!J$48+6*权重!J$49+(数据!T559-12)*权重!J$51              )
 )</f>
        <v>0</v>
      </c>
      <c r="U559" s="16">
        <f>IF( 数据!U559&lt;=6,(数据!U559-1)*权重!K$48,              IF(数据!U559&lt;=12, 5*权重!K$48+(数据!U559-6)*权重!K$49,                              5*权重!K$48+6*权重!K$49+(数据!U559-12)*权重!K$51              )
 )</f>
        <v>0</v>
      </c>
      <c r="V559" s="16">
        <f>IF( 数据!V559&lt;=6,(数据!V559-1)*权重!L$48,              IF(数据!V559&lt;=12, 5*权重!L$48+(数据!V559-6)*权重!L$49,                              5*权重!L$48+6*权重!L$49+(数据!V559-12)*权重!L$51              )
 )</f>
        <v>1.06</v>
      </c>
      <c r="W559" s="16">
        <f>IF( 数据!W559&lt;=6,(数据!W559-1)*权重!M$48,              IF(数据!W559&lt;=12, 5*权重!M$48+(数据!W559-6)*权重!M$49,                              5*权重!M$48+6*权重!M$49+(数据!W559-12)*权重!M$51              )
 )</f>
        <v>-0.51666666666666661</v>
      </c>
      <c r="X559" s="16">
        <f>IF( 数据!X559&lt;=6,(数据!X559-1)*权重!N$48,              IF(数据!X559&lt;=12, 5*权重!N$48+(数据!X559-6)*权重!N$49,                              5*权重!N$48+6*权重!N$49+(数据!X559-12)*权重!N$51              )
 )</f>
        <v>2.0499999999999998</v>
      </c>
      <c r="Y559" s="16">
        <f>IF( 数据!Y559&lt;=6,(数据!Y559-1)*权重!O$48,              IF(数据!Y559&lt;=12, 5*权重!O$48+(数据!Y559-6)*权重!O$49,                              5*权重!O$48+6*权重!O$49+(数据!Y559-12)*权重!O$51              )
 )</f>
        <v>0.48</v>
      </c>
      <c r="Z559" s="16">
        <f>IF( 数据!Z559&lt;=6,(数据!Z559-1)*权重!P$48,              IF(数据!Z559&lt;=10, 5*权重!P$48+(数据!Z559-4)*权重!P$50,                              5*权重!P$48+4*权重!P$50+(数据!Z559-10)*权重!P$52              )  )</f>
        <v>-0.66000000000000014</v>
      </c>
      <c r="AA559" s="16">
        <f>IF( 数据!AA559&lt;=6,(数据!AA559-1)*权重!Q$48,              IF(数据!AA559&lt;=12, 5*权重!Q$48+(数据!AA559-6)*权重!Q$49,                              5*权重!Q$48+6*权重!Q$49+(数据!AA559-12)*权重!Q$51              )
 )</f>
        <v>5.166666666666667</v>
      </c>
      <c r="AB559" s="16">
        <f>IF( 数据!AB559&lt;=6,(数据!AB559-1)*权重!R$48,              IF(数据!AB559&lt;=10, 5*权重!R$48+(数据!AB559-4)*权重!R$50,                              5*权重!R$48+4*权重!R$50+(数据!AB559-10)*权重!R$52              )  )</f>
        <v>55.25</v>
      </c>
      <c r="AC559" s="16">
        <f>IF( 数据!AC559&lt;=6,(数据!AC559-1)*权重!S$48,              IF(数据!AC559&lt;=12, 5*权重!S$48+(数据!AC559-6)*权重!S$49,                              5*权重!S$48+6*权重!S$49+(数据!AC559-12)*权重!S$51              )
 )</f>
        <v>20.866666666666667</v>
      </c>
      <c r="AD559" s="16">
        <f>IF( 数据!AD559&lt;=6,(数据!AD559-1)*权重!T$48,              IF(数据!AD559&lt;=12, 5*权重!T$48+(数据!AD559-6)*权重!T$49,                              5*权重!T$48+6*权重!T$49+(数据!AD559-12)*权重!T$51              )
 )</f>
        <v>-1.2333333333333329</v>
      </c>
      <c r="AE559" s="16">
        <f>IF( 数据!AE559&lt;=6,(数据!AE559-1)*权重!U$48,              IF(数据!AE559&lt;=10, 5*权重!U$48+(数据!AE559-4)*权重!U$50,                              5*权重!U$48+4*权重!U$50+(数据!AE559-10)*权重!U$52              )  )</f>
        <v>-2.9999999999999996</v>
      </c>
      <c r="AF559" s="16">
        <f>IF( 数据!AF559&lt;=6,(数据!AF559-1)*权重!V$48,              IF(数据!AF559&lt;=10, 5*权重!V$48+(数据!AF559-4)*权重!V$50,                              5*权重!V$48+4*权重!V$50+(数据!AF559-10)*权重!V$52              )  )</f>
        <v>6.75</v>
      </c>
      <c r="AG559" s="16">
        <f>IF( 数据!AG559&lt;=6,(数据!AG559-1)*权重!W$48,              IF(数据!AG559&lt;=12, 5*权重!W$48+(数据!AG559-6)*权重!W$49,                              5*权重!W$48+6*权重!W$49+(数据!AG559-12)*权重!W$51              )
 )</f>
        <v>3.0999999999999996</v>
      </c>
      <c r="AH559" s="16">
        <f>IF( 数据!AH559&lt;=6,(数据!AH559-1)*权重!X$48,              IF(数据!AH559&lt;=10, 5*权重!X$48+(数据!AH559-4)*权重!X$50,                              5*权重!X$48+4*权重!X$50+(数据!AH559-10)*权重!X$52              )  )</f>
        <v>-0.27500000000000002</v>
      </c>
      <c r="AI559" s="16">
        <f>IF( 数据!AI559&lt;=6,(数据!AI559-1)*权重!Y$48,              IF(数据!AI559&lt;=12, 5*权重!Y$48+(数据!AI559-6)*权重!Y$49,                              5*权重!Y$48+6*权重!Y$49+(数据!AI559-12)*权重!Y$51              )
 )</f>
        <v>0.16666666666666669</v>
      </c>
      <c r="AJ559" s="16">
        <f>IF( 数据!AJ559&lt;=6,(数据!AJ559-1)*权重!Z$48,              IF(数据!AJ559&lt;=10, 5*权重!Z$48+(数据!AJ559-4)*权重!Z$50,                              5*权重!Z$48+4*权重!Z$50+(数据!AJ559-10)*权重!Z$52              )  )</f>
        <v>9.8375000000000004</v>
      </c>
      <c r="AK559" s="16">
        <f>IF( 数据!AK559&lt;=6,(数据!AK559-1)*权重!AA$48,              IF(数据!AK559&lt;=10, 5*权重!AA$48+(数据!AK559-4)*权重!AA$50,                              5*权重!AA$48+4*权重!AA$50+(数据!AK559-10)*权重!AA$52              )  )</f>
        <v>-0.92500000000000004</v>
      </c>
      <c r="AL559" s="16">
        <f>IF( 数据!AL559&lt;=6,(数据!AL559-1)*权重!AB$48,              IF(数据!AL559&lt;=12, 5*权重!AB$48+(数据!AL559-6)*权重!AB$49,                              5*权重!AB$48+6*权重!AB$49+(数据!AL559-12)*权重!AB$51              )
 )</f>
        <v>13.5</v>
      </c>
      <c r="AM559" s="16">
        <f>IF( 数据!AM559&lt;=6,(数据!AM559-1)*权重!AC$48,              IF(数据!AM559&lt;=12, 5*权重!AC$48+(数据!AM559-6)*权重!AC$49,                              5*权重!AC$48+6*权重!AC$49+(数据!AM559-12)*权重!AC$51              )
 )</f>
        <v>9.2333333333333343</v>
      </c>
      <c r="AN559" s="16">
        <f>IF( 数据!AN559&lt;=6,(数据!AN559-1)*权重!AD$48,              IF(数据!AN559&lt;=12, 5*权重!AD$48+(数据!AN559-6)*权重!AD$49,                              5*权重!AD$48+6*权重!AD$49+(数据!AN559-12)*权重!AD$51              )
 )</f>
        <v>60.666666666666664</v>
      </c>
      <c r="AO559" s="16">
        <f>IF( 数据!AO559&lt;=6,(数据!AO559-1)*权重!AE$48,              IF(数据!AO559&lt;=12, 5*权重!AE$48+(数据!AO559-6)*权重!AE$49,                              5*权重!AE$48+6*权重!AE$49+(数据!AO559-12)*权重!AE$51              )
 )</f>
        <v>20.3</v>
      </c>
      <c r="AP559" s="16">
        <f>IF( 数据!AP559&lt;=6,(数据!AP559-1)*权重!AF$48,              IF(数据!AP559&lt;=12, 5*权重!AF$48+(数据!AP559-6)*权重!AF$49,                              5*权重!AF$48+6*权重!AF$49+(数据!AP559-12)*权重!AF$51              )
 )</f>
        <v>13.833333333333334</v>
      </c>
      <c r="AQ559" s="16">
        <f>IF( 数据!AQ559&lt;=6,(数据!AQ559-1)*权重!AG$48,              IF(数据!AQ559&lt;=12, 5*权重!AG$48+(数据!AQ559-6)*权重!AG$49,                              5*权重!AG$48+6*权重!AG$49+(数据!AQ559-12)*权重!AG$51              )
 )</f>
        <v>17.8</v>
      </c>
      <c r="AR559" s="16">
        <f>IF( 数据!AR559&lt;=6,(数据!AR559-1)*权重!AH$48,              IF(数据!AR559&lt;=12, 5*权重!AH$48+(数据!AR559-6)*权重!AH$49,                              5*权重!AH$48+6*权重!AH$49+(数据!AR559-12)*权重!AH$51              )
 )</f>
        <v>13.399999999999999</v>
      </c>
      <c r="AS559" s="16">
        <f>IF( 数据!AS559&lt;=6,(数据!AS559-1)*权重!AI$48,              IF(数据!AS559&lt;=12, 5*权重!AI$48+(数据!AS559-6)*权重!AI$49,                              5*权重!AI$48+6*权重!AI$49+(数据!AS559-12)*权重!AI$51              )
 )</f>
        <v>5.7000000000000011</v>
      </c>
      <c r="AT559" s="16">
        <f>IF( 数据!AT559&lt;=6,(数据!AT559-1)*权重!AJ$48,              IF(数据!AT559&lt;=12, 5*权重!AJ$48+(数据!AT559-6)*权重!AJ$49,                              5*权重!AJ$48+6*权重!AJ$49+(数据!AT559-12)*权重!AJ$51              )
 )</f>
        <v>54.541666666666671</v>
      </c>
      <c r="AU559" s="16">
        <f>IF( 数据!AU559&lt;=6,(数据!AU559-1)*权重!AK$48,              IF(数据!AU559&lt;=12, 5*权重!AK$48+(数据!AU559-6)*权重!AK$49,                              5*权重!AK$48+6*权重!AK$49+(数据!AU559-12)*权重!AK$51              )
 )</f>
        <v>13.899999999999999</v>
      </c>
      <c r="AV559" s="16">
        <f>IF( 数据!AV559&lt;=6,(数据!AV559-1)*权重!AL$48,              IF(数据!AV559&lt;=10, 5*权重!AL$48+(数据!AV559-4)*权重!AL$50,                              5*权重!AL$48+4*权重!AL$50+(数据!AV559-10)*权重!AL$52              )  )</f>
        <v>3.4</v>
      </c>
      <c r="AW559" s="16">
        <f>IF( 数据!AW559&lt;=6,(数据!AW559-1)*权重!AM$48,              IF(数据!AW559&lt;=10, 5*权重!AM$48+(数据!AW559-4)*权重!AM$50,                              5*权重!AM$48+4*权重!AM$50+(数据!AW559-10)*权重!AM$52              )  )</f>
        <v>3.45</v>
      </c>
      <c r="AX559" s="16">
        <f>IF( 数据!AX559&lt;=6,(数据!AX559-1)*权重!AN$48,              IF(数据!AX559&lt;=10, 5*权重!AN$48+(数据!AX559-4)*权重!AN$50,                              5*权重!AN$48+4*权重!AN$50+(数据!AX559-10)*权重!AN$52              )  )</f>
        <v>23.75</v>
      </c>
      <c r="AY559" s="8">
        <v>15</v>
      </c>
      <c r="AZ559" s="8">
        <v>13</v>
      </c>
      <c r="BA559" s="8">
        <v>14</v>
      </c>
      <c r="BB559" s="8">
        <v>14</v>
      </c>
      <c r="BC559" s="8">
        <v>8</v>
      </c>
      <c r="BD559" s="8">
        <v>14</v>
      </c>
      <c r="BE559" s="8">
        <v>12</v>
      </c>
      <c r="BF559" s="8">
        <v>13</v>
      </c>
      <c r="BG559" s="8">
        <v>5</v>
      </c>
      <c r="BH559" s="8">
        <v>12</v>
      </c>
      <c r="BI559" s="8">
        <v>14</v>
      </c>
      <c r="BJ559" s="8" t="s">
        <v>26</v>
      </c>
      <c r="BK559" s="8" t="s">
        <v>20</v>
      </c>
      <c r="BL559" s="8">
        <v>13</v>
      </c>
      <c r="BM559" s="8" t="s">
        <v>26</v>
      </c>
      <c r="BN559" s="8"/>
      <c r="BO559" s="8" t="s">
        <v>26</v>
      </c>
      <c r="BP559" s="34">
        <v>46934</v>
      </c>
      <c r="BQ559" s="8" t="s">
        <v>21</v>
      </c>
      <c r="BR559" s="8" t="s">
        <v>156</v>
      </c>
    </row>
    <row r="560" spans="1:70" ht="15.5" thickBot="1" x14ac:dyDescent="0.35">
      <c r="A560" s="8" t="s">
        <v>26</v>
      </c>
      <c r="B560" s="16">
        <f t="shared" si="21"/>
        <v>372.41083333333336</v>
      </c>
      <c r="C560" s="8" t="s">
        <v>914</v>
      </c>
      <c r="D560" s="8" t="s">
        <v>154</v>
      </c>
      <c r="E560" s="33">
        <v>0.96</v>
      </c>
      <c r="F560" s="8">
        <v>0</v>
      </c>
      <c r="G560" s="8" t="s">
        <v>157</v>
      </c>
      <c r="H560" s="8" t="s">
        <v>485</v>
      </c>
      <c r="I560" s="8">
        <v>22</v>
      </c>
      <c r="J560" s="8">
        <v>94</v>
      </c>
      <c r="K560" s="8">
        <v>109</v>
      </c>
      <c r="L560" s="16">
        <f>IF( 数据!L560&lt;=6,(数据!L560-1)*权重!B$48,              IF(数据!L560&lt;=12, 5*权重!B$48+(数据!L560-6)*权重!B$49,                              5*权重!B$48+6*权重!B$49+(数据!L560-12)*权重!B$51              )
 )</f>
        <v>3</v>
      </c>
      <c r="M560" s="16">
        <f>IF( 数据!M560&lt;=6,(数据!M560-1)*权重!C$48,              IF(数据!M560&lt;=12, 5*权重!C$48+(数据!M560-6)*权重!C$49,                              5*权重!C$48+6*权重!C$49+(数据!M560-12)*权重!C$51              )
 )</f>
        <v>0.90000000000000013</v>
      </c>
      <c r="N560" s="16">
        <f>IF( 数据!N560&lt;=6,(数据!N560-1)*权重!D$48,              IF(数据!N560&lt;=12, 5*权重!D$48+(数据!N560-6)*权重!D$49,                              5*权重!D$48+6*权重!D$49+(数据!N560-12)*权重!D$51              )
 )</f>
        <v>0.64</v>
      </c>
      <c r="O560" s="16">
        <f>IF( 数据!O560&lt;=6,(数据!O560-1)*权重!E$48,              IF(数据!O560&lt;=12, 5*权重!E$48+(数据!O560-6)*权重!E$49,                              5*权重!E$48+6*权重!E$49+(数据!O560-12)*权重!E$51              )
 )</f>
        <v>0</v>
      </c>
      <c r="P560" s="16">
        <f>IF( 数据!P560&lt;=6,(数据!P560-1)*权重!F$48,              IF(数据!P560&lt;=12, 5*权重!F$48+(数据!P560-6)*权重!F$49,                              5*权重!F$48+6*权重!F$49+(数据!P560-12)*权重!F$51              )
 )</f>
        <v>-3.4999999999999996</v>
      </c>
      <c r="Q560" s="16">
        <f>IF( 数据!Q560&lt;=6,(数据!Q560-1)*权重!G$48,              IF(数据!Q560&lt;=12, 5*权重!G$48+(数据!Q560-6)*权重!G$49,                              5*权重!G$48+6*权重!G$49+(数据!Q560-12)*权重!G$51              )
 )</f>
        <v>0</v>
      </c>
      <c r="R560" s="16">
        <f>IF( 数据!R560&lt;=6,(数据!R560-1)*权重!H$48,              IF(数据!R560&lt;=12, 5*权重!H$48+(数据!R560-6)*权重!H$49,                              5*权重!H$48+6*权重!H$49+(数据!R560-12)*权重!H$51              )
 )</f>
        <v>0</v>
      </c>
      <c r="S560" s="16">
        <f>IF( 数据!S560&lt;=6,(数据!S560-1)*权重!I$48,              IF(数据!S560&lt;=12, 5*权重!I$48+(数据!S560-6)*权重!I$49,                              5*权重!I$48+6*权重!I$49+(数据!S560-12)*权重!I$51              )
 )</f>
        <v>15.2</v>
      </c>
      <c r="T560" s="16">
        <f>IF( 数据!T560&lt;=6,(数据!T560-1)*权重!J$48,              IF(数据!T560&lt;=12, 5*权重!J$48+(数据!T560-6)*权重!J$49,                              5*权重!J$48+6*权重!J$49+(数据!T560-12)*权重!J$51              )
 )</f>
        <v>2.2666666666666666</v>
      </c>
      <c r="U560" s="16">
        <f>IF( 数据!U560&lt;=6,(数据!U560-1)*权重!K$48,              IF(数据!U560&lt;=12, 5*权重!K$48+(数据!U560-6)*权重!K$49,                              5*权重!K$48+6*权重!K$49+(数据!U560-12)*权重!K$51              )
 )</f>
        <v>0</v>
      </c>
      <c r="V560" s="16">
        <f>IF( 数据!V560&lt;=6,(数据!V560-1)*权重!L$48,              IF(数据!V560&lt;=12, 5*权重!L$48+(数据!V560-6)*权重!L$49,                              5*权重!L$48+6*权重!L$49+(数据!V560-12)*权重!L$51              )
 )</f>
        <v>6.0333333333333341</v>
      </c>
      <c r="W560" s="16">
        <f>IF( 数据!W560&lt;=6,(数据!W560-1)*权重!M$48,              IF(数据!W560&lt;=12, 5*权重!M$48+(数据!W560-6)*权重!M$49,                              5*权重!M$48+6*权重!M$49+(数据!W560-12)*权重!M$51              )
 )</f>
        <v>-0.5</v>
      </c>
      <c r="X560" s="16">
        <f>IF( 数据!X560&lt;=6,(数据!X560-1)*权重!N$48,              IF(数据!X560&lt;=12, 5*权重!N$48+(数据!X560-6)*权重!N$49,                              5*权重!N$48+6*权重!N$49+(数据!X560-12)*权重!N$51              )
 )</f>
        <v>2.1333333333333333</v>
      </c>
      <c r="Y560" s="16">
        <f>IF( 数据!Y560&lt;=6,(数据!Y560-1)*权重!O$48,              IF(数据!Y560&lt;=12, 5*权重!O$48+(数据!Y560-6)*权重!O$49,                              5*权重!O$48+6*权重!O$49+(数据!Y560-12)*权重!O$51              )
 )</f>
        <v>1.45</v>
      </c>
      <c r="Z560" s="16">
        <f>IF( 数据!Z560&lt;=6,(数据!Z560-1)*权重!P$48,              IF(数据!Z560&lt;=10, 5*权重!P$48+(数据!Z560-4)*权重!P$50,                              5*权重!P$48+4*权重!P$50+(数据!Z560-10)*权重!P$52              )  )</f>
        <v>-1.25</v>
      </c>
      <c r="AA560" s="16">
        <f>IF( 数据!AA560&lt;=6,(数据!AA560-1)*权重!Q$48,              IF(数据!AA560&lt;=12, 5*权重!Q$48+(数据!AA560-6)*权重!Q$49,                              5*权重!Q$48+6*权重!Q$49+(数据!AA560-12)*权重!Q$51              )
 )</f>
        <v>6.2333333333333325</v>
      </c>
      <c r="AB560" s="16">
        <f>IF( 数据!AB560&lt;=6,(数据!AB560-1)*权重!R$48,              IF(数据!AB560&lt;=10, 5*权重!R$48+(数据!AB560-4)*权重!R$50,                              5*权重!R$48+4*权重!R$50+(数据!AB560-10)*权重!R$52              )  )</f>
        <v>54.5</v>
      </c>
      <c r="AC560" s="16">
        <f>IF( 数据!AC560&lt;=6,(数据!AC560-1)*权重!S$48,              IF(数据!AC560&lt;=12, 5*权重!S$48+(数据!AC560-6)*权重!S$49,                              5*权重!S$48+6*权重!S$49+(数据!AC560-12)*权重!S$51              )
 )</f>
        <v>15.75</v>
      </c>
      <c r="AD560" s="16">
        <f>IF( 数据!AD560&lt;=6,(数据!AD560-1)*权重!T$48,              IF(数据!AD560&lt;=12, 5*权重!T$48+(数据!AD560-6)*权重!T$49,                              5*权重!T$48+6*权重!T$49+(数据!AD560-12)*权重!T$51              )
 )</f>
        <v>-6.666666666666643E-2</v>
      </c>
      <c r="AE560" s="16">
        <f>IF( 数据!AE560&lt;=6,(数据!AE560-1)*权重!U$48,              IF(数据!AE560&lt;=10, 5*权重!U$48+(数据!AE560-4)*权重!U$50,                              5*权重!U$48+4*权重!U$50+(数据!AE560-10)*权重!U$52              )  )</f>
        <v>-4.0999999999999996</v>
      </c>
      <c r="AF560" s="16">
        <f>IF( 数据!AF560&lt;=6,(数据!AF560-1)*权重!V$48,              IF(数据!AF560&lt;=10, 5*权重!V$48+(数据!AF560-4)*权重!V$50,                              5*权重!V$48+4*权重!V$50+(数据!AF560-10)*权重!V$52              )  )</f>
        <v>6.75</v>
      </c>
      <c r="AG560" s="16">
        <f>IF( 数据!AG560&lt;=6,(数据!AG560-1)*权重!W$48,              IF(数据!AG560&lt;=12, 5*权重!W$48+(数据!AG560-6)*权重!W$49,                              5*权重!W$48+6*权重!W$49+(数据!AG560-12)*权重!W$51              )
 )</f>
        <v>3.75</v>
      </c>
      <c r="AH560" s="16">
        <f>IF( 数据!AH560&lt;=6,(数据!AH560-1)*权重!X$48,              IF(数据!AH560&lt;=10, 5*权重!X$48+(数据!AH560-4)*权重!X$50,                              5*权重!X$48+4*权重!X$50+(数据!AH560-10)*权重!X$52              )  )</f>
        <v>-0.38750000000000001</v>
      </c>
      <c r="AI560" s="16">
        <f>IF( 数据!AI560&lt;=6,(数据!AI560-1)*权重!Y$48,              IF(数据!AI560&lt;=12, 5*权重!Y$48+(数据!AI560-6)*权重!Y$49,                              5*权重!Y$48+6*权重!Y$49+(数据!AI560-12)*权重!Y$51              )
 )</f>
        <v>0</v>
      </c>
      <c r="AJ560" s="16">
        <f>IF( 数据!AJ560&lt;=6,(数据!AJ560-1)*权重!Z$48,              IF(数据!AJ560&lt;=10, 5*权重!Z$48+(数据!AJ560-4)*权重!Z$50,                              5*权重!Z$48+4*权重!Z$50+(数据!AJ560-10)*权重!Z$52              )  )</f>
        <v>8.6625000000000014</v>
      </c>
      <c r="AK560" s="16">
        <f>IF( 数据!AK560&lt;=6,(数据!AK560-1)*权重!AA$48,              IF(数据!AK560&lt;=10, 5*权重!AA$48+(数据!AK560-4)*权重!AA$50,                              5*权重!AA$48+4*权重!AA$50+(数据!AK560-10)*权重!AA$52              )  )</f>
        <v>-1.4500000000000002</v>
      </c>
      <c r="AL560" s="16">
        <f>IF( 数据!AL560&lt;=6,(数据!AL560-1)*权重!AB$48,              IF(数据!AL560&lt;=12, 5*权重!AB$48+(数据!AL560-6)*权重!AB$49,                              5*权重!AB$48+6*权重!AB$49+(数据!AL560-12)*权重!AB$51              )
 )</f>
        <v>12.6</v>
      </c>
      <c r="AM560" s="16">
        <f>IF( 数据!AM560&lt;=6,(数据!AM560-1)*权重!AC$48,              IF(数据!AM560&lt;=12, 5*权重!AC$48+(数据!AM560-6)*权重!AC$49,                              5*权重!AC$48+6*权重!AC$49+(数据!AM560-12)*权重!AC$51              )
 )</f>
        <v>8.3666666666666671</v>
      </c>
      <c r="AN560" s="16">
        <f>IF( 数据!AN560&lt;=6,(数据!AN560-1)*权重!AD$48,              IF(数据!AN560&lt;=12, 5*权重!AD$48+(数据!AN560-6)*权重!AD$49,                              5*权重!AD$48+6*权重!AD$49+(数据!AN560-12)*权重!AD$51              )
 )</f>
        <v>72.604166666666671</v>
      </c>
      <c r="AO560" s="16">
        <f>IF( 数据!AO560&lt;=6,(数据!AO560-1)*权重!AE$48,              IF(数据!AO560&lt;=12, 5*权重!AE$48+(数据!AO560-6)*权重!AE$49,                              5*权重!AE$48+6*权重!AE$49+(数据!AO560-12)*权重!AE$51              )
 )</f>
        <v>6.9666666666666668</v>
      </c>
      <c r="AP560" s="16">
        <f>IF( 数据!AP560&lt;=6,(数据!AP560-1)*权重!AF$48,              IF(数据!AP560&lt;=12, 5*权重!AF$48+(数据!AP560-6)*权重!AF$49,                              5*权重!AF$48+6*权重!AF$49+(数据!AP560-12)*权重!AF$51              )
 )</f>
        <v>13.5</v>
      </c>
      <c r="AQ560" s="16">
        <f>IF( 数据!AQ560&lt;=6,(数据!AQ560-1)*权重!AG$48,              IF(数据!AQ560&lt;=12, 5*权重!AG$48+(数据!AQ560-6)*权重!AG$49,                              5*权重!AG$48+6*权重!AG$49+(数据!AQ560-12)*权重!AG$51              )
 )</f>
        <v>16.966666666666669</v>
      </c>
      <c r="AR560" s="16">
        <f>IF( 数据!AR560&lt;=6,(数据!AR560-1)*权重!AH$48,              IF(数据!AR560&lt;=12, 5*权重!AH$48+(数据!AR560-6)*权重!AH$49,                              5*权重!AH$48+6*权重!AH$49+(数据!AR560-12)*权重!AH$51              )
 )</f>
        <v>13.399999999999999</v>
      </c>
      <c r="AS560" s="16">
        <f>IF( 数据!AS560&lt;=6,(数据!AS560-1)*权重!AI$48,              IF(数据!AS560&lt;=12, 5*权重!AI$48+(数据!AS560-6)*权重!AI$49,                              5*权重!AI$48+6*权重!AI$49+(数据!AS560-12)*权重!AI$51              )
 )</f>
        <v>1.8500000000000005</v>
      </c>
      <c r="AT560" s="16">
        <f>IF( 数据!AT560&lt;=6,(数据!AT560-1)*权重!AJ$48,              IF(数据!AT560&lt;=12, 5*权重!AJ$48+(数据!AT560-6)*权重!AJ$49,                              5*权重!AJ$48+6*权重!AJ$49+(数据!AT560-12)*权重!AJ$51              )
 )</f>
        <v>71.875</v>
      </c>
      <c r="AU560" s="16">
        <f>IF( 数据!AU560&lt;=6,(数据!AU560-1)*权重!AK$48,              IF(数据!AU560&lt;=12, 5*权重!AK$48+(数据!AU560-6)*权重!AK$49,                              5*权重!AK$48+6*权重!AK$49+(数据!AU560-12)*权重!AK$51              )
 )</f>
        <v>12.366666666666667</v>
      </c>
      <c r="AV560" s="16">
        <f>IF( 数据!AV560&lt;=6,(数据!AV560-1)*权重!AL$48,              IF(数据!AV560&lt;=10, 5*权重!AL$48+(数据!AV560-4)*权重!AL$50,                              5*权重!AL$48+4*权重!AL$50+(数据!AV560-10)*权重!AL$52              )  )</f>
        <v>2.5499999999999998</v>
      </c>
      <c r="AW560" s="16">
        <f>IF( 数据!AW560&lt;=6,(数据!AW560-1)*权重!AM$48,              IF(数据!AW560&lt;=10, 5*权重!AM$48+(数据!AW560-4)*权重!AM$50,                              5*权重!AM$48+4*权重!AM$50+(数据!AW560-10)*权重!AM$52              )  )</f>
        <v>2.95</v>
      </c>
      <c r="AX560" s="16">
        <f>IF( 数据!AX560&lt;=6,(数据!AX560-1)*权重!AN$48,              IF(数据!AX560&lt;=10, 5*权重!AN$48+(数据!AX560-4)*权重!AN$50,                              5*权重!AN$48+4*权重!AN$50+(数据!AX560-10)*权重!AN$52              )  )</f>
        <v>20.399999999999999</v>
      </c>
      <c r="AY560" s="8">
        <v>3</v>
      </c>
      <c r="AZ560" s="8">
        <v>2</v>
      </c>
      <c r="BA560" s="8">
        <v>2</v>
      </c>
      <c r="BB560" s="8">
        <v>2</v>
      </c>
      <c r="BC560" s="8">
        <v>3</v>
      </c>
      <c r="BD560" s="8">
        <v>3</v>
      </c>
      <c r="BE560" s="8">
        <v>2</v>
      </c>
      <c r="BF560" s="8">
        <v>2</v>
      </c>
      <c r="BG560" s="8">
        <v>2</v>
      </c>
      <c r="BH560" s="8">
        <v>2</v>
      </c>
      <c r="BI560" s="8">
        <v>2</v>
      </c>
      <c r="BJ560" s="8" t="s">
        <v>26</v>
      </c>
      <c r="BK560" s="8" t="s">
        <v>20</v>
      </c>
      <c r="BL560" s="8">
        <v>12</v>
      </c>
      <c r="BM560" s="8" t="s">
        <v>26</v>
      </c>
      <c r="BN560" s="8"/>
      <c r="BO560" s="8" t="s">
        <v>26</v>
      </c>
      <c r="BP560" s="34">
        <v>46203</v>
      </c>
      <c r="BQ560" s="8" t="s">
        <v>21</v>
      </c>
      <c r="BR560" s="8" t="s">
        <v>156</v>
      </c>
    </row>
    <row r="561" spans="1:70" ht="15.5" thickBot="1" x14ac:dyDescent="0.35">
      <c r="A561" s="8" t="s">
        <v>26</v>
      </c>
      <c r="B561" s="16">
        <f t="shared" si="21"/>
        <v>426.38249999999999</v>
      </c>
      <c r="C561" s="8" t="s">
        <v>915</v>
      </c>
      <c r="D561" s="8" t="s">
        <v>154</v>
      </c>
      <c r="E561" s="33">
        <v>1</v>
      </c>
      <c r="F561" s="8">
        <v>0</v>
      </c>
      <c r="G561" s="8" t="s">
        <v>20</v>
      </c>
      <c r="H561" s="8" t="s">
        <v>226</v>
      </c>
      <c r="I561" s="8">
        <v>27</v>
      </c>
      <c r="J561" s="8">
        <v>139</v>
      </c>
      <c r="K561" s="8">
        <v>151</v>
      </c>
      <c r="L561" s="16">
        <f>IF( 数据!L561&lt;=6,(数据!L561-1)*权重!B$48,              IF(数据!L561&lt;=12, 5*权重!B$48+(数据!L561-6)*权重!B$49,                              5*权重!B$48+6*权重!B$49+(数据!L561-12)*权重!B$51              )
 )</f>
        <v>3.4666666666666668</v>
      </c>
      <c r="M561" s="16">
        <f>IF( 数据!M561&lt;=6,(数据!M561-1)*权重!C$48,              IF(数据!M561&lt;=12, 5*权重!C$48+(数据!M561-6)*权重!C$49,                              5*权重!C$48+6*权重!C$49+(数据!M561-12)*权重!C$51              )
 )</f>
        <v>2.1</v>
      </c>
      <c r="N561" s="16">
        <f>IF( 数据!N561&lt;=6,(数据!N561-1)*权重!D$48,              IF(数据!N561&lt;=12, 5*权重!D$48+(数据!N561-6)*权重!D$49,                              5*权重!D$48+6*权重!D$49+(数据!N561-12)*权重!D$51              )
 )</f>
        <v>0.27</v>
      </c>
      <c r="O561" s="16">
        <f>IF( 数据!O561&lt;=6,(数据!O561-1)*权重!E$48,              IF(数据!O561&lt;=12, 5*权重!E$48+(数据!O561-6)*权重!E$49,                              5*权重!E$48+6*权重!E$49+(数据!O561-12)*权重!E$51              )
 )</f>
        <v>0</v>
      </c>
      <c r="P561" s="16">
        <f>IF( 数据!P561&lt;=6,(数据!P561-1)*权重!F$48,              IF(数据!P561&lt;=12, 5*权重!F$48+(数据!P561-6)*权重!F$49,                              5*权重!F$48+6*权重!F$49+(数据!P561-12)*权重!F$51              )
 )</f>
        <v>-2.7333333333333329</v>
      </c>
      <c r="Q561" s="16">
        <f>IF( 数据!Q561&lt;=6,(数据!Q561-1)*权重!G$48,              IF(数据!Q561&lt;=12, 5*权重!G$48+(数据!Q561-6)*权重!G$49,                              5*权重!G$48+6*权重!G$49+(数据!Q561-12)*权重!G$51              )
 )</f>
        <v>0</v>
      </c>
      <c r="R561" s="16">
        <f>IF( 数据!R561&lt;=6,(数据!R561-1)*权重!H$48,              IF(数据!R561&lt;=12, 5*权重!H$48+(数据!R561-6)*权重!H$49,                              5*权重!H$48+6*权重!H$49+(数据!R561-12)*权重!H$51              )
 )</f>
        <v>0</v>
      </c>
      <c r="S561" s="16">
        <f>IF( 数据!S561&lt;=6,(数据!S561-1)*权重!I$48,              IF(数据!S561&lt;=12, 5*权重!I$48+(数据!S561-6)*权重!I$49,                              5*权重!I$48+6*权重!I$49+(数据!S561-12)*权重!I$51              )
 )</f>
        <v>15.2</v>
      </c>
      <c r="T561" s="16">
        <f>IF( 数据!T561&lt;=6,(数据!T561-1)*权重!J$48,              IF(数据!T561&lt;=12, 5*权重!J$48+(数据!T561-6)*权重!J$49,                              5*权重!J$48+6*权重!J$49+(数据!T561-12)*权重!J$51              )
 )</f>
        <v>0.79999999999999982</v>
      </c>
      <c r="U561" s="16">
        <f>IF( 数据!U561&lt;=6,(数据!U561-1)*权重!K$48,              IF(数据!U561&lt;=12, 5*权重!K$48+(数据!U561-6)*权重!K$49,                              5*权重!K$48+6*权重!K$49+(数据!U561-12)*权重!K$51              )
 )</f>
        <v>0</v>
      </c>
      <c r="V561" s="16">
        <f>IF( 数据!V561&lt;=6,(数据!V561-1)*权重!L$48,              IF(数据!V561&lt;=12, 5*权重!L$48+(数据!V561-6)*权重!L$49,                              5*权重!L$48+6*权重!L$49+(数据!V561-12)*权重!L$51              )
 )</f>
        <v>6.7666666666666675</v>
      </c>
      <c r="W561" s="16">
        <f>IF( 数据!W561&lt;=6,(数据!W561-1)*权重!M$48,              IF(数据!W561&lt;=12, 5*权重!M$48+(数据!W561-6)*权重!M$49,                              5*权重!M$48+6*权重!M$49+(数据!W561-12)*权重!M$51              )
 )</f>
        <v>0.1333333333333333</v>
      </c>
      <c r="X561" s="16">
        <f>IF( 数据!X561&lt;=6,(数据!X561-1)*权重!N$48,              IF(数据!X561&lt;=12, 5*权重!N$48+(数据!X561-6)*权重!N$49,                              5*权重!N$48+6*权重!N$49+(数据!X561-12)*权重!N$51              )
 )</f>
        <v>3.1999999999999997</v>
      </c>
      <c r="Y561" s="16">
        <f>IF( 数据!Y561&lt;=6,(数据!Y561-1)*权重!O$48,              IF(数据!Y561&lt;=12, 5*权重!O$48+(数据!Y561-6)*权重!O$49,                              5*权重!O$48+6*权重!O$49+(数据!Y561-12)*权重!O$51              )
 )</f>
        <v>1.3666666666666667</v>
      </c>
      <c r="Z561" s="16">
        <f>IF( 数据!Z561&lt;=6,(数据!Z561-1)*权重!P$48,              IF(数据!Z561&lt;=10, 5*权重!P$48+(数据!Z561-4)*权重!P$50,                              5*权重!P$48+4*权重!P$50+(数据!Z561-10)*权重!P$52              )  )</f>
        <v>-1.4750000000000001</v>
      </c>
      <c r="AA561" s="16">
        <f>IF( 数据!AA561&lt;=6,(数据!AA561-1)*权重!Q$48,              IF(数据!AA561&lt;=12, 5*权重!Q$48+(数据!AA561-6)*权重!Q$49,                              5*权重!Q$48+6*权重!Q$49+(数据!AA561-12)*权重!Q$51              )
 )</f>
        <v>5.166666666666667</v>
      </c>
      <c r="AB561" s="16">
        <f>IF( 数据!AB561&lt;=6,(数据!AB561-1)*权重!R$48,              IF(数据!AB561&lt;=10, 5*权重!R$48+(数据!AB561-4)*权重!R$50,                              5*权重!R$48+4*权重!R$50+(数据!AB561-10)*权重!R$52              )  )</f>
        <v>56.75</v>
      </c>
      <c r="AC561" s="16">
        <f>IF( 数据!AC561&lt;=6,(数据!AC561-1)*权重!S$48,              IF(数据!AC561&lt;=12, 5*权重!S$48+(数据!AC561-6)*权重!S$49,                              5*权重!S$48+6*权重!S$49+(数据!AC561-12)*权重!S$51              )
 )</f>
        <v>20.866666666666667</v>
      </c>
      <c r="AD561" s="16">
        <f>IF( 数据!AD561&lt;=6,(数据!AD561-1)*权重!T$48,              IF(数据!AD561&lt;=12, 5*权重!T$48+(数据!AD561-6)*权重!T$49,                              5*权重!T$48+6*权重!T$49+(数据!AD561-12)*权重!T$51              )
 )</f>
        <v>-1.5999999999999996</v>
      </c>
      <c r="AE561" s="16">
        <f>IF( 数据!AE561&lt;=6,(数据!AE561-1)*权重!U$48,              IF(数据!AE561&lt;=10, 5*权重!U$48+(数据!AE561-4)*权重!U$50,                              5*权重!U$48+4*权重!U$50+(数据!AE561-10)*权重!U$52              )  )</f>
        <v>-0.99999999999999956</v>
      </c>
      <c r="AF561" s="16">
        <f>IF( 数据!AF561&lt;=6,(数据!AF561-1)*权重!V$48,              IF(数据!AF561&lt;=10, 5*权重!V$48+(数据!AF561-4)*权重!V$50,                              5*权重!V$48+4*权重!V$50+(数据!AF561-10)*权重!V$52              )  )</f>
        <v>7.8750000000000009</v>
      </c>
      <c r="AG561" s="16">
        <f>IF( 数据!AG561&lt;=6,(数据!AG561-1)*权重!W$48,              IF(数据!AG561&lt;=12, 5*权重!W$48+(数据!AG561-6)*权重!W$49,                              5*权重!W$48+6*权重!W$49+(数据!AG561-12)*权重!W$51              )
 )</f>
        <v>3.3</v>
      </c>
      <c r="AH561" s="16">
        <f>IF( 数据!AH561&lt;=6,(数据!AH561-1)*权重!X$48,              IF(数据!AH561&lt;=10, 5*权重!X$48+(数据!AH561-4)*权重!X$50,                              5*权重!X$48+4*权重!X$50+(数据!AH561-10)*权重!X$52              )  )</f>
        <v>-4.9999999999999989E-2</v>
      </c>
      <c r="AI561" s="16">
        <f>IF( 数据!AI561&lt;=6,(数据!AI561-1)*权重!Y$48,              IF(数据!AI561&lt;=12, 5*权重!Y$48+(数据!AI561-6)*权重!Y$49,                              5*权重!Y$48+6*权重!Y$49+(数据!AI561-12)*权重!Y$51              )
 )</f>
        <v>3.3333333333333354E-2</v>
      </c>
      <c r="AJ561" s="16">
        <f>IF( 数据!AJ561&lt;=6,(数据!AJ561-1)*权重!Z$48,              IF(数据!AJ561&lt;=10, 5*权重!Z$48+(数据!AJ561-4)*权重!Z$50,                              5*权重!Z$48+4*权重!Z$50+(数据!AJ561-10)*权重!Z$52              )  )</f>
        <v>11.600000000000001</v>
      </c>
      <c r="AK561" s="16">
        <f>IF( 数据!AK561&lt;=6,(数据!AK561-1)*权重!AA$48,              IF(数据!AK561&lt;=10, 5*权重!AA$48+(数据!AK561-4)*权重!AA$50,                              5*权重!AA$48+4*权重!AA$50+(数据!AK561-10)*权重!AA$52              )  )</f>
        <v>-0.92500000000000004</v>
      </c>
      <c r="AL561" s="16">
        <f>IF( 数据!AL561&lt;=6,(数据!AL561-1)*权重!AB$48,              IF(数据!AL561&lt;=12, 5*权重!AB$48+(数据!AL561-6)*权重!AB$49,                              5*权重!AB$48+6*权重!AB$49+(数据!AL561-12)*权重!AB$51              )
 )</f>
        <v>14.4</v>
      </c>
      <c r="AM561" s="16">
        <f>IF( 数据!AM561&lt;=6,(数据!AM561-1)*权重!AC$48,              IF(数据!AM561&lt;=12, 5*权重!AC$48+(数据!AM561-6)*权重!AC$49,                              5*权重!AC$48+6*权重!AC$49+(数据!AM561-12)*权重!AC$51              )
 )</f>
        <v>9.2333333333333343</v>
      </c>
      <c r="AN561" s="16">
        <f>IF( 数据!AN561&lt;=6,(数据!AN561-1)*权重!AD$48,              IF(数据!AN561&lt;=12, 5*权重!AD$48+(数据!AN561-6)*权重!AD$49,                              5*权重!AD$48+6*权重!AD$49+(数据!AN561-12)*权重!AD$51              )
 )</f>
        <v>72.604166666666671</v>
      </c>
      <c r="AO561" s="16">
        <f>IF( 数据!AO561&lt;=6,(数据!AO561-1)*权重!AE$48,              IF(数据!AO561&lt;=12, 5*权重!AE$48+(数据!AO561-6)*权重!AE$49,                              5*权重!AE$48+6*权重!AE$49+(数据!AO561-12)*权重!AE$51              )
 )</f>
        <v>22.9</v>
      </c>
      <c r="AP561" s="16">
        <f>IF( 数据!AP561&lt;=6,(数据!AP561-1)*权重!AF$48,              IF(数据!AP561&lt;=12, 5*权重!AF$48+(数据!AP561-6)*权重!AF$49,                              5*权重!AF$48+6*权重!AF$49+(数据!AP561-12)*权重!AF$51              )
 )</f>
        <v>15.433333333333334</v>
      </c>
      <c r="AQ561" s="16">
        <f>IF( 数据!AQ561&lt;=6,(数据!AQ561-1)*权重!AG$48,              IF(数据!AQ561&lt;=12, 5*权重!AG$48+(数据!AQ561-6)*权重!AG$49,                              5*权重!AG$48+6*权重!AG$49+(数据!AQ561-12)*权重!AG$51              )
 )</f>
        <v>18.833333333333336</v>
      </c>
      <c r="AR561" s="16">
        <f>IF( 数据!AR561&lt;=6,(数据!AR561-1)*权重!AH$48,              IF(数据!AR561&lt;=12, 5*权重!AH$48+(数据!AR561-6)*权重!AH$49,                              5*权重!AH$48+6*权重!AH$49+(数据!AR561-12)*权重!AH$51              )
 )</f>
        <v>14.566666666666665</v>
      </c>
      <c r="AS561" s="16">
        <f>IF( 数据!AS561&lt;=6,(数据!AS561-1)*权重!AI$48,              IF(数据!AS561&lt;=12, 5*权重!AI$48+(数据!AS561-6)*权重!AI$49,                              5*权重!AI$48+6*权重!AI$49+(数据!AS561-12)*权重!AI$51              )
 )</f>
        <v>7.6000000000000014</v>
      </c>
      <c r="AT561" s="16">
        <f>IF( 数据!AT561&lt;=6,(数据!AT561-1)*权重!AJ$48,              IF(数据!AT561&lt;=12, 5*权重!AJ$48+(数据!AT561-6)*权重!AJ$49,                              5*权重!AJ$48+6*权重!AJ$49+(数据!AT561-12)*权重!AJ$51              )
 )</f>
        <v>71.875</v>
      </c>
      <c r="AU561" s="16">
        <f>IF( 数据!AU561&lt;=6,(数据!AU561-1)*权重!AK$48,              IF(数据!AU561&lt;=12, 5*权重!AK$48+(数据!AU561-6)*权重!AK$49,                              5*权重!AK$48+6*权重!AK$49+(数据!AU561-12)*权重!AK$51              )
 )</f>
        <v>14.799999999999999</v>
      </c>
      <c r="AV561" s="16">
        <f>IF( 数据!AV561&lt;=6,(数据!AV561-1)*权重!AL$48,              IF(数据!AV561&lt;=10, 5*权重!AL$48+(数据!AV561-4)*权重!AL$50,                              5*权重!AL$48+4*权重!AL$50+(数据!AV561-10)*权重!AL$52              )  )</f>
        <v>3.4</v>
      </c>
      <c r="AW561" s="16">
        <f>IF( 数据!AW561&lt;=6,(数据!AW561-1)*权重!AM$48,              IF(数据!AW561&lt;=10, 5*权重!AM$48+(数据!AW561-4)*权重!AM$50,                              5*权重!AM$48+4*权重!AM$50+(数据!AW561-10)*权重!AM$52              )  )</f>
        <v>4.2</v>
      </c>
      <c r="AX561" s="16">
        <f>IF( 数据!AX561&lt;=6,(数据!AX561-1)*权重!AN$48,              IF(数据!AX561&lt;=10, 5*权重!AN$48+(数据!AX561-4)*权重!AN$50,                              5*权重!AN$48+4*权重!AN$50+(数据!AX561-10)*权重!AN$52              )  )</f>
        <v>25.424999999999997</v>
      </c>
      <c r="AY561" s="8">
        <v>3</v>
      </c>
      <c r="AZ561" s="8">
        <v>3</v>
      </c>
      <c r="BA561" s="8">
        <v>1</v>
      </c>
      <c r="BB561" s="8">
        <v>2</v>
      </c>
      <c r="BC561" s="8">
        <v>1</v>
      </c>
      <c r="BD561" s="8">
        <v>1</v>
      </c>
      <c r="BE561" s="8">
        <v>3</v>
      </c>
      <c r="BF561" s="8">
        <v>2</v>
      </c>
      <c r="BG561" s="8">
        <v>3</v>
      </c>
      <c r="BH561" s="8">
        <v>2</v>
      </c>
      <c r="BI561" s="8">
        <v>3</v>
      </c>
      <c r="BJ561" s="8" t="s">
        <v>26</v>
      </c>
      <c r="BK561" s="8" t="s">
        <v>20</v>
      </c>
      <c r="BL561" s="8">
        <v>16</v>
      </c>
      <c r="BM561" s="8" t="s">
        <v>26</v>
      </c>
      <c r="BN561" s="8"/>
      <c r="BO561" s="8">
        <v>16</v>
      </c>
      <c r="BP561" s="34">
        <v>47664</v>
      </c>
      <c r="BQ561" s="8" t="s">
        <v>21</v>
      </c>
      <c r="BR561" s="8" t="s">
        <v>156</v>
      </c>
    </row>
    <row r="562" spans="1:70" ht="15.5" thickBot="1" x14ac:dyDescent="0.35">
      <c r="A562" s="8" t="s">
        <v>26</v>
      </c>
      <c r="B562" s="16">
        <f t="shared" si="21"/>
        <v>401.76583333333338</v>
      </c>
      <c r="C562" s="8" t="s">
        <v>916</v>
      </c>
      <c r="D562" s="8" t="s">
        <v>154</v>
      </c>
      <c r="E562" s="33">
        <v>1</v>
      </c>
      <c r="F562" s="8">
        <v>0</v>
      </c>
      <c r="G562" s="8" t="s">
        <v>29</v>
      </c>
      <c r="H562" s="8" t="s">
        <v>463</v>
      </c>
      <c r="I562" s="8">
        <v>23</v>
      </c>
      <c r="J562" s="8">
        <v>141</v>
      </c>
      <c r="K562" s="8">
        <v>165</v>
      </c>
      <c r="L562" s="16">
        <f>IF( 数据!L562&lt;=6,(数据!L562-1)*权重!B$48,              IF(数据!L562&lt;=12, 5*权重!B$48+(数据!L562-6)*权重!B$49,                              5*权重!B$48+6*权重!B$49+(数据!L562-12)*权重!B$51              )
 )</f>
        <v>3</v>
      </c>
      <c r="M562" s="16">
        <f>IF( 数据!M562&lt;=6,(数据!M562-1)*权重!C$48,              IF(数据!M562&lt;=12, 5*权重!C$48+(数据!M562-6)*权重!C$49,                              5*权重!C$48+6*权重!C$49+(数据!M562-12)*权重!C$51              )
 )</f>
        <v>0.91666666666666674</v>
      </c>
      <c r="N562" s="16">
        <f>IF( 数据!N562&lt;=6,(数据!N562-1)*权重!D$48,              IF(数据!N562&lt;=12, 5*权重!D$48+(数据!N562-6)*权重!D$49,                              5*权重!D$48+6*权重!D$49+(数据!N562-12)*权重!D$51              )
 )</f>
        <v>-0.82999999999999985</v>
      </c>
      <c r="O562" s="16">
        <f>IF( 数据!O562&lt;=6,(数据!O562-1)*权重!E$48,              IF(数据!O562&lt;=12, 5*权重!E$48+(数据!O562-6)*权重!E$49,                              5*权重!E$48+6*权重!E$49+(数据!O562-12)*权重!E$51              )
 )</f>
        <v>0</v>
      </c>
      <c r="P562" s="16">
        <f>IF( 数据!P562&lt;=6,(数据!P562-1)*权重!F$48,              IF(数据!P562&lt;=12, 5*权重!F$48+(数据!P562-6)*权重!F$49,                              5*权重!F$48+6*权重!F$49+(数据!P562-12)*权重!F$51              )
 )</f>
        <v>-3.1166666666666663</v>
      </c>
      <c r="Q562" s="16">
        <f>IF( 数据!Q562&lt;=6,(数据!Q562-1)*权重!G$48,              IF(数据!Q562&lt;=12, 5*权重!G$48+(数据!Q562-6)*权重!G$49,                              5*权重!G$48+6*权重!G$49+(数据!Q562-12)*权重!G$51              )
 )</f>
        <v>0</v>
      </c>
      <c r="R562" s="16">
        <f>IF( 数据!R562&lt;=6,(数据!R562-1)*权重!H$48,              IF(数据!R562&lt;=12, 5*权重!H$48+(数据!R562-6)*权重!H$49,                              5*权重!H$48+6*权重!H$49+(数据!R562-12)*权重!H$51              )
 )</f>
        <v>0</v>
      </c>
      <c r="S562" s="16">
        <f>IF( 数据!S562&lt;=6,(数据!S562-1)*权重!I$48,              IF(数据!S562&lt;=12, 5*权重!I$48+(数据!S562-6)*权重!I$49,                              5*权重!I$48+6*权重!I$49+(数据!S562-12)*权重!I$51              )
 )</f>
        <v>17.933333333333334</v>
      </c>
      <c r="T562" s="16">
        <f>IF( 数据!T562&lt;=6,(数据!T562-1)*权重!J$48,              IF(数据!T562&lt;=12, 5*权重!J$48+(数据!T562-6)*权重!J$49,                              5*权重!J$48+6*权重!J$49+(数据!T562-12)*权重!J$51              )
 )</f>
        <v>-0.20000000000000018</v>
      </c>
      <c r="U562" s="16">
        <f>IF( 数据!U562&lt;=6,(数据!U562-1)*权重!K$48,              IF(数据!U562&lt;=12, 5*权重!K$48+(数据!U562-6)*权重!K$49,                              5*权重!K$48+6*权重!K$49+(数据!U562-12)*权重!K$51              )
 )</f>
        <v>0</v>
      </c>
      <c r="V562" s="16">
        <f>IF( 数据!V562&lt;=6,(数据!V562-1)*权重!L$48,              IF(数据!V562&lt;=12, 5*权重!L$48+(数据!V562-6)*权重!L$49,                              5*权重!L$48+6*权重!L$49+(数据!V562-12)*权重!L$51              )
 )</f>
        <v>6.4</v>
      </c>
      <c r="W562" s="16">
        <f>IF( 数据!W562&lt;=6,(数据!W562-1)*权重!M$48,              IF(数据!W562&lt;=12, 5*权重!M$48+(数据!W562-6)*权重!M$49,                              5*权重!M$48+6*权重!M$49+(数据!W562-12)*权重!M$51              )
 )</f>
        <v>-0.5</v>
      </c>
      <c r="X562" s="16">
        <f>IF( 数据!X562&lt;=6,(数据!X562-1)*权重!N$48,              IF(数据!X562&lt;=12, 5*权重!N$48+(数据!X562-6)*权重!N$49,                              5*权重!N$48+6*权重!N$49+(数据!X562-12)*权重!N$51              )
 )</f>
        <v>1.8833333333333333</v>
      </c>
      <c r="Y562" s="16">
        <f>IF( 数据!Y562&lt;=6,(数据!Y562-1)*权重!O$48,              IF(数据!Y562&lt;=12, 5*权重!O$48+(数据!Y562-6)*权重!O$49,                              5*权重!O$48+6*权重!O$49+(数据!Y562-12)*权重!O$51              )
 )</f>
        <v>2.5333333333333332</v>
      </c>
      <c r="Z562" s="16">
        <f>IF( 数据!Z562&lt;=6,(数据!Z562-1)*权重!P$48,              IF(数据!Z562&lt;=10, 5*权重!P$48+(数据!Z562-4)*权重!P$50,                              5*权重!P$48+4*权重!P$50+(数据!Z562-10)*权重!P$52              )  )</f>
        <v>-1.0750000000000002</v>
      </c>
      <c r="AA562" s="16">
        <f>IF( 数据!AA562&lt;=6,(数据!AA562-1)*权重!Q$48,              IF(数据!AA562&lt;=12, 5*权重!Q$48+(数据!AA562-6)*权重!Q$49,                              5*权重!Q$48+6*权重!Q$49+(数据!AA562-12)*权重!Q$51              )
 )</f>
        <v>5.166666666666667</v>
      </c>
      <c r="AB562" s="16">
        <f>IF( 数据!AB562&lt;=6,(数据!AB562-1)*权重!R$48,              IF(数据!AB562&lt;=10, 5*权重!R$48+(数据!AB562-4)*权重!R$50,                              5*权重!R$48+4*权重!R$50+(数据!AB562-10)*权重!R$52              )  )</f>
        <v>56</v>
      </c>
      <c r="AC562" s="16">
        <f>IF( 数据!AC562&lt;=6,(数据!AC562-1)*权重!S$48,              IF(数据!AC562&lt;=12, 5*权重!S$48+(数据!AC562-6)*权重!S$49,                              5*权重!S$48+6*权重!S$49+(数据!AC562-12)*权重!S$51              )
 )</f>
        <v>19.5</v>
      </c>
      <c r="AD562" s="16">
        <f>IF( 数据!AD562&lt;=6,(数据!AD562-1)*权重!T$48,              IF(数据!AD562&lt;=12, 5*权重!T$48+(数据!AD562-6)*权重!T$49,                              5*权重!T$48+6*权重!T$49+(数据!AD562-12)*权重!T$51              )
 )</f>
        <v>-1.5999999999999996</v>
      </c>
      <c r="AE562" s="16">
        <f>IF( 数据!AE562&lt;=6,(数据!AE562-1)*权重!U$48,              IF(数据!AE562&lt;=10, 5*权重!U$48+(数据!AE562-4)*权重!U$50,                              5*权重!U$48+4*权重!U$50+(数据!AE562-10)*权重!U$52              )  )</f>
        <v>-2.9999999999999996</v>
      </c>
      <c r="AF562" s="16">
        <f>IF( 数据!AF562&lt;=6,(数据!AF562-1)*权重!V$48,              IF(数据!AF562&lt;=10, 5*权重!V$48+(数据!AF562-4)*权重!V$50,                              5*权重!V$48+4*权重!V$50+(数据!AF562-10)*权重!V$52              )  )</f>
        <v>6.8250000000000011</v>
      </c>
      <c r="AG562" s="16">
        <f>IF( 数据!AG562&lt;=6,(数据!AG562-1)*权重!W$48,              IF(数据!AG562&lt;=12, 5*权重!W$48+(数据!AG562-6)*权重!W$49,                              5*权重!W$48+6*权重!W$49+(数据!AG562-12)*权重!W$51              )
 )</f>
        <v>3.3</v>
      </c>
      <c r="AH562" s="16">
        <f>IF( 数据!AH562&lt;=6,(数据!AH562-1)*权重!X$48,              IF(数据!AH562&lt;=10, 5*权重!X$48+(数据!AH562-4)*权重!X$50,                              5*权重!X$48+4*权重!X$50+(数据!AH562-10)*权重!X$52              )  )</f>
        <v>6.25E-2</v>
      </c>
      <c r="AI562" s="16">
        <f>IF( 数据!AI562&lt;=6,(数据!AI562-1)*权重!Y$48,              IF(数据!AI562&lt;=12, 5*权重!Y$48+(数据!AI562-6)*权重!Y$49,                              5*权重!Y$48+6*权重!Y$49+(数据!AI562-12)*权重!Y$51              )
 )</f>
        <v>0</v>
      </c>
      <c r="AJ562" s="16">
        <f>IF( 数据!AJ562&lt;=6,(数据!AJ562-1)*权重!Z$48,              IF(数据!AJ562&lt;=10, 5*权重!Z$48+(数据!AJ562-4)*权重!Z$50,                              5*权重!Z$48+4*权重!Z$50+(数据!AJ562-10)*权重!Z$52              )  )</f>
        <v>9.8375000000000004</v>
      </c>
      <c r="AK562" s="16">
        <f>IF( 数据!AK562&lt;=6,(数据!AK562-1)*权重!AA$48,              IF(数据!AK562&lt;=10, 5*权重!AA$48+(数据!AK562-4)*权重!AA$50,                              5*权重!AA$48+4*权重!AA$50+(数据!AK562-10)*权重!AA$52              )  )</f>
        <v>-0.92500000000000004</v>
      </c>
      <c r="AL562" s="16">
        <f>IF( 数据!AL562&lt;=6,(数据!AL562-1)*权重!AB$48,              IF(数据!AL562&lt;=12, 5*权重!AB$48+(数据!AL562-6)*权重!AB$49,                              5*权重!AB$48+6*权重!AB$49+(数据!AL562-12)*权重!AB$51              )
 )</f>
        <v>13.5</v>
      </c>
      <c r="AM562" s="16">
        <f>IF( 数据!AM562&lt;=6,(数据!AM562-1)*权重!AC$48,              IF(数据!AM562&lt;=12, 5*权重!AC$48+(数据!AM562-6)*权重!AC$49,                              5*权重!AC$48+6*权重!AC$49+(数据!AM562-12)*权重!AC$51              )
 )</f>
        <v>8.5</v>
      </c>
      <c r="AN562" s="16">
        <f>IF( 数据!AN562&lt;=6,(数据!AN562-1)*权重!AD$48,              IF(数据!AN562&lt;=12, 5*权重!AD$48+(数据!AN562-6)*权重!AD$49,                              5*权重!AD$48+6*权重!AD$49+(数据!AN562-12)*权重!AD$51              )
 )</f>
        <v>77.333333333333329</v>
      </c>
      <c r="AO562" s="16">
        <f>IF( 数据!AO562&lt;=6,(数据!AO562-1)*权重!AE$48,              IF(数据!AO562&lt;=12, 5*权重!AE$48+(数据!AO562-6)*权重!AE$49,                              5*权重!AE$48+6*权重!AE$49+(数据!AO562-12)*权重!AE$51              )
 )</f>
        <v>11.116666666666667</v>
      </c>
      <c r="AP562" s="16">
        <f>IF( 数据!AP562&lt;=6,(数据!AP562-1)*权重!AF$48,              IF(数据!AP562&lt;=12, 5*权重!AF$48+(数据!AP562-6)*权重!AF$49,                              5*权重!AF$48+6*权重!AF$49+(数据!AP562-12)*权重!AF$51              )
 )</f>
        <v>14.466666666666667</v>
      </c>
      <c r="AQ562" s="16">
        <f>IF( 数据!AQ562&lt;=6,(数据!AQ562-1)*权重!AG$48,              IF(数据!AQ562&lt;=12, 5*权重!AG$48+(数据!AQ562-6)*权重!AG$49,                              5*权重!AG$48+6*权重!AG$49+(数据!AQ562-12)*权重!AG$51              )
 )</f>
        <v>18.316666666666666</v>
      </c>
      <c r="AR562" s="16">
        <f>IF( 数据!AR562&lt;=6,(数据!AR562-1)*权重!AH$48,              IF(数据!AR562&lt;=12, 5*权重!AH$48+(数据!AR562-6)*权重!AH$49,                              5*权重!AH$48+6*权重!AH$49+(数据!AR562-12)*权重!AH$51              )
 )</f>
        <v>11.716666666666665</v>
      </c>
      <c r="AS562" s="16">
        <f>IF( 数据!AS562&lt;=6,(数据!AS562-1)*权重!AI$48,              IF(数据!AS562&lt;=12, 5*权重!AI$48+(数据!AS562-6)*权重!AI$49,                              5*权重!AI$48+6*权重!AI$49+(数据!AS562-12)*权重!AI$51              )
 )</f>
        <v>4.416666666666667</v>
      </c>
      <c r="AT562" s="16">
        <f>IF( 数据!AT562&lt;=6,(数据!AT562-1)*权重!AJ$48,              IF(数据!AT562&lt;=12, 5*权重!AJ$48+(数据!AT562-6)*权重!AJ$49,                              5*权重!AJ$48+6*权重!AJ$49+(数据!AT562-12)*权重!AJ$51              )
 )</f>
        <v>76.75</v>
      </c>
      <c r="AU562" s="16">
        <f>IF( 数据!AU562&lt;=6,(数据!AU562-1)*权重!AK$48,              IF(数据!AU562&lt;=12, 5*权重!AK$48+(数据!AU562-6)*权重!AK$49,                              5*权重!AK$48+6*权重!AK$49+(数据!AU562-12)*权重!AK$51              )
 )</f>
        <v>14.2</v>
      </c>
      <c r="AV562" s="16">
        <f>IF( 数据!AV562&lt;=6,(数据!AV562-1)*权重!AL$48,              IF(数据!AV562&lt;=10, 5*权重!AL$48+(数据!AV562-4)*权重!AL$50,                              5*权重!AL$48+4*权重!AL$50+(数据!AV562-10)*权重!AL$52              )  )</f>
        <v>2.9749999999999996</v>
      </c>
      <c r="AW562" s="16">
        <f>IF( 数据!AW562&lt;=6,(数据!AW562-1)*权重!AM$48,              IF(数据!AW562&lt;=10, 5*权重!AM$48+(数据!AW562-4)*权重!AM$50,                              5*权重!AM$48+4*权重!AM$50+(数据!AW562-10)*权重!AM$52              )  )</f>
        <v>3.45</v>
      </c>
      <c r="AX562" s="16">
        <f>IF( 数据!AX562&lt;=6,(数据!AX562-1)*权重!AN$48,              IF(数据!AX562&lt;=10, 5*权重!AN$48+(数据!AX562-4)*权重!AN$50,                              5*权重!AN$48+4*权重!AN$50+(数据!AX562-10)*权重!AN$52              )  )</f>
        <v>22.912499999999998</v>
      </c>
      <c r="AY562" s="8">
        <v>1</v>
      </c>
      <c r="AZ562" s="8">
        <v>3</v>
      </c>
      <c r="BA562" s="8">
        <v>3</v>
      </c>
      <c r="BB562" s="8">
        <v>1</v>
      </c>
      <c r="BC562" s="8">
        <v>2</v>
      </c>
      <c r="BD562" s="8">
        <v>3</v>
      </c>
      <c r="BE562" s="8">
        <v>3</v>
      </c>
      <c r="BF562" s="8">
        <v>1</v>
      </c>
      <c r="BG562" s="8">
        <v>3</v>
      </c>
      <c r="BH562" s="8">
        <v>2</v>
      </c>
      <c r="BI562" s="8">
        <v>1</v>
      </c>
      <c r="BJ562" s="8" t="s">
        <v>26</v>
      </c>
      <c r="BK562" s="8" t="s">
        <v>20</v>
      </c>
      <c r="BL562" s="8">
        <v>14</v>
      </c>
      <c r="BM562" s="8" t="s">
        <v>26</v>
      </c>
      <c r="BN562" s="8"/>
      <c r="BO562" s="8">
        <v>6</v>
      </c>
      <c r="BP562" s="34">
        <v>46934</v>
      </c>
      <c r="BQ562" s="8" t="s">
        <v>21</v>
      </c>
      <c r="BR562" s="8" t="s">
        <v>156</v>
      </c>
    </row>
    <row r="563" spans="1:70" ht="15.5" thickBot="1" x14ac:dyDescent="0.35">
      <c r="A563" s="8" t="s">
        <v>26</v>
      </c>
      <c r="B563" s="16">
        <f t="shared" si="21"/>
        <v>408.67416666666668</v>
      </c>
      <c r="C563" s="8" t="s">
        <v>917</v>
      </c>
      <c r="D563" s="8" t="s">
        <v>154</v>
      </c>
      <c r="E563" s="33">
        <v>1</v>
      </c>
      <c r="F563" s="8">
        <v>0</v>
      </c>
      <c r="G563" s="8" t="s">
        <v>22</v>
      </c>
      <c r="H563" s="8" t="s">
        <v>315</v>
      </c>
      <c r="I563" s="8">
        <v>21</v>
      </c>
      <c r="J563" s="8">
        <v>141</v>
      </c>
      <c r="K563" s="8">
        <v>165</v>
      </c>
      <c r="L563" s="16">
        <f>IF( 数据!L563&lt;=6,(数据!L563-1)*权重!B$48,              IF(数据!L563&lt;=12, 5*权重!B$48+(数据!L563-6)*权重!B$49,                              5*权重!B$48+6*权重!B$49+(数据!L563-12)*权重!B$51              )
 )</f>
        <v>3.4666666666666668</v>
      </c>
      <c r="M563" s="16">
        <f>IF( 数据!M563&lt;=6,(数据!M563-1)*权重!C$48,              IF(数据!M563&lt;=12, 5*权重!C$48+(数据!M563-6)*权重!C$49,                              5*权重!C$48+6*权重!C$49+(数据!M563-12)*权重!C$51              )
 )</f>
        <v>0.5</v>
      </c>
      <c r="N563" s="16">
        <f>IF( 数据!N563&lt;=6,(数据!N563-1)*权重!D$48,              IF(数据!N563&lt;=12, 5*权重!D$48+(数据!N563-6)*权重!D$49,                              5*权重!D$48+6*权重!D$49+(数据!N563-12)*权重!D$51              )
 )</f>
        <v>-0.82999999999999985</v>
      </c>
      <c r="O563" s="16">
        <f>IF( 数据!O563&lt;=6,(数据!O563-1)*权重!E$48,              IF(数据!O563&lt;=12, 5*权重!E$48+(数据!O563-6)*权重!E$49,                              5*权重!E$48+6*权重!E$49+(数据!O563-12)*权重!E$51              )
 )</f>
        <v>0</v>
      </c>
      <c r="P563" s="16">
        <f>IF( 数据!P563&lt;=6,(数据!P563-1)*权重!F$48,              IF(数据!P563&lt;=12, 5*权重!F$48+(数据!P563-6)*权重!F$49,                              5*权重!F$48+6*权重!F$49+(数据!P563-12)*权重!F$51              )
 )</f>
        <v>-3.1166666666666663</v>
      </c>
      <c r="Q563" s="16">
        <f>IF( 数据!Q563&lt;=6,(数据!Q563-1)*权重!G$48,              IF(数据!Q563&lt;=12, 5*权重!G$48+(数据!Q563-6)*权重!G$49,                              5*权重!G$48+6*权重!G$49+(数据!Q563-12)*权重!G$51              )
 )</f>
        <v>0</v>
      </c>
      <c r="R563" s="16">
        <f>IF( 数据!R563&lt;=6,(数据!R563-1)*权重!H$48,              IF(数据!R563&lt;=12, 5*权重!H$48+(数据!R563-6)*权重!H$49,                              5*权重!H$48+6*权重!H$49+(数据!R563-12)*权重!H$51              )
 )</f>
        <v>0</v>
      </c>
      <c r="S563" s="16">
        <f>IF( 数据!S563&lt;=6,(数据!S563-1)*权重!I$48,              IF(数据!S563&lt;=12, 5*权重!I$48+(数据!S563-6)*权重!I$49,                              5*权重!I$48+6*权重!I$49+(数据!S563-12)*权重!I$51              )
 )</f>
        <v>16.566666666666666</v>
      </c>
      <c r="T563" s="16">
        <f>IF( 数据!T563&lt;=6,(数据!T563-1)*权重!J$48,              IF(数据!T563&lt;=12, 5*权重!J$48+(数据!T563-6)*权重!J$49,                              5*权重!J$48+6*权重!J$49+(数据!T563-12)*权重!J$51              )
 )</f>
        <v>0.29999999999999982</v>
      </c>
      <c r="U563" s="16">
        <f>IF( 数据!U563&lt;=6,(数据!U563-1)*权重!K$48,              IF(数据!U563&lt;=12, 5*权重!K$48+(数据!U563-6)*权重!K$49,                              5*权重!K$48+6*权重!K$49+(数据!U563-12)*权重!K$51              )
 )</f>
        <v>0</v>
      </c>
      <c r="V563" s="16">
        <f>IF( 数据!V563&lt;=6,(数据!V563-1)*权重!L$48,              IF(数据!V563&lt;=12, 5*权重!L$48+(数据!V563-6)*权重!L$49,                              5*权重!L$48+6*权重!L$49+(数据!V563-12)*权重!L$51              )
 )</f>
        <v>6.0333333333333341</v>
      </c>
      <c r="W563" s="16">
        <f>IF( 数据!W563&lt;=6,(数据!W563-1)*权重!M$48,              IF(数据!W563&lt;=12, 5*权重!M$48+(数据!W563-6)*权重!M$49,                              5*权重!M$48+6*权重!M$49+(数据!W563-12)*权重!M$51              )
 )</f>
        <v>0.1333333333333333</v>
      </c>
      <c r="X563" s="16">
        <f>IF( 数据!X563&lt;=6,(数据!X563-1)*权重!N$48,              IF(数据!X563&lt;=12, 5*权重!N$48+(数据!X563-6)*权重!N$49,                              5*权重!N$48+6*权重!N$49+(数据!X563-12)*权重!N$51              )
 )</f>
        <v>2.2666666666666666</v>
      </c>
      <c r="Y563" s="16">
        <f>IF( 数据!Y563&lt;=6,(数据!Y563-1)*权重!O$48,              IF(数据!Y563&lt;=12, 5*权重!O$48+(数据!Y563-6)*权重!O$49,                              5*权重!O$48+6*权重!O$49+(数据!Y563-12)*权重!O$51              )
 )</f>
        <v>1.3666666666666667</v>
      </c>
      <c r="Z563" s="16">
        <f>IF( 数据!Z563&lt;=6,(数据!Z563-1)*权重!P$48,              IF(数据!Z563&lt;=10, 5*权重!P$48+(数据!Z563-4)*权重!P$50,                              5*权重!P$48+4*权重!P$50+(数据!Z563-10)*权重!P$52              )  )</f>
        <v>-1.25</v>
      </c>
      <c r="AA563" s="16">
        <f>IF( 数据!AA563&lt;=6,(数据!AA563-1)*权重!Q$48,              IF(数据!AA563&lt;=12, 5*权重!Q$48+(数据!AA563-6)*权重!Q$49,                              5*权重!Q$48+6*权重!Q$49+(数据!AA563-12)*权重!Q$51              )
 )</f>
        <v>5.833333333333333</v>
      </c>
      <c r="AB563" s="16">
        <f>IF( 数据!AB563&lt;=6,(数据!AB563-1)*权重!R$48,              IF(数据!AB563&lt;=10, 5*权重!R$48+(数据!AB563-4)*权重!R$50,                              5*权重!R$48+4*权重!R$50+(数据!AB563-10)*权重!R$52              )  )</f>
        <v>59</v>
      </c>
      <c r="AC563" s="16">
        <f>IF( 数据!AC563&lt;=6,(数据!AC563-1)*权重!S$48,              IF(数据!AC563&lt;=12, 5*权重!S$48+(数据!AC563-6)*权重!S$49,                              5*权重!S$48+6*权重!S$49+(数据!AC563-12)*权重!S$51              )
 )</f>
        <v>20.866666666666667</v>
      </c>
      <c r="AD563" s="16">
        <f>IF( 数据!AD563&lt;=6,(数据!AD563-1)*权重!T$48,              IF(数据!AD563&lt;=12, 5*权重!T$48+(数据!AD563-6)*权重!T$49,                              5*权重!T$48+6*权重!T$49+(数据!AD563-12)*权重!T$51              )
 )</f>
        <v>-1.2333333333333329</v>
      </c>
      <c r="AE563" s="16">
        <f>IF( 数据!AE563&lt;=6,(数据!AE563-1)*权重!U$48,              IF(数据!AE563&lt;=10, 5*权重!U$48+(数据!AE563-4)*权重!U$50,                              5*权重!U$48+4*权重!U$50+(数据!AE563-10)*权重!U$52              )  )</f>
        <v>-2.9999999999999996</v>
      </c>
      <c r="AF563" s="16">
        <f>IF( 数据!AF563&lt;=6,(数据!AF563-1)*权重!V$48,              IF(数据!AF563&lt;=10, 5*权重!V$48+(数据!AF563-4)*权重!V$50,                              5*权重!V$48+4*权重!V$50+(数据!AF563-10)*权重!V$52              )  )</f>
        <v>7.0875000000000004</v>
      </c>
      <c r="AG563" s="16">
        <f>IF( 数据!AG563&lt;=6,(数据!AG563-1)*权重!W$48,              IF(数据!AG563&lt;=12, 5*权重!W$48+(数据!AG563-6)*权重!W$49,                              5*权重!W$48+6*权重!W$49+(数据!AG563-12)*权重!W$51              )
 )</f>
        <v>3.3</v>
      </c>
      <c r="AH563" s="16">
        <f>IF( 数据!AH563&lt;=6,(数据!AH563-1)*权重!X$48,              IF(数据!AH563&lt;=10, 5*权重!X$48+(数据!AH563-4)*权重!X$50,                              5*权重!X$48+4*权重!X$50+(数据!AH563-10)*权重!X$52              )  )</f>
        <v>-4.9999999999999989E-2</v>
      </c>
      <c r="AI563" s="16">
        <f>IF( 数据!AI563&lt;=6,(数据!AI563-1)*权重!Y$48,              IF(数据!AI563&lt;=12, 5*权重!Y$48+(数据!AI563-6)*权重!Y$49,                              5*权重!Y$48+6*权重!Y$49+(数据!AI563-12)*权重!Y$51              )
 )</f>
        <v>0.26666666666666666</v>
      </c>
      <c r="AJ563" s="16">
        <f>IF( 数据!AJ563&lt;=6,(数据!AJ563-1)*权重!Z$48,              IF(数据!AJ563&lt;=10, 5*权重!Z$48+(数据!AJ563-4)*权重!Z$50,                              5*权重!Z$48+4*权重!Z$50+(数据!AJ563-10)*权重!Z$52              )  )</f>
        <v>10.425000000000001</v>
      </c>
      <c r="AK563" s="16">
        <f>IF( 数据!AK563&lt;=6,(数据!AK563-1)*权重!AA$48,              IF(数据!AK563&lt;=10, 5*权重!AA$48+(数据!AK563-4)*权重!AA$50,                              5*权重!AA$48+4*权重!AA$50+(数据!AK563-10)*权重!AA$52              )  )</f>
        <v>-0.92500000000000004</v>
      </c>
      <c r="AL563" s="16">
        <f>IF( 数据!AL563&lt;=6,(数据!AL563-1)*权重!AB$48,              IF(数据!AL563&lt;=12, 5*权重!AB$48+(数据!AL563-6)*权重!AB$49,                              5*权重!AB$48+6*权重!AB$49+(数据!AL563-12)*权重!AB$51              )
 )</f>
        <v>14.4</v>
      </c>
      <c r="AM563" s="16">
        <f>IF( 数据!AM563&lt;=6,(数据!AM563-1)*权重!AC$48,              IF(数据!AM563&lt;=12, 5*权重!AC$48+(数据!AM563-6)*权重!AC$49,                              5*权重!AC$48+6*权重!AC$49+(数据!AM563-12)*权重!AC$51              )
 )</f>
        <v>9.2333333333333343</v>
      </c>
      <c r="AN563" s="16">
        <f>IF( 数据!AN563&lt;=6,(数据!AN563-1)*权重!AD$48,              IF(数据!AN563&lt;=12, 5*权重!AD$48+(数据!AN563-6)*权重!AD$49,                              5*权重!AD$48+6*权重!AD$49+(数据!AN563-12)*权重!AD$51              )
 )</f>
        <v>72.604166666666671</v>
      </c>
      <c r="AO563" s="16">
        <f>IF( 数据!AO563&lt;=6,(数据!AO563-1)*权重!AE$48,              IF(数据!AO563&lt;=12, 5*权重!AE$48+(数据!AO563-6)*权重!AE$49,                              5*权重!AE$48+6*权重!AE$49+(数据!AO563-12)*权重!AE$51              )
 )</f>
        <v>11.116666666666667</v>
      </c>
      <c r="AP563" s="16">
        <f>IF( 数据!AP563&lt;=6,(数据!AP563-1)*权重!AF$48,              IF(数据!AP563&lt;=12, 5*权重!AF$48+(数据!AP563-6)*权重!AF$49,                              5*权重!AF$48+6*权重!AF$49+(数据!AP563-12)*权重!AF$51              )
 )</f>
        <v>17.366666666666667</v>
      </c>
      <c r="AQ563" s="16">
        <f>IF( 数据!AQ563&lt;=6,(数据!AQ563-1)*权重!AG$48,              IF(数据!AQ563&lt;=12, 5*权重!AG$48+(数据!AQ563-6)*权重!AG$49,                              5*权重!AG$48+6*权重!AG$49+(数据!AQ563-12)*权重!AG$51              )
 )</f>
        <v>19.866666666666667</v>
      </c>
      <c r="AR563" s="16">
        <f>IF( 数据!AR563&lt;=6,(数据!AR563-1)*权重!AH$48,              IF(数据!AR563&lt;=12, 5*权重!AH$48+(数据!AR563-6)*权重!AH$49,                              5*权重!AH$48+6*权重!AH$49+(数据!AR563-12)*权重!AH$51              )
 )</f>
        <v>14.566666666666665</v>
      </c>
      <c r="AS563" s="16">
        <f>IF( 数据!AS563&lt;=6,(数据!AS563-1)*权重!AI$48,              IF(数据!AS563&lt;=12, 5*权重!AI$48+(数据!AS563-6)*权重!AI$49,                              5*权重!AI$48+6*权重!AI$49+(数据!AS563-12)*权重!AI$51              )
 )</f>
        <v>5.7000000000000011</v>
      </c>
      <c r="AT563" s="16">
        <f>IF( 数据!AT563&lt;=6,(数据!AT563-1)*权重!AJ$48,              IF(数据!AT563&lt;=12, 5*权重!AJ$48+(数据!AT563-6)*权重!AJ$49,                              5*权重!AJ$48+6*权重!AJ$49+(数据!AT563-12)*权重!AJ$51              )
 )</f>
        <v>71.875</v>
      </c>
      <c r="AU563" s="16">
        <f>IF( 数据!AU563&lt;=6,(数据!AU563-1)*权重!AK$48,              IF(数据!AU563&lt;=12, 5*权重!AK$48+(数据!AU563-6)*权重!AK$49,                              5*权重!AK$48+6*权重!AK$49+(数据!AU563-12)*权重!AK$51              )
 )</f>
        <v>14.799999999999999</v>
      </c>
      <c r="AV563" s="16">
        <f>IF( 数据!AV563&lt;=6,(数据!AV563-1)*权重!AL$48,              IF(数据!AV563&lt;=10, 5*权重!AL$48+(数据!AV563-4)*权重!AL$50,                              5*权重!AL$48+4*权重!AL$50+(数据!AV563-10)*权重!AL$52              )  )</f>
        <v>3.4</v>
      </c>
      <c r="AW563" s="16">
        <f>IF( 数据!AW563&lt;=6,(数据!AW563-1)*权重!AM$48,              IF(数据!AW563&lt;=10, 5*权重!AM$48+(数据!AW563-4)*权重!AM$50,                              5*权重!AM$48+4*权重!AM$50+(数据!AW563-10)*权重!AM$52              )  )</f>
        <v>3.8250000000000002</v>
      </c>
      <c r="AX563" s="16">
        <f>IF( 数据!AX563&lt;=6,(数据!AX563-1)*权重!AN$48,              IF(数据!AX563&lt;=10, 5*权重!AN$48+(数据!AX563-4)*权重!AN$50,                              5*权重!AN$48+4*权重!AN$50+(数据!AX563-10)*权重!AN$52              )  )</f>
        <v>22.912499999999998</v>
      </c>
      <c r="AY563" s="8">
        <v>1</v>
      </c>
      <c r="AZ563" s="8">
        <v>2</v>
      </c>
      <c r="BA563" s="8">
        <v>1</v>
      </c>
      <c r="BB563" s="8">
        <v>1</v>
      </c>
      <c r="BC563" s="8">
        <v>2</v>
      </c>
      <c r="BD563" s="8">
        <v>2</v>
      </c>
      <c r="BE563" s="8">
        <v>3</v>
      </c>
      <c r="BF563" s="8">
        <v>2</v>
      </c>
      <c r="BG563" s="8">
        <v>3</v>
      </c>
      <c r="BH563" s="8">
        <v>3</v>
      </c>
      <c r="BI563" s="8">
        <v>2</v>
      </c>
      <c r="BJ563" s="8" t="s">
        <v>26</v>
      </c>
      <c r="BK563" s="8" t="s">
        <v>20</v>
      </c>
      <c r="BL563" s="8">
        <v>15</v>
      </c>
      <c r="BM563" s="8" t="s">
        <v>26</v>
      </c>
      <c r="BN563" s="8"/>
      <c r="BO563" s="8" t="s">
        <v>26</v>
      </c>
      <c r="BP563" s="34">
        <v>48029</v>
      </c>
      <c r="BQ563" s="8" t="s">
        <v>21</v>
      </c>
      <c r="BR563" s="8" t="s">
        <v>156</v>
      </c>
    </row>
    <row r="564" spans="1:70" ht="15.5" thickBot="1" x14ac:dyDescent="0.35">
      <c r="A564" s="8" t="s">
        <v>26</v>
      </c>
      <c r="B564" s="16">
        <f t="shared" si="21"/>
        <v>399.32583333333332</v>
      </c>
      <c r="C564" s="8" t="s">
        <v>918</v>
      </c>
      <c r="D564" s="8" t="s">
        <v>484</v>
      </c>
      <c r="E564" s="33">
        <v>0.92</v>
      </c>
      <c r="F564" s="8">
        <v>0</v>
      </c>
      <c r="G564" s="8" t="s">
        <v>19</v>
      </c>
      <c r="H564" s="8" t="s">
        <v>31</v>
      </c>
      <c r="I564" s="8">
        <v>32</v>
      </c>
      <c r="J564" s="8">
        <v>135</v>
      </c>
      <c r="K564" s="8">
        <v>140</v>
      </c>
      <c r="L564" s="16">
        <f>IF( 数据!L564&lt;=6,(数据!L564-1)*权重!B$48,              IF(数据!L564&lt;=12, 5*权重!B$48+(数据!L564-6)*权重!B$49,                              5*权重!B$48+6*权重!B$49+(数据!L564-12)*权重!B$51              )
 )</f>
        <v>3</v>
      </c>
      <c r="M564" s="16">
        <f>IF( 数据!M564&lt;=6,(数据!M564-1)*权重!C$48,              IF(数据!M564&lt;=12, 5*权重!C$48+(数据!M564-6)*权重!C$49,                              5*权重!C$48+6*权重!C$49+(数据!M564-12)*权重!C$51              )
 )</f>
        <v>2.5</v>
      </c>
      <c r="N564" s="16">
        <f>IF( 数据!N564&lt;=6,(数据!N564-1)*权重!D$48,              IF(数据!N564&lt;=12, 5*权重!D$48+(数据!N564-6)*权重!D$49,                              5*权重!D$48+6*权重!D$49+(数据!N564-12)*权重!D$51              )
 )</f>
        <v>-0.27999999999999992</v>
      </c>
      <c r="O564" s="16">
        <f>IF( 数据!O564&lt;=6,(数据!O564-1)*权重!E$48,              IF(数据!O564&lt;=12, 5*权重!E$48+(数据!O564-6)*权重!E$49,                              5*权重!E$48+6*权重!E$49+(数据!O564-12)*权重!E$51              )
 )</f>
        <v>0</v>
      </c>
      <c r="P564" s="16">
        <f>IF( 数据!P564&lt;=6,(数据!P564-1)*权重!F$48,              IF(数据!P564&lt;=12, 5*权重!F$48+(数据!P564-6)*权重!F$49,                              5*权重!F$48+6*权重!F$49+(数据!P564-12)*权重!F$51              )
 )</f>
        <v>-3.4999999999999996</v>
      </c>
      <c r="Q564" s="16">
        <f>IF( 数据!Q564&lt;=6,(数据!Q564-1)*权重!G$48,              IF(数据!Q564&lt;=12, 5*权重!G$48+(数据!Q564-6)*权重!G$49,                              5*权重!G$48+6*权重!G$49+(数据!Q564-12)*权重!G$51              )
 )</f>
        <v>0</v>
      </c>
      <c r="R564" s="16">
        <f>IF( 数据!R564&lt;=6,(数据!R564-1)*权重!H$48,              IF(数据!R564&lt;=12, 5*权重!H$48+(数据!R564-6)*权重!H$49,                              5*权重!H$48+6*权重!H$49+(数据!R564-12)*权重!H$51              )
 )</f>
        <v>0</v>
      </c>
      <c r="S564" s="16">
        <f>IF( 数据!S564&lt;=6,(数据!S564-1)*权重!I$48,              IF(数据!S564&lt;=12, 5*权重!I$48+(数据!S564-6)*权重!I$49,                              5*权重!I$48+6*权重!I$49+(数据!S564-12)*权重!I$51              )
 )</f>
        <v>9.0666666666666664</v>
      </c>
      <c r="T564" s="16">
        <f>IF( 数据!T564&lt;=6,(数据!T564-1)*权重!J$48,              IF(数据!T564&lt;=12, 5*权重!J$48+(数据!T564-6)*权重!J$49,                              5*权重!J$48+6*权重!J$49+(数据!T564-12)*权重!J$51              )
 )</f>
        <v>0.79999999999999982</v>
      </c>
      <c r="U564" s="16">
        <f>IF( 数据!U564&lt;=6,(数据!U564-1)*权重!K$48,              IF(数据!U564&lt;=12, 5*权重!K$48+(数据!U564-6)*权重!K$49,                              5*权重!K$48+6*权重!K$49+(数据!U564-12)*权重!K$51              )
 )</f>
        <v>0</v>
      </c>
      <c r="V564" s="16">
        <f>IF( 数据!V564&lt;=6,(数据!V564-1)*权重!L$48,              IF(数据!V564&lt;=12, 5*权重!L$48+(数据!V564-6)*权重!L$49,                              5*权重!L$48+6*权重!L$49+(数据!V564-12)*权重!L$51              )
 )</f>
        <v>6.0333333333333341</v>
      </c>
      <c r="W564" s="16">
        <f>IF( 数据!W564&lt;=6,(数据!W564-1)*权重!M$48,              IF(数据!W564&lt;=12, 5*权重!M$48+(数据!W564-6)*权重!M$49,                              5*权重!M$48+6*权重!M$49+(数据!W564-12)*权重!M$51              )
 )</f>
        <v>-0.5</v>
      </c>
      <c r="X564" s="16">
        <f>IF( 数据!X564&lt;=6,(数据!X564-1)*权重!N$48,              IF(数据!X564&lt;=12, 5*权重!N$48+(数据!X564-6)*权重!N$49,                              5*权重!N$48+6*权重!N$49+(数据!X564-12)*权重!N$51              )
 )</f>
        <v>3.1999999999999997</v>
      </c>
      <c r="Y564" s="16">
        <f>IF( 数据!Y564&lt;=6,(数据!Y564-1)*权重!O$48,              IF(数据!Y564&lt;=12, 5*权重!O$48+(数据!Y564-6)*权重!O$49,                              5*权重!O$48+6*权重!O$49+(数据!Y564-12)*权重!O$51              )
 )</f>
        <v>0.96</v>
      </c>
      <c r="Z564" s="16">
        <f>IF( 数据!Z564&lt;=6,(数据!Z564-1)*权重!P$48,              IF(数据!Z564&lt;=10, 5*权重!P$48+(数据!Z564-4)*权重!P$50,                              5*权重!P$48+4*权重!P$50+(数据!Z564-10)*权重!P$52              )  )</f>
        <v>-1.1000000000000001</v>
      </c>
      <c r="AA564" s="16">
        <f>IF( 数据!AA564&lt;=6,(数据!AA564-1)*权重!Q$48,              IF(数据!AA564&lt;=12, 5*权重!Q$48+(数据!AA564-6)*权重!Q$49,                              5*权重!Q$48+6*权重!Q$49+(数据!AA564-12)*权重!Q$51              )
 )</f>
        <v>5.833333333333333</v>
      </c>
      <c r="AB564" s="16">
        <f>IF( 数据!AB564&lt;=6,(数据!AB564-1)*权重!R$48,              IF(数据!AB564&lt;=10, 5*权重!R$48+(数据!AB564-4)*权重!R$50,                              5*权重!R$48+4*权重!R$50+(数据!AB564-10)*权重!R$52              )  )</f>
        <v>56</v>
      </c>
      <c r="AC564" s="16">
        <f>IF( 数据!AC564&lt;=6,(数据!AC564-1)*权重!S$48,              IF(数据!AC564&lt;=12, 5*权重!S$48+(数据!AC564-6)*权重!S$49,                              5*权重!S$48+6*权重!S$49+(数据!AC564-12)*权重!S$51              )
 )</f>
        <v>20.866666666666667</v>
      </c>
      <c r="AD564" s="16">
        <f>IF( 数据!AD564&lt;=6,(数据!AD564-1)*权重!T$48,              IF(数据!AD564&lt;=12, 5*权重!T$48+(数据!AD564-6)*权重!T$49,                              5*权重!T$48+6*权重!T$49+(数据!AD564-12)*权重!T$51              )
 )</f>
        <v>-0.86666666666666625</v>
      </c>
      <c r="AE564" s="16">
        <f>IF( 数据!AE564&lt;=6,(数据!AE564-1)*权重!U$48,              IF(数据!AE564&lt;=10, 5*权重!U$48+(数据!AE564-4)*权重!U$50,                              5*权重!U$48+4*权重!U$50+(数据!AE564-10)*权重!U$52              )  )</f>
        <v>-1.7999999999999994</v>
      </c>
      <c r="AF564" s="16">
        <f>IF( 数据!AF564&lt;=6,(数据!AF564-1)*权重!V$48,              IF(数据!AF564&lt;=10, 5*权重!V$48+(数据!AF564-4)*权重!V$50,                              5*权重!V$48+4*权重!V$50+(数据!AF564-10)*权重!V$52              )  )</f>
        <v>6.8250000000000011</v>
      </c>
      <c r="AG564" s="16">
        <f>IF( 数据!AG564&lt;=6,(数据!AG564-1)*权重!W$48,              IF(数据!AG564&lt;=12, 5*权重!W$48+(数据!AG564-6)*权重!W$49,                              5*权重!W$48+6*权重!W$49+(数据!AG564-12)*权重!W$51              )
 )</f>
        <v>3.0999999999999996</v>
      </c>
      <c r="AH564" s="16">
        <f>IF( 数据!AH564&lt;=6,(数据!AH564-1)*权重!X$48,              IF(数据!AH564&lt;=10, 5*权重!X$48+(数据!AH564-4)*权重!X$50,                              5*权重!X$48+4*权重!X$50+(数据!AH564-10)*权重!X$52              )  )</f>
        <v>-0.16249999999999998</v>
      </c>
      <c r="AI564" s="16">
        <f>IF( 数据!AI564&lt;=6,(数据!AI564-1)*权重!Y$48,              IF(数据!AI564&lt;=12, 5*权重!Y$48+(数据!AI564-6)*权重!Y$49,                              5*权重!Y$48+6*权重!Y$49+(数据!AI564-12)*权重!Y$51              )
 )</f>
        <v>0.13333333333333336</v>
      </c>
      <c r="AJ564" s="16">
        <f>IF( 数据!AJ564&lt;=6,(数据!AJ564-1)*权重!Z$48,              IF(数据!AJ564&lt;=10, 5*权重!Z$48+(数据!AJ564-4)*权重!Z$50,                              5*权重!Z$48+4*权重!Z$50+(数据!AJ564-10)*权重!Z$52              )  )</f>
        <v>10.425000000000001</v>
      </c>
      <c r="AK564" s="16">
        <f>IF( 数据!AK564&lt;=6,(数据!AK564-1)*权重!AA$48,              IF(数据!AK564&lt;=10, 5*权重!AA$48+(数据!AK564-4)*权重!AA$50,                              5*权重!AA$48+4*权重!AA$50+(数据!AK564-10)*权重!AA$52              )  )</f>
        <v>-0.92500000000000004</v>
      </c>
      <c r="AL564" s="16">
        <f>IF( 数据!AL564&lt;=6,(数据!AL564-1)*权重!AB$48,              IF(数据!AL564&lt;=12, 5*权重!AB$48+(数据!AL564-6)*权重!AB$49,                              5*权重!AB$48+6*权重!AB$49+(数据!AL564-12)*权重!AB$51              )
 )</f>
        <v>13.5</v>
      </c>
      <c r="AM564" s="16">
        <f>IF( 数据!AM564&lt;=6,(数据!AM564-1)*权重!AC$48,              IF(数据!AM564&lt;=12, 5*权重!AC$48+(数据!AM564-6)*权重!AC$49,                              5*权重!AC$48+6*权重!AC$49+(数据!AM564-12)*权重!AC$51              )
 )</f>
        <v>9.6</v>
      </c>
      <c r="AN564" s="16">
        <f>IF( 数据!AN564&lt;=6,(数据!AN564-1)*权重!AD$48,              IF(数据!AN564&lt;=12, 5*权重!AD$48+(数据!AN564-6)*权重!AD$49,                              5*权重!AD$48+6*权重!AD$49+(数据!AN564-12)*权重!AD$51              )
 )</f>
        <v>60.666666666666664</v>
      </c>
      <c r="AO564" s="16">
        <f>IF( 数据!AO564&lt;=6,(数据!AO564-1)*权重!AE$48,              IF(数据!AO564&lt;=12, 5*权重!AE$48+(数据!AO564-6)*权重!AE$49,                              5*权重!AE$48+6*权重!AE$49+(数据!AO564-12)*权重!AE$51              )
 )</f>
        <v>25.5</v>
      </c>
      <c r="AP564" s="16">
        <f>IF( 数据!AP564&lt;=6,(数据!AP564-1)*权重!AF$48,              IF(数据!AP564&lt;=12, 5*权重!AF$48+(数据!AP564-6)*权重!AF$49,                              5*权重!AF$48+6*权重!AF$49+(数据!AP564-12)*权重!AF$51              )
 )</f>
        <v>13.833333333333334</v>
      </c>
      <c r="AQ564" s="16">
        <f>IF( 数据!AQ564&lt;=6,(数据!AQ564-1)*权重!AG$48,              IF(数据!AQ564&lt;=12, 5*权重!AG$48+(数据!AQ564-6)*权重!AG$49,                              5*权重!AG$48+6*权重!AG$49+(数据!AQ564-12)*权重!AG$51              )
 )</f>
        <v>18.316666666666666</v>
      </c>
      <c r="AR564" s="16">
        <f>IF( 数据!AR564&lt;=6,(数据!AR564-1)*权重!AH$48,              IF(数据!AR564&lt;=12, 5*权重!AH$48+(数据!AR564-6)*权重!AH$49,                              5*权重!AH$48+6*权重!AH$49+(数据!AR564-12)*权重!AH$51              )
 )</f>
        <v>16.899999999999999</v>
      </c>
      <c r="AS564" s="16">
        <f>IF( 数据!AS564&lt;=6,(数据!AS564-1)*权重!AI$48,              IF(数据!AS564&lt;=12, 5*权重!AI$48+(数据!AS564-6)*权重!AI$49,                              5*权重!AI$48+6*权重!AI$49+(数据!AS564-12)*权重!AI$51              )
 )</f>
        <v>8.5500000000000007</v>
      </c>
      <c r="AT564" s="16">
        <f>IF( 数据!AT564&lt;=6,(数据!AT564-1)*权重!AJ$48,              IF(数据!AT564&lt;=12, 5*权重!AJ$48+(数据!AT564-6)*权重!AJ$49,                              5*权重!AJ$48+6*权重!AJ$49+(数据!AT564-12)*权重!AJ$51              )
 )</f>
        <v>67</v>
      </c>
      <c r="AU564" s="16">
        <f>IF( 数据!AU564&lt;=6,(数据!AU564-1)*权重!AK$48,              IF(数据!AU564&lt;=12, 5*权重!AK$48+(数据!AU564-6)*权重!AK$49,                              5*权重!AK$48+6*权重!AK$49+(数据!AU564-12)*权重!AK$51              )
 )</f>
        <v>14.499999999999998</v>
      </c>
      <c r="AV564" s="16">
        <f>IF( 数据!AV564&lt;=6,(数据!AV564-1)*权重!AL$48,              IF(数据!AV564&lt;=10, 5*权重!AL$48+(数据!AV564-4)*权重!AL$50,                              5*权重!AL$48+4*权重!AL$50+(数据!AV564-10)*权重!AL$52              )  )</f>
        <v>3.4</v>
      </c>
      <c r="AW564" s="16">
        <f>IF( 数据!AW564&lt;=6,(数据!AW564-1)*权重!AM$48,              IF(数据!AW564&lt;=10, 5*权重!AM$48+(数据!AW564-4)*权重!AM$50,                              5*权重!AM$48+4*权重!AM$50+(数据!AW564-10)*权重!AM$52              )  )</f>
        <v>4.2</v>
      </c>
      <c r="AX564" s="16">
        <f>IF( 数据!AX564&lt;=6,(数据!AX564-1)*权重!AN$48,              IF(数据!AX564&lt;=10, 5*权重!AN$48+(数据!AX564-4)*权重!AN$50,                              5*权重!AN$48+4*权重!AN$50+(数据!AX564-10)*权重!AN$52              )  )</f>
        <v>23.75</v>
      </c>
      <c r="AY564" s="8">
        <v>2</v>
      </c>
      <c r="AZ564" s="8">
        <v>1</v>
      </c>
      <c r="BA564" s="8">
        <v>1</v>
      </c>
      <c r="BB564" s="8">
        <v>3</v>
      </c>
      <c r="BC564" s="8">
        <v>2</v>
      </c>
      <c r="BD564" s="8">
        <v>4</v>
      </c>
      <c r="BE564" s="8">
        <v>2</v>
      </c>
      <c r="BF564" s="8">
        <v>2</v>
      </c>
      <c r="BG564" s="8">
        <v>2</v>
      </c>
      <c r="BH564" s="8">
        <v>2</v>
      </c>
      <c r="BI564" s="8">
        <v>3</v>
      </c>
      <c r="BJ564" s="8" t="s">
        <v>26</v>
      </c>
      <c r="BK564" s="8" t="s">
        <v>22</v>
      </c>
      <c r="BL564" s="8">
        <v>18</v>
      </c>
      <c r="BM564" s="8" t="s">
        <v>26</v>
      </c>
      <c r="BN564" s="8"/>
      <c r="BO564" s="8">
        <v>22</v>
      </c>
      <c r="BP564" s="34">
        <v>46568</v>
      </c>
      <c r="BQ564" s="8" t="s">
        <v>21</v>
      </c>
      <c r="BR564" s="8" t="s">
        <v>156</v>
      </c>
    </row>
    <row r="565" spans="1:70" ht="15.5" thickBot="1" x14ac:dyDescent="0.35">
      <c r="A565" s="8" t="s">
        <v>26</v>
      </c>
      <c r="B565" s="16">
        <f t="shared" si="21"/>
        <v>407.76583333333338</v>
      </c>
      <c r="C565" s="8" t="s">
        <v>919</v>
      </c>
      <c r="D565" s="8" t="s">
        <v>154</v>
      </c>
      <c r="E565" s="33">
        <v>1</v>
      </c>
      <c r="F565" s="8">
        <v>0</v>
      </c>
      <c r="G565" s="8" t="s">
        <v>20</v>
      </c>
      <c r="H565" s="8" t="s">
        <v>221</v>
      </c>
      <c r="I565" s="8">
        <v>27</v>
      </c>
      <c r="J565" s="8">
        <v>140</v>
      </c>
      <c r="K565" s="8">
        <v>153</v>
      </c>
      <c r="L565" s="16">
        <f>IF( 数据!L565&lt;=6,(数据!L565-1)*权重!B$48,              IF(数据!L565&lt;=12, 5*权重!B$48+(数据!L565-6)*权重!B$49,                              5*权重!B$48+6*权重!B$49+(数据!L565-12)*权重!B$51              )
 )</f>
        <v>3.9333333333333331</v>
      </c>
      <c r="M565" s="16">
        <f>IF( 数据!M565&lt;=6,(数据!M565-1)*权重!C$48,              IF(数据!M565&lt;=12, 5*权重!C$48+(数据!M565-6)*权重!C$49,                              5*权重!C$48+6*权重!C$49+(数据!M565-12)*权重!C$51              )
 )</f>
        <v>0.91666666666666674</v>
      </c>
      <c r="N565" s="16">
        <f>IF( 数据!N565&lt;=6,(数据!N565-1)*权重!D$48,              IF(数据!N565&lt;=12, 5*权重!D$48+(数据!N565-6)*权重!D$49,                              5*权重!D$48+6*权重!D$49+(数据!N565-12)*权重!D$51              )
 )</f>
        <v>-0.82999999999999985</v>
      </c>
      <c r="O565" s="16">
        <f>IF( 数据!O565&lt;=6,(数据!O565-1)*权重!E$48,              IF(数据!O565&lt;=12, 5*权重!E$48+(数据!O565-6)*权重!E$49,                              5*权重!E$48+6*权重!E$49+(数据!O565-12)*权重!E$51              )
 )</f>
        <v>0</v>
      </c>
      <c r="P565" s="16">
        <f>IF( 数据!P565&lt;=6,(数据!P565-1)*权重!F$48,              IF(数据!P565&lt;=12, 5*权重!F$48+(数据!P565-6)*权重!F$49,                              5*权重!F$48+6*权重!F$49+(数据!P565-12)*权重!F$51              )
 )</f>
        <v>-3.1166666666666663</v>
      </c>
      <c r="Q565" s="16">
        <f>IF( 数据!Q565&lt;=6,(数据!Q565-1)*权重!G$48,              IF(数据!Q565&lt;=12, 5*权重!G$48+(数据!Q565-6)*权重!G$49,                              5*权重!G$48+6*权重!G$49+(数据!Q565-12)*权重!G$51              )
 )</f>
        <v>0</v>
      </c>
      <c r="R565" s="16">
        <f>IF( 数据!R565&lt;=6,(数据!R565-1)*权重!H$48,              IF(数据!R565&lt;=12, 5*权重!H$48+(数据!R565-6)*权重!H$49,                              5*权重!H$48+6*权重!H$49+(数据!R565-12)*权重!H$51              )
 )</f>
        <v>0</v>
      </c>
      <c r="S565" s="16">
        <f>IF( 数据!S565&lt;=6,(数据!S565-1)*权重!I$48,              IF(数据!S565&lt;=12, 5*权重!I$48+(数据!S565-6)*权重!I$49,                              5*权重!I$48+6*权重!I$49+(数据!S565-12)*权重!I$51              )
 )</f>
        <v>16.566666666666666</v>
      </c>
      <c r="T565" s="16">
        <f>IF( 数据!T565&lt;=6,(数据!T565-1)*权重!J$48,              IF(数据!T565&lt;=12, 5*权重!J$48+(数据!T565-6)*权重!J$49,                              5*权重!J$48+6*权重!J$49+(数据!T565-12)*权重!J$51              )
 )</f>
        <v>0.79999999999999982</v>
      </c>
      <c r="U565" s="16">
        <f>IF( 数据!U565&lt;=6,(数据!U565-1)*权重!K$48,              IF(数据!U565&lt;=12, 5*权重!K$48+(数据!U565-6)*权重!K$49,                              5*权重!K$48+6*权重!K$49+(数据!U565-12)*权重!K$51              )
 )</f>
        <v>0</v>
      </c>
      <c r="V565" s="16">
        <f>IF( 数据!V565&lt;=6,(数据!V565-1)*权重!L$48,              IF(数据!V565&lt;=12, 5*权重!L$48+(数据!V565-6)*权重!L$49,                              5*权重!L$48+6*权重!L$49+(数据!V565-12)*权重!L$51              )
 )</f>
        <v>7.5000000000000009</v>
      </c>
      <c r="W565" s="16">
        <f>IF( 数据!W565&lt;=6,(数据!W565-1)*权重!M$48,              IF(数据!W565&lt;=12, 5*权重!M$48+(数据!W565-6)*权重!M$49,                              5*权重!M$48+6*权重!M$49+(数据!W565-12)*权重!M$51              )
 )</f>
        <v>0.76666666666666661</v>
      </c>
      <c r="X565" s="16">
        <f>IF( 数据!X565&lt;=6,(数据!X565-1)*权重!N$48,              IF(数据!X565&lt;=12, 5*权重!N$48+(数据!X565-6)*权重!N$49,                              5*权重!N$48+6*权重!N$49+(数据!X565-12)*权重!N$51              )
 )</f>
        <v>2.2666666666666666</v>
      </c>
      <c r="Y565" s="16">
        <f>IF( 数据!Y565&lt;=6,(数据!Y565-1)*权重!O$48,              IF(数据!Y565&lt;=12, 5*权重!O$48+(数据!Y565-6)*权重!O$49,                              5*权重!O$48+6*权重!O$49+(数据!Y565-12)*权重!O$51              )
 )</f>
        <v>2.5333333333333332</v>
      </c>
      <c r="Z565" s="16">
        <f>IF( 数据!Z565&lt;=6,(数据!Z565-1)*权重!P$48,              IF(数据!Z565&lt;=10, 5*权重!P$48+(数据!Z565-4)*权重!P$50,                              5*权重!P$48+4*权重!P$50+(数据!Z565-10)*权重!P$52              )  )</f>
        <v>-1.7250000000000001</v>
      </c>
      <c r="AA565" s="16">
        <f>IF( 数据!AA565&lt;=6,(数据!AA565-1)*权重!Q$48,              IF(数据!AA565&lt;=12, 5*权重!Q$48+(数据!AA565-6)*权重!Q$49,                              5*权重!Q$48+6*权重!Q$49+(数据!AA565-12)*权重!Q$51              )
 )</f>
        <v>5.166666666666667</v>
      </c>
      <c r="AB565" s="16">
        <f>IF( 数据!AB565&lt;=6,(数据!AB565-1)*权重!R$48,              IF(数据!AB565&lt;=10, 5*权重!R$48+(数据!AB565-4)*权重!R$50,                              5*权重!R$48+4*权重!R$50+(数据!AB565-10)*权重!R$52              )  )</f>
        <v>57.5</v>
      </c>
      <c r="AC565" s="16">
        <f>IF( 数据!AC565&lt;=6,(数据!AC565-1)*权重!S$48,              IF(数据!AC565&lt;=12, 5*权重!S$48+(数据!AC565-6)*权重!S$49,                              5*权重!S$48+6*权重!S$49+(数据!AC565-12)*权重!S$51              )
 )</f>
        <v>20.866666666666667</v>
      </c>
      <c r="AD565" s="16">
        <f>IF( 数据!AD565&lt;=6,(数据!AD565-1)*权重!T$48,              IF(数据!AD565&lt;=12, 5*权重!T$48+(数据!AD565-6)*权重!T$49,                              5*权重!T$48+6*权重!T$49+(数据!AD565-12)*权重!T$51              )
 )</f>
        <v>-1.2333333333333329</v>
      </c>
      <c r="AE565" s="16">
        <f>IF( 数据!AE565&lt;=6,(数据!AE565-1)*权重!U$48,              IF(数据!AE565&lt;=10, 5*权重!U$48+(数据!AE565-4)*权重!U$50,                              5*权重!U$48+4*权重!U$50+(数据!AE565-10)*权重!U$52              )  )</f>
        <v>-2.1999999999999993</v>
      </c>
      <c r="AF565" s="16">
        <f>IF( 数据!AF565&lt;=6,(数据!AF565-1)*权重!V$48,              IF(数据!AF565&lt;=10, 5*权重!V$48+(数据!AF565-4)*权重!V$50,                              5*权重!V$48+4*权重!V$50+(数据!AF565-10)*权重!V$52              )  )</f>
        <v>7.8750000000000009</v>
      </c>
      <c r="AG565" s="16">
        <f>IF( 数据!AG565&lt;=6,(数据!AG565-1)*权重!W$48,              IF(数据!AG565&lt;=12, 5*权重!W$48+(数据!AG565-6)*权重!W$49,                              5*权重!W$48+6*权重!W$49+(数据!AG565-12)*权重!W$51              )
 )</f>
        <v>3.3</v>
      </c>
      <c r="AH565" s="16">
        <f>IF( 数据!AH565&lt;=6,(数据!AH565-1)*权重!X$48,              IF(数据!AH565&lt;=10, 5*权重!X$48+(数据!AH565-4)*权重!X$50,                              5*权重!X$48+4*权重!X$50+(数据!AH565-10)*权重!X$52              )  )</f>
        <v>6.25E-2</v>
      </c>
      <c r="AI565" s="16">
        <f>IF( 数据!AI565&lt;=6,(数据!AI565-1)*权重!Y$48,              IF(数据!AI565&lt;=12, 5*权重!Y$48+(数据!AI565-6)*权重!Y$49,                              5*权重!Y$48+6*权重!Y$49+(数据!AI565-12)*权重!Y$51              )
 )</f>
        <v>0</v>
      </c>
      <c r="AJ565" s="16">
        <f>IF( 数据!AJ565&lt;=6,(数据!AJ565-1)*权重!Z$48,              IF(数据!AJ565&lt;=10, 5*权重!Z$48+(数据!AJ565-4)*权重!Z$50,                              5*权重!Z$48+4*权重!Z$50+(数据!AJ565-10)*权重!Z$52              )  )</f>
        <v>10.425000000000001</v>
      </c>
      <c r="AK565" s="16">
        <f>IF( 数据!AK565&lt;=6,(数据!AK565-1)*权重!AA$48,              IF(数据!AK565&lt;=10, 5*权重!AA$48+(数据!AK565-4)*权重!AA$50,                              5*权重!AA$48+4*权重!AA$50+(数据!AK565-10)*权重!AA$52              )  )</f>
        <v>-0.57500000000000018</v>
      </c>
      <c r="AL565" s="16">
        <f>IF( 数据!AL565&lt;=6,(数据!AL565-1)*权重!AB$48,              IF(数据!AL565&lt;=12, 5*权重!AB$48+(数据!AL565-6)*权重!AB$49,                              5*权重!AB$48+6*权重!AB$49+(数据!AL565-12)*权重!AB$51              )
 )</f>
        <v>14.4</v>
      </c>
      <c r="AM565" s="16">
        <f>IF( 数据!AM565&lt;=6,(数据!AM565-1)*权重!AC$48,              IF(数据!AM565&lt;=12, 5*权重!AC$48+(数据!AM565-6)*权重!AC$49,                              5*权重!AC$48+6*权重!AC$49+(数据!AM565-12)*权重!AC$51              )
 )</f>
        <v>9.2333333333333343</v>
      </c>
      <c r="AN565" s="16">
        <f>IF( 数据!AN565&lt;=6,(数据!AN565-1)*权重!AD$48,              IF(数据!AN565&lt;=12, 5*权重!AD$48+(数据!AN565-6)*权重!AD$49,                              5*权重!AD$48+6*权重!AD$49+(数据!AN565-12)*权重!AD$51              )
 )</f>
        <v>67.875</v>
      </c>
      <c r="AO565" s="16">
        <f>IF( 数据!AO565&lt;=6,(数据!AO565-1)*权重!AE$48,              IF(数据!AO565&lt;=12, 5*权重!AE$48+(数据!AO565-6)*权重!AE$49,                              5*权重!AE$48+6*权重!AE$49+(数据!AO565-12)*权重!AE$51              )
 )</f>
        <v>12.5</v>
      </c>
      <c r="AP565" s="16">
        <f>IF( 数据!AP565&lt;=6,(数据!AP565-1)*权重!AF$48,              IF(数据!AP565&lt;=12, 5*权重!AF$48+(数据!AP565-6)*权重!AF$49,                              5*权重!AF$48+6*权重!AF$49+(数据!AP565-12)*权重!AF$51              )
 )</f>
        <v>16.399999999999999</v>
      </c>
      <c r="AQ565" s="16">
        <f>IF( 数据!AQ565&lt;=6,(数据!AQ565-1)*权重!AG$48,              IF(数据!AQ565&lt;=12, 5*权重!AG$48+(数据!AQ565-6)*权重!AG$49,                              5*权重!AG$48+6*权重!AG$49+(数据!AQ565-12)*权重!AG$51              )
 )</f>
        <v>19.350000000000001</v>
      </c>
      <c r="AR565" s="16">
        <f>IF( 数据!AR565&lt;=6,(数据!AR565-1)*权重!AH$48,              IF(数据!AR565&lt;=12, 5*权重!AH$48+(数据!AR565-6)*权重!AH$49,                              5*权重!AH$48+6*权重!AH$49+(数据!AR565-12)*权重!AH$51              )
 )</f>
        <v>15.733333333333333</v>
      </c>
      <c r="AS565" s="16">
        <f>IF( 数据!AS565&lt;=6,(数据!AS565-1)*权重!AI$48,              IF(数据!AS565&lt;=12, 5*权重!AI$48+(数据!AS565-6)*权重!AI$49,                              5*权重!AI$48+6*权重!AI$49+(数据!AS565-12)*权重!AI$51              )
 )</f>
        <v>7.6000000000000014</v>
      </c>
      <c r="AT565" s="16">
        <f>IF( 数据!AT565&lt;=6,(数据!AT565-1)*权重!AJ$48,              IF(数据!AT565&lt;=12, 5*权重!AJ$48+(数据!AT565-6)*权重!AJ$49,                              5*权重!AJ$48+6*权重!AJ$49+(数据!AT565-12)*权重!AJ$51              )
 )</f>
        <v>67</v>
      </c>
      <c r="AU565" s="16">
        <f>IF( 数据!AU565&lt;=6,(数据!AU565-1)*权重!AK$48,              IF(数据!AU565&lt;=12, 5*权重!AK$48+(数据!AU565-6)*权重!AK$49,                              5*权重!AK$48+6*权重!AK$49+(数据!AU565-12)*权重!AK$51              )
 )</f>
        <v>15.099999999999998</v>
      </c>
      <c r="AV565" s="16">
        <f>IF( 数据!AV565&lt;=6,(数据!AV565-1)*权重!AL$48,              IF(数据!AV565&lt;=10, 5*权重!AL$48+(数据!AV565-4)*权重!AL$50,                              5*权重!AL$48+4*权重!AL$50+(数据!AV565-10)*权重!AL$52              )  )</f>
        <v>3.8250000000000002</v>
      </c>
      <c r="AW565" s="16">
        <f>IF( 数据!AW565&lt;=6,(数据!AW565-1)*权重!AM$48,              IF(数据!AW565&lt;=10, 5*权重!AM$48+(数据!AW565-4)*权重!AM$50,                              5*权重!AM$48+4*权重!AM$50+(数据!AW565-10)*权重!AM$52              )  )</f>
        <v>4.2</v>
      </c>
      <c r="AX565" s="16">
        <f>IF( 数据!AX565&lt;=6,(数据!AX565-1)*权重!AN$48,              IF(数据!AX565&lt;=10, 5*权重!AN$48+(数据!AX565-4)*权重!AN$50,                              5*权重!AN$48+4*权重!AN$50+(数据!AX565-10)*权重!AN$52              )  )</f>
        <v>23.75</v>
      </c>
      <c r="AY565" s="8">
        <v>1</v>
      </c>
      <c r="AZ565" s="8">
        <v>2</v>
      </c>
      <c r="BA565" s="8">
        <v>1</v>
      </c>
      <c r="BB565" s="8">
        <v>3</v>
      </c>
      <c r="BC565" s="8">
        <v>1</v>
      </c>
      <c r="BD565" s="8">
        <v>1</v>
      </c>
      <c r="BE565" s="8">
        <v>1</v>
      </c>
      <c r="BF565" s="8">
        <v>1</v>
      </c>
      <c r="BG565" s="8">
        <v>4</v>
      </c>
      <c r="BH565" s="8">
        <v>1</v>
      </c>
      <c r="BI565" s="8">
        <v>2</v>
      </c>
      <c r="BJ565" s="8" t="s">
        <v>26</v>
      </c>
      <c r="BK565" s="8" t="s">
        <v>20</v>
      </c>
      <c r="BL565" s="8">
        <v>14</v>
      </c>
      <c r="BM565" s="8" t="s">
        <v>26</v>
      </c>
      <c r="BN565" s="8"/>
      <c r="BO565" s="8">
        <v>12</v>
      </c>
      <c r="BP565" s="34">
        <v>47664</v>
      </c>
      <c r="BQ565" s="8" t="s">
        <v>21</v>
      </c>
      <c r="BR565" s="8" t="s">
        <v>156</v>
      </c>
    </row>
    <row r="566" spans="1:70" ht="15.5" thickBot="1" x14ac:dyDescent="0.35">
      <c r="A566" s="8" t="s">
        <v>26</v>
      </c>
      <c r="B566" s="16">
        <f t="shared" si="21"/>
        <v>437.74416666666673</v>
      </c>
      <c r="C566" s="8" t="s">
        <v>920</v>
      </c>
      <c r="D566" s="8" t="s">
        <v>154</v>
      </c>
      <c r="E566" s="33">
        <v>1</v>
      </c>
      <c r="F566" s="8">
        <v>0</v>
      </c>
      <c r="G566" s="8" t="s">
        <v>19</v>
      </c>
      <c r="H566" s="8" t="s">
        <v>138</v>
      </c>
      <c r="I566" s="8">
        <v>23</v>
      </c>
      <c r="J566" s="8">
        <v>144</v>
      </c>
      <c r="K566" s="8">
        <v>159</v>
      </c>
      <c r="L566" s="16">
        <f>IF( 数据!L566&lt;=6,(数据!L566-1)*权重!B$48,              IF(数据!L566&lt;=12, 5*权重!B$48+(数据!L566-6)*权重!B$49,                              5*权重!B$48+6*权重!B$49+(数据!L566-12)*权重!B$51              )
 )</f>
        <v>3</v>
      </c>
      <c r="M566" s="16">
        <f>IF( 数据!M566&lt;=6,(数据!M566-1)*权重!C$48,              IF(数据!M566&lt;=12, 5*权重!C$48+(数据!M566-6)*权重!C$49,                              5*权重!C$48+6*权重!C$49+(数据!M566-12)*权重!C$51              )
 )</f>
        <v>0.5</v>
      </c>
      <c r="N566" s="16">
        <f>IF( 数据!N566&lt;=6,(数据!N566-1)*权重!D$48,              IF(数据!N566&lt;=12, 5*权重!D$48+(数据!N566-6)*权重!D$49,                              5*权重!D$48+6*权重!D$49+(数据!N566-12)*权重!D$51              )
 )</f>
        <v>0.64</v>
      </c>
      <c r="O566" s="16">
        <f>IF( 数据!O566&lt;=6,(数据!O566-1)*权重!E$48,              IF(数据!O566&lt;=12, 5*权重!E$48+(数据!O566-6)*权重!E$49,                              5*权重!E$48+6*权重!E$49+(数据!O566-12)*权重!E$51              )
 )</f>
        <v>0</v>
      </c>
      <c r="P566" s="16">
        <f>IF( 数据!P566&lt;=6,(数据!P566-1)*权重!F$48,              IF(数据!P566&lt;=12, 5*权重!F$48+(数据!P566-6)*权重!F$49,                              5*权重!F$48+6*权重!F$49+(数据!P566-12)*权重!F$51              )
 )</f>
        <v>-2.7333333333333329</v>
      </c>
      <c r="Q566" s="16">
        <f>IF( 数据!Q566&lt;=6,(数据!Q566-1)*权重!G$48,              IF(数据!Q566&lt;=12, 5*权重!G$48+(数据!Q566-6)*权重!G$49,                              5*权重!G$48+6*权重!G$49+(数据!Q566-12)*权重!G$51              )
 )</f>
        <v>0</v>
      </c>
      <c r="R566" s="16">
        <f>IF( 数据!R566&lt;=6,(数据!R566-1)*权重!H$48,              IF(数据!R566&lt;=12, 5*权重!H$48+(数据!R566-6)*权重!H$49,                              5*权重!H$48+6*权重!H$49+(数据!R566-12)*权重!H$51              )
 )</f>
        <v>0</v>
      </c>
      <c r="S566" s="16">
        <f>IF( 数据!S566&lt;=6,(数据!S566-1)*权重!I$48,              IF(数据!S566&lt;=12, 5*权重!I$48+(数据!S566-6)*权重!I$49,                              5*权重!I$48+6*权重!I$49+(数据!S566-12)*权重!I$51              )
 )</f>
        <v>16.566666666666666</v>
      </c>
      <c r="T566" s="16">
        <f>IF( 数据!T566&lt;=6,(数据!T566-1)*权重!J$48,              IF(数据!T566&lt;=12, 5*权重!J$48+(数据!T566-6)*权重!J$49,                              5*权重!J$48+6*权重!J$49+(数据!T566-12)*权重!J$51              )
 )</f>
        <v>2.8833333333333333</v>
      </c>
      <c r="U566" s="16">
        <f>IF( 数据!U566&lt;=6,(数据!U566-1)*权重!K$48,              IF(数据!U566&lt;=12, 5*权重!K$48+(数据!U566-6)*权重!K$49,                              5*权重!K$48+6*权重!K$49+(数据!U566-12)*权重!K$51              )
 )</f>
        <v>0</v>
      </c>
      <c r="V566" s="16">
        <f>IF( 数据!V566&lt;=6,(数据!V566-1)*权重!L$48,              IF(数据!V566&lt;=12, 5*权重!L$48+(数据!V566-6)*权重!L$49,                              5*权重!L$48+6*权重!L$49+(数据!V566-12)*权重!L$51              )
 )</f>
        <v>8.1666666666666679</v>
      </c>
      <c r="W566" s="16">
        <f>IF( 数据!W566&lt;=6,(数据!W566-1)*权重!M$48,              IF(数据!W566&lt;=12, 5*权重!M$48+(数据!W566-6)*权重!M$49,                              5*权重!M$48+6*权重!M$49+(数据!W566-12)*权重!M$51              )
 )</f>
        <v>0.1333333333333333</v>
      </c>
      <c r="X566" s="16">
        <f>IF( 数据!X566&lt;=6,(数据!X566-1)*权重!N$48,              IF(数据!X566&lt;=12, 5*权重!N$48+(数据!X566-6)*权重!N$49,                              5*权重!N$48+6*权重!N$49+(数据!X566-12)*权重!N$51              )
 )</f>
        <v>2.2666666666666666</v>
      </c>
      <c r="Y566" s="16">
        <f>IF( 数据!Y566&lt;=6,(数据!Y566-1)*权重!O$48,              IF(数据!Y566&lt;=12, 5*权重!O$48+(数据!Y566-6)*权重!O$49,                              5*权重!O$48+6*权重!O$49+(数据!Y566-12)*权重!O$51              )
 )</f>
        <v>1.6166666666666667</v>
      </c>
      <c r="Z566" s="16">
        <f>IF( 数据!Z566&lt;=6,(数据!Z566-1)*权重!P$48,              IF(数据!Z566&lt;=10, 5*权重!P$48+(数据!Z566-4)*权重!P$50,                              5*权重!P$48+4*权重!P$50+(数据!Z566-10)*权重!P$52              )  )</f>
        <v>-0.90000000000000013</v>
      </c>
      <c r="AA566" s="16">
        <f>IF( 数据!AA566&lt;=6,(数据!AA566-1)*权重!Q$48,              IF(数据!AA566&lt;=12, 5*权重!Q$48+(数据!AA566-6)*权重!Q$49,                              5*权重!Q$48+6*权重!Q$49+(数据!AA566-12)*权重!Q$51              )
 )</f>
        <v>7.1</v>
      </c>
      <c r="AB566" s="16">
        <f>IF( 数据!AB566&lt;=6,(数据!AB566-1)*权重!R$48,              IF(数据!AB566&lt;=10, 5*权重!R$48+(数据!AB566-4)*权重!R$50,                              5*权重!R$48+4*权重!R$50+(数据!AB566-10)*权重!R$52              )  )</f>
        <v>55.25</v>
      </c>
      <c r="AC566" s="16">
        <f>IF( 数据!AC566&lt;=6,(数据!AC566-1)*权重!S$48,              IF(数据!AC566&lt;=12, 5*权重!S$48+(数据!AC566-6)*权重!S$49,                              5*权重!S$48+6*权重!S$49+(数据!AC566-12)*权重!S$51              )
 )</f>
        <v>19.5</v>
      </c>
      <c r="AD566" s="16">
        <f>IF( 数据!AD566&lt;=6,(数据!AD566-1)*权重!T$48,              IF(数据!AD566&lt;=12, 5*权重!T$48+(数据!AD566-6)*权重!T$49,                              5*权重!T$48+6*权重!T$49+(数据!AD566-12)*权重!T$51              )
 )</f>
        <v>-1.5999999999999996</v>
      </c>
      <c r="AE566" s="16">
        <f>IF( 数据!AE566&lt;=6,(数据!AE566-1)*权重!U$48,              IF(数据!AE566&lt;=10, 5*权重!U$48+(数据!AE566-4)*权重!U$50,                              5*权重!U$48+4*权重!U$50+(数据!AE566-10)*权重!U$52              )  )</f>
        <v>-2.7249999999999996</v>
      </c>
      <c r="AF566" s="16">
        <f>IF( 数据!AF566&lt;=6,(数据!AF566-1)*权重!V$48,              IF(数据!AF566&lt;=10, 5*权重!V$48+(数据!AF566-4)*权重!V$50,                              5*权重!V$48+4*权重!V$50+(数据!AF566-10)*权重!V$52              )  )</f>
        <v>6.8250000000000011</v>
      </c>
      <c r="AG566" s="16">
        <f>IF( 数据!AG566&lt;=6,(数据!AG566-1)*权重!W$48,              IF(数据!AG566&lt;=12, 5*权重!W$48+(数据!AG566-6)*权重!W$49,                              5*权重!W$48+6*权重!W$49+(数据!AG566-12)*权重!W$51              )
 )</f>
        <v>3.75</v>
      </c>
      <c r="AH566" s="16">
        <f>IF( 数据!AH566&lt;=6,(数据!AH566-1)*权重!X$48,              IF(数据!AH566&lt;=10, 5*权重!X$48+(数据!AH566-4)*权重!X$50,                              5*权重!X$48+4*权重!X$50+(数据!AH566-10)*权重!X$52              )  )</f>
        <v>-0.38750000000000001</v>
      </c>
      <c r="AI566" s="16">
        <f>IF( 数据!AI566&lt;=6,(数据!AI566-1)*权重!Y$48,              IF(数据!AI566&lt;=12, 5*权重!Y$48+(数据!AI566-6)*权重!Y$49,                              5*权重!Y$48+6*权重!Y$49+(数据!AI566-12)*权重!Y$51              )
 )</f>
        <v>0.26666666666666666</v>
      </c>
      <c r="AJ566" s="16">
        <f>IF( 数据!AJ566&lt;=6,(数据!AJ566-1)*权重!Z$48,              IF(数据!AJ566&lt;=10, 5*权重!Z$48+(数据!AJ566-4)*权重!Z$50,                              5*权重!Z$48+4*权重!Z$50+(数据!AJ566-10)*权重!Z$52              )  )</f>
        <v>8.6625000000000014</v>
      </c>
      <c r="AK566" s="16">
        <f>IF( 数据!AK566&lt;=6,(数据!AK566-1)*权重!AA$48,              IF(数据!AK566&lt;=10, 5*权重!AA$48+(数据!AK566-4)*权重!AA$50,                              5*权重!AA$48+4*权重!AA$50+(数据!AK566-10)*权重!AA$52              )  )</f>
        <v>-1.625</v>
      </c>
      <c r="AL566" s="16">
        <f>IF( 数据!AL566&lt;=6,(数据!AL566-1)*权重!AB$48,              IF(数据!AL566&lt;=12, 5*权重!AB$48+(数据!AL566-6)*权重!AB$49,                              5*权重!AB$48+6*权重!AB$49+(数据!AL566-12)*权重!AB$51              )
 )</f>
        <v>12.6</v>
      </c>
      <c r="AM566" s="16">
        <f>IF( 数据!AM566&lt;=6,(数据!AM566-1)*权重!AC$48,              IF(数据!AM566&lt;=12, 5*权重!AC$48+(数据!AM566-6)*权重!AC$49,                              5*权重!AC$48+6*权重!AC$49+(数据!AM566-12)*权重!AC$51              )
 )</f>
        <v>8.3666666666666671</v>
      </c>
      <c r="AN566" s="16">
        <f>IF( 数据!AN566&lt;=6,(数据!AN566-1)*权重!AD$48,              IF(数据!AN566&lt;=12, 5*权重!AD$48+(数据!AN566-6)*权重!AD$49,                              5*权重!AD$48+6*权重!AD$49+(数据!AN566-12)*权重!AD$51              )
 )</f>
        <v>86.791666666666657</v>
      </c>
      <c r="AO566" s="16">
        <f>IF( 数据!AO566&lt;=6,(数据!AO566-1)*权重!AE$48,              IF(数据!AO566&lt;=12, 5*权重!AE$48+(数据!AO566-6)*权重!AE$49,                              5*权重!AE$48+6*权重!AE$49+(数据!AO566-12)*权重!AE$51              )
 )</f>
        <v>20.3</v>
      </c>
      <c r="AP566" s="16">
        <f>IF( 数据!AP566&lt;=6,(数据!AP566-1)*权重!AF$48,              IF(数据!AP566&lt;=12, 5*权重!AF$48+(数据!AP566-6)*权重!AF$49,                              5*权重!AF$48+6*权重!AF$49+(数据!AP566-12)*权重!AF$51              )
 )</f>
        <v>17.366666666666667</v>
      </c>
      <c r="AQ566" s="16">
        <f>IF( 数据!AQ566&lt;=6,(数据!AQ566-1)*权重!AG$48,              IF(数据!AQ566&lt;=12, 5*权重!AG$48+(数据!AQ566-6)*权重!AG$49,                              5*权重!AG$48+6*权重!AG$49+(数据!AQ566-12)*权重!AG$51              )
 )</f>
        <v>18.316666666666666</v>
      </c>
      <c r="AR566" s="16">
        <f>IF( 数据!AR566&lt;=6,(数据!AR566-1)*权重!AH$48,              IF(数据!AR566&lt;=12, 5*权重!AH$48+(数据!AR566-6)*权重!AH$49,                              5*权重!AH$48+6*权重!AH$49+(数据!AR566-12)*权重!AH$51              )
 )</f>
        <v>11.716666666666665</v>
      </c>
      <c r="AS566" s="16">
        <f>IF( 数据!AS566&lt;=6,(数据!AS566-1)*权重!AI$48,              IF(数据!AS566&lt;=12, 5*权重!AI$48+(数据!AS566-6)*权重!AI$49,                              5*权重!AI$48+6*权重!AI$49+(数据!AS566-12)*权重!AI$51              )
 )</f>
        <v>4.416666666666667</v>
      </c>
      <c r="AT566" s="16">
        <f>IF( 数据!AT566&lt;=6,(数据!AT566-1)*权重!AJ$48,              IF(数据!AT566&lt;=12, 5*权重!AJ$48+(数据!AT566-6)*权重!AJ$49,                              5*权重!AJ$48+6*权重!AJ$49+(数据!AT566-12)*权重!AJ$51              )
 )</f>
        <v>86.5</v>
      </c>
      <c r="AU566" s="16">
        <f>IF( 数据!AU566&lt;=6,(数据!AU566-1)*权重!AK$48,              IF(数据!AU566&lt;=12, 5*权重!AK$48+(数据!AU566-6)*权重!AK$49,                              5*权重!AK$48+6*权重!AK$49+(数据!AU566-12)*权重!AK$51              )
 )</f>
        <v>14.499999999999998</v>
      </c>
      <c r="AV566" s="16">
        <f>IF( 数据!AV566&lt;=6,(数据!AV566-1)*权重!AL$48,              IF(数据!AV566&lt;=10, 5*权重!AL$48+(数据!AV566-4)*权重!AL$50,                              5*权重!AL$48+4*权重!AL$50+(数据!AV566-10)*权重!AL$52              )  )</f>
        <v>2.9749999999999996</v>
      </c>
      <c r="AW566" s="16">
        <f>IF( 数据!AW566&lt;=6,(数据!AW566-1)*权重!AM$48,              IF(数据!AW566&lt;=10, 5*权重!AM$48+(数据!AW566-4)*权重!AM$50,                              5*权重!AM$48+4*权重!AM$50+(数据!AW566-10)*权重!AM$52              )  )</f>
        <v>3.8250000000000002</v>
      </c>
      <c r="AX566" s="16">
        <f>IF( 数据!AX566&lt;=6,(数据!AX566-1)*权重!AN$48,              IF(数据!AX566&lt;=10, 5*权重!AN$48+(数据!AX566-4)*权重!AN$50,                              5*权重!AN$48+4*权重!AN$50+(数据!AX566-10)*权重!AN$52              )  )</f>
        <v>22.912499999999998</v>
      </c>
      <c r="AY566" s="8">
        <v>3</v>
      </c>
      <c r="AZ566" s="8">
        <v>2</v>
      </c>
      <c r="BA566" s="8">
        <v>2</v>
      </c>
      <c r="BB566" s="8">
        <v>2</v>
      </c>
      <c r="BC566" s="8">
        <v>1</v>
      </c>
      <c r="BD566" s="8">
        <v>2</v>
      </c>
      <c r="BE566" s="8">
        <v>3</v>
      </c>
      <c r="BF566" s="8">
        <v>1</v>
      </c>
      <c r="BG566" s="8">
        <v>3</v>
      </c>
      <c r="BH566" s="8">
        <v>1</v>
      </c>
      <c r="BI566" s="8">
        <v>1</v>
      </c>
      <c r="BJ566" s="8" t="s">
        <v>26</v>
      </c>
      <c r="BK566" s="8" t="s">
        <v>20</v>
      </c>
      <c r="BL566" s="8">
        <v>13</v>
      </c>
      <c r="BM566" s="8" t="s">
        <v>26</v>
      </c>
      <c r="BN566" s="8"/>
      <c r="BO566" s="8">
        <v>16</v>
      </c>
      <c r="BP566" s="34">
        <v>46934</v>
      </c>
      <c r="BQ566" s="8" t="s">
        <v>21</v>
      </c>
      <c r="BR566" s="8" t="s">
        <v>156</v>
      </c>
    </row>
    <row r="567" spans="1:70" ht="15.5" thickBot="1" x14ac:dyDescent="0.35">
      <c r="A567" s="8" t="s">
        <v>26</v>
      </c>
      <c r="B567" s="16">
        <f t="shared" si="21"/>
        <v>429.4824999999999</v>
      </c>
      <c r="C567" s="8" t="s">
        <v>921</v>
      </c>
      <c r="D567" s="8" t="s">
        <v>154</v>
      </c>
      <c r="E567" s="33">
        <v>1</v>
      </c>
      <c r="F567" s="8">
        <v>0</v>
      </c>
      <c r="G567" s="8" t="s">
        <v>33</v>
      </c>
      <c r="H567" s="8" t="s">
        <v>430</v>
      </c>
      <c r="I567" s="8">
        <v>20</v>
      </c>
      <c r="J567" s="8">
        <v>143</v>
      </c>
      <c r="K567" s="8">
        <v>168</v>
      </c>
      <c r="L567" s="16">
        <f>IF( 数据!L567&lt;=6,(数据!L567-1)*权重!B$48,              IF(数据!L567&lt;=12, 5*权重!B$48+(数据!L567-6)*权重!B$49,                              5*权重!B$48+6*权重!B$49+(数据!L567-12)*权重!B$51              )
 )</f>
        <v>3.4666666666666668</v>
      </c>
      <c r="M567" s="16">
        <f>IF( 数据!M567&lt;=6,(数据!M567-1)*权重!C$48,              IF(数据!M567&lt;=12, 5*权重!C$48+(数据!M567-6)*权重!C$49,                              5*权重!C$48+6*权重!C$49+(数据!M567-12)*权重!C$51              )
 )</f>
        <v>0.91666666666666674</v>
      </c>
      <c r="N567" s="16">
        <f>IF( 数据!N567&lt;=6,(数据!N567-1)*权重!D$48,              IF(数据!N567&lt;=12, 5*权重!D$48+(数据!N567-6)*权重!D$49,                              5*权重!D$48+6*权重!D$49+(数据!N567-12)*权重!D$51              )
 )</f>
        <v>-0.82999999999999985</v>
      </c>
      <c r="O567" s="16">
        <f>IF( 数据!O567&lt;=6,(数据!O567-1)*权重!E$48,              IF(数据!O567&lt;=12, 5*权重!E$48+(数据!O567-6)*权重!E$49,                              5*权重!E$48+6*权重!E$49+(数据!O567-12)*权重!E$51              )
 )</f>
        <v>0</v>
      </c>
      <c r="P567" s="16">
        <f>IF( 数据!P567&lt;=6,(数据!P567-1)*权重!F$48,              IF(数据!P567&lt;=12, 5*权重!F$48+(数据!P567-6)*权重!F$49,                              5*权重!F$48+6*权重!F$49+(数据!P567-12)*权重!F$51              )
 )</f>
        <v>-3.1166666666666663</v>
      </c>
      <c r="Q567" s="16">
        <f>IF( 数据!Q567&lt;=6,(数据!Q567-1)*权重!G$48,              IF(数据!Q567&lt;=12, 5*权重!G$48+(数据!Q567-6)*权重!G$49,                              5*权重!G$48+6*权重!G$49+(数据!Q567-12)*权重!G$51              )
 )</f>
        <v>0</v>
      </c>
      <c r="R567" s="16">
        <f>IF( 数据!R567&lt;=6,(数据!R567-1)*权重!H$48,              IF(数据!R567&lt;=12, 5*权重!H$48+(数据!R567-6)*权重!H$49,                              5*权重!H$48+6*权重!H$49+(数据!R567-12)*权重!H$51              )
 )</f>
        <v>0</v>
      </c>
      <c r="S567" s="16">
        <f>IF( 数据!S567&lt;=6,(数据!S567-1)*权重!I$48,              IF(数据!S567&lt;=12, 5*权重!I$48+(数据!S567-6)*权重!I$49,                              5*权重!I$48+6*权重!I$49+(数据!S567-12)*权重!I$51              )
 )</f>
        <v>16.566666666666666</v>
      </c>
      <c r="T567" s="16">
        <f>IF( 数据!T567&lt;=6,(数据!T567-1)*权重!J$48,              IF(数据!T567&lt;=12, 5*权重!J$48+(数据!T567-6)*权重!J$49,                              5*权重!J$48+6*权重!J$49+(数据!T567-12)*权重!J$51              )
 )</f>
        <v>0.79999999999999982</v>
      </c>
      <c r="U567" s="16">
        <f>IF( 数据!U567&lt;=6,(数据!U567-1)*权重!K$48,              IF(数据!U567&lt;=12, 5*权重!K$48+(数据!U567-6)*权重!K$49,                              5*权重!K$48+6*权重!K$49+(数据!U567-12)*权重!K$51              )
 )</f>
        <v>0</v>
      </c>
      <c r="V567" s="16">
        <f>IF( 数据!V567&lt;=6,(数据!V567-1)*权重!L$48,              IF(数据!V567&lt;=12, 5*权重!L$48+(数据!V567-6)*权重!L$49,                              5*权重!L$48+6*权重!L$49+(数据!V567-12)*权重!L$51              )
 )</f>
        <v>6.4</v>
      </c>
      <c r="W567" s="16">
        <f>IF( 数据!W567&lt;=6,(数据!W567-1)*权重!M$48,              IF(数据!W567&lt;=12, 5*权重!M$48+(数据!W567-6)*权重!M$49,                              5*权重!M$48+6*权重!M$49+(数据!W567-12)*权重!M$51              )
 )</f>
        <v>-0.5</v>
      </c>
      <c r="X567" s="16">
        <f>IF( 数据!X567&lt;=6,(数据!X567-1)*权重!N$48,              IF(数据!X567&lt;=12, 5*权重!N$48+(数据!X567-6)*权重!N$49,                              5*权重!N$48+6*权重!N$49+(数据!X567-12)*权重!N$51              )
 )</f>
        <v>2.2666666666666666</v>
      </c>
      <c r="Y567" s="16">
        <f>IF( 数据!Y567&lt;=6,(数据!Y567-1)*权重!O$48,              IF(数据!Y567&lt;=12, 5*权重!O$48+(数据!Y567-6)*权重!O$49,                              5*权重!O$48+6*权重!O$49+(数据!Y567-12)*权重!O$51              )
 )</f>
        <v>1.2833333333333332</v>
      </c>
      <c r="Z567" s="16">
        <f>IF( 数据!Z567&lt;=6,(数据!Z567-1)*权重!P$48,              IF(数据!Z567&lt;=10, 5*权重!P$48+(数据!Z567-4)*权重!P$50,                              5*权重!P$48+4*权重!P$50+(数据!Z567-10)*权重!P$52              )  )</f>
        <v>-0.90000000000000013</v>
      </c>
      <c r="AA567" s="16">
        <f>IF( 数据!AA567&lt;=6,(数据!AA567-1)*权重!Q$48,              IF(数据!AA567&lt;=12, 5*权重!Q$48+(数据!AA567-6)*权重!Q$49,                              5*权重!Q$48+6*权重!Q$49+(数据!AA567-12)*权重!Q$51              )
 )</f>
        <v>5.166666666666667</v>
      </c>
      <c r="AB567" s="16">
        <f>IF( 数据!AB567&lt;=6,(数据!AB567-1)*权重!R$48,              IF(数据!AB567&lt;=10, 5*权重!R$48+(数据!AB567-4)*权重!R$50,                              5*权重!R$48+4*权重!R$50+(数据!AB567-10)*权重!R$52              )  )</f>
        <v>57.5</v>
      </c>
      <c r="AC567" s="16">
        <f>IF( 数据!AC567&lt;=6,(数据!AC567-1)*权重!S$48,              IF(数据!AC567&lt;=12, 5*权重!S$48+(数据!AC567-6)*权重!S$49,                              5*权重!S$48+6*权重!S$49+(数据!AC567-12)*权重!S$51              )
 )</f>
        <v>19.5</v>
      </c>
      <c r="AD567" s="16">
        <f>IF( 数据!AD567&lt;=6,(数据!AD567-1)*权重!T$48,              IF(数据!AD567&lt;=12, 5*权重!T$48+(数据!AD567-6)*权重!T$49,                              5*权重!T$48+6*权重!T$49+(数据!AD567-12)*权重!T$51              )
 )</f>
        <v>-1.2333333333333329</v>
      </c>
      <c r="AE567" s="16">
        <f>IF( 数据!AE567&lt;=6,(数据!AE567-1)*权重!U$48,              IF(数据!AE567&lt;=10, 5*权重!U$48+(数据!AE567-4)*权重!U$50,                              5*权重!U$48+4*权重!U$50+(数据!AE567-10)*权重!U$52              )  )</f>
        <v>-3.2749999999999995</v>
      </c>
      <c r="AF567" s="16">
        <f>IF( 数据!AF567&lt;=6,(数据!AF567-1)*权重!V$48,              IF(数据!AF567&lt;=10, 5*权重!V$48+(数据!AF567-4)*权重!V$50,                              5*权重!V$48+4*权重!V$50+(数据!AF567-10)*权重!V$52              )  )</f>
        <v>6.8250000000000011</v>
      </c>
      <c r="AG567" s="16">
        <f>IF( 数据!AG567&lt;=6,(数据!AG567-1)*权重!W$48,              IF(数据!AG567&lt;=12, 5*权重!W$48+(数据!AG567-6)*权重!W$49,                              5*权重!W$48+6*权重!W$49+(数据!AG567-12)*权重!W$51              )
 )</f>
        <v>3.0999999999999996</v>
      </c>
      <c r="AH567" s="16">
        <f>IF( 数据!AH567&lt;=6,(数据!AH567-1)*权重!X$48,              IF(数据!AH567&lt;=10, 5*权重!X$48+(数据!AH567-4)*权重!X$50,                              5*权重!X$48+4*权重!X$50+(数据!AH567-10)*权重!X$52              )  )</f>
        <v>-4.9999999999999989E-2</v>
      </c>
      <c r="AI567" s="16">
        <f>IF( 数据!AI567&lt;=6,(数据!AI567-1)*权重!Y$48,              IF(数据!AI567&lt;=12, 5*权重!Y$48+(数据!AI567-6)*权重!Y$49,                              5*权重!Y$48+6*权重!Y$49+(数据!AI567-12)*权重!Y$51              )
 )</f>
        <v>0</v>
      </c>
      <c r="AJ567" s="16">
        <f>IF( 数据!AJ567&lt;=6,(数据!AJ567-1)*权重!Z$48,              IF(数据!AJ567&lt;=10, 5*权重!Z$48+(数据!AJ567-4)*权重!Z$50,                              5*权重!Z$48+4*权重!Z$50+(数据!AJ567-10)*权重!Z$52              )  )</f>
        <v>9.8375000000000004</v>
      </c>
      <c r="AK567" s="16">
        <f>IF( 数据!AK567&lt;=6,(数据!AK567-1)*权重!AA$48,              IF(数据!AK567&lt;=10, 5*权重!AA$48+(数据!AK567-4)*权重!AA$50,                              5*权重!AA$48+4*权重!AA$50+(数据!AK567-10)*权重!AA$52              )  )</f>
        <v>-1.2750000000000001</v>
      </c>
      <c r="AL567" s="16">
        <f>IF( 数据!AL567&lt;=6,(数据!AL567-1)*权重!AB$48,              IF(数据!AL567&lt;=12, 5*权重!AB$48+(数据!AL567-6)*权重!AB$49,                              5*权重!AB$48+6*权重!AB$49+(数据!AL567-12)*权重!AB$51              )
 )</f>
        <v>12.6</v>
      </c>
      <c r="AM567" s="16">
        <f>IF( 数据!AM567&lt;=6,(数据!AM567-1)*权重!AC$48,              IF(数据!AM567&lt;=12, 5*权重!AC$48+(数据!AM567-6)*权重!AC$49,                              5*权重!AC$48+6*权重!AC$49+(数据!AM567-12)*权重!AC$51              )
 )</f>
        <v>8.5</v>
      </c>
      <c r="AN567" s="16">
        <f>IF( 数据!AN567&lt;=6,(数据!AN567-1)*权重!AD$48,              IF(数据!AN567&lt;=12, 5*权重!AD$48+(数据!AN567-6)*权重!AD$49,                              5*权重!AD$48+6*权重!AD$49+(数据!AN567-12)*权重!AD$51              )
 )</f>
        <v>82.0625</v>
      </c>
      <c r="AO567" s="16">
        <f>IF( 数据!AO567&lt;=6,(数据!AO567-1)*权重!AE$48,              IF(数据!AO567&lt;=12, 5*权重!AE$48+(数据!AO567-6)*权重!AE$49,                              5*权重!AE$48+6*权重!AE$49+(数据!AO567-12)*权重!AE$51              )
 )</f>
        <v>12.5</v>
      </c>
      <c r="AP567" s="16">
        <f>IF( 数据!AP567&lt;=6,(数据!AP567-1)*权重!AF$48,              IF(数据!AP567&lt;=12, 5*权重!AF$48+(数据!AP567-6)*权重!AF$49,                              5*权重!AF$48+6*权重!AF$49+(数据!AP567-12)*权重!AF$51              )
 )</f>
        <v>15.433333333333334</v>
      </c>
      <c r="AQ567" s="16">
        <f>IF( 数据!AQ567&lt;=6,(数据!AQ567-1)*权重!AG$48,              IF(数据!AQ567&lt;=12, 5*权重!AG$48+(数据!AQ567-6)*权重!AG$49,                              5*权重!AG$48+6*权重!AG$49+(数据!AQ567-12)*权重!AG$51              )
 )</f>
        <v>19.350000000000001</v>
      </c>
      <c r="AR567" s="16">
        <f>IF( 数据!AR567&lt;=6,(数据!AR567-1)*权重!AH$48,              IF(数据!AR567&lt;=12, 5*权重!AH$48+(数据!AR567-6)*权重!AH$49,                              5*权重!AH$48+6*权重!AH$49+(数据!AR567-12)*权重!AH$51              )
 )</f>
        <v>16.899999999999999</v>
      </c>
      <c r="AS567" s="16">
        <f>IF( 数据!AS567&lt;=6,(数据!AS567-1)*权重!AI$48,              IF(数据!AS567&lt;=12, 5*权重!AI$48+(数据!AS567-6)*权重!AI$49,                              5*权重!AI$48+6*权重!AI$49+(数据!AS567-12)*权重!AI$51              )
 )</f>
        <v>6.6500000000000012</v>
      </c>
      <c r="AT567" s="16">
        <f>IF( 数据!AT567&lt;=6,(数据!AT567-1)*权重!AJ$48,              IF(数据!AT567&lt;=12, 5*权重!AJ$48+(数据!AT567-6)*权重!AJ$49,                              5*权重!AJ$48+6*权重!AJ$49+(数据!AT567-12)*权重!AJ$51              )
 )</f>
        <v>86.5</v>
      </c>
      <c r="AU567" s="16">
        <f>IF( 数据!AU567&lt;=6,(数据!AU567-1)*权重!AK$48,              IF(数据!AU567&lt;=12, 5*权重!AK$48+(数据!AU567-6)*权重!AK$49,                              5*权重!AK$48+6*权重!AK$49+(数据!AU567-12)*权重!AK$51              )
 )</f>
        <v>15.099999999999998</v>
      </c>
      <c r="AV567" s="16">
        <f>IF( 数据!AV567&lt;=6,(数据!AV567-1)*权重!AL$48,              IF(数据!AV567&lt;=10, 5*权重!AL$48+(数据!AV567-4)*权重!AL$50,                              5*权重!AL$48+4*权重!AL$50+(数据!AV567-10)*权重!AL$52              )  )</f>
        <v>3.4</v>
      </c>
      <c r="AW567" s="16">
        <f>IF( 数据!AW567&lt;=6,(数据!AW567-1)*权重!AM$48,              IF(数据!AW567&lt;=10, 5*权重!AM$48+(数据!AW567-4)*权重!AM$50,                              5*权重!AM$48+4*权重!AM$50+(数据!AW567-10)*权重!AM$52              )  )</f>
        <v>3.45</v>
      </c>
      <c r="AX567" s="16">
        <f>IF( 数据!AX567&lt;=6,(数据!AX567-1)*权重!AN$48,              IF(数据!AX567&lt;=10, 5*权重!AN$48+(数据!AX567-4)*权重!AN$50,                              5*权重!AN$48+4*权重!AN$50+(数据!AX567-10)*权重!AN$52              )  )</f>
        <v>24.587499999999999</v>
      </c>
      <c r="AY567" s="8">
        <v>1</v>
      </c>
      <c r="AZ567" s="8">
        <v>1</v>
      </c>
      <c r="BA567" s="8">
        <v>3</v>
      </c>
      <c r="BB567" s="8">
        <v>2</v>
      </c>
      <c r="BC567" s="8">
        <v>1</v>
      </c>
      <c r="BD567" s="8">
        <v>3</v>
      </c>
      <c r="BE567" s="8">
        <v>2</v>
      </c>
      <c r="BF567" s="8">
        <v>2</v>
      </c>
      <c r="BG567" s="8">
        <v>2</v>
      </c>
      <c r="BH567" s="8">
        <v>2</v>
      </c>
      <c r="BI567" s="8">
        <v>3</v>
      </c>
      <c r="BJ567" s="8" t="s">
        <v>26</v>
      </c>
      <c r="BK567" s="8" t="s">
        <v>20</v>
      </c>
      <c r="BL567" s="8">
        <v>16</v>
      </c>
      <c r="BM567" s="8" t="s">
        <v>26</v>
      </c>
      <c r="BN567" s="8"/>
      <c r="BO567" s="8">
        <v>2</v>
      </c>
      <c r="BP567" s="34">
        <v>47664</v>
      </c>
      <c r="BQ567" s="8" t="s">
        <v>21</v>
      </c>
      <c r="BR567" s="8" t="s">
        <v>156</v>
      </c>
    </row>
    <row r="568" spans="1:70" ht="15.5" thickBot="1" x14ac:dyDescent="0.35">
      <c r="A568" s="8" t="s">
        <v>26</v>
      </c>
      <c r="B568" s="16">
        <f t="shared" si="21"/>
        <v>401.47416666666675</v>
      </c>
      <c r="C568" s="8" t="s">
        <v>922</v>
      </c>
      <c r="D568" s="8" t="s">
        <v>154</v>
      </c>
      <c r="E568" s="33">
        <v>1</v>
      </c>
      <c r="F568" s="8">
        <v>0</v>
      </c>
      <c r="G568" s="8" t="s">
        <v>28</v>
      </c>
      <c r="H568" s="8" t="s">
        <v>235</v>
      </c>
      <c r="I568" s="8">
        <v>20</v>
      </c>
      <c r="J568" s="8">
        <v>133</v>
      </c>
      <c r="K568" s="8">
        <v>154</v>
      </c>
      <c r="L568" s="16">
        <f>IF( 数据!L568&lt;=6,(数据!L568-1)*权重!B$48,              IF(数据!L568&lt;=12, 5*权重!B$48+(数据!L568-6)*权重!B$49,                              5*权重!B$48+6*权重!B$49+(数据!L568-12)*权重!B$51              )
 )</f>
        <v>3.4666666666666668</v>
      </c>
      <c r="M568" s="16">
        <f>IF( 数据!M568&lt;=6,(数据!M568-1)*权重!C$48,              IF(数据!M568&lt;=12, 5*权重!C$48+(数据!M568-6)*权重!C$49,                              5*权重!C$48+6*权重!C$49+(数据!M568-12)*权重!C$51              )
 )</f>
        <v>0.90000000000000013</v>
      </c>
      <c r="N568" s="16">
        <f>IF( 数据!N568&lt;=6,(数据!N568-1)*权重!D$48,              IF(数据!N568&lt;=12, 5*权重!D$48+(数据!N568-6)*权重!D$49,                              5*权重!D$48+6*权重!D$49+(数据!N568-12)*权重!D$51              )
 )</f>
        <v>0.52833333333333332</v>
      </c>
      <c r="O568" s="16">
        <f>IF( 数据!O568&lt;=6,(数据!O568-1)*权重!E$48,              IF(数据!O568&lt;=12, 5*权重!E$48+(数据!O568-6)*权重!E$49,                              5*权重!E$48+6*权重!E$49+(数据!O568-12)*权重!E$51              )
 )</f>
        <v>0</v>
      </c>
      <c r="P568" s="16">
        <f>IF( 数据!P568&lt;=6,(数据!P568-1)*权重!F$48,              IF(数据!P568&lt;=12, 5*权重!F$48+(数据!P568-6)*权重!F$49,                              5*权重!F$48+6*权重!F$49+(数据!P568-12)*权重!F$51              )
 )</f>
        <v>-2.7333333333333329</v>
      </c>
      <c r="Q568" s="16">
        <f>IF( 数据!Q568&lt;=6,(数据!Q568-1)*权重!G$48,              IF(数据!Q568&lt;=12, 5*权重!G$48+(数据!Q568-6)*权重!G$49,                              5*权重!G$48+6*权重!G$49+(数据!Q568-12)*权重!G$51              )
 )</f>
        <v>0</v>
      </c>
      <c r="R568" s="16">
        <f>IF( 数据!R568&lt;=6,(数据!R568-1)*权重!H$48,              IF(数据!R568&lt;=12, 5*权重!H$48+(数据!R568-6)*权重!H$49,                              5*权重!H$48+6*权重!H$49+(数据!R568-12)*权重!H$51              )
 )</f>
        <v>0</v>
      </c>
      <c r="S568" s="16">
        <f>IF( 数据!S568&lt;=6,(数据!S568-1)*权重!I$48,              IF(数据!S568&lt;=12, 5*权重!I$48+(数据!S568-6)*权重!I$49,                              5*权重!I$48+6*权重!I$49+(数据!S568-12)*权重!I$51              )
 )</f>
        <v>16.566666666666666</v>
      </c>
      <c r="T568" s="16">
        <f>IF( 数据!T568&lt;=6,(数据!T568-1)*权重!J$48,              IF(数据!T568&lt;=12, 5*权重!J$48+(数据!T568-6)*权重!J$49,                              5*权重!J$48+6*权重!J$49+(数据!T568-12)*权重!J$51              )
 )</f>
        <v>2.2666666666666666</v>
      </c>
      <c r="U568" s="16">
        <f>IF( 数据!U568&lt;=6,(数据!U568-1)*权重!K$48,              IF(数据!U568&lt;=12, 5*权重!K$48+(数据!U568-6)*权重!K$49,                              5*权重!K$48+6*权重!K$49+(数据!U568-12)*权重!K$51              )
 )</f>
        <v>0</v>
      </c>
      <c r="V568" s="16">
        <f>IF( 数据!V568&lt;=6,(数据!V568-1)*权重!L$48,              IF(数据!V568&lt;=12, 5*权重!L$48+(数据!V568-6)*权重!L$49,                              5*权重!L$48+6*权重!L$49+(数据!V568-12)*权重!L$51              )
 )</f>
        <v>7.1333333333333346</v>
      </c>
      <c r="W568" s="16">
        <f>IF( 数据!W568&lt;=6,(数据!W568-1)*权重!M$48,              IF(数据!W568&lt;=12, 5*权重!M$48+(数据!W568-6)*权重!M$49,                              5*权重!M$48+6*权重!M$49+(数据!W568-12)*权重!M$51              )
 )</f>
        <v>1.4</v>
      </c>
      <c r="X568" s="16">
        <f>IF( 数据!X568&lt;=6,(数据!X568-1)*权重!N$48,              IF(数据!X568&lt;=12, 5*权重!N$48+(数据!X568-6)*权重!N$49,                              5*权重!N$48+6*权重!N$49+(数据!X568-12)*权重!N$51              )
 )</f>
        <v>1.8833333333333333</v>
      </c>
      <c r="Y568" s="16">
        <f>IF( 数据!Y568&lt;=6,(数据!Y568-1)*权重!O$48,              IF(数据!Y568&lt;=12, 5*权重!O$48+(数据!Y568-6)*权重!O$49,                              5*权重!O$48+6*权重!O$49+(数据!Y568-12)*权重!O$51              )
 )</f>
        <v>1.45</v>
      </c>
      <c r="Z568" s="16">
        <f>IF( 数据!Z568&lt;=6,(数据!Z568-1)*权重!P$48,              IF(数据!Z568&lt;=10, 5*权重!P$48+(数据!Z568-4)*权重!P$50,                              5*权重!P$48+4*权重!P$50+(数据!Z568-10)*权重!P$52              )  )</f>
        <v>-1.0750000000000002</v>
      </c>
      <c r="AA568" s="16">
        <f>IF( 数据!AA568&lt;=6,(数据!AA568-1)*权重!Q$48,              IF(数据!AA568&lt;=12, 5*权重!Q$48+(数据!AA568-6)*权重!Q$49,                              5*权重!Q$48+6*权重!Q$49+(数据!AA568-12)*权重!Q$51              )
 )</f>
        <v>6.6666666666666661</v>
      </c>
      <c r="AB568" s="16">
        <f>IF( 数据!AB568&lt;=6,(数据!AB568-1)*权重!R$48,              IF(数据!AB568&lt;=10, 5*权重!R$48+(数据!AB568-4)*权重!R$50,                              5*权重!R$48+4*权重!R$50+(数据!AB568-10)*权重!R$52              )  )</f>
        <v>56</v>
      </c>
      <c r="AC568" s="16">
        <f>IF( 数据!AC568&lt;=6,(数据!AC568-1)*权重!S$48,              IF(数据!AC568&lt;=12, 5*权重!S$48+(数据!AC568-6)*权重!S$49,                              5*权重!S$48+6*权重!S$49+(数据!AC568-12)*权重!S$51              )
 )</f>
        <v>20.183333333333334</v>
      </c>
      <c r="AD568" s="16">
        <f>IF( 数据!AD568&lt;=6,(数据!AD568-1)*权重!T$48,              IF(数据!AD568&lt;=12, 5*权重!T$48+(数据!AD568-6)*权重!T$49,                              5*权重!T$48+6*权重!T$49+(数据!AD568-12)*权重!T$51              )
 )</f>
        <v>-1.2333333333333329</v>
      </c>
      <c r="AE568" s="16">
        <f>IF( 数据!AE568&lt;=6,(数据!AE568-1)*权重!U$48,              IF(数据!AE568&lt;=10, 5*权重!U$48+(数据!AE568-4)*权重!U$50,                              5*权重!U$48+4*权重!U$50+(数据!AE568-10)*权重!U$52              )  )</f>
        <v>-2.9999999999999996</v>
      </c>
      <c r="AF568" s="16">
        <f>IF( 数据!AF568&lt;=6,(数据!AF568-1)*权重!V$48,              IF(数据!AF568&lt;=10, 5*权重!V$48+(数据!AF568-4)*权重!V$50,                              5*权重!V$48+4*权重!V$50+(数据!AF568-10)*权重!V$52              )  )</f>
        <v>6.3000000000000007</v>
      </c>
      <c r="AG568" s="16">
        <f>IF( 数据!AG568&lt;=6,(数据!AG568-1)*权重!W$48,              IF(数据!AG568&lt;=12, 5*权重!W$48+(数据!AG568-6)*权重!W$49,                              5*权重!W$48+6*权重!W$49+(数据!AG568-12)*权重!W$51              )
 )</f>
        <v>3.4999999999999996</v>
      </c>
      <c r="AH568" s="16">
        <f>IF( 数据!AH568&lt;=6,(数据!AH568-1)*权重!X$48,              IF(数据!AH568&lt;=10, 5*权重!X$48+(数据!AH568-4)*权重!X$50,                              5*权重!X$48+4*权重!X$50+(数据!AH568-10)*权重!X$52              )  )</f>
        <v>0.17500000000000004</v>
      </c>
      <c r="AI568" s="16">
        <f>IF( 数据!AI568&lt;=6,(数据!AI568-1)*权重!Y$48,              IF(数据!AI568&lt;=12, 5*权重!Y$48+(数据!AI568-6)*权重!Y$49,                              5*权重!Y$48+6*权重!Y$49+(数据!AI568-12)*权重!Y$51              )
 )</f>
        <v>0</v>
      </c>
      <c r="AJ568" s="16">
        <f>IF( 数据!AJ568&lt;=6,(数据!AJ568-1)*权重!Z$48,              IF(数据!AJ568&lt;=10, 5*权重!Z$48+(数据!AJ568-4)*权重!Z$50,                              5*权重!Z$48+4*权重!Z$50+(数据!AJ568-10)*权重!Z$52              )  )</f>
        <v>8.6625000000000014</v>
      </c>
      <c r="AK568" s="16">
        <f>IF( 数据!AK568&lt;=6,(数据!AK568-1)*权重!AA$48,              IF(数据!AK568&lt;=10, 5*权重!AA$48+(数据!AK568-4)*权重!AA$50,                              5*权重!AA$48+4*权重!AA$50+(数据!AK568-10)*权重!AA$52              )  )</f>
        <v>-1.2750000000000001</v>
      </c>
      <c r="AL568" s="16">
        <f>IF( 数据!AL568&lt;=6,(数据!AL568-1)*权重!AB$48,              IF(数据!AL568&lt;=12, 5*权重!AB$48+(数据!AL568-6)*权重!AB$49,                              5*权重!AB$48+6*权重!AB$49+(数据!AL568-12)*权重!AB$51              )
 )</f>
        <v>13.5</v>
      </c>
      <c r="AM568" s="16">
        <f>IF( 数据!AM568&lt;=6,(数据!AM568-1)*权重!AC$48,              IF(数据!AM568&lt;=12, 5*权重!AC$48+(数据!AM568-6)*权重!AC$49,                              5*权重!AC$48+6*权重!AC$49+(数据!AM568-12)*权重!AC$51              )
 )</f>
        <v>8.8666666666666671</v>
      </c>
      <c r="AN568" s="16">
        <f>IF( 数据!AN568&lt;=6,(数据!AN568-1)*权重!AD$48,              IF(数据!AN568&lt;=12, 5*权重!AD$48+(数据!AN568-6)*权重!AD$49,                              5*权重!AD$48+6*权重!AD$49+(数据!AN568-12)*权重!AD$51              )
 )</f>
        <v>72.604166666666671</v>
      </c>
      <c r="AO568" s="16">
        <f>IF( 数据!AO568&lt;=6,(数据!AO568-1)*权重!AE$48,              IF(数据!AO568&lt;=12, 5*权重!AE$48+(数据!AO568-6)*权重!AE$49,                              5*权重!AE$48+6*权重!AE$49+(数据!AO568-12)*权重!AE$51              )
 )</f>
        <v>9.7333333333333343</v>
      </c>
      <c r="AP568" s="16">
        <f>IF( 数据!AP568&lt;=6,(数据!AP568-1)*权重!AF$48,              IF(数据!AP568&lt;=12, 5*权重!AF$48+(数据!AP568-6)*权重!AF$49,                              5*权重!AF$48+6*权重!AF$49+(数据!AP568-12)*权重!AF$51              )
 )</f>
        <v>16.399999999999999</v>
      </c>
      <c r="AQ568" s="16">
        <f>IF( 数据!AQ568&lt;=6,(数据!AQ568-1)*权重!AG$48,              IF(数据!AQ568&lt;=12, 5*权重!AG$48+(数据!AQ568-6)*权重!AG$49,                              5*权重!AG$48+6*权重!AG$49+(数据!AQ568-12)*权重!AG$51              )
 )</f>
        <v>18.833333333333336</v>
      </c>
      <c r="AR568" s="16">
        <f>IF( 数据!AR568&lt;=6,(数据!AR568-1)*权重!AH$48,              IF(数据!AR568&lt;=12, 5*权重!AH$48+(数据!AR568-6)*权重!AH$49,                              5*权重!AH$48+6*权重!AH$49+(数据!AR568-12)*权重!AH$51              )
 )</f>
        <v>14.566666666666665</v>
      </c>
      <c r="AS568" s="16">
        <f>IF( 数据!AS568&lt;=6,(数据!AS568-1)*权重!AI$48,              IF(数据!AS568&lt;=12, 5*权重!AI$48+(数据!AS568-6)*权重!AI$49,                              5*权重!AI$48+6*权重!AI$49+(数据!AS568-12)*权重!AI$51              )
 )</f>
        <v>4.416666666666667</v>
      </c>
      <c r="AT568" s="16">
        <f>IF( 数据!AT568&lt;=6,(数据!AT568-1)*权重!AJ$48,              IF(数据!AT568&lt;=12, 5*权重!AJ$48+(数据!AT568-6)*权重!AJ$49,                              5*权重!AJ$48+6*权重!AJ$49+(数据!AT568-12)*权重!AJ$51              )
 )</f>
        <v>71.875</v>
      </c>
      <c r="AU568" s="16">
        <f>IF( 数据!AU568&lt;=6,(数据!AU568-1)*权重!AK$48,              IF(数据!AU568&lt;=12, 5*权重!AK$48+(数据!AU568-6)*权重!AK$49,                              5*权重!AK$48+6*权重!AK$49+(数据!AU568-12)*权重!AK$51              )
 )</f>
        <v>14.499999999999998</v>
      </c>
      <c r="AV568" s="16">
        <f>IF( 数据!AV568&lt;=6,(数据!AV568-1)*权重!AL$48,              IF(数据!AV568&lt;=10, 5*权重!AL$48+(数据!AV568-4)*权重!AL$50,                              5*权重!AL$48+4*权重!AL$50+(数据!AV568-10)*权重!AL$52              )  )</f>
        <v>2.9749999999999996</v>
      </c>
      <c r="AW568" s="16">
        <f>IF( 数据!AW568&lt;=6,(数据!AW568-1)*权重!AM$48,              IF(数据!AW568&lt;=10, 5*权重!AM$48+(数据!AW568-4)*权重!AM$50,                              5*权重!AM$48+4*权重!AM$50+(数据!AW568-10)*权重!AM$52              )  )</f>
        <v>4.2</v>
      </c>
      <c r="AX568" s="16">
        <f>IF( 数据!AX568&lt;=6,(数据!AX568-1)*权重!AN$48,              IF(数据!AX568&lt;=10, 5*权重!AN$48+(数据!AX568-4)*权重!AN$50,                              5*权重!AN$48+4*权重!AN$50+(数据!AX568-10)*权重!AN$52              )  )</f>
        <v>21.237499999999997</v>
      </c>
      <c r="AY568" s="8">
        <v>1</v>
      </c>
      <c r="AZ568" s="8">
        <v>3</v>
      </c>
      <c r="BA568" s="8">
        <v>1</v>
      </c>
      <c r="BB568" s="8">
        <v>4</v>
      </c>
      <c r="BC568" s="8">
        <v>3</v>
      </c>
      <c r="BD568" s="8">
        <v>3</v>
      </c>
      <c r="BE568" s="8">
        <v>1</v>
      </c>
      <c r="BF568" s="8">
        <v>2</v>
      </c>
      <c r="BG568" s="8">
        <v>2</v>
      </c>
      <c r="BH568" s="8">
        <v>4</v>
      </c>
      <c r="BI568" s="8">
        <v>1</v>
      </c>
      <c r="BJ568" s="8" t="s">
        <v>26</v>
      </c>
      <c r="BK568" s="8" t="s">
        <v>20</v>
      </c>
      <c r="BL568" s="8">
        <v>12</v>
      </c>
      <c r="BM568" s="8" t="s">
        <v>26</v>
      </c>
      <c r="BN568" s="8"/>
      <c r="BO568" s="8" t="s">
        <v>26</v>
      </c>
      <c r="BP568" s="34">
        <v>47664</v>
      </c>
      <c r="BQ568" s="8" t="s">
        <v>21</v>
      </c>
      <c r="BR568" s="8" t="s">
        <v>156</v>
      </c>
    </row>
    <row r="569" spans="1:70" x14ac:dyDescent="0.3">
      <c r="A569" s="48" t="s">
        <v>923</v>
      </c>
    </row>
    <row r="570" spans="1:70" ht="14.5" thickBot="1" x14ac:dyDescent="0.35">
      <c r="A570" s="7" t="s">
        <v>0</v>
      </c>
      <c r="B570" s="7"/>
      <c r="C570" s="7" t="s">
        <v>2</v>
      </c>
      <c r="D570" s="7" t="s">
        <v>3</v>
      </c>
      <c r="E570" s="7"/>
      <c r="F570" s="7" t="s">
        <v>14</v>
      </c>
      <c r="G570" s="7" t="s">
        <v>12</v>
      </c>
      <c r="H570" s="7" t="s">
        <v>1</v>
      </c>
      <c r="I570" s="7" t="s">
        <v>4</v>
      </c>
      <c r="J570" s="7" t="s">
        <v>5</v>
      </c>
      <c r="K570" s="7" t="s">
        <v>329</v>
      </c>
      <c r="L570" s="7" t="s">
        <v>34</v>
      </c>
      <c r="M570" s="7" t="s">
        <v>35</v>
      </c>
      <c r="N570" s="7" t="s">
        <v>36</v>
      </c>
      <c r="O570" s="7" t="s">
        <v>37</v>
      </c>
      <c r="P570" s="7" t="s">
        <v>38</v>
      </c>
      <c r="Q570" s="7" t="s">
        <v>39</v>
      </c>
      <c r="R570" s="7" t="s">
        <v>40</v>
      </c>
      <c r="S570" s="7" t="s">
        <v>9</v>
      </c>
      <c r="T570" s="7" t="s">
        <v>41</v>
      </c>
      <c r="U570" s="7" t="s">
        <v>42</v>
      </c>
      <c r="V570" s="7" t="s">
        <v>43</v>
      </c>
      <c r="W570" s="7" t="s">
        <v>44</v>
      </c>
      <c r="X570" s="7" t="s">
        <v>45</v>
      </c>
      <c r="Y570" s="7" t="s">
        <v>46</v>
      </c>
      <c r="Z570" s="7" t="s">
        <v>47</v>
      </c>
      <c r="AA570" s="7" t="s">
        <v>1</v>
      </c>
      <c r="AB570" s="7" t="s">
        <v>10</v>
      </c>
      <c r="AC570" s="7" t="s">
        <v>48</v>
      </c>
      <c r="AD570" s="7" t="s">
        <v>49</v>
      </c>
      <c r="AE570" s="7" t="s">
        <v>50</v>
      </c>
      <c r="AF570" s="7" t="s">
        <v>51</v>
      </c>
      <c r="AG570" s="7" t="s">
        <v>52</v>
      </c>
      <c r="AH570" s="7" t="s">
        <v>53</v>
      </c>
      <c r="AI570" s="7" t="s">
        <v>54</v>
      </c>
      <c r="AJ570" s="7" t="s">
        <v>55</v>
      </c>
      <c r="AK570" s="7" t="s">
        <v>56</v>
      </c>
      <c r="AL570" s="7" t="s">
        <v>57</v>
      </c>
      <c r="AM570" s="7" t="s">
        <v>58</v>
      </c>
      <c r="AN570" s="7" t="s">
        <v>7</v>
      </c>
      <c r="AO570" s="7" t="s">
        <v>8</v>
      </c>
      <c r="AP570" s="7" t="s">
        <v>59</v>
      </c>
      <c r="AQ570" s="7" t="s">
        <v>60</v>
      </c>
      <c r="AR570" s="7" t="s">
        <v>61</v>
      </c>
      <c r="AS570" s="7" t="s">
        <v>62</v>
      </c>
      <c r="AT570" s="7" t="s">
        <v>6</v>
      </c>
      <c r="AU570" s="7" t="s">
        <v>63</v>
      </c>
      <c r="AV570" s="7" t="s">
        <v>213</v>
      </c>
      <c r="AW570" s="7" t="s">
        <v>214</v>
      </c>
      <c r="AX570" s="7" t="s">
        <v>215</v>
      </c>
      <c r="AY570" s="7" t="s">
        <v>140</v>
      </c>
      <c r="AZ570" s="7" t="s">
        <v>141</v>
      </c>
      <c r="BA570" s="7" t="s">
        <v>142</v>
      </c>
      <c r="BB570" s="7" t="s">
        <v>143</v>
      </c>
      <c r="BC570" s="7" t="s">
        <v>144</v>
      </c>
      <c r="BD570" s="7" t="s">
        <v>145</v>
      </c>
      <c r="BE570" s="7" t="s">
        <v>146</v>
      </c>
      <c r="BF570" s="7" t="s">
        <v>147</v>
      </c>
      <c r="BG570" s="7" t="s">
        <v>148</v>
      </c>
      <c r="BH570" s="7" t="s">
        <v>149</v>
      </c>
      <c r="BI570" s="7" t="s">
        <v>150</v>
      </c>
      <c r="BJ570" s="7" t="s">
        <v>18</v>
      </c>
      <c r="BK570" s="7" t="s">
        <v>16</v>
      </c>
      <c r="BL570" s="7" t="s">
        <v>11</v>
      </c>
      <c r="BM570" s="7" t="s">
        <v>13</v>
      </c>
      <c r="BN570" s="7" t="s">
        <v>17</v>
      </c>
      <c r="BO570" s="7" t="s">
        <v>151</v>
      </c>
      <c r="BP570" s="7" t="s">
        <v>15</v>
      </c>
      <c r="BQ570" s="7" t="s">
        <v>152</v>
      </c>
      <c r="BR570" s="7" t="s">
        <v>153</v>
      </c>
    </row>
    <row r="571" spans="1:70" ht="23" thickBot="1" x14ac:dyDescent="0.35">
      <c r="A571" s="8" t="s">
        <v>26</v>
      </c>
      <c r="B571" s="16">
        <f t="shared" ref="B571:B595" si="22">SUM(L571:AX571)</f>
        <v>383.62416666666672</v>
      </c>
      <c r="C571" s="8" t="s">
        <v>924</v>
      </c>
      <c r="D571" s="8" t="s">
        <v>154</v>
      </c>
      <c r="E571" s="33">
        <v>1</v>
      </c>
      <c r="F571" s="8">
        <v>0</v>
      </c>
      <c r="G571" s="8" t="s">
        <v>239</v>
      </c>
      <c r="H571" s="8" t="s">
        <v>925</v>
      </c>
      <c r="I571" s="8">
        <v>39</v>
      </c>
      <c r="J571" s="8">
        <v>141</v>
      </c>
      <c r="K571" s="8">
        <v>157</v>
      </c>
      <c r="L571" s="16">
        <f>IF( 数据!L571&lt;=6,(数据!L571-1)*权重!B$48,              IF(数据!L571&lt;=12, 5*权重!B$48+(数据!L571-6)*权重!B$49,                              5*权重!B$48+6*权重!B$49+(数据!L571-12)*权重!B$51              )
 )</f>
        <v>3.9333333333333331</v>
      </c>
      <c r="M571" s="16">
        <f>IF( 数据!M571&lt;=6,(数据!M571-1)*权重!C$48,              IF(数据!M571&lt;=12, 5*权重!C$48+(数据!M571-6)*权重!C$49,                              5*权重!C$48+6*权重!C$49+(数据!M571-12)*权重!C$51              )
 )</f>
        <v>0.5</v>
      </c>
      <c r="N571" s="16">
        <f>IF( 数据!N571&lt;=6,(数据!N571-1)*权重!D$48,              IF(数据!N571&lt;=12, 5*权重!D$48+(数据!N571-6)*权重!D$49,                              5*权重!D$48+6*权重!D$49+(数据!N571-12)*权重!D$51              )
 )</f>
        <v>-0.27999999999999992</v>
      </c>
      <c r="O571" s="16">
        <f>IF( 数据!O571&lt;=6,(数据!O571-1)*权重!E$48,              IF(数据!O571&lt;=12, 5*权重!E$48+(数据!O571-6)*权重!E$49,                              5*权重!E$48+6*权重!E$49+(数据!O571-12)*权重!E$51              )
 )</f>
        <v>0</v>
      </c>
      <c r="P571" s="16">
        <f>IF( 数据!P571&lt;=6,(数据!P571-1)*权重!F$48,              IF(数据!P571&lt;=12, 5*权重!F$48+(数据!P571-6)*权重!F$49,                              5*权重!F$48+6*权重!F$49+(数据!P571-12)*权重!F$51              )
 )</f>
        <v>-2.7333333333333329</v>
      </c>
      <c r="Q571" s="16">
        <f>IF( 数据!Q571&lt;=6,(数据!Q571-1)*权重!G$48,              IF(数据!Q571&lt;=12, 5*权重!G$48+(数据!Q571-6)*权重!G$49,                              5*权重!G$48+6*权重!G$49+(数据!Q571-12)*权重!G$51              )
 )</f>
        <v>0</v>
      </c>
      <c r="R571" s="16">
        <f>IF( 数据!R571&lt;=6,(数据!R571-1)*权重!H$48,              IF(数据!R571&lt;=12, 5*权重!H$48+(数据!R571-6)*权重!H$49,                              5*权重!H$48+6*权重!H$49+(数据!R571-12)*权重!H$51              )
 )</f>
        <v>0</v>
      </c>
      <c r="S571" s="16">
        <f>IF( 数据!S571&lt;=6,(数据!S571-1)*权重!I$48,              IF(数据!S571&lt;=12, 5*权重!I$48+(数据!S571-6)*权重!I$49,                              5*权重!I$48+6*权重!I$49+(数据!S571-12)*权重!I$51              )
 )</f>
        <v>12.133333333333333</v>
      </c>
      <c r="T571" s="16">
        <f>IF( 数据!T571&lt;=6,(数据!T571-1)*权重!J$48,              IF(数据!T571&lt;=12, 5*权重!J$48+(数据!T571-6)*权重!J$49,                              5*权重!J$48+6*权重!J$49+(数据!T571-12)*权重!J$51              )
 )</f>
        <v>0.29999999999999982</v>
      </c>
      <c r="U571" s="16">
        <f>IF( 数据!U571&lt;=6,(数据!U571-1)*权重!K$48,              IF(数据!U571&lt;=12, 5*权重!K$48+(数据!U571-6)*权重!K$49,                              5*权重!K$48+6*权重!K$49+(数据!U571-12)*权重!K$51              )
 )</f>
        <v>0</v>
      </c>
      <c r="V571" s="16">
        <f>IF( 数据!V571&lt;=6,(数据!V571-1)*权重!L$48,              IF(数据!V571&lt;=12, 5*权重!L$48+(数据!V571-6)*权重!L$49,                              5*权重!L$48+6*权重!L$49+(数据!V571-12)*权重!L$51              )
 )</f>
        <v>7.1333333333333346</v>
      </c>
      <c r="W571" s="16">
        <f>IF( 数据!W571&lt;=6,(数据!W571-1)*权重!M$48,              IF(数据!W571&lt;=12, 5*权重!M$48+(数据!W571-6)*权重!M$49,                              5*权重!M$48+6*权重!M$49+(数据!W571-12)*权重!M$51              )
 )</f>
        <v>1.4</v>
      </c>
      <c r="X571" s="16">
        <f>IF( 数据!X571&lt;=6,(数据!X571-1)*权重!N$48,              IF(数据!X571&lt;=12, 5*权重!N$48+(数据!X571-6)*权重!N$49,                              5*权重!N$48+6*权重!N$49+(数据!X571-12)*权重!N$51              )
 )</f>
        <v>2.0499999999999998</v>
      </c>
      <c r="Y571" s="16">
        <f>IF( 数据!Y571&lt;=6,(数据!Y571-1)*权重!O$48,              IF(数据!Y571&lt;=12, 5*权重!O$48+(数据!Y571-6)*权重!O$49,                              5*权重!O$48+6*权重!O$49+(数据!Y571-12)*权重!O$51              )
 )</f>
        <v>1.2833333333333332</v>
      </c>
      <c r="Z571" s="16">
        <f>IF( 数据!Z571&lt;=6,(数据!Z571-1)*权重!P$48,              IF(数据!Z571&lt;=10, 5*权重!P$48+(数据!Z571-4)*权重!P$50,                              5*权重!P$48+4*权重!P$50+(数据!Z571-10)*权重!P$52              )  )</f>
        <v>-1.7250000000000001</v>
      </c>
      <c r="AA571" s="16">
        <f>IF( 数据!AA571&lt;=6,(数据!AA571-1)*权重!Q$48,              IF(数据!AA571&lt;=12, 5*权重!Q$48+(数据!AA571-6)*权重!Q$49,                              5*权重!Q$48+6*权重!Q$49+(数据!AA571-12)*权重!Q$51              )
 )</f>
        <v>5.166666666666667</v>
      </c>
      <c r="AB571" s="16">
        <f>IF( 数据!AB571&lt;=6,(数据!AB571-1)*权重!R$48,              IF(数据!AB571&lt;=10, 5*权重!R$48+(数据!AB571-4)*权重!R$50,                              5*权重!R$48+4*权重!R$50+(数据!AB571-10)*权重!R$52              )  )</f>
        <v>58.25</v>
      </c>
      <c r="AC571" s="16">
        <f>IF( 数据!AC571&lt;=6,(数据!AC571-1)*权重!S$48,              IF(数据!AC571&lt;=12, 5*权重!S$48+(数据!AC571-6)*权重!S$49,                              5*权重!S$48+6*权重!S$49+(数据!AC571-12)*权重!S$51              )
 )</f>
        <v>20.866666666666667</v>
      </c>
      <c r="AD571" s="16">
        <f>IF( 数据!AD571&lt;=6,(数据!AD571-1)*权重!T$48,              IF(数据!AD571&lt;=12, 5*权重!T$48+(数据!AD571-6)*权重!T$49,                              5*权重!T$48+6*权重!T$49+(数据!AD571-12)*权重!T$51              )
 )</f>
        <v>-0.13333333333333286</v>
      </c>
      <c r="AE571" s="16">
        <f>IF( 数据!AE571&lt;=6,(数据!AE571-1)*权重!U$48,              IF(数据!AE571&lt;=10, 5*权重!U$48+(数据!AE571-4)*权重!U$50,                              5*权重!U$48+4*权重!U$50+(数据!AE571-10)*权重!U$52              )  )</f>
        <v>-0.19999999999999929</v>
      </c>
      <c r="AF571" s="16">
        <f>IF( 数据!AF571&lt;=6,(数据!AF571-1)*权重!V$48,              IF(数据!AF571&lt;=10, 5*权重!V$48+(数据!AF571-4)*权重!V$50,                              5*权重!V$48+4*权重!V$50+(数据!AF571-10)*权重!V$52              )  )</f>
        <v>7.6125000000000007</v>
      </c>
      <c r="AG571" s="16">
        <f>IF( 数据!AG571&lt;=6,(数据!AG571-1)*权重!W$48,              IF(数据!AG571&lt;=12, 5*权重!W$48+(数据!AG571-6)*权重!W$49,                              5*权重!W$48+6*权重!W$49+(数据!AG571-12)*权重!W$51              )
 )</f>
        <v>3.0999999999999996</v>
      </c>
      <c r="AH571" s="16">
        <f>IF( 数据!AH571&lt;=6,(数据!AH571-1)*权重!X$48,              IF(数据!AH571&lt;=10, 5*权重!X$48+(数据!AH571-4)*权重!X$50,                              5*权重!X$48+4*权重!X$50+(数据!AH571-10)*权重!X$52              )  )</f>
        <v>0.4</v>
      </c>
      <c r="AI571" s="16">
        <f>IF( 数据!AI571&lt;=6,(数据!AI571-1)*权重!Y$48,              IF(数据!AI571&lt;=12, 5*权重!Y$48+(数据!AI571-6)*权重!Y$49,                              5*权重!Y$48+6*权重!Y$49+(数据!AI571-12)*权重!Y$51              )
 )</f>
        <v>0</v>
      </c>
      <c r="AJ571" s="16">
        <f>IF( 数据!AJ571&lt;=6,(数据!AJ571-1)*权重!Z$48,              IF(数据!AJ571&lt;=10, 5*权重!Z$48+(数据!AJ571-4)*权重!Z$50,                              5*权重!Z$48+4*权重!Z$50+(数据!AJ571-10)*权重!Z$52              )  )</f>
        <v>12.1875</v>
      </c>
      <c r="AK571" s="16">
        <f>IF( 数据!AK571&lt;=6,(数据!AK571-1)*权重!AA$48,              IF(数据!AK571&lt;=10, 5*权重!AA$48+(数据!AK571-4)*权重!AA$50,                              5*权重!AA$48+4*权重!AA$50+(数据!AK571-10)*权重!AA$52              )  )</f>
        <v>-0.57500000000000018</v>
      </c>
      <c r="AL571" s="16">
        <f>IF( 数据!AL571&lt;=6,(数据!AL571-1)*权重!AB$48,              IF(数据!AL571&lt;=12, 5*权重!AB$48+(数据!AL571-6)*权重!AB$49,                              5*权重!AB$48+6*权重!AB$49+(数据!AL571-12)*权重!AB$51              )
 )</f>
        <v>13.5</v>
      </c>
      <c r="AM571" s="16">
        <f>IF( 数据!AM571&lt;=6,(数据!AM571-1)*权重!AC$48,              IF(数据!AM571&lt;=12, 5*权重!AC$48+(数据!AM571-6)*权重!AC$49,                              5*权重!AC$48+6*权重!AC$49+(数据!AM571-12)*权重!AC$51              )
 )</f>
        <v>9.2333333333333343</v>
      </c>
      <c r="AN571" s="16">
        <f>IF( 数据!AN571&lt;=6,(数据!AN571-1)*权重!AD$48,              IF(数据!AN571&lt;=12, 5*权重!AD$48+(数据!AN571-6)*权重!AD$49,                              5*权重!AD$48+6*权重!AD$49+(数据!AN571-12)*权重!AD$51              )
 )</f>
        <v>60.666666666666664</v>
      </c>
      <c r="AO571" s="16">
        <f>IF( 数据!AO571&lt;=6,(数据!AO571-1)*权重!AE$48,              IF(数据!AO571&lt;=12, 5*权重!AE$48+(数据!AO571-6)*权重!AE$49,                              5*权重!AE$48+6*权重!AE$49+(数据!AO571-12)*权重!AE$51              )
 )</f>
        <v>6.9666666666666668</v>
      </c>
      <c r="AP571" s="16">
        <f>IF( 数据!AP571&lt;=6,(数据!AP571-1)*权重!AF$48,              IF(数据!AP571&lt;=12, 5*权重!AF$48+(数据!AP571-6)*权重!AF$49,                              5*权重!AF$48+6*权重!AF$49+(数据!AP571-12)*权重!AF$51              )
 )</f>
        <v>14.833333333333334</v>
      </c>
      <c r="AQ571" s="16">
        <f>IF( 数据!AQ571&lt;=6,(数据!AQ571-1)*权重!AG$48,              IF(数据!AQ571&lt;=12, 5*权重!AG$48+(数据!AQ571-6)*权重!AG$49,                              5*权重!AG$48+6*权重!AG$49+(数据!AQ571-12)*权重!AG$51              )
 )</f>
        <v>20.383333333333333</v>
      </c>
      <c r="AR571" s="16">
        <f>IF( 数据!AR571&lt;=6,(数据!AR571-1)*权重!AH$48,              IF(数据!AR571&lt;=12, 5*权重!AH$48+(数据!AR571-6)*权重!AH$49,                              5*权重!AH$48+6*权重!AH$49+(数据!AR571-12)*权重!AH$51              )
 )</f>
        <v>14.566666666666665</v>
      </c>
      <c r="AS571" s="16">
        <f>IF( 数据!AS571&lt;=6,(数据!AS571-1)*权重!AI$48,              IF(数据!AS571&lt;=12, 5*权重!AI$48+(数据!AS571-6)*权重!AI$49,                              5*权重!AI$48+6*权重!AI$49+(数据!AS571-12)*权重!AI$51              )
 )</f>
        <v>7.6000000000000014</v>
      </c>
      <c r="AT571" s="16">
        <f>IF( 数据!AT571&lt;=6,(数据!AT571-1)*权重!AJ$48,              IF(数据!AT571&lt;=12, 5*权重!AJ$48+(数据!AT571-6)*权重!AJ$49,                              5*权重!AJ$48+6*权重!AJ$49+(数据!AT571-12)*权重!AJ$51              )
 )</f>
        <v>54.541666666666671</v>
      </c>
      <c r="AU571" s="16">
        <f>IF( 数据!AU571&lt;=6,(数据!AU571-1)*权重!AK$48,              IF(数据!AU571&lt;=12, 5*权重!AK$48+(数据!AU571-6)*权重!AK$49,                              5*权重!AK$48+6*权重!AK$49+(数据!AU571-12)*权重!AK$51              )
 )</f>
        <v>15.999999999999998</v>
      </c>
      <c r="AV571" s="16">
        <f>IF( 数据!AV571&lt;=6,(数据!AV571-1)*权重!AL$48,              IF(数据!AV571&lt;=10, 5*权重!AL$48+(数据!AV571-4)*权重!AL$50,                              5*权重!AL$48+4*权重!AL$50+(数据!AV571-10)*权重!AL$52              )  )</f>
        <v>3.8250000000000002</v>
      </c>
      <c r="AW571" s="16">
        <f>IF( 数据!AW571&lt;=6,(数据!AW571-1)*权重!AM$48,              IF(数据!AW571&lt;=10, 5*权重!AM$48+(数据!AW571-4)*权重!AM$50,                              5*权重!AM$48+4*权重!AM$50+(数据!AW571-10)*权重!AM$52              )  )</f>
        <v>4.5750000000000002</v>
      </c>
      <c r="AX571" s="16">
        <f>IF( 数据!AX571&lt;=6,(数据!AX571-1)*权重!AN$48,              IF(数据!AX571&lt;=10, 5*权重!AN$48+(数据!AX571-4)*权重!AN$50,                              5*权重!AN$48+4*权重!AN$50+(数据!AX571-10)*权重!AN$52              )  )</f>
        <v>26.262499999999999</v>
      </c>
      <c r="AY571" s="8">
        <v>1</v>
      </c>
      <c r="AZ571" s="8">
        <v>1</v>
      </c>
      <c r="BA571" s="8">
        <v>2</v>
      </c>
      <c r="BB571" s="8">
        <v>2</v>
      </c>
      <c r="BC571" s="8">
        <v>3</v>
      </c>
      <c r="BD571" s="8">
        <v>2</v>
      </c>
      <c r="BE571" s="8">
        <v>1</v>
      </c>
      <c r="BF571" s="8">
        <v>1</v>
      </c>
      <c r="BG571" s="8">
        <v>2</v>
      </c>
      <c r="BH571" s="8">
        <v>3</v>
      </c>
      <c r="BI571" s="8">
        <v>3</v>
      </c>
      <c r="BJ571" s="8" t="s">
        <v>26</v>
      </c>
      <c r="BK571" s="8" t="s">
        <v>20</v>
      </c>
      <c r="BL571" s="8">
        <v>20</v>
      </c>
      <c r="BM571" s="8" t="s">
        <v>26</v>
      </c>
      <c r="BN571" s="8"/>
      <c r="BO571" s="8">
        <v>57</v>
      </c>
      <c r="BP571" s="34">
        <v>46203</v>
      </c>
      <c r="BQ571" s="8" t="s">
        <v>21</v>
      </c>
      <c r="BR571" s="8" t="s">
        <v>156</v>
      </c>
    </row>
    <row r="572" spans="1:70" ht="15.5" thickBot="1" x14ac:dyDescent="0.35">
      <c r="A572" s="8" t="s">
        <v>26</v>
      </c>
      <c r="B572" s="16">
        <f t="shared" si="22"/>
        <v>360.92666666666668</v>
      </c>
      <c r="C572" s="8" t="s">
        <v>926</v>
      </c>
      <c r="D572" s="8" t="s">
        <v>154</v>
      </c>
      <c r="E572" s="33">
        <v>1</v>
      </c>
      <c r="F572" s="8">
        <v>0</v>
      </c>
      <c r="G572" s="8" t="s">
        <v>155</v>
      </c>
      <c r="H572" s="8" t="s">
        <v>32</v>
      </c>
      <c r="I572" s="8">
        <v>34</v>
      </c>
      <c r="J572" s="8">
        <v>141</v>
      </c>
      <c r="K572" s="8">
        <v>145</v>
      </c>
      <c r="L572" s="16">
        <f>IF( 数据!L572&lt;=6,(数据!L572-1)*权重!B$48,              IF(数据!L572&lt;=12, 5*权重!B$48+(数据!L572-6)*权重!B$49,                              5*权重!B$48+6*权重!B$49+(数据!L572-12)*权重!B$51              )
 )</f>
        <v>4.8666666666666663</v>
      </c>
      <c r="M572" s="16">
        <f>IF( 数据!M572&lt;=6,(数据!M572-1)*权重!C$48,              IF(数据!M572&lt;=12, 5*权重!C$48+(数据!M572-6)*权重!C$49,                              5*权重!C$48+6*权重!C$49+(数据!M572-12)*权重!C$51              )
 )</f>
        <v>1.1599999999999999</v>
      </c>
      <c r="N572" s="16">
        <f>IF( 数据!N572&lt;=6,(数据!N572-1)*权重!D$48,              IF(数据!N572&lt;=12, 5*权重!D$48+(数据!N572-6)*权重!D$49,                              5*权重!D$48+6*权重!D$49+(数据!N572-12)*权重!D$51              )
 )</f>
        <v>0.32</v>
      </c>
      <c r="O572" s="16">
        <f>IF( 数据!O572&lt;=6,(数据!O572-1)*权重!E$48,              IF(数据!O572&lt;=12, 5*权重!E$48+(数据!O572-6)*权重!E$49,                              5*权重!E$48+6*权重!E$49+(数据!O572-12)*权重!E$51              )
 )</f>
        <v>0</v>
      </c>
      <c r="P572" s="16">
        <f>IF( 数据!P572&lt;=6,(数据!P572-1)*权重!F$48,              IF(数据!P572&lt;=12, 5*权重!F$48+(数据!P572-6)*权重!F$49,                              5*权重!F$48+6*权重!F$49+(数据!P572-12)*权重!F$51              )
 )</f>
        <v>-3.1166666666666663</v>
      </c>
      <c r="Q572" s="16">
        <f>IF( 数据!Q572&lt;=6,(数据!Q572-1)*权重!G$48,              IF(数据!Q572&lt;=12, 5*权重!G$48+(数据!Q572-6)*权重!G$49,                              5*权重!G$48+6*权重!G$49+(数据!Q572-12)*权重!G$51              )
 )</f>
        <v>0</v>
      </c>
      <c r="R572" s="16">
        <f>IF( 数据!R572&lt;=6,(数据!R572-1)*权重!H$48,              IF(数据!R572&lt;=12, 5*权重!H$48+(数据!R572-6)*权重!H$49,                              5*权重!H$48+6*权重!H$49+(数据!R572-12)*权重!H$51              )
 )</f>
        <v>0</v>
      </c>
      <c r="S572" s="16">
        <f>IF( 数据!S572&lt;=6,(数据!S572-1)*权重!I$48,              IF(数据!S572&lt;=12, 5*权重!I$48+(数据!S572-6)*权重!I$49,                              5*权重!I$48+6*权重!I$49+(数据!S572-12)*权重!I$51              )
 )</f>
        <v>0</v>
      </c>
      <c r="T572" s="16">
        <f>IF( 数据!T572&lt;=6,(数据!T572-1)*权重!J$48,              IF(数据!T572&lt;=12, 5*权重!J$48+(数据!T572-6)*权重!J$49,                              5*权重!J$48+6*权重!J$49+(数据!T572-12)*权重!J$51              )
 )</f>
        <v>0</v>
      </c>
      <c r="U572" s="16">
        <f>IF( 数据!U572&lt;=6,(数据!U572-1)*权重!K$48,              IF(数据!U572&lt;=12, 5*权重!K$48+(数据!U572-6)*权重!K$49,                              5*权重!K$48+6*权重!K$49+(数据!U572-12)*权重!K$51              )
 )</f>
        <v>0</v>
      </c>
      <c r="V572" s="16">
        <f>IF( 数据!V572&lt;=6,(数据!V572-1)*权重!L$48,              IF(数据!V572&lt;=12, 5*权重!L$48+(数据!V572-6)*权重!L$49,                              5*权重!L$48+6*权重!L$49+(数据!V572-12)*权重!L$51              )
 )</f>
        <v>1.06</v>
      </c>
      <c r="W572" s="16">
        <f>IF( 数据!W572&lt;=6,(数据!W572-1)*权重!M$48,              IF(数据!W572&lt;=12, 5*权重!M$48+(数据!W572-6)*权重!M$49,                              5*权重!M$48+6*权重!M$49+(数据!W572-12)*权重!M$51              )
 )</f>
        <v>-0.5</v>
      </c>
      <c r="X572" s="16">
        <f>IF( 数据!X572&lt;=6,(数据!X572-1)*权重!N$48,              IF(数据!X572&lt;=12, 5*权重!N$48+(数据!X572-6)*权重!N$49,                              5*权重!N$48+6*权重!N$49+(数据!X572-12)*权重!N$51              )
 )</f>
        <v>0</v>
      </c>
      <c r="Y572" s="16">
        <f>IF( 数据!Y572&lt;=6,(数据!Y572-1)*权重!O$48,              IF(数据!Y572&lt;=12, 5*权重!O$48+(数据!Y572-6)*权重!O$49,                              5*权重!O$48+6*权重!O$49+(数据!Y572-12)*权重!O$51              )
 )</f>
        <v>0.24</v>
      </c>
      <c r="Z572" s="16">
        <f>IF( 数据!Z572&lt;=6,(数据!Z572-1)*权重!P$48,              IF(数据!Z572&lt;=10, 5*权重!P$48+(数据!Z572-4)*权重!P$50,                              5*权重!P$48+4*权重!P$50+(数据!Z572-10)*权重!P$52              )  )</f>
        <v>-0.44000000000000006</v>
      </c>
      <c r="AA572" s="16">
        <f>IF( 数据!AA572&lt;=6,(数据!AA572-1)*权重!Q$48,              IF(数据!AA572&lt;=12, 5*权重!Q$48+(数据!AA572-6)*权重!Q$49,                              5*权重!Q$48+6*权重!Q$49+(数据!AA572-12)*权重!Q$51              )
 )</f>
        <v>5.166666666666667</v>
      </c>
      <c r="AB572" s="16">
        <f>IF( 数据!AB572&lt;=6,(数据!AB572-1)*权重!R$48,              IF(数据!AB572&lt;=10, 5*权重!R$48+(数据!AB572-4)*权重!R$50,                              5*权重!R$48+4*权重!R$50+(数据!AB572-10)*权重!R$52              )  )</f>
        <v>56</v>
      </c>
      <c r="AC572" s="16">
        <f>IF( 数据!AC572&lt;=6,(数据!AC572-1)*权重!S$48,              IF(数据!AC572&lt;=12, 5*权重!S$48+(数据!AC572-6)*权重!S$49,                              5*权重!S$48+6*权重!S$49+(数据!AC572-12)*权重!S$51              )
 )</f>
        <v>19.5</v>
      </c>
      <c r="AD572" s="16">
        <f>IF( 数据!AD572&lt;=6,(数据!AD572-1)*权重!T$48,              IF(数据!AD572&lt;=12, 5*权重!T$48+(数据!AD572-6)*权重!T$49,                              5*权重!T$48+6*权重!T$49+(数据!AD572-12)*权重!T$51              )
 )</f>
        <v>-0.86666666666666625</v>
      </c>
      <c r="AE572" s="16">
        <f>IF( 数据!AE572&lt;=6,(数据!AE572-1)*权重!U$48,              IF(数据!AE572&lt;=10, 5*权重!U$48+(数据!AE572-4)*权重!U$50,                              5*权重!U$48+4*权重!U$50+(数据!AE572-10)*权重!U$52              )  )</f>
        <v>-1.3999999999999995</v>
      </c>
      <c r="AF572" s="16">
        <f>IF( 数据!AF572&lt;=6,(数据!AF572-1)*权重!V$48,              IF(数据!AF572&lt;=10, 5*权重!V$48+(数据!AF572-4)*权重!V$50,                              5*权重!V$48+4*权重!V$50+(数据!AF572-10)*权重!V$52              )  )</f>
        <v>6.5250000000000004</v>
      </c>
      <c r="AG572" s="16">
        <f>IF( 数据!AG572&lt;=6,(数据!AG572-1)*权重!W$48,              IF(数据!AG572&lt;=12, 5*权重!W$48+(数据!AG572-6)*权重!W$49,                              5*权重!W$48+6*权重!W$49+(数据!AG572-12)*权重!W$51              )
 )</f>
        <v>3.6999999999999997</v>
      </c>
      <c r="AH572" s="16">
        <f>IF( 数据!AH572&lt;=6,(数据!AH572-1)*权重!X$48,              IF(数据!AH572&lt;=10, 5*权重!X$48+(数据!AH572-4)*权重!X$50,                              5*权重!X$48+4*权重!X$50+(数据!AH572-10)*权重!X$52              )  )</f>
        <v>6.25E-2</v>
      </c>
      <c r="AI572" s="16">
        <f>IF( 数据!AI572&lt;=6,(数据!AI572-1)*权重!Y$48,              IF(数据!AI572&lt;=12, 5*权重!Y$48+(数据!AI572-6)*权重!Y$49,                              5*权重!Y$48+6*权重!Y$49+(数据!AI572-12)*权重!Y$51              )
 )</f>
        <v>0.12</v>
      </c>
      <c r="AJ572" s="16">
        <f>IF( 数据!AJ572&lt;=6,(数据!AJ572-1)*权重!Z$48,              IF(数据!AJ572&lt;=10, 5*权重!Z$48+(数据!AJ572-4)*权重!Z$50,                              5*权重!Z$48+4*权重!Z$50+(数据!AJ572-10)*权重!Z$52              )  )</f>
        <v>9.25</v>
      </c>
      <c r="AK572" s="16">
        <f>IF( 数据!AK572&lt;=6,(数据!AK572-1)*权重!AA$48,              IF(数据!AK572&lt;=10, 5*权重!AA$48+(数据!AK572-4)*权重!AA$50,                              5*权重!AA$48+4*权重!AA$50+(数据!AK572-10)*权重!AA$52              )  )</f>
        <v>-1.2750000000000001</v>
      </c>
      <c r="AL572" s="16">
        <f>IF( 数据!AL572&lt;=6,(数据!AL572-1)*权重!AB$48,              IF(数据!AL572&lt;=12, 5*权重!AB$48+(数据!AL572-6)*权重!AB$49,                              5*权重!AB$48+6*权重!AB$49+(数据!AL572-12)*权重!AB$51              )
 )</f>
        <v>11.716666666666665</v>
      </c>
      <c r="AM572" s="16">
        <f>IF( 数据!AM572&lt;=6,(数据!AM572-1)*权重!AC$48,              IF(数据!AM572&lt;=12, 5*权重!AC$48+(数据!AM572-6)*权重!AC$49,                              5*权重!AC$48+6*权重!AC$49+(数据!AM572-12)*权重!AC$51              )
 )</f>
        <v>10.333333333333334</v>
      </c>
      <c r="AN572" s="16">
        <f>IF( 数据!AN572&lt;=6,(数据!AN572-1)*权重!AD$48,              IF(数据!AN572&lt;=12, 5*权重!AD$48+(数据!AN572-6)*权重!AD$49,                              5*权重!AD$48+6*权重!AD$49+(数据!AN572-12)*权重!AD$51              )
 )</f>
        <v>67.875</v>
      </c>
      <c r="AO572" s="16">
        <f>IF( 数据!AO572&lt;=6,(数据!AO572-1)*权重!AE$48,              IF(数据!AO572&lt;=12, 5*权重!AE$48+(数据!AO572-6)*权重!AE$49,                              5*权重!AE$48+6*权重!AE$49+(数据!AO572-12)*权重!AE$51              )
 )</f>
        <v>17.7</v>
      </c>
      <c r="AP572" s="16">
        <f>IF( 数据!AP572&lt;=6,(数据!AP572-1)*权重!AF$48,              IF(数据!AP572&lt;=12, 5*权重!AF$48+(数据!AP572-6)*权重!AF$49,                              5*权重!AF$48+6*权重!AF$49+(数据!AP572-12)*权重!AF$51              )
 )</f>
        <v>14.166666666666666</v>
      </c>
      <c r="AQ572" s="16">
        <f>IF( 数据!AQ572&lt;=6,(数据!AQ572-1)*权重!AG$48,              IF(数据!AQ572&lt;=12, 5*权重!AG$48+(数据!AQ572-6)*权重!AG$49,                              5*权重!AG$48+6*权重!AG$49+(数据!AQ572-12)*权重!AG$51              )
 )</f>
        <v>18.316666666666666</v>
      </c>
      <c r="AR572" s="16">
        <f>IF( 数据!AR572&lt;=6,(数据!AR572-1)*权重!AH$48,              IF(数据!AR572&lt;=12, 5*权重!AH$48+(数据!AR572-6)*权重!AH$49,                              5*权重!AH$48+6*权重!AH$49+(数据!AR572-12)*权重!AH$51              )
 )</f>
        <v>10.033333333333333</v>
      </c>
      <c r="AS572" s="16">
        <f>IF( 数据!AS572&lt;=6,(数据!AS572-1)*权重!AI$48,              IF(数据!AS572&lt;=12, 5*权重!AI$48+(数据!AS572-6)*权重!AI$49,                              5*权重!AI$48+6*权重!AI$49+(数据!AS572-12)*权重!AI$51              )
 )</f>
        <v>4.416666666666667</v>
      </c>
      <c r="AT572" s="16">
        <f>IF( 数据!AT572&lt;=6,(数据!AT572-1)*权重!AJ$48,              IF(数据!AT572&lt;=12, 5*权重!AJ$48+(数据!AT572-6)*权重!AJ$49,                              5*权重!AJ$48+6*权重!AJ$49+(数据!AT572-12)*权重!AJ$51              )
 )</f>
        <v>67</v>
      </c>
      <c r="AU572" s="16">
        <f>IF( 数据!AU572&lt;=6,(数据!AU572-1)*权重!AK$48,              IF(数据!AU572&lt;=12, 5*权重!AK$48+(数据!AU572-6)*权重!AK$49,                              5*权重!AK$48+6*权重!AK$49+(数据!AU572-12)*权重!AK$51              )
 )</f>
        <v>10.833333333333332</v>
      </c>
      <c r="AV572" s="16">
        <f>IF( 数据!AV572&lt;=6,(数据!AV572-1)*权重!AL$48,              IF(数据!AV572&lt;=10, 5*权重!AL$48+(数据!AV572-4)*权重!AL$50,                              5*权重!AL$48+4*权重!AL$50+(数据!AV572-10)*权重!AL$52              )  )</f>
        <v>2.5499999999999998</v>
      </c>
      <c r="AW572" s="16">
        <f>IF( 数据!AW572&lt;=6,(数据!AW572-1)*权重!AM$48,              IF(数据!AW572&lt;=10, 5*权重!AM$48+(数据!AW572-4)*权重!AM$50,                              5*权重!AM$48+4*权重!AM$50+(数据!AW572-10)*权重!AM$52              )  )</f>
        <v>2.7</v>
      </c>
      <c r="AX572" s="16">
        <f>IF( 数据!AX572&lt;=6,(数据!AX572-1)*权重!AN$48,              IF(数据!AX572&lt;=10, 5*权重!AN$48+(数据!AX572-4)*权重!AN$50,                              5*权重!AN$48+4*权重!AN$50+(数据!AX572-10)*权重!AN$52              )  )</f>
        <v>22.912499999999998</v>
      </c>
      <c r="AY572" s="8">
        <v>11</v>
      </c>
      <c r="AZ572" s="8">
        <v>14</v>
      </c>
      <c r="BA572" s="8">
        <v>15</v>
      </c>
      <c r="BB572" s="8">
        <v>12</v>
      </c>
      <c r="BC572" s="8">
        <v>6</v>
      </c>
      <c r="BD572" s="8">
        <v>13</v>
      </c>
      <c r="BE572" s="8">
        <v>14</v>
      </c>
      <c r="BF572" s="8">
        <v>13</v>
      </c>
      <c r="BG572" s="8">
        <v>3</v>
      </c>
      <c r="BH572" s="8">
        <v>12</v>
      </c>
      <c r="BI572" s="8">
        <v>12</v>
      </c>
      <c r="BJ572" s="8" t="s">
        <v>26</v>
      </c>
      <c r="BK572" s="8" t="s">
        <v>20</v>
      </c>
      <c r="BL572" s="8">
        <v>17</v>
      </c>
      <c r="BM572" s="8" t="s">
        <v>26</v>
      </c>
      <c r="BN572" s="8"/>
      <c r="BO572" s="8" t="s">
        <v>26</v>
      </c>
      <c r="BP572" s="34">
        <v>46203</v>
      </c>
      <c r="BQ572" s="8" t="s">
        <v>21</v>
      </c>
      <c r="BR572" s="8" t="s">
        <v>156</v>
      </c>
    </row>
    <row r="573" spans="1:70" ht="15.5" thickBot="1" x14ac:dyDescent="0.35">
      <c r="A573" s="8" t="s">
        <v>26</v>
      </c>
      <c r="B573" s="16">
        <f t="shared" si="22"/>
        <v>411.10333333333335</v>
      </c>
      <c r="C573" s="8" t="s">
        <v>927</v>
      </c>
      <c r="D573" s="8" t="s">
        <v>154</v>
      </c>
      <c r="E573" s="33">
        <v>1</v>
      </c>
      <c r="F573" s="8">
        <v>0</v>
      </c>
      <c r="G573" s="8" t="s">
        <v>155</v>
      </c>
      <c r="H573" s="8" t="s">
        <v>23</v>
      </c>
      <c r="I573" s="8">
        <v>27</v>
      </c>
      <c r="J573" s="8">
        <v>139</v>
      </c>
      <c r="K573" s="8">
        <v>150</v>
      </c>
      <c r="L573" s="16">
        <f>IF( 数据!L573&lt;=6,(数据!L573-1)*权重!B$48,              IF(数据!L573&lt;=12, 5*权重!B$48+(数据!L573-6)*权重!B$49,                              5*权重!B$48+6*权重!B$49+(数据!L573-12)*权重!B$51              )
 )</f>
        <v>3.4666666666666668</v>
      </c>
      <c r="M573" s="16">
        <f>IF( 数据!M573&lt;=6,(数据!M573-1)*权重!C$48,              IF(数据!M573&lt;=12, 5*权重!C$48+(数据!M573-6)*权重!C$49,                              5*权重!C$48+6*权重!C$49+(数据!M573-12)*权重!C$51              )
 )</f>
        <v>0.90000000000000013</v>
      </c>
      <c r="N573" s="16">
        <f>IF( 数据!N573&lt;=6,(数据!N573-1)*权重!D$48,              IF(数据!N573&lt;=12, 5*权重!D$48+(数据!N573-6)*权重!D$49,                              5*权重!D$48+6*权重!D$49+(数据!N573-12)*权重!D$51              )
 )</f>
        <v>0.27</v>
      </c>
      <c r="O573" s="16">
        <f>IF( 数据!O573&lt;=6,(数据!O573-1)*权重!E$48,              IF(数据!O573&lt;=12, 5*权重!E$48+(数据!O573-6)*权重!E$49,                              5*权重!E$48+6*权重!E$49+(数据!O573-12)*权重!E$51              )
 )</f>
        <v>0</v>
      </c>
      <c r="P573" s="16">
        <f>IF( 数据!P573&lt;=6,(数据!P573-1)*权重!F$48,              IF(数据!P573&lt;=12, 5*权重!F$48+(数据!P573-6)*权重!F$49,                              5*权重!F$48+6*权重!F$49+(数据!P573-12)*权重!F$51              )
 )</f>
        <v>-3.1166666666666663</v>
      </c>
      <c r="Q573" s="16">
        <f>IF( 数据!Q573&lt;=6,(数据!Q573-1)*权重!G$48,              IF(数据!Q573&lt;=12, 5*权重!G$48+(数据!Q573-6)*权重!G$49,                              5*权重!G$48+6*权重!G$49+(数据!Q573-12)*权重!G$51              )
 )</f>
        <v>0</v>
      </c>
      <c r="R573" s="16">
        <f>IF( 数据!R573&lt;=6,(数据!R573-1)*权重!H$48,              IF(数据!R573&lt;=12, 5*权重!H$48+(数据!R573-6)*权重!H$49,                              5*权重!H$48+6*权重!H$49+(数据!R573-12)*权重!H$51              )
 )</f>
        <v>0</v>
      </c>
      <c r="S573" s="16">
        <f>IF( 数据!S573&lt;=6,(数据!S573-1)*权重!I$48,              IF(数据!S573&lt;=12, 5*权重!I$48+(数据!S573-6)*权重!I$49,                              5*权重!I$48+6*权重!I$49+(数据!S573-12)*权重!I$51              )
 )</f>
        <v>13.666666666666666</v>
      </c>
      <c r="T573" s="16">
        <f>IF( 数据!T573&lt;=6,(数据!T573-1)*权重!J$48,              IF(数据!T573&lt;=12, 5*权重!J$48+(数据!T573-6)*权重!J$49,                              5*权重!J$48+6*权重!J$49+(数据!T573-12)*权重!J$51              )
 )</f>
        <v>1.2999999999999998</v>
      </c>
      <c r="U573" s="16">
        <f>IF( 数据!U573&lt;=6,(数据!U573-1)*权重!K$48,              IF(数据!U573&lt;=12, 5*权重!K$48+(数据!U573-6)*权重!K$49,                              5*权重!K$48+6*权重!K$49+(数据!U573-12)*权重!K$51              )
 )</f>
        <v>0</v>
      </c>
      <c r="V573" s="16">
        <f>IF( 数据!V573&lt;=6,(数据!V573-1)*权重!L$48,              IF(数据!V573&lt;=12, 5*权重!L$48+(数据!V573-6)*权重!L$49,                              5*权重!L$48+6*权重!L$49+(数据!V573-12)*权重!L$51              )
 )</f>
        <v>5.3000000000000007</v>
      </c>
      <c r="W573" s="16">
        <f>IF( 数据!W573&lt;=6,(数据!W573-1)*权重!M$48,              IF(数据!W573&lt;=12, 5*权重!M$48+(数据!W573-6)*权重!M$49,                              5*权重!M$48+6*权重!M$49+(数据!W573-12)*权重!M$51              )
 )</f>
        <v>0.1333333333333333</v>
      </c>
      <c r="X573" s="16">
        <f>IF( 数据!X573&lt;=6,(数据!X573-1)*权重!N$48,              IF(数据!X573&lt;=12, 5*权重!N$48+(数据!X573-6)*权重!N$49,                              5*权重!N$48+6*权重!N$49+(数据!X573-12)*权重!N$51              )
 )</f>
        <v>2.7333333333333329</v>
      </c>
      <c r="Y573" s="16">
        <f>IF( 数据!Y573&lt;=6,(数据!Y573-1)*权重!O$48,              IF(数据!Y573&lt;=12, 5*权重!O$48+(数据!Y573-6)*权重!O$49,                              5*权重!O$48+6*权重!O$49+(数据!Y573-12)*权重!O$51              )
 )</f>
        <v>1.45</v>
      </c>
      <c r="Z573" s="16">
        <f>IF( 数据!Z573&lt;=6,(数据!Z573-1)*权重!P$48,              IF(数据!Z573&lt;=10, 5*权重!P$48+(数据!Z573-4)*权重!P$50,                              5*权重!P$48+4*权重!P$50+(数据!Z573-10)*权重!P$52              )  )</f>
        <v>-1.425</v>
      </c>
      <c r="AA573" s="16">
        <f>IF( 数据!AA573&lt;=6,(数据!AA573-1)*权重!Q$48,              IF(数据!AA573&lt;=12, 5*权重!Q$48+(数据!AA573-6)*权重!Q$49,                              5*权重!Q$48+6*权重!Q$49+(数据!AA573-12)*权重!Q$51              )
 )</f>
        <v>5.833333333333333</v>
      </c>
      <c r="AB573" s="16">
        <f>IF( 数据!AB573&lt;=6,(数据!AB573-1)*权重!R$48,              IF(数据!AB573&lt;=10, 5*权重!R$48+(数据!AB573-4)*权重!R$50,                              5*权重!R$48+4*权重!R$50+(数据!AB573-10)*权重!R$52              )  )</f>
        <v>56</v>
      </c>
      <c r="AC573" s="16">
        <f>IF( 数据!AC573&lt;=6,(数据!AC573-1)*权重!S$48,              IF(数据!AC573&lt;=12, 5*权重!S$48+(数据!AC573-6)*权重!S$49,                              5*权重!S$48+6*权重!S$49+(数据!AC573-12)*权重!S$51              )
 )</f>
        <v>19.5</v>
      </c>
      <c r="AD573" s="16">
        <f>IF( 数据!AD573&lt;=6,(数据!AD573-1)*权重!T$48,              IF(数据!AD573&lt;=12, 5*权重!T$48+(数据!AD573-6)*权重!T$49,                              5*权重!T$48+6*权重!T$49+(数据!AD573-12)*权重!T$51              )
 )</f>
        <v>-1.5999999999999996</v>
      </c>
      <c r="AE573" s="16">
        <f>IF( 数据!AE573&lt;=6,(数据!AE573-1)*权重!U$48,              IF(数据!AE573&lt;=10, 5*权重!U$48+(数据!AE573-4)*权重!U$50,                              5*权重!U$48+4*权重!U$50+(数据!AE573-10)*权重!U$52              )  )</f>
        <v>-2.9999999999999996</v>
      </c>
      <c r="AF573" s="16">
        <f>IF( 数据!AF573&lt;=6,(数据!AF573-1)*权重!V$48,              IF(数据!AF573&lt;=10, 5*权重!V$48+(数据!AF573-4)*权重!V$50,                              5*权重!V$48+4*权重!V$50+(数据!AF573-10)*权重!V$52              )  )</f>
        <v>7.6125000000000007</v>
      </c>
      <c r="AG573" s="16">
        <f>IF( 数据!AG573&lt;=6,(数据!AG573-1)*权重!W$48,              IF(数据!AG573&lt;=12, 5*权重!W$48+(数据!AG573-6)*权重!W$49,                              5*权重!W$48+6*权重!W$49+(数据!AG573-12)*权重!W$51              )
 )</f>
        <v>3.0999999999999996</v>
      </c>
      <c r="AH573" s="16">
        <f>IF( 数据!AH573&lt;=6,(数据!AH573-1)*权重!X$48,              IF(数据!AH573&lt;=10, 5*权重!X$48+(数据!AH573-4)*权重!X$50,                              5*权重!X$48+4*权重!X$50+(数据!AH573-10)*权重!X$52              )  )</f>
        <v>-0.27500000000000002</v>
      </c>
      <c r="AI573" s="16">
        <f>IF( 数据!AI573&lt;=6,(数据!AI573-1)*权重!Y$48,              IF(数据!AI573&lt;=12, 5*权重!Y$48+(数据!AI573-6)*权重!Y$49,                              5*权重!Y$48+6*权重!Y$49+(数据!AI573-12)*权重!Y$51              )
 )</f>
        <v>0.13333333333333336</v>
      </c>
      <c r="AJ573" s="16">
        <f>IF( 数据!AJ573&lt;=6,(数据!AJ573-1)*权重!Z$48,              IF(数据!AJ573&lt;=10, 5*权重!Z$48+(数据!AJ573-4)*权重!Z$50,                              5*权重!Z$48+4*权重!Z$50+(数据!AJ573-10)*权重!Z$52              )  )</f>
        <v>9.25</v>
      </c>
      <c r="AK573" s="16">
        <f>IF( 数据!AK573&lt;=6,(数据!AK573-1)*权重!AA$48,              IF(数据!AK573&lt;=10, 5*权重!AA$48+(数据!AK573-4)*权重!AA$50,                              5*权重!AA$48+4*权重!AA$50+(数据!AK573-10)*权重!AA$52              )  )</f>
        <v>-0.92500000000000004</v>
      </c>
      <c r="AL573" s="16">
        <f>IF( 数据!AL573&lt;=6,(数据!AL573-1)*权重!AB$48,              IF(数据!AL573&lt;=12, 5*权重!AB$48+(数据!AL573-6)*权重!AB$49,                              5*权重!AB$48+6*权重!AB$49+(数据!AL573-12)*权重!AB$51              )
 )</f>
        <v>14.4</v>
      </c>
      <c r="AM573" s="16">
        <f>IF( 数据!AM573&lt;=6,(数据!AM573-1)*权重!AC$48,              IF(数据!AM573&lt;=12, 5*权重!AC$48+(数据!AM573-6)*权重!AC$49,                              5*权重!AC$48+6*权重!AC$49+(数据!AM573-12)*权重!AC$51              )
 )</f>
        <v>9.2333333333333343</v>
      </c>
      <c r="AN573" s="16">
        <f>IF( 数据!AN573&lt;=6,(数据!AN573-1)*权重!AD$48,              IF(数据!AN573&lt;=12, 5*权重!AD$48+(数据!AN573-6)*权重!AD$49,                              5*权重!AD$48+6*权重!AD$49+(数据!AN573-12)*权重!AD$51              )
 )</f>
        <v>72.604166666666671</v>
      </c>
      <c r="AO573" s="16">
        <f>IF( 数据!AO573&lt;=6,(数据!AO573-1)*权重!AE$48,              IF(数据!AO573&lt;=12, 5*权重!AE$48+(数据!AO573-6)*权重!AE$49,                              5*权重!AE$48+6*权重!AE$49+(数据!AO573-12)*权重!AE$51              )
 )</f>
        <v>17.7</v>
      </c>
      <c r="AP573" s="16">
        <f>IF( 数据!AP573&lt;=6,(数据!AP573-1)*权重!AF$48,              IF(数据!AP573&lt;=12, 5*权重!AF$48+(数据!AP573-6)*权重!AF$49,                              5*权重!AF$48+6*权重!AF$49+(数据!AP573-12)*权重!AF$51              )
 )</f>
        <v>14.466666666666667</v>
      </c>
      <c r="AQ573" s="16">
        <f>IF( 数据!AQ573&lt;=6,(数据!AQ573-1)*权重!AG$48,              IF(数据!AQ573&lt;=12, 5*权重!AG$48+(数据!AQ573-6)*权重!AG$49,                              5*权重!AG$48+6*权重!AG$49+(数据!AQ573-12)*权重!AG$51              )
 )</f>
        <v>19.350000000000001</v>
      </c>
      <c r="AR573" s="16">
        <f>IF( 数据!AR573&lt;=6,(数据!AR573-1)*权重!AH$48,              IF(数据!AR573&lt;=12, 5*权重!AH$48+(数据!AR573-6)*权重!AH$49,                              5*权重!AH$48+6*权重!AH$49+(数据!AR573-12)*权重!AH$51              )
 )</f>
        <v>14.566666666666665</v>
      </c>
      <c r="AS573" s="16">
        <f>IF( 数据!AS573&lt;=6,(数据!AS573-1)*权重!AI$48,              IF(数据!AS573&lt;=12, 5*权重!AI$48+(数据!AS573-6)*权重!AI$49,                              5*权重!AI$48+6*权重!AI$49+(数据!AS573-12)*权重!AI$51              )
 )</f>
        <v>9.5000000000000018</v>
      </c>
      <c r="AT573" s="16">
        <f>IF( 数据!AT573&lt;=6,(数据!AT573-1)*权重!AJ$48,              IF(数据!AT573&lt;=12, 5*权重!AJ$48+(数据!AT573-6)*权重!AJ$49,                              5*权重!AJ$48+6*权重!AJ$49+(数据!AT573-12)*权重!AJ$51              )
 )</f>
        <v>76.75</v>
      </c>
      <c r="AU573" s="16">
        <f>IF( 数据!AU573&lt;=6,(数据!AU573-1)*权重!AK$48,              IF(数据!AU573&lt;=12, 5*权重!AK$48+(数据!AU573-6)*权重!AK$49,                              5*权重!AK$48+6*权重!AK$49+(数据!AU573-12)*权重!AK$51              )
 )</f>
        <v>14.799999999999999</v>
      </c>
      <c r="AV573" s="16">
        <f>IF( 数据!AV573&lt;=6,(数据!AV573-1)*权重!AL$48,              IF(数据!AV573&lt;=10, 5*权重!AL$48+(数据!AV573-4)*权重!AL$50,                              5*权重!AL$48+4*权重!AL$50+(数据!AV573-10)*权重!AL$52              )  )</f>
        <v>2.9749999999999996</v>
      </c>
      <c r="AW573" s="16">
        <f>IF( 数据!AW573&lt;=6,(数据!AW573-1)*权重!AM$48,              IF(数据!AW573&lt;=10, 5*权重!AM$48+(数据!AW573-4)*权重!AM$50,                              5*权重!AM$48+4*权重!AM$50+(数据!AW573-10)*权重!AM$52              )  )</f>
        <v>2.95</v>
      </c>
      <c r="AX573" s="16">
        <f>IF( 数据!AX573&lt;=6,(数据!AX573-1)*权重!AN$48,              IF(数据!AX573&lt;=10, 5*权重!AN$48+(数据!AX573-4)*权重!AN$50,                              5*权重!AN$48+4*权重!AN$50+(数据!AX573-10)*权重!AN$52              )  )</f>
        <v>21.5</v>
      </c>
      <c r="AY573" s="8">
        <v>3</v>
      </c>
      <c r="AZ573" s="8">
        <v>1</v>
      </c>
      <c r="BA573" s="8">
        <v>2</v>
      </c>
      <c r="BB573" s="8">
        <v>3</v>
      </c>
      <c r="BC573" s="8">
        <v>2</v>
      </c>
      <c r="BD573" s="8">
        <v>1</v>
      </c>
      <c r="BE573" s="8">
        <v>2</v>
      </c>
      <c r="BF573" s="8">
        <v>1</v>
      </c>
      <c r="BG573" s="8">
        <v>2</v>
      </c>
      <c r="BH573" s="8">
        <v>1</v>
      </c>
      <c r="BI573" s="8">
        <v>2</v>
      </c>
      <c r="BJ573" s="8" t="s">
        <v>26</v>
      </c>
      <c r="BK573" s="8" t="s">
        <v>20</v>
      </c>
      <c r="BL573" s="8">
        <v>14</v>
      </c>
      <c r="BM573" s="8" t="s">
        <v>26</v>
      </c>
      <c r="BN573" s="8"/>
      <c r="BO573" s="8" t="s">
        <v>26</v>
      </c>
      <c r="BP573" s="34">
        <v>46568</v>
      </c>
      <c r="BQ573" s="8" t="s">
        <v>21</v>
      </c>
      <c r="BR573" s="8" t="s">
        <v>156</v>
      </c>
    </row>
    <row r="574" spans="1:70" ht="15.5" thickBot="1" x14ac:dyDescent="0.35">
      <c r="A574" s="8" t="s">
        <v>26</v>
      </c>
      <c r="B574" s="16">
        <f t="shared" si="22"/>
        <v>399.52083333333326</v>
      </c>
      <c r="C574" s="8" t="s">
        <v>928</v>
      </c>
      <c r="D574" s="8" t="s">
        <v>154</v>
      </c>
      <c r="E574" s="33">
        <v>1</v>
      </c>
      <c r="F574" s="8">
        <v>0</v>
      </c>
      <c r="G574" s="8" t="s">
        <v>28</v>
      </c>
      <c r="H574" s="8" t="s">
        <v>435</v>
      </c>
      <c r="I574" s="8">
        <v>24</v>
      </c>
      <c r="J574" s="8">
        <v>136</v>
      </c>
      <c r="K574" s="8">
        <v>142</v>
      </c>
      <c r="L574" s="16">
        <f>IF( 数据!L574&lt;=6,(数据!L574-1)*权重!B$48,              IF(数据!L574&lt;=12, 5*权重!B$48+(数据!L574-6)*权重!B$49,                              5*权重!B$48+6*权重!B$49+(数据!L574-12)*权重!B$51              )
 )</f>
        <v>3.9333333333333331</v>
      </c>
      <c r="M574" s="16">
        <f>IF( 数据!M574&lt;=6,(数据!M574-1)*权重!C$48,              IF(数据!M574&lt;=12, 5*权重!C$48+(数据!M574-6)*权重!C$49,                              5*权重!C$48+6*权重!C$49+(数据!M574-12)*权重!C$51              )
 )</f>
        <v>1.3333333333333335</v>
      </c>
      <c r="N574" s="16">
        <f>IF( 数据!N574&lt;=6,(数据!N574-1)*权重!D$48,              IF(数据!N574&lt;=12, 5*权重!D$48+(数据!N574-6)*权重!D$49,                              5*权重!D$48+6*权重!D$49+(数据!N574-12)*权重!D$51              )
 )</f>
        <v>-0.55833333333333335</v>
      </c>
      <c r="O574" s="16">
        <f>IF( 数据!O574&lt;=6,(数据!O574-1)*权重!E$48,              IF(数据!O574&lt;=12, 5*权重!E$48+(数据!O574-6)*权重!E$49,                              5*权重!E$48+6*权重!E$49+(数据!O574-12)*权重!E$51              )
 )</f>
        <v>0</v>
      </c>
      <c r="P574" s="16">
        <f>IF( 数据!P574&lt;=6,(数据!P574-1)*权重!F$48,              IF(数据!P574&lt;=12, 5*权重!F$48+(数据!P574-6)*权重!F$49,                              5*权重!F$48+6*权重!F$49+(数据!P574-12)*权重!F$51              )
 )</f>
        <v>-2.7333333333333329</v>
      </c>
      <c r="Q574" s="16">
        <f>IF( 数据!Q574&lt;=6,(数据!Q574-1)*权重!G$48,              IF(数据!Q574&lt;=12, 5*权重!G$48+(数据!Q574-6)*权重!G$49,                              5*权重!G$48+6*权重!G$49+(数据!Q574-12)*权重!G$51              )
 )</f>
        <v>0</v>
      </c>
      <c r="R574" s="16">
        <f>IF( 数据!R574&lt;=6,(数据!R574-1)*权重!H$48,              IF(数据!R574&lt;=12, 5*权重!H$48+(数据!R574-6)*权重!H$49,                              5*权重!H$48+6*权重!H$49+(数据!R574-12)*权重!H$51              )
 )</f>
        <v>0</v>
      </c>
      <c r="S574" s="16">
        <f>IF( 数据!S574&lt;=6,(数据!S574-1)*权重!I$48,              IF(数据!S574&lt;=12, 5*权重!I$48+(数据!S574-6)*权重!I$49,                              5*权重!I$48+6*权重!I$49+(数据!S574-12)*权重!I$51              )
 )</f>
        <v>13.666666666666666</v>
      </c>
      <c r="T574" s="16">
        <f>IF( 数据!T574&lt;=6,(数据!T574-1)*权重!J$48,              IF(数据!T574&lt;=12, 5*权重!J$48+(数据!T574-6)*权重!J$49,                              5*权重!J$48+6*权重!J$49+(数据!T574-12)*权重!J$51              )
 )</f>
        <v>0.79999999999999982</v>
      </c>
      <c r="U574" s="16">
        <f>IF( 数据!U574&lt;=6,(数据!U574-1)*权重!K$48,              IF(数据!U574&lt;=12, 5*权重!K$48+(数据!U574-6)*权重!K$49,                              5*权重!K$48+6*权重!K$49+(数据!U574-12)*权重!K$51              )
 )</f>
        <v>0</v>
      </c>
      <c r="V574" s="16">
        <f>IF( 数据!V574&lt;=6,(数据!V574-1)*权重!L$48,              IF(数据!V574&lt;=12, 5*权重!L$48+(数据!V574-6)*权重!L$49,                              5*权重!L$48+6*权重!L$49+(数据!V574-12)*权重!L$51              )
 )</f>
        <v>7.1333333333333346</v>
      </c>
      <c r="W574" s="16">
        <f>IF( 数据!W574&lt;=6,(数据!W574-1)*权重!M$48,              IF(数据!W574&lt;=12, 5*权重!M$48+(数据!W574-6)*权重!M$49,                              5*权重!M$48+6*权重!M$49+(数据!W574-12)*权重!M$51              )
 )</f>
        <v>0.1333333333333333</v>
      </c>
      <c r="X574" s="16">
        <f>IF( 数据!X574&lt;=6,(数据!X574-1)*权重!N$48,              IF(数据!X574&lt;=12, 5*权重!N$48+(数据!X574-6)*权重!N$49,                              5*权重!N$48+6*权重!N$49+(数据!X574-12)*权重!N$51              )
 )</f>
        <v>1.8833333333333333</v>
      </c>
      <c r="Y574" s="16">
        <f>IF( 数据!Y574&lt;=6,(数据!Y574-1)*权重!O$48,              IF(数据!Y574&lt;=12, 5*权重!O$48+(数据!Y574-6)*权重!O$49,                              5*权重!O$48+6*权重!O$49+(数据!Y574-12)*权重!O$51              )
 )</f>
        <v>1.7</v>
      </c>
      <c r="Z574" s="16">
        <f>IF( 数据!Z574&lt;=6,(数据!Z574-1)*权重!P$48,              IF(数据!Z574&lt;=10, 5*权重!P$48+(数据!Z574-4)*权重!P$50,                              5*权重!P$48+4*权重!P$50+(数据!Z574-10)*权重!P$52              )  )</f>
        <v>-1.0750000000000002</v>
      </c>
      <c r="AA574" s="16">
        <f>IF( 数据!AA574&lt;=6,(数据!AA574-1)*权重!Q$48,              IF(数据!AA574&lt;=12, 5*权重!Q$48+(数据!AA574-6)*权重!Q$49,                              5*权重!Q$48+6*权重!Q$49+(数据!AA574-12)*权重!Q$51              )
 )</f>
        <v>4.9333333333333327</v>
      </c>
      <c r="AB574" s="16">
        <f>IF( 数据!AB574&lt;=6,(数据!AB574-1)*权重!R$48,              IF(数据!AB574&lt;=10, 5*权重!R$48+(数据!AB574-4)*权重!R$50,                              5*权重!R$48+4*权重!R$50+(数据!AB574-10)*权重!R$52              )  )</f>
        <v>55.25</v>
      </c>
      <c r="AC574" s="16">
        <f>IF( 数据!AC574&lt;=6,(数据!AC574-1)*权重!S$48,              IF(数据!AC574&lt;=12, 5*权重!S$48+(数据!AC574-6)*权重!S$49,                              5*权重!S$48+6*权重!S$49+(数据!AC574-12)*权重!S$51              )
 )</f>
        <v>19.5</v>
      </c>
      <c r="AD574" s="16">
        <f>IF( 数据!AD574&lt;=6,(数据!AD574-1)*权重!T$48,              IF(数据!AD574&lt;=12, 5*权重!T$48+(数据!AD574-6)*权重!T$49,                              5*权重!T$48+6*权重!T$49+(数据!AD574-12)*权重!T$51              )
 )</f>
        <v>-1.2333333333333329</v>
      </c>
      <c r="AE574" s="16">
        <f>IF( 数据!AE574&lt;=6,(数据!AE574-1)*权重!U$48,              IF(数据!AE574&lt;=10, 5*权重!U$48+(数据!AE574-4)*权重!U$50,                              5*权重!U$48+4*权重!U$50+(数据!AE574-10)*权重!U$52              )  )</f>
        <v>-2.5999999999999996</v>
      </c>
      <c r="AF574" s="16">
        <f>IF( 数据!AF574&lt;=6,(数据!AF574-1)*权重!V$48,              IF(数据!AF574&lt;=10, 5*权重!V$48+(数据!AF574-4)*权重!V$50,                              5*权重!V$48+4*权重!V$50+(数据!AF574-10)*权重!V$52              )  )</f>
        <v>6.8250000000000011</v>
      </c>
      <c r="AG574" s="16">
        <f>IF( 数据!AG574&lt;=6,(数据!AG574-1)*权重!W$48,              IF(数据!AG574&lt;=12, 5*权重!W$48+(数据!AG574-6)*权重!W$49,                              5*权重!W$48+6*权重!W$49+(数据!AG574-12)*权重!W$51              )
 )</f>
        <v>3.4999999999999996</v>
      </c>
      <c r="AH574" s="16">
        <f>IF( 数据!AH574&lt;=6,(数据!AH574-1)*权重!X$48,              IF(数据!AH574&lt;=10, 5*权重!X$48+(数据!AH574-4)*权重!X$50,                              5*权重!X$48+4*权重!X$50+(数据!AH574-10)*权重!X$52              )  )</f>
        <v>0.17500000000000004</v>
      </c>
      <c r="AI574" s="16">
        <f>IF( 数据!AI574&lt;=6,(数据!AI574-1)*权重!Y$48,              IF(数据!AI574&lt;=12, 5*权重!Y$48+(数据!AI574-6)*权重!Y$49,                              5*权重!Y$48+6*权重!Y$49+(数据!AI574-12)*权重!Y$51              )
 )</f>
        <v>0.26666666666666666</v>
      </c>
      <c r="AJ574" s="16">
        <f>IF( 数据!AJ574&lt;=6,(数据!AJ574-1)*权重!Z$48,              IF(数据!AJ574&lt;=10, 5*权重!Z$48+(数据!AJ574-4)*权重!Z$50,                              5*权重!Z$48+4*权重!Z$50+(数据!AJ574-10)*权重!Z$52              )  )</f>
        <v>8.6625000000000014</v>
      </c>
      <c r="AK574" s="16">
        <f>IF( 数据!AK574&lt;=6,(数据!AK574-1)*权重!AA$48,              IF(数据!AK574&lt;=10, 5*权重!AA$48+(数据!AK574-4)*权重!AA$50,                              5*权重!AA$48+4*权重!AA$50+(数据!AK574-10)*权重!AA$52              )  )</f>
        <v>-0.92500000000000004</v>
      </c>
      <c r="AL574" s="16">
        <f>IF( 数据!AL574&lt;=6,(数据!AL574-1)*权重!AB$48,              IF(数据!AL574&lt;=12, 5*权重!AB$48+(数据!AL574-6)*权重!AB$49,                              5*权重!AB$48+6*权重!AB$49+(数据!AL574-12)*权重!AB$51              )
 )</f>
        <v>11.716666666666665</v>
      </c>
      <c r="AM574" s="16">
        <f>IF( 数据!AM574&lt;=6,(数据!AM574-1)*权重!AC$48,              IF(数据!AM574&lt;=12, 5*权重!AC$48+(数据!AM574-6)*权重!AC$49,                              5*权重!AC$48+6*权重!AC$49+(数据!AM574-12)*权重!AC$51              )
 )</f>
        <v>9.2333333333333343</v>
      </c>
      <c r="AN574" s="16">
        <f>IF( 数据!AN574&lt;=6,(数据!AN574-1)*权重!AD$48,              IF(数据!AN574&lt;=12, 5*权重!AD$48+(数据!AN574-6)*权重!AD$49,                              5*权重!AD$48+6*权重!AD$49+(数据!AN574-12)*权重!AD$51              )
 )</f>
        <v>77.333333333333329</v>
      </c>
      <c r="AO574" s="16">
        <f>IF( 数据!AO574&lt;=6,(数据!AO574-1)*权重!AE$48,              IF(数据!AO574&lt;=12, 5*权重!AE$48+(数据!AO574-6)*权重!AE$49,                              5*权重!AE$48+6*权重!AE$49+(数据!AO574-12)*权重!AE$51              )
 )</f>
        <v>12.5</v>
      </c>
      <c r="AP574" s="16">
        <f>IF( 数据!AP574&lt;=6,(数据!AP574-1)*权重!AF$48,              IF(数据!AP574&lt;=12, 5*权重!AF$48+(数据!AP574-6)*权重!AF$49,                              5*权重!AF$48+6*权重!AF$49+(数据!AP574-12)*权重!AF$51              )
 )</f>
        <v>13.5</v>
      </c>
      <c r="AQ574" s="16">
        <f>IF( 数据!AQ574&lt;=6,(数据!AQ574-1)*权重!AG$48,              IF(数据!AQ574&lt;=12, 5*权重!AG$48+(数据!AQ574-6)*权重!AG$49,                              5*权重!AG$48+6*权重!AG$49+(数据!AQ574-12)*权重!AG$51              )
 )</f>
        <v>18.316666666666666</v>
      </c>
      <c r="AR574" s="16">
        <f>IF( 数据!AR574&lt;=6,(数据!AR574-1)*权重!AH$48,              IF(数据!AR574&lt;=12, 5*权重!AH$48+(数据!AR574-6)*权重!AH$49,                              5*权重!AH$48+6*权重!AH$49+(数据!AR574-12)*权重!AH$51              )
 )</f>
        <v>11.716666666666665</v>
      </c>
      <c r="AS574" s="16">
        <f>IF( 数据!AS574&lt;=6,(数据!AS574-1)*权重!AI$48,              IF(数据!AS574&lt;=12, 5*权重!AI$48+(数据!AS574-6)*权重!AI$49,                              5*权重!AI$48+6*权重!AI$49+(数据!AS574-12)*权重!AI$51              )
 )</f>
        <v>3.1333333333333337</v>
      </c>
      <c r="AT574" s="16">
        <f>IF( 数据!AT574&lt;=6,(数据!AT574-1)*权重!AJ$48,              IF(数据!AT574&lt;=12, 5*权重!AJ$48+(数据!AT574-6)*权重!AJ$49,                              5*权重!AJ$48+6*权重!AJ$49+(数据!AT574-12)*权重!AJ$51              )
 )</f>
        <v>76.75</v>
      </c>
      <c r="AU574" s="16">
        <f>IF( 数据!AU574&lt;=6,(数据!AU574-1)*权重!AK$48,              IF(数据!AU574&lt;=12, 5*权重!AK$48+(数据!AU574-6)*权重!AK$49,                              5*权重!AK$48+6*权重!AK$49+(数据!AU574-12)*权重!AK$51              )
 )</f>
        <v>14.2</v>
      </c>
      <c r="AV574" s="16">
        <f>IF( 数据!AV574&lt;=6,(数据!AV574-1)*权重!AL$48,              IF(数据!AV574&lt;=10, 5*权重!AL$48+(数据!AV574-4)*权重!AL$50,                              5*权重!AL$48+4*权重!AL$50+(数据!AV574-10)*权重!AL$52              )  )</f>
        <v>2.9749999999999996</v>
      </c>
      <c r="AW574" s="16">
        <f>IF( 数据!AW574&lt;=6,(数据!AW574-1)*权重!AM$48,              IF(数据!AW574&lt;=10, 5*权重!AM$48+(数据!AW574-4)*权重!AM$50,                              5*权重!AM$48+4*权重!AM$50+(数据!AW574-10)*权重!AM$52              )  )</f>
        <v>3.8250000000000002</v>
      </c>
      <c r="AX574" s="16">
        <f>IF( 数据!AX574&lt;=6,(数据!AX574-1)*权重!AN$48,              IF(数据!AX574&lt;=10, 5*权重!AN$48+(数据!AX574-4)*权重!AN$50,                              5*权重!AN$48+4*权重!AN$50+(数据!AX574-10)*权重!AN$52              )  )</f>
        <v>23.75</v>
      </c>
      <c r="AY574" s="8">
        <v>1</v>
      </c>
      <c r="AZ574" s="8">
        <v>2</v>
      </c>
      <c r="BA574" s="8">
        <v>1</v>
      </c>
      <c r="BB574" s="8">
        <v>4</v>
      </c>
      <c r="BC574" s="8">
        <v>3</v>
      </c>
      <c r="BD574" s="8">
        <v>1</v>
      </c>
      <c r="BE574" s="8">
        <v>1</v>
      </c>
      <c r="BF574" s="8">
        <v>3</v>
      </c>
      <c r="BG574" s="8">
        <v>2</v>
      </c>
      <c r="BH574" s="8">
        <v>1</v>
      </c>
      <c r="BI574" s="8">
        <v>2</v>
      </c>
      <c r="BJ574" s="8" t="s">
        <v>26</v>
      </c>
      <c r="BK574" s="8" t="s">
        <v>20</v>
      </c>
      <c r="BL574" s="8">
        <v>13</v>
      </c>
      <c r="BM574" s="8" t="s">
        <v>26</v>
      </c>
      <c r="BN574" s="8"/>
      <c r="BO574" s="8">
        <v>19</v>
      </c>
      <c r="BP574" s="34">
        <v>47664</v>
      </c>
      <c r="BQ574" s="8" t="s">
        <v>21</v>
      </c>
      <c r="BR574" s="8" t="s">
        <v>156</v>
      </c>
    </row>
    <row r="575" spans="1:70" ht="15.5" thickBot="1" x14ac:dyDescent="0.35">
      <c r="A575" s="8" t="s">
        <v>26</v>
      </c>
      <c r="B575" s="16">
        <f t="shared" si="22"/>
        <v>429.93666666666667</v>
      </c>
      <c r="C575" s="8" t="s">
        <v>929</v>
      </c>
      <c r="D575" s="8" t="s">
        <v>154</v>
      </c>
      <c r="E575" s="33">
        <v>1</v>
      </c>
      <c r="F575" s="8">
        <v>0</v>
      </c>
      <c r="G575" s="8" t="s">
        <v>157</v>
      </c>
      <c r="H575" s="8" t="s">
        <v>25</v>
      </c>
      <c r="I575" s="8">
        <v>34</v>
      </c>
      <c r="J575" s="8">
        <v>146</v>
      </c>
      <c r="K575" s="8">
        <v>160</v>
      </c>
      <c r="L575" s="16">
        <f>IF( 数据!L575&lt;=6,(数据!L575-1)*权重!B$48,              IF(数据!L575&lt;=12, 5*权重!B$48+(数据!L575-6)*权重!B$49,                              5*权重!B$48+6*权重!B$49+(数据!L575-12)*权重!B$51              )
 )</f>
        <v>3.9333333333333331</v>
      </c>
      <c r="M575" s="16">
        <f>IF( 数据!M575&lt;=6,(数据!M575-1)*权重!C$48,              IF(数据!M575&lt;=12, 5*权重!C$48+(数据!M575-6)*权重!C$49,                              5*权重!C$48+6*权重!C$49+(数据!M575-12)*权重!C$51              )
 )</f>
        <v>2.1</v>
      </c>
      <c r="N575" s="16">
        <f>IF( 数据!N575&lt;=6,(数据!N575-1)*权重!D$48,              IF(数据!N575&lt;=12, 5*权重!D$48+(数据!N575-6)*权重!D$49,                              5*权重!D$48+6*权重!D$49+(数据!N575-12)*权重!D$51              )
 )</f>
        <v>0.52833333333333332</v>
      </c>
      <c r="O575" s="16">
        <f>IF( 数据!O575&lt;=6,(数据!O575-1)*权重!E$48,              IF(数据!O575&lt;=12, 5*权重!E$48+(数据!O575-6)*权重!E$49,                              5*权重!E$48+6*权重!E$49+(数据!O575-12)*权重!E$51              )
 )</f>
        <v>0</v>
      </c>
      <c r="P575" s="16">
        <f>IF( 数据!P575&lt;=6,(数据!P575-1)*权重!F$48,              IF(数据!P575&lt;=12, 5*权重!F$48+(数据!P575-6)*权重!F$49,                              5*权重!F$48+6*权重!F$49+(数据!P575-12)*权重!F$51              )
 )</f>
        <v>-2.7333333333333329</v>
      </c>
      <c r="Q575" s="16">
        <f>IF( 数据!Q575&lt;=6,(数据!Q575-1)*权重!G$48,              IF(数据!Q575&lt;=12, 5*权重!G$48+(数据!Q575-6)*权重!G$49,                              5*权重!G$48+6*权重!G$49+(数据!Q575-12)*权重!G$51              )
 )</f>
        <v>0</v>
      </c>
      <c r="R575" s="16">
        <f>IF( 数据!R575&lt;=6,(数据!R575-1)*权重!H$48,              IF(数据!R575&lt;=12, 5*权重!H$48+(数据!R575-6)*权重!H$49,                              5*权重!H$48+6*权重!H$49+(数据!R575-12)*权重!H$51              )
 )</f>
        <v>0</v>
      </c>
      <c r="S575" s="16">
        <f>IF( 数据!S575&lt;=6,(数据!S575-1)*权重!I$48,              IF(数据!S575&lt;=12, 5*权重!I$48+(数据!S575-6)*权重!I$49,                              5*权重!I$48+6*权重!I$49+(数据!S575-12)*权重!I$51              )
 )</f>
        <v>16.566666666666666</v>
      </c>
      <c r="T575" s="16">
        <f>IF( 数据!T575&lt;=6,(数据!T575-1)*权重!J$48,              IF(数据!T575&lt;=12, 5*权重!J$48+(数据!T575-6)*权重!J$49,                              5*权重!J$48+6*权重!J$49+(数据!T575-12)*权重!J$51              )
 )</f>
        <v>2.2666666666666666</v>
      </c>
      <c r="U575" s="16">
        <f>IF( 数据!U575&lt;=6,(数据!U575-1)*权重!K$48,              IF(数据!U575&lt;=12, 5*权重!K$48+(数据!U575-6)*权重!K$49,                              5*权重!K$48+6*权重!K$49+(数据!U575-12)*权重!K$51              )
 )</f>
        <v>0</v>
      </c>
      <c r="V575" s="16">
        <f>IF( 数据!V575&lt;=6,(数据!V575-1)*权重!L$48,              IF(数据!V575&lt;=12, 5*权重!L$48+(数据!V575-6)*权重!L$49,                              5*权重!L$48+6*权重!L$49+(数据!V575-12)*权重!L$51              )
 )</f>
        <v>8.8333333333333339</v>
      </c>
      <c r="W575" s="16">
        <f>IF( 数据!W575&lt;=6,(数据!W575-1)*权重!M$48,              IF(数据!W575&lt;=12, 5*权重!M$48+(数据!W575-6)*权重!M$49,                              5*权重!M$48+6*权重!M$49+(数据!W575-12)*权重!M$51              )
 )</f>
        <v>0.76666666666666661</v>
      </c>
      <c r="X575" s="16">
        <f>IF( 数据!X575&lt;=6,(数据!X575-1)*权重!N$48,              IF(数据!X575&lt;=12, 5*权重!N$48+(数据!X575-6)*权重!N$49,                              5*权重!N$48+6*权重!N$49+(数据!X575-12)*权重!N$51              )
 )</f>
        <v>3.1999999999999997</v>
      </c>
      <c r="Y575" s="16">
        <f>IF( 数据!Y575&lt;=6,(数据!Y575-1)*权重!O$48,              IF(数据!Y575&lt;=12, 5*权重!O$48+(数据!Y575-6)*权重!O$49,                              5*权重!O$48+6*权重!O$49+(数据!Y575-12)*权重!O$51              )
 )</f>
        <v>1.45</v>
      </c>
      <c r="Z575" s="16">
        <f>IF( 数据!Z575&lt;=6,(数据!Z575-1)*权重!P$48,              IF(数据!Z575&lt;=10, 5*权重!P$48+(数据!Z575-4)*权重!P$50,                              5*权重!P$48+4*权重!P$50+(数据!Z575-10)*权重!P$52              )  )</f>
        <v>-0.90000000000000013</v>
      </c>
      <c r="AA575" s="16">
        <f>IF( 数据!AA575&lt;=6,(数据!AA575-1)*权重!Q$48,              IF(数据!AA575&lt;=12, 5*权重!Q$48+(数据!AA575-6)*权重!Q$49,                              5*权重!Q$48+6*权重!Q$49+(数据!AA575-12)*权重!Q$51              )
 )</f>
        <v>5.8</v>
      </c>
      <c r="AB575" s="16">
        <f>IF( 数据!AB575&lt;=6,(数据!AB575-1)*权重!R$48,              IF(数据!AB575&lt;=10, 5*权重!R$48+(数据!AB575-4)*权重!R$50,                              5*权重!R$48+4*权重!R$50+(数据!AB575-10)*权重!R$52              )  )</f>
        <v>57.5</v>
      </c>
      <c r="AC575" s="16">
        <f>IF( 数据!AC575&lt;=6,(数据!AC575-1)*权重!S$48,              IF(数据!AC575&lt;=12, 5*权重!S$48+(数据!AC575-6)*权重!S$49,                              5*权重!S$48+6*权重!S$49+(数据!AC575-12)*权重!S$51              )
 )</f>
        <v>21.55</v>
      </c>
      <c r="AD575" s="16">
        <f>IF( 数据!AD575&lt;=6,(数据!AD575-1)*权重!T$48,              IF(数据!AD575&lt;=12, 5*权重!T$48+(数据!AD575-6)*权重!T$49,                              5*权重!T$48+6*权重!T$49+(数据!AD575-12)*权重!T$51              )
 )</f>
        <v>-0.13333333333333286</v>
      </c>
      <c r="AE575" s="16">
        <f>IF( 数据!AE575&lt;=6,(数据!AE575-1)*权重!U$48,              IF(数据!AE575&lt;=10, 5*权重!U$48+(数据!AE575-4)*权重!U$50,                              5*权重!U$48+4*权重!U$50+(数据!AE575-10)*权重!U$52              )  )</f>
        <v>-1.3999999999999995</v>
      </c>
      <c r="AF575" s="16">
        <f>IF( 数据!AF575&lt;=6,(数据!AF575-1)*权重!V$48,              IF(数据!AF575&lt;=10, 5*权重!V$48+(数据!AF575-4)*权重!V$50,                              5*权重!V$48+4*权重!V$50+(数据!AF575-10)*权重!V$52              )  )</f>
        <v>6.8250000000000011</v>
      </c>
      <c r="AG575" s="16">
        <f>IF( 数据!AG575&lt;=6,(数据!AG575-1)*权重!W$48,              IF(数据!AG575&lt;=12, 5*权重!W$48+(数据!AG575-6)*权重!W$49,                              5*权重!W$48+6*权重!W$49+(数据!AG575-12)*权重!W$51              )
 )</f>
        <v>3.4999999999999996</v>
      </c>
      <c r="AH575" s="16">
        <f>IF( 数据!AH575&lt;=6,(数据!AH575-1)*权重!X$48,              IF(数据!AH575&lt;=10, 5*权重!X$48+(数据!AH575-4)*权重!X$50,                              5*权重!X$48+4*权重!X$50+(数据!AH575-10)*权重!X$52              )  )</f>
        <v>0.17500000000000004</v>
      </c>
      <c r="AI575" s="16">
        <f>IF( 数据!AI575&lt;=6,(数据!AI575-1)*权重!Y$48,              IF(数据!AI575&lt;=12, 5*权重!Y$48+(数据!AI575-6)*权重!Y$49,                              5*权重!Y$48+6*权重!Y$49+(数据!AI575-12)*权重!Y$51              )
 )</f>
        <v>1.0666666666666667</v>
      </c>
      <c r="AJ575" s="16">
        <f>IF( 数据!AJ575&lt;=6,(数据!AJ575-1)*权重!Z$48,              IF(数据!AJ575&lt;=10, 5*权重!Z$48+(数据!AJ575-4)*权重!Z$50,                              5*权重!Z$48+4*权重!Z$50+(数据!AJ575-10)*权重!Z$52              )  )</f>
        <v>9.25</v>
      </c>
      <c r="AK575" s="16">
        <f>IF( 数据!AK575&lt;=6,(数据!AK575-1)*权重!AA$48,              IF(数据!AK575&lt;=10, 5*权重!AA$48+(数据!AK575-4)*权重!AA$50,                              5*权重!AA$48+4*权重!AA$50+(数据!AK575-10)*权重!AA$52              )  )</f>
        <v>-1.1000000000000001</v>
      </c>
      <c r="AL575" s="16">
        <f>IF( 数据!AL575&lt;=6,(数据!AL575-1)*权重!AB$48,              IF(数据!AL575&lt;=12, 5*权重!AB$48+(数据!AL575-6)*权重!AB$49,                              5*权重!AB$48+6*权重!AB$49+(数据!AL575-12)*权重!AB$51              )
 )</f>
        <v>14.4</v>
      </c>
      <c r="AM575" s="16">
        <f>IF( 数据!AM575&lt;=6,(数据!AM575-1)*权重!AC$48,              IF(数据!AM575&lt;=12, 5*权重!AC$48+(数据!AM575-6)*权重!AC$49,                              5*权重!AC$48+6*权重!AC$49+(数据!AM575-12)*权重!AC$51              )
 )</f>
        <v>9.2333333333333343</v>
      </c>
      <c r="AN575" s="16">
        <f>IF( 数据!AN575&lt;=6,(数据!AN575-1)*权重!AD$48,              IF(数据!AN575&lt;=12, 5*权重!AD$48+(数据!AN575-6)*权重!AD$49,                              5*权重!AD$48+6*权重!AD$49+(数据!AN575-12)*权重!AD$51              )
 )</f>
        <v>72.604166666666671</v>
      </c>
      <c r="AO575" s="16">
        <f>IF( 数据!AO575&lt;=6,(数据!AO575-1)*权重!AE$48,              IF(数据!AO575&lt;=12, 5*权重!AE$48+(数据!AO575-6)*权重!AE$49,                              5*权重!AE$48+6*权重!AE$49+(数据!AO575-12)*权重!AE$51              )
 )</f>
        <v>17.7</v>
      </c>
      <c r="AP575" s="16">
        <f>IF( 数据!AP575&lt;=6,(数据!AP575-1)*权重!AF$48,              IF(数据!AP575&lt;=12, 5*权重!AF$48+(数据!AP575-6)*权重!AF$49,                              5*权重!AF$48+6*权重!AF$49+(数据!AP575-12)*权重!AF$51              )
 )</f>
        <v>13.833333333333334</v>
      </c>
      <c r="AQ575" s="16">
        <f>IF( 数据!AQ575&lt;=6,(数据!AQ575-1)*权重!AG$48,              IF(数据!AQ575&lt;=12, 5*权重!AG$48+(数据!AQ575-6)*权重!AG$49,                              5*权重!AG$48+6*权重!AG$49+(数据!AQ575-12)*权重!AG$51              )
 )</f>
        <v>18.316666666666666</v>
      </c>
      <c r="AR575" s="16">
        <f>IF( 数据!AR575&lt;=6,(数据!AR575-1)*权重!AH$48,              IF(数据!AR575&lt;=12, 5*权重!AH$48+(数据!AR575-6)*权重!AH$49,                              5*权重!AH$48+6*权重!AH$49+(数据!AR575-12)*权重!AH$51              )
 )</f>
        <v>14.566666666666665</v>
      </c>
      <c r="AS575" s="16">
        <f>IF( 数据!AS575&lt;=6,(数据!AS575-1)*权重!AI$48,              IF(数据!AS575&lt;=12, 5*权重!AI$48+(数据!AS575-6)*权重!AI$49,                              5*权重!AI$48+6*权重!AI$49+(数据!AS575-12)*权重!AI$51              )
 )</f>
        <v>8.5500000000000007</v>
      </c>
      <c r="AT575" s="16">
        <f>IF( 数据!AT575&lt;=6,(数据!AT575-1)*权重!AJ$48,              IF(数据!AT575&lt;=12, 5*权重!AJ$48+(数据!AT575-6)*权重!AJ$49,                              5*权重!AJ$48+6*权重!AJ$49+(数据!AT575-12)*权重!AJ$51              )
 )</f>
        <v>76.75</v>
      </c>
      <c r="AU575" s="16">
        <f>IF( 数据!AU575&lt;=6,(数据!AU575-1)*权重!AK$48,              IF(数据!AU575&lt;=12, 5*权重!AK$48+(数据!AU575-6)*权重!AK$49,                              5*权重!AK$48+6*权重!AK$49+(数据!AU575-12)*权重!AK$51              )
 )</f>
        <v>14.799999999999999</v>
      </c>
      <c r="AV575" s="16">
        <f>IF( 数据!AV575&lt;=6,(数据!AV575-1)*权重!AL$48,              IF(数据!AV575&lt;=10, 5*权重!AL$48+(数据!AV575-4)*权重!AL$50,                              5*权重!AL$48+4*权重!AL$50+(数据!AV575-10)*权重!AL$52              )  )</f>
        <v>3.4</v>
      </c>
      <c r="AW575" s="16">
        <f>IF( 数据!AW575&lt;=6,(数据!AW575-1)*权重!AM$48,              IF(数据!AW575&lt;=10, 5*权重!AM$48+(数据!AW575-4)*权重!AM$50,                              5*权重!AM$48+4*权重!AM$50+(数据!AW575-10)*权重!AM$52              )  )</f>
        <v>3.8250000000000002</v>
      </c>
      <c r="AX575" s="16">
        <f>IF( 数据!AX575&lt;=6,(数据!AX575-1)*权重!AN$48,              IF(数据!AX575&lt;=10, 5*权重!AN$48+(数据!AX575-4)*权重!AN$50,                              5*权重!AN$48+4*权重!AN$50+(数据!AX575-10)*权重!AN$52              )  )</f>
        <v>22.912499999999998</v>
      </c>
      <c r="AY575" s="8">
        <v>3</v>
      </c>
      <c r="AZ575" s="8">
        <v>2</v>
      </c>
      <c r="BA575" s="8">
        <v>3</v>
      </c>
      <c r="BB575" s="8">
        <v>1</v>
      </c>
      <c r="BC575" s="8">
        <v>3</v>
      </c>
      <c r="BD575" s="8">
        <v>4</v>
      </c>
      <c r="BE575" s="8">
        <v>1</v>
      </c>
      <c r="BF575" s="8">
        <v>3</v>
      </c>
      <c r="BG575" s="8">
        <v>3</v>
      </c>
      <c r="BH575" s="8">
        <v>3</v>
      </c>
      <c r="BI575" s="8">
        <v>3</v>
      </c>
      <c r="BJ575" s="8" t="s">
        <v>26</v>
      </c>
      <c r="BK575" s="8" t="s">
        <v>20</v>
      </c>
      <c r="BL575" s="8">
        <v>15</v>
      </c>
      <c r="BM575" s="8" t="s">
        <v>26</v>
      </c>
      <c r="BN575" s="8"/>
      <c r="BO575" s="8">
        <v>64</v>
      </c>
      <c r="BP575" s="34">
        <v>46203</v>
      </c>
      <c r="BQ575" s="8" t="s">
        <v>21</v>
      </c>
      <c r="BR575" s="8" t="s">
        <v>156</v>
      </c>
    </row>
    <row r="576" spans="1:70" ht="15.5" thickBot="1" x14ac:dyDescent="0.35">
      <c r="A576" s="8" t="s">
        <v>26</v>
      </c>
      <c r="B576" s="16">
        <f t="shared" si="22"/>
        <v>319.65333333333336</v>
      </c>
      <c r="C576" s="8" t="s">
        <v>930</v>
      </c>
      <c r="D576" s="8" t="s">
        <v>154</v>
      </c>
      <c r="E576" s="33">
        <v>1</v>
      </c>
      <c r="F576" s="8">
        <v>0</v>
      </c>
      <c r="G576" s="8" t="s">
        <v>228</v>
      </c>
      <c r="H576" s="8" t="s">
        <v>328</v>
      </c>
      <c r="I576" s="8">
        <v>28</v>
      </c>
      <c r="J576" s="8">
        <v>91</v>
      </c>
      <c r="K576" s="8">
        <v>117</v>
      </c>
      <c r="L576" s="16">
        <f>IF( 数据!L576&lt;=6,(数据!L576-1)*权重!B$48,              IF(数据!L576&lt;=12, 5*权重!B$48+(数据!L576-6)*权重!B$49,                              5*权重!B$48+6*权重!B$49+(数据!L576-12)*权重!B$51              )
 )</f>
        <v>3</v>
      </c>
      <c r="M576" s="16">
        <f>IF( 数据!M576&lt;=6,(数据!M576-1)*权重!C$48,              IF(数据!M576&lt;=12, 5*权重!C$48+(数据!M576-6)*权重!C$49,                              5*权重!C$48+6*权重!C$49+(数据!M576-12)*权重!C$51              )
 )</f>
        <v>2.5</v>
      </c>
      <c r="N576" s="16">
        <f>IF( 数据!N576&lt;=6,(数据!N576-1)*权重!D$48,              IF(数据!N576&lt;=12, 5*权重!D$48+(数据!N576-6)*权重!D$49,                              5*权重!D$48+6*权重!D$49+(数据!N576-12)*权重!D$51              )
 )</f>
        <v>-0.82999999999999985</v>
      </c>
      <c r="O576" s="16">
        <f>IF( 数据!O576&lt;=6,(数据!O576-1)*权重!E$48,              IF(数据!O576&lt;=12, 5*权重!E$48+(数据!O576-6)*权重!E$49,                              5*权重!E$48+6*权重!E$49+(数据!O576-12)*权重!E$51              )
 )</f>
        <v>0</v>
      </c>
      <c r="P576" s="16">
        <f>IF( 数据!P576&lt;=6,(数据!P576-1)*权重!F$48,              IF(数据!P576&lt;=12, 5*权重!F$48+(数据!P576-6)*权重!F$49,                              5*权重!F$48+6*权重!F$49+(数据!P576-12)*权重!F$51              )
 )</f>
        <v>-3.4999999999999996</v>
      </c>
      <c r="Q576" s="16">
        <f>IF( 数据!Q576&lt;=6,(数据!Q576-1)*权重!G$48,              IF(数据!Q576&lt;=12, 5*权重!G$48+(数据!Q576-6)*权重!G$49,                              5*权重!G$48+6*权重!G$49+(数据!Q576-12)*权重!G$51              )
 )</f>
        <v>0</v>
      </c>
      <c r="R576" s="16">
        <f>IF( 数据!R576&lt;=6,(数据!R576-1)*权重!H$48,              IF(数据!R576&lt;=12, 5*权重!H$48+(数据!R576-6)*权重!H$49,                              5*权重!H$48+6*权重!H$49+(数据!R576-12)*权重!H$51              )
 )</f>
        <v>0</v>
      </c>
      <c r="S576" s="16">
        <f>IF( 数据!S576&lt;=6,(数据!S576-1)*权重!I$48,              IF(数据!S576&lt;=12, 5*权重!I$48+(数据!S576-6)*权重!I$49,                              5*权重!I$48+6*权重!I$49+(数据!S576-12)*权重!I$51              )
 )</f>
        <v>9.0666666666666664</v>
      </c>
      <c r="T576" s="16">
        <f>IF( 数据!T576&lt;=6,(数据!T576-1)*权重!J$48,              IF(数据!T576&lt;=12, 5*权重!J$48+(数据!T576-6)*权重!J$49,                              5*权重!J$48+6*权重!J$49+(数据!T576-12)*权重!J$51              )
 )</f>
        <v>-0.20000000000000018</v>
      </c>
      <c r="U576" s="16">
        <f>IF( 数据!U576&lt;=6,(数据!U576-1)*权重!K$48,              IF(数据!U576&lt;=12, 5*权重!K$48+(数据!U576-6)*权重!K$49,                              5*权重!K$48+6*权重!K$49+(数据!U576-12)*权重!K$51              )
 )</f>
        <v>0</v>
      </c>
      <c r="V576" s="16">
        <f>IF( 数据!V576&lt;=6,(数据!V576-1)*权重!L$48,              IF(数据!V576&lt;=12, 5*权重!L$48+(数据!V576-6)*权重!L$49,                              5*权重!L$48+6*权重!L$49+(数据!V576-12)*权重!L$51              )
 )</f>
        <v>5.3000000000000007</v>
      </c>
      <c r="W576" s="16">
        <f>IF( 数据!W576&lt;=6,(数据!W576-1)*权重!M$48,              IF(数据!W576&lt;=12, 5*权重!M$48+(数据!W576-6)*权重!M$49,                              5*权重!M$48+6*权重!M$49+(数据!W576-12)*权重!M$51              )
 )</f>
        <v>-0.54999999999999993</v>
      </c>
      <c r="X576" s="16">
        <f>IF( 数据!X576&lt;=6,(数据!X576-1)*权重!N$48,              IF(数据!X576&lt;=12, 5*权重!N$48+(数据!X576-6)*权重!N$49,                              5*权重!N$48+6*权重!N$49+(数据!X576-12)*权重!N$51              )
 )</f>
        <v>2.2666666666666666</v>
      </c>
      <c r="Y576" s="16">
        <f>IF( 数据!Y576&lt;=6,(数据!Y576-1)*权重!O$48,              IF(数据!Y576&lt;=12, 5*权重!O$48+(数据!Y576-6)*权重!O$49,                              5*权重!O$48+6*权重!O$49+(数据!Y576-12)*权重!O$51              )
 )</f>
        <v>1.2</v>
      </c>
      <c r="Z576" s="16">
        <f>IF( 数据!Z576&lt;=6,(数据!Z576-1)*权重!P$48,              IF(数据!Z576&lt;=10, 5*权重!P$48+(数据!Z576-4)*权重!P$50,                              5*权重!P$48+4*权重!P$50+(数据!Z576-10)*权重!P$52              )  )</f>
        <v>-1.4750000000000001</v>
      </c>
      <c r="AA576" s="16">
        <f>IF( 数据!AA576&lt;=6,(数据!AA576-1)*权重!Q$48,              IF(数据!AA576&lt;=12, 5*权重!Q$48+(数据!AA576-6)*权重!Q$49,                              5*权重!Q$48+6*权重!Q$49+(数据!AA576-12)*权重!Q$51              )
 )</f>
        <v>4.5</v>
      </c>
      <c r="AB576" s="16">
        <f>IF( 数据!AB576&lt;=6,(数据!AB576-1)*权重!R$48,              IF(数据!AB576&lt;=10, 5*权重!R$48+(数据!AB576-4)*权重!R$50,                              5*权重!R$48+4*权重!R$50+(数据!AB576-10)*权重!R$52              )  )</f>
        <v>55.25</v>
      </c>
      <c r="AC576" s="16">
        <f>IF( 数据!AC576&lt;=6,(数据!AC576-1)*权重!S$48,              IF(数据!AC576&lt;=12, 5*权重!S$48+(数据!AC576-6)*权重!S$49,                              5*权重!S$48+6*权重!S$49+(数据!AC576-12)*权重!S$51              )
 )</f>
        <v>18.75</v>
      </c>
      <c r="AD576" s="16">
        <f>IF( 数据!AD576&lt;=6,(数据!AD576-1)*权重!T$48,              IF(数据!AD576&lt;=12, 5*权重!T$48+(数据!AD576-6)*权重!T$49,                              5*权重!T$48+6*权重!T$49+(数据!AD576-12)*权重!T$51              )
 )</f>
        <v>-6.666666666666643E-2</v>
      </c>
      <c r="AE576" s="16">
        <f>IF( 数据!AE576&lt;=6,(数据!AE576-1)*权重!U$48,              IF(数据!AE576&lt;=10, 5*权重!U$48+(数据!AE576-4)*权重!U$50,                              5*权重!U$48+4*权重!U$50+(数据!AE576-10)*权重!U$52              )  )</f>
        <v>-2.7249999999999996</v>
      </c>
      <c r="AF576" s="16">
        <f>IF( 数据!AF576&lt;=6,(数据!AF576-1)*权重!V$48,              IF(数据!AF576&lt;=10, 5*权重!V$48+(数据!AF576-4)*权重!V$50,                              5*权重!V$48+4*权重!V$50+(数据!AF576-10)*权重!V$52              )  )</f>
        <v>6.8250000000000011</v>
      </c>
      <c r="AG576" s="16">
        <f>IF( 数据!AG576&lt;=6,(数据!AG576-1)*权重!W$48,              IF(数据!AG576&lt;=12, 5*权重!W$48+(数据!AG576-6)*权重!W$49,                              5*权重!W$48+6*权重!W$49+(数据!AG576-12)*权重!W$51              )
 )</f>
        <v>5.7</v>
      </c>
      <c r="AH576" s="16">
        <f>IF( 数据!AH576&lt;=6,(数据!AH576-1)*权重!X$48,              IF(数据!AH576&lt;=10, 5*权重!X$48+(数据!AH576-4)*权重!X$50,                              5*权重!X$48+4*权重!X$50+(数据!AH576-10)*权重!X$52              )  )</f>
        <v>-0.27500000000000002</v>
      </c>
      <c r="AI576" s="16">
        <f>IF( 数据!AI576&lt;=6,(数据!AI576-1)*权重!Y$48,              IF(数据!AI576&lt;=12, 5*权重!Y$48+(数据!AI576-6)*权重!Y$49,                              5*权重!Y$48+6*权重!Y$49+(数据!AI576-12)*权重!Y$51              )
 )</f>
        <v>0.13333333333333336</v>
      </c>
      <c r="AJ576" s="16">
        <f>IF( 数据!AJ576&lt;=6,(数据!AJ576-1)*权重!Z$48,              IF(数据!AJ576&lt;=10, 5*权重!Z$48+(数据!AJ576-4)*权重!Z$50,                              5*权重!Z$48+4*权重!Z$50+(数据!AJ576-10)*权重!Z$52              )  )</f>
        <v>7.4875000000000007</v>
      </c>
      <c r="AK576" s="16">
        <f>IF( 数据!AK576&lt;=6,(数据!AK576-1)*权重!AA$48,              IF(数据!AK576&lt;=10, 5*权重!AA$48+(数据!AK576-4)*权重!AA$50,                              5*权重!AA$48+4*权重!AA$50+(数据!AK576-10)*权重!AA$52              )  )</f>
        <v>-1.2750000000000001</v>
      </c>
      <c r="AL576" s="16">
        <f>IF( 数据!AL576&lt;=6,(数据!AL576-1)*权重!AB$48,              IF(数据!AL576&lt;=12, 5*权重!AB$48+(数据!AL576-6)*权重!AB$49,                              5*权重!AB$48+6*权重!AB$49+(数据!AL576-12)*权重!AB$51              )
 )</f>
        <v>11.716666666666665</v>
      </c>
      <c r="AM576" s="16">
        <f>IF( 数据!AM576&lt;=6,(数据!AM576-1)*权重!AC$48,              IF(数据!AM576&lt;=12, 5*权重!AC$48+(数据!AM576-6)*权重!AC$49,                              5*权重!AC$48+6*权重!AC$49+(数据!AM576-12)*权重!AC$51              )
 )</f>
        <v>8.2333333333333343</v>
      </c>
      <c r="AN576" s="16">
        <f>IF( 数据!AN576&lt;=6,(数据!AN576-1)*权重!AD$48,              IF(数据!AN576&lt;=12, 5*权重!AD$48+(数据!AN576-6)*权重!AD$49,                              5*权重!AD$48+6*权重!AD$49+(数据!AN576-12)*权重!AD$51              )
 )</f>
        <v>39.041666666666664</v>
      </c>
      <c r="AO576" s="16">
        <f>IF( 数据!AO576&lt;=6,(数据!AO576-1)*权重!AE$48,              IF(数据!AO576&lt;=12, 5*权重!AE$48+(数据!AO576-6)*权重!AE$49,                              5*权重!AE$48+6*权重!AE$49+(数据!AO576-12)*权重!AE$51              )
 )</f>
        <v>15.1</v>
      </c>
      <c r="AP576" s="16">
        <f>IF( 数据!AP576&lt;=6,(数据!AP576-1)*权重!AF$48,              IF(数据!AP576&lt;=12, 5*权重!AF$48+(数据!AP576-6)*权重!AF$49,                              5*权重!AF$48+6*权重!AF$49+(数据!AP576-12)*权重!AF$51              )
 )</f>
        <v>14.5</v>
      </c>
      <c r="AQ576" s="16">
        <f>IF( 数据!AQ576&lt;=6,(数据!AQ576-1)*权重!AG$48,              IF(数据!AQ576&lt;=12, 5*权重!AG$48+(数据!AQ576-6)*权重!AG$49,                              5*权重!AG$48+6*权重!AG$49+(数据!AQ576-12)*权重!AG$51              )
 )</f>
        <v>16.966666666666669</v>
      </c>
      <c r="AR576" s="16">
        <f>IF( 数据!AR576&lt;=6,(数据!AR576-1)*权重!AH$48,              IF(数据!AR576&lt;=12, 5*权重!AH$48+(数据!AR576-6)*权重!AH$49,                              5*权重!AH$48+6*权重!AH$49+(数据!AR576-12)*权重!AH$51              )
 )</f>
        <v>11.716666666666665</v>
      </c>
      <c r="AS576" s="16">
        <f>IF( 数据!AS576&lt;=6,(数据!AS576-1)*权重!AI$48,              IF(数据!AS576&lt;=12, 5*权重!AI$48+(数据!AS576-6)*权重!AI$49,                              5*权重!AI$48+6*权重!AI$49+(数据!AS576-12)*权重!AI$51              )
 )</f>
        <v>6.6500000000000012</v>
      </c>
      <c r="AT576" s="16">
        <f>IF( 数据!AT576&lt;=6,(数据!AT576-1)*权重!AJ$48,              IF(数据!AT576&lt;=12, 5*权重!AJ$48+(数据!AT576-6)*权重!AJ$49,                              5*权重!AJ$48+6*权重!AJ$49+(数据!AT576-12)*权重!AJ$51              )
 )</f>
        <v>42.083333333333336</v>
      </c>
      <c r="AU576" s="16">
        <f>IF( 数据!AU576&lt;=6,(数据!AU576-1)*权重!AK$48,              IF(数据!AU576&lt;=12, 5*权重!AK$48+(数据!AU576-6)*权重!AK$49,                              5*权重!AK$48+6*权重!AK$49+(数据!AU576-12)*权重!AK$51              )
 )</f>
        <v>13.899999999999999</v>
      </c>
      <c r="AV576" s="16">
        <f>IF( 数据!AV576&lt;=6,(数据!AV576-1)*权重!AL$48,              IF(数据!AV576&lt;=10, 5*权重!AL$48+(数据!AV576-4)*权重!AL$50,                              5*权重!AL$48+4*权重!AL$50+(数据!AV576-10)*权重!AL$52              )  )</f>
        <v>2.2999999999999998</v>
      </c>
      <c r="AW576" s="16">
        <f>IF( 数据!AW576&lt;=6,(数据!AW576-1)*权重!AM$48,              IF(数据!AW576&lt;=10, 5*权重!AM$48+(数据!AW576-4)*权重!AM$50,                              5*权重!AM$48+4*权重!AM$50+(数据!AW576-10)*权重!AM$52              )  )</f>
        <v>3.45</v>
      </c>
      <c r="AX576" s="16">
        <f>IF( 数据!AX576&lt;=6,(数据!AX576-1)*权重!AN$48,              IF(数据!AX576&lt;=10, 5*权重!AN$48+(数据!AX576-4)*权重!AN$50,                              5*权重!AN$48+4*权重!AN$50+(数据!AX576-10)*权重!AN$52              )  )</f>
        <v>22.912499999999998</v>
      </c>
      <c r="AY576" s="8">
        <v>1</v>
      </c>
      <c r="AZ576" s="8">
        <v>2</v>
      </c>
      <c r="BA576" s="8">
        <v>2</v>
      </c>
      <c r="BB576" s="8">
        <v>2</v>
      </c>
      <c r="BC576" s="8">
        <v>3</v>
      </c>
      <c r="BD576" s="8">
        <v>1</v>
      </c>
      <c r="BE576" s="8">
        <v>1</v>
      </c>
      <c r="BF576" s="8">
        <v>2</v>
      </c>
      <c r="BG576" s="8">
        <v>3</v>
      </c>
      <c r="BH576" s="8">
        <v>3</v>
      </c>
      <c r="BI576" s="8">
        <v>3</v>
      </c>
      <c r="BJ576" s="8" t="s">
        <v>26</v>
      </c>
      <c r="BK576" s="8" t="s">
        <v>20</v>
      </c>
      <c r="BL576" s="8">
        <v>13</v>
      </c>
      <c r="BM576" s="8" t="s">
        <v>26</v>
      </c>
      <c r="BN576" s="8"/>
      <c r="BO576" s="8">
        <v>5</v>
      </c>
      <c r="BP576" s="34">
        <v>46203</v>
      </c>
      <c r="BQ576" s="8" t="s">
        <v>21</v>
      </c>
      <c r="BR576" s="8" t="s">
        <v>156</v>
      </c>
    </row>
    <row r="577" spans="1:70" ht="15.5" thickBot="1" x14ac:dyDescent="0.35">
      <c r="A577" s="8" t="s">
        <v>26</v>
      </c>
      <c r="B577" s="16">
        <f t="shared" si="22"/>
        <v>387.03000000000003</v>
      </c>
      <c r="C577" s="8" t="s">
        <v>931</v>
      </c>
      <c r="D577" s="8" t="s">
        <v>154</v>
      </c>
      <c r="E577" s="33">
        <v>1</v>
      </c>
      <c r="F577" s="8">
        <v>0</v>
      </c>
      <c r="G577" s="8" t="s">
        <v>157</v>
      </c>
      <c r="H577" s="8" t="s">
        <v>31</v>
      </c>
      <c r="I577" s="8">
        <v>33</v>
      </c>
      <c r="J577" s="8">
        <v>147</v>
      </c>
      <c r="K577" s="8">
        <v>154</v>
      </c>
      <c r="L577" s="16">
        <f>IF( 数据!L577&lt;=6,(数据!L577-1)*权重!B$48,              IF(数据!L577&lt;=12, 5*权重!B$48+(数据!L577-6)*权重!B$49,                              5*权重!B$48+6*权重!B$49+(数据!L577-12)*权重!B$51              )
 )</f>
        <v>3.9333333333333331</v>
      </c>
      <c r="M577" s="16">
        <f>IF( 数据!M577&lt;=6,(数据!M577-1)*权重!C$48,              IF(数据!M577&lt;=12, 5*权重!C$48+(数据!M577-6)*权重!C$49,                              5*权重!C$48+6*权重!C$49+(数据!M577-12)*权重!C$51              )
 )</f>
        <v>2.5</v>
      </c>
      <c r="N577" s="16">
        <f>IF( 数据!N577&lt;=6,(数据!N577-1)*权重!D$48,              IF(数据!N577&lt;=12, 5*权重!D$48+(数据!N577-6)*权重!D$49,                              5*权重!D$48+6*权重!D$49+(数据!N577-12)*权重!D$51              )
 )</f>
        <v>0.27</v>
      </c>
      <c r="O577" s="16">
        <f>IF( 数据!O577&lt;=6,(数据!O577-1)*权重!E$48,              IF(数据!O577&lt;=12, 5*权重!E$48+(数据!O577-6)*权重!E$49,                              5*权重!E$48+6*权重!E$49+(数据!O577-12)*权重!E$51              )
 )</f>
        <v>0</v>
      </c>
      <c r="P577" s="16">
        <f>IF( 数据!P577&lt;=6,(数据!P577-1)*权重!F$48,              IF(数据!P577&lt;=12, 5*权重!F$48+(数据!P577-6)*权重!F$49,                              5*权重!F$48+6*权重!F$49+(数据!P577-12)*权重!F$51              )
 )</f>
        <v>-3.1166666666666663</v>
      </c>
      <c r="Q577" s="16">
        <f>IF( 数据!Q577&lt;=6,(数据!Q577-1)*权重!G$48,              IF(数据!Q577&lt;=12, 5*权重!G$48+(数据!Q577-6)*权重!G$49,                              5*权重!G$48+6*权重!G$49+(数据!Q577-12)*权重!G$51              )
 )</f>
        <v>0</v>
      </c>
      <c r="R577" s="16">
        <f>IF( 数据!R577&lt;=6,(数据!R577-1)*权重!H$48,              IF(数据!R577&lt;=12, 5*权重!H$48+(数据!R577-6)*权重!H$49,                              5*权重!H$48+6*权重!H$49+(数据!R577-12)*权重!H$51              )
 )</f>
        <v>0</v>
      </c>
      <c r="S577" s="16">
        <f>IF( 数据!S577&lt;=6,(数据!S577-1)*权重!I$48,              IF(数据!S577&lt;=12, 5*权重!I$48+(数据!S577-6)*权重!I$49,                              5*权重!I$48+6*权重!I$49+(数据!S577-12)*权重!I$51              )
 )</f>
        <v>10.6</v>
      </c>
      <c r="T577" s="16">
        <f>IF( 数据!T577&lt;=6,(数据!T577-1)*权重!J$48,              IF(数据!T577&lt;=12, 5*权重!J$48+(数据!T577-6)*权重!J$49,                              5*权重!J$48+6*权重!J$49+(数据!T577-12)*权重!J$51              )
 )</f>
        <v>1.7999999999999998</v>
      </c>
      <c r="U577" s="16">
        <f>IF( 数据!U577&lt;=6,(数据!U577-1)*权重!K$48,              IF(数据!U577&lt;=12, 5*权重!K$48+(数据!U577-6)*权重!K$49,                              5*权重!K$48+6*权重!K$49+(数据!U577-12)*权重!K$51              )
 )</f>
        <v>0</v>
      </c>
      <c r="V577" s="16">
        <f>IF( 数据!V577&lt;=6,(数据!V577-1)*权重!L$48,              IF(数据!V577&lt;=12, 5*权重!L$48+(数据!V577-6)*权重!L$49,                              5*权重!L$48+6*权重!L$49+(数据!V577-12)*权重!L$51              )
 )</f>
        <v>5.3000000000000007</v>
      </c>
      <c r="W577" s="16">
        <f>IF( 数据!W577&lt;=6,(数据!W577-1)*权重!M$48,              IF(数据!W577&lt;=12, 5*权重!M$48+(数据!W577-6)*权重!M$49,                              5*权重!M$48+6*权重!M$49+(数据!W577-12)*权重!M$51              )
 )</f>
        <v>0.1333333333333333</v>
      </c>
      <c r="X577" s="16">
        <f>IF( 数据!X577&lt;=6,(数据!X577-1)*权重!N$48,              IF(数据!X577&lt;=12, 5*权重!N$48+(数据!X577-6)*权重!N$49,                              5*权重!N$48+6*权重!N$49+(数据!X577-12)*权重!N$51              )
 )</f>
        <v>2.2666666666666666</v>
      </c>
      <c r="Y577" s="16">
        <f>IF( 数据!Y577&lt;=6,(数据!Y577-1)*权重!O$48,              IF(数据!Y577&lt;=12, 5*权重!O$48+(数据!Y577-6)*权重!O$49,                              5*权重!O$48+6*权重!O$49+(数据!Y577-12)*权重!O$51              )
 )</f>
        <v>0.96</v>
      </c>
      <c r="Z577" s="16">
        <f>IF( 数据!Z577&lt;=6,(数据!Z577-1)*权重!P$48,              IF(数据!Z577&lt;=10, 5*权重!P$48+(数据!Z577-4)*权重!P$50,                              5*权重!P$48+4*权重!P$50+(数据!Z577-10)*权重!P$52              )  )</f>
        <v>-1.6</v>
      </c>
      <c r="AA577" s="16">
        <f>IF( 数据!AA577&lt;=6,(数据!AA577-1)*权重!Q$48,              IF(数据!AA577&lt;=12, 5*权重!Q$48+(数据!AA577-6)*权重!Q$49,                              5*权重!Q$48+6*权重!Q$49+(数据!AA577-12)*权重!Q$51              )
 )</f>
        <v>7.1666666666666661</v>
      </c>
      <c r="AB577" s="16">
        <f>IF( 数据!AB577&lt;=6,(数据!AB577-1)*权重!R$48,              IF(数据!AB577&lt;=10, 5*权重!R$48+(数据!AB577-4)*权重!R$50,                              5*权重!R$48+4*权重!R$50+(数据!AB577-10)*权重!R$52              )  )</f>
        <v>56</v>
      </c>
      <c r="AC577" s="16">
        <f>IF( 数据!AC577&lt;=6,(数据!AC577-1)*权重!S$48,              IF(数据!AC577&lt;=12, 5*权重!S$48+(数据!AC577-6)*权重!S$49,                              5*权重!S$48+6*权重!S$49+(数据!AC577-12)*权重!S$51              )
 )</f>
        <v>22.233333333333334</v>
      </c>
      <c r="AD577" s="16">
        <f>IF( 数据!AD577&lt;=6,(数据!AD577-1)*权重!T$48,              IF(数据!AD577&lt;=12, 5*权重!T$48+(数据!AD577-6)*权重!T$49,                              5*权重!T$48+6*权重!T$49+(数据!AD577-12)*权重!T$51              )
 )</f>
        <v>-0.13333333333333286</v>
      </c>
      <c r="AE577" s="16">
        <f>IF( 数据!AE577&lt;=6,(数据!AE577-1)*权重!U$48,              IF(数据!AE577&lt;=10, 5*权重!U$48+(数据!AE577-4)*权重!U$50,                              5*权重!U$48+4*权重!U$50+(数据!AE577-10)*权重!U$52              )  )</f>
        <v>-0.5999999999999992</v>
      </c>
      <c r="AF577" s="16">
        <f>IF( 数据!AF577&lt;=6,(数据!AF577-1)*权重!V$48,              IF(数据!AF577&lt;=10, 5*权重!V$48+(数据!AF577-4)*权重!V$50,                              5*权重!V$48+4*权重!V$50+(数据!AF577-10)*权重!V$52              )  )</f>
        <v>7.0875000000000004</v>
      </c>
      <c r="AG577" s="16">
        <f>IF( 数据!AG577&lt;=6,(数据!AG577-1)*权重!W$48,              IF(数据!AG577&lt;=12, 5*权重!W$48+(数据!AG577-6)*权重!W$49,                              5*权重!W$48+6*权重!W$49+(数据!AG577-12)*权重!W$51              )
 )</f>
        <v>3.3</v>
      </c>
      <c r="AH577" s="16">
        <f>IF( 数据!AH577&lt;=6,(数据!AH577-1)*权重!X$48,              IF(数据!AH577&lt;=10, 5*权重!X$48+(数据!AH577-4)*权重!X$50,                              5*权重!X$48+4*权重!X$50+(数据!AH577-10)*权重!X$52              )  )</f>
        <v>6.25E-2</v>
      </c>
      <c r="AI577" s="16">
        <f>IF( 数据!AI577&lt;=6,(数据!AI577-1)*权重!Y$48,              IF(数据!AI577&lt;=12, 5*权重!Y$48+(数据!AI577-6)*权重!Y$49,                              5*权重!Y$48+6*权重!Y$49+(数据!AI577-12)*权重!Y$51              )
 )</f>
        <v>0.16666666666666669</v>
      </c>
      <c r="AJ577" s="16">
        <f>IF( 数据!AJ577&lt;=6,(数据!AJ577-1)*权重!Z$48,              IF(数据!AJ577&lt;=10, 5*权重!Z$48+(数据!AJ577-4)*权重!Z$50,                              5*权重!Z$48+4*权重!Z$50+(数据!AJ577-10)*权重!Z$52              )  )</f>
        <v>9.25</v>
      </c>
      <c r="AK577" s="16">
        <f>IF( 数据!AK577&lt;=6,(数据!AK577-1)*权重!AA$48,              IF(数据!AK577&lt;=10, 5*权重!AA$48+(数据!AK577-4)*权重!AA$50,                              5*权重!AA$48+4*权重!AA$50+(数据!AK577-10)*权重!AA$52              )  )</f>
        <v>-0.57500000000000018</v>
      </c>
      <c r="AL577" s="16">
        <f>IF( 数据!AL577&lt;=6,(数据!AL577-1)*权重!AB$48,              IF(数据!AL577&lt;=12, 5*权重!AB$48+(数据!AL577-6)*权重!AB$49,                              5*权重!AB$48+6*权重!AB$49+(数据!AL577-12)*权重!AB$51              )
 )</f>
        <v>15.3</v>
      </c>
      <c r="AM577" s="16">
        <f>IF( 数据!AM577&lt;=6,(数据!AM577-1)*权重!AC$48,              IF(数据!AM577&lt;=12, 5*权重!AC$48+(数据!AM577-6)*权重!AC$49,                              5*权重!AC$48+6*权重!AC$49+(数据!AM577-12)*权重!AC$51              )
 )</f>
        <v>9.6</v>
      </c>
      <c r="AN577" s="16">
        <f>IF( 数据!AN577&lt;=6,(数据!AN577-1)*权重!AD$48,              IF(数据!AN577&lt;=12, 5*权重!AD$48+(数据!AN577-6)*权重!AD$49,                              5*权重!AD$48+6*权重!AD$49+(数据!AN577-12)*权重!AD$51              )
 )</f>
        <v>53.458333333333329</v>
      </c>
      <c r="AO577" s="16">
        <f>IF( 数据!AO577&lt;=6,(数据!AO577-1)*权重!AE$48,              IF(数据!AO577&lt;=12, 5*权重!AE$48+(数据!AO577-6)*权重!AE$49,                              5*权重!AE$48+6*权重!AE$49+(数据!AO577-12)*权重!AE$51              )
 )</f>
        <v>20.3</v>
      </c>
      <c r="AP577" s="16">
        <f>IF( 数据!AP577&lt;=6,(数据!AP577-1)*权重!AF$48,              IF(数据!AP577&lt;=12, 5*权重!AF$48+(数据!AP577-6)*权重!AF$49,                              5*权重!AF$48+6*权重!AF$49+(数据!AP577-12)*权重!AF$51              )
 )</f>
        <v>13.833333333333334</v>
      </c>
      <c r="AQ577" s="16">
        <f>IF( 数据!AQ577&lt;=6,(数据!AQ577-1)*权重!AG$48,              IF(数据!AQ577&lt;=12, 5*权重!AG$48+(数据!AQ577-6)*权重!AG$49,                              5*权重!AG$48+6*权重!AG$49+(数据!AQ577-12)*权重!AG$51              )
 )</f>
        <v>19.350000000000001</v>
      </c>
      <c r="AR577" s="16">
        <f>IF( 数据!AR577&lt;=6,(数据!AR577-1)*权重!AH$48,              IF(数据!AR577&lt;=12, 5*权重!AH$48+(数据!AR577-6)*权重!AH$49,                              5*权重!AH$48+6*权重!AH$49+(数据!AR577-12)*权重!AH$51              )
 )</f>
        <v>10.033333333333333</v>
      </c>
      <c r="AS577" s="16">
        <f>IF( 数据!AS577&lt;=6,(数据!AS577-1)*权重!AI$48,              IF(数据!AS577&lt;=12, 5*权重!AI$48+(数据!AS577-6)*权重!AI$49,                              5*权重!AI$48+6*权重!AI$49+(数据!AS577-12)*权重!AI$51              )
 )</f>
        <v>7.6000000000000014</v>
      </c>
      <c r="AT577" s="16">
        <f>IF( 数据!AT577&lt;=6,(数据!AT577-1)*权重!AJ$48,              IF(数据!AT577&lt;=12, 5*权重!AJ$48+(数据!AT577-6)*权重!AJ$49,                              5*权重!AJ$48+6*权重!AJ$49+(数据!AT577-12)*权重!AJ$51              )
 )</f>
        <v>67</v>
      </c>
      <c r="AU577" s="16">
        <f>IF( 数据!AU577&lt;=6,(数据!AU577-1)*权重!AK$48,              IF(数据!AU577&lt;=12, 5*权重!AK$48+(数据!AU577-6)*权重!AK$49,                              5*权重!AK$48+6*权重!AK$49+(数据!AU577-12)*权重!AK$51              )
 )</f>
        <v>14.2</v>
      </c>
      <c r="AV577" s="16">
        <f>IF( 数据!AV577&lt;=6,(数据!AV577-1)*权重!AL$48,              IF(数据!AV577&lt;=10, 5*权重!AL$48+(数据!AV577-4)*权重!AL$50,                              5*权重!AL$48+4*权重!AL$50+(数据!AV577-10)*权重!AL$52              )  )</f>
        <v>3.8250000000000002</v>
      </c>
      <c r="AW577" s="16">
        <f>IF( 数据!AW577&lt;=6,(数据!AW577-1)*权重!AM$48,              IF(数据!AW577&lt;=10, 5*权重!AM$48+(数据!AW577-4)*权重!AM$50,                              5*权重!AM$48+4*权重!AM$50+(数据!AW577-10)*权重!AM$52              )  )</f>
        <v>4.5750000000000002</v>
      </c>
      <c r="AX577" s="16">
        <f>IF( 数据!AX577&lt;=6,(数据!AX577-1)*权重!AN$48,              IF(数据!AX577&lt;=10, 5*权重!AN$48+(数据!AX577-4)*权重!AN$50,                              5*权重!AN$48+4*权重!AN$50+(数据!AX577-10)*权重!AN$52              )  )</f>
        <v>20.95</v>
      </c>
      <c r="AY577" s="8">
        <v>1</v>
      </c>
      <c r="AZ577" s="8">
        <v>1</v>
      </c>
      <c r="BA577" s="8">
        <v>3</v>
      </c>
      <c r="BB577" s="8">
        <v>1</v>
      </c>
      <c r="BC577" s="8">
        <v>3</v>
      </c>
      <c r="BD577" s="8">
        <v>2</v>
      </c>
      <c r="BE577" s="8">
        <v>1</v>
      </c>
      <c r="BF577" s="8">
        <v>1</v>
      </c>
      <c r="BG577" s="8">
        <v>3</v>
      </c>
      <c r="BH577" s="8">
        <v>2</v>
      </c>
      <c r="BI577" s="8">
        <v>2</v>
      </c>
      <c r="BJ577" s="8" t="s">
        <v>26</v>
      </c>
      <c r="BK577" s="8" t="s">
        <v>20</v>
      </c>
      <c r="BL577" s="8">
        <v>15</v>
      </c>
      <c r="BM577" s="8" t="s">
        <v>26</v>
      </c>
      <c r="BN577" s="8"/>
      <c r="BO577" s="8">
        <v>23</v>
      </c>
      <c r="BP577" s="34">
        <v>46568</v>
      </c>
      <c r="BQ577" s="8" t="s">
        <v>21</v>
      </c>
      <c r="BR577" s="8" t="s">
        <v>156</v>
      </c>
    </row>
    <row r="578" spans="1:70" ht="15.5" thickBot="1" x14ac:dyDescent="0.35">
      <c r="A578" s="8" t="s">
        <v>26</v>
      </c>
      <c r="B578" s="16">
        <f t="shared" si="22"/>
        <v>403.90749999999997</v>
      </c>
      <c r="C578" s="8" t="s">
        <v>932</v>
      </c>
      <c r="D578" s="8" t="s">
        <v>154</v>
      </c>
      <c r="E578" s="33">
        <v>1</v>
      </c>
      <c r="F578" s="8">
        <v>0</v>
      </c>
      <c r="G578" s="8" t="s">
        <v>29</v>
      </c>
      <c r="H578" s="8" t="s">
        <v>31</v>
      </c>
      <c r="I578" s="8">
        <v>30</v>
      </c>
      <c r="J578" s="8">
        <v>139</v>
      </c>
      <c r="K578" s="8">
        <v>145</v>
      </c>
      <c r="L578" s="16">
        <f>IF( 数据!L578&lt;=6,(数据!L578-1)*权重!B$48,              IF(数据!L578&lt;=12, 5*权重!B$48+(数据!L578-6)*权重!B$49,                              5*权重!B$48+6*权重!B$49+(数据!L578-12)*权重!B$51              )
 )</f>
        <v>3.4666666666666668</v>
      </c>
      <c r="M578" s="16">
        <f>IF( 数据!M578&lt;=6,(数据!M578-1)*权重!C$48,              IF(数据!M578&lt;=12, 5*权重!C$48+(数据!M578-6)*权重!C$49,                              5*权重!C$48+6*权重!C$49+(数据!M578-12)*权重!C$51              )
 )</f>
        <v>2.9</v>
      </c>
      <c r="N578" s="16">
        <f>IF( 数据!N578&lt;=6,(数据!N578-1)*权重!D$48,              IF(数据!N578&lt;=12, 5*权重!D$48+(数据!N578-6)*权重!D$49,                              5*权重!D$48+6*权重!D$49+(数据!N578-12)*权重!D$51              )
 )</f>
        <v>0.27</v>
      </c>
      <c r="O578" s="16">
        <f>IF( 数据!O578&lt;=6,(数据!O578-1)*权重!E$48,              IF(数据!O578&lt;=12, 5*权重!E$48+(数据!O578-6)*权重!E$49,                              5*权重!E$48+6*权重!E$49+(数据!O578-12)*权重!E$51              )
 )</f>
        <v>0</v>
      </c>
      <c r="P578" s="16">
        <f>IF( 数据!P578&lt;=6,(数据!P578-1)*权重!F$48,              IF(数据!P578&lt;=12, 5*权重!F$48+(数据!P578-6)*权重!F$49,                              5*权重!F$48+6*权重!F$49+(数据!P578-12)*权重!F$51              )
 )</f>
        <v>-3.1166666666666663</v>
      </c>
      <c r="Q578" s="16">
        <f>IF( 数据!Q578&lt;=6,(数据!Q578-1)*权重!G$48,              IF(数据!Q578&lt;=12, 5*权重!G$48+(数据!Q578-6)*权重!G$49,                              5*权重!G$48+6*权重!G$49+(数据!Q578-12)*权重!G$51              )
 )</f>
        <v>0</v>
      </c>
      <c r="R578" s="16">
        <f>IF( 数据!R578&lt;=6,(数据!R578-1)*权重!H$48,              IF(数据!R578&lt;=12, 5*权重!H$48+(数据!R578-6)*权重!H$49,                              5*权重!H$48+6*权重!H$49+(数据!R578-12)*权重!H$51              )
 )</f>
        <v>0</v>
      </c>
      <c r="S578" s="16">
        <f>IF( 数据!S578&lt;=6,(数据!S578-1)*权重!I$48,              IF(数据!S578&lt;=12, 5*权重!I$48+(数据!S578-6)*权重!I$49,                              5*权重!I$48+6*权重!I$49+(数据!S578-12)*权重!I$51              )
 )</f>
        <v>16.566666666666666</v>
      </c>
      <c r="T578" s="16">
        <f>IF( 数据!T578&lt;=6,(数据!T578-1)*权重!J$48,              IF(数据!T578&lt;=12, 5*权重!J$48+(数据!T578-6)*权重!J$49,                              5*权重!J$48+6*权重!J$49+(数据!T578-12)*权重!J$51              )
 )</f>
        <v>1.7999999999999998</v>
      </c>
      <c r="U578" s="16">
        <f>IF( 数据!U578&lt;=6,(数据!U578-1)*权重!K$48,              IF(数据!U578&lt;=12, 5*权重!K$48+(数据!U578-6)*权重!K$49,                              5*权重!K$48+6*权重!K$49+(数据!U578-12)*权重!K$51              )
 )</f>
        <v>0</v>
      </c>
      <c r="V578" s="16">
        <f>IF( 数据!V578&lt;=6,(数据!V578-1)*权重!L$48,              IF(数据!V578&lt;=12, 5*权重!L$48+(数据!V578-6)*权重!L$49,                              5*权重!L$48+6*权重!L$49+(数据!V578-12)*权重!L$51              )
 )</f>
        <v>5.3000000000000007</v>
      </c>
      <c r="W578" s="16">
        <f>IF( 数据!W578&lt;=6,(数据!W578-1)*权重!M$48,              IF(数据!W578&lt;=12, 5*权重!M$48+(数据!W578-6)*权重!M$49,                              5*权重!M$48+6*权重!M$49+(数据!W578-12)*权重!M$51              )
 )</f>
        <v>0.1333333333333333</v>
      </c>
      <c r="X578" s="16">
        <f>IF( 数据!X578&lt;=6,(数据!X578-1)*权重!N$48,              IF(数据!X578&lt;=12, 5*权重!N$48+(数据!X578-6)*权重!N$49,                              5*权重!N$48+6*权重!N$49+(数据!X578-12)*权重!N$51              )
 )</f>
        <v>2.7333333333333329</v>
      </c>
      <c r="Y578" s="16">
        <f>IF( 数据!Y578&lt;=6,(数据!Y578-1)*权重!O$48,              IF(数据!Y578&lt;=12, 5*权重!O$48+(数据!Y578-6)*权重!O$49,                              5*权重!O$48+6*权重!O$49+(数据!Y578-12)*权重!O$51              )
 )</f>
        <v>1.2833333333333332</v>
      </c>
      <c r="Z578" s="16">
        <f>IF( 数据!Z578&lt;=6,(数据!Z578-1)*权重!P$48,              IF(数据!Z578&lt;=10, 5*权重!P$48+(数据!Z578-4)*权重!P$50,                              5*权重!P$48+4*权重!P$50+(数据!Z578-10)*权重!P$52              )  )</f>
        <v>-1.4750000000000001</v>
      </c>
      <c r="AA578" s="16">
        <f>IF( 数据!AA578&lt;=6,(数据!AA578-1)*权重!Q$48,              IF(数据!AA578&lt;=12, 5*权重!Q$48+(数据!AA578-6)*权重!Q$49,                              5*权重!Q$48+6*权重!Q$49+(数据!AA578-12)*权重!Q$51              )
 )</f>
        <v>5.833333333333333</v>
      </c>
      <c r="AB578" s="16">
        <f>IF( 数据!AB578&lt;=6,(数据!AB578-1)*权重!R$48,              IF(数据!AB578&lt;=10, 5*权重!R$48+(数据!AB578-4)*权重!R$50,                              5*权重!R$48+4*权重!R$50+(数据!AB578-10)*权重!R$52              )  )</f>
        <v>56</v>
      </c>
      <c r="AC578" s="16">
        <f>IF( 数据!AC578&lt;=6,(数据!AC578-1)*权重!S$48,              IF(数据!AC578&lt;=12, 5*权重!S$48+(数据!AC578-6)*权重!S$49,                              5*权重!S$48+6*权重!S$49+(数据!AC578-12)*权重!S$51              )
 )</f>
        <v>20.183333333333334</v>
      </c>
      <c r="AD578" s="16">
        <f>IF( 数据!AD578&lt;=6,(数据!AD578-1)*权重!T$48,              IF(数据!AD578&lt;=12, 5*权重!T$48+(数据!AD578-6)*权重!T$49,                              5*权重!T$48+6*权重!T$49+(数据!AD578-12)*权重!T$51              )
 )</f>
        <v>-0.86666666666666625</v>
      </c>
      <c r="AE578" s="16">
        <f>IF( 数据!AE578&lt;=6,(数据!AE578-1)*权重!U$48,              IF(数据!AE578&lt;=10, 5*权重!U$48+(数据!AE578-4)*权重!U$50,                              5*权重!U$48+4*权重!U$50+(数据!AE578-10)*权重!U$52              )  )</f>
        <v>-0.99999999999999956</v>
      </c>
      <c r="AF578" s="16">
        <f>IF( 数据!AF578&lt;=6,(数据!AF578-1)*权重!V$48,              IF(数据!AF578&lt;=10, 5*权重!V$48+(数据!AF578-4)*权重!V$50,                              5*权重!V$48+4*权重!V$50+(数据!AF578-10)*权重!V$52              )  )</f>
        <v>6.8250000000000011</v>
      </c>
      <c r="AG578" s="16">
        <f>IF( 数据!AG578&lt;=6,(数据!AG578-1)*权重!W$48,              IF(数据!AG578&lt;=12, 5*权重!W$48+(数据!AG578-6)*权重!W$49,                              5*权重!W$48+6*权重!W$49+(数据!AG578-12)*权重!W$51              )
 )</f>
        <v>3.3</v>
      </c>
      <c r="AH578" s="16">
        <f>IF( 数据!AH578&lt;=6,(数据!AH578-1)*权重!X$48,              IF(数据!AH578&lt;=10, 5*权重!X$48+(数据!AH578-4)*权重!X$50,                              5*权重!X$48+4*权重!X$50+(数据!AH578-10)*权重!X$52              )  )</f>
        <v>-0.16249999999999998</v>
      </c>
      <c r="AI578" s="16">
        <f>IF( 数据!AI578&lt;=6,(数据!AI578-1)*权重!Y$48,              IF(数据!AI578&lt;=12, 5*权重!Y$48+(数据!AI578-6)*权重!Y$49,                              5*权重!Y$48+6*权重!Y$49+(数据!AI578-12)*权重!Y$51              )
 )</f>
        <v>0.13333333333333336</v>
      </c>
      <c r="AJ578" s="16">
        <f>IF( 数据!AJ578&lt;=6,(数据!AJ578-1)*权重!Z$48,              IF(数据!AJ578&lt;=10, 5*权重!Z$48+(数据!AJ578-4)*权重!Z$50,                              5*权重!Z$48+4*权重!Z$50+(数据!AJ578-10)*权重!Z$52              )  )</f>
        <v>9.25</v>
      </c>
      <c r="AK578" s="16">
        <f>IF( 数据!AK578&lt;=6,(数据!AK578-1)*权重!AA$48,              IF(数据!AK578&lt;=10, 5*权重!AA$48+(数据!AK578-4)*权重!AA$50,                              5*权重!AA$48+4*权重!AA$50+(数据!AK578-10)*权重!AA$52              )  )</f>
        <v>-1.1000000000000001</v>
      </c>
      <c r="AL578" s="16">
        <f>IF( 数据!AL578&lt;=6,(数据!AL578-1)*权重!AB$48,              IF(数据!AL578&lt;=12, 5*权重!AB$48+(数据!AL578-6)*权重!AB$49,                              5*权重!AB$48+6*权重!AB$49+(数据!AL578-12)*权重!AB$51              )
 )</f>
        <v>13.5</v>
      </c>
      <c r="AM578" s="16">
        <f>IF( 数据!AM578&lt;=6,(数据!AM578-1)*权重!AC$48,              IF(数据!AM578&lt;=12, 5*权重!AC$48+(数据!AM578-6)*权重!AC$49,                              5*权重!AC$48+6*权重!AC$49+(数据!AM578-12)*权重!AC$51              )
 )</f>
        <v>9.2333333333333343</v>
      </c>
      <c r="AN578" s="16">
        <f>IF( 数据!AN578&lt;=6,(数据!AN578-1)*权重!AD$48,              IF(数据!AN578&lt;=12, 5*权重!AD$48+(数据!AN578-6)*权重!AD$49,                              5*权重!AD$48+6*权重!AD$49+(数据!AN578-12)*权重!AD$51              )
 )</f>
        <v>60.666666666666664</v>
      </c>
      <c r="AO578" s="16">
        <f>IF( 数据!AO578&lt;=6,(数据!AO578-1)*权重!AE$48,              IF(数据!AO578&lt;=12, 5*权重!AE$48+(数据!AO578-6)*权重!AE$49,                              5*权重!AE$48+6*权重!AE$49+(数据!AO578-12)*权重!AE$51              )
 )</f>
        <v>20.3</v>
      </c>
      <c r="AP578" s="16">
        <f>IF( 数据!AP578&lt;=6,(数据!AP578-1)*权重!AF$48,              IF(数据!AP578&lt;=12, 5*权重!AF$48+(数据!AP578-6)*权重!AF$49,                              5*权重!AF$48+6*权重!AF$49+(数据!AP578-12)*权重!AF$51              )
 )</f>
        <v>15.433333333333334</v>
      </c>
      <c r="AQ578" s="16">
        <f>IF( 数据!AQ578&lt;=6,(数据!AQ578-1)*权重!AG$48,              IF(数据!AQ578&lt;=12, 5*权重!AG$48+(数据!AQ578-6)*权重!AG$49,                              5*权重!AG$48+6*权重!AG$49+(数据!AQ578-12)*权重!AG$51              )
 )</f>
        <v>18.833333333333336</v>
      </c>
      <c r="AR578" s="16">
        <f>IF( 数据!AR578&lt;=6,(数据!AR578-1)*权重!AH$48,              IF(数据!AR578&lt;=12, 5*权重!AH$48+(数据!AR578-6)*权重!AH$49,                              5*权重!AH$48+6*权重!AH$49+(数据!AR578-12)*权重!AH$51              )
 )</f>
        <v>10.033333333333333</v>
      </c>
      <c r="AS578" s="16">
        <f>IF( 数据!AS578&lt;=6,(数据!AS578-1)*权重!AI$48,              IF(数据!AS578&lt;=12, 5*权重!AI$48+(数据!AS578-6)*权重!AI$49,                              5*权重!AI$48+6*权重!AI$49+(数据!AS578-12)*权重!AI$51              )
 )</f>
        <v>6.6500000000000012</v>
      </c>
      <c r="AT578" s="16">
        <f>IF( 数据!AT578&lt;=6,(数据!AT578-1)*权重!AJ$48,              IF(数据!AT578&lt;=12, 5*权重!AJ$48+(数据!AT578-6)*权重!AJ$49,                              5*权重!AJ$48+6*权重!AJ$49+(数据!AT578-12)*权重!AJ$51              )
 )</f>
        <v>76.75</v>
      </c>
      <c r="AU578" s="16">
        <f>IF( 数据!AU578&lt;=6,(数据!AU578-1)*权重!AK$48,              IF(数据!AU578&lt;=12, 5*权重!AK$48+(数据!AU578-6)*权重!AK$49,                              5*权重!AK$48+6*权重!AK$49+(数据!AU578-12)*权重!AK$51              )
 )</f>
        <v>14.2</v>
      </c>
      <c r="AV578" s="16">
        <f>IF( 数据!AV578&lt;=6,(数据!AV578-1)*权重!AL$48,              IF(数据!AV578&lt;=10, 5*权重!AL$48+(数据!AV578-4)*权重!AL$50,                              5*权重!AL$48+4*权重!AL$50+(数据!AV578-10)*权重!AL$52              )  )</f>
        <v>3.4</v>
      </c>
      <c r="AW578" s="16">
        <f>IF( 数据!AW578&lt;=6,(数据!AW578-1)*权重!AM$48,              IF(数据!AW578&lt;=10, 5*权重!AM$48+(数据!AW578-4)*权重!AM$50,                              5*权重!AM$48+4*权重!AM$50+(数据!AW578-10)*权重!AM$52              )  )</f>
        <v>4.5750000000000002</v>
      </c>
      <c r="AX578" s="16">
        <f>IF( 数据!AX578&lt;=6,(数据!AX578-1)*权重!AN$48,              IF(数据!AX578&lt;=10, 5*权重!AN$48+(数据!AX578-4)*权重!AN$50,                              5*权重!AN$48+4*权重!AN$50+(数据!AX578-10)*权重!AN$52              )  )</f>
        <v>22.074999999999999</v>
      </c>
      <c r="AY578" s="8">
        <v>2</v>
      </c>
      <c r="AZ578" s="8">
        <v>1</v>
      </c>
      <c r="BA578" s="8">
        <v>3</v>
      </c>
      <c r="BB578" s="8">
        <v>1</v>
      </c>
      <c r="BC578" s="8">
        <v>3</v>
      </c>
      <c r="BD578" s="8">
        <v>3</v>
      </c>
      <c r="BE578" s="8">
        <v>2</v>
      </c>
      <c r="BF578" s="8">
        <v>1</v>
      </c>
      <c r="BG578" s="8">
        <v>3</v>
      </c>
      <c r="BH578" s="8">
        <v>3</v>
      </c>
      <c r="BI578" s="8">
        <v>2</v>
      </c>
      <c r="BJ578" s="8" t="s">
        <v>26</v>
      </c>
      <c r="BK578" s="8" t="s">
        <v>20</v>
      </c>
      <c r="BL578" s="8">
        <v>14</v>
      </c>
      <c r="BM578" s="8" t="s">
        <v>26</v>
      </c>
      <c r="BN578" s="8"/>
      <c r="BO578" s="8">
        <v>15</v>
      </c>
      <c r="BP578" s="34">
        <v>46203</v>
      </c>
      <c r="BQ578" s="8" t="s">
        <v>21</v>
      </c>
      <c r="BR578" s="8" t="s">
        <v>156</v>
      </c>
    </row>
    <row r="579" spans="1:70" ht="15.5" thickBot="1" x14ac:dyDescent="0.35">
      <c r="A579" s="8" t="s">
        <v>26</v>
      </c>
      <c r="B579" s="16">
        <f t="shared" si="22"/>
        <v>415.10666666666663</v>
      </c>
      <c r="C579" s="8" t="s">
        <v>933</v>
      </c>
      <c r="D579" s="8" t="s">
        <v>154</v>
      </c>
      <c r="E579" s="33">
        <v>1</v>
      </c>
      <c r="F579" s="8">
        <v>0</v>
      </c>
      <c r="G579" s="8" t="s">
        <v>28</v>
      </c>
      <c r="H579" s="8" t="s">
        <v>934</v>
      </c>
      <c r="I579" s="8">
        <v>30</v>
      </c>
      <c r="J579" s="8">
        <v>149</v>
      </c>
      <c r="K579" s="8">
        <v>149</v>
      </c>
      <c r="L579" s="16">
        <f>IF( 数据!L579&lt;=6,(数据!L579-1)*权重!B$48,              IF(数据!L579&lt;=12, 5*权重!B$48+(数据!L579-6)*权重!B$49,                              5*权重!B$48+6*权重!B$49+(数据!L579-12)*权重!B$51              )
 )</f>
        <v>3.4666666666666668</v>
      </c>
      <c r="M579" s="16">
        <f>IF( 数据!M579&lt;=6,(数据!M579-1)*权重!C$48,              IF(数据!M579&lt;=12, 5*权重!C$48+(数据!M579-6)*权重!C$49,                              5*权重!C$48+6*权重!C$49+(数据!M579-12)*权重!C$51              )
 )</f>
        <v>1.75</v>
      </c>
      <c r="N579" s="16">
        <f>IF( 数据!N579&lt;=6,(数据!N579-1)*权重!D$48,              IF(数据!N579&lt;=12, 5*权重!D$48+(数据!N579-6)*权重!D$49,                              5*权重!D$48+6*权重!D$49+(数据!N579-12)*权重!D$51              )
 )</f>
        <v>0.25666666666666671</v>
      </c>
      <c r="O579" s="16">
        <f>IF( 数据!O579&lt;=6,(数据!O579-1)*权重!E$48,              IF(数据!O579&lt;=12, 5*权重!E$48+(数据!O579-6)*权重!E$49,                              5*权重!E$48+6*权重!E$49+(数据!O579-12)*权重!E$51              )
 )</f>
        <v>0</v>
      </c>
      <c r="P579" s="16">
        <f>IF( 数据!P579&lt;=6,(数据!P579-1)*权重!F$48,              IF(数据!P579&lt;=12, 5*权重!F$48+(数据!P579-6)*权重!F$49,                              5*权重!F$48+6*权重!F$49+(数据!P579-12)*权重!F$51              )
 )</f>
        <v>-2.7333333333333329</v>
      </c>
      <c r="Q579" s="16">
        <f>IF( 数据!Q579&lt;=6,(数据!Q579-1)*权重!G$48,              IF(数据!Q579&lt;=12, 5*权重!G$48+(数据!Q579-6)*权重!G$49,                              5*权重!G$48+6*权重!G$49+(数据!Q579-12)*权重!G$51              )
 )</f>
        <v>0</v>
      </c>
      <c r="R579" s="16">
        <f>IF( 数据!R579&lt;=6,(数据!R579-1)*权重!H$48,              IF(数据!R579&lt;=12, 5*权重!H$48+(数据!R579-6)*权重!H$49,                              5*权重!H$48+6*权重!H$49+(数据!R579-12)*权重!H$51              )
 )</f>
        <v>0</v>
      </c>
      <c r="S579" s="16">
        <f>IF( 数据!S579&lt;=6,(数据!S579-1)*权重!I$48,              IF(数据!S579&lt;=12, 5*权重!I$48+(数据!S579-6)*权重!I$49,                              5*权重!I$48+6*权重!I$49+(数据!S579-12)*权重!I$51              )
 )</f>
        <v>19.299999999999997</v>
      </c>
      <c r="T579" s="16">
        <f>IF( 数据!T579&lt;=6,(数据!T579-1)*权重!J$48,              IF(数据!T579&lt;=12, 5*权重!J$48+(数据!T579-6)*权重!J$49,                              5*权重!J$48+6*权重!J$49+(数据!T579-12)*权重!J$51              )
 )</f>
        <v>-0.20000000000000018</v>
      </c>
      <c r="U579" s="16">
        <f>IF( 数据!U579&lt;=6,(数据!U579-1)*权重!K$48,              IF(数据!U579&lt;=12, 5*权重!K$48+(数据!U579-6)*权重!K$49,                              5*权重!K$48+6*权重!K$49+(数据!U579-12)*权重!K$51              )
 )</f>
        <v>0</v>
      </c>
      <c r="V579" s="16">
        <f>IF( 数据!V579&lt;=6,(数据!V579-1)*权重!L$48,              IF(数据!V579&lt;=12, 5*权重!L$48+(数据!V579-6)*权重!L$49,                              5*权重!L$48+6*权重!L$49+(数据!V579-12)*权重!L$51              )
 )</f>
        <v>7.5000000000000009</v>
      </c>
      <c r="W579" s="16">
        <f>IF( 数据!W579&lt;=6,(数据!W579-1)*权重!M$48,              IF(数据!W579&lt;=12, 5*权重!M$48+(数据!W579-6)*权重!M$49,                              5*权重!M$48+6*权重!M$49+(数据!W579-12)*权重!M$51              )
 )</f>
        <v>0.76666666666666661</v>
      </c>
      <c r="X579" s="16">
        <f>IF( 数据!X579&lt;=6,(数据!X579-1)*权重!N$48,              IF(数据!X579&lt;=12, 5*权重!N$48+(数据!X579-6)*权重!N$49,                              5*权重!N$48+6*权重!N$49+(数据!X579-12)*权重!N$51              )
 )</f>
        <v>2.1333333333333333</v>
      </c>
      <c r="Y579" s="16">
        <f>IF( 数据!Y579&lt;=6,(数据!Y579-1)*权重!O$48,              IF(数据!Y579&lt;=12, 5*权重!O$48+(数据!Y579-6)*权重!O$49,                              5*权重!O$48+6*权重!O$49+(数据!Y579-12)*权重!O$51              )
 )</f>
        <v>3.3666666666666667</v>
      </c>
      <c r="Z579" s="16">
        <f>IF( 数据!Z579&lt;=6,(数据!Z579-1)*权重!P$48,              IF(数据!Z579&lt;=10, 5*权重!P$48+(数据!Z579-4)*权重!P$50,                              5*权重!P$48+4*权重!P$50+(数据!Z579-10)*权重!P$52              )  )</f>
        <v>-1.0750000000000002</v>
      </c>
      <c r="AA579" s="16">
        <f>IF( 数据!AA579&lt;=6,(数据!AA579-1)*权重!Q$48,              IF(数据!AA579&lt;=12, 5*权重!Q$48+(数据!AA579-6)*权重!Q$49,                              5*权重!Q$48+6*权重!Q$49+(数据!AA579-12)*权重!Q$51              )
 )</f>
        <v>5.166666666666667</v>
      </c>
      <c r="AB579" s="16">
        <f>IF( 数据!AB579&lt;=6,(数据!AB579-1)*权重!R$48,              IF(数据!AB579&lt;=10, 5*权重!R$48+(数据!AB579-4)*权重!R$50,                              5*权重!R$48+4*权重!R$50+(数据!AB579-10)*权重!R$52              )  )</f>
        <v>57.5</v>
      </c>
      <c r="AC579" s="16">
        <f>IF( 数据!AC579&lt;=6,(数据!AC579-1)*权重!S$48,              IF(数据!AC579&lt;=12, 5*权重!S$48+(数据!AC579-6)*权重!S$49,                              5*权重!S$48+6*权重!S$49+(数据!AC579-12)*权重!S$51              )
 )</f>
        <v>20.866666666666667</v>
      </c>
      <c r="AD579" s="16">
        <f>IF( 数据!AD579&lt;=6,(数据!AD579-1)*权重!T$48,              IF(数据!AD579&lt;=12, 5*权重!T$48+(数据!AD579-6)*权重!T$49,                              5*权重!T$48+6*权重!T$49+(数据!AD579-12)*权重!T$51              )
 )</f>
        <v>-0.49999999999999956</v>
      </c>
      <c r="AE579" s="16">
        <f>IF( 数据!AE579&lt;=6,(数据!AE579-1)*权重!U$48,              IF(数据!AE579&lt;=10, 5*权重!U$48+(数据!AE579-4)*权重!U$50,                              5*权重!U$48+4*权重!U$50+(数据!AE579-10)*权重!U$52              )  )</f>
        <v>-2.9999999999999996</v>
      </c>
      <c r="AF579" s="16">
        <f>IF( 数据!AF579&lt;=6,(数据!AF579-1)*权重!V$48,              IF(数据!AF579&lt;=10, 5*权重!V$48+(数据!AF579-4)*权重!V$50,                              5*权重!V$48+4*权重!V$50+(数据!AF579-10)*权重!V$52              )  )</f>
        <v>6.5250000000000004</v>
      </c>
      <c r="AG579" s="16">
        <f>IF( 数据!AG579&lt;=6,(数据!AG579-1)*权重!W$48,              IF(数据!AG579&lt;=12, 5*权重!W$48+(数据!AG579-6)*权重!W$49,                              5*权重!W$48+6*权重!W$49+(数据!AG579-12)*权重!W$51              )
 )</f>
        <v>3.0999999999999996</v>
      </c>
      <c r="AH579" s="16">
        <f>IF( 数据!AH579&lt;=6,(数据!AH579-1)*权重!X$48,              IF(数据!AH579&lt;=10, 5*权重!X$48+(数据!AH579-4)*权重!X$50,                              5*权重!X$48+4*权重!X$50+(数据!AH579-10)*权重!X$52              )  )</f>
        <v>0.17500000000000004</v>
      </c>
      <c r="AI579" s="16">
        <f>IF( 数据!AI579&lt;=6,(数据!AI579-1)*权重!Y$48,              IF(数据!AI579&lt;=12, 5*权重!Y$48+(数据!AI579-6)*权重!Y$49,                              5*权重!Y$48+6*权重!Y$49+(数据!AI579-12)*权重!Y$51              )
 )</f>
        <v>0.26666666666666666</v>
      </c>
      <c r="AJ579" s="16">
        <f>IF( 数据!AJ579&lt;=6,(数据!AJ579-1)*权重!Z$48,              IF(数据!AJ579&lt;=10, 5*权重!Z$48+(数据!AJ579-4)*权重!Z$50,                              5*权重!Z$48+4*权重!Z$50+(数据!AJ579-10)*权重!Z$52              )  )</f>
        <v>9.25</v>
      </c>
      <c r="AK579" s="16">
        <f>IF( 数据!AK579&lt;=6,(数据!AK579-1)*权重!AA$48,              IF(数据!AK579&lt;=10, 5*权重!AA$48+(数据!AK579-4)*权重!AA$50,                              5*权重!AA$48+4*权重!AA$50+(数据!AK579-10)*权重!AA$52              )  )</f>
        <v>-1.625</v>
      </c>
      <c r="AL579" s="16">
        <f>IF( 数据!AL579&lt;=6,(数据!AL579-1)*权重!AB$48,              IF(数据!AL579&lt;=12, 5*权重!AB$48+(数据!AL579-6)*权重!AB$49,                              5*权重!AB$48+6*权重!AB$49+(数据!AL579-12)*权重!AB$51              )
 )</f>
        <v>12.6</v>
      </c>
      <c r="AM579" s="16">
        <f>IF( 数据!AM579&lt;=6,(数据!AM579-1)*权重!AC$48,              IF(数据!AM579&lt;=12, 5*权重!AC$48+(数据!AM579-6)*权重!AC$49,                              5*权重!AC$48+6*权重!AC$49+(数据!AM579-12)*权重!AC$51              )
 )</f>
        <v>8.8666666666666671</v>
      </c>
      <c r="AN579" s="16">
        <f>IF( 数据!AN579&lt;=6,(数据!AN579-1)*权重!AD$48,              IF(数据!AN579&lt;=12, 5*权重!AD$48+(数据!AN579-6)*权重!AD$49,                              5*权重!AD$48+6*权重!AD$49+(数据!AN579-12)*权重!AD$51              )
 )</f>
        <v>77.333333333333329</v>
      </c>
      <c r="AO579" s="16">
        <f>IF( 数据!AO579&lt;=6,(数据!AO579-1)*权重!AE$48,              IF(数据!AO579&lt;=12, 5*权重!AE$48+(数据!AO579-6)*权重!AE$49,                              5*权重!AE$48+6*权重!AE$49+(数据!AO579-12)*权重!AE$51              )
 )</f>
        <v>9.7333333333333343</v>
      </c>
      <c r="AP579" s="16">
        <f>IF( 数据!AP579&lt;=6,(数据!AP579-1)*权重!AF$48,              IF(数据!AP579&lt;=12, 5*权重!AF$48+(数据!AP579-6)*权重!AF$49,                              5*权重!AF$48+6*权重!AF$49+(数据!AP579-12)*权重!AF$51              )
 )</f>
        <v>14.466666666666667</v>
      </c>
      <c r="AQ579" s="16">
        <f>IF( 数据!AQ579&lt;=6,(数据!AQ579-1)*权重!AG$48,              IF(数据!AQ579&lt;=12, 5*权重!AG$48+(数据!AQ579-6)*权重!AG$49,                              5*权重!AG$48+6*权重!AG$49+(数据!AQ579-12)*权重!AG$51              )
 )</f>
        <v>19.350000000000001</v>
      </c>
      <c r="AR579" s="16">
        <f>IF( 数据!AR579&lt;=6,(数据!AR579-1)*权重!AH$48,              IF(数据!AR579&lt;=12, 5*权重!AH$48+(数据!AR579-6)*权重!AH$49,                              5*权重!AH$48+6*权重!AH$49+(数据!AR579-12)*权重!AH$51              )
 )</f>
        <v>14.566666666666665</v>
      </c>
      <c r="AS579" s="16">
        <f>IF( 数据!AS579&lt;=6,(数据!AS579-1)*权重!AI$48,              IF(数据!AS579&lt;=12, 5*权重!AI$48+(数据!AS579-6)*权重!AI$49,                              5*权重!AI$48+6*权重!AI$49+(数据!AS579-12)*权重!AI$51              )
 )</f>
        <v>3.1333333333333337</v>
      </c>
      <c r="AT579" s="16">
        <f>IF( 数据!AT579&lt;=6,(数据!AT579-1)*权重!AJ$48,              IF(数据!AT579&lt;=12, 5*权重!AJ$48+(数据!AT579-6)*权重!AJ$49,                              5*权重!AJ$48+6*权重!AJ$49+(数据!AT579-12)*权重!AJ$51              )
 )</f>
        <v>76.75</v>
      </c>
      <c r="AU579" s="16">
        <f>IF( 数据!AU579&lt;=6,(数据!AU579-1)*权重!AK$48,              IF(数据!AU579&lt;=12, 5*权重!AK$48+(数据!AU579-6)*权重!AK$49,                              5*权重!AK$48+6*权重!AK$49+(数据!AU579-12)*权重!AK$51              )
 )</f>
        <v>13.899999999999999</v>
      </c>
      <c r="AV579" s="16">
        <f>IF( 数据!AV579&lt;=6,(数据!AV579-1)*权重!AL$48,              IF(数据!AV579&lt;=10, 5*权重!AL$48+(数据!AV579-4)*权重!AL$50,                              5*权重!AL$48+4*权重!AL$50+(数据!AV579-10)*权重!AL$52              )  )</f>
        <v>3.8250000000000002</v>
      </c>
      <c r="AW579" s="16">
        <f>IF( 数据!AW579&lt;=6,(数据!AW579-1)*权重!AM$48,              IF(数据!AW579&lt;=10, 5*权重!AM$48+(数据!AW579-4)*权重!AM$50,                              5*权重!AM$48+4*权重!AM$50+(数据!AW579-10)*权重!AM$52              )  )</f>
        <v>4.5750000000000002</v>
      </c>
      <c r="AX579" s="16">
        <f>IF( 数据!AX579&lt;=6,(数据!AX579-1)*权重!AN$48,              IF(数据!AX579&lt;=10, 5*权重!AN$48+(数据!AX579-4)*权重!AN$50,                              5*权重!AN$48+4*权重!AN$50+(数据!AX579-10)*权重!AN$52              )  )</f>
        <v>23.75</v>
      </c>
      <c r="AY579" s="8">
        <v>3</v>
      </c>
      <c r="AZ579" s="8">
        <v>3</v>
      </c>
      <c r="BA579" s="8">
        <v>2</v>
      </c>
      <c r="BB579" s="8">
        <v>2</v>
      </c>
      <c r="BC579" s="8">
        <v>3</v>
      </c>
      <c r="BD579" s="8">
        <v>1</v>
      </c>
      <c r="BE579" s="8">
        <v>3</v>
      </c>
      <c r="BF579" s="8">
        <v>2</v>
      </c>
      <c r="BG579" s="8">
        <v>1</v>
      </c>
      <c r="BH579" s="8">
        <v>2</v>
      </c>
      <c r="BI579" s="8">
        <v>1</v>
      </c>
      <c r="BJ579" s="8" t="s">
        <v>26</v>
      </c>
      <c r="BK579" s="8" t="s">
        <v>20</v>
      </c>
      <c r="BL579" s="8">
        <v>18</v>
      </c>
      <c r="BM579" s="8" t="s">
        <v>26</v>
      </c>
      <c r="BN579" s="8"/>
      <c r="BO579" s="8">
        <v>18</v>
      </c>
      <c r="BP579" s="34">
        <v>46203</v>
      </c>
      <c r="BQ579" s="8" t="s">
        <v>21</v>
      </c>
      <c r="BR579" s="8" t="s">
        <v>156</v>
      </c>
    </row>
    <row r="580" spans="1:70" ht="15.5" thickBot="1" x14ac:dyDescent="0.35">
      <c r="A580" s="8" t="s">
        <v>26</v>
      </c>
      <c r="B580" s="16">
        <f t="shared" si="22"/>
        <v>341.97250000000003</v>
      </c>
      <c r="C580" s="8" t="s">
        <v>935</v>
      </c>
      <c r="D580" s="8" t="s">
        <v>484</v>
      </c>
      <c r="E580" s="33">
        <v>1</v>
      </c>
      <c r="F580" s="8">
        <v>0</v>
      </c>
      <c r="G580" s="8" t="s">
        <v>228</v>
      </c>
      <c r="H580" s="8" t="s">
        <v>32</v>
      </c>
      <c r="I580" s="8">
        <v>25</v>
      </c>
      <c r="J580" s="8">
        <v>97</v>
      </c>
      <c r="K580" s="8">
        <v>133</v>
      </c>
      <c r="L580" s="16">
        <f>IF( 数据!L580&lt;=6,(数据!L580-1)*权重!B$48,              IF(数据!L580&lt;=12, 5*权重!B$48+(数据!L580-6)*权重!B$49,                              5*权重!B$48+6*权重!B$49+(数据!L580-12)*权重!B$51              )
 )</f>
        <v>3.25</v>
      </c>
      <c r="M580" s="16">
        <f>IF( 数据!M580&lt;=6,(数据!M580-1)*权重!C$48,              IF(数据!M580&lt;=12, 5*权重!C$48+(数据!M580-6)*权重!C$49,                              5*权重!C$48+6*权重!C$49+(数据!M580-12)*权重!C$51              )
 )</f>
        <v>0.57999999999999996</v>
      </c>
      <c r="N580" s="16">
        <f>IF( 数据!N580&lt;=6,(数据!N580-1)*权重!D$48,              IF(数据!N580&lt;=12, 5*权重!D$48+(数据!N580-6)*权重!D$49,                              5*权重!D$48+6*权重!D$49+(数据!N580-12)*权重!D$51              )
 )</f>
        <v>0.32</v>
      </c>
      <c r="O580" s="16">
        <f>IF( 数据!O580&lt;=6,(数据!O580-1)*权重!E$48,              IF(数据!O580&lt;=12, 5*权重!E$48+(数据!O580-6)*权重!E$49,                              5*权重!E$48+6*权重!E$49+(数据!O580-12)*权重!E$51              )
 )</f>
        <v>0</v>
      </c>
      <c r="P580" s="16">
        <f>IF( 数据!P580&lt;=6,(数据!P580-1)*权重!F$48,              IF(数据!P580&lt;=12, 5*权重!F$48+(数据!P580-6)*权重!F$49,                              5*权重!F$48+6*权重!F$49+(数据!P580-12)*权重!F$51              )
 )</f>
        <v>-3.55</v>
      </c>
      <c r="Q580" s="16">
        <f>IF( 数据!Q580&lt;=6,(数据!Q580-1)*权重!G$48,              IF(数据!Q580&lt;=12, 5*权重!G$48+(数据!Q580-6)*权重!G$49,                              5*权重!G$48+6*权重!G$49+(数据!Q580-12)*权重!G$51              )
 )</f>
        <v>0</v>
      </c>
      <c r="R580" s="16">
        <f>IF( 数据!R580&lt;=6,(数据!R580-1)*权重!H$48,              IF(数据!R580&lt;=12, 5*权重!H$48+(数据!R580-6)*权重!H$49,                              5*权重!H$48+6*权重!H$49+(数据!R580-12)*权重!H$51              )
 )</f>
        <v>0</v>
      </c>
      <c r="S580" s="16">
        <f>IF( 数据!S580&lt;=6,(数据!S580-1)*权重!I$48,              IF(数据!S580&lt;=12, 5*权重!I$48+(数据!S580-6)*权重!I$49,                              5*权重!I$48+6*权重!I$49+(数据!S580-12)*权重!I$51              )
 )</f>
        <v>1.2</v>
      </c>
      <c r="T580" s="16">
        <f>IF( 数据!T580&lt;=6,(数据!T580-1)*权重!J$48,              IF(数据!T580&lt;=12, 5*权重!J$48+(数据!T580-6)*权重!J$49,                              5*权重!J$48+6*权重!J$49+(数据!T580-12)*权重!J$51              )
 )</f>
        <v>0.7</v>
      </c>
      <c r="U580" s="16">
        <f>IF( 数据!U580&lt;=6,(数据!U580-1)*权重!K$48,              IF(数据!U580&lt;=12, 5*权重!K$48+(数据!U580-6)*权重!K$49,                              5*权重!K$48+6*权重!K$49+(数据!U580-12)*权重!K$51              )
 )</f>
        <v>0</v>
      </c>
      <c r="V580" s="16">
        <f>IF( 数据!V580&lt;=6,(数据!V580-1)*权重!L$48,              IF(数据!V580&lt;=12, 5*权重!L$48+(数据!V580-6)*权重!L$49,                              5*权重!L$48+6*权重!L$49+(数据!V580-12)*权重!L$51              )
 )</f>
        <v>0</v>
      </c>
      <c r="W580" s="16">
        <f>IF( 数据!W580&lt;=6,(数据!W580-1)*权重!M$48,              IF(数据!W580&lt;=12, 5*权重!M$48+(数据!W580-6)*权重!M$49,                              5*权重!M$48+6*权重!M$49+(数据!W580-12)*权重!M$51              )
 )</f>
        <v>-0.56666666666666665</v>
      </c>
      <c r="X580" s="16">
        <f>IF( 数据!X580&lt;=6,(数据!X580-1)*权重!N$48,              IF(数据!X580&lt;=12, 5*权重!N$48+(数据!X580-6)*权重!N$49,                              5*权重!N$48+6*权重!N$49+(数据!X580-12)*权重!N$51              )
 )</f>
        <v>2.2166666666666663</v>
      </c>
      <c r="Y580" s="16">
        <f>IF( 数据!Y580&lt;=6,(数据!Y580-1)*权重!O$48,              IF(数据!Y580&lt;=12, 5*权重!O$48+(数据!Y580-6)*权重!O$49,                              5*权重!O$48+6*权重!O$49+(数据!Y580-12)*权重!O$51              )
 )</f>
        <v>0.48</v>
      </c>
      <c r="Z580" s="16">
        <f>IF( 数据!Z580&lt;=6,(数据!Z580-1)*权重!P$48,              IF(数据!Z580&lt;=10, 5*权重!P$48+(数据!Z580-4)*权重!P$50,                              5*权重!P$48+4*权重!P$50+(数据!Z580-10)*权重!P$52              )  )</f>
        <v>0</v>
      </c>
      <c r="AA580" s="16">
        <f>IF( 数据!AA580&lt;=6,(数据!AA580-1)*权重!Q$48,              IF(数据!AA580&lt;=12, 5*权重!Q$48+(数据!AA580-6)*权重!Q$49,                              5*权重!Q$48+6*权重!Q$49+(数据!AA580-12)*权重!Q$51              )
 )</f>
        <v>5.8</v>
      </c>
      <c r="AB580" s="16">
        <f>IF( 数据!AB580&lt;=6,(数据!AB580-1)*权重!R$48,              IF(数据!AB580&lt;=10, 5*权重!R$48+(数据!AB580-4)*权重!R$50,                              5*权重!R$48+4*权重!R$50+(数据!AB580-10)*权重!R$52              )  )</f>
        <v>55.2</v>
      </c>
      <c r="AC580" s="16">
        <f>IF( 数据!AC580&lt;=6,(数据!AC580-1)*权重!S$48,              IF(数据!AC580&lt;=12, 5*权重!S$48+(数据!AC580-6)*权重!S$49,                              5*权重!S$48+6*权重!S$49+(数据!AC580-12)*权重!S$51              )
 )</f>
        <v>18.75</v>
      </c>
      <c r="AD580" s="16">
        <f>IF( 数据!AD580&lt;=6,(数据!AD580-1)*权重!T$48,              IF(数据!AD580&lt;=12, 5*权重!T$48+(数据!AD580-6)*权重!T$49,                              5*权重!T$48+6*权重!T$49+(数据!AD580-12)*权重!T$51              )
 )</f>
        <v>0.70000000000000018</v>
      </c>
      <c r="AE580" s="16">
        <f>IF( 数据!AE580&lt;=6,(数据!AE580-1)*权重!U$48,              IF(数据!AE580&lt;=10, 5*权重!U$48+(数据!AE580-4)*权重!U$50,                              5*权重!U$48+4*权重!U$50+(数据!AE580-10)*权重!U$52              )  )</f>
        <v>-2.9999999999999996</v>
      </c>
      <c r="AF580" s="16">
        <f>IF( 数据!AF580&lt;=6,(数据!AF580-1)*权重!V$48,              IF(数据!AF580&lt;=10, 5*权重!V$48+(数据!AF580-4)*权重!V$50,                              5*权重!V$48+4*权重!V$50+(数据!AF580-10)*权重!V$52              )  )</f>
        <v>7.6125000000000007</v>
      </c>
      <c r="AG580" s="16">
        <f>IF( 数据!AG580&lt;=6,(数据!AG580-1)*权重!W$48,              IF(数据!AG580&lt;=12, 5*权重!W$48+(数据!AG580-6)*权重!W$49,                              5*权重!W$48+6*权重!W$49+(数据!AG580-12)*权重!W$51              )
 )</f>
        <v>5.7</v>
      </c>
      <c r="AH580" s="16">
        <f>IF( 数据!AH580&lt;=6,(数据!AH580-1)*权重!X$48,              IF(数据!AH580&lt;=10, 5*权重!X$48+(数据!AH580-4)*权重!X$50,                              5*权重!X$48+4*权重!X$50+(数据!AH580-10)*权重!X$52              )  )</f>
        <v>-1.125</v>
      </c>
      <c r="AI580" s="16">
        <f>IF( 数据!AI580&lt;=6,(数据!AI580-1)*权重!Y$48,              IF(数据!AI580&lt;=12, 5*权重!Y$48+(数据!AI580-6)*权重!Y$49,                              5*权重!Y$48+6*权重!Y$49+(数据!AI580-12)*权重!Y$51              )
 )</f>
        <v>0.08</v>
      </c>
      <c r="AJ580" s="16">
        <f>IF( 数据!AJ580&lt;=6,(数据!AJ580-1)*权重!Z$48,              IF(数据!AJ580&lt;=10, 5*权重!Z$48+(数据!AJ580-4)*权重!Z$50,                              5*权重!Z$48+4*权重!Z$50+(数据!AJ580-10)*权重!Z$52              )  )</f>
        <v>11.012499999999999</v>
      </c>
      <c r="AK580" s="16">
        <f>IF( 数据!AK580&lt;=6,(数据!AK580-1)*权重!AA$48,              IF(数据!AK580&lt;=10, 5*权重!AA$48+(数据!AK580-4)*权重!AA$50,                              5*权重!AA$48+4*权重!AA$50+(数据!AK580-10)*权重!AA$52              )  )</f>
        <v>-1.2750000000000001</v>
      </c>
      <c r="AL580" s="16">
        <f>IF( 数据!AL580&lt;=6,(数据!AL580-1)*权重!AB$48,              IF(数据!AL580&lt;=12, 5*权重!AB$48+(数据!AL580-6)*权重!AB$49,                              5*权重!AB$48+6*权重!AB$49+(数据!AL580-12)*权重!AB$51              )
 )</f>
        <v>9.9499999999999993</v>
      </c>
      <c r="AM580" s="16">
        <f>IF( 数据!AM580&lt;=6,(数据!AM580-1)*权重!AC$48,              IF(数据!AM580&lt;=12, 5*权重!AC$48+(数据!AM580-6)*权重!AC$49,                              5*权重!AC$48+6*权重!AC$49+(数据!AM580-12)*权重!AC$51              )
 )</f>
        <v>8.3666666666666671</v>
      </c>
      <c r="AN580" s="16">
        <f>IF( 数据!AN580&lt;=6,(数据!AN580-1)*权重!AD$48,              IF(数据!AN580&lt;=12, 5*权重!AD$48+(数据!AN580-6)*权重!AD$49,                              5*权重!AD$48+6*权重!AD$49+(数据!AN580-12)*权重!AD$51              )
 )</f>
        <v>60.666666666666664</v>
      </c>
      <c r="AO580" s="16">
        <f>IF( 数据!AO580&lt;=6,(数据!AO580-1)*权重!AE$48,              IF(数据!AO580&lt;=12, 5*权重!AE$48+(数据!AO580-6)*权重!AE$49,                              5*权重!AE$48+6*权重!AE$49+(数据!AO580-12)*权重!AE$51              )
 )</f>
        <v>12.5</v>
      </c>
      <c r="AP580" s="16">
        <f>IF( 数据!AP580&lt;=6,(数据!AP580-1)*权重!AF$48,              IF(数据!AP580&lt;=12, 5*权重!AF$48+(数据!AP580-6)*权重!AF$49,                              5*权重!AF$48+6*权重!AF$49+(数据!AP580-12)*权重!AF$51              )
 )</f>
        <v>14.466666666666667</v>
      </c>
      <c r="AQ580" s="16">
        <f>IF( 数据!AQ580&lt;=6,(数据!AQ580-1)*权重!AG$48,              IF(数据!AQ580&lt;=12, 5*权重!AG$48+(数据!AQ580-6)*权重!AG$49,                              5*权重!AG$48+6*权重!AG$49+(数据!AQ580-12)*权重!AG$51              )
 )</f>
        <v>18.833333333333336</v>
      </c>
      <c r="AR580" s="16">
        <f>IF( 数据!AR580&lt;=6,(数据!AR580-1)*权重!AH$48,              IF(数据!AR580&lt;=12, 5*权重!AH$48+(数据!AR580-6)*权重!AH$49,                              5*权重!AH$48+6*权重!AH$49+(数据!AR580-12)*权重!AH$51              )
 )</f>
        <v>10.033333333333333</v>
      </c>
      <c r="AS580" s="16">
        <f>IF( 数据!AS580&lt;=6,(数据!AS580-1)*权重!AI$48,              IF(数据!AS580&lt;=12, 5*权重!AI$48+(数据!AS580-6)*权重!AI$49,                              5*权重!AI$48+6*权重!AI$49+(数据!AS580-12)*权重!AI$51              )
 )</f>
        <v>1.8500000000000005</v>
      </c>
      <c r="AT580" s="16">
        <f>IF( 数据!AT580&lt;=6,(数据!AT580-1)*权重!AJ$48,              IF(数据!AT580&lt;=12, 5*权重!AJ$48+(数据!AT580-6)*权重!AJ$49,                              5*权重!AJ$48+6*权重!AJ$49+(数据!AT580-12)*权重!AJ$51              )
 )</f>
        <v>60.770833333333343</v>
      </c>
      <c r="AU580" s="16">
        <f>IF( 数据!AU580&lt;=6,(数据!AU580-1)*权重!AK$48,              IF(数据!AU580&lt;=12, 5*权重!AK$48+(数据!AU580-6)*权重!AK$49,                              5*权重!AK$48+6*权重!AK$49+(数据!AU580-12)*权重!AK$51              )
 )</f>
        <v>14.2</v>
      </c>
      <c r="AV580" s="16">
        <f>IF( 数据!AV580&lt;=6,(数据!AV580-1)*权重!AL$48,              IF(数据!AV580&lt;=10, 5*权重!AL$48+(数据!AV580-4)*权重!AL$50,                              5*权重!AL$48+4*权重!AL$50+(数据!AV580-10)*权重!AL$52              )  )</f>
        <v>2.5499999999999998</v>
      </c>
      <c r="AW580" s="16">
        <f>IF( 数据!AW580&lt;=6,(数据!AW580-1)*权重!AM$48,              IF(数据!AW580&lt;=10, 5*权重!AM$48+(数据!AW580-4)*权重!AM$50,                              5*权重!AM$48+4*权重!AM$50+(数据!AW580-10)*权重!AM$52              )  )</f>
        <v>2.2000000000000002</v>
      </c>
      <c r="AX580" s="16">
        <f>IF( 数据!AX580&lt;=6,(数据!AX580-1)*权重!AN$48,              IF(数据!AX580&lt;=10, 5*权重!AN$48+(数据!AX580-4)*权重!AN$50,                              5*权重!AN$48+4*权重!AN$50+(数据!AX580-10)*权重!AN$52              )  )</f>
        <v>21.5</v>
      </c>
      <c r="AY580" s="8">
        <v>8</v>
      </c>
      <c r="AZ580" s="8">
        <v>13</v>
      </c>
      <c r="BA580" s="8">
        <v>14</v>
      </c>
      <c r="BB580" s="8">
        <v>9</v>
      </c>
      <c r="BC580" s="8">
        <v>11</v>
      </c>
      <c r="BD580" s="8">
        <v>12</v>
      </c>
      <c r="BE580" s="8">
        <v>9</v>
      </c>
      <c r="BF580" s="8">
        <v>12</v>
      </c>
      <c r="BG580" s="8">
        <v>4</v>
      </c>
      <c r="BH580" s="8">
        <v>11</v>
      </c>
      <c r="BI580" s="8">
        <v>12</v>
      </c>
      <c r="BJ580" s="8" t="s">
        <v>26</v>
      </c>
      <c r="BK580" s="8" t="s">
        <v>20</v>
      </c>
      <c r="BL580" s="8">
        <v>9</v>
      </c>
      <c r="BM580" s="8" t="s">
        <v>26</v>
      </c>
      <c r="BN580" s="8"/>
      <c r="BO580" s="8" t="s">
        <v>26</v>
      </c>
      <c r="BP580" s="34">
        <v>46568</v>
      </c>
      <c r="BQ580" s="8" t="s">
        <v>21</v>
      </c>
      <c r="BR580" s="8" t="s">
        <v>156</v>
      </c>
    </row>
    <row r="581" spans="1:70" ht="15.5" thickBot="1" x14ac:dyDescent="0.35">
      <c r="A581" s="8" t="s">
        <v>26</v>
      </c>
      <c r="B581" s="16">
        <f t="shared" si="22"/>
        <v>399.5025</v>
      </c>
      <c r="C581" s="8" t="s">
        <v>936</v>
      </c>
      <c r="D581" s="8" t="s">
        <v>154</v>
      </c>
      <c r="E581" s="33">
        <v>1</v>
      </c>
      <c r="F581" s="8">
        <v>0</v>
      </c>
      <c r="G581" s="8" t="s">
        <v>157</v>
      </c>
      <c r="H581" s="8" t="s">
        <v>235</v>
      </c>
      <c r="I581" s="8">
        <v>24</v>
      </c>
      <c r="J581" s="8">
        <v>141</v>
      </c>
      <c r="K581" s="8">
        <v>160</v>
      </c>
      <c r="L581" s="16">
        <f>IF( 数据!L581&lt;=6,(数据!L581-1)*权重!B$48,              IF(数据!L581&lt;=12, 5*权重!B$48+(数据!L581-6)*权重!B$49,                              5*权重!B$48+6*权重!B$49+(数据!L581-12)*权重!B$51              )
 )</f>
        <v>3.9333333333333331</v>
      </c>
      <c r="M581" s="16">
        <f>IF( 数据!M581&lt;=6,(数据!M581-1)*权重!C$48,              IF(数据!M581&lt;=12, 5*权重!C$48+(数据!M581-6)*权重!C$49,                              5*权重!C$48+6*权重!C$49+(数据!M581-12)*权重!C$51              )
 )</f>
        <v>0.5</v>
      </c>
      <c r="N581" s="16">
        <f>IF( 数据!N581&lt;=6,(数据!N581-1)*权重!D$48,              IF(数据!N581&lt;=12, 5*权重!D$48+(数据!N581-6)*权重!D$49,                              5*权重!D$48+6*权重!D$49+(数据!N581-12)*权重!D$51              )
 )</f>
        <v>0.25666666666666671</v>
      </c>
      <c r="O581" s="16">
        <f>IF( 数据!O581&lt;=6,(数据!O581-1)*权重!E$48,              IF(数据!O581&lt;=12, 5*权重!E$48+(数据!O581-6)*权重!E$49,                              5*权重!E$48+6*权重!E$49+(数据!O581-12)*权重!E$51              )
 )</f>
        <v>0</v>
      </c>
      <c r="P581" s="16">
        <f>IF( 数据!P581&lt;=6,(数据!P581-1)*权重!F$48,              IF(数据!P581&lt;=12, 5*权重!F$48+(数据!P581-6)*权重!F$49,                              5*权重!F$48+6*权重!F$49+(数据!P581-12)*权重!F$51              )
 )</f>
        <v>-2.3499999999999996</v>
      </c>
      <c r="Q581" s="16">
        <f>IF( 数据!Q581&lt;=6,(数据!Q581-1)*权重!G$48,              IF(数据!Q581&lt;=12, 5*权重!G$48+(数据!Q581-6)*权重!G$49,                              5*权重!G$48+6*权重!G$49+(数据!Q581-12)*权重!G$51              )
 )</f>
        <v>0</v>
      </c>
      <c r="R581" s="16">
        <f>IF( 数据!R581&lt;=6,(数据!R581-1)*权重!H$48,              IF(数据!R581&lt;=12, 5*权重!H$48+(数据!R581-6)*权重!H$49,                              5*权重!H$48+6*权重!H$49+(数据!R581-12)*权重!H$51              )
 )</f>
        <v>0</v>
      </c>
      <c r="S581" s="16">
        <f>IF( 数据!S581&lt;=6,(数据!S581-1)*权重!I$48,              IF(数据!S581&lt;=12, 5*权重!I$48+(数据!S581-6)*权重!I$49,                              5*权重!I$48+6*权重!I$49+(数据!S581-12)*权重!I$51              )
 )</f>
        <v>16.566666666666666</v>
      </c>
      <c r="T581" s="16">
        <f>IF( 数据!T581&lt;=6,(数据!T581-1)*权重!J$48,              IF(数据!T581&lt;=12, 5*权重!J$48+(数据!T581-6)*权重!J$49,                              5*权重!J$48+6*权重!J$49+(数据!T581-12)*权重!J$51              )
 )</f>
        <v>-0.20000000000000018</v>
      </c>
      <c r="U581" s="16">
        <f>IF( 数据!U581&lt;=6,(数据!U581-1)*权重!K$48,              IF(数据!U581&lt;=12, 5*权重!K$48+(数据!U581-6)*权重!K$49,                              5*权重!K$48+6*权重!K$49+(数据!U581-12)*权重!K$51              )
 )</f>
        <v>0</v>
      </c>
      <c r="V581" s="16">
        <f>IF( 数据!V581&lt;=6,(数据!V581-1)*权重!L$48,              IF(数据!V581&lt;=12, 5*权重!L$48+(数据!V581-6)*权重!L$49,                              5*权重!L$48+6*权重!L$49+(数据!V581-12)*权重!L$51              )
 )</f>
        <v>8.1666666666666679</v>
      </c>
      <c r="W581" s="16">
        <f>IF( 数据!W581&lt;=6,(数据!W581-1)*权重!M$48,              IF(数据!W581&lt;=12, 5*权重!M$48+(数据!W581-6)*权重!M$49,                              5*权重!M$48+6*权重!M$49+(数据!W581-12)*权重!M$51              )
 )</f>
        <v>1.4</v>
      </c>
      <c r="X581" s="16">
        <f>IF( 数据!X581&lt;=6,(数据!X581-1)*权重!N$48,              IF(数据!X581&lt;=12, 5*权重!N$48+(数据!X581-6)*权重!N$49,                              5*权重!N$48+6*权重!N$49+(数据!X581-12)*权重!N$51              )
 )</f>
        <v>1.8833333333333333</v>
      </c>
      <c r="Y581" s="16">
        <f>IF( 数据!Y581&lt;=6,(数据!Y581-1)*权重!O$48,              IF(数据!Y581&lt;=12, 5*权重!O$48+(数据!Y581-6)*权重!O$49,                              5*权重!O$48+6*权重!O$49+(数据!Y581-12)*权重!O$51              )
 )</f>
        <v>1.7</v>
      </c>
      <c r="Z581" s="16">
        <f>IF( 数据!Z581&lt;=6,(数据!Z581-1)*权重!P$48,              IF(数据!Z581&lt;=10, 5*权重!P$48+(数据!Z581-4)*权重!P$50,                              5*权重!P$48+4*权重!P$50+(数据!Z581-10)*权重!P$52              )  )</f>
        <v>-1.0750000000000002</v>
      </c>
      <c r="AA581" s="16">
        <f>IF( 数据!AA581&lt;=6,(数据!AA581-1)*权重!Q$48,              IF(数据!AA581&lt;=12, 5*权重!Q$48+(数据!AA581-6)*权重!Q$49,                              5*权重!Q$48+6*权重!Q$49+(数据!AA581-12)*权重!Q$51              )
 )</f>
        <v>4.9333333333333327</v>
      </c>
      <c r="AB581" s="16">
        <f>IF( 数据!AB581&lt;=6,(数据!AB581-1)*权重!R$48,              IF(数据!AB581&lt;=10, 5*权重!R$48+(数据!AB581-4)*权重!R$50,                              5*权重!R$48+4*权重!R$50+(数据!AB581-10)*权重!R$52              )  )</f>
        <v>54.5</v>
      </c>
      <c r="AC581" s="16">
        <f>IF( 数据!AC581&lt;=6,(数据!AC581-1)*权重!S$48,              IF(数据!AC581&lt;=12, 5*权重!S$48+(数据!AC581-6)*权重!S$49,                              5*权重!S$48+6*权重!S$49+(数据!AC581-12)*权重!S$51              )
 )</f>
        <v>19.5</v>
      </c>
      <c r="AD581" s="16">
        <f>IF( 数据!AD581&lt;=6,(数据!AD581-1)*权重!T$48,              IF(数据!AD581&lt;=12, 5*权重!T$48+(数据!AD581-6)*权重!T$49,                              5*权重!T$48+6*权重!T$49+(数据!AD581-12)*权重!T$51              )
 )</f>
        <v>-0.86666666666666625</v>
      </c>
      <c r="AE581" s="16">
        <f>IF( 数据!AE581&lt;=6,(数据!AE581-1)*权重!U$48,              IF(数据!AE581&lt;=10, 5*权重!U$48+(数据!AE581-4)*权重!U$50,                              5*权重!U$48+4*权重!U$50+(数据!AE581-10)*权重!U$52              )  )</f>
        <v>-2.7249999999999996</v>
      </c>
      <c r="AF581" s="16">
        <f>IF( 数据!AF581&lt;=6,(数据!AF581-1)*权重!V$48,              IF(数据!AF581&lt;=10, 5*权重!V$48+(数据!AF581-4)*权重!V$50,                              5*权重!V$48+4*权重!V$50+(数据!AF581-10)*权重!V$52              )  )</f>
        <v>6.8250000000000011</v>
      </c>
      <c r="AG581" s="16">
        <f>IF( 数据!AG581&lt;=6,(数据!AG581-1)*权重!W$48,              IF(数据!AG581&lt;=12, 5*权重!W$48+(数据!AG581-6)*权重!W$49,                              5*权重!W$48+6*权重!W$49+(数据!AG581-12)*权重!W$51              )
 )</f>
        <v>4.0999999999999996</v>
      </c>
      <c r="AH581" s="16">
        <f>IF( 数据!AH581&lt;=6,(数据!AH581-1)*权重!X$48,              IF(数据!AH581&lt;=10, 5*权重!X$48+(数据!AH581-4)*权重!X$50,                              5*权重!X$48+4*权重!X$50+(数据!AH581-10)*权重!X$52              )  )</f>
        <v>-0.16249999999999998</v>
      </c>
      <c r="AI581" s="16">
        <f>IF( 数据!AI581&lt;=6,(数据!AI581-1)*权重!Y$48,              IF(数据!AI581&lt;=12, 5*权重!Y$48+(数据!AI581-6)*权重!Y$49,                              5*权重!Y$48+6*权重!Y$49+(数据!AI581-12)*权重!Y$51              )
 )</f>
        <v>1.0666666666666667</v>
      </c>
      <c r="AJ581" s="16">
        <f>IF( 数据!AJ581&lt;=6,(数据!AJ581-1)*权重!Z$48,              IF(数据!AJ581&lt;=10, 5*权重!Z$48+(数据!AJ581-4)*权重!Z$50,                              5*权重!Z$48+4*权重!Z$50+(数据!AJ581-10)*权重!Z$52              )  )</f>
        <v>9.25</v>
      </c>
      <c r="AK581" s="16">
        <f>IF( 数据!AK581&lt;=6,(数据!AK581-1)*权重!AA$48,              IF(数据!AK581&lt;=10, 5*权重!AA$48+(数据!AK581-4)*权重!AA$50,                              5*权重!AA$48+4*权重!AA$50+(数据!AK581-10)*权重!AA$52              )  )</f>
        <v>-1.8</v>
      </c>
      <c r="AL581" s="16">
        <f>IF( 数据!AL581&lt;=6,(数据!AL581-1)*权重!AB$48,              IF(数据!AL581&lt;=12, 5*权重!AB$48+(数据!AL581-6)*权重!AB$49,                              5*权重!AB$48+6*权重!AB$49+(数据!AL581-12)*权重!AB$51              )
 )</f>
        <v>14.4</v>
      </c>
      <c r="AM581" s="16">
        <f>IF( 数据!AM581&lt;=6,(数据!AM581-1)*权重!AC$48,              IF(数据!AM581&lt;=12, 5*权重!AC$48+(数据!AM581-6)*权重!AC$49,                              5*权重!AC$48+6*权重!AC$49+(数据!AM581-12)*权重!AC$51              )
 )</f>
        <v>9.6</v>
      </c>
      <c r="AN581" s="16">
        <f>IF( 数据!AN581&lt;=6,(数据!AN581-1)*权重!AD$48,              IF(数据!AN581&lt;=12, 5*权重!AD$48+(数据!AN581-6)*权重!AD$49,                              5*权重!AD$48+6*权重!AD$49+(数据!AN581-12)*权重!AD$51              )
 )</f>
        <v>67.875</v>
      </c>
      <c r="AO581" s="16">
        <f>IF( 数据!AO581&lt;=6,(数据!AO581-1)*权重!AE$48,              IF(数据!AO581&lt;=12, 5*权重!AE$48+(数据!AO581-6)*权重!AE$49,                              5*权重!AE$48+6*权重!AE$49+(数据!AO581-12)*权重!AE$51              )
 )</f>
        <v>17.7</v>
      </c>
      <c r="AP581" s="16">
        <f>IF( 数据!AP581&lt;=6,(数据!AP581-1)*权重!AF$48,              IF(数据!AP581&lt;=12, 5*权重!AF$48+(数据!AP581-6)*权重!AF$49,                              5*权重!AF$48+6*权重!AF$49+(数据!AP581-12)*权重!AF$51              )
 )</f>
        <v>13.5</v>
      </c>
      <c r="AQ581" s="16">
        <f>IF( 数据!AQ581&lt;=6,(数据!AQ581-1)*权重!AG$48,              IF(数据!AQ581&lt;=12, 5*权重!AG$48+(数据!AQ581-6)*权重!AG$49,                              5*权重!AG$48+6*权重!AG$49+(数据!AQ581-12)*权重!AG$51              )
 )</f>
        <v>18.316666666666666</v>
      </c>
      <c r="AR581" s="16">
        <f>IF( 数据!AR581&lt;=6,(数据!AR581-1)*权重!AH$48,              IF(数据!AR581&lt;=12, 5*权重!AH$48+(数据!AR581-6)*权重!AH$49,                              5*权重!AH$48+6*权重!AH$49+(数据!AR581-12)*权重!AH$51              )
 )</f>
        <v>15.733333333333333</v>
      </c>
      <c r="AS581" s="16">
        <f>IF( 数据!AS581&lt;=6,(数据!AS581-1)*权重!AI$48,              IF(数据!AS581&lt;=12, 5*权重!AI$48+(数据!AS581-6)*权重!AI$49,                              5*权重!AI$48+6*权重!AI$49+(数据!AS581-12)*权重!AI$51              )
 )</f>
        <v>6.6500000000000012</v>
      </c>
      <c r="AT581" s="16">
        <f>IF( 数据!AT581&lt;=6,(数据!AT581-1)*权重!AJ$48,              IF(数据!AT581&lt;=12, 5*权重!AJ$48+(数据!AT581-6)*权重!AJ$49,                              5*权重!AJ$48+6*权重!AJ$49+(数据!AT581-12)*权重!AJ$51              )
 )</f>
        <v>67</v>
      </c>
      <c r="AU581" s="16">
        <f>IF( 数据!AU581&lt;=6,(数据!AU581-1)*权重!AK$48,              IF(数据!AU581&lt;=12, 5*权重!AK$48+(数据!AU581-6)*权重!AK$49,                              5*权重!AK$48+6*权重!AK$49+(数据!AU581-12)*权重!AK$51              )
 )</f>
        <v>14.499999999999998</v>
      </c>
      <c r="AV581" s="16">
        <f>IF( 数据!AV581&lt;=6,(数据!AV581-1)*权重!AL$48,              IF(数据!AV581&lt;=10, 5*权重!AL$48+(数据!AV581-4)*权重!AL$50,                              5*权重!AL$48+4*权重!AL$50+(数据!AV581-10)*权重!AL$52              )  )</f>
        <v>2.5499999999999998</v>
      </c>
      <c r="AW581" s="16">
        <f>IF( 数据!AW581&lt;=6,(数据!AW581-1)*权重!AM$48,              IF(数据!AW581&lt;=10, 5*权重!AM$48+(数据!AW581-4)*权重!AM$50,                              5*权重!AM$48+4*权重!AM$50+(数据!AW581-10)*权重!AM$52              )  )</f>
        <v>4.2</v>
      </c>
      <c r="AX581" s="16">
        <f>IF( 数据!AX581&lt;=6,(数据!AX581-1)*权重!AN$48,              IF(数据!AX581&lt;=10, 5*权重!AN$48+(数据!AX581-4)*权重!AN$50,                              5*权重!AN$48+4*权重!AN$50+(数据!AX581-10)*权重!AN$52              )  )</f>
        <v>22.074999999999999</v>
      </c>
      <c r="AY581" s="8">
        <v>3</v>
      </c>
      <c r="AZ581" s="8">
        <v>2</v>
      </c>
      <c r="BA581" s="8">
        <v>4</v>
      </c>
      <c r="BB581" s="8">
        <v>2</v>
      </c>
      <c r="BC581" s="8">
        <v>1</v>
      </c>
      <c r="BD581" s="8">
        <v>1</v>
      </c>
      <c r="BE581" s="8">
        <v>1</v>
      </c>
      <c r="BF581" s="8">
        <v>3</v>
      </c>
      <c r="BG581" s="8">
        <v>2</v>
      </c>
      <c r="BH581" s="8">
        <v>1</v>
      </c>
      <c r="BI581" s="8">
        <v>2</v>
      </c>
      <c r="BJ581" s="8" t="s">
        <v>26</v>
      </c>
      <c r="BK581" s="8" t="s">
        <v>20</v>
      </c>
      <c r="BL581" s="8">
        <v>18</v>
      </c>
      <c r="BM581" s="8" t="s">
        <v>26</v>
      </c>
      <c r="BN581" s="8"/>
      <c r="BO581" s="8">
        <v>17</v>
      </c>
      <c r="BP581" s="34">
        <v>47299</v>
      </c>
      <c r="BQ581" s="8" t="s">
        <v>21</v>
      </c>
      <c r="BR581" s="8" t="s">
        <v>156</v>
      </c>
    </row>
    <row r="582" spans="1:70" ht="15.5" thickBot="1" x14ac:dyDescent="0.35">
      <c r="A582" s="8" t="s">
        <v>26</v>
      </c>
      <c r="B582" s="16">
        <f t="shared" si="22"/>
        <v>376.50500000000005</v>
      </c>
      <c r="C582" s="8" t="s">
        <v>937</v>
      </c>
      <c r="D582" s="8" t="s">
        <v>154</v>
      </c>
      <c r="E582" s="33">
        <v>1</v>
      </c>
      <c r="F582" s="8">
        <v>0</v>
      </c>
      <c r="G582" s="8" t="s">
        <v>28</v>
      </c>
      <c r="H582" s="8" t="s">
        <v>226</v>
      </c>
      <c r="I582" s="8">
        <v>33</v>
      </c>
      <c r="J582" s="8">
        <v>140</v>
      </c>
      <c r="K582" s="8">
        <v>145</v>
      </c>
      <c r="L582" s="16">
        <f>IF( 数据!L582&lt;=6,(数据!L582-1)*权重!B$48,              IF(数据!L582&lt;=12, 5*权重!B$48+(数据!L582-6)*权重!B$49,                              5*权重!B$48+6*权重!B$49+(数据!L582-12)*权重!B$51              )
 )</f>
        <v>3.4666666666666668</v>
      </c>
      <c r="M582" s="16">
        <f>IF( 数据!M582&lt;=6,(数据!M582-1)*权重!C$48,              IF(数据!M582&lt;=12, 5*权重!C$48+(数据!M582-6)*权重!C$49,                              5*权重!C$48+6*权重!C$49+(数据!M582-12)*权重!C$51              )
 )</f>
        <v>0.90000000000000013</v>
      </c>
      <c r="N582" s="16">
        <f>IF( 数据!N582&lt;=6,(数据!N582-1)*权重!D$48,              IF(数据!N582&lt;=12, 5*权重!D$48+(数据!N582-6)*权重!D$49,                              5*权重!D$48+6*权重!D$49+(数据!N582-12)*权重!D$51              )
 )</f>
        <v>0.27</v>
      </c>
      <c r="O582" s="16">
        <f>IF( 数据!O582&lt;=6,(数据!O582-1)*权重!E$48,              IF(数据!O582&lt;=12, 5*权重!E$48+(数据!O582-6)*权重!E$49,                              5*权重!E$48+6*权重!E$49+(数据!O582-12)*权重!E$51              )
 )</f>
        <v>0</v>
      </c>
      <c r="P582" s="16">
        <f>IF( 数据!P582&lt;=6,(数据!P582-1)*权重!F$48,              IF(数据!P582&lt;=12, 5*权重!F$48+(数据!P582-6)*权重!F$49,                              5*权重!F$48+6*权重!F$49+(数据!P582-12)*权重!F$51              )
 )</f>
        <v>-3.1166666666666663</v>
      </c>
      <c r="Q582" s="16">
        <f>IF( 数据!Q582&lt;=6,(数据!Q582-1)*权重!G$48,              IF(数据!Q582&lt;=12, 5*权重!G$48+(数据!Q582-6)*权重!G$49,                              5*权重!G$48+6*权重!G$49+(数据!Q582-12)*权重!G$51              )
 )</f>
        <v>0</v>
      </c>
      <c r="R582" s="16">
        <f>IF( 数据!R582&lt;=6,(数据!R582-1)*权重!H$48,              IF(数据!R582&lt;=12, 5*权重!H$48+(数据!R582-6)*权重!H$49,                              5*权重!H$48+6*权重!H$49+(数据!R582-12)*权重!H$51              )
 )</f>
        <v>0</v>
      </c>
      <c r="S582" s="16">
        <f>IF( 数据!S582&lt;=6,(数据!S582-1)*权重!I$48,              IF(数据!S582&lt;=12, 5*权重!I$48+(数据!S582-6)*权重!I$49,                              5*权重!I$48+6*权重!I$49+(数据!S582-12)*权重!I$51              )
 )</f>
        <v>10.6</v>
      </c>
      <c r="T582" s="16">
        <f>IF( 数据!T582&lt;=6,(数据!T582-1)*权重!J$48,              IF(数据!T582&lt;=12, 5*权重!J$48+(数据!T582-6)*权重!J$49,                              5*权重!J$48+6*权重!J$49+(数据!T582-12)*权重!J$51              )
 )</f>
        <v>2.2999999999999998</v>
      </c>
      <c r="U582" s="16">
        <f>IF( 数据!U582&lt;=6,(数据!U582-1)*权重!K$48,              IF(数据!U582&lt;=12, 5*权重!K$48+(数据!U582-6)*权重!K$49,                              5*权重!K$48+6*权重!K$49+(数据!U582-12)*权重!K$51              )
 )</f>
        <v>0</v>
      </c>
      <c r="V582" s="16">
        <f>IF( 数据!V582&lt;=6,(数据!V582-1)*权重!L$48,              IF(数据!V582&lt;=12, 5*权重!L$48+(数据!V582-6)*权重!L$49,                              5*权重!L$48+6*权重!L$49+(数据!V582-12)*权重!L$51              )
 )</f>
        <v>5.6666666666666679</v>
      </c>
      <c r="W582" s="16">
        <f>IF( 数据!W582&lt;=6,(数据!W582-1)*权重!M$48,              IF(数据!W582&lt;=12, 5*权重!M$48+(数据!W582-6)*权重!M$49,                              5*权重!M$48+6*权重!M$49+(数据!W582-12)*权重!M$51              )
 )</f>
        <v>0.1333333333333333</v>
      </c>
      <c r="X582" s="16">
        <f>IF( 数据!X582&lt;=6,(数据!X582-1)*权重!N$48,              IF(数据!X582&lt;=12, 5*权重!N$48+(数据!X582-6)*权重!N$49,                              5*权重!N$48+6*权重!N$49+(数据!X582-12)*权重!N$51              )
 )</f>
        <v>2.7333333333333329</v>
      </c>
      <c r="Y582" s="16">
        <f>IF( 数据!Y582&lt;=6,(数据!Y582-1)*权重!O$48,              IF(数据!Y582&lt;=12, 5*权重!O$48+(数据!Y582-6)*权重!O$49,                              5*权重!O$48+6*权重!O$49+(数据!Y582-12)*权重!O$51              )
 )</f>
        <v>0.96</v>
      </c>
      <c r="Z582" s="16">
        <f>IF( 数据!Z582&lt;=6,(数据!Z582-1)*权重!P$48,              IF(数据!Z582&lt;=10, 5*权重!P$48+(数据!Z582-4)*权重!P$50,                              5*权重!P$48+4*权重!P$50+(数据!Z582-10)*权重!P$52              )  )</f>
        <v>-1.7250000000000001</v>
      </c>
      <c r="AA582" s="16">
        <f>IF( 数据!AA582&lt;=6,(数据!AA582-1)*权重!Q$48,              IF(数据!AA582&lt;=12, 5*权重!Q$48+(数据!AA582-6)*权重!Q$49,                              5*权重!Q$48+6*权重!Q$49+(数据!AA582-12)*权重!Q$51              )
 )</f>
        <v>7.833333333333333</v>
      </c>
      <c r="AB582" s="16">
        <f>IF( 数据!AB582&lt;=6,(数据!AB582-1)*权重!R$48,              IF(数据!AB582&lt;=10, 5*权重!R$48+(数据!AB582-4)*权重!R$50,                              5*权重!R$48+4*权重!R$50+(数据!AB582-10)*权重!R$52              )  )</f>
        <v>56</v>
      </c>
      <c r="AC582" s="16">
        <f>IF( 数据!AC582&lt;=6,(数据!AC582-1)*权重!S$48,              IF(数据!AC582&lt;=12, 5*权重!S$48+(数据!AC582-6)*权重!S$49,                              5*权重!S$48+6*权重!S$49+(数据!AC582-12)*权重!S$51              )
 )</f>
        <v>22.233333333333334</v>
      </c>
      <c r="AD582" s="16">
        <f>IF( 数据!AD582&lt;=6,(数据!AD582-1)*权重!T$48,              IF(数据!AD582&lt;=12, 5*权重!T$48+(数据!AD582-6)*权重!T$49,                              5*权重!T$48+6*权重!T$49+(数据!AD582-12)*权重!T$51              )
 )</f>
        <v>-0.13333333333333286</v>
      </c>
      <c r="AE582" s="16">
        <f>IF( 数据!AE582&lt;=6,(数据!AE582-1)*权重!U$48,              IF(数据!AE582&lt;=10, 5*权重!U$48+(数据!AE582-4)*权重!U$50,                              5*权重!U$48+4*权重!U$50+(数据!AE582-10)*权重!U$52              )  )</f>
        <v>-0.99999999999999956</v>
      </c>
      <c r="AF582" s="16">
        <f>IF( 数据!AF582&lt;=6,(数据!AF582-1)*权重!V$48,              IF(数据!AF582&lt;=10, 5*权重!V$48+(数据!AF582-4)*权重!V$50,                              5*权重!V$48+4*权重!V$50+(数据!AF582-10)*权重!V$52              )  )</f>
        <v>7.8750000000000009</v>
      </c>
      <c r="AG582" s="16">
        <f>IF( 数据!AG582&lt;=6,(数据!AG582-1)*权重!W$48,              IF(数据!AG582&lt;=12, 5*权重!W$48+(数据!AG582-6)*权重!W$49,                              5*权重!W$48+6*权重!W$49+(数据!AG582-12)*权重!W$51              )
 )</f>
        <v>3.75</v>
      </c>
      <c r="AH582" s="16">
        <f>IF( 数据!AH582&lt;=6,(数据!AH582-1)*权重!X$48,              IF(数据!AH582&lt;=10, 5*权重!X$48+(数据!AH582-4)*权重!X$50,                              5*权重!X$48+4*权重!X$50+(数据!AH582-10)*权重!X$52              )  )</f>
        <v>6.25E-2</v>
      </c>
      <c r="AI582" s="16">
        <f>IF( 数据!AI582&lt;=6,(数据!AI582-1)*权重!Y$48,              IF(数据!AI582&lt;=12, 5*权重!Y$48+(数据!AI582-6)*权重!Y$49,                              5*权重!Y$48+6*权重!Y$49+(数据!AI582-12)*权重!Y$51              )
 )</f>
        <v>0.1</v>
      </c>
      <c r="AJ582" s="16">
        <f>IF( 数据!AJ582&lt;=6,(数据!AJ582-1)*权重!Z$48,              IF(数据!AJ582&lt;=10, 5*权重!Z$48+(数据!AJ582-4)*权重!Z$50,                              5*权重!Z$48+4*权重!Z$50+(数据!AJ582-10)*权重!Z$52              )  )</f>
        <v>10.425000000000001</v>
      </c>
      <c r="AK582" s="16">
        <f>IF( 数据!AK582&lt;=6,(数据!AK582-1)*权重!AA$48,              IF(数据!AK582&lt;=10, 5*权重!AA$48+(数据!AK582-4)*权重!AA$50,                              5*权重!AA$48+4*权重!AA$50+(数据!AK582-10)*权重!AA$52              )  )</f>
        <v>-0.75000000000000022</v>
      </c>
      <c r="AL582" s="16">
        <f>IF( 数据!AL582&lt;=6,(数据!AL582-1)*权重!AB$48,              IF(数据!AL582&lt;=12, 5*权重!AB$48+(数据!AL582-6)*权重!AB$49,                              5*权重!AB$48+6*权重!AB$49+(数据!AL582-12)*权重!AB$51              )
 )</f>
        <v>16.2</v>
      </c>
      <c r="AM582" s="16">
        <f>IF( 数据!AM582&lt;=6,(数据!AM582-1)*权重!AC$48,              IF(数据!AM582&lt;=12, 5*权重!AC$48+(数据!AM582-6)*权重!AC$49,                              5*权重!AC$48+6*权重!AC$49+(数据!AM582-12)*权重!AC$51              )
 )</f>
        <v>9.2333333333333343</v>
      </c>
      <c r="AN582" s="16">
        <f>IF( 数据!AN582&lt;=6,(数据!AN582-1)*权重!AD$48,              IF(数据!AN582&lt;=12, 5*权重!AD$48+(数据!AN582-6)*权重!AD$49,                              5*权重!AD$48+6*权重!AD$49+(数据!AN582-12)*权重!AD$51              )
 )</f>
        <v>60.666666666666664</v>
      </c>
      <c r="AO582" s="16">
        <f>IF( 数据!AO582&lt;=6,(数据!AO582-1)*权重!AE$48,              IF(数据!AO582&lt;=12, 5*权重!AE$48+(数据!AO582-6)*权重!AE$49,                              5*权重!AE$48+6*权重!AE$49+(数据!AO582-12)*权重!AE$51              )
 )</f>
        <v>9.7333333333333343</v>
      </c>
      <c r="AP582" s="16">
        <f>IF( 数据!AP582&lt;=6,(数据!AP582-1)*权重!AF$48,              IF(数据!AP582&lt;=12, 5*权重!AF$48+(数据!AP582-6)*权重!AF$49,                              5*权重!AF$48+6*权重!AF$49+(数据!AP582-12)*权重!AF$51              )
 )</f>
        <v>14.166666666666666</v>
      </c>
      <c r="AQ582" s="16">
        <f>IF( 数据!AQ582&lt;=6,(数据!AQ582-1)*权重!AG$48,              IF(数据!AQ582&lt;=12, 5*权重!AG$48+(数据!AQ582-6)*权重!AG$49,                              5*权重!AG$48+6*权重!AG$49+(数据!AQ582-12)*权重!AG$51              )
 )</f>
        <v>18.316666666666666</v>
      </c>
      <c r="AR582" s="16">
        <f>IF( 数据!AR582&lt;=6,(数据!AR582-1)*权重!AH$48,              IF(数据!AR582&lt;=12, 5*权重!AH$48+(数据!AR582-6)*权重!AH$49,                              5*权重!AH$48+6*权重!AH$49+(数据!AR582-12)*权重!AH$51              )
 )</f>
        <v>10.033333333333333</v>
      </c>
      <c r="AS582" s="16">
        <f>IF( 数据!AS582&lt;=6,(数据!AS582-1)*权重!AI$48,              IF(数据!AS582&lt;=12, 5*权重!AI$48+(数据!AS582-6)*权重!AI$49,                              5*权重!AI$48+6*权重!AI$49+(数据!AS582-12)*权重!AI$51              )
 )</f>
        <v>4.416666666666667</v>
      </c>
      <c r="AT582" s="16">
        <f>IF( 数据!AT582&lt;=6,(数据!AT582-1)*权重!AJ$48,              IF(数据!AT582&lt;=12, 5*权重!AJ$48+(数据!AT582-6)*权重!AJ$49,                              5*权重!AJ$48+6*权重!AJ$49+(数据!AT582-12)*权重!AJ$51              )
 )</f>
        <v>54.541666666666671</v>
      </c>
      <c r="AU582" s="16">
        <f>IF( 数据!AU582&lt;=6,(数据!AU582-1)*权重!AK$48,              IF(数据!AU582&lt;=12, 5*权重!AK$48+(数据!AU582-6)*权重!AK$49,                              5*权重!AK$48+6*权重!AK$49+(数据!AU582-12)*权重!AK$51              )
 )</f>
        <v>15.099999999999998</v>
      </c>
      <c r="AV582" s="16">
        <f>IF( 数据!AV582&lt;=6,(数据!AV582-1)*权重!AL$48,              IF(数据!AV582&lt;=10, 5*权重!AL$48+(数据!AV582-4)*权重!AL$50,                              5*权重!AL$48+4*权重!AL$50+(数据!AV582-10)*权重!AL$52              )  )</f>
        <v>4.6749999999999998</v>
      </c>
      <c r="AW582" s="16">
        <f>IF( 数据!AW582&lt;=6,(数据!AW582-1)*权重!AM$48,              IF(数据!AW582&lt;=10, 5*权重!AM$48+(数据!AW582-4)*权重!AM$50,                              5*权重!AM$48+4*权重!AM$50+(数据!AW582-10)*权重!AM$52              )  )</f>
        <v>4.5750000000000002</v>
      </c>
      <c r="AX582" s="16">
        <f>IF( 数据!AX582&lt;=6,(数据!AX582-1)*权重!AN$48,              IF(数据!AX582&lt;=10, 5*权重!AN$48+(数据!AX582-4)*权重!AN$50,                              5*权重!AN$48+4*权重!AN$50+(数据!AX582-10)*权重!AN$52              )  )</f>
        <v>26.262499999999999</v>
      </c>
      <c r="AY582" s="8">
        <v>2</v>
      </c>
      <c r="AZ582" s="8">
        <v>3</v>
      </c>
      <c r="BA582" s="8">
        <v>1</v>
      </c>
      <c r="BB582" s="8">
        <v>3</v>
      </c>
      <c r="BC582" s="8">
        <v>3</v>
      </c>
      <c r="BD582" s="8">
        <v>2</v>
      </c>
      <c r="BE582" s="8">
        <v>3</v>
      </c>
      <c r="BF582" s="8">
        <v>2</v>
      </c>
      <c r="BG582" s="8">
        <v>1</v>
      </c>
      <c r="BH582" s="8">
        <v>1</v>
      </c>
      <c r="BI582" s="8">
        <v>1</v>
      </c>
      <c r="BJ582" s="8" t="s">
        <v>26</v>
      </c>
      <c r="BK582" s="8" t="s">
        <v>20</v>
      </c>
      <c r="BL582" s="8">
        <v>18</v>
      </c>
      <c r="BM582" s="8" t="s">
        <v>26</v>
      </c>
      <c r="BN582" s="8"/>
      <c r="BO582" s="8">
        <v>14</v>
      </c>
      <c r="BP582" s="34">
        <v>46203</v>
      </c>
      <c r="BQ582" s="8" t="s">
        <v>21</v>
      </c>
      <c r="BR582" s="8" t="s">
        <v>156</v>
      </c>
    </row>
    <row r="583" spans="1:70" ht="15.5" thickBot="1" x14ac:dyDescent="0.35">
      <c r="A583" s="8" t="s">
        <v>26</v>
      </c>
      <c r="B583" s="16">
        <f t="shared" si="22"/>
        <v>408.24583333333328</v>
      </c>
      <c r="C583" s="8" t="s">
        <v>938</v>
      </c>
      <c r="D583" s="8" t="s">
        <v>154</v>
      </c>
      <c r="E583" s="33">
        <v>1</v>
      </c>
      <c r="F583" s="8">
        <v>0</v>
      </c>
      <c r="G583" s="8" t="s">
        <v>228</v>
      </c>
      <c r="H583" s="8" t="s">
        <v>463</v>
      </c>
      <c r="I583" s="8">
        <v>25</v>
      </c>
      <c r="J583" s="8">
        <v>145</v>
      </c>
      <c r="K583" s="8">
        <v>153</v>
      </c>
      <c r="L583" s="16">
        <f>IF( 数据!L583&lt;=6,(数据!L583-1)*权重!B$48,              IF(数据!L583&lt;=12, 5*权重!B$48+(数据!L583-6)*权重!B$49,                              5*权重!B$48+6*权重!B$49+(数据!L583-12)*权重!B$51              )
 )</f>
        <v>3.4666666666666668</v>
      </c>
      <c r="M583" s="16">
        <f>IF( 数据!M583&lt;=6,(数据!M583-1)*权重!C$48,              IF(数据!M583&lt;=12, 5*权重!C$48+(数据!M583-6)*权重!C$49,                              5*权重!C$48+6*权重!C$49+(数据!M583-12)*权重!C$51              )
 )</f>
        <v>0.91666666666666674</v>
      </c>
      <c r="N583" s="16">
        <f>IF( 数据!N583&lt;=6,(数据!N583-1)*权重!D$48,              IF(数据!N583&lt;=12, 5*权重!D$48+(数据!N583-6)*权重!D$49,                              5*权重!D$48+6*权重!D$49+(数据!N583-12)*权重!D$51              )
 )</f>
        <v>-1.4999999999999902E-2</v>
      </c>
      <c r="O583" s="16">
        <f>IF( 数据!O583&lt;=6,(数据!O583-1)*权重!E$48,              IF(数据!O583&lt;=12, 5*权重!E$48+(数据!O583-6)*权重!E$49,                              5*权重!E$48+6*权重!E$49+(数据!O583-12)*权重!E$51              )
 )</f>
        <v>0</v>
      </c>
      <c r="P583" s="16">
        <f>IF( 数据!P583&lt;=6,(数据!P583-1)*权重!F$48,              IF(数据!P583&lt;=12, 5*权重!F$48+(数据!P583-6)*权重!F$49,                              5*权重!F$48+6*权重!F$49+(数据!P583-12)*权重!F$51              )
 )</f>
        <v>-2.7333333333333329</v>
      </c>
      <c r="Q583" s="16">
        <f>IF( 数据!Q583&lt;=6,(数据!Q583-1)*权重!G$48,              IF(数据!Q583&lt;=12, 5*权重!G$48+(数据!Q583-6)*权重!G$49,                              5*权重!G$48+6*权重!G$49+(数据!Q583-12)*权重!G$51              )
 )</f>
        <v>0</v>
      </c>
      <c r="R583" s="16">
        <f>IF( 数据!R583&lt;=6,(数据!R583-1)*权重!H$48,              IF(数据!R583&lt;=12, 5*权重!H$48+(数据!R583-6)*权重!H$49,                              5*权重!H$48+6*权重!H$49+(数据!R583-12)*权重!H$51              )
 )</f>
        <v>0</v>
      </c>
      <c r="S583" s="16">
        <f>IF( 数据!S583&lt;=6,(数据!S583-1)*权重!I$48,              IF(数据!S583&lt;=12, 5*权重!I$48+(数据!S583-6)*权重!I$49,                              5*权重!I$48+6*权重!I$49+(数据!S583-12)*权重!I$51              )
 )</f>
        <v>16.566666666666666</v>
      </c>
      <c r="T583" s="16">
        <f>IF( 数据!T583&lt;=6,(数据!T583-1)*权重!J$48,              IF(数据!T583&lt;=12, 5*权重!J$48+(数据!T583-6)*权重!J$49,                              5*权重!J$48+6*权重!J$49+(数据!T583-12)*权重!J$51              )
 )</f>
        <v>-0.20000000000000018</v>
      </c>
      <c r="U583" s="16">
        <f>IF( 数据!U583&lt;=6,(数据!U583-1)*权重!K$48,              IF(数据!U583&lt;=12, 5*权重!K$48+(数据!U583-6)*权重!K$49,                              5*权重!K$48+6*权重!K$49+(数据!U583-12)*权重!K$51              )
 )</f>
        <v>0</v>
      </c>
      <c r="V583" s="16">
        <f>IF( 数据!V583&lt;=6,(数据!V583-1)*权重!L$48,              IF(数据!V583&lt;=12, 5*权重!L$48+(数据!V583-6)*权重!L$49,                              5*权重!L$48+6*权重!L$49+(数据!V583-12)*权重!L$51              )
 )</f>
        <v>6.0333333333333341</v>
      </c>
      <c r="W583" s="16">
        <f>IF( 数据!W583&lt;=6,(数据!W583-1)*权重!M$48,              IF(数据!W583&lt;=12, 5*权重!M$48+(数据!W583-6)*权重!M$49,                              5*权重!M$48+6*权重!M$49+(数据!W583-12)*权重!M$51              )
 )</f>
        <v>0.76666666666666661</v>
      </c>
      <c r="X583" s="16">
        <f>IF( 数据!X583&lt;=6,(数据!X583-1)*权重!N$48,              IF(数据!X583&lt;=12, 5*权重!N$48+(数据!X583-6)*权重!N$49,                              5*权重!N$48+6*权重!N$49+(数据!X583-12)*权重!N$51              )
 )</f>
        <v>1.8399999999999999</v>
      </c>
      <c r="Y583" s="16">
        <f>IF( 数据!Y583&lt;=6,(数据!Y583-1)*权重!O$48,              IF(数据!Y583&lt;=12, 5*权重!O$48+(数据!Y583-6)*权重!O$49,                              5*权重!O$48+6*权重!O$49+(数据!Y583-12)*权重!O$51              )
 )</f>
        <v>1.6166666666666667</v>
      </c>
      <c r="Z583" s="16">
        <f>IF( 数据!Z583&lt;=6,(数据!Z583-1)*权重!P$48,              IF(数据!Z583&lt;=10, 5*权重!P$48+(数据!Z583-4)*权重!P$50,                              5*权重!P$48+4*权重!P$50+(数据!Z583-10)*权重!P$52              )  )</f>
        <v>-0.90000000000000013</v>
      </c>
      <c r="AA583" s="16">
        <f>IF( 数据!AA583&lt;=6,(数据!AA583-1)*权重!Q$48,              IF(数据!AA583&lt;=12, 5*权重!Q$48+(数据!AA583-6)*权重!Q$49,                              5*权重!Q$48+6*权重!Q$49+(数据!AA583-12)*权重!Q$51              )
 )</f>
        <v>5.8</v>
      </c>
      <c r="AB583" s="16">
        <f>IF( 数据!AB583&lt;=6,(数据!AB583-1)*权重!R$48,              IF(数据!AB583&lt;=10, 5*权重!R$48+(数据!AB583-4)*权重!R$50,                              5*权重!R$48+4*权重!R$50+(数据!AB583-10)*权重!R$52              )  )</f>
        <v>56.75</v>
      </c>
      <c r="AC583" s="16">
        <f>IF( 数据!AC583&lt;=6,(数据!AC583-1)*权重!S$48,              IF(数据!AC583&lt;=12, 5*权重!S$48+(数据!AC583-6)*权重!S$49,                              5*权重!S$48+6*权重!S$49+(数据!AC583-12)*权重!S$51              )
 )</f>
        <v>19.5</v>
      </c>
      <c r="AD583" s="16">
        <f>IF( 数据!AD583&lt;=6,(数据!AD583-1)*权重!T$48,              IF(数据!AD583&lt;=12, 5*权重!T$48+(数据!AD583-6)*权重!T$49,                              5*权重!T$48+6*权重!T$49+(数据!AD583-12)*权重!T$51              )
 )</f>
        <v>-1.2333333333333329</v>
      </c>
      <c r="AE583" s="16">
        <f>IF( 数据!AE583&lt;=6,(数据!AE583-1)*权重!U$48,              IF(数据!AE583&lt;=10, 5*权重!U$48+(数据!AE583-4)*权重!U$50,                              5*权重!U$48+4*权重!U$50+(数据!AE583-10)*权重!U$52              )  )</f>
        <v>-2.1999999999999993</v>
      </c>
      <c r="AF583" s="16">
        <f>IF( 数据!AF583&lt;=6,(数据!AF583-1)*权重!V$48,              IF(数据!AF583&lt;=10, 5*权重!V$48+(数据!AF583-4)*权重!V$50,                              5*权重!V$48+4*权重!V$50+(数据!AF583-10)*权重!V$52              )  )</f>
        <v>6.8250000000000011</v>
      </c>
      <c r="AG583" s="16">
        <f>IF( 数据!AG583&lt;=6,(数据!AG583-1)*权重!W$48,              IF(数据!AG583&lt;=12, 5*权重!W$48+(数据!AG583-6)*权重!W$49,                              5*权重!W$48+6*权重!W$49+(数据!AG583-12)*权重!W$51              )
 )</f>
        <v>3.4999999999999996</v>
      </c>
      <c r="AH583" s="16">
        <f>IF( 数据!AH583&lt;=6,(数据!AH583-1)*权重!X$48,              IF(数据!AH583&lt;=10, 5*权重!X$48+(数据!AH583-4)*权重!X$50,                              5*权重!X$48+4*权重!X$50+(数据!AH583-10)*权重!X$52              )  )</f>
        <v>6.25E-2</v>
      </c>
      <c r="AI583" s="16">
        <f>IF( 数据!AI583&lt;=6,(数据!AI583-1)*权重!Y$48,              IF(数据!AI583&lt;=12, 5*权重!Y$48+(数据!AI583-6)*权重!Y$49,                              5*权重!Y$48+6*权重!Y$49+(数据!AI583-12)*权重!Y$51              )
 )</f>
        <v>0.26666666666666666</v>
      </c>
      <c r="AJ583" s="16">
        <f>IF( 数据!AJ583&lt;=6,(数据!AJ583-1)*权重!Z$48,              IF(数据!AJ583&lt;=10, 5*权重!Z$48+(数据!AJ583-4)*权重!Z$50,                              5*权重!Z$48+4*权重!Z$50+(数据!AJ583-10)*权重!Z$52              )  )</f>
        <v>9.8375000000000004</v>
      </c>
      <c r="AK583" s="16">
        <f>IF( 数据!AK583&lt;=6,(数据!AK583-1)*权重!AA$48,              IF(数据!AK583&lt;=10, 5*权重!AA$48+(数据!AK583-4)*权重!AA$50,                              5*权重!AA$48+4*权重!AA$50+(数据!AK583-10)*权重!AA$52              )  )</f>
        <v>-2.6000000000000005</v>
      </c>
      <c r="AL583" s="16">
        <f>IF( 数据!AL583&lt;=6,(数据!AL583-1)*权重!AB$48,              IF(数据!AL583&lt;=12, 5*权重!AB$48+(数据!AL583-6)*权重!AB$49,                              5*权重!AB$48+6*权重!AB$49+(数据!AL583-12)*权重!AB$51              )
 )</f>
        <v>12.6</v>
      </c>
      <c r="AM583" s="16">
        <f>IF( 数据!AM583&lt;=6,(数据!AM583-1)*权重!AC$48,              IF(数据!AM583&lt;=12, 5*权重!AC$48+(数据!AM583-6)*权重!AC$49,                              5*权重!AC$48+6*权重!AC$49+(数据!AM583-12)*权重!AC$51              )
 )</f>
        <v>9.2333333333333343</v>
      </c>
      <c r="AN583" s="16">
        <f>IF( 数据!AN583&lt;=6,(数据!AN583-1)*权重!AD$48,              IF(数据!AN583&lt;=12, 5*权重!AD$48+(数据!AN583-6)*权重!AD$49,                              5*权重!AD$48+6*权重!AD$49+(数据!AN583-12)*权重!AD$51              )
 )</f>
        <v>82.0625</v>
      </c>
      <c r="AO583" s="16">
        <f>IF( 数据!AO583&lt;=6,(数据!AO583-1)*权重!AE$48,              IF(数据!AO583&lt;=12, 5*权重!AE$48+(数据!AO583-6)*权重!AE$49,                              5*权重!AE$48+6*权重!AE$49+(数据!AO583-12)*权重!AE$51              )
 )</f>
        <v>5.5833333333333339</v>
      </c>
      <c r="AP583" s="16">
        <f>IF( 数据!AP583&lt;=6,(数据!AP583-1)*权重!AF$48,              IF(数据!AP583&lt;=12, 5*权重!AF$48+(数据!AP583-6)*权重!AF$49,                              5*权重!AF$48+6*权重!AF$49+(数据!AP583-12)*权重!AF$51              )
 )</f>
        <v>15.433333333333334</v>
      </c>
      <c r="AQ583" s="16">
        <f>IF( 数据!AQ583&lt;=6,(数据!AQ583-1)*权重!AG$48,              IF(数据!AQ583&lt;=12, 5*权重!AG$48+(数据!AQ583-6)*权重!AG$49,                              5*权重!AG$48+6*权重!AG$49+(数据!AQ583-12)*权重!AG$51              )
 )</f>
        <v>19.866666666666667</v>
      </c>
      <c r="AR583" s="16">
        <f>IF( 数据!AR583&lt;=6,(数据!AR583-1)*权重!AH$48,              IF(数据!AR583&lt;=12, 5*权重!AH$48+(数据!AR583-6)*权重!AH$49,                              5*权重!AH$48+6*权重!AH$49+(数据!AR583-12)*权重!AH$51              )
 )</f>
        <v>11.716666666666665</v>
      </c>
      <c r="AS583" s="16">
        <f>IF( 数据!AS583&lt;=6,(数据!AS583-1)*权重!AI$48,              IF(数据!AS583&lt;=12, 5*权重!AI$48+(数据!AS583-6)*权重!AI$49,                              5*权重!AI$48+6*权重!AI$49+(数据!AS583-12)*权重!AI$51              )
 )</f>
        <v>3.1333333333333337</v>
      </c>
      <c r="AT583" s="16">
        <f>IF( 数据!AT583&lt;=6,(数据!AT583-1)*权重!AJ$48,              IF(数据!AT583&lt;=12, 5*权重!AJ$48+(数据!AT583-6)*权重!AJ$49,                              5*权重!AJ$48+6*权重!AJ$49+(数据!AT583-12)*权重!AJ$51              )
 )</f>
        <v>76.75</v>
      </c>
      <c r="AU583" s="16">
        <f>IF( 数据!AU583&lt;=6,(数据!AU583-1)*权重!AK$48,              IF(数据!AU583&lt;=12, 5*权重!AK$48+(数据!AU583-6)*权重!AK$49,                              5*权重!AK$48+6*权重!AK$49+(数据!AU583-12)*权重!AK$51              )
 )</f>
        <v>14.499999999999998</v>
      </c>
      <c r="AV583" s="16">
        <f>IF( 数据!AV583&lt;=6,(数据!AV583-1)*权重!AL$48,              IF(数据!AV583&lt;=10, 5*权重!AL$48+(数据!AV583-4)*权重!AL$50,                              5*权重!AL$48+4*权重!AL$50+(数据!AV583-10)*权重!AL$52              )  )</f>
        <v>4.25</v>
      </c>
      <c r="AW583" s="16">
        <f>IF( 数据!AW583&lt;=6,(数据!AW583-1)*权重!AM$48,              IF(数据!AW583&lt;=10, 5*权重!AM$48+(数据!AW583-4)*权重!AM$50,                              5*权重!AM$48+4*权重!AM$50+(数据!AW583-10)*权重!AM$52              )  )</f>
        <v>3.8250000000000002</v>
      </c>
      <c r="AX583" s="16">
        <f>IF( 数据!AX583&lt;=6,(数据!AX583-1)*权重!AN$48,              IF(数据!AX583&lt;=10, 5*权重!AN$48+(数据!AX583-4)*权重!AN$50,                              5*权重!AN$48+4*权重!AN$50+(数据!AX583-10)*权重!AN$52              )  )</f>
        <v>25.424999999999997</v>
      </c>
      <c r="AY583" s="8">
        <v>1</v>
      </c>
      <c r="AZ583" s="8">
        <v>2</v>
      </c>
      <c r="BA583" s="8">
        <v>3</v>
      </c>
      <c r="BB583" s="8">
        <v>1</v>
      </c>
      <c r="BC583" s="8">
        <v>3</v>
      </c>
      <c r="BD583" s="8">
        <v>1</v>
      </c>
      <c r="BE583" s="8">
        <v>2</v>
      </c>
      <c r="BF583" s="8">
        <v>3</v>
      </c>
      <c r="BG583" s="8">
        <v>2</v>
      </c>
      <c r="BH583" s="8">
        <v>3</v>
      </c>
      <c r="BI583" s="8">
        <v>3</v>
      </c>
      <c r="BJ583" s="8" t="s">
        <v>26</v>
      </c>
      <c r="BK583" s="8" t="s">
        <v>20</v>
      </c>
      <c r="BL583" s="8">
        <v>16</v>
      </c>
      <c r="BM583" s="8" t="s">
        <v>26</v>
      </c>
      <c r="BN583" s="8"/>
      <c r="BO583" s="8">
        <v>21</v>
      </c>
      <c r="BP583" s="34">
        <v>46934</v>
      </c>
      <c r="BQ583" s="8" t="s">
        <v>21</v>
      </c>
      <c r="BR583" s="8" t="s">
        <v>156</v>
      </c>
    </row>
    <row r="584" spans="1:70" ht="15.5" thickBot="1" x14ac:dyDescent="0.35">
      <c r="A584" s="8" t="s">
        <v>26</v>
      </c>
      <c r="B584" s="16">
        <f t="shared" si="22"/>
        <v>410.29916666666668</v>
      </c>
      <c r="C584" s="8" t="s">
        <v>939</v>
      </c>
      <c r="D584" s="8" t="s">
        <v>154</v>
      </c>
      <c r="E584" s="33">
        <v>1</v>
      </c>
      <c r="F584" s="8">
        <v>0</v>
      </c>
      <c r="G584" s="8" t="s">
        <v>155</v>
      </c>
      <c r="H584" s="8" t="s">
        <v>940</v>
      </c>
      <c r="I584" s="8">
        <v>25</v>
      </c>
      <c r="J584" s="8">
        <v>144</v>
      </c>
      <c r="K584" s="8">
        <v>150</v>
      </c>
      <c r="L584" s="16">
        <f>IF( 数据!L584&lt;=6,(数据!L584-1)*权重!B$48,              IF(数据!L584&lt;=12, 5*权重!B$48+(数据!L584-6)*权重!B$49,                              5*权重!B$48+6*权重!B$49+(数据!L584-12)*权重!B$51              )
 )</f>
        <v>3.4666666666666668</v>
      </c>
      <c r="M584" s="16">
        <f>IF( 数据!M584&lt;=6,(数据!M584-1)*权重!C$48,              IF(数据!M584&lt;=12, 5*权重!C$48+(数据!M584-6)*权重!C$49,                              5*权重!C$48+6*权重!C$49+(数据!M584-12)*权重!C$51              )
 )</f>
        <v>2.5</v>
      </c>
      <c r="N584" s="16">
        <f>IF( 数据!N584&lt;=6,(数据!N584-1)*权重!D$48,              IF(数据!N584&lt;=12, 5*权重!D$48+(数据!N584-6)*权重!D$49,                              5*权重!D$48+6*权重!D$49+(数据!N584-12)*权重!D$51              )
 )</f>
        <v>-0.82999999999999985</v>
      </c>
      <c r="O584" s="16">
        <f>IF( 数据!O584&lt;=6,(数据!O584-1)*权重!E$48,              IF(数据!O584&lt;=12, 5*权重!E$48+(数据!O584-6)*权重!E$49,                              5*权重!E$48+6*权重!E$49+(数据!O584-12)*权重!E$51              )
 )</f>
        <v>0</v>
      </c>
      <c r="P584" s="16">
        <f>IF( 数据!P584&lt;=6,(数据!P584-1)*权重!F$48,              IF(数据!P584&lt;=12, 5*权重!F$48+(数据!P584-6)*权重!F$49,                              5*权重!F$48+6*权重!F$49+(数据!P584-12)*权重!F$51              )
 )</f>
        <v>-3.1166666666666663</v>
      </c>
      <c r="Q584" s="16">
        <f>IF( 数据!Q584&lt;=6,(数据!Q584-1)*权重!G$48,              IF(数据!Q584&lt;=12, 5*权重!G$48+(数据!Q584-6)*权重!G$49,                              5*权重!G$48+6*权重!G$49+(数据!Q584-12)*权重!G$51              )
 )</f>
        <v>0</v>
      </c>
      <c r="R584" s="16">
        <f>IF( 数据!R584&lt;=6,(数据!R584-1)*权重!H$48,              IF(数据!R584&lt;=12, 5*权重!H$48+(数据!R584-6)*权重!H$49,                              5*权重!H$48+6*权重!H$49+(数据!R584-12)*权重!H$51              )
 )</f>
        <v>0</v>
      </c>
      <c r="S584" s="16">
        <f>IF( 数据!S584&lt;=6,(数据!S584-1)*权重!I$48,              IF(数据!S584&lt;=12, 5*权重!I$48+(数据!S584-6)*权重!I$49,                              5*权重!I$48+6*权重!I$49+(数据!S584-12)*权重!I$51              )
 )</f>
        <v>13.666666666666666</v>
      </c>
      <c r="T584" s="16">
        <f>IF( 数据!T584&lt;=6,(数据!T584-1)*权重!J$48,              IF(数据!T584&lt;=12, 5*权重!J$48+(数据!T584-6)*权重!J$49,                              5*权重!J$48+6*权重!J$49+(数据!T584-12)*权重!J$51              )
 )</f>
        <v>1.7999999999999998</v>
      </c>
      <c r="U584" s="16">
        <f>IF( 数据!U584&lt;=6,(数据!U584-1)*权重!K$48,              IF(数据!U584&lt;=12, 5*权重!K$48+(数据!U584-6)*权重!K$49,                              5*权重!K$48+6*权重!K$49+(数据!U584-12)*权重!K$51              )
 )</f>
        <v>0</v>
      </c>
      <c r="V584" s="16">
        <f>IF( 数据!V584&lt;=6,(数据!V584-1)*权重!L$48,              IF(数据!V584&lt;=12, 5*权重!L$48+(数据!V584-6)*权重!L$49,                              5*权重!L$48+6*权重!L$49+(数据!V584-12)*权重!L$51              )
 )</f>
        <v>5.3000000000000007</v>
      </c>
      <c r="W584" s="16">
        <f>IF( 数据!W584&lt;=6,(数据!W584-1)*权重!M$48,              IF(数据!W584&lt;=12, 5*权重!M$48+(数据!W584-6)*权重!M$49,                              5*权重!M$48+6*权重!M$49+(数据!W584-12)*权重!M$51              )
 )</f>
        <v>0.1333333333333333</v>
      </c>
      <c r="X584" s="16">
        <f>IF( 数据!X584&lt;=6,(数据!X584-1)*权重!N$48,              IF(数据!X584&lt;=12, 5*权重!N$48+(数据!X584-6)*权重!N$49,                              5*权重!N$48+6*权重!N$49+(数据!X584-12)*权重!N$51              )
 )</f>
        <v>2.2666666666666666</v>
      </c>
      <c r="Y584" s="16">
        <f>IF( 数据!Y584&lt;=6,(数据!Y584-1)*权重!O$48,              IF(数据!Y584&lt;=12, 5*权重!O$48+(数据!Y584-6)*权重!O$49,                              5*权重!O$48+6*权重!O$49+(数据!Y584-12)*权重!O$51              )
 )</f>
        <v>1.6166666666666667</v>
      </c>
      <c r="Z584" s="16">
        <f>IF( 数据!Z584&lt;=6,(数据!Z584-1)*权重!P$48,              IF(数据!Z584&lt;=10, 5*权重!P$48+(数据!Z584-4)*权重!P$50,                              5*权重!P$48+4*权重!P$50+(数据!Z584-10)*权重!P$52              )  )</f>
        <v>-1.85</v>
      </c>
      <c r="AA584" s="16">
        <f>IF( 数据!AA584&lt;=6,(数据!AA584-1)*权重!Q$48,              IF(数据!AA584&lt;=12, 5*权重!Q$48+(数据!AA584-6)*权重!Q$49,                              5*权重!Q$48+6*权重!Q$49+(数据!AA584-12)*权重!Q$51              )
 )</f>
        <v>4.5</v>
      </c>
      <c r="AB584" s="16">
        <f>IF( 数据!AB584&lt;=6,(数据!AB584-1)*权重!R$48,              IF(数据!AB584&lt;=10, 5*权重!R$48+(数据!AB584-4)*权重!R$50,                              5*权重!R$48+4*权重!R$50+(数据!AB584-10)*权重!R$52              )  )</f>
        <v>57.5</v>
      </c>
      <c r="AC584" s="16">
        <f>IF( 数据!AC584&lt;=6,(数据!AC584-1)*权重!S$48,              IF(数据!AC584&lt;=12, 5*权重!S$48+(数据!AC584-6)*权重!S$49,                              5*权重!S$48+6*权重!S$49+(数据!AC584-12)*权重!S$51              )
 )</f>
        <v>20.866666666666667</v>
      </c>
      <c r="AD584" s="16">
        <f>IF( 数据!AD584&lt;=6,(数据!AD584-1)*权重!T$48,              IF(数据!AD584&lt;=12, 5*权重!T$48+(数据!AD584-6)*权重!T$49,                              5*权重!T$48+6*权重!T$49+(数据!AD584-12)*权重!T$51              )
 )</f>
        <v>-0.86666666666666625</v>
      </c>
      <c r="AE584" s="16">
        <f>IF( 数据!AE584&lt;=6,(数据!AE584-1)*权重!U$48,              IF(数据!AE584&lt;=10, 5*权重!U$48+(数据!AE584-4)*权重!U$50,                              5*权重!U$48+4*权重!U$50+(数据!AE584-10)*权重!U$52              )  )</f>
        <v>-1.7999999999999994</v>
      </c>
      <c r="AF584" s="16">
        <f>IF( 数据!AF584&lt;=6,(数据!AF584-1)*权重!V$48,              IF(数据!AF584&lt;=10, 5*权重!V$48+(数据!AF584-4)*权重!V$50,                              5*权重!V$48+4*权重!V$50+(数据!AF584-10)*权重!V$52              )  )</f>
        <v>7.3500000000000005</v>
      </c>
      <c r="AG584" s="16">
        <f>IF( 数据!AG584&lt;=6,(数据!AG584-1)*权重!W$48,              IF(数据!AG584&lt;=12, 5*权重!W$48+(数据!AG584-6)*权重!W$49,                              5*权重!W$48+6*权重!W$49+(数据!AG584-12)*权重!W$51              )
 )</f>
        <v>3.4999999999999996</v>
      </c>
      <c r="AH584" s="16">
        <f>IF( 数据!AH584&lt;=6,(数据!AH584-1)*权重!X$48,              IF(数据!AH584&lt;=10, 5*权重!X$48+(数据!AH584-4)*权重!X$50,                              5*权重!X$48+4*权重!X$50+(数据!AH584-10)*权重!X$52              )  )</f>
        <v>0.17500000000000004</v>
      </c>
      <c r="AI584" s="16">
        <f>IF( 数据!AI584&lt;=6,(数据!AI584-1)*权重!Y$48,              IF(数据!AI584&lt;=12, 5*权重!Y$48+(数据!AI584-6)*权重!Y$49,                              5*权重!Y$48+6*权重!Y$49+(数据!AI584-12)*权重!Y$51              )
 )</f>
        <v>0</v>
      </c>
      <c r="AJ584" s="16">
        <f>IF( 数据!AJ584&lt;=6,(数据!AJ584-1)*权重!Z$48,              IF(数据!AJ584&lt;=10, 5*权重!Z$48+(数据!AJ584-4)*权重!Z$50,                              5*权重!Z$48+4*权重!Z$50+(数据!AJ584-10)*权重!Z$52              )  )</f>
        <v>9.8375000000000004</v>
      </c>
      <c r="AK584" s="16">
        <f>IF( 数据!AK584&lt;=6,(数据!AK584-1)*权重!AA$48,              IF(数据!AK584&lt;=10, 5*权重!AA$48+(数据!AK584-4)*权重!AA$50,                              5*权重!AA$48+4*权重!AA$50+(数据!AK584-10)*权重!AA$52              )  )</f>
        <v>-0.92500000000000004</v>
      </c>
      <c r="AL584" s="16">
        <f>IF( 数据!AL584&lt;=6,(数据!AL584-1)*权重!AB$48,              IF(数据!AL584&lt;=12, 5*权重!AB$48+(数据!AL584-6)*权重!AB$49,                              5*权重!AB$48+6*权重!AB$49+(数据!AL584-12)*权重!AB$51              )
 )</f>
        <v>14.4</v>
      </c>
      <c r="AM584" s="16">
        <f>IF( 数据!AM584&lt;=6,(数据!AM584-1)*权重!AC$48,              IF(数据!AM584&lt;=12, 5*权重!AC$48+(数据!AM584-6)*权重!AC$49,                              5*权重!AC$48+6*权重!AC$49+(数据!AM584-12)*权重!AC$51              )
 )</f>
        <v>9.2333333333333343</v>
      </c>
      <c r="AN584" s="16">
        <f>IF( 数据!AN584&lt;=6,(数据!AN584-1)*权重!AD$48,              IF(数据!AN584&lt;=12, 5*权重!AD$48+(数据!AN584-6)*权重!AD$49,                              5*权重!AD$48+6*权重!AD$49+(数据!AN584-12)*权重!AD$51              )
 )</f>
        <v>72.604166666666671</v>
      </c>
      <c r="AO584" s="16">
        <f>IF( 数据!AO584&lt;=6,(数据!AO584-1)*权重!AE$48,              IF(数据!AO584&lt;=12, 5*权重!AE$48+(数据!AO584-6)*权重!AE$49,                              5*权重!AE$48+6*权重!AE$49+(数据!AO584-12)*权重!AE$51              )
 )</f>
        <v>17.7</v>
      </c>
      <c r="AP584" s="16">
        <f>IF( 数据!AP584&lt;=6,(数据!AP584-1)*权重!AF$48,              IF(数据!AP584&lt;=12, 5*权重!AF$48+(数据!AP584-6)*权重!AF$49,                              5*权重!AF$48+6*权重!AF$49+(数据!AP584-12)*权重!AF$51              )
 )</f>
        <v>15.433333333333334</v>
      </c>
      <c r="AQ584" s="16">
        <f>IF( 数据!AQ584&lt;=6,(数据!AQ584-1)*权重!AG$48,              IF(数据!AQ584&lt;=12, 5*权重!AG$48+(数据!AQ584-6)*权重!AG$49,                              5*权重!AG$48+6*权重!AG$49+(数据!AQ584-12)*权重!AG$51              )
 )</f>
        <v>19.350000000000001</v>
      </c>
      <c r="AR584" s="16">
        <f>IF( 数据!AR584&lt;=6,(数据!AR584-1)*权重!AH$48,              IF(数据!AR584&lt;=12, 5*权重!AH$48+(数据!AR584-6)*权重!AH$49,                              5*权重!AH$48+6*权重!AH$49+(数据!AR584-12)*权重!AH$51              )
 )</f>
        <v>13.399999999999999</v>
      </c>
      <c r="AS584" s="16">
        <f>IF( 数据!AS584&lt;=6,(数据!AS584-1)*权重!AI$48,              IF(数据!AS584&lt;=12, 5*权重!AI$48+(数据!AS584-6)*权重!AI$49,                              5*权重!AI$48+6*权重!AI$49+(数据!AS584-12)*权重!AI$51              )
 )</f>
        <v>5.7000000000000011</v>
      </c>
      <c r="AT584" s="16">
        <f>IF( 数据!AT584&lt;=6,(数据!AT584-1)*权重!AJ$48,              IF(数据!AT584&lt;=12, 5*权重!AJ$48+(数据!AT584-6)*权重!AJ$49,                              5*权重!AJ$48+6*权重!AJ$49+(数据!AT584-12)*权重!AJ$51              )
 )</f>
        <v>71.875</v>
      </c>
      <c r="AU584" s="16">
        <f>IF( 数据!AU584&lt;=6,(数据!AU584-1)*权重!AK$48,              IF(数据!AU584&lt;=12, 5*权重!AK$48+(数据!AU584-6)*权重!AK$49,                              5*权重!AK$48+6*权重!AK$49+(数据!AU584-12)*权重!AK$51              )
 )</f>
        <v>14.499999999999998</v>
      </c>
      <c r="AV584" s="16">
        <f>IF( 数据!AV584&lt;=6,(数据!AV584-1)*权重!AL$48,              IF(数据!AV584&lt;=10, 5*权重!AL$48+(数据!AV584-4)*权重!AL$50,                              5*权重!AL$48+4*权重!AL$50+(数据!AV584-10)*权重!AL$52              )  )</f>
        <v>2.9749999999999996</v>
      </c>
      <c r="AW584" s="16">
        <f>IF( 数据!AW584&lt;=6,(数据!AW584-1)*权重!AM$48,              IF(数据!AW584&lt;=10, 5*权重!AM$48+(数据!AW584-4)*权重!AM$50,                              5*权重!AM$48+4*权重!AM$50+(数据!AW584-10)*权重!AM$52              )  )</f>
        <v>3.45</v>
      </c>
      <c r="AX584" s="16">
        <f>IF( 数据!AX584&lt;=6,(数据!AX584-1)*权重!AN$48,              IF(数据!AX584&lt;=10, 5*权重!AN$48+(数据!AX584-4)*权重!AN$50,                              5*权重!AN$48+4*权重!AN$50+(数据!AX584-10)*权重!AN$52              )  )</f>
        <v>24.587499999999999</v>
      </c>
      <c r="AY584" s="8">
        <v>1</v>
      </c>
      <c r="AZ584" s="8">
        <v>2</v>
      </c>
      <c r="BA584" s="8">
        <v>2</v>
      </c>
      <c r="BB584" s="8">
        <v>1</v>
      </c>
      <c r="BC584" s="8">
        <v>2</v>
      </c>
      <c r="BD584" s="8">
        <v>1</v>
      </c>
      <c r="BE584" s="8">
        <v>1</v>
      </c>
      <c r="BF584" s="8">
        <v>3</v>
      </c>
      <c r="BG584" s="8">
        <v>1</v>
      </c>
      <c r="BH584" s="8">
        <v>2</v>
      </c>
      <c r="BI584" s="8">
        <v>1</v>
      </c>
      <c r="BJ584" s="8" t="s">
        <v>26</v>
      </c>
      <c r="BK584" s="8" t="s">
        <v>20</v>
      </c>
      <c r="BL584" s="8">
        <v>16</v>
      </c>
      <c r="BM584" s="8" t="s">
        <v>26</v>
      </c>
      <c r="BN584" s="8"/>
      <c r="BO584" s="8">
        <v>6</v>
      </c>
      <c r="BP584" s="34">
        <v>47299</v>
      </c>
      <c r="BQ584" s="8" t="s">
        <v>21</v>
      </c>
      <c r="BR584" s="8" t="s">
        <v>156</v>
      </c>
    </row>
    <row r="585" spans="1:70" ht="15.5" thickBot="1" x14ac:dyDescent="0.35">
      <c r="A585" s="8" t="s">
        <v>26</v>
      </c>
      <c r="B585" s="16">
        <f t="shared" si="22"/>
        <v>426.0383333333333</v>
      </c>
      <c r="C585" s="8" t="s">
        <v>941</v>
      </c>
      <c r="D585" s="8" t="s">
        <v>154</v>
      </c>
      <c r="E585" s="33">
        <v>1</v>
      </c>
      <c r="F585" s="8">
        <v>0</v>
      </c>
      <c r="G585" s="8" t="s">
        <v>28</v>
      </c>
      <c r="H585" s="8" t="s">
        <v>31</v>
      </c>
      <c r="I585" s="8">
        <v>25</v>
      </c>
      <c r="J585" s="8">
        <v>156</v>
      </c>
      <c r="K585" s="8">
        <v>163</v>
      </c>
      <c r="L585" s="16">
        <f>IF( 数据!L585&lt;=6,(数据!L585-1)*权重!B$48,              IF(数据!L585&lt;=12, 5*权重!B$48+(数据!L585-6)*权重!B$49,                              5*权重!B$48+6*权重!B$49+(数据!L585-12)*权重!B$51              )
 )</f>
        <v>3.9333333333333331</v>
      </c>
      <c r="M585" s="16">
        <f>IF( 数据!M585&lt;=6,(数据!M585-1)*权重!C$48,              IF(数据!M585&lt;=12, 5*权重!C$48+(数据!M585-6)*权重!C$49,                              5*权重!C$48+6*权重!C$49+(数据!M585-12)*权重!C$51              )
 )</f>
        <v>1.3</v>
      </c>
      <c r="N585" s="16">
        <f>IF( 数据!N585&lt;=6,(数据!N585-1)*权重!D$48,              IF(数据!N585&lt;=12, 5*权重!D$48+(数据!N585-6)*权重!D$49,                              5*权重!D$48+6*权重!D$49+(数据!N585-12)*权重!D$51              )
 )</f>
        <v>0.82000000000000006</v>
      </c>
      <c r="O585" s="16">
        <f>IF( 数据!O585&lt;=6,(数据!O585-1)*权重!E$48,              IF(数据!O585&lt;=12, 5*权重!E$48+(数据!O585-6)*权重!E$49,                              5*权重!E$48+6*权重!E$49+(数据!O585-12)*权重!E$51              )
 )</f>
        <v>0</v>
      </c>
      <c r="P585" s="16">
        <f>IF( 数据!P585&lt;=6,(数据!P585-1)*权重!F$48,              IF(数据!P585&lt;=12, 5*权重!F$48+(数据!P585-6)*权重!F$49,                              5*权重!F$48+6*权重!F$49+(数据!P585-12)*权重!F$51              )
 )</f>
        <v>-2.7333333333333329</v>
      </c>
      <c r="Q585" s="16">
        <f>IF( 数据!Q585&lt;=6,(数据!Q585-1)*权重!G$48,              IF(数据!Q585&lt;=12, 5*权重!G$48+(数据!Q585-6)*权重!G$49,                              5*权重!G$48+6*权重!G$49+(数据!Q585-12)*权重!G$51              )
 )</f>
        <v>0</v>
      </c>
      <c r="R585" s="16">
        <f>IF( 数据!R585&lt;=6,(数据!R585-1)*权重!H$48,              IF(数据!R585&lt;=12, 5*权重!H$48+(数据!R585-6)*权重!H$49,                              5*权重!H$48+6*权重!H$49+(数据!R585-12)*权重!H$51              )
 )</f>
        <v>0</v>
      </c>
      <c r="S585" s="16">
        <f>IF( 数据!S585&lt;=6,(数据!S585-1)*权重!I$48,              IF(数据!S585&lt;=12, 5*权重!I$48+(数据!S585-6)*权重!I$49,                              5*权重!I$48+6*权重!I$49+(数据!S585-12)*权重!I$51              )
 )</f>
        <v>16.566666666666666</v>
      </c>
      <c r="T585" s="16">
        <f>IF( 数据!T585&lt;=6,(数据!T585-1)*权重!J$48,              IF(数据!T585&lt;=12, 5*权重!J$48+(数据!T585-6)*权重!J$49,                              5*权重!J$48+6*权重!J$49+(数据!T585-12)*权重!J$51              )
 )</f>
        <v>2.2999999999999998</v>
      </c>
      <c r="U585" s="16">
        <f>IF( 数据!U585&lt;=6,(数据!U585-1)*权重!K$48,              IF(数据!U585&lt;=12, 5*权重!K$48+(数据!U585-6)*权重!K$49,                              5*权重!K$48+6*权重!K$49+(数据!U585-12)*权重!K$51              )
 )</f>
        <v>0</v>
      </c>
      <c r="V585" s="16">
        <f>IF( 数据!V585&lt;=6,(数据!V585-1)*权重!L$48,              IF(数据!V585&lt;=12, 5*权重!L$48+(数据!V585-6)*权重!L$49,                              5*权重!L$48+6*权重!L$49+(数据!V585-12)*权重!L$51              )
 )</f>
        <v>6.0333333333333341</v>
      </c>
      <c r="W585" s="16">
        <f>IF( 数据!W585&lt;=6,(数据!W585-1)*权重!M$48,              IF(数据!W585&lt;=12, 5*权重!M$48+(数据!W585-6)*权重!M$49,                              5*权重!M$48+6*权重!M$49+(数据!W585-12)*权重!M$51              )
 )</f>
        <v>0.76666666666666661</v>
      </c>
      <c r="X585" s="16">
        <f>IF( 数据!X585&lt;=6,(数据!X585-1)*权重!N$48,              IF(数据!X585&lt;=12, 5*权重!N$48+(数据!X585-6)*权重!N$49,                              5*权重!N$48+6*权重!N$49+(数据!X585-12)*权重!N$51              )
 )</f>
        <v>3.1999999999999997</v>
      </c>
      <c r="Y585" s="16">
        <f>IF( 数据!Y585&lt;=6,(数据!Y585-1)*权重!O$48,              IF(数据!Y585&lt;=12, 5*权重!O$48+(数据!Y585-6)*权重!O$49,                              5*权重!O$48+6*权重!O$49+(数据!Y585-12)*权重!O$51              )
 )</f>
        <v>0.96</v>
      </c>
      <c r="Z585" s="16">
        <f>IF( 数据!Z585&lt;=6,(数据!Z585-1)*权重!P$48,              IF(数据!Z585&lt;=10, 5*权重!P$48+(数据!Z585-4)*权重!P$50,                              5*权重!P$48+4*权重!P$50+(数据!Z585-10)*权重!P$52              )  )</f>
        <v>-1.6</v>
      </c>
      <c r="AA585" s="16">
        <f>IF( 数据!AA585&lt;=6,(数据!AA585-1)*权重!Q$48,              IF(数据!AA585&lt;=12, 5*权重!Q$48+(数据!AA585-6)*权重!Q$49,                              5*权重!Q$48+6*权重!Q$49+(数据!AA585-12)*权重!Q$51              )
 )</f>
        <v>7.833333333333333</v>
      </c>
      <c r="AB585" s="16">
        <f>IF( 数据!AB585&lt;=6,(数据!AB585-1)*权重!R$48,              IF(数据!AB585&lt;=10, 5*权重!R$48+(数据!AB585-4)*权重!R$50,                              5*权重!R$48+4*权重!R$50+(数据!AB585-10)*权重!R$52              )  )</f>
        <v>56</v>
      </c>
      <c r="AC585" s="16">
        <f>IF( 数据!AC585&lt;=6,(数据!AC585-1)*权重!S$48,              IF(数据!AC585&lt;=12, 5*权重!S$48+(数据!AC585-6)*权重!S$49,                              5*权重!S$48+6*权重!S$49+(数据!AC585-12)*权重!S$51              )
 )</f>
        <v>22.233333333333334</v>
      </c>
      <c r="AD585" s="16">
        <f>IF( 数据!AD585&lt;=6,(数据!AD585-1)*权重!T$48,              IF(数据!AD585&lt;=12, 5*权重!T$48+(数据!AD585-6)*权重!T$49,                              5*权重!T$48+6*权重!T$49+(数据!AD585-12)*权重!T$51              )
 )</f>
        <v>-0.49999999999999956</v>
      </c>
      <c r="AE585" s="16">
        <f>IF( 数据!AE585&lt;=6,(数据!AE585-1)*权重!U$48,              IF(数据!AE585&lt;=10, 5*权重!U$48+(数据!AE585-4)*权重!U$50,                              5*权重!U$48+4*权重!U$50+(数据!AE585-10)*权重!U$52              )  )</f>
        <v>-1.3999999999999995</v>
      </c>
      <c r="AF585" s="16">
        <f>IF( 数据!AF585&lt;=6,(数据!AF585-1)*权重!V$48,              IF(数据!AF585&lt;=10, 5*权重!V$48+(数据!AF585-4)*权重!V$50,                              5*权重!V$48+4*权重!V$50+(数据!AF585-10)*权重!V$52              )  )</f>
        <v>8.1375000000000011</v>
      </c>
      <c r="AG585" s="16">
        <f>IF( 数据!AG585&lt;=6,(数据!AG585-1)*权重!W$48,              IF(数据!AG585&lt;=12, 5*权重!W$48+(数据!AG585-6)*权重!W$49,                              5*权重!W$48+6*权重!W$49+(数据!AG585-12)*权重!W$51              )
 )</f>
        <v>3.3</v>
      </c>
      <c r="AH585" s="16">
        <f>IF( 数据!AH585&lt;=6,(数据!AH585-1)*权重!X$48,              IF(数据!AH585&lt;=10, 5*权重!X$48+(数据!AH585-4)*权重!X$50,                              5*权重!X$48+4*权重!X$50+(数据!AH585-10)*权重!X$52              )  )</f>
        <v>-4.9999999999999989E-2</v>
      </c>
      <c r="AI585" s="16">
        <f>IF( 数据!AI585&lt;=6,(数据!AI585-1)*权重!Y$48,              IF(数据!AI585&lt;=12, 5*权重!Y$48+(数据!AI585-6)*权重!Y$49,                              5*权重!Y$48+6*权重!Y$49+(数据!AI585-12)*权重!Y$51              )
 )</f>
        <v>0.2</v>
      </c>
      <c r="AJ585" s="16">
        <f>IF( 数据!AJ585&lt;=6,(数据!AJ585-1)*权重!Z$48,              IF(数据!AJ585&lt;=10, 5*权重!Z$48+(数据!AJ585-4)*权重!Z$50,                              5*权重!Z$48+4*权重!Z$50+(数据!AJ585-10)*权重!Z$52              )  )</f>
        <v>10.425000000000001</v>
      </c>
      <c r="AK585" s="16">
        <f>IF( 数据!AK585&lt;=6,(数据!AK585-1)*权重!AA$48,              IF(数据!AK585&lt;=10, 5*权重!AA$48+(数据!AK585-4)*权重!AA$50,                              5*权重!AA$48+4*权重!AA$50+(数据!AK585-10)*权重!AA$52              )  )</f>
        <v>-0.75000000000000022</v>
      </c>
      <c r="AL585" s="16">
        <f>IF( 数据!AL585&lt;=6,(数据!AL585-1)*权重!AB$48,              IF(数据!AL585&lt;=12, 5*权重!AB$48+(数据!AL585-6)*权重!AB$49,                              5*权重!AB$48+6*权重!AB$49+(数据!AL585-12)*权重!AB$51              )
 )</f>
        <v>15.3</v>
      </c>
      <c r="AM585" s="16">
        <f>IF( 数据!AM585&lt;=6,(数据!AM585-1)*权重!AC$48,              IF(数据!AM585&lt;=12, 5*权重!AC$48+(数据!AM585-6)*权重!AC$49,                              5*权重!AC$48+6*权重!AC$49+(数据!AM585-12)*权重!AC$51              )
 )</f>
        <v>9.9666666666666668</v>
      </c>
      <c r="AN585" s="16">
        <f>IF( 数据!AN585&lt;=6,(数据!AN585-1)*权重!AD$48,              IF(数据!AN585&lt;=12, 5*权重!AD$48+(数据!AN585-6)*权重!AD$49,                              5*权重!AD$48+6*权重!AD$49+(数据!AN585-12)*权重!AD$51              )
 )</f>
        <v>67.875</v>
      </c>
      <c r="AO585" s="16">
        <f>IF( 数据!AO585&lt;=6,(数据!AO585-1)*权重!AE$48,              IF(数据!AO585&lt;=12, 5*权重!AE$48+(数据!AO585-6)*权重!AE$49,                              5*权重!AE$48+6*权重!AE$49+(数据!AO585-12)*权重!AE$51              )
 )</f>
        <v>20.3</v>
      </c>
      <c r="AP585" s="16">
        <f>IF( 数据!AP585&lt;=6,(数据!AP585-1)*权重!AF$48,              IF(数据!AP585&lt;=12, 5*权重!AF$48+(数据!AP585-6)*权重!AF$49,                              5*权重!AF$48+6*权重!AF$49+(数据!AP585-12)*权重!AF$51              )
 )</f>
        <v>14.466666666666667</v>
      </c>
      <c r="AQ585" s="16">
        <f>IF( 数据!AQ585&lt;=6,(数据!AQ585-1)*权重!AG$48,              IF(数据!AQ585&lt;=12, 5*权重!AG$48+(数据!AQ585-6)*权重!AG$49,                              5*权重!AG$48+6*权重!AG$49+(数据!AQ585-12)*权重!AG$51              )
 )</f>
        <v>18.833333333333336</v>
      </c>
      <c r="AR585" s="16">
        <f>IF( 数据!AR585&lt;=6,(数据!AR585-1)*权重!AH$48,              IF(数据!AR585&lt;=12, 5*权重!AH$48+(数据!AR585-6)*权重!AH$49,                              5*权重!AH$48+6*权重!AH$49+(数据!AR585-12)*权重!AH$51              )
 )</f>
        <v>15.733333333333333</v>
      </c>
      <c r="AS585" s="16">
        <f>IF( 数据!AS585&lt;=6,(数据!AS585-1)*权重!AI$48,              IF(数据!AS585&lt;=12, 5*权重!AI$48+(数据!AS585-6)*权重!AI$49,                              5*权重!AI$48+6*权重!AI$49+(数据!AS585-12)*权重!AI$51              )
 )</f>
        <v>7.6000000000000014</v>
      </c>
      <c r="AT585" s="16">
        <f>IF( 数据!AT585&lt;=6,(数据!AT585-1)*权重!AJ$48,              IF(数据!AT585&lt;=12, 5*权重!AJ$48+(数据!AT585-6)*权重!AJ$49,                              5*权重!AJ$48+6*权重!AJ$49+(数据!AT585-12)*权重!AJ$51              )
 )</f>
        <v>71.875</v>
      </c>
      <c r="AU585" s="16">
        <f>IF( 数据!AU585&lt;=6,(数据!AU585-1)*权重!AK$48,              IF(数据!AU585&lt;=12, 5*权重!AK$48+(数据!AU585-6)*权重!AK$49,                              5*权重!AK$48+6*权重!AK$49+(数据!AU585-12)*权重!AK$51              )
 )</f>
        <v>14.499999999999998</v>
      </c>
      <c r="AV585" s="16">
        <f>IF( 数据!AV585&lt;=6,(数据!AV585-1)*权重!AL$48,              IF(数据!AV585&lt;=10, 5*权重!AL$48+(数据!AV585-4)*权重!AL$50,                              5*权重!AL$48+4*权重!AL$50+(数据!AV585-10)*权重!AL$52              )  )</f>
        <v>3.8250000000000002</v>
      </c>
      <c r="AW585" s="16">
        <f>IF( 数据!AW585&lt;=6,(数据!AW585-1)*权重!AM$48,              IF(数据!AW585&lt;=10, 5*权重!AM$48+(数据!AW585-4)*权重!AM$50,                              5*权重!AM$48+4*权重!AM$50+(数据!AW585-10)*权重!AM$52              )  )</f>
        <v>4.2</v>
      </c>
      <c r="AX585" s="16">
        <f>IF( 数据!AX585&lt;=6,(数据!AX585-1)*权重!AN$48,              IF(数据!AX585&lt;=10, 5*权重!AN$48+(数据!AX585-4)*权重!AN$50,                              5*权重!AN$48+4*权重!AN$50+(数据!AX585-10)*权重!AN$52              )  )</f>
        <v>24.587499999999999</v>
      </c>
      <c r="AY585" s="8">
        <v>2</v>
      </c>
      <c r="AZ585" s="8">
        <v>2</v>
      </c>
      <c r="BA585" s="8">
        <v>2</v>
      </c>
      <c r="BB585" s="8">
        <v>2</v>
      </c>
      <c r="BC585" s="8">
        <v>1</v>
      </c>
      <c r="BD585" s="8">
        <v>3</v>
      </c>
      <c r="BE585" s="8">
        <v>2</v>
      </c>
      <c r="BF585" s="8">
        <v>2</v>
      </c>
      <c r="BG585" s="8">
        <v>1</v>
      </c>
      <c r="BH585" s="8">
        <v>2</v>
      </c>
      <c r="BI585" s="8">
        <v>2</v>
      </c>
      <c r="BJ585" s="8" t="s">
        <v>26</v>
      </c>
      <c r="BK585" s="8" t="s">
        <v>20</v>
      </c>
      <c r="BL585" s="8">
        <v>16</v>
      </c>
      <c r="BM585" s="8" t="s">
        <v>26</v>
      </c>
      <c r="BN585" s="8"/>
      <c r="BO585" s="8">
        <v>5</v>
      </c>
      <c r="BP585" s="34">
        <v>46568</v>
      </c>
      <c r="BQ585" s="8" t="s">
        <v>21</v>
      </c>
      <c r="BR585" s="8" t="s">
        <v>156</v>
      </c>
    </row>
    <row r="586" spans="1:70" ht="15.5" thickBot="1" x14ac:dyDescent="0.35">
      <c r="A586" s="8" t="s">
        <v>26</v>
      </c>
      <c r="B586" s="16">
        <f t="shared" si="22"/>
        <v>384.78499999999997</v>
      </c>
      <c r="C586" s="8" t="s">
        <v>942</v>
      </c>
      <c r="D586" s="8" t="s">
        <v>154</v>
      </c>
      <c r="E586" s="33">
        <v>1</v>
      </c>
      <c r="F586" s="8">
        <v>0</v>
      </c>
      <c r="G586" s="8" t="s">
        <v>228</v>
      </c>
      <c r="H586" s="8" t="s">
        <v>32</v>
      </c>
      <c r="I586" s="8">
        <v>22</v>
      </c>
      <c r="J586" s="8">
        <v>145</v>
      </c>
      <c r="K586" s="8">
        <v>165</v>
      </c>
      <c r="L586" s="16">
        <f>IF( 数据!L586&lt;=6,(数据!L586-1)*权重!B$48,              IF(数据!L586&lt;=12, 5*权重!B$48+(数据!L586-6)*权重!B$49,                              5*权重!B$48+6*权重!B$49+(数据!L586-12)*权重!B$51              )
 )</f>
        <v>4.8666666666666663</v>
      </c>
      <c r="M586" s="16">
        <f>IF( 数据!M586&lt;=6,(数据!M586-1)*权重!C$48,              IF(数据!M586&lt;=12, 5*权重!C$48+(数据!M586-6)*权重!C$49,                              5*权重!C$48+6*权重!C$49+(数据!M586-12)*权重!C$51              )
 )</f>
        <v>0.5</v>
      </c>
      <c r="N586" s="16">
        <f>IF( 数据!N586&lt;=6,(数据!N586-1)*权重!D$48,              IF(数据!N586&lt;=12, 5*权重!D$48+(数据!N586-6)*权重!D$49,                              5*权重!D$48+6*权重!D$49+(数据!N586-12)*权重!D$51              )
 )</f>
        <v>0.32</v>
      </c>
      <c r="O586" s="16">
        <f>IF( 数据!O586&lt;=6,(数据!O586-1)*权重!E$48,              IF(数据!O586&lt;=12, 5*权重!E$48+(数据!O586-6)*权重!E$49,                              5*权重!E$48+6*权重!E$49+(数据!O586-12)*权重!E$51              )
 )</f>
        <v>0</v>
      </c>
      <c r="P586" s="16">
        <f>IF( 数据!P586&lt;=6,(数据!P586-1)*权重!F$48,              IF(数据!P586&lt;=12, 5*权重!F$48+(数据!P586-6)*权重!F$49,                              5*权重!F$48+6*权重!F$49+(数据!P586-12)*权重!F$51              )
 )</f>
        <v>-2.7333333333333329</v>
      </c>
      <c r="Q586" s="16">
        <f>IF( 数据!Q586&lt;=6,(数据!Q586-1)*权重!G$48,              IF(数据!Q586&lt;=12, 5*权重!G$48+(数据!Q586-6)*权重!G$49,                              5*权重!G$48+6*权重!G$49+(数据!Q586-12)*权重!G$51              )
 )</f>
        <v>0</v>
      </c>
      <c r="R586" s="16">
        <f>IF( 数据!R586&lt;=6,(数据!R586-1)*权重!H$48,              IF(数据!R586&lt;=12, 5*权重!H$48+(数据!R586-6)*权重!H$49,                              5*权重!H$48+6*权重!H$49+(数据!R586-12)*权重!H$51              )
 )</f>
        <v>0</v>
      </c>
      <c r="S586" s="16">
        <f>IF( 数据!S586&lt;=6,(数据!S586-1)*权重!I$48,              IF(数据!S586&lt;=12, 5*权重!I$48+(数据!S586-6)*权重!I$49,                              5*权重!I$48+6*权重!I$49+(数据!S586-12)*权重!I$51              )
 )</f>
        <v>13.666666666666666</v>
      </c>
      <c r="T586" s="16">
        <f>IF( 数据!T586&lt;=6,(数据!T586-1)*权重!J$48,              IF(数据!T586&lt;=12, 5*权重!J$48+(数据!T586-6)*权重!J$49,                              5*权重!J$48+6*权重!J$49+(数据!T586-12)*权重!J$51              )
 )</f>
        <v>1.4</v>
      </c>
      <c r="U586" s="16">
        <f>IF( 数据!U586&lt;=6,(数据!U586-1)*权重!K$48,              IF(数据!U586&lt;=12, 5*权重!K$48+(数据!U586-6)*权重!K$49,                              5*权重!K$48+6*权重!K$49+(数据!U586-12)*权重!K$51              )
 )</f>
        <v>0</v>
      </c>
      <c r="V586" s="16">
        <f>IF( 数据!V586&lt;=6,(数据!V586-1)*权重!L$48,              IF(数据!V586&lt;=12, 5*权重!L$48+(数据!V586-6)*权重!L$49,                              5*权重!L$48+6*权重!L$49+(数据!V586-12)*权重!L$51              )
 )</f>
        <v>1.06</v>
      </c>
      <c r="W586" s="16">
        <f>IF( 数据!W586&lt;=6,(数据!W586-1)*权重!M$48,              IF(数据!W586&lt;=12, 5*权重!M$48+(数据!W586-6)*权重!M$49,                              5*权重!M$48+6*权重!M$49+(数据!W586-12)*权重!M$51              )
 )</f>
        <v>0.1333333333333333</v>
      </c>
      <c r="X586" s="16">
        <f>IF( 数据!X586&lt;=6,(数据!X586-1)*权重!N$48,              IF(数据!X586&lt;=12, 5*权重!N$48+(数据!X586-6)*权重!N$49,                              5*权重!N$48+6*权重!N$49+(数据!X586-12)*权重!N$51              )
 )</f>
        <v>2.2999999999999998</v>
      </c>
      <c r="Y586" s="16">
        <f>IF( 数据!Y586&lt;=6,(数据!Y586-1)*权重!O$48,              IF(数据!Y586&lt;=12, 5*权重!O$48+(数据!Y586-6)*权重!O$49,                              5*权重!O$48+6*权重!O$49+(数据!Y586-12)*权重!O$51              )
 )</f>
        <v>0</v>
      </c>
      <c r="Z586" s="16">
        <f>IF( 数据!Z586&lt;=6,(数据!Z586-1)*权重!P$48,              IF(数据!Z586&lt;=10, 5*权重!P$48+(数据!Z586-4)*权重!P$50,                              5*权重!P$48+4*权重!P$50+(数据!Z586-10)*权重!P$52              )  )</f>
        <v>-1.25</v>
      </c>
      <c r="AA586" s="16">
        <f>IF( 数据!AA586&lt;=6,(数据!AA586-1)*权重!Q$48,              IF(数据!AA586&lt;=12, 5*权重!Q$48+(数据!AA586-6)*权重!Q$49,                              5*权重!Q$48+6*权重!Q$49+(数据!AA586-12)*权重!Q$51              )
 )</f>
        <v>5.166666666666667</v>
      </c>
      <c r="AB586" s="16">
        <f>IF( 数据!AB586&lt;=6,(数据!AB586-1)*权重!R$48,              IF(数据!AB586&lt;=10, 5*权重!R$48+(数据!AB586-4)*权重!R$50,                              5*权重!R$48+4*权重!R$50+(数据!AB586-10)*权重!R$52              )  )</f>
        <v>54.5</v>
      </c>
      <c r="AC586" s="16">
        <f>IF( 数据!AC586&lt;=6,(数据!AC586-1)*权重!S$48,              IF(数据!AC586&lt;=12, 5*权重!S$48+(数据!AC586-6)*权重!S$49,                              5*权重!S$48+6*权重!S$49+(数据!AC586-12)*权重!S$51              )
 )</f>
        <v>20.183333333333334</v>
      </c>
      <c r="AD586" s="16">
        <f>IF( 数据!AD586&lt;=6,(数据!AD586-1)*权重!T$48,              IF(数据!AD586&lt;=12, 5*权重!T$48+(数据!AD586-6)*权重!T$49,                              5*权重!T$48+6*权重!T$49+(数据!AD586-12)*权重!T$51              )
 )</f>
        <v>-1.5999999999999996</v>
      </c>
      <c r="AE586" s="16">
        <f>IF( 数据!AE586&lt;=6,(数据!AE586-1)*权重!U$48,              IF(数据!AE586&lt;=10, 5*权重!U$48+(数据!AE586-4)*权重!U$50,                              5*权重!U$48+4*权重!U$50+(数据!AE586-10)*权重!U$52              )  )</f>
        <v>-2.1999999999999993</v>
      </c>
      <c r="AF586" s="16">
        <f>IF( 数据!AF586&lt;=6,(数据!AF586-1)*权重!V$48,              IF(数据!AF586&lt;=10, 5*权重!V$48+(数据!AF586-4)*权重!V$50,                              5*权重!V$48+4*权重!V$50+(数据!AF586-10)*权重!V$52              )  )</f>
        <v>7.0875000000000004</v>
      </c>
      <c r="AG586" s="16">
        <f>IF( 数据!AG586&lt;=6,(数据!AG586-1)*权重!W$48,              IF(数据!AG586&lt;=12, 5*权重!W$48+(数据!AG586-6)*权重!W$49,                              5*权重!W$48+6*权重!W$49+(数据!AG586-12)*权重!W$51              )
 )</f>
        <v>3.4999999999999996</v>
      </c>
      <c r="AH586" s="16">
        <f>IF( 数据!AH586&lt;=6,(数据!AH586-1)*权重!X$48,              IF(数据!AH586&lt;=10, 5*权重!X$48+(数据!AH586-4)*权重!X$50,                              5*权重!X$48+4*权重!X$50+(数据!AH586-10)*权重!X$52              )  )</f>
        <v>-4.9999999999999989E-2</v>
      </c>
      <c r="AI586" s="16">
        <f>IF( 数据!AI586&lt;=6,(数据!AI586-1)*权重!Y$48,              IF(数据!AI586&lt;=12, 5*权重!Y$48+(数据!AI586-6)*权重!Y$49,                              5*权重!Y$48+6*权重!Y$49+(数据!AI586-12)*权重!Y$51              )
 )</f>
        <v>0.08</v>
      </c>
      <c r="AJ586" s="16">
        <f>IF( 数据!AJ586&lt;=6,(数据!AJ586-1)*权重!Z$48,              IF(数据!AJ586&lt;=10, 5*权重!Z$48+(数据!AJ586-4)*权重!Z$50,                              5*权重!Z$48+4*权重!Z$50+(数据!AJ586-10)*权重!Z$52              )  )</f>
        <v>9.25</v>
      </c>
      <c r="AK586" s="16">
        <f>IF( 数据!AK586&lt;=6,(数据!AK586-1)*权重!AA$48,              IF(数据!AK586&lt;=10, 5*权重!AA$48+(数据!AK586-4)*权重!AA$50,                              5*权重!AA$48+4*权重!AA$50+(数据!AK586-10)*权重!AA$52              )  )</f>
        <v>-1.2750000000000001</v>
      </c>
      <c r="AL586" s="16">
        <f>IF( 数据!AL586&lt;=6,(数据!AL586-1)*权重!AB$48,              IF(数据!AL586&lt;=12, 5*权重!AB$48+(数据!AL586-6)*权重!AB$49,                              5*权重!AB$48+6*权重!AB$49+(数据!AL586-12)*权重!AB$51              )
 )</f>
        <v>11.716666666666665</v>
      </c>
      <c r="AM586" s="16">
        <f>IF( 数据!AM586&lt;=6,(数据!AM586-1)*权重!AC$48,              IF(数据!AM586&lt;=12, 5*权重!AC$48+(数据!AM586-6)*权重!AC$49,                              5*权重!AC$48+6*权重!AC$49+(数据!AM586-12)*权重!AC$51              )
 )</f>
        <v>9.6</v>
      </c>
      <c r="AN586" s="16">
        <f>IF( 数据!AN586&lt;=6,(数据!AN586-1)*权重!AD$48,              IF(数据!AN586&lt;=12, 5*权重!AD$48+(数据!AN586-6)*权重!AD$49,                              5*权重!AD$48+6*权重!AD$49+(数据!AN586-12)*权重!AD$51              )
 )</f>
        <v>67.875</v>
      </c>
      <c r="AO586" s="16">
        <f>IF( 数据!AO586&lt;=6,(数据!AO586-1)*权重!AE$48,              IF(数据!AO586&lt;=12, 5*权重!AE$48+(数据!AO586-6)*权重!AE$49,                              5*权重!AE$48+6*权重!AE$49+(数据!AO586-12)*权重!AE$51              )
 )</f>
        <v>22.9</v>
      </c>
      <c r="AP586" s="16">
        <f>IF( 数据!AP586&lt;=6,(数据!AP586-1)*权重!AF$48,              IF(数据!AP586&lt;=12, 5*权重!AF$48+(数据!AP586-6)*权重!AF$49,                              5*权重!AF$48+6*权重!AF$49+(数据!AP586-12)*权重!AF$51              )
 )</f>
        <v>14.5</v>
      </c>
      <c r="AQ586" s="16">
        <f>IF( 数据!AQ586&lt;=6,(数据!AQ586-1)*权重!AG$48,              IF(数据!AQ586&lt;=12, 5*权重!AG$48+(数据!AQ586-6)*权重!AG$49,                              5*权重!AG$48+6*权重!AG$49+(数据!AQ586-12)*权重!AG$51              )
 )</f>
        <v>17.8</v>
      </c>
      <c r="AR586" s="16">
        <f>IF( 数据!AR586&lt;=6,(数据!AR586-1)*权重!AH$48,              IF(数据!AR586&lt;=12, 5*权重!AH$48+(数据!AR586-6)*权重!AH$49,                              5*权重!AH$48+6*权重!AH$49+(数据!AR586-12)*权重!AH$51              )
 )</f>
        <v>13.399999999999999</v>
      </c>
      <c r="AS586" s="16">
        <f>IF( 数据!AS586&lt;=6,(数据!AS586-1)*权重!AI$48,              IF(数据!AS586&lt;=12, 5*权重!AI$48+(数据!AS586-6)*权重!AI$49,                              5*权重!AI$48+6*权重!AI$49+(数据!AS586-12)*权重!AI$51              )
 )</f>
        <v>3.1333333333333337</v>
      </c>
      <c r="AT586" s="16">
        <f>IF( 数据!AT586&lt;=6,(数据!AT586-1)*权重!AJ$48,              IF(数据!AT586&lt;=12, 5*权重!AJ$48+(数据!AT586-6)*权重!AJ$49,                              5*权重!AJ$48+6*权重!AJ$49+(数据!AT586-12)*权重!AJ$51              )
 )</f>
        <v>67</v>
      </c>
      <c r="AU586" s="16">
        <f>IF( 数据!AU586&lt;=6,(数据!AU586-1)*权重!AK$48,              IF(数据!AU586&lt;=12, 5*权重!AK$48+(数据!AU586-6)*权重!AK$49,                              5*权重!AK$48+6*权重!AK$49+(数据!AU586-12)*权重!AK$51              )
 )</f>
        <v>12.366666666666667</v>
      </c>
      <c r="AV586" s="16">
        <f>IF( 数据!AV586&lt;=6,(数据!AV586-1)*权重!AL$48,              IF(数据!AV586&lt;=10, 5*权重!AL$48+(数据!AV586-4)*权重!AL$50,                              5*权重!AL$48+4*权重!AL$50+(数据!AV586-10)*权重!AL$52              )  )</f>
        <v>2.2999999999999998</v>
      </c>
      <c r="AW586" s="16">
        <f>IF( 数据!AW586&lt;=6,(数据!AW586-1)*权重!AM$48,              IF(数据!AW586&lt;=10, 5*权重!AM$48+(数据!AW586-4)*权重!AM$50,                              5*权重!AM$48+4*权重!AM$50+(数据!AW586-10)*权重!AM$52              )  )</f>
        <v>2.7</v>
      </c>
      <c r="AX586" s="16">
        <f>IF( 数据!AX586&lt;=6,(数据!AX586-1)*权重!AN$48,              IF(数据!AX586&lt;=10, 5*权重!AN$48+(数据!AX586-4)*权重!AN$50,                              5*权重!AN$48+4*权重!AN$50+(数据!AX586-10)*权重!AN$52              )  )</f>
        <v>24.587499999999999</v>
      </c>
      <c r="AY586" s="8">
        <v>12</v>
      </c>
      <c r="AZ586" s="8">
        <v>16</v>
      </c>
      <c r="BA586" s="8">
        <v>15</v>
      </c>
      <c r="BB586" s="8">
        <v>15</v>
      </c>
      <c r="BC586" s="8">
        <v>14</v>
      </c>
      <c r="BD586" s="8">
        <v>13</v>
      </c>
      <c r="BE586" s="8">
        <v>12</v>
      </c>
      <c r="BF586" s="8">
        <v>15</v>
      </c>
      <c r="BG586" s="8">
        <v>6</v>
      </c>
      <c r="BH586" s="8">
        <v>14</v>
      </c>
      <c r="BI586" s="8">
        <v>14</v>
      </c>
      <c r="BJ586" s="8" t="s">
        <v>26</v>
      </c>
      <c r="BK586" s="8" t="s">
        <v>20</v>
      </c>
      <c r="BL586" s="8">
        <v>15</v>
      </c>
      <c r="BM586" s="8" t="s">
        <v>26</v>
      </c>
      <c r="BN586" s="8"/>
      <c r="BO586" s="8" t="s">
        <v>26</v>
      </c>
      <c r="BP586" s="34">
        <v>46934</v>
      </c>
      <c r="BQ586" s="8" t="s">
        <v>21</v>
      </c>
      <c r="BR586" s="8" t="s">
        <v>156</v>
      </c>
    </row>
    <row r="587" spans="1:70" ht="14.5" thickBot="1" x14ac:dyDescent="0.35">
      <c r="A587" s="8" t="s">
        <v>26</v>
      </c>
      <c r="B587" s="16">
        <f t="shared" si="22"/>
        <v>448.77333333333337</v>
      </c>
      <c r="C587" s="8" t="s">
        <v>943</v>
      </c>
      <c r="D587" s="8" t="s">
        <v>154</v>
      </c>
      <c r="E587" s="33">
        <v>1</v>
      </c>
      <c r="F587" s="8">
        <v>0</v>
      </c>
      <c r="G587" s="8" t="s">
        <v>20</v>
      </c>
      <c r="H587" s="8" t="s">
        <v>944</v>
      </c>
      <c r="I587" s="8">
        <v>28</v>
      </c>
      <c r="J587" s="8">
        <v>156</v>
      </c>
      <c r="K587" s="8">
        <v>160</v>
      </c>
      <c r="L587" s="16">
        <f>IF( 数据!L587&lt;=6,(数据!L587-1)*权重!B$48,              IF(数据!L587&lt;=12, 5*权重!B$48+(数据!L587-6)*权重!B$49,                              5*权重!B$48+6*权重!B$49+(数据!L587-12)*权重!B$51              )
 )</f>
        <v>3.4666666666666668</v>
      </c>
      <c r="M587" s="16">
        <f>IF( 数据!M587&lt;=6,(数据!M587-1)*权重!C$48,              IF(数据!M587&lt;=12, 5*权重!C$48+(数据!M587-6)*权重!C$49,                              5*权重!C$48+6*权重!C$49+(数据!M587-12)*权重!C$51              )
 )</f>
        <v>0.90000000000000013</v>
      </c>
      <c r="N587" s="16">
        <f>IF( 数据!N587&lt;=6,(数据!N587-1)*权重!D$48,              IF(数据!N587&lt;=12, 5*权重!D$48+(数据!N587-6)*权重!D$49,                              5*权重!D$48+6*权重!D$49+(数据!N587-12)*权重!D$51              )
 )</f>
        <v>0.25666666666666671</v>
      </c>
      <c r="O587" s="16">
        <f>IF( 数据!O587&lt;=6,(数据!O587-1)*权重!E$48,              IF(数据!O587&lt;=12, 5*权重!E$48+(数据!O587-6)*权重!E$49,                              5*权重!E$48+6*权重!E$49+(数据!O587-12)*权重!E$51              )
 )</f>
        <v>0</v>
      </c>
      <c r="P587" s="16">
        <f>IF( 数据!P587&lt;=6,(数据!P587-1)*权重!F$48,              IF(数据!P587&lt;=12, 5*权重!F$48+(数据!P587-6)*权重!F$49,                              5*权重!F$48+6*权重!F$49+(数据!P587-12)*权重!F$51              )
 )</f>
        <v>-2.7333333333333329</v>
      </c>
      <c r="Q587" s="16">
        <f>IF( 数据!Q587&lt;=6,(数据!Q587-1)*权重!G$48,              IF(数据!Q587&lt;=12, 5*权重!G$48+(数据!Q587-6)*权重!G$49,                              5*权重!G$48+6*权重!G$49+(数据!Q587-12)*权重!G$51              )
 )</f>
        <v>0</v>
      </c>
      <c r="R587" s="16">
        <f>IF( 数据!R587&lt;=6,(数据!R587-1)*权重!H$48,              IF(数据!R587&lt;=12, 5*权重!H$48+(数据!R587-6)*权重!H$49,                              5*权重!H$48+6*权重!H$49+(数据!R587-12)*权重!H$51              )
 )</f>
        <v>0</v>
      </c>
      <c r="S587" s="16">
        <f>IF( 数据!S587&lt;=6,(数据!S587-1)*权重!I$48,              IF(数据!S587&lt;=12, 5*权重!I$48+(数据!S587-6)*权重!I$49,                              5*权重!I$48+6*权重!I$49+(数据!S587-12)*权重!I$51              )
 )</f>
        <v>23.4</v>
      </c>
      <c r="T587" s="16">
        <f>IF( 数据!T587&lt;=6,(数据!T587-1)*权重!J$48,              IF(数据!T587&lt;=12, 5*权重!J$48+(数据!T587-6)*权重!J$49,                              5*权重!J$48+6*权重!J$49+(数据!T587-12)*权重!J$51              )
 )</f>
        <v>2.2666666666666666</v>
      </c>
      <c r="U587" s="16">
        <f>IF( 数据!U587&lt;=6,(数据!U587-1)*权重!K$48,              IF(数据!U587&lt;=12, 5*权重!K$48+(数据!U587-6)*权重!K$49,                              5*权重!K$48+6*权重!K$49+(数据!U587-12)*权重!K$51              )
 )</f>
        <v>0</v>
      </c>
      <c r="V587" s="16">
        <f>IF( 数据!V587&lt;=6,(数据!V587-1)*权重!L$48,              IF(数据!V587&lt;=12, 5*权重!L$48+(数据!V587-6)*权重!L$49,                              5*权重!L$48+6*权重!L$49+(数据!V587-12)*权重!L$51              )
 )</f>
        <v>8.1666666666666679</v>
      </c>
      <c r="W587" s="16">
        <f>IF( 数据!W587&lt;=6,(数据!W587-1)*权重!M$48,              IF(数据!W587&lt;=12, 5*权重!M$48+(数据!W587-6)*权重!M$49,                              5*权重!M$48+6*权重!M$49+(数据!W587-12)*权重!M$51              )
 )</f>
        <v>3.9333333333333336</v>
      </c>
      <c r="X587" s="16">
        <f>IF( 数据!X587&lt;=6,(数据!X587-1)*权重!N$48,              IF(数据!X587&lt;=12, 5*权重!N$48+(数据!X587-6)*权重!N$49,                              5*权重!N$48+6*权重!N$49+(数据!X587-12)*权重!N$51              )
 )</f>
        <v>1.9666666666666666</v>
      </c>
      <c r="Y587" s="16">
        <f>IF( 数据!Y587&lt;=6,(数据!Y587-1)*权重!O$48,              IF(数据!Y587&lt;=12, 5*权重!O$48+(数据!Y587-6)*权重!O$49,                              5*权重!O$48+6*权重!O$49+(数据!Y587-12)*权重!O$51              )
 )</f>
        <v>3.3666666666666667</v>
      </c>
      <c r="Z587" s="16">
        <f>IF( 数据!Z587&lt;=6,(数据!Z587-1)*权重!P$48,              IF(数据!Z587&lt;=10, 5*权重!P$48+(数据!Z587-4)*权重!P$50,                              5*权重!P$48+4*权重!P$50+(数据!Z587-10)*权重!P$52              )  )</f>
        <v>-0.55000000000000027</v>
      </c>
      <c r="AA587" s="16">
        <f>IF( 数据!AA587&lt;=6,(数据!AA587-1)*权重!Q$48,              IF(数据!AA587&lt;=12, 5*权重!Q$48+(数据!AA587-6)*权重!Q$49,                              5*权重!Q$48+6*权重!Q$49+(数据!AA587-12)*权重!Q$51              )
 )</f>
        <v>6.6666666666666661</v>
      </c>
      <c r="AB587" s="16">
        <f>IF( 数据!AB587&lt;=6,(数据!AB587-1)*权重!R$48,              IF(数据!AB587&lt;=10, 5*权重!R$48+(数据!AB587-4)*权重!R$50,                              5*权重!R$48+4*权重!R$50+(数据!AB587-10)*权重!R$52              )  )</f>
        <v>55.25</v>
      </c>
      <c r="AC587" s="16">
        <f>IF( 数据!AC587&lt;=6,(数据!AC587-1)*权重!S$48,              IF(数据!AC587&lt;=12, 5*权重!S$48+(数据!AC587-6)*权重!S$49,                              5*权重!S$48+6*权重!S$49+(数据!AC587-12)*权重!S$51              )
 )</f>
        <v>21.55</v>
      </c>
      <c r="AD587" s="16">
        <f>IF( 数据!AD587&lt;=6,(数据!AD587-1)*权重!T$48,              IF(数据!AD587&lt;=12, 5*权重!T$48+(数据!AD587-6)*权重!T$49,                              5*权重!T$48+6*权重!T$49+(数据!AD587-12)*权重!T$51              )
 )</f>
        <v>-0.86666666666666625</v>
      </c>
      <c r="AE587" s="16">
        <f>IF( 数据!AE587&lt;=6,(数据!AE587-1)*权重!U$48,              IF(数据!AE587&lt;=10, 5*权重!U$48+(数据!AE587-4)*权重!U$50,                              5*权重!U$48+4*权重!U$50+(数据!AE587-10)*权重!U$52              )  )</f>
        <v>-4.0999999999999996</v>
      </c>
      <c r="AF587" s="16">
        <f>IF( 数据!AF587&lt;=6,(数据!AF587-1)*权重!V$48,              IF(数据!AF587&lt;=10, 5*权重!V$48+(数据!AF587-4)*权重!V$50,                              5*权重!V$48+4*权重!V$50+(数据!AF587-10)*权重!V$52              )  )</f>
        <v>5.4</v>
      </c>
      <c r="AG587" s="16">
        <f>IF( 数据!AG587&lt;=6,(数据!AG587-1)*权重!W$48,              IF(数据!AG587&lt;=12, 5*权重!W$48+(数据!AG587-6)*权重!W$49,                              5*权重!W$48+6*权重!W$49+(数据!AG587-12)*权重!W$51              )
 )</f>
        <v>3.4999999999999996</v>
      </c>
      <c r="AH587" s="16">
        <f>IF( 数据!AH587&lt;=6,(数据!AH587-1)*权重!X$48,              IF(数据!AH587&lt;=10, 5*权重!X$48+(数据!AH587-4)*权重!X$50,                              5*权重!X$48+4*权重!X$50+(数据!AH587-10)*权重!X$52              )  )</f>
        <v>6.25E-2</v>
      </c>
      <c r="AI587" s="16">
        <f>IF( 数据!AI587&lt;=6,(数据!AI587-1)*权重!Y$48,              IF(数据!AI587&lt;=12, 5*权重!Y$48+(数据!AI587-6)*权重!Y$49,                              5*权重!Y$48+6*权重!Y$49+(数据!AI587-12)*权重!Y$51              )
 )</f>
        <v>0.8</v>
      </c>
      <c r="AJ587" s="16">
        <f>IF( 数据!AJ587&lt;=6,(数据!AJ587-1)*权重!Z$48,              IF(数据!AJ587&lt;=10, 5*权重!Z$48+(数据!AJ587-4)*权重!Z$50,                              5*权重!Z$48+4*权重!Z$50+(数据!AJ587-10)*权重!Z$52              )  )</f>
        <v>8.6625000000000014</v>
      </c>
      <c r="AK587" s="16">
        <f>IF( 数据!AK587&lt;=6,(数据!AK587-1)*权重!AA$48,              IF(数据!AK587&lt;=10, 5*权重!AA$48+(数据!AK587-4)*权重!AA$50,                              5*权重!AA$48+4*权重!AA$50+(数据!AK587-10)*权重!AA$52              )  )</f>
        <v>-1.2750000000000001</v>
      </c>
      <c r="AL587" s="16">
        <f>IF( 数据!AL587&lt;=6,(数据!AL587-1)*权重!AB$48,              IF(数据!AL587&lt;=12, 5*权重!AB$48+(数据!AL587-6)*权重!AB$49,                              5*权重!AB$48+6*权重!AB$49+(数据!AL587-12)*权重!AB$51              )
 )</f>
        <v>12.6</v>
      </c>
      <c r="AM587" s="16">
        <f>IF( 数据!AM587&lt;=6,(数据!AM587-1)*权重!AC$48,              IF(数据!AM587&lt;=12, 5*权重!AC$48+(数据!AM587-6)*权重!AC$49,                              5*权重!AC$48+6*权重!AC$49+(数据!AM587-12)*权重!AC$51              )
 )</f>
        <v>9.2333333333333343</v>
      </c>
      <c r="AN587" s="16">
        <f>IF( 数据!AN587&lt;=6,(数据!AN587-1)*权重!AD$48,              IF(数据!AN587&lt;=12, 5*权重!AD$48+(数据!AN587-6)*权重!AD$49,                              5*权重!AD$48+6*权重!AD$49+(数据!AN587-12)*权重!AD$51              )
 )</f>
        <v>91.520833333333329</v>
      </c>
      <c r="AO587" s="16">
        <f>IF( 数据!AO587&lt;=6,(数据!AO587-1)*权重!AE$48,              IF(数据!AO587&lt;=12, 5*权重!AE$48+(数据!AO587-6)*权重!AE$49,                              5*权重!AE$48+6*权重!AE$49+(数据!AO587-12)*权重!AE$51              )
 )</f>
        <v>9.7333333333333343</v>
      </c>
      <c r="AP587" s="16">
        <f>IF( 数据!AP587&lt;=6,(数据!AP587-1)*权重!AF$48,              IF(数据!AP587&lt;=12, 5*权重!AF$48+(数据!AP587-6)*权重!AF$49,                              5*权重!AF$48+6*权重!AF$49+(数据!AP587-12)*权重!AF$51              )
 )</f>
        <v>17.366666666666667</v>
      </c>
      <c r="AQ587" s="16">
        <f>IF( 数据!AQ587&lt;=6,(数据!AQ587-1)*权重!AG$48,              IF(数据!AQ587&lt;=12, 5*权重!AG$48+(数据!AQ587-6)*权重!AG$49,                              5*权重!AG$48+6*权重!AG$49+(数据!AQ587-12)*权重!AG$51              )
 )</f>
        <v>19.350000000000001</v>
      </c>
      <c r="AR587" s="16">
        <f>IF( 数据!AR587&lt;=6,(数据!AR587-1)*权重!AH$48,              IF(数据!AR587&lt;=12, 5*权重!AH$48+(数据!AR587-6)*权重!AH$49,                              5*权重!AH$48+6*权重!AH$49+(数据!AR587-12)*权重!AH$51              )
 )</f>
        <v>15.733333333333333</v>
      </c>
      <c r="AS587" s="16">
        <f>IF( 数据!AS587&lt;=6,(数据!AS587-1)*权重!AI$48,              IF(数据!AS587&lt;=12, 5*权重!AI$48+(数据!AS587-6)*权重!AI$49,                              5*权重!AI$48+6*权重!AI$49+(数据!AS587-12)*权重!AI$51              )
 )</f>
        <v>-0.71666666666666656</v>
      </c>
      <c r="AT587" s="16">
        <f>IF( 数据!AT587&lt;=6,(数据!AT587-1)*权重!AJ$48,              IF(数据!AT587&lt;=12, 5*权重!AJ$48+(数据!AT587-6)*权重!AJ$49,                              5*权重!AJ$48+6*权重!AJ$49+(数据!AT587-12)*权重!AJ$51              )
 )</f>
        <v>86.5</v>
      </c>
      <c r="AU587" s="16">
        <f>IF( 数据!AU587&lt;=6,(数据!AU587-1)*权重!AK$48,              IF(数据!AU587&lt;=12, 5*权重!AK$48+(数据!AU587-6)*权重!AK$49,                              5*权重!AK$48+6*权重!AK$49+(数据!AU587-12)*权重!AK$51              )
 )</f>
        <v>14.799999999999999</v>
      </c>
      <c r="AV587" s="16">
        <f>IF( 数据!AV587&lt;=6,(数据!AV587-1)*权重!AL$48,              IF(数据!AV587&lt;=10, 5*权重!AL$48+(数据!AV587-4)*权重!AL$50,                              5*权重!AL$48+4*权重!AL$50+(数据!AV587-10)*权重!AL$52              )  )</f>
        <v>3.4</v>
      </c>
      <c r="AW587" s="16">
        <f>IF( 数据!AW587&lt;=6,(数据!AW587-1)*权重!AM$48,              IF(数据!AW587&lt;=10, 5*权重!AM$48+(数据!AW587-4)*权重!AM$50,                              5*权重!AM$48+4*权重!AM$50+(数据!AW587-10)*权重!AM$52              )  )</f>
        <v>4.5750000000000002</v>
      </c>
      <c r="AX587" s="16">
        <f>IF( 数据!AX587&lt;=6,(数据!AX587-1)*权重!AN$48,              IF(数据!AX587&lt;=10, 5*权重!AN$48+(数据!AX587-4)*权重!AN$50,                              5*权重!AN$48+4*权重!AN$50+(数据!AX587-10)*权重!AN$52              )  )</f>
        <v>24.587499999999999</v>
      </c>
      <c r="AY587" s="8">
        <v>2</v>
      </c>
      <c r="AZ587" s="8">
        <v>4</v>
      </c>
      <c r="BA587" s="8">
        <v>3</v>
      </c>
      <c r="BB587" s="8">
        <v>2</v>
      </c>
      <c r="BC587" s="8">
        <v>2</v>
      </c>
      <c r="BD587" s="8">
        <v>2</v>
      </c>
      <c r="BE587" s="8">
        <v>3</v>
      </c>
      <c r="BF587" s="8">
        <v>3</v>
      </c>
      <c r="BG587" s="8">
        <v>3</v>
      </c>
      <c r="BH587" s="8">
        <v>3</v>
      </c>
      <c r="BI587" s="8">
        <v>2</v>
      </c>
      <c r="BJ587" s="8" t="s">
        <v>26</v>
      </c>
      <c r="BK587" s="8" t="s">
        <v>20</v>
      </c>
      <c r="BL587" s="8">
        <v>15</v>
      </c>
      <c r="BM587" s="8" t="s">
        <v>26</v>
      </c>
      <c r="BN587" s="8"/>
      <c r="BO587" s="8">
        <v>57</v>
      </c>
      <c r="BP587" s="34">
        <v>46568</v>
      </c>
      <c r="BQ587" s="8" t="s">
        <v>21</v>
      </c>
      <c r="BR587" s="8" t="s">
        <v>156</v>
      </c>
    </row>
    <row r="588" spans="1:70" ht="15.5" thickBot="1" x14ac:dyDescent="0.35">
      <c r="A588" s="8" t="s">
        <v>26</v>
      </c>
      <c r="B588" s="16">
        <f t="shared" si="22"/>
        <v>405.99083333333328</v>
      </c>
      <c r="C588" s="8" t="s">
        <v>945</v>
      </c>
      <c r="D588" s="8" t="s">
        <v>154</v>
      </c>
      <c r="E588" s="33">
        <v>1</v>
      </c>
      <c r="F588" s="8">
        <v>0</v>
      </c>
      <c r="G588" s="8" t="s">
        <v>33</v>
      </c>
      <c r="H588" s="8" t="s">
        <v>365</v>
      </c>
      <c r="I588" s="8">
        <v>27</v>
      </c>
      <c r="J588" s="8">
        <v>144</v>
      </c>
      <c r="K588" s="8">
        <v>145</v>
      </c>
      <c r="L588" s="16">
        <f>IF( 数据!L588&lt;=6,(数据!L588-1)*权重!B$48,              IF(数据!L588&lt;=12, 5*权重!B$48+(数据!L588-6)*权重!B$49,                              5*权重!B$48+6*权重!B$49+(数据!L588-12)*权重!B$51              )
 )</f>
        <v>3.9333333333333331</v>
      </c>
      <c r="M588" s="16">
        <f>IF( 数据!M588&lt;=6,(数据!M588-1)*权重!C$48,              IF(数据!M588&lt;=12, 5*权重!C$48+(数据!M588-6)*权重!C$49,                              5*权重!C$48+6*权重!C$49+(数据!M588-12)*权重!C$51              )
 )</f>
        <v>0.91666666666666674</v>
      </c>
      <c r="N588" s="16">
        <f>IF( 数据!N588&lt;=6,(数据!N588-1)*权重!D$48,              IF(数据!N588&lt;=12, 5*权重!D$48+(数据!N588-6)*权重!D$49,                              5*权重!D$48+6*权重!D$49+(数据!N588-12)*权重!D$51              )
 )</f>
        <v>-0.82999999999999985</v>
      </c>
      <c r="O588" s="16">
        <f>IF( 数据!O588&lt;=6,(数据!O588-1)*权重!E$48,              IF(数据!O588&lt;=12, 5*权重!E$48+(数据!O588-6)*权重!E$49,                              5*权重!E$48+6*权重!E$49+(数据!O588-12)*权重!E$51              )
 )</f>
        <v>0</v>
      </c>
      <c r="P588" s="16">
        <f>IF( 数据!P588&lt;=6,(数据!P588-1)*权重!F$48,              IF(数据!P588&lt;=12, 5*权重!F$48+(数据!P588-6)*权重!F$49,                              5*权重!F$48+6*权重!F$49+(数据!P588-12)*权重!F$51              )
 )</f>
        <v>-3.1166666666666663</v>
      </c>
      <c r="Q588" s="16">
        <f>IF( 数据!Q588&lt;=6,(数据!Q588-1)*权重!G$48,              IF(数据!Q588&lt;=12, 5*权重!G$48+(数据!Q588-6)*权重!G$49,                              5*权重!G$48+6*权重!G$49+(数据!Q588-12)*权重!G$51              )
 )</f>
        <v>0</v>
      </c>
      <c r="R588" s="16">
        <f>IF( 数据!R588&lt;=6,(数据!R588-1)*权重!H$48,              IF(数据!R588&lt;=12, 5*权重!H$48+(数据!R588-6)*权重!H$49,                              5*权重!H$48+6*权重!H$49+(数据!R588-12)*权重!H$51              )
 )</f>
        <v>0</v>
      </c>
      <c r="S588" s="16">
        <f>IF( 数据!S588&lt;=6,(数据!S588-1)*权重!I$48,              IF(数据!S588&lt;=12, 5*权重!I$48+(数据!S588-6)*权重!I$49,                              5*权重!I$48+6*权重!I$49+(数据!S588-12)*权重!I$51              )
 )</f>
        <v>12.133333333333333</v>
      </c>
      <c r="T588" s="16">
        <f>IF( 数据!T588&lt;=6,(数据!T588-1)*权重!J$48,              IF(数据!T588&lt;=12, 5*权重!J$48+(数据!T588-6)*权重!J$49,                              5*权重!J$48+6*权重!J$49+(数据!T588-12)*权重!J$51              )
 )</f>
        <v>0.29999999999999982</v>
      </c>
      <c r="U588" s="16">
        <f>IF( 数据!U588&lt;=6,(数据!U588-1)*权重!K$48,              IF(数据!U588&lt;=12, 5*权重!K$48+(数据!U588-6)*权重!K$49,                              5*权重!K$48+6*权重!K$49+(数据!U588-12)*权重!K$51              )
 )</f>
        <v>0</v>
      </c>
      <c r="V588" s="16">
        <f>IF( 数据!V588&lt;=6,(数据!V588-1)*权重!L$48,              IF(数据!V588&lt;=12, 5*权重!L$48+(数据!V588-6)*权重!L$49,                              5*权重!L$48+6*权重!L$49+(数据!V588-12)*权重!L$51              )
 )</f>
        <v>6.0333333333333341</v>
      </c>
      <c r="W588" s="16">
        <f>IF( 数据!W588&lt;=6,(数据!W588-1)*权重!M$48,              IF(数据!W588&lt;=12, 5*权重!M$48+(数据!W588-6)*权重!M$49,                              5*权重!M$48+6*权重!M$49+(数据!W588-12)*权重!M$51              )
 )</f>
        <v>0.76666666666666661</v>
      </c>
      <c r="X588" s="16">
        <f>IF( 数据!X588&lt;=6,(数据!X588-1)*权重!N$48,              IF(数据!X588&lt;=12, 5*权重!N$48+(数据!X588-6)*权重!N$49,                              5*权重!N$48+6*权重!N$49+(数据!X588-12)*权重!N$51              )
 )</f>
        <v>2.2666666666666666</v>
      </c>
      <c r="Y588" s="16">
        <f>IF( 数据!Y588&lt;=6,(数据!Y588-1)*权重!O$48,              IF(数据!Y588&lt;=12, 5*权重!O$48+(数据!Y588-6)*权重!O$49,                              5*权重!O$48+6*权重!O$49+(数据!Y588-12)*权重!O$51              )
 )</f>
        <v>1.7</v>
      </c>
      <c r="Z588" s="16">
        <f>IF( 数据!Z588&lt;=6,(数据!Z588-1)*权重!P$48,              IF(数据!Z588&lt;=10, 5*权重!P$48+(数据!Z588-4)*权重!P$50,                              5*权重!P$48+4*权重!P$50+(数据!Z588-10)*权重!P$52              )  )</f>
        <v>-1.7250000000000001</v>
      </c>
      <c r="AA588" s="16">
        <f>IF( 数据!AA588&lt;=6,(数据!AA588-1)*权重!Q$48,              IF(数据!AA588&lt;=12, 5*权重!Q$48+(数据!AA588-6)*权重!Q$49,                              5*权重!Q$48+6*权重!Q$49+(数据!AA588-12)*权重!Q$51              )
 )</f>
        <v>5.833333333333333</v>
      </c>
      <c r="AB588" s="16">
        <f>IF( 数据!AB588&lt;=6,(数据!AB588-1)*权重!R$48,              IF(数据!AB588&lt;=10, 5*权重!R$48+(数据!AB588-4)*权重!R$50,                              5*权重!R$48+4*权重!R$50+(数据!AB588-10)*权重!R$52              )  )</f>
        <v>57.5</v>
      </c>
      <c r="AC588" s="16">
        <f>IF( 数据!AC588&lt;=6,(数据!AC588-1)*权重!S$48,              IF(数据!AC588&lt;=12, 5*权重!S$48+(数据!AC588-6)*权重!S$49,                              5*权重!S$48+6*权重!S$49+(数据!AC588-12)*权重!S$51              )
 )</f>
        <v>20.866666666666667</v>
      </c>
      <c r="AD588" s="16">
        <f>IF( 数据!AD588&lt;=6,(数据!AD588-1)*权重!T$48,              IF(数据!AD588&lt;=12, 5*权重!T$48+(数据!AD588-6)*权重!T$49,                              5*权重!T$48+6*权重!T$49+(数据!AD588-12)*权重!T$51              )
 )</f>
        <v>-1.2333333333333329</v>
      </c>
      <c r="AE588" s="16">
        <f>IF( 数据!AE588&lt;=6,(数据!AE588-1)*权重!U$48,              IF(数据!AE588&lt;=10, 5*权重!U$48+(数据!AE588-4)*权重!U$50,                              5*权重!U$48+4*权重!U$50+(数据!AE588-10)*权重!U$52              )  )</f>
        <v>-1.3999999999999995</v>
      </c>
      <c r="AF588" s="16">
        <f>IF( 数据!AF588&lt;=6,(数据!AF588-1)*权重!V$48,              IF(数据!AF588&lt;=10, 5*权重!V$48+(数据!AF588-4)*权重!V$50,                              5*权重!V$48+4*权重!V$50+(数据!AF588-10)*权重!V$52              )  )</f>
        <v>6.75</v>
      </c>
      <c r="AG588" s="16">
        <f>IF( 数据!AG588&lt;=6,(数据!AG588-1)*权重!W$48,              IF(数据!AG588&lt;=12, 5*权重!W$48+(数据!AG588-6)*权重!W$49,                              5*权重!W$48+6*权重!W$49+(数据!AG588-12)*权重!W$51              )
 )</f>
        <v>3.4999999999999996</v>
      </c>
      <c r="AH588" s="16">
        <f>IF( 数据!AH588&lt;=6,(数据!AH588-1)*权重!X$48,              IF(数据!AH588&lt;=10, 5*权重!X$48+(数据!AH588-4)*权重!X$50,                              5*权重!X$48+4*权重!X$50+(数据!AH588-10)*权重!X$52              )  )</f>
        <v>0.17500000000000004</v>
      </c>
      <c r="AI588" s="16">
        <f>IF( 数据!AI588&lt;=6,(数据!AI588-1)*权重!Y$48,              IF(数据!AI588&lt;=12, 5*权重!Y$48+(数据!AI588-6)*权重!Y$49,                              5*权重!Y$48+6*权重!Y$49+(数据!AI588-12)*权重!Y$51              )
 )</f>
        <v>0.26666666666666666</v>
      </c>
      <c r="AJ588" s="16">
        <f>IF( 数据!AJ588&lt;=6,(数据!AJ588-1)*权重!Z$48,              IF(数据!AJ588&lt;=10, 5*权重!Z$48+(数据!AJ588-4)*权重!Z$50,                              5*权重!Z$48+4*权重!Z$50+(数据!AJ588-10)*权重!Z$52              )  )</f>
        <v>9.8375000000000004</v>
      </c>
      <c r="AK588" s="16">
        <f>IF( 数据!AK588&lt;=6,(数据!AK588-1)*权重!AA$48,              IF(数据!AK588&lt;=10, 5*权重!AA$48+(数据!AK588-4)*权重!AA$50,                              5*权重!AA$48+4*权重!AA$50+(数据!AK588-10)*权重!AA$52              )  )</f>
        <v>-0.92500000000000004</v>
      </c>
      <c r="AL588" s="16">
        <f>IF( 数据!AL588&lt;=6,(数据!AL588-1)*权重!AB$48,              IF(数据!AL588&lt;=12, 5*权重!AB$48+(数据!AL588-6)*权重!AB$49,                              5*权重!AB$48+6*权重!AB$49+(数据!AL588-12)*权重!AB$51              )
 )</f>
        <v>12.6</v>
      </c>
      <c r="AM588" s="16">
        <f>IF( 数据!AM588&lt;=6,(数据!AM588-1)*权重!AC$48,              IF(数据!AM588&lt;=12, 5*权重!AC$48+(数据!AM588-6)*权重!AC$49,                              5*权重!AC$48+6*权重!AC$49+(数据!AM588-12)*权重!AC$51              )
 )</f>
        <v>9.2333333333333343</v>
      </c>
      <c r="AN588" s="16">
        <f>IF( 数据!AN588&lt;=6,(数据!AN588-1)*权重!AD$48,              IF(数据!AN588&lt;=12, 5*权重!AD$48+(数据!AN588-6)*权重!AD$49,                              5*权重!AD$48+6*权重!AD$49+(数据!AN588-12)*权重!AD$51              )
 )</f>
        <v>72.604166666666671</v>
      </c>
      <c r="AO588" s="16">
        <f>IF( 数据!AO588&lt;=6,(数据!AO588-1)*权重!AE$48,              IF(数据!AO588&lt;=12, 5*权重!AE$48+(数据!AO588-6)*权重!AE$49,                              5*权重!AE$48+6*权重!AE$49+(数据!AO588-12)*权重!AE$51              )
 )</f>
        <v>12.5</v>
      </c>
      <c r="AP588" s="16">
        <f>IF( 数据!AP588&lt;=6,(数据!AP588-1)*权重!AF$48,              IF(数据!AP588&lt;=12, 5*权重!AF$48+(数据!AP588-6)*权重!AF$49,                              5*权重!AF$48+6*权重!AF$49+(数据!AP588-12)*权重!AF$51              )
 )</f>
        <v>16.399999999999999</v>
      </c>
      <c r="AQ588" s="16">
        <f>IF( 数据!AQ588&lt;=6,(数据!AQ588-1)*权重!AG$48,              IF(数据!AQ588&lt;=12, 5*权重!AG$48+(数据!AQ588-6)*权重!AG$49,                              5*权重!AG$48+6*权重!AG$49+(数据!AQ588-12)*权重!AG$51              )
 )</f>
        <v>19.866666666666667</v>
      </c>
      <c r="AR588" s="16">
        <f>IF( 数据!AR588&lt;=6,(数据!AR588-1)*权重!AH$48,              IF(数据!AR588&lt;=12, 5*权重!AH$48+(数据!AR588-6)*权重!AH$49,                              5*权重!AH$48+6*权重!AH$49+(数据!AR588-12)*权重!AH$51              )
 )</f>
        <v>16.899999999999999</v>
      </c>
      <c r="AS588" s="16">
        <f>IF( 数据!AS588&lt;=6,(数据!AS588-1)*权重!AI$48,              IF(数据!AS588&lt;=12, 5*权重!AI$48+(数据!AS588-6)*权重!AI$49,                              5*权重!AI$48+6*权重!AI$49+(数据!AS588-12)*权重!AI$51              )
 )</f>
        <v>5.7000000000000011</v>
      </c>
      <c r="AT588" s="16">
        <f>IF( 数据!AT588&lt;=6,(数据!AT588-1)*权重!AJ$48,              IF(数据!AT588&lt;=12, 5*权重!AJ$48+(数据!AT588-6)*权重!AJ$49,                              5*权重!AJ$48+6*权重!AJ$49+(数据!AT588-12)*权重!AJ$51              )
 )</f>
        <v>71.875</v>
      </c>
      <c r="AU588" s="16">
        <f>IF( 数据!AU588&lt;=6,(数据!AU588-1)*权重!AK$48,              IF(数据!AU588&lt;=12, 5*权重!AK$48+(数据!AU588-6)*权重!AK$49,                              5*权重!AK$48+6*权重!AK$49+(数据!AU588-12)*权重!AK$51              )
 )</f>
        <v>14.2</v>
      </c>
      <c r="AV588" s="16">
        <f>IF( 数据!AV588&lt;=6,(数据!AV588-1)*权重!AL$48,              IF(数据!AV588&lt;=10, 5*权重!AL$48+(数据!AV588-4)*权重!AL$50,                              5*权重!AL$48+4*权重!AL$50+(数据!AV588-10)*权重!AL$52              )  )</f>
        <v>3.8250000000000002</v>
      </c>
      <c r="AW588" s="16">
        <f>IF( 数据!AW588&lt;=6,(数据!AW588-1)*权重!AM$48,              IF(数据!AW588&lt;=10, 5*权重!AM$48+(数据!AW588-4)*权重!AM$50,                              5*权重!AM$48+4*权重!AM$50+(数据!AW588-10)*权重!AM$52              )  )</f>
        <v>3.8250000000000002</v>
      </c>
      <c r="AX588" s="16">
        <f>IF( 数据!AX588&lt;=6,(数据!AX588-1)*权重!AN$48,              IF(数据!AX588&lt;=10, 5*权重!AN$48+(数据!AX588-4)*权重!AN$50,                              5*权重!AN$48+4*权重!AN$50+(数据!AX588-10)*权重!AN$52              )  )</f>
        <v>22.912499999999998</v>
      </c>
      <c r="AY588" s="8">
        <v>3</v>
      </c>
      <c r="AZ588" s="8">
        <v>2</v>
      </c>
      <c r="BA588" s="8">
        <v>2</v>
      </c>
      <c r="BB588" s="8">
        <v>1</v>
      </c>
      <c r="BC588" s="8">
        <v>2</v>
      </c>
      <c r="BD588" s="8">
        <v>1</v>
      </c>
      <c r="BE588" s="8">
        <v>2</v>
      </c>
      <c r="BF588" s="8">
        <v>2</v>
      </c>
      <c r="BG588" s="8">
        <v>1</v>
      </c>
      <c r="BH588" s="8">
        <v>3</v>
      </c>
      <c r="BI588" s="8">
        <v>1</v>
      </c>
      <c r="BJ588" s="8" t="s">
        <v>26</v>
      </c>
      <c r="BK588" s="8" t="s">
        <v>20</v>
      </c>
      <c r="BL588" s="8">
        <v>16</v>
      </c>
      <c r="BM588" s="8" t="s">
        <v>26</v>
      </c>
      <c r="BN588" s="8"/>
      <c r="BO588" s="8">
        <v>8</v>
      </c>
      <c r="BP588" s="34">
        <v>47664</v>
      </c>
      <c r="BQ588" s="8" t="s">
        <v>21</v>
      </c>
      <c r="BR588" s="8" t="s">
        <v>156</v>
      </c>
    </row>
    <row r="589" spans="1:70" ht="15.5" thickBot="1" x14ac:dyDescent="0.35">
      <c r="A589" s="8" t="s">
        <v>26</v>
      </c>
      <c r="B589" s="16">
        <f t="shared" si="22"/>
        <v>411.76666666666671</v>
      </c>
      <c r="C589" s="8" t="s">
        <v>946</v>
      </c>
      <c r="D589" s="8" t="s">
        <v>154</v>
      </c>
      <c r="E589" s="33">
        <v>1</v>
      </c>
      <c r="F589" s="8">
        <v>0</v>
      </c>
      <c r="G589" s="8" t="s">
        <v>28</v>
      </c>
      <c r="H589" s="8" t="s">
        <v>947</v>
      </c>
      <c r="I589" s="8">
        <v>23</v>
      </c>
      <c r="J589" s="8">
        <v>144</v>
      </c>
      <c r="K589" s="8">
        <v>161</v>
      </c>
      <c r="L589" s="16">
        <f>IF( 数据!L589&lt;=6,(数据!L589-1)*权重!B$48,              IF(数据!L589&lt;=12, 5*权重!B$48+(数据!L589-6)*权重!B$49,                              5*权重!B$48+6*权重!B$49+(数据!L589-12)*权重!B$51              )
 )</f>
        <v>3.9333333333333331</v>
      </c>
      <c r="M589" s="16">
        <f>IF( 数据!M589&lt;=6,(数据!M589-1)*权重!C$48,              IF(数据!M589&lt;=12, 5*权重!C$48+(数据!M589-6)*权重!C$49,                              5*权重!C$48+6*权重!C$49+(数据!M589-12)*权重!C$51              )
 )</f>
        <v>1.3</v>
      </c>
      <c r="N589" s="16">
        <f>IF( 数据!N589&lt;=6,(数据!N589-1)*权重!D$48,              IF(数据!N589&lt;=12, 5*权重!D$48+(数据!N589-6)*权重!D$49,                              5*权重!D$48+6*权重!D$49+(数据!N589-12)*权重!D$51              )
 )</f>
        <v>0.8</v>
      </c>
      <c r="O589" s="16">
        <f>IF( 数据!O589&lt;=6,(数据!O589-1)*权重!E$48,              IF(数据!O589&lt;=12, 5*权重!E$48+(数据!O589-6)*权重!E$49,                              5*权重!E$48+6*权重!E$49+(数据!O589-12)*权重!E$51              )
 )</f>
        <v>0</v>
      </c>
      <c r="P589" s="16">
        <f>IF( 数据!P589&lt;=6,(数据!P589-1)*权重!F$48,              IF(数据!P589&lt;=12, 5*权重!F$48+(数据!P589-6)*权重!F$49,                              5*权重!F$48+6*权重!F$49+(数据!P589-12)*权重!F$51              )
 )</f>
        <v>-2.7333333333333329</v>
      </c>
      <c r="Q589" s="16">
        <f>IF( 数据!Q589&lt;=6,(数据!Q589-1)*权重!G$48,              IF(数据!Q589&lt;=12, 5*权重!G$48+(数据!Q589-6)*权重!G$49,                              5*权重!G$48+6*权重!G$49+(数据!Q589-12)*权重!G$51              )
 )</f>
        <v>0</v>
      </c>
      <c r="R589" s="16">
        <f>IF( 数据!R589&lt;=6,(数据!R589-1)*权重!H$48,              IF(数据!R589&lt;=12, 5*权重!H$48+(数据!R589-6)*权重!H$49,                              5*权重!H$48+6*权重!H$49+(数据!R589-12)*权重!H$51              )
 )</f>
        <v>0</v>
      </c>
      <c r="S589" s="16">
        <f>IF( 数据!S589&lt;=6,(数据!S589-1)*权重!I$48,              IF(数据!S589&lt;=12, 5*权重!I$48+(数据!S589-6)*权重!I$49,                              5*权重!I$48+6*权重!I$49+(数据!S589-12)*权重!I$51              )
 )</f>
        <v>17.933333333333334</v>
      </c>
      <c r="T589" s="16">
        <f>IF( 数据!T589&lt;=6,(数据!T589-1)*权重!J$48,              IF(数据!T589&lt;=12, 5*权重!J$48+(数据!T589-6)*权重!J$49,                              5*权重!J$48+6*权重!J$49+(数据!T589-12)*权重!J$51              )
 )</f>
        <v>2.2666666666666666</v>
      </c>
      <c r="U589" s="16">
        <f>IF( 数据!U589&lt;=6,(数据!U589-1)*权重!K$48,              IF(数据!U589&lt;=12, 5*权重!K$48+(数据!U589-6)*权重!K$49,                              5*权重!K$48+6*权重!K$49+(数据!U589-12)*权重!K$51              )
 )</f>
        <v>0</v>
      </c>
      <c r="V589" s="16">
        <f>IF( 数据!V589&lt;=6,(数据!V589-1)*权重!L$48,              IF(数据!V589&lt;=12, 5*权重!L$48+(数据!V589-6)*权重!L$49,                              5*权重!L$48+6*权重!L$49+(数据!V589-12)*权重!L$51              )
 )</f>
        <v>7.1333333333333346</v>
      </c>
      <c r="W589" s="16">
        <f>IF( 数据!W589&lt;=6,(数据!W589-1)*权重!M$48,              IF(数据!W589&lt;=12, 5*权重!M$48+(数据!W589-6)*权重!M$49,                              5*权重!M$48+6*权重!M$49+(数据!W589-12)*权重!M$51              )
 )</f>
        <v>0.76666666666666661</v>
      </c>
      <c r="X589" s="16">
        <f>IF( 数据!X589&lt;=6,(数据!X589-1)*权重!N$48,              IF(数据!X589&lt;=12, 5*权重!N$48+(数据!X589-6)*权重!N$49,                              5*权重!N$48+6*权重!N$49+(数据!X589-12)*权重!N$51              )
 )</f>
        <v>1.7999999999999998</v>
      </c>
      <c r="Y589" s="16">
        <f>IF( 数据!Y589&lt;=6,(数据!Y589-1)*权重!O$48,              IF(数据!Y589&lt;=12, 5*权重!O$48+(数据!Y589-6)*权重!O$49,                              5*权重!O$48+6*权重!O$49+(数据!Y589-12)*权重!O$51              )
 )</f>
        <v>1.7</v>
      </c>
      <c r="Z589" s="16">
        <f>IF( 数据!Z589&lt;=6,(数据!Z589-1)*权重!P$48,              IF(数据!Z589&lt;=10, 5*权重!P$48+(数据!Z589-4)*权重!P$50,                              5*权重!P$48+4*权重!P$50+(数据!Z589-10)*权重!P$52              )  )</f>
        <v>-0.55000000000000027</v>
      </c>
      <c r="AA589" s="16">
        <f>IF( 数据!AA589&lt;=6,(数据!AA589-1)*权重!Q$48,              IF(数据!AA589&lt;=12, 5*权重!Q$48+(数据!AA589-6)*权重!Q$49,                              5*权重!Q$48+6*权重!Q$49+(数据!AA589-12)*权重!Q$51              )
 )</f>
        <v>6.2333333333333325</v>
      </c>
      <c r="AB589" s="16">
        <f>IF( 数据!AB589&lt;=6,(数据!AB589-1)*权重!R$48,              IF(数据!AB589&lt;=10, 5*权重!R$48+(数据!AB589-4)*权重!R$50,                              5*权重!R$48+4*权重!R$50+(数据!AB589-10)*权重!R$52              )  )</f>
        <v>56.75</v>
      </c>
      <c r="AC589" s="16">
        <f>IF( 数据!AC589&lt;=6,(数据!AC589-1)*权重!S$48,              IF(数据!AC589&lt;=12, 5*权重!S$48+(数据!AC589-6)*权重!S$49,                              5*权重!S$48+6*权重!S$49+(数据!AC589-12)*权重!S$51              )
 )</f>
        <v>17.25</v>
      </c>
      <c r="AD589" s="16">
        <f>IF( 数据!AD589&lt;=6,(数据!AD589-1)*权重!T$48,              IF(数据!AD589&lt;=12, 5*权重!T$48+(数据!AD589-6)*权重!T$49,                              5*权重!T$48+6*权重!T$49+(数据!AD589-12)*权重!T$51              )
 )</f>
        <v>-0.86666666666666625</v>
      </c>
      <c r="AE589" s="16">
        <f>IF( 数据!AE589&lt;=6,(数据!AE589-1)*权重!U$48,              IF(数据!AE589&lt;=10, 5*权重!U$48+(数据!AE589-4)*权重!U$50,                              5*权重!U$48+4*权重!U$50+(数据!AE589-10)*权重!U$52              )  )</f>
        <v>-2.4499999999999993</v>
      </c>
      <c r="AF589" s="16">
        <f>IF( 数据!AF589&lt;=6,(数据!AF589-1)*权重!V$48,              IF(数据!AF589&lt;=10, 5*权重!V$48+(数据!AF589-4)*权重!V$50,                              5*权重!V$48+4*权重!V$50+(数据!AF589-10)*权重!V$52              )  )</f>
        <v>6.3000000000000007</v>
      </c>
      <c r="AG589" s="16">
        <f>IF( 数据!AG589&lt;=6,(数据!AG589-1)*权重!W$48,              IF(数据!AG589&lt;=12, 5*权重!W$48+(数据!AG589-6)*权重!W$49,                              5*权重!W$48+6*权重!W$49+(数据!AG589-12)*权重!W$51              )
 )</f>
        <v>3.4999999999999996</v>
      </c>
      <c r="AH589" s="16">
        <f>IF( 数据!AH589&lt;=6,(数据!AH589-1)*权重!X$48,              IF(数据!AH589&lt;=10, 5*权重!X$48+(数据!AH589-4)*权重!X$50,                              5*权重!X$48+4*权重!X$50+(数据!AH589-10)*权重!X$52              )  )</f>
        <v>6.25E-2</v>
      </c>
      <c r="AI589" s="16">
        <f>IF( 数据!AI589&lt;=6,(数据!AI589-1)*权重!Y$48,              IF(数据!AI589&lt;=12, 5*权重!Y$48+(数据!AI589-6)*权重!Y$49,                              5*权重!Y$48+6*权重!Y$49+(数据!AI589-12)*权重!Y$51              )
 )</f>
        <v>0.26666666666666666</v>
      </c>
      <c r="AJ589" s="16">
        <f>IF( 数据!AJ589&lt;=6,(数据!AJ589-1)*权重!Z$48,              IF(数据!AJ589&lt;=10, 5*权重!Z$48+(数据!AJ589-4)*权重!Z$50,                              5*权重!Z$48+4*权重!Z$50+(数据!AJ589-10)*权重!Z$52              )  )</f>
        <v>8.6625000000000014</v>
      </c>
      <c r="AK589" s="16">
        <f>IF( 数据!AK589&lt;=6,(数据!AK589-1)*权重!AA$48,              IF(数据!AK589&lt;=10, 5*权重!AA$48+(数据!AK589-4)*权重!AA$50,                              5*权重!AA$48+4*权重!AA$50+(数据!AK589-10)*权重!AA$52              )  )</f>
        <v>-1.4500000000000002</v>
      </c>
      <c r="AL589" s="16">
        <f>IF( 数据!AL589&lt;=6,(数据!AL589-1)*权重!AB$48,              IF(数据!AL589&lt;=12, 5*权重!AB$48+(数据!AL589-6)*权重!AB$49,                              5*权重!AB$48+6*权重!AB$49+(数据!AL589-12)*权重!AB$51              )
 )</f>
        <v>14.4</v>
      </c>
      <c r="AM589" s="16">
        <f>IF( 数据!AM589&lt;=6,(数据!AM589-1)*权重!AC$48,              IF(数据!AM589&lt;=12, 5*权重!AC$48+(数据!AM589-6)*权重!AC$49,                              5*权重!AC$48+6*权重!AC$49+(数据!AM589-12)*权重!AC$51              )
 )</f>
        <v>9.2333333333333343</v>
      </c>
      <c r="AN589" s="16">
        <f>IF( 数据!AN589&lt;=6,(数据!AN589-1)*权重!AD$48,              IF(数据!AN589&lt;=12, 5*权重!AD$48+(数据!AN589-6)*权重!AD$49,                              5*权重!AD$48+6*权重!AD$49+(数据!AN589-12)*权重!AD$51              )
 )</f>
        <v>72.604166666666671</v>
      </c>
      <c r="AO589" s="16">
        <f>IF( 数据!AO589&lt;=6,(数据!AO589-1)*权重!AE$48,              IF(数据!AO589&lt;=12, 5*权重!AE$48+(数据!AO589-6)*权重!AE$49,                              5*权重!AE$48+6*权重!AE$49+(数据!AO589-12)*权重!AE$51              )
 )</f>
        <v>12.5</v>
      </c>
      <c r="AP589" s="16">
        <f>IF( 数据!AP589&lt;=6,(数据!AP589-1)*权重!AF$48,              IF(数据!AP589&lt;=12, 5*权重!AF$48+(数据!AP589-6)*权重!AF$49,                              5*权重!AF$48+6*权重!AF$49+(数据!AP589-12)*权重!AF$51              )
 )</f>
        <v>15.433333333333334</v>
      </c>
      <c r="AQ589" s="16">
        <f>IF( 数据!AQ589&lt;=6,(数据!AQ589-1)*权重!AG$48,              IF(数据!AQ589&lt;=12, 5*权重!AG$48+(数据!AQ589-6)*权重!AG$49,                              5*权重!AG$48+6*权重!AG$49+(数据!AQ589-12)*权重!AG$51              )
 )</f>
        <v>18.833333333333336</v>
      </c>
      <c r="AR589" s="16">
        <f>IF( 数据!AR589&lt;=6,(数据!AR589-1)*权重!AH$48,              IF(数据!AR589&lt;=12, 5*权重!AH$48+(数据!AR589-6)*权重!AH$49,                              5*权重!AH$48+6*权重!AH$49+(数据!AR589-12)*权重!AH$51              )
 )</f>
        <v>14.566666666666665</v>
      </c>
      <c r="AS589" s="16">
        <f>IF( 数据!AS589&lt;=6,(数据!AS589-1)*权重!AI$48,              IF(数据!AS589&lt;=12, 5*权重!AI$48+(数据!AS589-6)*权重!AI$49,                              5*权重!AI$48+6*权重!AI$49+(数据!AS589-12)*权重!AI$51              )
 )</f>
        <v>7.6000000000000014</v>
      </c>
      <c r="AT589" s="16">
        <f>IF( 数据!AT589&lt;=6,(数据!AT589-1)*权重!AJ$48,              IF(数据!AT589&lt;=12, 5*权重!AJ$48+(数据!AT589-6)*权重!AJ$49,                              5*权重!AJ$48+6*权重!AJ$49+(数据!AT589-12)*权重!AJ$51              )
 )</f>
        <v>76.75</v>
      </c>
      <c r="AU589" s="16">
        <f>IF( 数据!AU589&lt;=6,(数据!AU589-1)*权重!AK$48,              IF(数据!AU589&lt;=12, 5*权重!AK$48+(数据!AU589-6)*权重!AK$49,                              5*权重!AK$48+6*权重!AK$49+(数据!AU589-12)*权重!AK$51              )
 )</f>
        <v>14.2</v>
      </c>
      <c r="AV589" s="16">
        <f>IF( 数据!AV589&lt;=6,(数据!AV589-1)*权重!AL$48,              IF(数据!AV589&lt;=10, 5*权重!AL$48+(数据!AV589-4)*权重!AL$50,                              5*权重!AL$48+4*权重!AL$50+(数据!AV589-10)*权重!AL$52              )  )</f>
        <v>2.9749999999999996</v>
      </c>
      <c r="AW589" s="16">
        <f>IF( 数据!AW589&lt;=6,(数据!AW589-1)*权重!AM$48,              IF(数据!AW589&lt;=10, 5*权重!AM$48+(数据!AW589-4)*权重!AM$50,                              5*权重!AM$48+4*权重!AM$50+(数据!AW589-10)*权重!AM$52              )  )</f>
        <v>2.8250000000000002</v>
      </c>
      <c r="AX589" s="16">
        <f>IF( 数据!AX589&lt;=6,(数据!AX589-1)*权重!AN$48,              IF(数据!AX589&lt;=10, 5*权重!AN$48+(数据!AX589-4)*权重!AN$50,                              5*权重!AN$48+4*权重!AN$50+(数据!AX589-10)*权重!AN$52              )  )</f>
        <v>21.237499999999997</v>
      </c>
      <c r="AY589" s="8">
        <v>3</v>
      </c>
      <c r="AZ589" s="8">
        <v>1</v>
      </c>
      <c r="BA589" s="8">
        <v>1</v>
      </c>
      <c r="BB589" s="8">
        <v>3</v>
      </c>
      <c r="BC589" s="8">
        <v>2</v>
      </c>
      <c r="BD589" s="8">
        <v>1</v>
      </c>
      <c r="BE589" s="8">
        <v>1</v>
      </c>
      <c r="BF589" s="8">
        <v>3</v>
      </c>
      <c r="BG589" s="8">
        <v>1</v>
      </c>
      <c r="BH589" s="8">
        <v>2</v>
      </c>
      <c r="BI589" s="8">
        <v>2</v>
      </c>
      <c r="BJ589" s="8" t="s">
        <v>26</v>
      </c>
      <c r="BK589" s="8" t="s">
        <v>20</v>
      </c>
      <c r="BL589" s="8">
        <v>13</v>
      </c>
      <c r="BM589" s="8" t="s">
        <v>26</v>
      </c>
      <c r="BN589" s="8"/>
      <c r="BO589" s="8">
        <v>13</v>
      </c>
      <c r="BP589" s="34">
        <v>47299</v>
      </c>
      <c r="BQ589" s="8" t="s">
        <v>21</v>
      </c>
      <c r="BR589" s="8" t="s">
        <v>156</v>
      </c>
    </row>
    <row r="590" spans="1:70" ht="15.5" thickBot="1" x14ac:dyDescent="0.35">
      <c r="A590" s="8" t="s">
        <v>26</v>
      </c>
      <c r="B590" s="16">
        <f t="shared" si="22"/>
        <v>374.60000000000008</v>
      </c>
      <c r="C590" s="8" t="s">
        <v>948</v>
      </c>
      <c r="D590" s="8" t="s">
        <v>154</v>
      </c>
      <c r="E590" s="33">
        <v>1</v>
      </c>
      <c r="F590" s="8">
        <v>0</v>
      </c>
      <c r="G590" s="8" t="s">
        <v>19</v>
      </c>
      <c r="H590" s="8" t="s">
        <v>949</v>
      </c>
      <c r="I590" s="8">
        <v>34</v>
      </c>
      <c r="J590" s="8">
        <v>153</v>
      </c>
      <c r="K590" s="8">
        <v>155</v>
      </c>
      <c r="L590" s="16">
        <f>IF( 数据!L590&lt;=6,(数据!L590-1)*权重!B$48,              IF(数据!L590&lt;=12, 5*权重!B$48+(数据!L590-6)*权重!B$49,                              5*权重!B$48+6*权重!B$49+(数据!L590-12)*权重!B$51              )
 )</f>
        <v>4.8666666666666663</v>
      </c>
      <c r="M590" s="16">
        <f>IF( 数据!M590&lt;=6,(数据!M590-1)*权重!C$48,              IF(数据!M590&lt;=12, 5*权重!C$48+(数据!M590-6)*权重!C$49,                              5*权重!C$48+6*权重!C$49+(数据!M590-12)*权重!C$51              )
 )</f>
        <v>2.5833333333333335</v>
      </c>
      <c r="N590" s="16">
        <f>IF( 数据!N590&lt;=6,(数据!N590-1)*权重!D$48,              IF(数据!N590&lt;=12, 5*权重!D$48+(数据!N590-6)*权重!D$49,                              5*权重!D$48+6*权重!D$49+(数据!N590-12)*权重!D$51              )
 )</f>
        <v>-0.55833333333333335</v>
      </c>
      <c r="O590" s="16">
        <f>IF( 数据!O590&lt;=6,(数据!O590-1)*权重!E$48,              IF(数据!O590&lt;=12, 5*权重!E$48+(数据!O590-6)*权重!E$49,                              5*权重!E$48+6*权重!E$49+(数据!O590-12)*权重!E$51              )
 )</f>
        <v>0</v>
      </c>
      <c r="P590" s="16">
        <f>IF( 数据!P590&lt;=6,(数据!P590-1)*权重!F$48,              IF(数据!P590&lt;=12, 5*权重!F$48+(数据!P590-6)*权重!F$49,                              5*权重!F$48+6*权重!F$49+(数据!P590-12)*权重!F$51              )
 )</f>
        <v>-2.3499999999999996</v>
      </c>
      <c r="Q590" s="16">
        <f>IF( 数据!Q590&lt;=6,(数据!Q590-1)*权重!G$48,              IF(数据!Q590&lt;=12, 5*权重!G$48+(数据!Q590-6)*权重!G$49,                              5*权重!G$48+6*权重!G$49+(数据!Q590-12)*权重!G$51              )
 )</f>
        <v>0</v>
      </c>
      <c r="R590" s="16">
        <f>IF( 数据!R590&lt;=6,(数据!R590-1)*权重!H$48,              IF(数据!R590&lt;=12, 5*权重!H$48+(数据!R590-6)*权重!H$49,                              5*权重!H$48+6*权重!H$49+(数据!R590-12)*权重!H$51              )
 )</f>
        <v>0</v>
      </c>
      <c r="S590" s="16">
        <f>IF( 数据!S590&lt;=6,(数据!S590-1)*权重!I$48,              IF(数据!S590&lt;=12, 5*权重!I$48+(数据!S590-6)*权重!I$49,                              5*权重!I$48+6*权重!I$49+(数据!S590-12)*权重!I$51              )
 )</f>
        <v>15.2</v>
      </c>
      <c r="T590" s="16">
        <f>IF( 数据!T590&lt;=6,(数据!T590-1)*权重!J$48,              IF(数据!T590&lt;=12, 5*权重!J$48+(数据!T590-6)*权重!J$49,                              5*权重!J$48+6*权重!J$49+(数据!T590-12)*权重!J$51              )
 )</f>
        <v>0.41666666666666652</v>
      </c>
      <c r="U590" s="16">
        <f>IF( 数据!U590&lt;=6,(数据!U590-1)*权重!K$48,              IF(数据!U590&lt;=12, 5*权重!K$48+(数据!U590-6)*权重!K$49,                              5*权重!K$48+6*权重!K$49+(数据!U590-12)*权重!K$51              )
 )</f>
        <v>0</v>
      </c>
      <c r="V590" s="16">
        <f>IF( 数据!V590&lt;=6,(数据!V590-1)*权重!L$48,              IF(数据!V590&lt;=12, 5*权重!L$48+(数据!V590-6)*权重!L$49,                              5*权重!L$48+6*权重!L$49+(数据!V590-12)*权重!L$51              )
 )</f>
        <v>7.1333333333333346</v>
      </c>
      <c r="W590" s="16">
        <f>IF( 数据!W590&lt;=6,(数据!W590-1)*权重!M$48,              IF(数据!W590&lt;=12, 5*权重!M$48+(数据!W590-6)*权重!M$49,                              5*权重!M$48+6*权重!M$49+(数据!W590-12)*权重!M$51              )
 )</f>
        <v>1.4</v>
      </c>
      <c r="X590" s="16">
        <f>IF( 数据!X590&lt;=6,(数据!X590-1)*权重!N$48,              IF(数据!X590&lt;=12, 5*权重!N$48+(数据!X590-6)*权重!N$49,                              5*权重!N$48+6*权重!N$49+(数据!X590-12)*权重!N$51              )
 )</f>
        <v>1.9666666666666666</v>
      </c>
      <c r="Y590" s="16">
        <f>IF( 数据!Y590&lt;=6,(数据!Y590-1)*权重!O$48,              IF(数据!Y590&lt;=12, 5*权重!O$48+(数据!Y590-6)*权重!O$49,                              5*权重!O$48+6*权重!O$49+(数据!Y590-12)*权重!O$51              )
 )</f>
        <v>3.3666666666666667</v>
      </c>
      <c r="Z590" s="16">
        <f>IF( 数据!Z590&lt;=6,(数据!Z590-1)*权重!P$48,              IF(数据!Z590&lt;=10, 5*权重!P$48+(数据!Z590-4)*权重!P$50,                              5*权重!P$48+4*权重!P$50+(数据!Z590-10)*权重!P$52              )  )</f>
        <v>-1.0750000000000002</v>
      </c>
      <c r="AA590" s="16">
        <f>IF( 数据!AA590&lt;=6,(数据!AA590-1)*权重!Q$48,              IF(数据!AA590&lt;=12, 5*权重!Q$48+(数据!AA590-6)*权重!Q$49,                              5*权重!Q$48+6*权重!Q$49+(数据!AA590-12)*权重!Q$51              )
 )</f>
        <v>4.5</v>
      </c>
      <c r="AB590" s="16">
        <f>IF( 数据!AB590&lt;=6,(数据!AB590-1)*权重!R$48,              IF(数据!AB590&lt;=10, 5*权重!R$48+(数据!AB590-4)*权重!R$50,                              5*权重!R$48+4*权重!R$50+(数据!AB590-10)*权重!R$52              )  )</f>
        <v>57.5</v>
      </c>
      <c r="AC590" s="16">
        <f>IF( 数据!AC590&lt;=6,(数据!AC590-1)*权重!S$48,              IF(数据!AC590&lt;=12, 5*权重!S$48+(数据!AC590-6)*权重!S$49,                              5*权重!S$48+6*权重!S$49+(数据!AC590-12)*权重!S$51              )
 )</f>
        <v>22.233333333333334</v>
      </c>
      <c r="AD590" s="16">
        <f>IF( 数据!AD590&lt;=6,(数据!AD590-1)*权重!T$48,              IF(数据!AD590&lt;=12, 5*权重!T$48+(数据!AD590-6)*权重!T$49,                              5*权重!T$48+6*权重!T$49+(数据!AD590-12)*权重!T$51              )
 )</f>
        <v>-0.13333333333333286</v>
      </c>
      <c r="AE590" s="16">
        <f>IF( 数据!AE590&lt;=6,(数据!AE590-1)*权重!U$48,              IF(数据!AE590&lt;=10, 5*权重!U$48+(数据!AE590-4)*权重!U$50,                              5*权重!U$48+4*权重!U$50+(数据!AE590-10)*权重!U$52              )  )</f>
        <v>-0.5999999999999992</v>
      </c>
      <c r="AF590" s="16">
        <f>IF( 数据!AF590&lt;=6,(数据!AF590-1)*权重!V$48,              IF(数据!AF590&lt;=10, 5*权重!V$48+(数据!AF590-4)*权重!V$50,                              5*权重!V$48+4*权重!V$50+(数据!AF590-10)*权重!V$52              )  )</f>
        <v>7.0875000000000004</v>
      </c>
      <c r="AG590" s="16">
        <f>IF( 数据!AG590&lt;=6,(数据!AG590-1)*权重!W$48,              IF(数据!AG590&lt;=12, 5*权重!W$48+(数据!AG590-6)*权重!W$49,                              5*权重!W$48+6*权重!W$49+(数据!AG590-12)*权重!W$51              )
 )</f>
        <v>3.8999999999999995</v>
      </c>
      <c r="AH590" s="16">
        <f>IF( 数据!AH590&lt;=6,(数据!AH590-1)*权重!X$48,              IF(数据!AH590&lt;=10, 5*权重!X$48+(数据!AH590-4)*权重!X$50,                              5*权重!X$48+4*权重!X$50+(数据!AH590-10)*权重!X$52              )  )</f>
        <v>0.4</v>
      </c>
      <c r="AI590" s="16">
        <f>IF( 数据!AI590&lt;=6,(数据!AI590-1)*权重!Y$48,              IF(数据!AI590&lt;=12, 5*权重!Y$48+(数据!AI590-6)*权重!Y$49,                              5*权重!Y$48+6*权重!Y$49+(数据!AI590-12)*权重!Y$51              )
 )</f>
        <v>0.26666666666666666</v>
      </c>
      <c r="AJ590" s="16">
        <f>IF( 数据!AJ590&lt;=6,(数据!AJ590-1)*权重!Z$48,              IF(数据!AJ590&lt;=10, 5*权重!Z$48+(数据!AJ590-4)*权重!Z$50,                              5*权重!Z$48+4*权重!Z$50+(数据!AJ590-10)*权重!Z$52              )  )</f>
        <v>9.8375000000000004</v>
      </c>
      <c r="AK590" s="16">
        <f>IF( 数据!AK590&lt;=6,(数据!AK590-1)*权重!AA$48,              IF(数据!AK590&lt;=10, 5*权重!AA$48+(数据!AK590-4)*权重!AA$50,                              5*权重!AA$48+4*权重!AA$50+(数据!AK590-10)*权重!AA$52              )  )</f>
        <v>-1.2750000000000001</v>
      </c>
      <c r="AL590" s="16">
        <f>IF( 数据!AL590&lt;=6,(数据!AL590-1)*权重!AB$48,              IF(数据!AL590&lt;=12, 5*权重!AB$48+(数据!AL590-6)*权重!AB$49,                              5*权重!AB$48+6*权重!AB$49+(数据!AL590-12)*权重!AB$51              )
 )</f>
        <v>14.4</v>
      </c>
      <c r="AM590" s="16">
        <f>IF( 数据!AM590&lt;=6,(数据!AM590-1)*权重!AC$48,              IF(数据!AM590&lt;=12, 5*权重!AC$48+(数据!AM590-6)*权重!AC$49,                              5*权重!AC$48+6*权重!AC$49+(数据!AM590-12)*权重!AC$51              )
 )</f>
        <v>9.9666666666666668</v>
      </c>
      <c r="AN590" s="16">
        <f>IF( 数据!AN590&lt;=6,(数据!AN590-1)*权重!AD$48,              IF(数据!AN590&lt;=12, 5*权重!AD$48+(数据!AN590-6)*权重!AD$49,                              5*权重!AD$48+6*权重!AD$49+(数据!AN590-12)*权重!AD$51              )
 )</f>
        <v>46.25</v>
      </c>
      <c r="AO590" s="16">
        <f>IF( 数据!AO590&lt;=6,(数据!AO590-1)*权重!AE$48,              IF(数据!AO590&lt;=12, 5*权重!AE$48+(数据!AO590-6)*权重!AE$49,                              5*权重!AE$48+6*权重!AE$49+(数据!AO590-12)*权重!AE$51              )
 )</f>
        <v>9.7333333333333343</v>
      </c>
      <c r="AP590" s="16">
        <f>IF( 数据!AP590&lt;=6,(数据!AP590-1)*权重!AF$48,              IF(数据!AP590&lt;=12, 5*权重!AF$48+(数据!AP590-6)*权重!AF$49,                              5*权重!AF$48+6*权重!AF$49+(数据!AP590-12)*权重!AF$51              )
 )</f>
        <v>14.466666666666667</v>
      </c>
      <c r="AQ590" s="16">
        <f>IF( 数据!AQ590&lt;=6,(数据!AQ590-1)*权重!AG$48,              IF(数据!AQ590&lt;=12, 5*权重!AG$48+(数据!AQ590-6)*权重!AG$49,                              5*权重!AG$48+6*权重!AG$49+(数据!AQ590-12)*权重!AG$51              )
 )</f>
        <v>20.383333333333333</v>
      </c>
      <c r="AR590" s="16">
        <f>IF( 数据!AR590&lt;=6,(数据!AR590-1)*权重!AH$48,              IF(数据!AR590&lt;=12, 5*权重!AH$48+(数据!AR590-6)*权重!AH$49,                              5*权重!AH$48+6*权重!AH$49+(数据!AR590-12)*权重!AH$51              )
 )</f>
        <v>13.399999999999999</v>
      </c>
      <c r="AS590" s="16">
        <f>IF( 数据!AS590&lt;=6,(数据!AS590-1)*权重!AI$48,              IF(数据!AS590&lt;=12, 5*权重!AI$48+(数据!AS590-6)*权重!AI$49,                              5*权重!AI$48+6*权重!AI$49+(数据!AS590-12)*权重!AI$51              )
 )</f>
        <v>4.416666666666667</v>
      </c>
      <c r="AT590" s="16">
        <f>IF( 数据!AT590&lt;=6,(数据!AT590-1)*权重!AJ$48,              IF(数据!AT590&lt;=12, 5*权重!AJ$48+(数据!AT590-6)*权重!AJ$49,                              5*权重!AJ$48+6*权重!AJ$49+(数据!AT590-12)*权重!AJ$51              )
 )</f>
        <v>54.541666666666671</v>
      </c>
      <c r="AU590" s="16">
        <f>IF( 数据!AU590&lt;=6,(数据!AU590-1)*权重!AK$48,              IF(数据!AU590&lt;=12, 5*权重!AK$48+(数据!AU590-6)*权重!AK$49,                              5*权重!AK$48+6*权重!AK$49+(数据!AU590-12)*权重!AK$51              )
 )</f>
        <v>15.7</v>
      </c>
      <c r="AV590" s="16">
        <f>IF( 数据!AV590&lt;=6,(数据!AV590-1)*权重!AL$48,              IF(数据!AV590&lt;=10, 5*权重!AL$48+(数据!AV590-4)*权重!AL$50,                              5*权重!AL$48+4*权重!AL$50+(数据!AV590-10)*权重!AL$52              )  )</f>
        <v>4.6749999999999998</v>
      </c>
      <c r="AW590" s="16">
        <f>IF( 数据!AW590&lt;=6,(数据!AW590-1)*权重!AM$48,              IF(数据!AW590&lt;=10, 5*权重!AM$48+(数据!AW590-4)*权重!AM$50,                              5*权重!AM$48+4*权重!AM$50+(数据!AW590-10)*权重!AM$52              )  )</f>
        <v>4.5750000000000002</v>
      </c>
      <c r="AX590" s="16">
        <f>IF( 数据!AX590&lt;=6,(数据!AX590-1)*权重!AN$48,              IF(数据!AX590&lt;=10, 5*权重!AN$48+(数据!AX590-4)*权重!AN$50,                              5*权重!AN$48+4*权重!AN$50+(数据!AX590-10)*权重!AN$52              )  )</f>
        <v>25.424999999999997</v>
      </c>
      <c r="AY590" s="8">
        <v>3</v>
      </c>
      <c r="AZ590" s="8">
        <v>3</v>
      </c>
      <c r="BA590" s="8">
        <v>2</v>
      </c>
      <c r="BB590" s="8">
        <v>4</v>
      </c>
      <c r="BC590" s="8">
        <v>2</v>
      </c>
      <c r="BD590" s="8">
        <v>3</v>
      </c>
      <c r="BE590" s="8">
        <v>3</v>
      </c>
      <c r="BF590" s="8">
        <v>3</v>
      </c>
      <c r="BG590" s="8">
        <v>2</v>
      </c>
      <c r="BH590" s="8">
        <v>1</v>
      </c>
      <c r="BI590" s="8">
        <v>1</v>
      </c>
      <c r="BJ590" s="8" t="s">
        <v>26</v>
      </c>
      <c r="BK590" s="8" t="s">
        <v>20</v>
      </c>
      <c r="BL590" s="8">
        <v>18</v>
      </c>
      <c r="BM590" s="8" t="s">
        <v>26</v>
      </c>
      <c r="BN590" s="8"/>
      <c r="BO590" s="8">
        <v>53</v>
      </c>
      <c r="BP590" s="34">
        <v>46568</v>
      </c>
      <c r="BQ590" s="8" t="s">
        <v>21</v>
      </c>
      <c r="BR590" s="8" t="s">
        <v>156</v>
      </c>
    </row>
    <row r="591" spans="1:70" ht="15.5" thickBot="1" x14ac:dyDescent="0.35">
      <c r="A591" s="8" t="s">
        <v>26</v>
      </c>
      <c r="B591" s="16">
        <f t="shared" si="22"/>
        <v>419.58916666666659</v>
      </c>
      <c r="C591" s="8" t="s">
        <v>950</v>
      </c>
      <c r="D591" s="8" t="s">
        <v>154</v>
      </c>
      <c r="E591" s="33">
        <v>1</v>
      </c>
      <c r="F591" s="8">
        <v>0</v>
      </c>
      <c r="G591" s="8" t="s">
        <v>20</v>
      </c>
      <c r="H591" s="8" t="s">
        <v>221</v>
      </c>
      <c r="I591" s="8">
        <v>21</v>
      </c>
      <c r="J591" s="8">
        <v>140</v>
      </c>
      <c r="K591" s="8">
        <v>160</v>
      </c>
      <c r="L591" s="16">
        <f>IF( 数据!L591&lt;=6,(数据!L591-1)*权重!B$48,              IF(数据!L591&lt;=12, 5*权重!B$48+(数据!L591-6)*权重!B$49,                              5*权重!B$48+6*权重!B$49+(数据!L591-12)*权重!B$51              )
 )</f>
        <v>3.9333333333333331</v>
      </c>
      <c r="M591" s="16">
        <f>IF( 数据!M591&lt;=6,(数据!M591-1)*权重!C$48,              IF(数据!M591&lt;=12, 5*权重!C$48+(数据!M591-6)*权重!C$49,                              5*权重!C$48+6*权重!C$49+(数据!M591-12)*权重!C$51              )
 )</f>
        <v>0.91666666666666674</v>
      </c>
      <c r="N591" s="16">
        <f>IF( 数据!N591&lt;=6,(数据!N591-1)*权重!D$48,              IF(数据!N591&lt;=12, 5*权重!D$48+(数据!N591-6)*权重!D$49,                              5*权重!D$48+6*权重!D$49+(数据!N591-12)*权重!D$51              )
 )</f>
        <v>-1.4999999999999902E-2</v>
      </c>
      <c r="O591" s="16">
        <f>IF( 数据!O591&lt;=6,(数据!O591-1)*权重!E$48,              IF(数据!O591&lt;=12, 5*权重!E$48+(数据!O591-6)*权重!E$49,                              5*权重!E$48+6*权重!E$49+(数据!O591-12)*权重!E$51              )
 )</f>
        <v>0</v>
      </c>
      <c r="P591" s="16">
        <f>IF( 数据!P591&lt;=6,(数据!P591-1)*权重!F$48,              IF(数据!P591&lt;=12, 5*权重!F$48+(数据!P591-6)*权重!F$49,                              5*权重!F$48+6*权重!F$49+(数据!P591-12)*权重!F$51              )
 )</f>
        <v>-2.7333333333333329</v>
      </c>
      <c r="Q591" s="16">
        <f>IF( 数据!Q591&lt;=6,(数据!Q591-1)*权重!G$48,              IF(数据!Q591&lt;=12, 5*权重!G$48+(数据!Q591-6)*权重!G$49,                              5*权重!G$48+6*权重!G$49+(数据!Q591-12)*权重!G$51              )
 )</f>
        <v>0</v>
      </c>
      <c r="R591" s="16">
        <f>IF( 数据!R591&lt;=6,(数据!R591-1)*权重!H$48,              IF(数据!R591&lt;=12, 5*权重!H$48+(数据!R591-6)*权重!H$49,                              5*权重!H$48+6*权重!H$49+(数据!R591-12)*权重!H$51              )
 )</f>
        <v>0</v>
      </c>
      <c r="S591" s="16">
        <f>IF( 数据!S591&lt;=6,(数据!S591-1)*权重!I$48,              IF(数据!S591&lt;=12, 5*权重!I$48+(数据!S591-6)*权重!I$49,                              5*权重!I$48+6*权重!I$49+(数据!S591-12)*权重!I$51              )
 )</f>
        <v>16.566666666666666</v>
      </c>
      <c r="T591" s="16">
        <f>IF( 数据!T591&lt;=6,(数据!T591-1)*权重!J$48,              IF(数据!T591&lt;=12, 5*权重!J$48+(数据!T591-6)*权重!J$49,                              5*权重!J$48+6*权重!J$49+(数据!T591-12)*权重!J$51              )
 )</f>
        <v>0.79999999999999982</v>
      </c>
      <c r="U591" s="16">
        <f>IF( 数据!U591&lt;=6,(数据!U591-1)*权重!K$48,              IF(数据!U591&lt;=12, 5*权重!K$48+(数据!U591-6)*权重!K$49,                              5*权重!K$48+6*权重!K$49+(数据!U591-12)*权重!K$51              )
 )</f>
        <v>0</v>
      </c>
      <c r="V591" s="16">
        <f>IF( 数据!V591&lt;=6,(数据!V591-1)*权重!L$48,              IF(数据!V591&lt;=12, 5*权重!L$48+(数据!V591-6)*权重!L$49,                              5*权重!L$48+6*权重!L$49+(数据!V591-12)*权重!L$51              )
 )</f>
        <v>8.1666666666666679</v>
      </c>
      <c r="W591" s="16">
        <f>IF( 数据!W591&lt;=6,(数据!W591-1)*权重!M$48,              IF(数据!W591&lt;=12, 5*权重!M$48+(数据!W591-6)*权重!M$49,                              5*权重!M$48+6*权重!M$49+(数据!W591-12)*权重!M$51              )
 )</f>
        <v>0.1333333333333333</v>
      </c>
      <c r="X591" s="16">
        <f>IF( 数据!X591&lt;=6,(数据!X591-1)*权重!N$48,              IF(数据!X591&lt;=12, 5*权重!N$48+(数据!X591-6)*权重!N$49,                              5*权重!N$48+6*权重!N$49+(数据!X591-12)*权重!N$51              )
 )</f>
        <v>2.1333333333333333</v>
      </c>
      <c r="Y591" s="16">
        <f>IF( 数据!Y591&lt;=6,(数据!Y591-1)*权重!O$48,              IF(数据!Y591&lt;=12, 5*权重!O$48+(数据!Y591-6)*权重!O$49,                              5*权重!O$48+6*权重!O$49+(数据!Y591-12)*权重!O$51              )
 )</f>
        <v>3.3666666666666667</v>
      </c>
      <c r="Z591" s="16">
        <f>IF( 数据!Z591&lt;=6,(数据!Z591-1)*权重!P$48,              IF(数据!Z591&lt;=10, 5*权重!P$48+(数据!Z591-4)*权重!P$50,                              5*权重!P$48+4*权重!P$50+(数据!Z591-10)*权重!P$52              )  )</f>
        <v>-1.0750000000000002</v>
      </c>
      <c r="AA591" s="16">
        <f>IF( 数据!AA591&lt;=6,(数据!AA591-1)*权重!Q$48,              IF(数据!AA591&lt;=12, 5*权重!Q$48+(数据!AA591-6)*权重!Q$49,                              5*权重!Q$48+6*权重!Q$49+(数据!AA591-12)*权重!Q$51              )
 )</f>
        <v>5.166666666666667</v>
      </c>
      <c r="AB591" s="16">
        <f>IF( 数据!AB591&lt;=6,(数据!AB591-1)*权重!R$48,              IF(数据!AB591&lt;=10, 5*权重!R$48+(数据!AB591-4)*权重!R$50,                              5*权重!R$48+4*权重!R$50+(数据!AB591-10)*权重!R$52              )  )</f>
        <v>57.5</v>
      </c>
      <c r="AC591" s="16">
        <f>IF( 数据!AC591&lt;=6,(数据!AC591-1)*权重!S$48,              IF(数据!AC591&lt;=12, 5*权重!S$48+(数据!AC591-6)*权重!S$49,                              5*权重!S$48+6*权重!S$49+(数据!AC591-12)*权重!S$51              )
 )</f>
        <v>21.55</v>
      </c>
      <c r="AD591" s="16">
        <f>IF( 数据!AD591&lt;=6,(数据!AD591-1)*权重!T$48,              IF(数据!AD591&lt;=12, 5*权重!T$48+(数据!AD591-6)*权重!T$49,                              5*权重!T$48+6*权重!T$49+(数据!AD591-12)*权重!T$51              )
 )</f>
        <v>-1.2333333333333329</v>
      </c>
      <c r="AE591" s="16">
        <f>IF( 数据!AE591&lt;=6,(数据!AE591-1)*权重!U$48,              IF(数据!AE591&lt;=10, 5*权重!U$48+(数据!AE591-4)*权重!U$50,                              5*权重!U$48+4*权重!U$50+(数据!AE591-10)*权重!U$52              )  )</f>
        <v>-2.1999999999999993</v>
      </c>
      <c r="AF591" s="16">
        <f>IF( 数据!AF591&lt;=6,(数据!AF591-1)*权重!V$48,              IF(数据!AF591&lt;=10, 5*权重!V$48+(数据!AF591-4)*权重!V$50,                              5*权重!V$48+4*权重!V$50+(数据!AF591-10)*权重!V$52              )  )</f>
        <v>7.3500000000000005</v>
      </c>
      <c r="AG591" s="16">
        <f>IF( 数据!AG591&lt;=6,(数据!AG591-1)*权重!W$48,              IF(数据!AG591&lt;=12, 5*权重!W$48+(数据!AG591-6)*权重!W$49,                              5*权重!W$48+6*权重!W$49+(数据!AG591-12)*权重!W$51              )
 )</f>
        <v>3.3</v>
      </c>
      <c r="AH591" s="16">
        <f>IF( 数据!AH591&lt;=6,(数据!AH591-1)*权重!X$48,              IF(数据!AH591&lt;=10, 5*权重!X$48+(数据!AH591-4)*权重!X$50,                              5*权重!X$48+4*权重!X$50+(数据!AH591-10)*权重!X$52              )  )</f>
        <v>0.17500000000000004</v>
      </c>
      <c r="AI591" s="16">
        <f>IF( 数据!AI591&lt;=6,(数据!AI591-1)*权重!Y$48,              IF(数据!AI591&lt;=12, 5*权重!Y$48+(数据!AI591-6)*权重!Y$49,                              5*权重!Y$48+6*权重!Y$49+(数据!AI591-12)*权重!Y$51              )
 )</f>
        <v>0.26666666666666666</v>
      </c>
      <c r="AJ591" s="16">
        <f>IF( 数据!AJ591&lt;=6,(数据!AJ591-1)*权重!Z$48,              IF(数据!AJ591&lt;=10, 5*权重!Z$48+(数据!AJ591-4)*权重!Z$50,                              5*权重!Z$48+4*权重!Z$50+(数据!AJ591-10)*权重!Z$52              )  )</f>
        <v>11.012499999999999</v>
      </c>
      <c r="AK591" s="16">
        <f>IF( 数据!AK591&lt;=6,(数据!AK591-1)*权重!AA$48,              IF(数据!AK591&lt;=10, 5*权重!AA$48+(数据!AK591-4)*权重!AA$50,                              5*权重!AA$48+4*权重!AA$50+(数据!AK591-10)*权重!AA$52              )  )</f>
        <v>-1.1000000000000001</v>
      </c>
      <c r="AL591" s="16">
        <f>IF( 数据!AL591&lt;=6,(数据!AL591-1)*权重!AB$48,              IF(数据!AL591&lt;=12, 5*权重!AB$48+(数据!AL591-6)*权重!AB$49,                              5*权重!AB$48+6*权重!AB$49+(数据!AL591-12)*权重!AB$51              )
 )</f>
        <v>14.4</v>
      </c>
      <c r="AM591" s="16">
        <f>IF( 数据!AM591&lt;=6,(数据!AM591-1)*权重!AC$48,              IF(数据!AM591&lt;=12, 5*权重!AC$48+(数据!AM591-6)*权重!AC$49,                              5*权重!AC$48+6*权重!AC$49+(数据!AM591-12)*权重!AC$51              )
 )</f>
        <v>8.8666666666666671</v>
      </c>
      <c r="AN591" s="16">
        <f>IF( 数据!AN591&lt;=6,(数据!AN591-1)*权重!AD$48,              IF(数据!AN591&lt;=12, 5*权重!AD$48+(数据!AN591-6)*权重!AD$49,                              5*权重!AD$48+6*权重!AD$49+(数据!AN591-12)*权重!AD$51              )
 )</f>
        <v>82.0625</v>
      </c>
      <c r="AO591" s="16">
        <f>IF( 数据!AO591&lt;=6,(数据!AO591-1)*权重!AE$48,              IF(数据!AO591&lt;=12, 5*权重!AE$48+(数据!AO591-6)*权重!AE$49,                              5*权重!AE$48+6*权重!AE$49+(数据!AO591-12)*权重!AE$51              )
 )</f>
        <v>8.3500000000000014</v>
      </c>
      <c r="AP591" s="16">
        <f>IF( 数据!AP591&lt;=6,(数据!AP591-1)*权重!AF$48,              IF(数据!AP591&lt;=12, 5*权重!AF$48+(数据!AP591-6)*权重!AF$49,                              5*权重!AF$48+6*权重!AF$49+(数据!AP591-12)*权重!AF$51              )
 )</f>
        <v>17.366666666666667</v>
      </c>
      <c r="AQ591" s="16">
        <f>IF( 数据!AQ591&lt;=6,(数据!AQ591-1)*权重!AG$48,              IF(数据!AQ591&lt;=12, 5*权重!AG$48+(数据!AQ591-6)*权重!AG$49,                              5*权重!AG$48+6*权重!AG$49+(数据!AQ591-12)*权重!AG$51              )
 )</f>
        <v>18.833333333333336</v>
      </c>
      <c r="AR591" s="16">
        <f>IF( 数据!AR591&lt;=6,(数据!AR591-1)*权重!AH$48,              IF(数据!AR591&lt;=12, 5*权重!AH$48+(数据!AR591-6)*权重!AH$49,                              5*权重!AH$48+6*权重!AH$49+(数据!AR591-12)*权重!AH$51              )
 )</f>
        <v>13.399999999999999</v>
      </c>
      <c r="AS591" s="16">
        <f>IF( 数据!AS591&lt;=6,(数据!AS591-1)*权重!AI$48,              IF(数据!AS591&lt;=12, 5*权重!AI$48+(数据!AS591-6)*权重!AI$49,                              5*权重!AI$48+6*权重!AI$49+(数据!AS591-12)*权重!AI$51              )
 )</f>
        <v>4.416666666666667</v>
      </c>
      <c r="AT591" s="16">
        <f>IF( 数据!AT591&lt;=6,(数据!AT591-1)*权重!AJ$48,              IF(数据!AT591&lt;=12, 5*权重!AJ$48+(数据!AT591-6)*权重!AJ$49,                              5*权重!AJ$48+6*权重!AJ$49+(数据!AT591-12)*权重!AJ$51              )
 )</f>
        <v>71.875</v>
      </c>
      <c r="AU591" s="16">
        <f>IF( 数据!AU591&lt;=6,(数据!AU591-1)*权重!AK$48,              IF(数据!AU591&lt;=12, 5*权重!AK$48+(数据!AU591-6)*权重!AK$49,                              5*权重!AK$48+6*权重!AK$49+(数据!AU591-12)*权重!AK$51              )
 )</f>
        <v>13.899999999999999</v>
      </c>
      <c r="AV591" s="16">
        <f>IF( 数据!AV591&lt;=6,(数据!AV591-1)*权重!AL$48,              IF(数据!AV591&lt;=10, 5*权重!AL$48+(数据!AV591-4)*权重!AL$50,                              5*权重!AL$48+4*权重!AL$50+(数据!AV591-10)*权重!AL$52              )  )</f>
        <v>2.9749999999999996</v>
      </c>
      <c r="AW591" s="16">
        <f>IF( 数据!AW591&lt;=6,(数据!AW591-1)*权重!AM$48,              IF(数据!AW591&lt;=10, 5*权重!AM$48+(数据!AW591-4)*权重!AM$50,                              5*权重!AM$48+4*权重!AM$50+(数据!AW591-10)*权重!AM$52              )  )</f>
        <v>4.5750000000000002</v>
      </c>
      <c r="AX591" s="16">
        <f>IF( 数据!AX591&lt;=6,(数据!AX591-1)*权重!AN$48,              IF(数据!AX591&lt;=10, 5*权重!AN$48+(数据!AX591-4)*权重!AN$50,                              5*权重!AN$48+4*权重!AN$50+(数据!AX591-10)*权重!AN$52              )  )</f>
        <v>24.587499999999999</v>
      </c>
      <c r="AY591" s="8">
        <v>2</v>
      </c>
      <c r="AZ591" s="8">
        <v>3</v>
      </c>
      <c r="BA591" s="8">
        <v>3</v>
      </c>
      <c r="BB591" s="8">
        <v>4</v>
      </c>
      <c r="BC591" s="8">
        <v>3</v>
      </c>
      <c r="BD591" s="8">
        <v>4</v>
      </c>
      <c r="BE591" s="8">
        <v>1</v>
      </c>
      <c r="BF591" s="8">
        <v>1</v>
      </c>
      <c r="BG591" s="8">
        <v>2</v>
      </c>
      <c r="BH591" s="8">
        <v>1</v>
      </c>
      <c r="BI591" s="8">
        <v>1</v>
      </c>
      <c r="BJ591" s="8" t="s">
        <v>26</v>
      </c>
      <c r="BK591" s="8" t="s">
        <v>20</v>
      </c>
      <c r="BL591" s="8">
        <v>18</v>
      </c>
      <c r="BM591" s="8" t="s">
        <v>26</v>
      </c>
      <c r="BN591" s="8"/>
      <c r="BO591" s="8">
        <v>5</v>
      </c>
      <c r="BP591" s="34">
        <v>46568</v>
      </c>
      <c r="BQ591" s="8" t="s">
        <v>21</v>
      </c>
      <c r="BR591" s="8" t="s">
        <v>156</v>
      </c>
    </row>
    <row r="592" spans="1:70" ht="15.5" thickBot="1" x14ac:dyDescent="0.35">
      <c r="A592" s="8" t="s">
        <v>26</v>
      </c>
      <c r="B592" s="16">
        <f t="shared" si="22"/>
        <v>400.20416666666671</v>
      </c>
      <c r="C592" s="8" t="s">
        <v>951</v>
      </c>
      <c r="D592" s="8" t="s">
        <v>154</v>
      </c>
      <c r="E592" s="33">
        <v>1</v>
      </c>
      <c r="F592" s="8">
        <v>0</v>
      </c>
      <c r="G592" s="8" t="s">
        <v>239</v>
      </c>
      <c r="H592" s="8" t="s">
        <v>952</v>
      </c>
      <c r="I592" s="8">
        <v>22</v>
      </c>
      <c r="J592" s="8">
        <v>137</v>
      </c>
      <c r="K592" s="8">
        <v>155</v>
      </c>
      <c r="L592" s="16">
        <f>IF( 数据!L592&lt;=6,(数据!L592-1)*权重!B$48,              IF(数据!L592&lt;=12, 5*权重!B$48+(数据!L592-6)*权重!B$49,                              5*权重!B$48+6*权重!B$49+(数据!L592-12)*权重!B$51              )
 )</f>
        <v>3.9333333333333331</v>
      </c>
      <c r="M592" s="16">
        <f>IF( 数据!M592&lt;=6,(数据!M592-1)*权重!C$48,              IF(数据!M592&lt;=12, 5*权重!C$48+(数据!M592-6)*权重!C$49,                              5*权重!C$48+6*权重!C$49+(数据!M592-12)*权重!C$51              )
 )</f>
        <v>1.7</v>
      </c>
      <c r="N592" s="16">
        <f>IF( 数据!N592&lt;=6,(数据!N592-1)*权重!D$48,              IF(数据!N592&lt;=12, 5*权重!D$48+(数据!N592-6)*权重!D$49,                              5*权重!D$48+6*权重!D$49+(数据!N592-12)*权重!D$51              )
 )</f>
        <v>-0.55833333333333335</v>
      </c>
      <c r="O592" s="16">
        <f>IF( 数据!O592&lt;=6,(数据!O592-1)*权重!E$48,              IF(数据!O592&lt;=12, 5*权重!E$48+(数据!O592-6)*权重!E$49,                              5*权重!E$48+6*权重!E$49+(数据!O592-12)*权重!E$51              )
 )</f>
        <v>0</v>
      </c>
      <c r="P592" s="16">
        <f>IF( 数据!P592&lt;=6,(数据!P592-1)*权重!F$48,              IF(数据!P592&lt;=12, 5*权重!F$48+(数据!P592-6)*权重!F$49,                              5*权重!F$48+6*权重!F$49+(数据!P592-12)*权重!F$51              )
 )</f>
        <v>-3.1166666666666663</v>
      </c>
      <c r="Q592" s="16">
        <f>IF( 数据!Q592&lt;=6,(数据!Q592-1)*权重!G$48,              IF(数据!Q592&lt;=12, 5*权重!G$48+(数据!Q592-6)*权重!G$49,                              5*权重!G$48+6*权重!G$49+(数据!Q592-12)*权重!G$51              )
 )</f>
        <v>0</v>
      </c>
      <c r="R592" s="16">
        <f>IF( 数据!R592&lt;=6,(数据!R592-1)*权重!H$48,              IF(数据!R592&lt;=12, 5*权重!H$48+(数据!R592-6)*权重!H$49,                              5*权重!H$48+6*权重!H$49+(数据!R592-12)*权重!H$51              )
 )</f>
        <v>0</v>
      </c>
      <c r="S592" s="16">
        <f>IF( 数据!S592&lt;=6,(数据!S592-1)*权重!I$48,              IF(数据!S592&lt;=12, 5*权重!I$48+(数据!S592-6)*权重!I$49,                              5*权重!I$48+6*权重!I$49+(数据!S592-12)*权重!I$51              )
 )</f>
        <v>15.2</v>
      </c>
      <c r="T592" s="16">
        <f>IF( 数据!T592&lt;=6,(数据!T592-1)*权重!J$48,              IF(数据!T592&lt;=12, 5*权重!J$48+(数据!T592-6)*权重!J$49,                              5*权重!J$48+6*权重!J$49+(数据!T592-12)*权重!J$51              )
 )</f>
        <v>0.29999999999999982</v>
      </c>
      <c r="U592" s="16">
        <f>IF( 数据!U592&lt;=6,(数据!U592-1)*权重!K$48,              IF(数据!U592&lt;=12, 5*权重!K$48+(数据!U592-6)*权重!K$49,                              5*权重!K$48+6*权重!K$49+(数据!U592-12)*权重!K$51              )
 )</f>
        <v>0</v>
      </c>
      <c r="V592" s="16">
        <f>IF( 数据!V592&lt;=6,(数据!V592-1)*权重!L$48,              IF(数据!V592&lt;=12, 5*权重!L$48+(数据!V592-6)*权重!L$49,                              5*权重!L$48+6*权重!L$49+(数据!V592-12)*权重!L$51              )
 )</f>
        <v>7.5000000000000009</v>
      </c>
      <c r="W592" s="16">
        <f>IF( 数据!W592&lt;=6,(数据!W592-1)*权重!M$48,              IF(数据!W592&lt;=12, 5*权重!M$48+(数据!W592-6)*权重!M$49,                              5*权重!M$48+6*权重!M$49+(数据!W592-12)*权重!M$51              )
 )</f>
        <v>0.1333333333333333</v>
      </c>
      <c r="X592" s="16">
        <f>IF( 数据!X592&lt;=6,(数据!X592-1)*权重!N$48,              IF(数据!X592&lt;=12, 5*权重!N$48+(数据!X592-6)*权重!N$49,                              5*权重!N$48+6*权重!N$49+(数据!X592-12)*权重!N$51              )
 )</f>
        <v>1.8833333333333333</v>
      </c>
      <c r="Y592" s="16">
        <f>IF( 数据!Y592&lt;=6,(数据!Y592-1)*权重!O$48,              IF(数据!Y592&lt;=12, 5*权重!O$48+(数据!Y592-6)*权重!O$49,                              5*权重!O$48+6*权重!O$49+(数据!Y592-12)*权重!O$51              )
 )</f>
        <v>3.3666666666666667</v>
      </c>
      <c r="Z592" s="16">
        <f>IF( 数据!Z592&lt;=6,(数据!Z592-1)*权重!P$48,              IF(数据!Z592&lt;=10, 5*权重!P$48+(数据!Z592-4)*权重!P$50,                              5*权重!P$48+4*权重!P$50+(数据!Z592-10)*权重!P$52              )  )</f>
        <v>-1.25</v>
      </c>
      <c r="AA592" s="16">
        <f>IF( 数据!AA592&lt;=6,(数据!AA592-1)*权重!Q$48,              IF(数据!AA592&lt;=12, 5*权重!Q$48+(数据!AA592-6)*权重!Q$49,                              5*权重!Q$48+6*权重!Q$49+(数据!AA592-12)*权重!Q$51              )
 )</f>
        <v>4.5</v>
      </c>
      <c r="AB592" s="16">
        <f>IF( 数据!AB592&lt;=6,(数据!AB592-1)*权重!R$48,              IF(数据!AB592&lt;=10, 5*权重!R$48+(数据!AB592-4)*权重!R$50,                              5*权重!R$48+4*权重!R$50+(数据!AB592-10)*权重!R$52              )  )</f>
        <v>57.5</v>
      </c>
      <c r="AC592" s="16">
        <f>IF( 数据!AC592&lt;=6,(数据!AC592-1)*权重!S$48,              IF(数据!AC592&lt;=12, 5*权重!S$48+(数据!AC592-6)*权重!S$49,                              5*权重!S$48+6*权重!S$49+(数据!AC592-12)*权重!S$51              )
 )</f>
        <v>20.183333333333334</v>
      </c>
      <c r="AD592" s="16">
        <f>IF( 数据!AD592&lt;=6,(数据!AD592-1)*权重!T$48,              IF(数据!AD592&lt;=12, 5*权重!T$48+(数据!AD592-6)*权重!T$49,                              5*权重!T$48+6*权重!T$49+(数据!AD592-12)*权重!T$51              )
 )</f>
        <v>-1.2333333333333329</v>
      </c>
      <c r="AE592" s="16">
        <f>IF( 数据!AE592&lt;=6,(数据!AE592-1)*权重!U$48,              IF(数据!AE592&lt;=10, 5*权重!U$48+(数据!AE592-4)*权重!U$50,                              5*权重!U$48+4*权重!U$50+(数据!AE592-10)*权重!U$52              )  )</f>
        <v>-2.7249999999999996</v>
      </c>
      <c r="AF592" s="16">
        <f>IF( 数据!AF592&lt;=6,(数据!AF592-1)*权重!V$48,              IF(数据!AF592&lt;=10, 5*权重!V$48+(数据!AF592-4)*权重!V$50,                              5*权重!V$48+4*权重!V$50+(数据!AF592-10)*权重!V$52              )  )</f>
        <v>7.0875000000000004</v>
      </c>
      <c r="AG592" s="16">
        <f>IF( 数据!AG592&lt;=6,(数据!AG592-1)*权重!W$48,              IF(数据!AG592&lt;=12, 5*权重!W$48+(数据!AG592-6)*权重!W$49,                              5*权重!W$48+6*权重!W$49+(数据!AG592-12)*权重!W$51              )
 )</f>
        <v>3.3</v>
      </c>
      <c r="AH592" s="16">
        <f>IF( 数据!AH592&lt;=6,(数据!AH592-1)*权重!X$48,              IF(数据!AH592&lt;=10, 5*权重!X$48+(数据!AH592-4)*权重!X$50,                              5*权重!X$48+4*权重!X$50+(数据!AH592-10)*权重!X$52              )  )</f>
        <v>-4.9999999999999989E-2</v>
      </c>
      <c r="AI592" s="16">
        <f>IF( 数据!AI592&lt;=6,(数据!AI592-1)*权重!Y$48,              IF(数据!AI592&lt;=12, 5*权重!Y$48+(数据!AI592-6)*权重!Y$49,                              5*权重!Y$48+6*权重!Y$49+(数据!AI592-12)*权重!Y$51              )
 )</f>
        <v>0.26666666666666666</v>
      </c>
      <c r="AJ592" s="16">
        <f>IF( 数据!AJ592&lt;=6,(数据!AJ592-1)*权重!Z$48,              IF(数据!AJ592&lt;=10, 5*权重!Z$48+(数据!AJ592-4)*权重!Z$50,                              5*权重!Z$48+4*权重!Z$50+(数据!AJ592-10)*权重!Z$52              )  )</f>
        <v>8.0750000000000011</v>
      </c>
      <c r="AK592" s="16">
        <f>IF( 数据!AK592&lt;=6,(数据!AK592-1)*权重!AA$48,              IF(数据!AK592&lt;=10, 5*权重!AA$48+(数据!AK592-4)*权重!AA$50,                              5*权重!AA$48+4*权重!AA$50+(数据!AK592-10)*权重!AA$52              )  )</f>
        <v>-1.1000000000000001</v>
      </c>
      <c r="AL592" s="16">
        <f>IF( 数据!AL592&lt;=6,(数据!AL592-1)*权重!AB$48,              IF(数据!AL592&lt;=12, 5*权重!AB$48+(数据!AL592-6)*权重!AB$49,                              5*权重!AB$48+6*权重!AB$49+(数据!AL592-12)*权重!AB$51              )
 )</f>
        <v>12.6</v>
      </c>
      <c r="AM592" s="16">
        <f>IF( 数据!AM592&lt;=6,(数据!AM592-1)*权重!AC$48,              IF(数据!AM592&lt;=12, 5*权重!AC$48+(数据!AM592-6)*权重!AC$49,                              5*权重!AC$48+6*权重!AC$49+(数据!AM592-12)*权重!AC$51              )
 )</f>
        <v>8.8666666666666671</v>
      </c>
      <c r="AN592" s="16">
        <f>IF( 数据!AN592&lt;=6,(数据!AN592-1)*权重!AD$48,              IF(数据!AN592&lt;=12, 5*权重!AD$48+(数据!AN592-6)*权重!AD$49,                              5*权重!AD$48+6*权重!AD$49+(数据!AN592-12)*权重!AD$51              )
 )</f>
        <v>72.604166666666671</v>
      </c>
      <c r="AO592" s="16">
        <f>IF( 数据!AO592&lt;=6,(数据!AO592-1)*权重!AE$48,              IF(数据!AO592&lt;=12, 5*权重!AE$48+(数据!AO592-6)*权重!AE$49,                              5*权重!AE$48+6*权重!AE$49+(数据!AO592-12)*权重!AE$51              )
 )</f>
        <v>12.5</v>
      </c>
      <c r="AP592" s="16">
        <f>IF( 数据!AP592&lt;=6,(数据!AP592-1)*权重!AF$48,              IF(数据!AP592&lt;=12, 5*权重!AF$48+(数据!AP592-6)*权重!AF$49,                              5*权重!AF$48+6*权重!AF$49+(数据!AP592-12)*权重!AF$51              )
 )</f>
        <v>14.466666666666667</v>
      </c>
      <c r="AQ592" s="16">
        <f>IF( 数据!AQ592&lt;=6,(数据!AQ592-1)*权重!AG$48,              IF(数据!AQ592&lt;=12, 5*权重!AG$48+(数据!AQ592-6)*权重!AG$49,                              5*权重!AG$48+6*权重!AG$49+(数据!AQ592-12)*权重!AG$51              )
 )</f>
        <v>18.316666666666666</v>
      </c>
      <c r="AR592" s="16">
        <f>IF( 数据!AR592&lt;=6,(数据!AR592-1)*权重!AH$48,              IF(数据!AR592&lt;=12, 5*权重!AH$48+(数据!AR592-6)*权重!AH$49,                              5*权重!AH$48+6*权重!AH$49+(数据!AR592-12)*权重!AH$51              )
 )</f>
        <v>14.566666666666665</v>
      </c>
      <c r="AS592" s="16">
        <f>IF( 数据!AS592&lt;=6,(数据!AS592-1)*权重!AI$48,              IF(数据!AS592&lt;=12, 5*权重!AI$48+(数据!AS592-6)*权重!AI$49,                              5*权重!AI$48+6*权重!AI$49+(数据!AS592-12)*权重!AI$51              )
 )</f>
        <v>7.6000000000000014</v>
      </c>
      <c r="AT592" s="16">
        <f>IF( 数据!AT592&lt;=6,(数据!AT592-1)*权重!AJ$48,              IF(数据!AT592&lt;=12, 5*权重!AJ$48+(数据!AT592-6)*权重!AJ$49,                              5*权重!AJ$48+6*权重!AJ$49+(数据!AT592-12)*权重!AJ$51              )
 )</f>
        <v>71.875</v>
      </c>
      <c r="AU592" s="16">
        <f>IF( 数据!AU592&lt;=6,(数据!AU592-1)*权重!AK$48,              IF(数据!AU592&lt;=12, 5*权重!AK$48+(数据!AU592-6)*权重!AK$49,                              5*权重!AK$48+6*权重!AK$49+(数据!AU592-12)*权重!AK$51              )
 )</f>
        <v>14.2</v>
      </c>
      <c r="AV592" s="16">
        <f>IF( 数据!AV592&lt;=6,(数据!AV592-1)*权重!AL$48,              IF(数据!AV592&lt;=10, 5*权重!AL$48+(数据!AV592-4)*权重!AL$50,                              5*权重!AL$48+4*权重!AL$50+(数据!AV592-10)*权重!AL$52              )  )</f>
        <v>3.4</v>
      </c>
      <c r="AW592" s="16">
        <f>IF( 数据!AW592&lt;=6,(数据!AW592-1)*权重!AM$48,              IF(数据!AW592&lt;=10, 5*权重!AM$48+(数据!AW592-4)*权重!AM$50,                              5*权重!AM$48+4*权重!AM$50+(数据!AW592-10)*权重!AM$52              )  )</f>
        <v>3.0750000000000002</v>
      </c>
      <c r="AX592" s="16">
        <f>IF( 数据!AX592&lt;=6,(数据!AX592-1)*权重!AN$48,              IF(数据!AX592&lt;=10, 5*权重!AN$48+(数据!AX592-4)*权重!AN$50,                              5*权重!AN$48+4*权重!AN$50+(数据!AX592-10)*权重!AN$52              )  )</f>
        <v>21.237499999999997</v>
      </c>
      <c r="AY592" s="8">
        <v>1</v>
      </c>
      <c r="AZ592" s="8">
        <v>2</v>
      </c>
      <c r="BA592" s="8">
        <v>1</v>
      </c>
      <c r="BB592" s="8">
        <v>2</v>
      </c>
      <c r="BC592" s="8">
        <v>2</v>
      </c>
      <c r="BD592" s="8">
        <v>3</v>
      </c>
      <c r="BE592" s="8">
        <v>2</v>
      </c>
      <c r="BF592" s="8">
        <v>1</v>
      </c>
      <c r="BG592" s="8">
        <v>2</v>
      </c>
      <c r="BH592" s="8">
        <v>1</v>
      </c>
      <c r="BI592" s="8">
        <v>1</v>
      </c>
      <c r="BJ592" s="8" t="s">
        <v>26</v>
      </c>
      <c r="BK592" s="8" t="s">
        <v>20</v>
      </c>
      <c r="BL592" s="8">
        <v>12</v>
      </c>
      <c r="BM592" s="8" t="s">
        <v>26</v>
      </c>
      <c r="BN592" s="8"/>
      <c r="BO592" s="8">
        <v>6</v>
      </c>
      <c r="BP592" s="34">
        <v>46568</v>
      </c>
      <c r="BQ592" s="8" t="s">
        <v>21</v>
      </c>
      <c r="BR592" s="8" t="s">
        <v>156</v>
      </c>
    </row>
    <row r="593" spans="1:70" ht="15.5" thickBot="1" x14ac:dyDescent="0.35">
      <c r="A593" s="8" t="s">
        <v>26</v>
      </c>
      <c r="B593" s="16">
        <f t="shared" si="22"/>
        <v>403.2833333333333</v>
      </c>
      <c r="C593" s="8" t="s">
        <v>953</v>
      </c>
      <c r="D593" s="8" t="s">
        <v>154</v>
      </c>
      <c r="E593" s="33">
        <v>1</v>
      </c>
      <c r="F593" s="8">
        <v>0</v>
      </c>
      <c r="G593" s="8" t="s">
        <v>33</v>
      </c>
      <c r="H593" s="8" t="s">
        <v>382</v>
      </c>
      <c r="I593" s="8">
        <v>20</v>
      </c>
      <c r="J593" s="8">
        <v>137</v>
      </c>
      <c r="K593" s="8">
        <v>160</v>
      </c>
      <c r="L593" s="16">
        <f>IF( 数据!L593&lt;=6,(数据!L593-1)*权重!B$48,              IF(数据!L593&lt;=12, 5*权重!B$48+(数据!L593-6)*权重!B$49,                              5*权重!B$48+6*权重!B$49+(数据!L593-12)*权重!B$51              )
 )</f>
        <v>3.4666666666666668</v>
      </c>
      <c r="M593" s="16">
        <f>IF( 数据!M593&lt;=6,(数据!M593-1)*权重!C$48,              IF(数据!M593&lt;=12, 5*权重!C$48+(数据!M593-6)*权重!C$49,                              5*权重!C$48+6*权重!C$49+(数据!M593-12)*权重!C$51              )
 )</f>
        <v>1.7</v>
      </c>
      <c r="N593" s="16">
        <f>IF( 数据!N593&lt;=6,(数据!N593-1)*权重!D$48,              IF(数据!N593&lt;=12, 5*权重!D$48+(数据!N593-6)*权重!D$49,                              5*权重!D$48+6*权重!D$49+(数据!N593-12)*权重!D$51              )
 )</f>
        <v>-0.55833333333333335</v>
      </c>
      <c r="O593" s="16">
        <f>IF( 数据!O593&lt;=6,(数据!O593-1)*权重!E$48,              IF(数据!O593&lt;=12, 5*权重!E$48+(数据!O593-6)*权重!E$49,                              5*权重!E$48+6*权重!E$49+(数据!O593-12)*权重!E$51              )
 )</f>
        <v>0</v>
      </c>
      <c r="P593" s="16">
        <f>IF( 数据!P593&lt;=6,(数据!P593-1)*权重!F$48,              IF(数据!P593&lt;=12, 5*权重!F$48+(数据!P593-6)*权重!F$49,                              5*权重!F$48+6*权重!F$49+(数据!P593-12)*权重!F$51              )
 )</f>
        <v>-3.1166666666666663</v>
      </c>
      <c r="Q593" s="16">
        <f>IF( 数据!Q593&lt;=6,(数据!Q593-1)*权重!G$48,              IF(数据!Q593&lt;=12, 5*权重!G$48+(数据!Q593-6)*权重!G$49,                              5*权重!G$48+6*权重!G$49+(数据!Q593-12)*权重!G$51              )
 )</f>
        <v>0</v>
      </c>
      <c r="R593" s="16">
        <f>IF( 数据!R593&lt;=6,(数据!R593-1)*权重!H$48,              IF(数据!R593&lt;=12, 5*权重!H$48+(数据!R593-6)*权重!H$49,                              5*权重!H$48+6*权重!H$49+(数据!R593-12)*权重!H$51              )
 )</f>
        <v>0</v>
      </c>
      <c r="S593" s="16">
        <f>IF( 数据!S593&lt;=6,(数据!S593-1)*权重!I$48,              IF(数据!S593&lt;=12, 5*权重!I$48+(数据!S593-6)*权重!I$49,                              5*权重!I$48+6*权重!I$49+(数据!S593-12)*权重!I$51              )
 )</f>
        <v>10.6</v>
      </c>
      <c r="T593" s="16">
        <f>IF( 数据!T593&lt;=6,(数据!T593-1)*权重!J$48,              IF(数据!T593&lt;=12, 5*权重!J$48+(数据!T593-6)*权重!J$49,                              5*权重!J$48+6*权重!J$49+(数据!T593-12)*权重!J$51              )
 )</f>
        <v>0.79999999999999982</v>
      </c>
      <c r="U593" s="16">
        <f>IF( 数据!U593&lt;=6,(数据!U593-1)*权重!K$48,              IF(数据!U593&lt;=12, 5*权重!K$48+(数据!U593-6)*权重!K$49,                              5*权重!K$48+6*权重!K$49+(数据!U593-12)*权重!K$51              )
 )</f>
        <v>0</v>
      </c>
      <c r="V593" s="16">
        <f>IF( 数据!V593&lt;=6,(数据!V593-1)*权重!L$48,              IF(数据!V593&lt;=12, 5*权重!L$48+(数据!V593-6)*权重!L$49,                              5*权重!L$48+6*权重!L$49+(数据!V593-12)*权重!L$51              )
 )</f>
        <v>7.1333333333333346</v>
      </c>
      <c r="W593" s="16">
        <f>IF( 数据!W593&lt;=6,(数据!W593-1)*权重!M$48,              IF(数据!W593&lt;=12, 5*权重!M$48+(数据!W593-6)*权重!M$49,                              5*权重!M$48+6*权重!M$49+(数据!W593-12)*权重!M$51              )
 )</f>
        <v>0.76666666666666661</v>
      </c>
      <c r="X593" s="16">
        <f>IF( 数据!X593&lt;=6,(数据!X593-1)*权重!N$48,              IF(数据!X593&lt;=12, 5*权重!N$48+(数据!X593-6)*权重!N$49,                              5*权重!N$48+6*权重!N$49+(数据!X593-12)*权重!N$51              )
 )</f>
        <v>1.7999999999999998</v>
      </c>
      <c r="Y593" s="16">
        <f>IF( 数据!Y593&lt;=6,(数据!Y593-1)*权重!O$48,              IF(数据!Y593&lt;=12, 5*权重!O$48+(数据!Y593-6)*权重!O$49,                              5*权重!O$48+6*权重!O$49+(数据!Y593-12)*权重!O$51              )
 )</f>
        <v>1.2833333333333332</v>
      </c>
      <c r="Z593" s="16">
        <f>IF( 数据!Z593&lt;=6,(数据!Z593-1)*权重!P$48,              IF(数据!Z593&lt;=10, 5*权重!P$48+(数据!Z593-4)*权重!P$50,                              5*权重!P$48+4*权重!P$50+(数据!Z593-10)*权重!P$52              )  )</f>
        <v>-1.4750000000000001</v>
      </c>
      <c r="AA593" s="16">
        <f>IF( 数据!AA593&lt;=6,(数据!AA593-1)*权重!Q$48,              IF(数据!AA593&lt;=12, 5*权重!Q$48+(数据!AA593-6)*权重!Q$49,                              5*权重!Q$48+6*权重!Q$49+(数据!AA593-12)*权重!Q$51              )
 )</f>
        <v>5.166666666666667</v>
      </c>
      <c r="AB593" s="16">
        <f>IF( 数据!AB593&lt;=6,(数据!AB593-1)*权重!R$48,              IF(数据!AB593&lt;=10, 5*权重!R$48+(数据!AB593-4)*权重!R$50,                              5*权重!R$48+4*权重!R$50+(数据!AB593-10)*权重!R$52              )  )</f>
        <v>56</v>
      </c>
      <c r="AC593" s="16">
        <f>IF( 数据!AC593&lt;=6,(数据!AC593-1)*权重!S$48,              IF(数据!AC593&lt;=12, 5*权重!S$48+(数据!AC593-6)*权重!S$49,                              5*权重!S$48+6*权重!S$49+(数据!AC593-12)*权重!S$51              )
 )</f>
        <v>20.866666666666667</v>
      </c>
      <c r="AD593" s="16">
        <f>IF( 数据!AD593&lt;=6,(数据!AD593-1)*权重!T$48,              IF(数据!AD593&lt;=12, 5*权重!T$48+(数据!AD593-6)*权重!T$49,                              5*权重!T$48+6*权重!T$49+(数据!AD593-12)*权重!T$51              )
 )</f>
        <v>-0.86666666666666625</v>
      </c>
      <c r="AE593" s="16">
        <f>IF( 数据!AE593&lt;=6,(数据!AE593-1)*权重!U$48,              IF(数据!AE593&lt;=10, 5*权重!U$48+(数据!AE593-4)*权重!U$50,                              5*权重!U$48+4*权重!U$50+(数据!AE593-10)*权重!U$52              )  )</f>
        <v>-2.5999999999999996</v>
      </c>
      <c r="AF593" s="16">
        <f>IF( 数据!AF593&lt;=6,(数据!AF593-1)*权重!V$48,              IF(数据!AF593&lt;=10, 5*权重!V$48+(数据!AF593-4)*权重!V$50,                              5*权重!V$48+4*权重!V$50+(数据!AF593-10)*权重!V$52              )  )</f>
        <v>7.0875000000000004</v>
      </c>
      <c r="AG593" s="16">
        <f>IF( 数据!AG593&lt;=6,(数据!AG593-1)*权重!W$48,              IF(数据!AG593&lt;=12, 5*权重!W$48+(数据!AG593-6)*权重!W$49,                              5*权重!W$48+6*权重!W$49+(数据!AG593-12)*权重!W$51              )
 )</f>
        <v>3.3</v>
      </c>
      <c r="AH593" s="16">
        <f>IF( 数据!AH593&lt;=6,(数据!AH593-1)*权重!X$48,              IF(数据!AH593&lt;=10, 5*权重!X$48+(数据!AH593-4)*权重!X$50,                              5*权重!X$48+4*权重!X$50+(数据!AH593-10)*权重!X$52              )  )</f>
        <v>-4.9999999999999989E-2</v>
      </c>
      <c r="AI593" s="16">
        <f>IF( 数据!AI593&lt;=6,(数据!AI593-1)*权重!Y$48,              IF(数据!AI593&lt;=12, 5*权重!Y$48+(数据!AI593-6)*权重!Y$49,                              5*权重!Y$48+6*权重!Y$49+(数据!AI593-12)*权重!Y$51              )
 )</f>
        <v>0</v>
      </c>
      <c r="AJ593" s="16">
        <f>IF( 数据!AJ593&lt;=6,(数据!AJ593-1)*权重!Z$48,              IF(数据!AJ593&lt;=10, 5*权重!Z$48+(数据!AJ593-4)*权重!Z$50,                              5*权重!Z$48+4*权重!Z$50+(数据!AJ593-10)*权重!Z$52              )  )</f>
        <v>9.25</v>
      </c>
      <c r="AK593" s="16">
        <f>IF( 数据!AK593&lt;=6,(数据!AK593-1)*权重!AA$48,              IF(数据!AK593&lt;=10, 5*权重!AA$48+(数据!AK593-4)*权重!AA$50,                              5*权重!AA$48+4*权重!AA$50+(数据!AK593-10)*权重!AA$52              )  )</f>
        <v>-1.1000000000000001</v>
      </c>
      <c r="AL593" s="16">
        <f>IF( 数据!AL593&lt;=6,(数据!AL593-1)*权重!AB$48,              IF(数据!AL593&lt;=12, 5*权重!AB$48+(数据!AL593-6)*权重!AB$49,                              5*权重!AB$48+6*权重!AB$49+(数据!AL593-12)*权重!AB$51              )
 )</f>
        <v>14.4</v>
      </c>
      <c r="AM593" s="16">
        <f>IF( 数据!AM593&lt;=6,(数据!AM593-1)*权重!AC$48,              IF(数据!AM593&lt;=12, 5*权重!AC$48+(数据!AM593-6)*权重!AC$49,                              5*权重!AC$48+6*权重!AC$49+(数据!AM593-12)*权重!AC$51              )
 )</f>
        <v>9.2333333333333343</v>
      </c>
      <c r="AN593" s="16">
        <f>IF( 数据!AN593&lt;=6,(数据!AN593-1)*权重!AD$48,              IF(数据!AN593&lt;=12, 5*权重!AD$48+(数据!AN593-6)*权重!AD$49,                              5*权重!AD$48+6*权重!AD$49+(数据!AN593-12)*权重!AD$51              )
 )</f>
        <v>77.333333333333329</v>
      </c>
      <c r="AO593" s="16">
        <f>IF( 数据!AO593&lt;=6,(数据!AO593-1)*权重!AE$48,              IF(数据!AO593&lt;=12, 5*权重!AE$48+(数据!AO593-6)*权重!AE$49,                              5*权重!AE$48+6*权重!AE$49+(数据!AO593-12)*权重!AE$51              )
 )</f>
        <v>12.5</v>
      </c>
      <c r="AP593" s="16">
        <f>IF( 数据!AP593&lt;=6,(数据!AP593-1)*权重!AF$48,              IF(数据!AP593&lt;=12, 5*权重!AF$48+(数据!AP593-6)*权重!AF$49,                              5*权重!AF$48+6*权重!AF$49+(数据!AP593-12)*权重!AF$51              )
 )</f>
        <v>15.433333333333334</v>
      </c>
      <c r="AQ593" s="16">
        <f>IF( 数据!AQ593&lt;=6,(数据!AQ593-1)*权重!AG$48,              IF(数据!AQ593&lt;=12, 5*权重!AG$48+(数据!AQ593-6)*权重!AG$49,                              5*权重!AG$48+6*权重!AG$49+(数据!AQ593-12)*权重!AG$51              )
 )</f>
        <v>19.350000000000001</v>
      </c>
      <c r="AR593" s="16">
        <f>IF( 数据!AR593&lt;=6,(数据!AR593-1)*权重!AH$48,              IF(数据!AR593&lt;=12, 5*权重!AH$48+(数据!AR593-6)*权重!AH$49,                              5*权重!AH$48+6*权重!AH$49+(数据!AR593-12)*权重!AH$51              )
 )</f>
        <v>11.716666666666665</v>
      </c>
      <c r="AS593" s="16">
        <f>IF( 数据!AS593&lt;=6,(数据!AS593-1)*权重!AI$48,              IF(数据!AS593&lt;=12, 5*权重!AI$48+(数据!AS593-6)*权重!AI$49,                              5*权重!AI$48+6*权重!AI$49+(数据!AS593-12)*权重!AI$51              )
 )</f>
        <v>5.7000000000000011</v>
      </c>
      <c r="AT593" s="16">
        <f>IF( 数据!AT593&lt;=6,(数据!AT593-1)*权重!AJ$48,              IF(数据!AT593&lt;=12, 5*权重!AJ$48+(数据!AT593-6)*权重!AJ$49,                              5*权重!AJ$48+6*权重!AJ$49+(数据!AT593-12)*权重!AJ$51              )
 )</f>
        <v>71.875</v>
      </c>
      <c r="AU593" s="16">
        <f>IF( 数据!AU593&lt;=6,(数据!AU593-1)*权重!AK$48,              IF(数据!AU593&lt;=12, 5*权重!AK$48+(数据!AU593-6)*权重!AK$49,                              5*权重!AK$48+6*权重!AK$49+(数据!AU593-12)*权重!AK$51              )
 )</f>
        <v>14.799999999999999</v>
      </c>
      <c r="AV593" s="16">
        <f>IF( 数据!AV593&lt;=6,(数据!AV593-1)*权重!AL$48,              IF(数据!AV593&lt;=10, 5*权重!AL$48+(数据!AV593-4)*权重!AL$50,                              5*权重!AL$48+4*权重!AL$50+(数据!AV593-10)*权重!AL$52              )  )</f>
        <v>3.8250000000000002</v>
      </c>
      <c r="AW593" s="16">
        <f>IF( 数据!AW593&lt;=6,(数据!AW593-1)*权重!AM$48,              IF(数据!AW593&lt;=10, 5*权重!AM$48+(数据!AW593-4)*权重!AM$50,                              5*权重!AM$48+4*权重!AM$50+(数据!AW593-10)*权重!AM$52              )  )</f>
        <v>3.0750000000000002</v>
      </c>
      <c r="AX593" s="16">
        <f>IF( 数据!AX593&lt;=6,(数据!AX593-1)*权重!AN$48,              IF(数据!AX593&lt;=10, 5*权重!AN$48+(数据!AX593-4)*权重!AN$50,                              5*权重!AN$48+4*权重!AN$50+(数据!AX593-10)*权重!AN$52              )  )</f>
        <v>24.587499999999999</v>
      </c>
      <c r="AY593" s="8">
        <v>1</v>
      </c>
      <c r="AZ593" s="8">
        <v>1</v>
      </c>
      <c r="BA593" s="8">
        <v>3</v>
      </c>
      <c r="BB593" s="8">
        <v>2</v>
      </c>
      <c r="BC593" s="8">
        <v>1</v>
      </c>
      <c r="BD593" s="8">
        <v>3</v>
      </c>
      <c r="BE593" s="8">
        <v>3</v>
      </c>
      <c r="BF593" s="8">
        <v>1</v>
      </c>
      <c r="BG593" s="8">
        <v>3</v>
      </c>
      <c r="BH593" s="8">
        <v>3</v>
      </c>
      <c r="BI593" s="8">
        <v>3</v>
      </c>
      <c r="BJ593" s="8" t="s">
        <v>26</v>
      </c>
      <c r="BK593" s="8" t="s">
        <v>20</v>
      </c>
      <c r="BL593" s="8">
        <v>15</v>
      </c>
      <c r="BM593" s="8" t="s">
        <v>26</v>
      </c>
      <c r="BN593" s="8"/>
      <c r="BO593" s="8" t="s">
        <v>26</v>
      </c>
      <c r="BP593" s="34">
        <v>46934</v>
      </c>
      <c r="BQ593" s="8" t="s">
        <v>21</v>
      </c>
      <c r="BR593" s="8" t="s">
        <v>156</v>
      </c>
    </row>
    <row r="594" spans="1:70" ht="15.5" thickBot="1" x14ac:dyDescent="0.35">
      <c r="A594" s="8" t="s">
        <v>26</v>
      </c>
      <c r="B594" s="16">
        <f t="shared" si="22"/>
        <v>426.13249999999994</v>
      </c>
      <c r="C594" s="8" t="s">
        <v>954</v>
      </c>
      <c r="D594" s="8" t="s">
        <v>154</v>
      </c>
      <c r="E594" s="33">
        <v>1</v>
      </c>
      <c r="F594" s="8">
        <v>0</v>
      </c>
      <c r="G594" s="8" t="s">
        <v>33</v>
      </c>
      <c r="H594" s="8" t="s">
        <v>221</v>
      </c>
      <c r="I594" s="8">
        <v>21</v>
      </c>
      <c r="J594" s="8">
        <v>144</v>
      </c>
      <c r="K594" s="8">
        <v>170</v>
      </c>
      <c r="L594" s="16">
        <f>IF( 数据!L594&lt;=6,(数据!L594-1)*权重!B$48,              IF(数据!L594&lt;=12, 5*权重!B$48+(数据!L594-6)*权重!B$49,                              5*权重!B$48+6*权重!B$49+(数据!L594-12)*权重!B$51              )
 )</f>
        <v>3.9333333333333331</v>
      </c>
      <c r="M594" s="16">
        <f>IF( 数据!M594&lt;=6,(数据!M594-1)*权重!C$48,              IF(数据!M594&lt;=12, 5*权重!C$48+(数据!M594-6)*权重!C$49,                              5*权重!C$48+6*权重!C$49+(数据!M594-12)*权重!C$51              )
 )</f>
        <v>0.5</v>
      </c>
      <c r="N594" s="16">
        <f>IF( 数据!N594&lt;=6,(数据!N594-1)*权重!D$48,              IF(数据!N594&lt;=12, 5*权重!D$48+(数据!N594-6)*权重!D$49,                              5*权重!D$48+6*权重!D$49+(数据!N594-12)*权重!D$51              )
 )</f>
        <v>-0.27999999999999992</v>
      </c>
      <c r="O594" s="16">
        <f>IF( 数据!O594&lt;=6,(数据!O594-1)*权重!E$48,              IF(数据!O594&lt;=12, 5*权重!E$48+(数据!O594-6)*权重!E$49,                              5*权重!E$48+6*权重!E$49+(数据!O594-12)*权重!E$51              )
 )</f>
        <v>0</v>
      </c>
      <c r="P594" s="16">
        <f>IF( 数据!P594&lt;=6,(数据!P594-1)*权重!F$48,              IF(数据!P594&lt;=12, 5*权重!F$48+(数据!P594-6)*权重!F$49,                              5*权重!F$48+6*权重!F$49+(数据!P594-12)*权重!F$51              )
 )</f>
        <v>-2.7333333333333329</v>
      </c>
      <c r="Q594" s="16">
        <f>IF( 数据!Q594&lt;=6,(数据!Q594-1)*权重!G$48,              IF(数据!Q594&lt;=12, 5*权重!G$48+(数据!Q594-6)*权重!G$49,                              5*权重!G$48+6*权重!G$49+(数据!Q594-12)*权重!G$51              )
 )</f>
        <v>0</v>
      </c>
      <c r="R594" s="16">
        <f>IF( 数据!R594&lt;=6,(数据!R594-1)*权重!H$48,              IF(数据!R594&lt;=12, 5*权重!H$48+(数据!R594-6)*权重!H$49,                              5*权重!H$48+6*权重!H$49+(数据!R594-12)*权重!H$51              )
 )</f>
        <v>0</v>
      </c>
      <c r="S594" s="16">
        <f>IF( 数据!S594&lt;=6,(数据!S594-1)*权重!I$48,              IF(数据!S594&lt;=12, 5*权重!I$48+(数据!S594-6)*权重!I$49,                              5*权重!I$48+6*权重!I$49+(数据!S594-12)*权重!I$51              )
 )</f>
        <v>17.933333333333334</v>
      </c>
      <c r="T594" s="16">
        <f>IF( 数据!T594&lt;=6,(数据!T594-1)*权重!J$48,              IF(数据!T594&lt;=12, 5*权重!J$48+(数据!T594-6)*权重!J$49,                              5*权重!J$48+6*权重!J$49+(数据!T594-12)*权重!J$51              )
 )</f>
        <v>1.2999999999999998</v>
      </c>
      <c r="U594" s="16">
        <f>IF( 数据!U594&lt;=6,(数据!U594-1)*权重!K$48,              IF(数据!U594&lt;=12, 5*权重!K$48+(数据!U594-6)*权重!K$49,                              5*权重!K$48+6*权重!K$49+(数据!U594-12)*权重!K$51              )
 )</f>
        <v>0</v>
      </c>
      <c r="V594" s="16">
        <f>IF( 数据!V594&lt;=6,(数据!V594-1)*权重!L$48,              IF(数据!V594&lt;=12, 5*权重!L$48+(数据!V594-6)*权重!L$49,                              5*权重!L$48+6*权重!L$49+(数据!V594-12)*权重!L$51              )
 )</f>
        <v>6.4</v>
      </c>
      <c r="W594" s="16">
        <f>IF( 数据!W594&lt;=6,(数据!W594-1)*权重!M$48,              IF(数据!W594&lt;=12, 5*权重!M$48+(数据!W594-6)*权重!M$49,                              5*权重!M$48+6*权重!M$49+(数据!W594-12)*权重!M$51              )
 )</f>
        <v>0.76666666666666661</v>
      </c>
      <c r="X594" s="16">
        <f>IF( 数据!X594&lt;=6,(数据!X594-1)*权重!N$48,              IF(数据!X594&lt;=12, 5*权重!N$48+(数据!X594-6)*权重!N$49,                              5*权重!N$48+6*权重!N$49+(数据!X594-12)*权重!N$51              )
 )</f>
        <v>1.9666666666666666</v>
      </c>
      <c r="Y594" s="16">
        <f>IF( 数据!Y594&lt;=6,(数据!Y594-1)*权重!O$48,              IF(数据!Y594&lt;=12, 5*权重!O$48+(数据!Y594-6)*权重!O$49,                              5*权重!O$48+6*权重!O$49+(数据!Y594-12)*权重!O$51              )
 )</f>
        <v>2.5333333333333332</v>
      </c>
      <c r="Z594" s="16">
        <f>IF( 数据!Z594&lt;=6,(数据!Z594-1)*权重!P$48,              IF(数据!Z594&lt;=10, 5*权重!P$48+(数据!Z594-4)*权重!P$50,                              5*权重!P$48+4*权重!P$50+(数据!Z594-10)*权重!P$52              )  )</f>
        <v>-0.90000000000000013</v>
      </c>
      <c r="AA594" s="16">
        <f>IF( 数据!AA594&lt;=6,(数据!AA594-1)*权重!Q$48,              IF(数据!AA594&lt;=12, 5*权重!Q$48+(数据!AA594-6)*权重!Q$49,                              5*权重!Q$48+6*权重!Q$49+(数据!AA594-12)*权重!Q$51              )
 )</f>
        <v>5.833333333333333</v>
      </c>
      <c r="AB594" s="16">
        <f>IF( 数据!AB594&lt;=6,(数据!AB594-1)*权重!R$48,              IF(数据!AB594&lt;=10, 5*权重!R$48+(数据!AB594-4)*权重!R$50,                              5*权重!R$48+4*权重!R$50+(数据!AB594-10)*权重!R$52              )  )</f>
        <v>56</v>
      </c>
      <c r="AC594" s="16">
        <f>IF( 数据!AC594&lt;=6,(数据!AC594-1)*权重!S$48,              IF(数据!AC594&lt;=12, 5*权重!S$48+(数据!AC594-6)*权重!S$49,                              5*权重!S$48+6*权重!S$49+(数据!AC594-12)*权重!S$51              )
 )</f>
        <v>19.5</v>
      </c>
      <c r="AD594" s="16">
        <f>IF( 数据!AD594&lt;=6,(数据!AD594-1)*权重!T$48,              IF(数据!AD594&lt;=12, 5*权重!T$48+(数据!AD594-6)*权重!T$49,                              5*权重!T$48+6*权重!T$49+(数据!AD594-12)*权重!T$51              )
 )</f>
        <v>-1.2333333333333329</v>
      </c>
      <c r="AE594" s="16">
        <f>IF( 数据!AE594&lt;=6,(数据!AE594-1)*权重!U$48,              IF(数据!AE594&lt;=10, 5*权重!U$48+(数据!AE594-4)*权重!U$50,                              5*权重!U$48+4*权重!U$50+(数据!AE594-10)*权重!U$52              )  )</f>
        <v>-3.2749999999999995</v>
      </c>
      <c r="AF594" s="16">
        <f>IF( 数据!AF594&lt;=6,(数据!AF594-1)*权重!V$48,              IF(数据!AF594&lt;=10, 5*权重!V$48+(数据!AF594-4)*权重!V$50,                              5*权重!V$48+4*权重!V$50+(数据!AF594-10)*权重!V$52              )  )</f>
        <v>7.3500000000000005</v>
      </c>
      <c r="AG594" s="16">
        <f>IF( 数据!AG594&lt;=6,(数据!AG594-1)*权重!W$48,              IF(数据!AG594&lt;=12, 5*权重!W$48+(数据!AG594-6)*权重!W$49,                              5*权重!W$48+6*权重!W$49+(数据!AG594-12)*权重!W$51              )
 )</f>
        <v>3.4999999999999996</v>
      </c>
      <c r="AH594" s="16">
        <f>IF( 数据!AH594&lt;=6,(数据!AH594-1)*权重!X$48,              IF(数据!AH594&lt;=10, 5*权重!X$48+(数据!AH594-4)*权重!X$50,                              5*权重!X$48+4*权重!X$50+(数据!AH594-10)*权重!X$52              )  )</f>
        <v>-0.16249999999999998</v>
      </c>
      <c r="AI594" s="16">
        <f>IF( 数据!AI594&lt;=6,(数据!AI594-1)*权重!Y$48,              IF(数据!AI594&lt;=12, 5*权重!Y$48+(数据!AI594-6)*权重!Y$49,                              5*权重!Y$48+6*权重!Y$49+(数据!AI594-12)*权重!Y$51              )
 )</f>
        <v>3.3333333333333354E-2</v>
      </c>
      <c r="AJ594" s="16">
        <f>IF( 数据!AJ594&lt;=6,(数据!AJ594-1)*权重!Z$48,              IF(数据!AJ594&lt;=10, 5*权重!Z$48+(数据!AJ594-4)*权重!Z$50,                              5*权重!Z$48+4*权重!Z$50+(数据!AJ594-10)*权重!Z$52              )  )</f>
        <v>8.0750000000000011</v>
      </c>
      <c r="AK594" s="16">
        <f>IF( 数据!AK594&lt;=6,(数据!AK594-1)*权重!AA$48,              IF(数据!AK594&lt;=10, 5*权重!AA$48+(数据!AK594-4)*权重!AA$50,                              5*权重!AA$48+4*权重!AA$50+(数据!AK594-10)*权重!AA$52              )  )</f>
        <v>-1.2750000000000001</v>
      </c>
      <c r="AL594" s="16">
        <f>IF( 数据!AL594&lt;=6,(数据!AL594-1)*权重!AB$48,              IF(数据!AL594&lt;=12, 5*权重!AB$48+(数据!AL594-6)*权重!AB$49,                              5*权重!AB$48+6*权重!AB$49+(数据!AL594-12)*权重!AB$51              )
 )</f>
        <v>14.4</v>
      </c>
      <c r="AM594" s="16">
        <f>IF( 数据!AM594&lt;=6,(数据!AM594-1)*权重!AC$48,              IF(数据!AM594&lt;=12, 5*权重!AC$48+(数据!AM594-6)*权重!AC$49,                              5*权重!AC$48+6*权重!AC$49+(数据!AM594-12)*权重!AC$51              )
 )</f>
        <v>9.6</v>
      </c>
      <c r="AN594" s="16">
        <f>IF( 数据!AN594&lt;=6,(数据!AN594-1)*权重!AD$48,              IF(数据!AN594&lt;=12, 5*权重!AD$48+(数据!AN594-6)*权重!AD$49,                              5*权重!AD$48+6*权重!AD$49+(数据!AN594-12)*权重!AD$51              )
 )</f>
        <v>77.333333333333329</v>
      </c>
      <c r="AO594" s="16">
        <f>IF( 数据!AO594&lt;=6,(数据!AO594-1)*权重!AE$48,              IF(数据!AO594&lt;=12, 5*权重!AE$48+(数据!AO594-6)*权重!AE$49,                              5*权重!AE$48+6*权重!AE$49+(数据!AO594-12)*权重!AE$51              )
 )</f>
        <v>15.1</v>
      </c>
      <c r="AP594" s="16">
        <f>IF( 数据!AP594&lt;=6,(数据!AP594-1)*权重!AF$48,              IF(数据!AP594&lt;=12, 5*权重!AF$48+(数据!AP594-6)*权重!AF$49,                              5*权重!AF$48+6*权重!AF$49+(数据!AP594-12)*权重!AF$51              )
 )</f>
        <v>17.366666666666667</v>
      </c>
      <c r="AQ594" s="16">
        <f>IF( 数据!AQ594&lt;=6,(数据!AQ594-1)*权重!AG$48,              IF(数据!AQ594&lt;=12, 5*权重!AG$48+(数据!AQ594-6)*权重!AG$49,                              5*权重!AG$48+6*权重!AG$49+(数据!AQ594-12)*权重!AG$51              )
 )</f>
        <v>19.350000000000001</v>
      </c>
      <c r="AR594" s="16">
        <f>IF( 数据!AR594&lt;=6,(数据!AR594-1)*权重!AH$48,              IF(数据!AR594&lt;=12, 5*权重!AH$48+(数据!AR594-6)*权重!AH$49,                              5*权重!AH$48+6*权重!AH$49+(数据!AR594-12)*权重!AH$51              )
 )</f>
        <v>14.566666666666665</v>
      </c>
      <c r="AS594" s="16">
        <f>IF( 数据!AS594&lt;=6,(数据!AS594-1)*权重!AI$48,              IF(数据!AS594&lt;=12, 5*权重!AI$48+(数据!AS594-6)*权重!AI$49,                              5*权重!AI$48+6*权重!AI$49+(数据!AS594-12)*权重!AI$51              )
 )</f>
        <v>9.5000000000000018</v>
      </c>
      <c r="AT594" s="16">
        <f>IF( 数据!AT594&lt;=6,(数据!AT594-1)*权重!AJ$48,              IF(数据!AT594&lt;=12, 5*权重!AJ$48+(数据!AT594-6)*权重!AJ$49,                              5*权重!AJ$48+6*权重!AJ$49+(数据!AT594-12)*权重!AJ$51              )
 )</f>
        <v>81.625</v>
      </c>
      <c r="AU594" s="16">
        <f>IF( 数据!AU594&lt;=6,(数据!AU594-1)*权重!AK$48,              IF(数据!AU594&lt;=12, 5*权重!AK$48+(数据!AU594-6)*权重!AK$49,                              5*权重!AK$48+6*权重!AK$49+(数据!AU594-12)*权重!AK$51              )
 )</f>
        <v>14.499999999999998</v>
      </c>
      <c r="AV594" s="16">
        <f>IF( 数据!AV594&lt;=6,(数据!AV594-1)*权重!AL$48,              IF(数据!AV594&lt;=10, 5*权重!AL$48+(数据!AV594-4)*权重!AL$50,                              5*权重!AL$48+4*权重!AL$50+(数据!AV594-10)*权重!AL$52              )  )</f>
        <v>2.125</v>
      </c>
      <c r="AW594" s="16">
        <f>IF( 数据!AW594&lt;=6,(数据!AW594-1)*权重!AM$48,              IF(数据!AW594&lt;=10, 5*权重!AM$48+(数据!AW594-4)*权重!AM$50,                              5*权重!AM$48+4*权重!AM$50+(数据!AW594-10)*权重!AM$52              )  )</f>
        <v>2.8250000000000002</v>
      </c>
      <c r="AX594" s="16">
        <f>IF( 数据!AX594&lt;=6,(数据!AX594-1)*权重!AN$48,              IF(数据!AX594&lt;=10, 5*权重!AN$48+(数据!AX594-4)*权重!AN$50,                              5*权重!AN$48+4*权重!AN$50+(数据!AX594-10)*权重!AN$52              )  )</f>
        <v>22.074999999999999</v>
      </c>
      <c r="AY594" s="8">
        <v>2</v>
      </c>
      <c r="AZ594" s="8">
        <v>2</v>
      </c>
      <c r="BA594" s="8">
        <v>2</v>
      </c>
      <c r="BB594" s="8">
        <v>2</v>
      </c>
      <c r="BC594" s="8">
        <v>3</v>
      </c>
      <c r="BD594" s="8">
        <v>3</v>
      </c>
      <c r="BE594" s="8">
        <v>1</v>
      </c>
      <c r="BF594" s="8">
        <v>1</v>
      </c>
      <c r="BG594" s="8">
        <v>1</v>
      </c>
      <c r="BH594" s="8">
        <v>2</v>
      </c>
      <c r="BI594" s="8">
        <v>1</v>
      </c>
      <c r="BJ594" s="8" t="s">
        <v>26</v>
      </c>
      <c r="BK594" s="8" t="s">
        <v>20</v>
      </c>
      <c r="BL594" s="8">
        <v>14</v>
      </c>
      <c r="BM594" s="8" t="s">
        <v>26</v>
      </c>
      <c r="BN594" s="8"/>
      <c r="BO594" s="8" t="s">
        <v>26</v>
      </c>
      <c r="BP594" s="34">
        <v>46934</v>
      </c>
      <c r="BQ594" s="8" t="s">
        <v>21</v>
      </c>
      <c r="BR594" s="8" t="s">
        <v>156</v>
      </c>
    </row>
    <row r="595" spans="1:70" ht="15.5" thickBot="1" x14ac:dyDescent="0.35">
      <c r="A595" s="8" t="s">
        <v>26</v>
      </c>
      <c r="B595" s="16">
        <f t="shared" si="22"/>
        <v>440.95750000000004</v>
      </c>
      <c r="C595" s="8" t="s">
        <v>955</v>
      </c>
      <c r="D595" s="8" t="s">
        <v>154</v>
      </c>
      <c r="E595" s="33">
        <v>1</v>
      </c>
      <c r="F595" s="8">
        <v>0</v>
      </c>
      <c r="G595" s="8" t="s">
        <v>157</v>
      </c>
      <c r="H595" s="8" t="s">
        <v>613</v>
      </c>
      <c r="I595" s="8">
        <v>20</v>
      </c>
      <c r="J595" s="8">
        <v>145</v>
      </c>
      <c r="K595" s="8">
        <v>170</v>
      </c>
      <c r="L595" s="16">
        <f>IF( 数据!L595&lt;=6,(数据!L595-1)*权重!B$48,              IF(数据!L595&lt;=12, 5*权重!B$48+(数据!L595-6)*权重!B$49,                              5*权重!B$48+6*权重!B$49+(数据!L595-12)*权重!B$51              )
 )</f>
        <v>3</v>
      </c>
      <c r="M595" s="16">
        <f>IF( 数据!M595&lt;=6,(数据!M595-1)*权重!C$48,              IF(数据!M595&lt;=12, 5*权重!C$48+(数据!M595-6)*权重!C$49,                              5*权重!C$48+6*权重!C$49+(数据!M595-12)*权重!C$51              )
 )</f>
        <v>0.90000000000000013</v>
      </c>
      <c r="N595" s="16">
        <f>IF( 数据!N595&lt;=6,(数据!N595-1)*权重!D$48,              IF(数据!N595&lt;=12, 5*权重!D$48+(数据!N595-6)*权重!D$49,                              5*权重!D$48+6*权重!D$49+(数据!N595-12)*权重!D$51              )
 )</f>
        <v>0.8</v>
      </c>
      <c r="O595" s="16">
        <f>IF( 数据!O595&lt;=6,(数据!O595-1)*权重!E$48,              IF(数据!O595&lt;=12, 5*权重!E$48+(数据!O595-6)*权重!E$49,                              5*权重!E$48+6*权重!E$49+(数据!O595-12)*权重!E$51              )
 )</f>
        <v>0</v>
      </c>
      <c r="P595" s="16">
        <f>IF( 数据!P595&lt;=6,(数据!P595-1)*权重!F$48,              IF(数据!P595&lt;=12, 5*权重!F$48+(数据!P595-6)*权重!F$49,                              5*权重!F$48+6*权重!F$49+(数据!P595-12)*权重!F$51              )
 )</f>
        <v>-3.1166666666666663</v>
      </c>
      <c r="Q595" s="16">
        <f>IF( 数据!Q595&lt;=6,(数据!Q595-1)*权重!G$48,              IF(数据!Q595&lt;=12, 5*权重!G$48+(数据!Q595-6)*权重!G$49,                              5*权重!G$48+6*权重!G$49+(数据!Q595-12)*权重!G$51              )
 )</f>
        <v>0</v>
      </c>
      <c r="R595" s="16">
        <f>IF( 数据!R595&lt;=6,(数据!R595-1)*权重!H$48,              IF(数据!R595&lt;=12, 5*权重!H$48+(数据!R595-6)*权重!H$49,                              5*权重!H$48+6*权重!H$49+(数据!R595-12)*权重!H$51              )
 )</f>
        <v>0</v>
      </c>
      <c r="S595" s="16">
        <f>IF( 数据!S595&lt;=6,(数据!S595-1)*权重!I$48,              IF(数据!S595&lt;=12, 5*权重!I$48+(数据!S595-6)*权重!I$49,                              5*权重!I$48+6*权重!I$49+(数据!S595-12)*权重!I$51              )
 )</f>
        <v>17.933333333333334</v>
      </c>
      <c r="T595" s="16">
        <f>IF( 数据!T595&lt;=6,(数据!T595-1)*权重!J$48,              IF(数据!T595&lt;=12, 5*权重!J$48+(数据!T595-6)*权重!J$49,                              5*权重!J$48+6*权重!J$49+(数据!T595-12)*权重!J$51              )
 )</f>
        <v>0.41666666666666652</v>
      </c>
      <c r="U595" s="16">
        <f>IF( 数据!U595&lt;=6,(数据!U595-1)*权重!K$48,              IF(数据!U595&lt;=12, 5*权重!K$48+(数据!U595-6)*权重!K$49,                              5*权重!K$48+6*权重!K$49+(数据!U595-12)*权重!K$51              )
 )</f>
        <v>0</v>
      </c>
      <c r="V595" s="16">
        <f>IF( 数据!V595&lt;=6,(数据!V595-1)*权重!L$48,              IF(数据!V595&lt;=12, 5*权重!L$48+(数据!V595-6)*权重!L$49,                              5*权重!L$48+6*权重!L$49+(数据!V595-12)*权重!L$51              )
 )</f>
        <v>8.8333333333333339</v>
      </c>
      <c r="W595" s="16">
        <f>IF( 数据!W595&lt;=6,(数据!W595-1)*权重!M$48,              IF(数据!W595&lt;=12, 5*权重!M$48+(数据!W595-6)*权重!M$49,                              5*权重!M$48+6*权重!M$49+(数据!W595-12)*权重!M$51              )
 )</f>
        <v>0.1333333333333333</v>
      </c>
      <c r="X595" s="16">
        <f>IF( 数据!X595&lt;=6,(数据!X595-1)*权重!N$48,              IF(数据!X595&lt;=12, 5*权重!N$48+(数据!X595-6)*权重!N$49,                              5*权重!N$48+6*权重!N$49+(数据!X595-12)*权重!N$51              )
 )</f>
        <v>2.2166666666666663</v>
      </c>
      <c r="Y595" s="16">
        <f>IF( 数据!Y595&lt;=6,(数据!Y595-1)*权重!O$48,              IF(数据!Y595&lt;=12, 5*权重!O$48+(数据!Y595-6)*权重!O$49,                              5*权重!O$48+6*权重!O$49+(数据!Y595-12)*权重!O$51              )
 )</f>
        <v>1.45</v>
      </c>
      <c r="Z595" s="16">
        <f>IF( 数据!Z595&lt;=6,(数据!Z595-1)*权重!P$48,              IF(数据!Z595&lt;=10, 5*权重!P$48+(数据!Z595-4)*权重!P$50,                              5*权重!P$48+4*权重!P$50+(数据!Z595-10)*权重!P$52              )  )</f>
        <v>-1.0750000000000002</v>
      </c>
      <c r="AA595" s="16">
        <f>IF( 数据!AA595&lt;=6,(数据!AA595-1)*权重!Q$48,              IF(数据!AA595&lt;=12, 5*权重!Q$48+(数据!AA595-6)*权重!Q$49,                              5*权重!Q$48+6*权重!Q$49+(数据!AA595-12)*权重!Q$51              )
 )</f>
        <v>6.2333333333333325</v>
      </c>
      <c r="AB595" s="16">
        <f>IF( 数据!AB595&lt;=6,(数据!AB595-1)*权重!R$48,              IF(数据!AB595&lt;=10, 5*权重!R$48+(数据!AB595-4)*权重!R$50,                              5*权重!R$48+4*权重!R$50+(数据!AB595-10)*权重!R$52              )  )</f>
        <v>58.25</v>
      </c>
      <c r="AC595" s="16">
        <f>IF( 数据!AC595&lt;=6,(数据!AC595-1)*权重!S$48,              IF(数据!AC595&lt;=12, 5*权重!S$48+(数据!AC595-6)*权重!S$49,                              5*权重!S$48+6*权重!S$49+(数据!AC595-12)*权重!S$51              )
 )</f>
        <v>18.75</v>
      </c>
      <c r="AD595" s="16">
        <f>IF( 数据!AD595&lt;=6,(数据!AD595-1)*权重!T$48,              IF(数据!AD595&lt;=12, 5*权重!T$48+(数据!AD595-6)*权重!T$49,                              5*权重!T$48+6*权重!T$49+(数据!AD595-12)*权重!T$51              )
 )</f>
        <v>-6.666666666666643E-2</v>
      </c>
      <c r="AE595" s="16">
        <f>IF( 数据!AE595&lt;=6,(数据!AE595-1)*权重!U$48,              IF(数据!AE595&lt;=10, 5*权重!U$48+(数据!AE595-4)*权重!U$50,                              5*权重!U$48+4*权重!U$50+(数据!AE595-10)*权重!U$52              )  )</f>
        <v>-3.28</v>
      </c>
      <c r="AF595" s="16">
        <f>IF( 数据!AF595&lt;=6,(数据!AF595-1)*权重!V$48,              IF(数据!AF595&lt;=10, 5*权重!V$48+(数据!AF595-4)*权重!V$50,                              5*权重!V$48+4*权重!V$50+(数据!AF595-10)*权重!V$52              )  )</f>
        <v>7.0875000000000004</v>
      </c>
      <c r="AG595" s="16">
        <f>IF( 数据!AG595&lt;=6,(数据!AG595-1)*权重!W$48,              IF(数据!AG595&lt;=12, 5*权重!W$48+(数据!AG595-6)*权重!W$49,                              5*权重!W$48+6*权重!W$49+(数据!AG595-12)*权重!W$51              )
 )</f>
        <v>3.0999999999999996</v>
      </c>
      <c r="AH595" s="16">
        <f>IF( 数据!AH595&lt;=6,(数据!AH595-1)*权重!X$48,              IF(数据!AH595&lt;=10, 5*权重!X$48+(数据!AH595-4)*权重!X$50,                              5*权重!X$48+4*权重!X$50+(数据!AH595-10)*权重!X$52              )  )</f>
        <v>-0.16249999999999998</v>
      </c>
      <c r="AI595" s="16">
        <f>IF( 数据!AI595&lt;=6,(数据!AI595-1)*权重!Y$48,              IF(数据!AI595&lt;=12, 5*权重!Y$48+(数据!AI595-6)*权重!Y$49,                              5*权重!Y$48+6*权重!Y$49+(数据!AI595-12)*权重!Y$51              )
 )</f>
        <v>0.53333333333333333</v>
      </c>
      <c r="AJ595" s="16">
        <f>IF( 数据!AJ595&lt;=6,(数据!AJ595-1)*权重!Z$48,              IF(数据!AJ595&lt;=10, 5*权重!Z$48+(数据!AJ595-4)*权重!Z$50,                              5*权重!Z$48+4*权重!Z$50+(数据!AJ595-10)*权重!Z$52              )  )</f>
        <v>9.25</v>
      </c>
      <c r="AK595" s="16">
        <f>IF( 数据!AK595&lt;=6,(数据!AK595-1)*权重!AA$48,              IF(数据!AK595&lt;=10, 5*权重!AA$48+(数据!AK595-4)*权重!AA$50,                              5*权重!AA$48+4*权重!AA$50+(数据!AK595-10)*权重!AA$52              )  )</f>
        <v>-1.4500000000000002</v>
      </c>
      <c r="AL595" s="16">
        <f>IF( 数据!AL595&lt;=6,(数据!AL595-1)*权重!AB$48,              IF(数据!AL595&lt;=12, 5*权重!AB$48+(数据!AL595-6)*权重!AB$49,                              5*权重!AB$48+6*权重!AB$49+(数据!AL595-12)*权重!AB$51              )
 )</f>
        <v>14.4</v>
      </c>
      <c r="AM595" s="16">
        <f>IF( 数据!AM595&lt;=6,(数据!AM595-1)*权重!AC$48,              IF(数据!AM595&lt;=12, 5*权重!AC$48+(数据!AM595-6)*权重!AC$49,                              5*权重!AC$48+6*权重!AC$49+(数据!AM595-12)*权重!AC$51              )
 )</f>
        <v>8.5</v>
      </c>
      <c r="AN595" s="16">
        <f>IF( 数据!AN595&lt;=6,(数据!AN595-1)*权重!AD$48,              IF(数据!AN595&lt;=12, 5*权重!AD$48+(数据!AN595-6)*权重!AD$49,                              5*权重!AD$48+6*权重!AD$49+(数据!AN595-12)*权重!AD$51              )
 )</f>
        <v>91.520833333333329</v>
      </c>
      <c r="AO595" s="16">
        <f>IF( 数据!AO595&lt;=6,(数据!AO595-1)*权重!AE$48,              IF(数据!AO595&lt;=12, 5*权重!AE$48+(数据!AO595-6)*权重!AE$49,                              5*权重!AE$48+6*权重!AE$49+(数据!AO595-12)*权重!AE$51              )
 )</f>
        <v>6.9666666666666668</v>
      </c>
      <c r="AP595" s="16">
        <f>IF( 数据!AP595&lt;=6,(数据!AP595-1)*权重!AF$48,              IF(数据!AP595&lt;=12, 5*权重!AF$48+(数据!AP595-6)*权重!AF$49,                              5*权重!AF$48+6*权重!AF$49+(数据!AP595-12)*权重!AF$51              )
 )</f>
        <v>17.366666666666667</v>
      </c>
      <c r="AQ595" s="16">
        <f>IF( 数据!AQ595&lt;=6,(数据!AQ595-1)*权重!AG$48,              IF(数据!AQ595&lt;=12, 5*权重!AG$48+(数据!AQ595-6)*权重!AG$49,                              5*权重!AG$48+6*权重!AG$49+(数据!AQ595-12)*权重!AG$51              )
 )</f>
        <v>19.350000000000001</v>
      </c>
      <c r="AR595" s="16">
        <f>IF( 数据!AR595&lt;=6,(数据!AR595-1)*权重!AH$48,              IF(数据!AR595&lt;=12, 5*权重!AH$48+(数据!AR595-6)*权重!AH$49,                              5*权重!AH$48+6*权重!AH$49+(数据!AR595-12)*权重!AH$51              )
 )</f>
        <v>14.566666666666665</v>
      </c>
      <c r="AS595" s="16">
        <f>IF( 数据!AS595&lt;=6,(数据!AS595-1)*权重!AI$48,              IF(数据!AS595&lt;=12, 5*权重!AI$48+(数据!AS595-6)*权重!AI$49,                              5*权重!AI$48+6*权重!AI$49+(数据!AS595-12)*权重!AI$51              )
 )</f>
        <v>7.6000000000000014</v>
      </c>
      <c r="AT595" s="16">
        <f>IF( 数据!AT595&lt;=6,(数据!AT595-1)*权重!AJ$48,              IF(数据!AT595&lt;=12, 5*权重!AJ$48+(数据!AT595-6)*权重!AJ$49,                              5*权重!AJ$48+6*权重!AJ$49+(数据!AT595-12)*权重!AJ$51              )
 )</f>
        <v>91.375</v>
      </c>
      <c r="AU595" s="16">
        <f>IF( 数据!AU595&lt;=6,(数据!AU595-1)*权重!AK$48,              IF(数据!AU595&lt;=12, 5*权重!AK$48+(数据!AU595-6)*权重!AK$49,                              5*权重!AK$48+6*权重!AK$49+(数据!AU595-12)*权重!AK$51              )
 )</f>
        <v>14.2</v>
      </c>
      <c r="AV595" s="16">
        <f>IF( 数据!AV595&lt;=6,(数据!AV595-1)*权重!AL$48,              IF(数据!AV595&lt;=10, 5*权重!AL$48+(数据!AV595-4)*权重!AL$50,                              5*权重!AL$48+4*权重!AL$50+(数据!AV595-10)*权重!AL$52              )  )</f>
        <v>2.9749999999999996</v>
      </c>
      <c r="AW595" s="16">
        <f>IF( 数据!AW595&lt;=6,(数据!AW595-1)*权重!AM$48,              IF(数据!AW595&lt;=10, 5*权重!AM$48+(数据!AW595-4)*权重!AM$50,                              5*权重!AM$48+4*权重!AM$50+(数据!AW595-10)*权重!AM$52              )  )</f>
        <v>4.2</v>
      </c>
      <c r="AX595" s="16">
        <f>IF( 数据!AX595&lt;=6,(数据!AX595-1)*权重!AN$48,              IF(数据!AX595&lt;=10, 5*权重!AN$48+(数据!AX595-4)*权重!AN$50,                              5*权重!AN$48+4*权重!AN$50+(数据!AX595-10)*权重!AN$52              )  )</f>
        <v>18.2</v>
      </c>
      <c r="AY595" s="8">
        <v>1</v>
      </c>
      <c r="AZ595" s="8">
        <v>3</v>
      </c>
      <c r="BA595" s="8">
        <v>1</v>
      </c>
      <c r="BB595" s="8">
        <v>3</v>
      </c>
      <c r="BC595" s="8">
        <v>1</v>
      </c>
      <c r="BD595" s="8">
        <v>3</v>
      </c>
      <c r="BE595" s="8">
        <v>3</v>
      </c>
      <c r="BF595" s="8">
        <v>3</v>
      </c>
      <c r="BG595" s="8">
        <v>1</v>
      </c>
      <c r="BH595" s="8">
        <v>2</v>
      </c>
      <c r="BI595" s="8">
        <v>1</v>
      </c>
      <c r="BJ595" s="8" t="s">
        <v>26</v>
      </c>
      <c r="BK595" s="8" t="s">
        <v>20</v>
      </c>
      <c r="BL595" s="8">
        <v>9</v>
      </c>
      <c r="BM595" s="8" t="s">
        <v>26</v>
      </c>
      <c r="BN595" s="8"/>
      <c r="BO595" s="8">
        <v>4</v>
      </c>
      <c r="BP595" s="34">
        <v>47299</v>
      </c>
      <c r="BQ595" s="8" t="s">
        <v>21</v>
      </c>
      <c r="BR595" s="8" t="s">
        <v>156</v>
      </c>
    </row>
    <row r="596" spans="1:70" x14ac:dyDescent="0.3">
      <c r="A596" s="48" t="s">
        <v>956</v>
      </c>
    </row>
    <row r="597" spans="1:70" ht="14.5" thickBot="1" x14ac:dyDescent="0.35">
      <c r="A597" s="7" t="s">
        <v>0</v>
      </c>
      <c r="B597" s="7"/>
      <c r="C597" s="7" t="s">
        <v>2</v>
      </c>
      <c r="D597" s="7" t="s">
        <v>3</v>
      </c>
      <c r="E597" s="7"/>
      <c r="F597" s="7" t="s">
        <v>14</v>
      </c>
      <c r="G597" s="7" t="s">
        <v>12</v>
      </c>
      <c r="H597" s="7" t="s">
        <v>1</v>
      </c>
      <c r="I597" s="7" t="s">
        <v>4</v>
      </c>
      <c r="J597" s="7" t="s">
        <v>5</v>
      </c>
      <c r="K597" s="7" t="s">
        <v>329</v>
      </c>
      <c r="L597" s="7" t="s">
        <v>34</v>
      </c>
      <c r="M597" s="7" t="s">
        <v>35</v>
      </c>
      <c r="N597" s="7" t="s">
        <v>36</v>
      </c>
      <c r="O597" s="7" t="s">
        <v>37</v>
      </c>
      <c r="P597" s="7" t="s">
        <v>38</v>
      </c>
      <c r="Q597" s="7" t="s">
        <v>39</v>
      </c>
      <c r="R597" s="7" t="s">
        <v>40</v>
      </c>
      <c r="S597" s="7" t="s">
        <v>9</v>
      </c>
      <c r="T597" s="7" t="s">
        <v>41</v>
      </c>
      <c r="U597" s="7" t="s">
        <v>42</v>
      </c>
      <c r="V597" s="7" t="s">
        <v>43</v>
      </c>
      <c r="W597" s="7" t="s">
        <v>44</v>
      </c>
      <c r="X597" s="7" t="s">
        <v>45</v>
      </c>
      <c r="Y597" s="7" t="s">
        <v>46</v>
      </c>
      <c r="Z597" s="7" t="s">
        <v>47</v>
      </c>
      <c r="AA597" s="7" t="s">
        <v>1</v>
      </c>
      <c r="AB597" s="7" t="s">
        <v>10</v>
      </c>
      <c r="AC597" s="7" t="s">
        <v>48</v>
      </c>
      <c r="AD597" s="7" t="s">
        <v>49</v>
      </c>
      <c r="AE597" s="7" t="s">
        <v>50</v>
      </c>
      <c r="AF597" s="7" t="s">
        <v>51</v>
      </c>
      <c r="AG597" s="7" t="s">
        <v>52</v>
      </c>
      <c r="AH597" s="7" t="s">
        <v>53</v>
      </c>
      <c r="AI597" s="7" t="s">
        <v>54</v>
      </c>
      <c r="AJ597" s="7" t="s">
        <v>55</v>
      </c>
      <c r="AK597" s="7" t="s">
        <v>56</v>
      </c>
      <c r="AL597" s="7" t="s">
        <v>57</v>
      </c>
      <c r="AM597" s="7" t="s">
        <v>58</v>
      </c>
      <c r="AN597" s="7" t="s">
        <v>7</v>
      </c>
      <c r="AO597" s="7" t="s">
        <v>8</v>
      </c>
      <c r="AP597" s="7" t="s">
        <v>59</v>
      </c>
      <c r="AQ597" s="7" t="s">
        <v>60</v>
      </c>
      <c r="AR597" s="7" t="s">
        <v>61</v>
      </c>
      <c r="AS597" s="7" t="s">
        <v>62</v>
      </c>
      <c r="AT597" s="7" t="s">
        <v>6</v>
      </c>
      <c r="AU597" s="7" t="s">
        <v>63</v>
      </c>
      <c r="AV597" s="7" t="s">
        <v>213</v>
      </c>
      <c r="AW597" s="7" t="s">
        <v>214</v>
      </c>
      <c r="AX597" s="7" t="s">
        <v>215</v>
      </c>
      <c r="AY597" s="7" t="s">
        <v>140</v>
      </c>
      <c r="AZ597" s="7" t="s">
        <v>141</v>
      </c>
      <c r="BA597" s="7" t="s">
        <v>142</v>
      </c>
      <c r="BB597" s="7" t="s">
        <v>143</v>
      </c>
      <c r="BC597" s="7" t="s">
        <v>144</v>
      </c>
      <c r="BD597" s="7" t="s">
        <v>145</v>
      </c>
      <c r="BE597" s="7" t="s">
        <v>146</v>
      </c>
      <c r="BF597" s="7" t="s">
        <v>147</v>
      </c>
      <c r="BG597" s="7" t="s">
        <v>148</v>
      </c>
      <c r="BH597" s="7" t="s">
        <v>149</v>
      </c>
      <c r="BI597" s="7" t="s">
        <v>150</v>
      </c>
      <c r="BJ597" s="7" t="s">
        <v>18</v>
      </c>
      <c r="BK597" s="7" t="s">
        <v>16</v>
      </c>
      <c r="BL597" s="7" t="s">
        <v>11</v>
      </c>
      <c r="BM597" s="7" t="s">
        <v>13</v>
      </c>
      <c r="BN597" s="7" t="s">
        <v>17</v>
      </c>
      <c r="BO597" s="7" t="s">
        <v>151</v>
      </c>
      <c r="BP597" s="7" t="s">
        <v>15</v>
      </c>
      <c r="BQ597" s="7" t="s">
        <v>152</v>
      </c>
      <c r="BR597" s="7" t="s">
        <v>153</v>
      </c>
    </row>
    <row r="598" spans="1:70" ht="15.5" thickBot="1" x14ac:dyDescent="0.35">
      <c r="A598" s="8" t="s">
        <v>26</v>
      </c>
      <c r="B598" s="16">
        <f t="shared" ref="B598:B621" si="23">SUM(L598:AX598)</f>
        <v>417.44916666666671</v>
      </c>
      <c r="C598" s="8" t="s">
        <v>957</v>
      </c>
      <c r="D598" s="8" t="s">
        <v>484</v>
      </c>
      <c r="E598" s="33">
        <v>0.92</v>
      </c>
      <c r="F598" s="8">
        <v>0</v>
      </c>
      <c r="G598" s="8" t="s">
        <v>33</v>
      </c>
      <c r="H598" s="8" t="s">
        <v>221</v>
      </c>
      <c r="I598" s="8">
        <v>26</v>
      </c>
      <c r="J598" s="8">
        <v>151</v>
      </c>
      <c r="K598" s="8">
        <v>151</v>
      </c>
      <c r="L598" s="16">
        <f>IF( 数据!L598&lt;=6,(数据!L598-1)*权重!B$48,              IF(数据!L598&lt;=12, 5*权重!B$48+(数据!L598-6)*权重!B$49,                              5*权重!B$48+6*权重!B$49+(数据!L598-12)*权重!B$51              )
 )</f>
        <v>4.4000000000000004</v>
      </c>
      <c r="M598" s="16">
        <f>IF( 数据!M598&lt;=6,(数据!M598-1)*权重!C$48,              IF(数据!M598&lt;=12, 5*权重!C$48+(数据!M598-6)*权重!C$49,                              5*权重!C$48+6*权重!C$49+(数据!M598-12)*权重!C$51              )
 )</f>
        <v>1.3</v>
      </c>
      <c r="N598" s="16">
        <f>IF( 数据!N598&lt;=6,(数据!N598-1)*权重!D$48,              IF(数据!N598&lt;=12, 5*权重!D$48+(数据!N598-6)*权重!D$49,                              5*权重!D$48+6*权重!D$49+(数据!N598-12)*权重!D$51              )
 )</f>
        <v>0.27</v>
      </c>
      <c r="O598" s="16">
        <f>IF( 数据!O598&lt;=6,(数据!O598-1)*权重!E$48,              IF(数据!O598&lt;=12, 5*权重!E$48+(数据!O598-6)*权重!E$49,                              5*权重!E$48+6*权重!E$49+(数据!O598-12)*权重!E$51              )
 )</f>
        <v>0</v>
      </c>
      <c r="P598" s="16">
        <f>IF( 数据!P598&lt;=6,(数据!P598-1)*权重!F$48,              IF(数据!P598&lt;=12, 5*权重!F$48+(数据!P598-6)*权重!F$49,                              5*权重!F$48+6*权重!F$49+(数据!P598-12)*权重!F$51              )
 )</f>
        <v>-3.4999999999999996</v>
      </c>
      <c r="Q598" s="16">
        <f>IF( 数据!Q598&lt;=6,(数据!Q598-1)*权重!G$48,              IF(数据!Q598&lt;=12, 5*权重!G$48+(数据!Q598-6)*权重!G$49,                              5*权重!G$48+6*权重!G$49+(数据!Q598-12)*权重!G$51              )
 )</f>
        <v>0</v>
      </c>
      <c r="R598" s="16">
        <f>IF( 数据!R598&lt;=6,(数据!R598-1)*权重!H$48,              IF(数据!R598&lt;=12, 5*权重!H$48+(数据!R598-6)*权重!H$49,                              5*权重!H$48+6*权重!H$49+(数据!R598-12)*权重!H$51              )
 )</f>
        <v>0</v>
      </c>
      <c r="S598" s="16">
        <f>IF( 数据!S598&lt;=6,(数据!S598-1)*权重!I$48,              IF(数据!S598&lt;=12, 5*权重!I$48+(数据!S598-6)*权重!I$49,                              5*权重!I$48+6*权重!I$49+(数据!S598-12)*权重!I$51              )
 )</f>
        <v>13.666666666666666</v>
      </c>
      <c r="T598" s="16">
        <f>IF( 数据!T598&lt;=6,(数据!T598-1)*权重!J$48,              IF(数据!T598&lt;=12, 5*权重!J$48+(数据!T598-6)*权重!J$49,                              5*权重!J$48+6*权重!J$49+(数据!T598-12)*权重!J$51              )
 )</f>
        <v>1.7999999999999998</v>
      </c>
      <c r="U598" s="16">
        <f>IF( 数据!U598&lt;=6,(数据!U598-1)*权重!K$48,              IF(数据!U598&lt;=12, 5*权重!K$48+(数据!U598-6)*权重!K$49,                              5*权重!K$48+6*权重!K$49+(数据!U598-12)*权重!K$51              )
 )</f>
        <v>0</v>
      </c>
      <c r="V598" s="16">
        <f>IF( 数据!V598&lt;=6,(数据!V598-1)*权重!L$48,              IF(数据!V598&lt;=12, 5*权重!L$48+(数据!V598-6)*权重!L$49,                              5*权重!L$48+6*权重!L$49+(数据!V598-12)*权重!L$51              )
 )</f>
        <v>5.3000000000000007</v>
      </c>
      <c r="W598" s="16">
        <f>IF( 数据!W598&lt;=6,(数据!W598-1)*权重!M$48,              IF(数据!W598&lt;=12, 5*权重!M$48+(数据!W598-6)*权重!M$49,                              5*权重!M$48+6*权重!M$49+(数据!W598-12)*权重!M$51              )
 )</f>
        <v>0.1333333333333333</v>
      </c>
      <c r="X598" s="16">
        <f>IF( 数据!X598&lt;=6,(数据!X598-1)*权重!N$48,              IF(数据!X598&lt;=12, 5*权重!N$48+(数据!X598-6)*权重!N$49,                              5*权重!N$48+6*权重!N$49+(数据!X598-12)*权重!N$51              )
 )</f>
        <v>2.1333333333333333</v>
      </c>
      <c r="Y598" s="16">
        <f>IF( 数据!Y598&lt;=6,(数据!Y598-1)*权重!O$48,              IF(数据!Y598&lt;=12, 5*权重!O$48+(数据!Y598-6)*权重!O$49,                              5*权重!O$48+6*权重!O$49+(数据!Y598-12)*权重!O$51              )
 )</f>
        <v>1.3666666666666667</v>
      </c>
      <c r="Z598" s="16">
        <f>IF( 数据!Z598&lt;=6,(数据!Z598-1)*权重!P$48,              IF(数据!Z598&lt;=10, 5*权重!P$48+(数据!Z598-4)*权重!P$50,                              5*权重!P$48+4*权重!P$50+(数据!Z598-10)*权重!P$52              )  )</f>
        <v>-1.7250000000000001</v>
      </c>
      <c r="AA598" s="16">
        <f>IF( 数据!AA598&lt;=6,(数据!AA598-1)*权重!Q$48,              IF(数据!AA598&lt;=12, 5*权重!Q$48+(数据!AA598-6)*权重!Q$49,                              5*权重!Q$48+6*权重!Q$49+(数据!AA598-12)*权重!Q$51              )
 )</f>
        <v>7.833333333333333</v>
      </c>
      <c r="AB598" s="16">
        <f>IF( 数据!AB598&lt;=6,(数据!AB598-1)*权重!R$48,              IF(数据!AB598&lt;=10, 5*权重!R$48+(数据!AB598-4)*权重!R$50,                              5*权重!R$48+4*权重!R$50+(数据!AB598-10)*权重!R$52              )  )</f>
        <v>59</v>
      </c>
      <c r="AC598" s="16">
        <f>IF( 数据!AC598&lt;=6,(数据!AC598-1)*权重!S$48,              IF(数据!AC598&lt;=12, 5*权重!S$48+(数据!AC598-6)*权重!S$49,                              5*权重!S$48+6*权重!S$49+(数据!AC598-12)*权重!S$51              )
 )</f>
        <v>20.183333333333334</v>
      </c>
      <c r="AD598" s="16">
        <f>IF( 数据!AD598&lt;=6,(数据!AD598-1)*权重!T$48,              IF(数据!AD598&lt;=12, 5*权重!T$48+(数据!AD598-6)*权重!T$49,                              5*权重!T$48+6*权重!T$49+(数据!AD598-12)*权重!T$51              )
 )</f>
        <v>-0.49999999999999956</v>
      </c>
      <c r="AE598" s="16">
        <f>IF( 数据!AE598&lt;=6,(数据!AE598-1)*权重!U$48,              IF(数据!AE598&lt;=10, 5*权重!U$48+(数据!AE598-4)*权重!U$50,                              5*权重!U$48+4*权重!U$50+(数据!AE598-10)*权重!U$52              )  )</f>
        <v>-1.7999999999999994</v>
      </c>
      <c r="AF598" s="16">
        <f>IF( 数据!AF598&lt;=6,(数据!AF598-1)*权重!V$48,              IF(数据!AF598&lt;=10, 5*权重!V$48+(数据!AF598-4)*权重!V$50,                              5*权重!V$48+4*权重!V$50+(数据!AF598-10)*权重!V$52              )  )</f>
        <v>7.8750000000000009</v>
      </c>
      <c r="AG598" s="16">
        <f>IF( 数据!AG598&lt;=6,(数据!AG598-1)*权重!W$48,              IF(数据!AG598&lt;=12, 5*权重!W$48+(数据!AG598-6)*权重!W$49,                              5*权重!W$48+6*权重!W$49+(数据!AG598-12)*权重!W$51              )
 )</f>
        <v>3.0999999999999996</v>
      </c>
      <c r="AH598" s="16">
        <f>IF( 数据!AH598&lt;=6,(数据!AH598-1)*权重!X$48,              IF(数据!AH598&lt;=10, 5*权重!X$48+(数据!AH598-4)*权重!X$50,                              5*权重!X$48+4*权重!X$50+(数据!AH598-10)*权重!X$52              )  )</f>
        <v>6.25E-2</v>
      </c>
      <c r="AI598" s="16">
        <f>IF( 数据!AI598&lt;=6,(数据!AI598-1)*权重!Y$48,              IF(数据!AI598&lt;=12, 5*权重!Y$48+(数据!AI598-6)*权重!Y$49,                              5*权重!Y$48+6*权重!Y$49+(数据!AI598-12)*权重!Y$51              )
 )</f>
        <v>0</v>
      </c>
      <c r="AJ598" s="16">
        <f>IF( 数据!AJ598&lt;=6,(数据!AJ598-1)*权重!Z$48,              IF(数据!AJ598&lt;=10, 5*权重!Z$48+(数据!AJ598-4)*权重!Z$50,                              5*权重!Z$48+4*权重!Z$50+(数据!AJ598-10)*权重!Z$52              )  )</f>
        <v>9.8375000000000004</v>
      </c>
      <c r="AK598" s="16">
        <f>IF( 数据!AK598&lt;=6,(数据!AK598-1)*权重!AA$48,              IF(数据!AK598&lt;=10, 5*权重!AA$48+(数据!AK598-4)*权重!AA$50,                              5*权重!AA$48+4*权重!AA$50+(数据!AK598-10)*权重!AA$52              )  )</f>
        <v>-0.92500000000000004</v>
      </c>
      <c r="AL598" s="16">
        <f>IF( 数据!AL598&lt;=6,(数据!AL598-1)*权重!AB$48,              IF(数据!AL598&lt;=12, 5*权重!AB$48+(数据!AL598-6)*权重!AB$49,                              5*权重!AB$48+6*权重!AB$49+(数据!AL598-12)*权重!AB$51              )
 )</f>
        <v>15.3</v>
      </c>
      <c r="AM598" s="16">
        <f>IF( 数据!AM598&lt;=6,(数据!AM598-1)*权重!AC$48,              IF(数据!AM598&lt;=12, 5*权重!AC$48+(数据!AM598-6)*权重!AC$49,                              5*权重!AC$48+6*权重!AC$49+(数据!AM598-12)*权重!AC$51              )
 )</f>
        <v>8.5</v>
      </c>
      <c r="AN598" s="16">
        <f>IF( 数据!AN598&lt;=6,(数据!AN598-1)*权重!AD$48,              IF(数据!AN598&lt;=12, 5*权重!AD$48+(数据!AN598-6)*权重!AD$49,                              5*权重!AD$48+6*权重!AD$49+(数据!AN598-12)*权重!AD$51              )
 )</f>
        <v>77.333333333333329</v>
      </c>
      <c r="AO598" s="16">
        <f>IF( 数据!AO598&lt;=6,(数据!AO598-1)*权重!AE$48,              IF(数据!AO598&lt;=12, 5*权重!AE$48+(数据!AO598-6)*权重!AE$49,                              5*权重!AE$48+6*权重!AE$49+(数据!AO598-12)*权重!AE$51              )
 )</f>
        <v>9.7333333333333343</v>
      </c>
      <c r="AP598" s="16">
        <f>IF( 数据!AP598&lt;=6,(数据!AP598-1)*权重!AF$48,              IF(数据!AP598&lt;=12, 5*权重!AF$48+(数据!AP598-6)*权重!AF$49,                              5*权重!AF$48+6*权重!AF$49+(数据!AP598-12)*权重!AF$51              )
 )</f>
        <v>14.466666666666667</v>
      </c>
      <c r="AQ598" s="16">
        <f>IF( 数据!AQ598&lt;=6,(数据!AQ598-1)*权重!AG$48,              IF(数据!AQ598&lt;=12, 5*权重!AG$48+(数据!AQ598-6)*权重!AG$49,                              5*权重!AG$48+6*权重!AG$49+(数据!AQ598-12)*权重!AG$51              )
 )</f>
        <v>20.383333333333333</v>
      </c>
      <c r="AR598" s="16">
        <f>IF( 数据!AR598&lt;=6,(数据!AR598-1)*权重!AH$48,              IF(数据!AR598&lt;=12, 5*权重!AH$48+(数据!AR598-6)*权重!AH$49,                              5*权重!AH$48+6*权重!AH$49+(数据!AR598-12)*权重!AH$51              )
 )</f>
        <v>15.733333333333333</v>
      </c>
      <c r="AS598" s="16">
        <f>IF( 数据!AS598&lt;=6,(数据!AS598-1)*权重!AI$48,              IF(数据!AS598&lt;=12, 5*权重!AI$48+(数据!AS598-6)*权重!AI$49,                              5*权重!AI$48+6*权重!AI$49+(数据!AS598-12)*权重!AI$51              )
 )</f>
        <v>7.6000000000000014</v>
      </c>
      <c r="AT598" s="16">
        <f>IF( 数据!AT598&lt;=6,(数据!AT598-1)*权重!AJ$48,              IF(数据!AT598&lt;=12, 5*权重!AJ$48+(数据!AT598-6)*权重!AJ$49,                              5*权重!AJ$48+6*权重!AJ$49+(数据!AT598-12)*权重!AJ$51              )
 )</f>
        <v>71.875</v>
      </c>
      <c r="AU598" s="16">
        <f>IF( 数据!AU598&lt;=6,(数据!AU598-1)*权重!AK$48,              IF(数据!AU598&lt;=12, 5*权重!AK$48+(数据!AU598-6)*权重!AK$49,                              5*权重!AK$48+6*权重!AK$49+(数据!AU598-12)*权重!AK$51              )
 )</f>
        <v>15.399999999999999</v>
      </c>
      <c r="AV598" s="16">
        <f>IF( 数据!AV598&lt;=6,(数据!AV598-1)*权重!AL$48,              IF(数据!AV598&lt;=10, 5*权重!AL$48+(数据!AV598-4)*权重!AL$50,                              5*权重!AL$48+4*权重!AL$50+(数据!AV598-10)*权重!AL$52              )  )</f>
        <v>3.8250000000000002</v>
      </c>
      <c r="AW598" s="16">
        <f>IF( 数据!AW598&lt;=6,(数据!AW598-1)*权重!AM$48,              IF(数据!AW598&lt;=10, 5*权重!AM$48+(数据!AW598-4)*权重!AM$50,                              5*权重!AM$48+4*权重!AM$50+(数据!AW598-10)*权重!AM$52              )  )</f>
        <v>4.5750000000000002</v>
      </c>
      <c r="AX598" s="16">
        <f>IF( 数据!AX598&lt;=6,(数据!AX598-1)*权重!AN$48,              IF(数据!AX598&lt;=10, 5*权重!AN$48+(数据!AX598-4)*权重!AN$50,                              5*权重!AN$48+4*权重!AN$50+(数据!AX598-10)*权重!AN$52              )  )</f>
        <v>22.912499999999998</v>
      </c>
      <c r="AY598" s="8">
        <v>3</v>
      </c>
      <c r="AZ598" s="8">
        <v>3</v>
      </c>
      <c r="BA598" s="8">
        <v>4</v>
      </c>
      <c r="BB598" s="8">
        <v>2</v>
      </c>
      <c r="BC598" s="8">
        <v>2</v>
      </c>
      <c r="BD598" s="8">
        <v>1</v>
      </c>
      <c r="BE598" s="8">
        <v>2</v>
      </c>
      <c r="BF598" s="8">
        <v>3</v>
      </c>
      <c r="BG598" s="8">
        <v>1</v>
      </c>
      <c r="BH598" s="8">
        <v>2</v>
      </c>
      <c r="BI598" s="8">
        <v>1</v>
      </c>
      <c r="BJ598" s="8" t="s">
        <v>26</v>
      </c>
      <c r="BK598" s="8" t="s">
        <v>22</v>
      </c>
      <c r="BL598" s="8">
        <v>15</v>
      </c>
      <c r="BM598" s="8" t="s">
        <v>26</v>
      </c>
      <c r="BN598" s="8"/>
      <c r="BO598" s="8">
        <v>3</v>
      </c>
      <c r="BP598" s="34">
        <v>46934</v>
      </c>
      <c r="BQ598" s="8" t="s">
        <v>21</v>
      </c>
      <c r="BR598" s="8" t="s">
        <v>156</v>
      </c>
    </row>
    <row r="599" spans="1:70" ht="15.5" thickBot="1" x14ac:dyDescent="0.35">
      <c r="A599" s="8" t="s">
        <v>26</v>
      </c>
      <c r="B599" s="16">
        <f t="shared" si="23"/>
        <v>401.5408333333333</v>
      </c>
      <c r="C599" s="8" t="s">
        <v>958</v>
      </c>
      <c r="D599" s="8" t="s">
        <v>154</v>
      </c>
      <c r="E599" s="33">
        <v>1</v>
      </c>
      <c r="F599" s="8">
        <v>0</v>
      </c>
      <c r="G599" s="8" t="s">
        <v>20</v>
      </c>
      <c r="H599" s="8" t="s">
        <v>226</v>
      </c>
      <c r="I599" s="8">
        <v>23</v>
      </c>
      <c r="J599" s="8">
        <v>132</v>
      </c>
      <c r="K599" s="8">
        <v>145</v>
      </c>
      <c r="L599" s="16">
        <f>IF( 数据!L599&lt;=6,(数据!L599-1)*权重!B$48,              IF(数据!L599&lt;=12, 5*权重!B$48+(数据!L599-6)*权重!B$49,                              5*权重!B$48+6*权重!B$49+(数据!L599-12)*权重!B$51              )
 )</f>
        <v>3</v>
      </c>
      <c r="M599" s="16">
        <f>IF( 数据!M599&lt;=6,(数据!M599-1)*权重!C$48,              IF(数据!M599&lt;=12, 5*权重!C$48+(数据!M599-6)*权重!C$49,                              5*权重!C$48+6*权重!C$49+(数据!M599-12)*权重!C$51              )
 )</f>
        <v>1.7</v>
      </c>
      <c r="N599" s="16">
        <f>IF( 数据!N599&lt;=6,(数据!N599-1)*权重!D$48,              IF(数据!N599&lt;=12, 5*权重!D$48+(数据!N599-6)*权重!D$49,                              5*权重!D$48+6*权重!D$49+(数据!N599-12)*权重!D$51              )
 )</f>
        <v>-0.27999999999999992</v>
      </c>
      <c r="O599" s="16">
        <f>IF( 数据!O599&lt;=6,(数据!O599-1)*权重!E$48,              IF(数据!O599&lt;=12, 5*权重!E$48+(数据!O599-6)*权重!E$49,                              5*权重!E$48+6*权重!E$49+(数据!O599-12)*权重!E$51              )
 )</f>
        <v>0</v>
      </c>
      <c r="P599" s="16">
        <f>IF( 数据!P599&lt;=6,(数据!P599-1)*权重!F$48,              IF(数据!P599&lt;=12, 5*权重!F$48+(数据!P599-6)*权重!F$49,                              5*权重!F$48+6*权重!F$49+(数据!P599-12)*权重!F$51              )
 )</f>
        <v>-3.1166666666666663</v>
      </c>
      <c r="Q599" s="16">
        <f>IF( 数据!Q599&lt;=6,(数据!Q599-1)*权重!G$48,              IF(数据!Q599&lt;=12, 5*权重!G$48+(数据!Q599-6)*权重!G$49,                              5*权重!G$48+6*权重!G$49+(数据!Q599-12)*权重!G$51              )
 )</f>
        <v>0</v>
      </c>
      <c r="R599" s="16">
        <f>IF( 数据!R599&lt;=6,(数据!R599-1)*权重!H$48,              IF(数据!R599&lt;=12, 5*权重!H$48+(数据!R599-6)*权重!H$49,                              5*权重!H$48+6*权重!H$49+(数据!R599-12)*权重!H$51              )
 )</f>
        <v>0</v>
      </c>
      <c r="S599" s="16">
        <f>IF( 数据!S599&lt;=6,(数据!S599-1)*权重!I$48,              IF(数据!S599&lt;=12, 5*权重!I$48+(数据!S599-6)*权重!I$49,                              5*权重!I$48+6*权重!I$49+(数据!S599-12)*权重!I$51              )
 )</f>
        <v>12.133333333333333</v>
      </c>
      <c r="T599" s="16">
        <f>IF( 数据!T599&lt;=6,(数据!T599-1)*权重!J$48,              IF(数据!T599&lt;=12, 5*权重!J$48+(数据!T599-6)*权重!J$49,                              5*权重!J$48+6*权重!J$49+(数据!T599-12)*权重!J$51              )
 )</f>
        <v>0.29999999999999982</v>
      </c>
      <c r="U599" s="16">
        <f>IF( 数据!U599&lt;=6,(数据!U599-1)*权重!K$48,              IF(数据!U599&lt;=12, 5*权重!K$48+(数据!U599-6)*权重!K$49,                              5*权重!K$48+6*权重!K$49+(数据!U599-12)*权重!K$51              )
 )</f>
        <v>0</v>
      </c>
      <c r="V599" s="16">
        <f>IF( 数据!V599&lt;=6,(数据!V599-1)*权重!L$48,              IF(数据!V599&lt;=12, 5*权重!L$48+(数据!V599-6)*权重!L$49,                              5*权重!L$48+6*权重!L$49+(数据!V599-12)*权重!L$51              )
 )</f>
        <v>5.6666666666666679</v>
      </c>
      <c r="W599" s="16">
        <f>IF( 数据!W599&lt;=6,(数据!W599-1)*权重!M$48,              IF(数据!W599&lt;=12, 5*权重!M$48+(数据!W599-6)*权重!M$49,                              5*权重!M$48+6*权重!M$49+(数据!W599-12)*权重!M$51              )
 )</f>
        <v>-0.5</v>
      </c>
      <c r="X599" s="16">
        <f>IF( 数据!X599&lt;=6,(数据!X599-1)*权重!N$48,              IF(数据!X599&lt;=12, 5*权重!N$48+(数据!X599-6)*权重!N$49,                              5*权重!N$48+6*权重!N$49+(数据!X599-12)*权重!N$51              )
 )</f>
        <v>2.2666666666666666</v>
      </c>
      <c r="Y599" s="16">
        <f>IF( 数据!Y599&lt;=6,(数据!Y599-1)*权重!O$48,              IF(数据!Y599&lt;=12, 5*权重!O$48+(数据!Y599-6)*权重!O$49,                              5*权重!O$48+6*权重!O$49+(数据!Y599-12)*权重!O$51              )
 )</f>
        <v>1.45</v>
      </c>
      <c r="Z599" s="16">
        <f>IF( 数据!Z599&lt;=6,(数据!Z599-1)*权重!P$48,              IF(数据!Z599&lt;=10, 5*权重!P$48+(数据!Z599-4)*权重!P$50,                              5*权重!P$48+4*权重!P$50+(数据!Z599-10)*权重!P$52              )  )</f>
        <v>-1.6</v>
      </c>
      <c r="AA599" s="16">
        <f>IF( 数据!AA599&lt;=6,(数据!AA599-1)*权重!Q$48,              IF(数据!AA599&lt;=12, 5*权重!Q$48+(数据!AA599-6)*权重!Q$49,                              5*权重!Q$48+6*权重!Q$49+(数据!AA599-12)*权重!Q$51              )
 )</f>
        <v>5.166666666666667</v>
      </c>
      <c r="AB599" s="16">
        <f>IF( 数据!AB599&lt;=6,(数据!AB599-1)*权重!R$48,              IF(数据!AB599&lt;=10, 5*权重!R$48+(数据!AB599-4)*权重!R$50,                              5*权重!R$48+4*权重!R$50+(数据!AB599-10)*权重!R$52              )  )</f>
        <v>56</v>
      </c>
      <c r="AC599" s="16">
        <f>IF( 数据!AC599&lt;=6,(数据!AC599-1)*权重!S$48,              IF(数据!AC599&lt;=12, 5*权重!S$48+(数据!AC599-6)*权重!S$49,                              5*权重!S$48+6*权重!S$49+(数据!AC599-12)*权重!S$51              )
 )</f>
        <v>20.183333333333334</v>
      </c>
      <c r="AD599" s="16">
        <f>IF( 数据!AD599&lt;=6,(数据!AD599-1)*权重!T$48,              IF(数据!AD599&lt;=12, 5*权重!T$48+(数据!AD599-6)*权重!T$49,                              5*权重!T$48+6*权重!T$49+(数据!AD599-12)*权重!T$51              )
 )</f>
        <v>-0.86666666666666625</v>
      </c>
      <c r="AE599" s="16">
        <f>IF( 数据!AE599&lt;=6,(数据!AE599-1)*权重!U$48,              IF(数据!AE599&lt;=10, 5*权重!U$48+(数据!AE599-4)*权重!U$50,                              5*权重!U$48+4*权重!U$50+(数据!AE599-10)*权重!U$52              )  )</f>
        <v>-1.7999999999999994</v>
      </c>
      <c r="AF599" s="16">
        <f>IF( 数据!AF599&lt;=6,(数据!AF599-1)*权重!V$48,              IF(数据!AF599&lt;=10, 5*权重!V$48+(数据!AF599-4)*权重!V$50,                              5*权重!V$48+4*权重!V$50+(数据!AF599-10)*权重!V$52              )  )</f>
        <v>6.5625000000000009</v>
      </c>
      <c r="AG599" s="16">
        <f>IF( 数据!AG599&lt;=6,(数据!AG599-1)*权重!W$48,              IF(数据!AG599&lt;=12, 5*权重!W$48+(数据!AG599-6)*权重!W$49,                              5*权重!W$48+6*权重!W$49+(数据!AG599-12)*权重!W$51              )
 )</f>
        <v>3.75</v>
      </c>
      <c r="AH599" s="16">
        <f>IF( 数据!AH599&lt;=6,(数据!AH599-1)*权重!X$48,              IF(数据!AH599&lt;=10, 5*权重!X$48+(数据!AH599-4)*权重!X$50,                              5*权重!X$48+4*权重!X$50+(数据!AH599-10)*权重!X$52              )  )</f>
        <v>-4.9999999999999989E-2</v>
      </c>
      <c r="AI599" s="16">
        <f>IF( 数据!AI599&lt;=6,(数据!AI599-1)*权重!Y$48,              IF(数据!AI599&lt;=12, 5*权重!Y$48+(数据!AI599-6)*权重!Y$49,                              5*权重!Y$48+6*权重!Y$49+(数据!AI599-12)*权重!Y$51              )
 )</f>
        <v>0</v>
      </c>
      <c r="AJ599" s="16">
        <f>IF( 数据!AJ599&lt;=6,(数据!AJ599-1)*权重!Z$48,              IF(数据!AJ599&lt;=10, 5*权重!Z$48+(数据!AJ599-4)*权重!Z$50,                              5*权重!Z$48+4*权重!Z$50+(数据!AJ599-10)*权重!Z$52              )  )</f>
        <v>8.6625000000000014</v>
      </c>
      <c r="AK599" s="16">
        <f>IF( 数据!AK599&lt;=6,(数据!AK599-1)*权重!AA$48,              IF(数据!AK599&lt;=10, 5*权重!AA$48+(数据!AK599-4)*权重!AA$50,                              5*权重!AA$48+4*权重!AA$50+(数据!AK599-10)*权重!AA$52              )  )</f>
        <v>-1.4500000000000002</v>
      </c>
      <c r="AL599" s="16">
        <f>IF( 数据!AL599&lt;=6,(数据!AL599-1)*权重!AB$48,              IF(数据!AL599&lt;=12, 5*权重!AB$48+(数据!AL599-6)*权重!AB$49,                              5*权重!AB$48+6*权重!AB$49+(数据!AL599-12)*权重!AB$51              )
 )</f>
        <v>13.5</v>
      </c>
      <c r="AM599" s="16">
        <f>IF( 数据!AM599&lt;=6,(数据!AM599-1)*权重!AC$48,              IF(数据!AM599&lt;=12, 5*权重!AC$48+(数据!AM599-6)*权重!AC$49,                              5*权重!AC$48+6*权重!AC$49+(数据!AM599-12)*权重!AC$51              )
 )</f>
        <v>8.5</v>
      </c>
      <c r="AN599" s="16">
        <f>IF( 数据!AN599&lt;=6,(数据!AN599-1)*权重!AD$48,              IF(数据!AN599&lt;=12, 5*权重!AD$48+(数据!AN599-6)*权重!AD$49,                              5*权重!AD$48+6*权重!AD$49+(数据!AN599-12)*权重!AD$51              )
 )</f>
        <v>77.333333333333329</v>
      </c>
      <c r="AO599" s="16">
        <f>IF( 数据!AO599&lt;=6,(数据!AO599-1)*权重!AE$48,              IF(数据!AO599&lt;=12, 5*权重!AE$48+(数据!AO599-6)*权重!AE$49,                              5*权重!AE$48+6*权重!AE$49+(数据!AO599-12)*权重!AE$51              )
 )</f>
        <v>17.7</v>
      </c>
      <c r="AP599" s="16">
        <f>IF( 数据!AP599&lt;=6,(数据!AP599-1)*权重!AF$48,              IF(数据!AP599&lt;=12, 5*权重!AF$48+(数据!AP599-6)*权重!AF$49,                              5*权重!AF$48+6*权重!AF$49+(数据!AP599-12)*权重!AF$51              )
 )</f>
        <v>14.466666666666667</v>
      </c>
      <c r="AQ599" s="16">
        <f>IF( 数据!AQ599&lt;=6,(数据!AQ599-1)*权重!AG$48,              IF(数据!AQ599&lt;=12, 5*权重!AG$48+(数据!AQ599-6)*权重!AG$49,                              5*权重!AG$48+6*权重!AG$49+(数据!AQ599-12)*权重!AG$51              )
 )</f>
        <v>18.833333333333336</v>
      </c>
      <c r="AR599" s="16">
        <f>IF( 数据!AR599&lt;=6,(数据!AR599-1)*权重!AH$48,              IF(数据!AR599&lt;=12, 5*权重!AH$48+(数据!AR599-6)*权重!AH$49,                              5*权重!AH$48+6*权重!AH$49+(数据!AR599-12)*权重!AH$51              )
 )</f>
        <v>14.566666666666665</v>
      </c>
      <c r="AS599" s="16">
        <f>IF( 数据!AS599&lt;=6,(数据!AS599-1)*权重!AI$48,              IF(数据!AS599&lt;=12, 5*权重!AI$48+(数据!AS599-6)*权重!AI$49,                              5*权重!AI$48+6*权重!AI$49+(数据!AS599-12)*权重!AI$51              )
 )</f>
        <v>6.6500000000000012</v>
      </c>
      <c r="AT599" s="16">
        <f>IF( 数据!AT599&lt;=6,(数据!AT599-1)*权重!AJ$48,              IF(数据!AT599&lt;=12, 5*权重!AJ$48+(数据!AT599-6)*权重!AJ$49,                              5*权重!AJ$48+6*权重!AJ$49+(数据!AT599-12)*权重!AJ$51              )
 )</f>
        <v>71.875</v>
      </c>
      <c r="AU599" s="16">
        <f>IF( 数据!AU599&lt;=6,(数据!AU599-1)*权重!AK$48,              IF(数据!AU599&lt;=12, 5*权重!AK$48+(数据!AU599-6)*权重!AK$49,                              5*权重!AK$48+6*权重!AK$49+(数据!AU599-12)*权重!AK$51              )
 )</f>
        <v>14.499999999999998</v>
      </c>
      <c r="AV599" s="16">
        <f>IF( 数据!AV599&lt;=6,(数据!AV599-1)*权重!AL$48,              IF(数据!AV599&lt;=10, 5*权重!AL$48+(数据!AV599-4)*权重!AL$50,                              5*权重!AL$48+4*权重!AL$50+(数据!AV599-10)*权重!AL$52              )  )</f>
        <v>2.125</v>
      </c>
      <c r="AW599" s="16">
        <f>IF( 数据!AW599&lt;=6,(数据!AW599-1)*权重!AM$48,              IF(数据!AW599&lt;=10, 5*权重!AM$48+(数据!AW599-4)*权重!AM$50,                              5*权重!AM$48+4*权重!AM$50+(数据!AW599-10)*权重!AM$52              )  )</f>
        <v>3.0750000000000002</v>
      </c>
      <c r="AX599" s="16">
        <f>IF( 数据!AX599&lt;=6,(数据!AX599-1)*权重!AN$48,              IF(数据!AX599&lt;=10, 5*权重!AN$48+(数据!AX599-4)*权重!AN$50,                              5*权重!AN$48+4*权重!AN$50+(数据!AX599-10)*权重!AN$52              )  )</f>
        <v>21.237499999999997</v>
      </c>
      <c r="AY599" s="8">
        <v>1</v>
      </c>
      <c r="AZ599" s="8">
        <v>3</v>
      </c>
      <c r="BA599" s="8">
        <v>3</v>
      </c>
      <c r="BB599" s="8">
        <v>2</v>
      </c>
      <c r="BC599" s="8">
        <v>4</v>
      </c>
      <c r="BD599" s="8">
        <v>2</v>
      </c>
      <c r="BE599" s="8">
        <v>2</v>
      </c>
      <c r="BF599" s="8">
        <v>3</v>
      </c>
      <c r="BG599" s="8">
        <v>3</v>
      </c>
      <c r="BH599" s="8">
        <v>1</v>
      </c>
      <c r="BI599" s="8">
        <v>3</v>
      </c>
      <c r="BJ599" s="8" t="s">
        <v>26</v>
      </c>
      <c r="BK599" s="8" t="s">
        <v>20</v>
      </c>
      <c r="BL599" s="8">
        <v>15</v>
      </c>
      <c r="BM599" s="8" t="s">
        <v>26</v>
      </c>
      <c r="BN599" s="8"/>
      <c r="BO599" s="8">
        <v>2</v>
      </c>
      <c r="BP599" s="34">
        <v>47299</v>
      </c>
      <c r="BQ599" s="8" t="s">
        <v>21</v>
      </c>
      <c r="BR599" s="8" t="s">
        <v>156</v>
      </c>
    </row>
    <row r="600" spans="1:70" ht="15.5" thickBot="1" x14ac:dyDescent="0.35">
      <c r="A600" s="8" t="s">
        <v>26</v>
      </c>
      <c r="B600" s="16">
        <f t="shared" si="23"/>
        <v>419.84083333333331</v>
      </c>
      <c r="C600" s="8" t="s">
        <v>959</v>
      </c>
      <c r="D600" s="8" t="s">
        <v>154</v>
      </c>
      <c r="E600" s="33">
        <v>1</v>
      </c>
      <c r="F600" s="8">
        <v>0</v>
      </c>
      <c r="G600" s="8" t="s">
        <v>29</v>
      </c>
      <c r="H600" s="8" t="s">
        <v>960</v>
      </c>
      <c r="I600" s="8">
        <v>23</v>
      </c>
      <c r="J600" s="8">
        <v>145</v>
      </c>
      <c r="K600" s="8">
        <v>153</v>
      </c>
      <c r="L600" s="16">
        <f>IF( 数据!L600&lt;=6,(数据!L600-1)*权重!B$48,              IF(数据!L600&lt;=12, 5*权重!B$48+(数据!L600-6)*权重!B$49,                              5*权重!B$48+6*权重!B$49+(数据!L600-12)*权重!B$51              )
 )</f>
        <v>3.9333333333333331</v>
      </c>
      <c r="M600" s="16">
        <f>IF( 数据!M600&lt;=6,(数据!M600-1)*权重!C$48,              IF(数据!M600&lt;=12, 5*权重!C$48+(数据!M600-6)*权重!C$49,                              5*权重!C$48+6*权重!C$49+(数据!M600-12)*权重!C$51              )
 )</f>
        <v>2.166666666666667</v>
      </c>
      <c r="N600" s="16">
        <f>IF( 数据!N600&lt;=6,(数据!N600-1)*权重!D$48,              IF(数据!N600&lt;=12, 5*权重!D$48+(数据!N600-6)*权重!D$49,                              5*权重!D$48+6*权重!D$49+(数据!N600-12)*权重!D$51              )
 )</f>
        <v>-0.27999999999999992</v>
      </c>
      <c r="O600" s="16">
        <f>IF( 数据!O600&lt;=6,(数据!O600-1)*权重!E$48,              IF(数据!O600&lt;=12, 5*权重!E$48+(数据!O600-6)*权重!E$49,                              5*权重!E$48+6*权重!E$49+(数据!O600-12)*权重!E$51              )
 )</f>
        <v>0</v>
      </c>
      <c r="P600" s="16">
        <f>IF( 数据!P600&lt;=6,(数据!P600-1)*权重!F$48,              IF(数据!P600&lt;=12, 5*权重!F$48+(数据!P600-6)*权重!F$49,                              5*权重!F$48+6*权重!F$49+(数据!P600-12)*权重!F$51              )
 )</f>
        <v>-2.7333333333333329</v>
      </c>
      <c r="Q600" s="16">
        <f>IF( 数据!Q600&lt;=6,(数据!Q600-1)*权重!G$48,              IF(数据!Q600&lt;=12, 5*权重!G$48+(数据!Q600-6)*权重!G$49,                              5*权重!G$48+6*权重!G$49+(数据!Q600-12)*权重!G$51              )
 )</f>
        <v>0</v>
      </c>
      <c r="R600" s="16">
        <f>IF( 数据!R600&lt;=6,(数据!R600-1)*权重!H$48,              IF(数据!R600&lt;=12, 5*权重!H$48+(数据!R600-6)*权重!H$49,                              5*权重!H$48+6*权重!H$49+(数据!R600-12)*权重!H$51              )
 )</f>
        <v>0</v>
      </c>
      <c r="S600" s="16">
        <f>IF( 数据!S600&lt;=6,(数据!S600-1)*权重!I$48,              IF(数据!S600&lt;=12, 5*权重!I$48+(数据!S600-6)*权重!I$49,                              5*权重!I$48+6*权重!I$49+(数据!S600-12)*权重!I$51              )
 )</f>
        <v>16.566666666666666</v>
      </c>
      <c r="T600" s="16">
        <f>IF( 数据!T600&lt;=6,(数据!T600-1)*权重!J$48,              IF(数据!T600&lt;=12, 5*权重!J$48+(数据!T600-6)*权重!J$49,                              5*权重!J$48+6*权重!J$49+(数据!T600-12)*权重!J$51              )
 )</f>
        <v>1.2999999999999998</v>
      </c>
      <c r="U600" s="16">
        <f>IF( 数据!U600&lt;=6,(数据!U600-1)*权重!K$48,              IF(数据!U600&lt;=12, 5*权重!K$48+(数据!U600-6)*权重!K$49,                              5*权重!K$48+6*权重!K$49+(数据!U600-12)*权重!K$51              )
 )</f>
        <v>0</v>
      </c>
      <c r="V600" s="16">
        <f>IF( 数据!V600&lt;=6,(数据!V600-1)*权重!L$48,              IF(数据!V600&lt;=12, 5*权重!L$48+(数据!V600-6)*权重!L$49,                              5*权重!L$48+6*权重!L$49+(数据!V600-12)*权重!L$51              )
 )</f>
        <v>7.5000000000000009</v>
      </c>
      <c r="W600" s="16">
        <f>IF( 数据!W600&lt;=6,(数据!W600-1)*权重!M$48,              IF(数据!W600&lt;=12, 5*权重!M$48+(数据!W600-6)*权重!M$49,                              5*权重!M$48+6*权重!M$49+(数据!W600-12)*权重!M$51              )
 )</f>
        <v>0.76666666666666661</v>
      </c>
      <c r="X600" s="16">
        <f>IF( 数据!X600&lt;=6,(数据!X600-1)*权重!N$48,              IF(数据!X600&lt;=12, 5*权重!N$48+(数据!X600-6)*权重!N$49,                              5*权重!N$48+6*权重!N$49+(数据!X600-12)*权重!N$51              )
 )</f>
        <v>2.0499999999999998</v>
      </c>
      <c r="Y600" s="16">
        <f>IF( 数据!Y600&lt;=6,(数据!Y600-1)*权重!O$48,              IF(数据!Y600&lt;=12, 5*权重!O$48+(数据!Y600-6)*权重!O$49,                              5*权重!O$48+6*权重!O$49+(数据!Y600-12)*权重!O$51              )
 )</f>
        <v>1.7</v>
      </c>
      <c r="Z600" s="16">
        <f>IF( 数据!Z600&lt;=6,(数据!Z600-1)*权重!P$48,              IF(数据!Z600&lt;=10, 5*权重!P$48+(数据!Z600-4)*权重!P$50,                              5*权重!P$48+4*权重!P$50+(数据!Z600-10)*权重!P$52              )  )</f>
        <v>-1.0750000000000002</v>
      </c>
      <c r="AA600" s="16">
        <f>IF( 数据!AA600&lt;=6,(数据!AA600-1)*权重!Q$48,              IF(数据!AA600&lt;=12, 5*权重!Q$48+(数据!AA600-6)*权重!Q$49,                              5*权重!Q$48+6*权重!Q$49+(数据!AA600-12)*权重!Q$51              )
 )</f>
        <v>6.5</v>
      </c>
      <c r="AB600" s="16">
        <f>IF( 数据!AB600&lt;=6,(数据!AB600-1)*权重!R$48,              IF(数据!AB600&lt;=10, 5*权重!R$48+(数据!AB600-4)*权重!R$50,                              5*权重!R$48+4*权重!R$50+(数据!AB600-10)*权重!R$52              )  )</f>
        <v>56.75</v>
      </c>
      <c r="AC600" s="16">
        <f>IF( 数据!AC600&lt;=6,(数据!AC600-1)*权重!S$48,              IF(数据!AC600&lt;=12, 5*权重!S$48+(数据!AC600-6)*权重!S$49,                              5*权重!S$48+6*权重!S$49+(数据!AC600-12)*权重!S$51              )
 )</f>
        <v>20.866666666666667</v>
      </c>
      <c r="AD600" s="16">
        <f>IF( 数据!AD600&lt;=6,(数据!AD600-1)*权重!T$48,              IF(数据!AD600&lt;=12, 5*权重!T$48+(数据!AD600-6)*权重!T$49,                              5*权重!T$48+6*权重!T$49+(数据!AD600-12)*权重!T$51              )
 )</f>
        <v>-0.86666666666666625</v>
      </c>
      <c r="AE600" s="16">
        <f>IF( 数据!AE600&lt;=6,(数据!AE600-1)*权重!U$48,              IF(数据!AE600&lt;=10, 5*权重!U$48+(数据!AE600-4)*权重!U$50,                              5*权重!U$48+4*权重!U$50+(数据!AE600-10)*权重!U$52              )  )</f>
        <v>-2.7249999999999996</v>
      </c>
      <c r="AF600" s="16">
        <f>IF( 数据!AF600&lt;=6,(数据!AF600-1)*权重!V$48,              IF(数据!AF600&lt;=10, 5*权重!V$48+(数据!AF600-4)*权重!V$50,                              5*权重!V$48+4*权重!V$50+(数据!AF600-10)*权重!V$52              )  )</f>
        <v>7.0875000000000004</v>
      </c>
      <c r="AG600" s="16">
        <f>IF( 数据!AG600&lt;=6,(数据!AG600-1)*权重!W$48,              IF(数据!AG600&lt;=12, 5*权重!W$48+(数据!AG600-6)*权重!W$49,                              5*权重!W$48+6*权重!W$49+(数据!AG600-12)*权重!W$51              )
 )</f>
        <v>3.3</v>
      </c>
      <c r="AH600" s="16">
        <f>IF( 数据!AH600&lt;=6,(数据!AH600-1)*权重!X$48,              IF(数据!AH600&lt;=10, 5*权重!X$48+(数据!AH600-4)*权重!X$50,                              5*权重!X$48+4*权重!X$50+(数据!AH600-10)*权重!X$52              )  )</f>
        <v>-4.9999999999999989E-2</v>
      </c>
      <c r="AI600" s="16">
        <f>IF( 数据!AI600&lt;=6,(数据!AI600-1)*权重!Y$48,              IF(数据!AI600&lt;=12, 5*权重!Y$48+(数据!AI600-6)*权重!Y$49,                              5*权重!Y$48+6*权重!Y$49+(数据!AI600-12)*权重!Y$51              )
 )</f>
        <v>0.53333333333333333</v>
      </c>
      <c r="AJ600" s="16">
        <f>IF( 数据!AJ600&lt;=6,(数据!AJ600-1)*权重!Z$48,              IF(数据!AJ600&lt;=10, 5*权重!Z$48+(数据!AJ600-4)*权重!Z$50,                              5*权重!Z$48+4*权重!Z$50+(数据!AJ600-10)*权重!Z$52              )  )</f>
        <v>8.0750000000000011</v>
      </c>
      <c r="AK600" s="16">
        <f>IF( 数据!AK600&lt;=6,(数据!AK600-1)*权重!AA$48,              IF(数据!AK600&lt;=10, 5*权重!AA$48+(数据!AK600-4)*权重!AA$50,                              5*权重!AA$48+4*权重!AA$50+(数据!AK600-10)*权重!AA$52              )  )</f>
        <v>-1.1000000000000001</v>
      </c>
      <c r="AL600" s="16">
        <f>IF( 数据!AL600&lt;=6,(数据!AL600-1)*权重!AB$48,              IF(数据!AL600&lt;=12, 5*权重!AB$48+(数据!AL600-6)*权重!AB$49,                              5*权重!AB$48+6*权重!AB$49+(数据!AL600-12)*权重!AB$51              )
 )</f>
        <v>14.4</v>
      </c>
      <c r="AM600" s="16">
        <f>IF( 数据!AM600&lt;=6,(数据!AM600-1)*权重!AC$48,              IF(数据!AM600&lt;=12, 5*权重!AC$48+(数据!AM600-6)*权重!AC$49,                              5*权重!AC$48+6*权重!AC$49+(数据!AM600-12)*权重!AC$51              )
 )</f>
        <v>8.5</v>
      </c>
      <c r="AN600" s="16">
        <f>IF( 数据!AN600&lt;=6,(数据!AN600-1)*权重!AD$48,              IF(数据!AN600&lt;=12, 5*权重!AD$48+(数据!AN600-6)*权重!AD$49,                              5*权重!AD$48+6*权重!AD$49+(数据!AN600-12)*权重!AD$51              )
 )</f>
        <v>77.333333333333329</v>
      </c>
      <c r="AO600" s="16">
        <f>IF( 数据!AO600&lt;=6,(数据!AO600-1)*权重!AE$48,              IF(数据!AO600&lt;=12, 5*权重!AE$48+(数据!AO600-6)*权重!AE$49,                              5*权重!AE$48+6*权重!AE$49+(数据!AO600-12)*权重!AE$51              )
 )</f>
        <v>6.9666666666666668</v>
      </c>
      <c r="AP600" s="16">
        <f>IF( 数据!AP600&lt;=6,(数据!AP600-1)*权重!AF$48,              IF(数据!AP600&lt;=12, 5*权重!AF$48+(数据!AP600-6)*权重!AF$49,                              5*权重!AF$48+6*权重!AF$49+(数据!AP600-12)*权重!AF$51              )
 )</f>
        <v>16.399999999999999</v>
      </c>
      <c r="AQ600" s="16">
        <f>IF( 数据!AQ600&lt;=6,(数据!AQ600-1)*权重!AG$48,              IF(数据!AQ600&lt;=12, 5*权重!AG$48+(数据!AQ600-6)*权重!AG$49,                              5*权重!AG$48+6*权重!AG$49+(数据!AQ600-12)*权重!AG$51              )
 )</f>
        <v>19.350000000000001</v>
      </c>
      <c r="AR600" s="16">
        <f>IF( 数据!AR600&lt;=6,(数据!AR600-1)*权重!AH$48,              IF(数据!AR600&lt;=12, 5*权重!AH$48+(数据!AR600-6)*权重!AH$49,                              5*权重!AH$48+6*权重!AH$49+(数据!AR600-12)*权重!AH$51              )
 )</f>
        <v>16.899999999999999</v>
      </c>
      <c r="AS600" s="16">
        <f>IF( 数据!AS600&lt;=6,(数据!AS600-1)*权重!AI$48,              IF(数据!AS600&lt;=12, 5*权重!AI$48+(数据!AS600-6)*权重!AI$49,                              5*权重!AI$48+6*权重!AI$49+(数据!AS600-12)*权重!AI$51              )
 )</f>
        <v>5.7000000000000011</v>
      </c>
      <c r="AT600" s="16">
        <f>IF( 数据!AT600&lt;=6,(数据!AT600-1)*权重!AJ$48,              IF(数据!AT600&lt;=12, 5*权重!AJ$48+(数据!AT600-6)*权重!AJ$49,                              5*权重!AJ$48+6*权重!AJ$49+(数据!AT600-12)*权重!AJ$51              )
 )</f>
        <v>81.625</v>
      </c>
      <c r="AU600" s="16">
        <f>IF( 数据!AU600&lt;=6,(数据!AU600-1)*权重!AK$48,              IF(数据!AU600&lt;=12, 5*权重!AK$48+(数据!AU600-6)*权重!AK$49,                              5*权重!AK$48+6*权重!AK$49+(数据!AU600-12)*权重!AK$51              )
 )</f>
        <v>13.899999999999999</v>
      </c>
      <c r="AV600" s="16">
        <f>IF( 数据!AV600&lt;=6,(数据!AV600-1)*权重!AL$48,              IF(数据!AV600&lt;=10, 5*权重!AL$48+(数据!AV600-4)*权重!AL$50,                              5*权重!AL$48+4*权重!AL$50+(数据!AV600-10)*权重!AL$52              )  )</f>
        <v>2.9749999999999996</v>
      </c>
      <c r="AW600" s="16">
        <f>IF( 数据!AW600&lt;=6,(数据!AW600-1)*权重!AM$48,              IF(数据!AW600&lt;=10, 5*权重!AM$48+(数据!AW600-4)*权重!AM$50,                              5*权重!AM$48+4*权重!AM$50+(数据!AW600-10)*权重!AM$52              )  )</f>
        <v>3.45</v>
      </c>
      <c r="AX600" s="16">
        <f>IF( 数据!AX600&lt;=6,(数据!AX600-1)*权重!AN$48,              IF(数据!AX600&lt;=10, 5*权重!AN$48+(数据!AX600-4)*权重!AN$50,                              5*权重!AN$48+4*权重!AN$50+(数据!AX600-10)*权重!AN$52              )  )</f>
        <v>22.074999999999999</v>
      </c>
      <c r="AY600" s="8">
        <v>3</v>
      </c>
      <c r="AZ600" s="8">
        <v>2</v>
      </c>
      <c r="BA600" s="8">
        <v>2</v>
      </c>
      <c r="BB600" s="8">
        <v>1</v>
      </c>
      <c r="BC600" s="8">
        <v>3</v>
      </c>
      <c r="BD600" s="8">
        <v>1</v>
      </c>
      <c r="BE600" s="8">
        <v>1</v>
      </c>
      <c r="BF600" s="8">
        <v>2</v>
      </c>
      <c r="BG600" s="8">
        <v>2</v>
      </c>
      <c r="BH600" s="8">
        <v>2</v>
      </c>
      <c r="BI600" s="8">
        <v>2</v>
      </c>
      <c r="BJ600" s="8" t="s">
        <v>26</v>
      </c>
      <c r="BK600" s="8" t="s">
        <v>20</v>
      </c>
      <c r="BL600" s="8">
        <v>13</v>
      </c>
      <c r="BM600" s="8" t="s">
        <v>26</v>
      </c>
      <c r="BN600" s="8"/>
      <c r="BO600" s="8">
        <v>6</v>
      </c>
      <c r="BP600" s="34">
        <v>47664</v>
      </c>
      <c r="BQ600" s="8" t="s">
        <v>21</v>
      </c>
      <c r="BR600" s="8" t="s">
        <v>156</v>
      </c>
    </row>
    <row r="601" spans="1:70" ht="15.5" thickBot="1" x14ac:dyDescent="0.35">
      <c r="A601" s="8" t="s">
        <v>26</v>
      </c>
      <c r="B601" s="16">
        <f t="shared" si="23"/>
        <v>411.60333333333335</v>
      </c>
      <c r="C601" s="8" t="s">
        <v>961</v>
      </c>
      <c r="D601" s="8" t="s">
        <v>154</v>
      </c>
      <c r="E601" s="33">
        <v>1</v>
      </c>
      <c r="F601" s="8">
        <v>0</v>
      </c>
      <c r="G601" s="8" t="s">
        <v>157</v>
      </c>
      <c r="H601" s="8" t="s">
        <v>369</v>
      </c>
      <c r="I601" s="8">
        <v>20</v>
      </c>
      <c r="J601" s="8">
        <v>124</v>
      </c>
      <c r="K601" s="8">
        <v>151</v>
      </c>
      <c r="L601" s="16">
        <f>IF( 数据!L601&lt;=6,(数据!L601-1)*权重!B$48,              IF(数据!L601&lt;=12, 5*权重!B$48+(数据!L601-6)*权重!B$49,                              5*权重!B$48+6*权重!B$49+(数据!L601-12)*权重!B$51              )
 )</f>
        <v>3.1666666666666665</v>
      </c>
      <c r="M601" s="16">
        <f>IF( 数据!M601&lt;=6,(数据!M601-1)*权重!C$48,              IF(数据!M601&lt;=12, 5*权重!C$48+(数据!M601-6)*权重!C$49,                              5*权重!C$48+6*权重!C$49+(数据!M601-12)*权重!C$51              )
 )</f>
        <v>0.90000000000000013</v>
      </c>
      <c r="N601" s="16">
        <f>IF( 数据!N601&lt;=6,(数据!N601-1)*权重!D$48,              IF(数据!N601&lt;=12, 5*权重!D$48+(数据!N601-6)*权重!D$49,                              5*权重!D$48+6*权重!D$49+(数据!N601-12)*权重!D$51              )
 )</f>
        <v>-0.82999999999999985</v>
      </c>
      <c r="O601" s="16">
        <f>IF( 数据!O601&lt;=6,(数据!O601-1)*权重!E$48,              IF(数据!O601&lt;=12, 5*权重!E$48+(数据!O601-6)*权重!E$49,                              5*权重!E$48+6*权重!E$49+(数据!O601-12)*权重!E$51              )
 )</f>
        <v>0</v>
      </c>
      <c r="P601" s="16">
        <f>IF( 数据!P601&lt;=6,(数据!P601-1)*权重!F$48,              IF(数据!P601&lt;=12, 5*权重!F$48+(数据!P601-6)*权重!F$49,                              5*权重!F$48+6*权重!F$49+(数据!P601-12)*权重!F$51              )
 )</f>
        <v>-3.1166666666666663</v>
      </c>
      <c r="Q601" s="16">
        <f>IF( 数据!Q601&lt;=6,(数据!Q601-1)*权重!G$48,              IF(数据!Q601&lt;=12, 5*权重!G$48+(数据!Q601-6)*权重!G$49,                              5*权重!G$48+6*权重!G$49+(数据!Q601-12)*权重!G$51              )
 )</f>
        <v>0</v>
      </c>
      <c r="R601" s="16">
        <f>IF( 数据!R601&lt;=6,(数据!R601-1)*权重!H$48,              IF(数据!R601&lt;=12, 5*权重!H$48+(数据!R601-6)*权重!H$49,                              5*权重!H$48+6*权重!H$49+(数据!R601-12)*权重!H$51              )
 )</f>
        <v>0</v>
      </c>
      <c r="S601" s="16">
        <f>IF( 数据!S601&lt;=6,(数据!S601-1)*权重!I$48,              IF(数据!S601&lt;=12, 5*权重!I$48+(数据!S601-6)*权重!I$49,                              5*权重!I$48+6*权重!I$49+(数据!S601-12)*权重!I$51              )
 )</f>
        <v>16.566666666666666</v>
      </c>
      <c r="T601" s="16">
        <f>IF( 数据!T601&lt;=6,(数据!T601-1)*权重!J$48,              IF(数据!T601&lt;=12, 5*权重!J$48+(数据!T601-6)*权重!J$49,                              5*权重!J$48+6*权重!J$49+(数据!T601-12)*权重!J$51              )
 )</f>
        <v>1.0333333333333332</v>
      </c>
      <c r="U601" s="16">
        <f>IF( 数据!U601&lt;=6,(数据!U601-1)*权重!K$48,              IF(数据!U601&lt;=12, 5*权重!K$48+(数据!U601-6)*权重!K$49,                              5*权重!K$48+6*权重!K$49+(数据!U601-12)*权重!K$51              )
 )</f>
        <v>0</v>
      </c>
      <c r="V601" s="16">
        <f>IF( 数据!V601&lt;=6,(数据!V601-1)*权重!L$48,              IF(数据!V601&lt;=12, 5*权重!L$48+(数据!V601-6)*权重!L$49,                              5*权重!L$48+6*权重!L$49+(数据!V601-12)*权重!L$51              )
 )</f>
        <v>6.4</v>
      </c>
      <c r="W601" s="16">
        <f>IF( 数据!W601&lt;=6,(数据!W601-1)*权重!M$48,              IF(数据!W601&lt;=12, 5*权重!M$48+(数据!W601-6)*权重!M$49,                              5*权重!M$48+6*权重!M$49+(数据!W601-12)*权重!M$51              )
 )</f>
        <v>-0.5</v>
      </c>
      <c r="X601" s="16">
        <f>IF( 数据!X601&lt;=6,(数据!X601-1)*权重!N$48,              IF(数据!X601&lt;=12, 5*权重!N$48+(数据!X601-6)*权重!N$49,                              5*权重!N$48+6*权重!N$49+(数据!X601-12)*权重!N$51              )
 )</f>
        <v>2.2999999999999998</v>
      </c>
      <c r="Y601" s="16">
        <f>IF( 数据!Y601&lt;=6,(数据!Y601-1)*权重!O$48,              IF(数据!Y601&lt;=12, 5*权重!O$48+(数据!Y601-6)*权重!O$49,                              5*权重!O$48+6*权重!O$49+(数据!Y601-12)*权重!O$51              )
 )</f>
        <v>1.5333333333333332</v>
      </c>
      <c r="Z601" s="16">
        <f>IF( 数据!Z601&lt;=6,(数据!Z601-1)*权重!P$48,              IF(数据!Z601&lt;=10, 5*权重!P$48+(数据!Z601-4)*权重!P$50,                              5*权重!P$48+4*权重!P$50+(数据!Z601-10)*权重!P$52              )  )</f>
        <v>-1.6</v>
      </c>
      <c r="AA601" s="16">
        <f>IF( 数据!AA601&lt;=6,(数据!AA601-1)*权重!Q$48,              IF(数据!AA601&lt;=12, 5*权重!Q$48+(数据!AA601-6)*权重!Q$49,                              5*权重!Q$48+6*权重!Q$49+(数据!AA601-12)*权重!Q$51              )
 )</f>
        <v>4.9333333333333327</v>
      </c>
      <c r="AB601" s="16">
        <f>IF( 数据!AB601&lt;=6,(数据!AB601-1)*权重!R$48,              IF(数据!AB601&lt;=10, 5*权重!R$48+(数据!AB601-4)*权重!R$50,                              5*权重!R$48+4*权重!R$50+(数据!AB601-10)*权重!R$52              )  )</f>
        <v>56</v>
      </c>
      <c r="AC601" s="16">
        <f>IF( 数据!AC601&lt;=6,(数据!AC601-1)*权重!S$48,              IF(数据!AC601&lt;=12, 5*权重!S$48+(数据!AC601-6)*权重!S$49,                              5*权重!S$48+6*权重!S$49+(数据!AC601-12)*权重!S$51              )
 )</f>
        <v>19.5</v>
      </c>
      <c r="AD601" s="16">
        <f>IF( 数据!AD601&lt;=6,(数据!AD601-1)*权重!T$48,              IF(数据!AD601&lt;=12, 5*权重!T$48+(数据!AD601-6)*权重!T$49,                              5*权重!T$48+6*权重!T$49+(数据!AD601-12)*权重!T$51              )
 )</f>
        <v>-1.5999999999999996</v>
      </c>
      <c r="AE601" s="16">
        <f>IF( 数据!AE601&lt;=6,(数据!AE601-1)*权重!U$48,              IF(数据!AE601&lt;=10, 5*权重!U$48+(数据!AE601-4)*权重!U$50,                              5*权重!U$48+4*权重!U$50+(数据!AE601-10)*权重!U$52              )  )</f>
        <v>-2.1999999999999993</v>
      </c>
      <c r="AF601" s="16">
        <f>IF( 数据!AF601&lt;=6,(数据!AF601-1)*权重!V$48,              IF(数据!AF601&lt;=10, 5*权重!V$48+(数据!AF601-4)*权重!V$50,                              5*权重!V$48+4*权重!V$50+(数据!AF601-10)*权重!V$52              )  )</f>
        <v>6.75</v>
      </c>
      <c r="AG601" s="16">
        <f>IF( 数据!AG601&lt;=6,(数据!AG601-1)*权重!W$48,              IF(数据!AG601&lt;=12, 5*权重!W$48+(数据!AG601-6)*权重!W$49,                              5*权重!W$48+6*权重!W$49+(数据!AG601-12)*权重!W$51              )
 )</f>
        <v>4.4000000000000004</v>
      </c>
      <c r="AH601" s="16">
        <f>IF( 数据!AH601&lt;=6,(数据!AH601-1)*权重!X$48,              IF(数据!AH601&lt;=10, 5*权重!X$48+(数据!AH601-4)*权重!X$50,                              5*权重!X$48+4*权重!X$50+(数据!AH601-10)*权重!X$52              )  )</f>
        <v>-0.27500000000000002</v>
      </c>
      <c r="AI601" s="16">
        <f>IF( 数据!AI601&lt;=6,(数据!AI601-1)*权重!Y$48,              IF(数据!AI601&lt;=12, 5*权重!Y$48+(数据!AI601-6)*权重!Y$49,                              5*权重!Y$48+6*权重!Y$49+(数据!AI601-12)*权重!Y$51              )
 )</f>
        <v>0</v>
      </c>
      <c r="AJ601" s="16">
        <f>IF( 数据!AJ601&lt;=6,(数据!AJ601-1)*权重!Z$48,              IF(数据!AJ601&lt;=10, 5*权重!Z$48+(数据!AJ601-4)*权重!Z$50,                              5*权重!Z$48+4*权重!Z$50+(数据!AJ601-10)*权重!Z$52              )  )</f>
        <v>9.8375000000000004</v>
      </c>
      <c r="AK601" s="16">
        <f>IF( 数据!AK601&lt;=6,(数据!AK601-1)*权重!AA$48,              IF(数据!AK601&lt;=10, 5*权重!AA$48+(数据!AK601-4)*权重!AA$50,                              5*权重!AA$48+4*权重!AA$50+(数据!AK601-10)*权重!AA$52              )  )</f>
        <v>-1.1000000000000001</v>
      </c>
      <c r="AL601" s="16">
        <f>IF( 数据!AL601&lt;=6,(数据!AL601-1)*权重!AB$48,              IF(数据!AL601&lt;=12, 5*权重!AB$48+(数据!AL601-6)*权重!AB$49,                              5*权重!AB$48+6*权重!AB$49+(数据!AL601-12)*权重!AB$51              )
 )</f>
        <v>12.6</v>
      </c>
      <c r="AM601" s="16">
        <f>IF( 数据!AM601&lt;=6,(数据!AM601-1)*权重!AC$48,              IF(数据!AM601&lt;=12, 5*权重!AC$48+(数据!AM601-6)*权重!AC$49,                              5*权重!AC$48+6*权重!AC$49+(数据!AM601-12)*权重!AC$51              )
 )</f>
        <v>9.2333333333333343</v>
      </c>
      <c r="AN601" s="16">
        <f>IF( 数据!AN601&lt;=6,(数据!AN601-1)*权重!AD$48,              IF(数据!AN601&lt;=12, 5*权重!AD$48+(数据!AN601-6)*权重!AD$49,                              5*权重!AD$48+6*权重!AD$49+(数据!AN601-12)*权重!AD$51              )
 )</f>
        <v>82.0625</v>
      </c>
      <c r="AO601" s="16">
        <f>IF( 数据!AO601&lt;=6,(数据!AO601-1)*权重!AE$48,              IF(数据!AO601&lt;=12, 5*权重!AE$48+(数据!AO601-6)*权重!AE$49,                              5*权重!AE$48+6*权重!AE$49+(数据!AO601-12)*权重!AE$51              )
 )</f>
        <v>6.9666666666666668</v>
      </c>
      <c r="AP601" s="16">
        <f>IF( 数据!AP601&lt;=6,(数据!AP601-1)*权重!AF$48,              IF(数据!AP601&lt;=12, 5*权重!AF$48+(数据!AP601-6)*权重!AF$49,                              5*权重!AF$48+6*权重!AF$49+(数据!AP601-12)*权重!AF$51              )
 )</f>
        <v>17.366666666666667</v>
      </c>
      <c r="AQ601" s="16">
        <f>IF( 数据!AQ601&lt;=6,(数据!AQ601-1)*权重!AG$48,              IF(数据!AQ601&lt;=12, 5*权重!AG$48+(数据!AQ601-6)*权重!AG$49,                              5*权重!AG$48+6*权重!AG$49+(数据!AQ601-12)*权重!AG$51              )
 )</f>
        <v>18.316666666666666</v>
      </c>
      <c r="AR601" s="16">
        <f>IF( 数据!AR601&lt;=6,(数据!AR601-1)*权重!AH$48,              IF(数据!AR601&lt;=12, 5*权重!AH$48+(数据!AR601-6)*权重!AH$49,                              5*权重!AH$48+6*权重!AH$49+(数据!AR601-12)*权重!AH$51              )
 )</f>
        <v>14.566666666666665</v>
      </c>
      <c r="AS601" s="16">
        <f>IF( 数据!AS601&lt;=6,(数据!AS601-1)*权重!AI$48,              IF(数据!AS601&lt;=12, 5*权重!AI$48+(数据!AS601-6)*权重!AI$49,                              5*权重!AI$48+6*权重!AI$49+(数据!AS601-12)*权重!AI$51              )
 )</f>
        <v>4.416666666666667</v>
      </c>
      <c r="AT601" s="16">
        <f>IF( 数据!AT601&lt;=6,(数据!AT601-1)*权重!AJ$48,              IF(数据!AT601&lt;=12, 5*权重!AJ$48+(数据!AT601-6)*权重!AJ$49,                              5*权重!AJ$48+6*权重!AJ$49+(数据!AT601-12)*权重!AJ$51              )
 )</f>
        <v>81.625</v>
      </c>
      <c r="AU601" s="16">
        <f>IF( 数据!AU601&lt;=6,(数据!AU601-1)*权重!AK$48,              IF(数据!AU601&lt;=12, 5*权重!AK$48+(数据!AU601-6)*权重!AK$49,                              5*权重!AK$48+6*权重!AK$49+(数据!AU601-12)*权重!AK$51              )
 )</f>
        <v>13.899999999999999</v>
      </c>
      <c r="AV601" s="16">
        <f>IF( 数据!AV601&lt;=6,(数据!AV601-1)*权重!AL$48,              IF(数据!AV601&lt;=10, 5*权重!AL$48+(数据!AV601-4)*权重!AL$50,                              5*权重!AL$48+4*权重!AL$50+(数据!AV601-10)*权重!AL$52              )  )</f>
        <v>2.5499999999999998</v>
      </c>
      <c r="AW601" s="16">
        <f>IF( 数据!AW601&lt;=6,(数据!AW601-1)*权重!AM$48,              IF(数据!AW601&lt;=10, 5*权重!AM$48+(数据!AW601-4)*权重!AM$50,                              5*权重!AM$48+4*权重!AM$50+(数据!AW601-10)*权重!AM$52              )  )</f>
        <v>3.8250000000000002</v>
      </c>
      <c r="AX601" s="16">
        <f>IF( 数据!AX601&lt;=6,(数据!AX601-1)*权重!AN$48,              IF(数据!AX601&lt;=10, 5*权重!AN$48+(数据!AX601-4)*权重!AN$50,                              5*权重!AN$48+4*权重!AN$50+(数据!AX601-10)*权重!AN$52              )  )</f>
        <v>22.074999999999999</v>
      </c>
      <c r="AY601" s="8">
        <v>2</v>
      </c>
      <c r="AZ601" s="8">
        <v>3</v>
      </c>
      <c r="BA601" s="8">
        <v>2</v>
      </c>
      <c r="BB601" s="8">
        <v>4</v>
      </c>
      <c r="BC601" s="8">
        <v>1</v>
      </c>
      <c r="BD601" s="8">
        <v>1</v>
      </c>
      <c r="BE601" s="8">
        <v>2</v>
      </c>
      <c r="BF601" s="8">
        <v>3</v>
      </c>
      <c r="BG601" s="8">
        <v>1</v>
      </c>
      <c r="BH601" s="8">
        <v>3</v>
      </c>
      <c r="BI601" s="8">
        <v>2</v>
      </c>
      <c r="BJ601" s="8" t="s">
        <v>26</v>
      </c>
      <c r="BK601" s="8" t="s">
        <v>20</v>
      </c>
      <c r="BL601" s="8">
        <v>14</v>
      </c>
      <c r="BM601" s="8" t="s">
        <v>26</v>
      </c>
      <c r="BN601" s="8"/>
      <c r="BO601" s="8" t="s">
        <v>26</v>
      </c>
      <c r="BP601" s="34">
        <v>47299</v>
      </c>
      <c r="BQ601" s="8" t="s">
        <v>21</v>
      </c>
      <c r="BR601" s="8" t="s">
        <v>156</v>
      </c>
    </row>
    <row r="602" spans="1:70" ht="15.5" thickBot="1" x14ac:dyDescent="0.35">
      <c r="A602" s="8" t="s">
        <v>26</v>
      </c>
      <c r="B602" s="16">
        <f t="shared" si="23"/>
        <v>410.79</v>
      </c>
      <c r="C602" s="8" t="s">
        <v>962</v>
      </c>
      <c r="D602" s="8" t="s">
        <v>154</v>
      </c>
      <c r="E602" s="33">
        <v>1</v>
      </c>
      <c r="F602" s="8">
        <v>0</v>
      </c>
      <c r="G602" s="8" t="s">
        <v>20</v>
      </c>
      <c r="H602" s="8" t="s">
        <v>963</v>
      </c>
      <c r="I602" s="8">
        <v>21</v>
      </c>
      <c r="J602" s="8">
        <v>145</v>
      </c>
      <c r="K602" s="8">
        <v>164</v>
      </c>
      <c r="L602" s="16">
        <f>IF( 数据!L602&lt;=6,(数据!L602-1)*权重!B$48,              IF(数据!L602&lt;=12, 5*权重!B$48+(数据!L602-6)*权重!B$49,                              5*权重!B$48+6*权重!B$49+(数据!L602-12)*权重!B$51              )
 )</f>
        <v>4.4000000000000004</v>
      </c>
      <c r="M602" s="16">
        <f>IF( 数据!M602&lt;=6,(数据!M602-1)*权重!C$48,              IF(数据!M602&lt;=12, 5*权重!C$48+(数据!M602-6)*权重!C$49,                              5*权重!C$48+6*权重!C$49+(数据!M602-12)*权重!C$51              )
 )</f>
        <v>0.5</v>
      </c>
      <c r="N602" s="16">
        <f>IF( 数据!N602&lt;=6,(数据!N602-1)*权重!D$48,              IF(数据!N602&lt;=12, 5*权重!D$48+(数据!N602-6)*权重!D$49,                              5*权重!D$48+6*权重!D$49+(数据!N602-12)*权重!D$51              )
 )</f>
        <v>0.25666666666666671</v>
      </c>
      <c r="O602" s="16">
        <f>IF( 数据!O602&lt;=6,(数据!O602-1)*权重!E$48,              IF(数据!O602&lt;=12, 5*权重!E$48+(数据!O602-6)*权重!E$49,                              5*权重!E$48+6*权重!E$49+(数据!O602-12)*权重!E$51              )
 )</f>
        <v>0</v>
      </c>
      <c r="P602" s="16">
        <f>IF( 数据!P602&lt;=6,(数据!P602-1)*权重!F$48,              IF(数据!P602&lt;=12, 5*权重!F$48+(数据!P602-6)*权重!F$49,                              5*权重!F$48+6*权重!F$49+(数据!P602-12)*权重!F$51              )
 )</f>
        <v>-2.3499999999999996</v>
      </c>
      <c r="Q602" s="16">
        <f>IF( 数据!Q602&lt;=6,(数据!Q602-1)*权重!G$48,              IF(数据!Q602&lt;=12, 5*权重!G$48+(数据!Q602-6)*权重!G$49,                              5*权重!G$48+6*权重!G$49+(数据!Q602-12)*权重!G$51              )
 )</f>
        <v>0</v>
      </c>
      <c r="R602" s="16">
        <f>IF( 数据!R602&lt;=6,(数据!R602-1)*权重!H$48,              IF(数据!R602&lt;=12, 5*权重!H$48+(数据!R602-6)*权重!H$49,                              5*权重!H$48+6*权重!H$49+(数据!R602-12)*权重!H$51              )
 )</f>
        <v>0</v>
      </c>
      <c r="S602" s="16">
        <f>IF( 数据!S602&lt;=6,(数据!S602-1)*权重!I$48,              IF(数据!S602&lt;=12, 5*权重!I$48+(数据!S602-6)*权重!I$49,                              5*权重!I$48+6*权重!I$49+(数据!S602-12)*权重!I$51              )
 )</f>
        <v>22.033333333333331</v>
      </c>
      <c r="T602" s="16">
        <f>IF( 数据!T602&lt;=6,(数据!T602-1)*权重!J$48,              IF(数据!T602&lt;=12, 5*权重!J$48+(数据!T602-6)*权重!J$49,                              5*权重!J$48+6*权重!J$49+(数据!T602-12)*权重!J$51              )
 )</f>
        <v>0.29999999999999982</v>
      </c>
      <c r="U602" s="16">
        <f>IF( 数据!U602&lt;=6,(数据!U602-1)*权重!K$48,              IF(数据!U602&lt;=12, 5*权重!K$48+(数据!U602-6)*权重!K$49,                              5*权重!K$48+6*权重!K$49+(数据!U602-12)*权重!K$51              )
 )</f>
        <v>0</v>
      </c>
      <c r="V602" s="16">
        <f>IF( 数据!V602&lt;=6,(数据!V602-1)*权重!L$48,              IF(数据!V602&lt;=12, 5*权重!L$48+(数据!V602-6)*权重!L$49,                              5*权重!L$48+6*权重!L$49+(数据!V602-12)*权重!L$51              )
 )</f>
        <v>7.1333333333333346</v>
      </c>
      <c r="W602" s="16">
        <f>IF( 数据!W602&lt;=6,(数据!W602-1)*权重!M$48,              IF(数据!W602&lt;=12, 5*权重!M$48+(数据!W602-6)*权重!M$49,                              5*权重!M$48+6*权重!M$49+(数据!W602-12)*权重!M$51              )
 )</f>
        <v>0.76666666666666661</v>
      </c>
      <c r="X602" s="16">
        <f>IF( 数据!X602&lt;=6,(数据!X602-1)*权重!N$48,              IF(数据!X602&lt;=12, 5*权重!N$48+(数据!X602-6)*权重!N$49,                              5*权重!N$48+6*权重!N$49+(数据!X602-12)*权重!N$51              )
 )</f>
        <v>2.1333333333333333</v>
      </c>
      <c r="Y602" s="16">
        <f>IF( 数据!Y602&lt;=6,(数据!Y602-1)*权重!O$48,              IF(数据!Y602&lt;=12, 5*权重!O$48+(数据!Y602-6)*权重!O$49,                              5*权重!O$48+6*权重!O$49+(数据!Y602-12)*权重!O$51              )
 )</f>
        <v>1.45</v>
      </c>
      <c r="Z602" s="16">
        <f>IF( 数据!Z602&lt;=6,(数据!Z602-1)*权重!P$48,              IF(数据!Z602&lt;=10, 5*权重!P$48+(数据!Z602-4)*权重!P$50,                              5*权重!P$48+4*权重!P$50+(数据!Z602-10)*权重!P$52              )  )</f>
        <v>-0.72500000000000009</v>
      </c>
      <c r="AA602" s="16">
        <f>IF( 数据!AA602&lt;=6,(数据!AA602-1)*权重!Q$48,              IF(数据!AA602&lt;=12, 5*权重!Q$48+(数据!AA602-6)*权重!Q$49,                              5*权重!Q$48+6*权重!Q$49+(数据!AA602-12)*权重!Q$51              )
 )</f>
        <v>5.833333333333333</v>
      </c>
      <c r="AB602" s="16">
        <f>IF( 数据!AB602&lt;=6,(数据!AB602-1)*权重!R$48,              IF(数据!AB602&lt;=10, 5*权重!R$48+(数据!AB602-4)*权重!R$50,                              5*权重!R$48+4*权重!R$50+(数据!AB602-10)*权重!R$52              )  )</f>
        <v>56</v>
      </c>
      <c r="AC602" s="16">
        <f>IF( 数据!AC602&lt;=6,(数据!AC602-1)*权重!S$48,              IF(数据!AC602&lt;=12, 5*权重!S$48+(数据!AC602-6)*权重!S$49,                              5*权重!S$48+6*权重!S$49+(数据!AC602-12)*权重!S$51              )
 )</f>
        <v>19.5</v>
      </c>
      <c r="AD602" s="16">
        <f>IF( 数据!AD602&lt;=6,(数据!AD602-1)*权重!T$48,              IF(数据!AD602&lt;=12, 5*权重!T$48+(数据!AD602-6)*权重!T$49,                              5*权重!T$48+6*权重!T$49+(数据!AD602-12)*权重!T$51              )
 )</f>
        <v>-0.86666666666666625</v>
      </c>
      <c r="AE602" s="16">
        <f>IF( 数据!AE602&lt;=6,(数据!AE602-1)*权重!U$48,              IF(数据!AE602&lt;=10, 5*权重!U$48+(数据!AE602-4)*权重!U$50,                              5*权重!U$48+4*权重!U$50+(数据!AE602-10)*权重!U$52              )  )</f>
        <v>-2.7249999999999996</v>
      </c>
      <c r="AF602" s="16">
        <f>IF( 数据!AF602&lt;=6,(数据!AF602-1)*权重!V$48,              IF(数据!AF602&lt;=10, 5*权重!V$48+(数据!AF602-4)*权重!V$50,                              5*权重!V$48+4*权重!V$50+(数据!AF602-10)*权重!V$52              )  )</f>
        <v>7.3500000000000005</v>
      </c>
      <c r="AG602" s="16">
        <f>IF( 数据!AG602&lt;=6,(数据!AG602-1)*权重!W$48,              IF(数据!AG602&lt;=12, 5*权重!W$48+(数据!AG602-6)*权重!W$49,                              5*权重!W$48+6*权重!W$49+(数据!AG602-12)*权重!W$51              )
 )</f>
        <v>3.8999999999999995</v>
      </c>
      <c r="AH602" s="16">
        <f>IF( 数据!AH602&lt;=6,(数据!AH602-1)*权重!X$48,              IF(数据!AH602&lt;=10, 5*权重!X$48+(数据!AH602-4)*权重!X$50,                              5*权重!X$48+4*权重!X$50+(数据!AH602-10)*权重!X$52              )  )</f>
        <v>6.25E-2</v>
      </c>
      <c r="AI602" s="16">
        <f>IF( 数据!AI602&lt;=6,(数据!AI602-1)*权重!Y$48,              IF(数据!AI602&lt;=12, 5*权重!Y$48+(数据!AI602-6)*权重!Y$49,                              5*权重!Y$48+6*权重!Y$49+(数据!AI602-12)*权重!Y$51              )
 )</f>
        <v>0.8</v>
      </c>
      <c r="AJ602" s="16">
        <f>IF( 数据!AJ602&lt;=6,(数据!AJ602-1)*权重!Z$48,              IF(数据!AJ602&lt;=10, 5*权重!Z$48+(数据!AJ602-4)*权重!Z$50,                              5*权重!Z$48+4*权重!Z$50+(数据!AJ602-10)*权重!Z$52              )  )</f>
        <v>11.600000000000001</v>
      </c>
      <c r="AK602" s="16">
        <f>IF( 数据!AK602&lt;=6,(数据!AK602-1)*权重!AA$48,              IF(数据!AK602&lt;=10, 5*权重!AA$48+(数据!AK602-4)*权重!AA$50,                              5*权重!AA$48+4*权重!AA$50+(数据!AK602-10)*权重!AA$52              )  )</f>
        <v>-1.4500000000000002</v>
      </c>
      <c r="AL602" s="16">
        <f>IF( 数据!AL602&lt;=6,(数据!AL602-1)*权重!AB$48,              IF(数据!AL602&lt;=12, 5*权重!AB$48+(数据!AL602-6)*权重!AB$49,                              5*权重!AB$48+6*权重!AB$49+(数据!AL602-12)*权重!AB$51              )
 )</f>
        <v>14.4</v>
      </c>
      <c r="AM602" s="16">
        <f>IF( 数据!AM602&lt;=6,(数据!AM602-1)*权重!AC$48,              IF(数据!AM602&lt;=12, 5*权重!AC$48+(数据!AM602-6)*权重!AC$49,                              5*权重!AC$48+6*权重!AC$49+(数据!AM602-12)*权重!AC$51              )
 )</f>
        <v>9.6</v>
      </c>
      <c r="AN602" s="16">
        <f>IF( 数据!AN602&lt;=6,(数据!AN602-1)*权重!AD$48,              IF(数据!AN602&lt;=12, 5*权重!AD$48+(数据!AN602-6)*权重!AD$49,                              5*权重!AD$48+6*权重!AD$49+(数据!AN602-12)*权重!AD$51              )
 )</f>
        <v>72.604166666666671</v>
      </c>
      <c r="AO602" s="16">
        <f>IF( 数据!AO602&lt;=6,(数据!AO602-1)*权重!AE$48,              IF(数据!AO602&lt;=12, 5*权重!AE$48+(数据!AO602-6)*权重!AE$49,                              5*权重!AE$48+6*权重!AE$49+(数据!AO602-12)*权重!AE$51              )
 )</f>
        <v>6.9666666666666668</v>
      </c>
      <c r="AP602" s="16">
        <f>IF( 数据!AP602&lt;=6,(数据!AP602-1)*权重!AF$48,              IF(数据!AP602&lt;=12, 5*权重!AF$48+(数据!AP602-6)*权重!AF$49,                              5*权重!AF$48+6*权重!AF$49+(数据!AP602-12)*权重!AF$51              )
 )</f>
        <v>14.466666666666667</v>
      </c>
      <c r="AQ602" s="16">
        <f>IF( 数据!AQ602&lt;=6,(数据!AQ602-1)*权重!AG$48,              IF(数据!AQ602&lt;=12, 5*权重!AG$48+(数据!AQ602-6)*权重!AG$49,                              5*权重!AG$48+6*权重!AG$49+(数据!AQ602-12)*权重!AG$51              )
 )</f>
        <v>18.833333333333336</v>
      </c>
      <c r="AR602" s="16">
        <f>IF( 数据!AR602&lt;=6,(数据!AR602-1)*权重!AH$48,              IF(数据!AR602&lt;=12, 5*权重!AH$48+(数据!AR602-6)*权重!AH$49,                              5*权重!AH$48+6*权重!AH$49+(数据!AR602-12)*权重!AH$51              )
 )</f>
        <v>18.066666666666666</v>
      </c>
      <c r="AS602" s="16">
        <f>IF( 数据!AS602&lt;=6,(数据!AS602-1)*权重!AI$48,              IF(数据!AS602&lt;=12, 5*权重!AI$48+(数据!AS602-6)*权重!AI$49,                              5*权重!AI$48+6*权重!AI$49+(数据!AS602-12)*权重!AI$51              )
 )</f>
        <v>1.8500000000000005</v>
      </c>
      <c r="AT602" s="16">
        <f>IF( 数据!AT602&lt;=6,(数据!AT602-1)*权重!AJ$48,              IF(数据!AT602&lt;=12, 5*权重!AJ$48+(数据!AT602-6)*权重!AJ$49,                              5*权重!AJ$48+6*权重!AJ$49+(数据!AT602-12)*权重!AJ$51              )
 )</f>
        <v>76.75</v>
      </c>
      <c r="AU602" s="16">
        <f>IF( 数据!AU602&lt;=6,(数据!AU602-1)*权重!AK$48,              IF(数据!AU602&lt;=12, 5*权重!AK$48+(数据!AU602-6)*权重!AK$49,                              5*权重!AK$48+6*权重!AK$49+(数据!AU602-12)*权重!AK$51              )
 )</f>
        <v>13.899999999999999</v>
      </c>
      <c r="AV602" s="16">
        <f>IF( 数据!AV602&lt;=6,(数据!AV602-1)*权重!AL$48,              IF(数据!AV602&lt;=10, 5*权重!AL$48+(数据!AV602-4)*权重!AL$50,                              5*权重!AL$48+4*权重!AL$50+(数据!AV602-10)*权重!AL$52              )  )</f>
        <v>2.125</v>
      </c>
      <c r="AW602" s="16">
        <f>IF( 数据!AW602&lt;=6,(数据!AW602-1)*权重!AM$48,              IF(数据!AW602&lt;=10, 5*权重!AM$48+(数据!AW602-4)*权重!AM$50,                              5*权重!AM$48+4*权重!AM$50+(数据!AW602-10)*权重!AM$52              )  )</f>
        <v>3.8250000000000002</v>
      </c>
      <c r="AX602" s="16">
        <f>IF( 数据!AX602&lt;=6,(数据!AX602-1)*权重!AN$48,              IF(数据!AX602&lt;=10, 5*权重!AN$48+(数据!AX602-4)*权重!AN$50,                              5*权重!AN$48+4*权重!AN$50+(数据!AX602-10)*权重!AN$52              )  )</f>
        <v>21.5</v>
      </c>
      <c r="AY602" s="8">
        <v>3</v>
      </c>
      <c r="AZ602" s="8">
        <v>1</v>
      </c>
      <c r="BA602" s="8">
        <v>2</v>
      </c>
      <c r="BB602" s="8">
        <v>3</v>
      </c>
      <c r="BC602" s="8">
        <v>3</v>
      </c>
      <c r="BD602" s="8">
        <v>3</v>
      </c>
      <c r="BE602" s="8">
        <v>1</v>
      </c>
      <c r="BF602" s="8">
        <v>3</v>
      </c>
      <c r="BG602" s="8">
        <v>1</v>
      </c>
      <c r="BH602" s="8">
        <v>1</v>
      </c>
      <c r="BI602" s="8">
        <v>1</v>
      </c>
      <c r="BJ602" s="8" t="s">
        <v>26</v>
      </c>
      <c r="BK602" s="8" t="s">
        <v>20</v>
      </c>
      <c r="BL602" s="8">
        <v>13</v>
      </c>
      <c r="BM602" s="8" t="s">
        <v>26</v>
      </c>
      <c r="BN602" s="8"/>
      <c r="BO602" s="8">
        <v>5</v>
      </c>
      <c r="BP602" s="34">
        <v>46934</v>
      </c>
      <c r="BQ602" s="8" t="s">
        <v>21</v>
      </c>
      <c r="BR602" s="8" t="s">
        <v>156</v>
      </c>
    </row>
    <row r="603" spans="1:70" ht="15.5" thickBot="1" x14ac:dyDescent="0.35">
      <c r="A603" s="8" t="s">
        <v>26</v>
      </c>
      <c r="B603" s="16">
        <f t="shared" si="23"/>
        <v>402.31583333333339</v>
      </c>
      <c r="C603" s="8" t="s">
        <v>964</v>
      </c>
      <c r="D603" s="8" t="s">
        <v>154</v>
      </c>
      <c r="E603" s="33">
        <v>1</v>
      </c>
      <c r="F603" s="8">
        <v>0</v>
      </c>
      <c r="G603" s="8" t="s">
        <v>28</v>
      </c>
      <c r="H603" s="8" t="s">
        <v>463</v>
      </c>
      <c r="I603" s="8">
        <v>34</v>
      </c>
      <c r="J603" s="8">
        <v>136</v>
      </c>
      <c r="K603" s="8">
        <v>136</v>
      </c>
      <c r="L603" s="16">
        <f>IF( 数据!L603&lt;=6,(数据!L603-1)*权重!B$48,              IF(数据!L603&lt;=12, 5*权重!B$48+(数据!L603-6)*权重!B$49,                              5*权重!B$48+6*权重!B$49+(数据!L603-12)*权重!B$51              )
 )</f>
        <v>3.4666666666666668</v>
      </c>
      <c r="M603" s="16">
        <f>IF( 数据!M603&lt;=6,(数据!M603-1)*权重!C$48,              IF(数据!M603&lt;=12, 5*权重!C$48+(数据!M603-6)*权重!C$49,                              5*权重!C$48+6*权重!C$49+(数据!M603-12)*权重!C$51              )
 )</f>
        <v>0.5</v>
      </c>
      <c r="N603" s="16">
        <f>IF( 数据!N603&lt;=6,(数据!N603-1)*权重!D$48,              IF(数据!N603&lt;=12, 5*权重!D$48+(数据!N603-6)*权重!D$49,                              5*权重!D$48+6*权重!D$49+(数据!N603-12)*权重!D$51              )
 )</f>
        <v>-0.82999999999999985</v>
      </c>
      <c r="O603" s="16">
        <f>IF( 数据!O603&lt;=6,(数据!O603-1)*权重!E$48,              IF(数据!O603&lt;=12, 5*权重!E$48+(数据!O603-6)*权重!E$49,                              5*权重!E$48+6*权重!E$49+(数据!O603-12)*权重!E$51              )
 )</f>
        <v>0</v>
      </c>
      <c r="P603" s="16">
        <f>IF( 数据!P603&lt;=6,(数据!P603-1)*权重!F$48,              IF(数据!P603&lt;=12, 5*权重!F$48+(数据!P603-6)*权重!F$49,                              5*权重!F$48+6*权重!F$49+(数据!P603-12)*权重!F$51              )
 )</f>
        <v>-3.1166666666666663</v>
      </c>
      <c r="Q603" s="16">
        <f>IF( 数据!Q603&lt;=6,(数据!Q603-1)*权重!G$48,              IF(数据!Q603&lt;=12, 5*权重!G$48+(数据!Q603-6)*权重!G$49,                              5*权重!G$48+6*权重!G$49+(数据!Q603-12)*权重!G$51              )
 )</f>
        <v>0</v>
      </c>
      <c r="R603" s="16">
        <f>IF( 数据!R603&lt;=6,(数据!R603-1)*权重!H$48,              IF(数据!R603&lt;=12, 5*权重!H$48+(数据!R603-6)*权重!H$49,                              5*权重!H$48+6*权重!H$49+(数据!R603-12)*权重!H$51              )
 )</f>
        <v>0</v>
      </c>
      <c r="S603" s="16">
        <f>IF( 数据!S603&lt;=6,(数据!S603-1)*权重!I$48,              IF(数据!S603&lt;=12, 5*权重!I$48+(数据!S603-6)*权重!I$49,                              5*权重!I$48+6*权重!I$49+(数据!S603-12)*权重!I$51              )
 )</f>
        <v>15.2</v>
      </c>
      <c r="T603" s="16">
        <f>IF( 数据!T603&lt;=6,(数据!T603-1)*权重!J$48,              IF(数据!T603&lt;=12, 5*权重!J$48+(数据!T603-6)*权重!J$49,                              5*权重!J$48+6*权重!J$49+(数据!T603-12)*权重!J$51              )
 )</f>
        <v>0.79999999999999982</v>
      </c>
      <c r="U603" s="16">
        <f>IF( 数据!U603&lt;=6,(数据!U603-1)*权重!K$48,              IF(数据!U603&lt;=12, 5*权重!K$48+(数据!U603-6)*权重!K$49,                              5*权重!K$48+6*权重!K$49+(数据!U603-12)*权重!K$51              )
 )</f>
        <v>0</v>
      </c>
      <c r="V603" s="16">
        <f>IF( 数据!V603&lt;=6,(数据!V603-1)*权重!L$48,              IF(数据!V603&lt;=12, 5*权重!L$48+(数据!V603-6)*权重!L$49,                              5*权重!L$48+6*权重!L$49+(数据!V603-12)*权重!L$51              )
 )</f>
        <v>5.6666666666666679</v>
      </c>
      <c r="W603" s="16">
        <f>IF( 数据!W603&lt;=6,(数据!W603-1)*权重!M$48,              IF(数据!W603&lt;=12, 5*权重!M$48+(数据!W603-6)*权重!M$49,                              5*权重!M$48+6*权重!M$49+(数据!W603-12)*权重!M$51              )
 )</f>
        <v>0.1333333333333333</v>
      </c>
      <c r="X603" s="16">
        <f>IF( 数据!X603&lt;=6,(数据!X603-1)*权重!N$48,              IF(数据!X603&lt;=12, 5*权重!N$48+(数据!X603-6)*权重!N$49,                              5*权重!N$48+6*权重!N$49+(数据!X603-12)*权重!N$51              )
 )</f>
        <v>2.2166666666666663</v>
      </c>
      <c r="Y603" s="16">
        <f>IF( 数据!Y603&lt;=6,(数据!Y603-1)*权重!O$48,              IF(数据!Y603&lt;=12, 5*权重!O$48+(数据!Y603-6)*权重!O$49,                              5*权重!O$48+6*权重!O$49+(数据!Y603-12)*权重!O$51              )
 )</f>
        <v>1.45</v>
      </c>
      <c r="Z603" s="16">
        <f>IF( 数据!Z603&lt;=6,(数据!Z603-1)*权重!P$48,              IF(数据!Z603&lt;=10, 5*权重!P$48+(数据!Z603-4)*权重!P$50,                              5*权重!P$48+4*权重!P$50+(数据!Z603-10)*权重!P$52              )  )</f>
        <v>-1.7250000000000001</v>
      </c>
      <c r="AA603" s="16">
        <f>IF( 数据!AA603&lt;=6,(数据!AA603-1)*权重!Q$48,              IF(数据!AA603&lt;=12, 5*权重!Q$48+(数据!AA603-6)*权重!Q$49,                              5*权重!Q$48+6*权重!Q$49+(数据!AA603-12)*权重!Q$51              )
 )</f>
        <v>6.5</v>
      </c>
      <c r="AB603" s="16">
        <f>IF( 数据!AB603&lt;=6,(数据!AB603-1)*权重!R$48,              IF(数据!AB603&lt;=10, 5*权重!R$48+(数据!AB603-4)*权重!R$50,                              5*权重!R$48+4*权重!R$50+(数据!AB603-10)*权重!R$52              )  )</f>
        <v>57.5</v>
      </c>
      <c r="AC603" s="16">
        <f>IF( 数据!AC603&lt;=6,(数据!AC603-1)*权重!S$48,              IF(数据!AC603&lt;=12, 5*权重!S$48+(数据!AC603-6)*权重!S$49,                              5*权重!S$48+6*权重!S$49+(数据!AC603-12)*权重!S$51              )
 )</f>
        <v>19.5</v>
      </c>
      <c r="AD603" s="16">
        <f>IF( 数据!AD603&lt;=6,(数据!AD603-1)*权重!T$48,              IF(数据!AD603&lt;=12, 5*权重!T$48+(数据!AD603-6)*权重!T$49,                              5*权重!T$48+6*权重!T$49+(数据!AD603-12)*权重!T$51              )
 )</f>
        <v>-0.86666666666666625</v>
      </c>
      <c r="AE603" s="16">
        <f>IF( 数据!AE603&lt;=6,(数据!AE603-1)*权重!U$48,              IF(数据!AE603&lt;=10, 5*权重!U$48+(数据!AE603-4)*权重!U$50,                              5*权重!U$48+4*权重!U$50+(数据!AE603-10)*权重!U$52              )  )</f>
        <v>-1.3999999999999995</v>
      </c>
      <c r="AF603" s="16">
        <f>IF( 数据!AF603&lt;=6,(数据!AF603-1)*权重!V$48,              IF(数据!AF603&lt;=10, 5*权重!V$48+(数据!AF603-4)*权重!V$50,                              5*权重!V$48+4*权重!V$50+(数据!AF603-10)*权重!V$52              )  )</f>
        <v>6.75</v>
      </c>
      <c r="AG603" s="16">
        <f>IF( 数据!AG603&lt;=6,(数据!AG603-1)*权重!W$48,              IF(数据!AG603&lt;=12, 5*权重!W$48+(数据!AG603-6)*权重!W$49,                              5*权重!W$48+6*权重!W$49+(数据!AG603-12)*权重!W$51              )
 )</f>
        <v>5.05</v>
      </c>
      <c r="AH603" s="16">
        <f>IF( 数据!AH603&lt;=6,(数据!AH603-1)*权重!X$48,              IF(数据!AH603&lt;=10, 5*权重!X$48+(数据!AH603-4)*权重!X$50,                              5*权重!X$48+4*权重!X$50+(数据!AH603-10)*权重!X$52              )  )</f>
        <v>0.17500000000000004</v>
      </c>
      <c r="AI603" s="16">
        <f>IF( 数据!AI603&lt;=6,(数据!AI603-1)*权重!Y$48,              IF(数据!AI603&lt;=12, 5*权重!Y$48+(数据!AI603-6)*权重!Y$49,                              5*权重!Y$48+6*权重!Y$49+(数据!AI603-12)*权重!Y$51              )
 )</f>
        <v>0.26666666666666666</v>
      </c>
      <c r="AJ603" s="16">
        <f>IF( 数据!AJ603&lt;=6,(数据!AJ603-1)*权重!Z$48,              IF(数据!AJ603&lt;=10, 5*权重!Z$48+(数据!AJ603-4)*权重!Z$50,                              5*权重!Z$48+4*权重!Z$50+(数据!AJ603-10)*权重!Z$52              )  )</f>
        <v>9.25</v>
      </c>
      <c r="AK603" s="16">
        <f>IF( 数据!AK603&lt;=6,(数据!AK603-1)*权重!AA$48,              IF(数据!AK603&lt;=10, 5*权重!AA$48+(数据!AK603-4)*权重!AA$50,                              5*权重!AA$48+4*权重!AA$50+(数据!AK603-10)*权重!AA$52              )  )</f>
        <v>-1.2750000000000001</v>
      </c>
      <c r="AL603" s="16">
        <f>IF( 数据!AL603&lt;=6,(数据!AL603-1)*权重!AB$48,              IF(数据!AL603&lt;=12, 5*权重!AB$48+(数据!AL603-6)*权重!AB$49,                              5*权重!AB$48+6*权重!AB$49+(数据!AL603-12)*权重!AB$51              )
 )</f>
        <v>14.4</v>
      </c>
      <c r="AM603" s="16">
        <f>IF( 数据!AM603&lt;=6,(数据!AM603-1)*权重!AC$48,              IF(数据!AM603&lt;=12, 5*权重!AC$48+(数据!AM603-6)*权重!AC$49,                              5*权重!AC$48+6*权重!AC$49+(数据!AM603-12)*权重!AC$51              )
 )</f>
        <v>8.8666666666666671</v>
      </c>
      <c r="AN603" s="16">
        <f>IF( 数据!AN603&lt;=6,(数据!AN603-1)*权重!AD$48,              IF(数据!AN603&lt;=12, 5*权重!AD$48+(数据!AN603-6)*权重!AD$49,                              5*权重!AD$48+6*权重!AD$49+(数据!AN603-12)*权重!AD$51              )
 )</f>
        <v>77.333333333333329</v>
      </c>
      <c r="AO603" s="16">
        <f>IF( 数据!AO603&lt;=6,(数据!AO603-1)*权重!AE$48,              IF(数据!AO603&lt;=12, 5*权重!AE$48+(数据!AO603-6)*权重!AE$49,                              5*权重!AE$48+6*权重!AE$49+(数据!AO603-12)*权重!AE$51              )
 )</f>
        <v>5.5833333333333339</v>
      </c>
      <c r="AP603" s="16">
        <f>IF( 数据!AP603&lt;=6,(数据!AP603-1)*权重!AF$48,              IF(数据!AP603&lt;=12, 5*权重!AF$48+(数据!AP603-6)*权重!AF$49,                              5*权重!AF$48+6*权重!AF$49+(数据!AP603-12)*权重!AF$51              )
 )</f>
        <v>15.433333333333334</v>
      </c>
      <c r="AQ603" s="16">
        <f>IF( 数据!AQ603&lt;=6,(数据!AQ603-1)*权重!AG$48,              IF(数据!AQ603&lt;=12, 5*权重!AG$48+(数据!AQ603-6)*权重!AG$49,                              5*权重!AG$48+6*权重!AG$49+(数据!AQ603-12)*权重!AG$51              )
 )</f>
        <v>20.383333333333333</v>
      </c>
      <c r="AR603" s="16">
        <f>IF( 数据!AR603&lt;=6,(数据!AR603-1)*权重!AH$48,              IF(数据!AR603&lt;=12, 5*权重!AH$48+(数据!AR603-6)*权重!AH$49,                              5*权重!AH$48+6*权重!AH$49+(数据!AR603-12)*权重!AH$51              )
 )</f>
        <v>11.716666666666665</v>
      </c>
      <c r="AS603" s="16">
        <f>IF( 数据!AS603&lt;=6,(数据!AS603-1)*权重!AI$48,              IF(数据!AS603&lt;=12, 5*权重!AI$48+(数据!AS603-6)*权重!AI$49,                              5*权重!AI$48+6*权重!AI$49+(数据!AS603-12)*权重!AI$51              )
 )</f>
        <v>1.8500000000000005</v>
      </c>
      <c r="AT603" s="16">
        <f>IF( 数据!AT603&lt;=6,(数据!AT603-1)*权重!AJ$48,              IF(数据!AT603&lt;=12, 5*权重!AJ$48+(数据!AT603-6)*权重!AJ$49,                              5*权重!AJ$48+6*权重!AJ$49+(数据!AT603-12)*权重!AJ$51              )
 )</f>
        <v>76.75</v>
      </c>
      <c r="AU603" s="16">
        <f>IF( 数据!AU603&lt;=6,(数据!AU603-1)*权重!AK$48,              IF(数据!AU603&lt;=12, 5*权重!AK$48+(数据!AU603-6)*权重!AK$49,                              5*权重!AK$48+6*权重!AK$49+(数据!AU603-12)*权重!AK$51              )
 )</f>
        <v>15.099999999999998</v>
      </c>
      <c r="AV603" s="16">
        <f>IF( 数据!AV603&lt;=6,(数据!AV603-1)*权重!AL$48,              IF(数据!AV603&lt;=10, 5*权重!AL$48+(数据!AV603-4)*权重!AL$50,                              5*权重!AL$48+4*权重!AL$50+(数据!AV603-10)*权重!AL$52              )  )</f>
        <v>4.25</v>
      </c>
      <c r="AW603" s="16">
        <f>IF( 数据!AW603&lt;=6,(数据!AW603-1)*权重!AM$48,              IF(数据!AW603&lt;=10, 5*权重!AM$48+(数据!AW603-4)*权重!AM$50,                              5*权重!AM$48+4*权重!AM$50+(数据!AW603-10)*权重!AM$52              )  )</f>
        <v>4.2</v>
      </c>
      <c r="AX603" s="16">
        <f>IF( 数据!AX603&lt;=6,(数据!AX603-1)*权重!AN$48,              IF(数据!AX603&lt;=10, 5*权重!AN$48+(数据!AX603-4)*权重!AN$50,                              5*权重!AN$48+4*权重!AN$50+(数据!AX603-10)*权重!AN$52              )  )</f>
        <v>21.237499999999997</v>
      </c>
      <c r="AY603" s="8">
        <v>1</v>
      </c>
      <c r="AZ603" s="8">
        <v>3</v>
      </c>
      <c r="BA603" s="8">
        <v>2</v>
      </c>
      <c r="BB603" s="8">
        <v>3</v>
      </c>
      <c r="BC603" s="8">
        <v>1</v>
      </c>
      <c r="BD603" s="8">
        <v>3</v>
      </c>
      <c r="BE603" s="8">
        <v>2</v>
      </c>
      <c r="BF603" s="8">
        <v>3</v>
      </c>
      <c r="BG603" s="8">
        <v>1</v>
      </c>
      <c r="BH603" s="8">
        <v>1</v>
      </c>
      <c r="BI603" s="8">
        <v>1</v>
      </c>
      <c r="BJ603" s="8" t="s">
        <v>26</v>
      </c>
      <c r="BK603" s="8" t="s">
        <v>20</v>
      </c>
      <c r="BL603" s="8">
        <v>15</v>
      </c>
      <c r="BM603" s="8" t="s">
        <v>26</v>
      </c>
      <c r="BN603" s="8"/>
      <c r="BO603" s="8">
        <v>9</v>
      </c>
      <c r="BP603" s="34">
        <v>46203</v>
      </c>
      <c r="BQ603" s="8" t="s">
        <v>21</v>
      </c>
      <c r="BR603" s="8" t="s">
        <v>156</v>
      </c>
    </row>
    <row r="604" spans="1:70" ht="15.5" thickBot="1" x14ac:dyDescent="0.35">
      <c r="A604" s="8" t="s">
        <v>26</v>
      </c>
      <c r="B604" s="16">
        <f t="shared" si="23"/>
        <v>412.09916666666675</v>
      </c>
      <c r="C604" s="8" t="s">
        <v>965</v>
      </c>
      <c r="D604" s="8" t="s">
        <v>154</v>
      </c>
      <c r="E604" s="33">
        <v>1</v>
      </c>
      <c r="F604" s="8">
        <v>0</v>
      </c>
      <c r="G604" s="8" t="s">
        <v>33</v>
      </c>
      <c r="H604" s="8" t="s">
        <v>31</v>
      </c>
      <c r="I604" s="8">
        <v>28</v>
      </c>
      <c r="J604" s="8">
        <v>145</v>
      </c>
      <c r="K604" s="8">
        <v>147</v>
      </c>
      <c r="L604" s="16">
        <f>IF( 数据!L604&lt;=6,(数据!L604-1)*权重!B$48,              IF(数据!L604&lt;=12, 5*权重!B$48+(数据!L604-6)*权重!B$49,                              5*权重!B$48+6*权重!B$49+(数据!L604-12)*权重!B$51              )
 )</f>
        <v>4.4000000000000004</v>
      </c>
      <c r="M604" s="16">
        <f>IF( 数据!M604&lt;=6,(数据!M604-1)*权重!C$48,              IF(数据!M604&lt;=12, 5*权重!C$48+(数据!M604-6)*权重!C$49,                              5*权重!C$48+6*权重!C$49+(数据!M604-12)*权重!C$51              )
 )</f>
        <v>1.3</v>
      </c>
      <c r="N604" s="16">
        <f>IF( 数据!N604&lt;=6,(数据!N604-1)*权重!D$48,              IF(数据!N604&lt;=12, 5*权重!D$48+(数据!N604-6)*权重!D$49,                              5*权重!D$48+6*权重!D$49+(数据!N604-12)*权重!D$51              )
 )</f>
        <v>1.3699999999999999</v>
      </c>
      <c r="O604" s="16">
        <f>IF( 数据!O604&lt;=6,(数据!O604-1)*权重!E$48,              IF(数据!O604&lt;=12, 5*权重!E$48+(数据!O604-6)*权重!E$49,                              5*权重!E$48+6*权重!E$49+(数据!O604-12)*权重!E$51              )
 )</f>
        <v>0</v>
      </c>
      <c r="P604" s="16">
        <f>IF( 数据!P604&lt;=6,(数据!P604-1)*权重!F$48,              IF(数据!P604&lt;=12, 5*权重!F$48+(数据!P604-6)*权重!F$49,                              5*权重!F$48+6*权重!F$49+(数据!P604-12)*权重!F$51              )
 )</f>
        <v>-2.3499999999999996</v>
      </c>
      <c r="Q604" s="16">
        <f>IF( 数据!Q604&lt;=6,(数据!Q604-1)*权重!G$48,              IF(数据!Q604&lt;=12, 5*权重!G$48+(数据!Q604-6)*权重!G$49,                              5*权重!G$48+6*权重!G$49+(数据!Q604-12)*权重!G$51              )
 )</f>
        <v>0</v>
      </c>
      <c r="R604" s="16">
        <f>IF( 数据!R604&lt;=6,(数据!R604-1)*权重!H$48,              IF(数据!R604&lt;=12, 5*权重!H$48+(数据!R604-6)*权重!H$49,                              5*权重!H$48+6*权重!H$49+(数据!R604-12)*权重!H$51              )
 )</f>
        <v>0</v>
      </c>
      <c r="S604" s="16">
        <f>IF( 数据!S604&lt;=6,(数据!S604-1)*权重!I$48,              IF(数据!S604&lt;=12, 5*权重!I$48+(数据!S604-6)*权重!I$49,                              5*权重!I$48+6*权重!I$49+(数据!S604-12)*权重!I$51              )
 )</f>
        <v>12.133333333333333</v>
      </c>
      <c r="T604" s="16">
        <f>IF( 数据!T604&lt;=6,(数据!T604-1)*权重!J$48,              IF(数据!T604&lt;=12, 5*权重!J$48+(数据!T604-6)*权重!J$49,                              5*权重!J$48+6*权重!J$49+(数据!T604-12)*权重!J$51              )
 )</f>
        <v>1.2999999999999998</v>
      </c>
      <c r="U604" s="16">
        <f>IF( 数据!U604&lt;=6,(数据!U604-1)*权重!K$48,              IF(数据!U604&lt;=12, 5*权重!K$48+(数据!U604-6)*权重!K$49,                              5*权重!K$48+6*权重!K$49+(数据!U604-12)*权重!K$51              )
 )</f>
        <v>0</v>
      </c>
      <c r="V604" s="16">
        <f>IF( 数据!V604&lt;=6,(数据!V604-1)*权重!L$48,              IF(数据!V604&lt;=12, 5*权重!L$48+(数据!V604-6)*权重!L$49,                              5*权重!L$48+6*权重!L$49+(数据!V604-12)*权重!L$51              )
 )</f>
        <v>6.0333333333333341</v>
      </c>
      <c r="W604" s="16">
        <f>IF( 数据!W604&lt;=6,(数据!W604-1)*权重!M$48,              IF(数据!W604&lt;=12, 5*权重!M$48+(数据!W604-6)*权重!M$49,                              5*权重!M$48+6*权重!M$49+(数据!W604-12)*权重!M$51              )
 )</f>
        <v>0.1333333333333333</v>
      </c>
      <c r="X604" s="16">
        <f>IF( 数据!X604&lt;=6,(数据!X604-1)*权重!N$48,              IF(数据!X604&lt;=12, 5*权重!N$48+(数据!X604-6)*权重!N$49,                              5*权重!N$48+6*权重!N$49+(数据!X604-12)*权重!N$51              )
 )</f>
        <v>3.1999999999999997</v>
      </c>
      <c r="Y604" s="16">
        <f>IF( 数据!Y604&lt;=6,(数据!Y604-1)*权重!O$48,              IF(数据!Y604&lt;=12, 5*权重!O$48+(数据!Y604-6)*权重!O$49,                              5*权重!O$48+6*权重!O$49+(数据!Y604-12)*权重!O$51              )
 )</f>
        <v>1.2833333333333332</v>
      </c>
      <c r="Z604" s="16">
        <f>IF( 数据!Z604&lt;=6,(数据!Z604-1)*权重!P$48,              IF(数据!Z604&lt;=10, 5*权重!P$48+(数据!Z604-4)*权重!P$50,                              5*权重!P$48+4*权重!P$50+(数据!Z604-10)*权重!P$52              )  )</f>
        <v>-1.425</v>
      </c>
      <c r="AA604" s="16">
        <f>IF( 数据!AA604&lt;=6,(数据!AA604-1)*权重!Q$48,              IF(数据!AA604&lt;=12, 5*权重!Q$48+(数据!AA604-6)*权重!Q$49,                              5*权重!Q$48+6*权重!Q$49+(数据!AA604-12)*权重!Q$51              )
 )</f>
        <v>5.833333333333333</v>
      </c>
      <c r="AB604" s="16">
        <f>IF( 数据!AB604&lt;=6,(数据!AB604-1)*权重!R$48,              IF(数据!AB604&lt;=10, 5*权重!R$48+(数据!AB604-4)*权重!R$50,                              5*权重!R$48+4*权重!R$50+(数据!AB604-10)*权重!R$52              )  )</f>
        <v>56.75</v>
      </c>
      <c r="AC604" s="16">
        <f>IF( 数据!AC604&lt;=6,(数据!AC604-1)*权重!S$48,              IF(数据!AC604&lt;=12, 5*权重!S$48+(数据!AC604-6)*权重!S$49,                              5*权重!S$48+6*权重!S$49+(数据!AC604-12)*权重!S$51              )
 )</f>
        <v>19.5</v>
      </c>
      <c r="AD604" s="16">
        <f>IF( 数据!AD604&lt;=6,(数据!AD604-1)*权重!T$48,              IF(数据!AD604&lt;=12, 5*权重!T$48+(数据!AD604-6)*权重!T$49,                              5*权重!T$48+6*权重!T$49+(数据!AD604-12)*权重!T$51              )
 )</f>
        <v>-0.49999999999999956</v>
      </c>
      <c r="AE604" s="16">
        <f>IF( 数据!AE604&lt;=6,(数据!AE604-1)*权重!U$48,              IF(数据!AE604&lt;=10, 5*权重!U$48+(数据!AE604-4)*权重!U$50,                              5*权重!U$48+4*权重!U$50+(数据!AE604-10)*权重!U$52              )  )</f>
        <v>-2.1999999999999993</v>
      </c>
      <c r="AF604" s="16">
        <f>IF( 数据!AF604&lt;=6,(数据!AF604-1)*权重!V$48,              IF(数据!AF604&lt;=10, 5*权重!V$48+(数据!AF604-4)*权重!V$50,                              5*权重!V$48+4*权重!V$50+(数据!AF604-10)*权重!V$52              )  )</f>
        <v>6.75</v>
      </c>
      <c r="AG604" s="16">
        <f>IF( 数据!AG604&lt;=6,(数据!AG604-1)*权重!W$48,              IF(数据!AG604&lt;=12, 5*权重!W$48+(数据!AG604-6)*权重!W$49,                              5*权重!W$48+6*权重!W$49+(数据!AG604-12)*权重!W$51              )
 )</f>
        <v>3.4999999999999996</v>
      </c>
      <c r="AH604" s="16">
        <f>IF( 数据!AH604&lt;=6,(数据!AH604-1)*权重!X$48,              IF(数据!AH604&lt;=10, 5*权重!X$48+(数据!AH604-4)*权重!X$50,                              5*权重!X$48+4*权重!X$50+(数据!AH604-10)*权重!X$52              )  )</f>
        <v>6.25E-2</v>
      </c>
      <c r="AI604" s="16">
        <f>IF( 数据!AI604&lt;=6,(数据!AI604-1)*权重!Y$48,              IF(数据!AI604&lt;=12, 5*权重!Y$48+(数据!AI604-6)*权重!Y$49,                              5*权重!Y$48+6*权重!Y$49+(数据!AI604-12)*权重!Y$51              )
 )</f>
        <v>6.666666666666668E-2</v>
      </c>
      <c r="AJ604" s="16">
        <f>IF( 数据!AJ604&lt;=6,(数据!AJ604-1)*权重!Z$48,              IF(数据!AJ604&lt;=10, 5*权重!Z$48+(数据!AJ604-4)*权重!Z$50,                              5*权重!Z$48+4*权重!Z$50+(数据!AJ604-10)*权重!Z$52              )  )</f>
        <v>8.6625000000000014</v>
      </c>
      <c r="AK604" s="16">
        <f>IF( 数据!AK604&lt;=6,(数据!AK604-1)*权重!AA$48,              IF(数据!AK604&lt;=10, 5*权重!AA$48+(数据!AK604-4)*权重!AA$50,                              5*权重!AA$48+4*权重!AA$50+(数据!AK604-10)*权重!AA$52              )  )</f>
        <v>-1.1000000000000001</v>
      </c>
      <c r="AL604" s="16">
        <f>IF( 数据!AL604&lt;=6,(数据!AL604-1)*权重!AB$48,              IF(数据!AL604&lt;=12, 5*权重!AB$48+(数据!AL604-6)*权重!AB$49,                              5*权重!AB$48+6*权重!AB$49+(数据!AL604-12)*权重!AB$51              )
 )</f>
        <v>14.4</v>
      </c>
      <c r="AM604" s="16">
        <f>IF( 数据!AM604&lt;=6,(数据!AM604-1)*权重!AC$48,              IF(数据!AM604&lt;=12, 5*权重!AC$48+(数据!AM604-6)*权重!AC$49,                              5*权重!AC$48+6*权重!AC$49+(数据!AM604-12)*权重!AC$51              )
 )</f>
        <v>8.8666666666666671</v>
      </c>
      <c r="AN604" s="16">
        <f>IF( 数据!AN604&lt;=6,(数据!AN604-1)*权重!AD$48,              IF(数据!AN604&lt;=12, 5*权重!AD$48+(数据!AN604-6)*权重!AD$49,                              5*权重!AD$48+6*权重!AD$49+(数据!AN604-12)*权重!AD$51              )
 )</f>
        <v>77.333333333333329</v>
      </c>
      <c r="AO604" s="16">
        <f>IF( 数据!AO604&lt;=6,(数据!AO604-1)*权重!AE$48,              IF(数据!AO604&lt;=12, 5*权重!AE$48+(数据!AO604-6)*权重!AE$49,                              5*权重!AE$48+6*权重!AE$49+(数据!AO604-12)*权重!AE$51              )
 )</f>
        <v>20.3</v>
      </c>
      <c r="AP604" s="16">
        <f>IF( 数据!AP604&lt;=6,(数据!AP604-1)*权重!AF$48,              IF(数据!AP604&lt;=12, 5*权重!AF$48+(数据!AP604-6)*权重!AF$49,                              5*权重!AF$48+6*权重!AF$49+(数据!AP604-12)*权重!AF$51              )
 )</f>
        <v>14.5</v>
      </c>
      <c r="AQ604" s="16">
        <f>IF( 数据!AQ604&lt;=6,(数据!AQ604-1)*权重!AG$48,              IF(数据!AQ604&lt;=12, 5*权重!AG$48+(数据!AQ604-6)*权重!AG$49,                              5*权重!AG$48+6*权重!AG$49+(数据!AQ604-12)*权重!AG$51              )
 )</f>
        <v>19.350000000000001</v>
      </c>
      <c r="AR604" s="16">
        <f>IF( 数据!AR604&lt;=6,(数据!AR604-1)*权重!AH$48,              IF(数据!AR604&lt;=12, 5*权重!AH$48+(数据!AR604-6)*权重!AH$49,                              5*权重!AH$48+6*权重!AH$49+(数据!AR604-12)*权重!AH$51              )
 )</f>
        <v>15.733333333333333</v>
      </c>
      <c r="AS604" s="16">
        <f>IF( 数据!AS604&lt;=6,(数据!AS604-1)*权重!AI$48,              IF(数据!AS604&lt;=12, 5*权重!AI$48+(数据!AS604-6)*权重!AI$49,                              5*权重!AI$48+6*权重!AI$49+(数据!AS604-12)*权重!AI$51              )
 )</f>
        <v>5.7000000000000011</v>
      </c>
      <c r="AT604" s="16">
        <f>IF( 数据!AT604&lt;=6,(数据!AT604-1)*权重!AJ$48,              IF(数据!AT604&lt;=12, 5*权重!AJ$48+(数据!AT604-6)*权重!AJ$49,                              5*权重!AJ$48+6*权重!AJ$49+(数据!AT604-12)*权重!AJ$51              )
 )</f>
        <v>67</v>
      </c>
      <c r="AU604" s="16">
        <f>IF( 数据!AU604&lt;=6,(数据!AU604-1)*权重!AK$48,              IF(数据!AU604&lt;=12, 5*权重!AK$48+(数据!AU604-6)*权重!AK$49,                              5*权重!AK$48+6*权重!AK$49+(数据!AU604-12)*权重!AK$51              )
 )</f>
        <v>14.499999999999998</v>
      </c>
      <c r="AV604" s="16">
        <f>IF( 数据!AV604&lt;=6,(数据!AV604-1)*权重!AL$48,              IF(数据!AV604&lt;=10, 5*权重!AL$48+(数据!AV604-4)*权重!AL$50,                              5*权重!AL$48+4*权重!AL$50+(数据!AV604-10)*权重!AL$52              )  )</f>
        <v>2.9749999999999996</v>
      </c>
      <c r="AW604" s="16">
        <f>IF( 数据!AW604&lt;=6,(数据!AW604-1)*权重!AM$48,              IF(数据!AW604&lt;=10, 5*权重!AM$48+(数据!AW604-4)*权重!AM$50,                              5*权重!AM$48+4*权重!AM$50+(数据!AW604-10)*权重!AM$52              )  )</f>
        <v>3.8250000000000002</v>
      </c>
      <c r="AX604" s="16">
        <f>IF( 数据!AX604&lt;=6,(数据!AX604-1)*权重!AN$48,              IF(数据!AX604&lt;=10, 5*权重!AN$48+(数据!AX604-4)*权重!AN$50,                              5*权重!AN$48+4*权重!AN$50+(数据!AX604-10)*权重!AN$52              )  )</f>
        <v>22.912499999999998</v>
      </c>
      <c r="AY604" s="8">
        <v>1</v>
      </c>
      <c r="AZ604" s="8">
        <v>1</v>
      </c>
      <c r="BA604" s="8">
        <v>2</v>
      </c>
      <c r="BB604" s="8">
        <v>3</v>
      </c>
      <c r="BC604" s="8">
        <v>4</v>
      </c>
      <c r="BD604" s="8">
        <v>4</v>
      </c>
      <c r="BE604" s="8">
        <v>1</v>
      </c>
      <c r="BF604" s="8">
        <v>3</v>
      </c>
      <c r="BG604" s="8">
        <v>3</v>
      </c>
      <c r="BH604" s="8">
        <v>2</v>
      </c>
      <c r="BI604" s="8">
        <v>3</v>
      </c>
      <c r="BJ604" s="8" t="s">
        <v>26</v>
      </c>
      <c r="BK604" s="8" t="s">
        <v>20</v>
      </c>
      <c r="BL604" s="8">
        <v>15</v>
      </c>
      <c r="BM604" s="8" t="s">
        <v>26</v>
      </c>
      <c r="BN604" s="8"/>
      <c r="BO604" s="8">
        <v>9</v>
      </c>
      <c r="BP604" s="34">
        <v>46203</v>
      </c>
      <c r="BQ604" s="8" t="s">
        <v>21</v>
      </c>
      <c r="BR604" s="8" t="s">
        <v>156</v>
      </c>
    </row>
    <row r="605" spans="1:70" ht="15.5" thickBot="1" x14ac:dyDescent="0.35">
      <c r="A605" s="8" t="s">
        <v>26</v>
      </c>
      <c r="B605" s="16">
        <f t="shared" si="23"/>
        <v>356.1541666666667</v>
      </c>
      <c r="C605" s="8" t="s">
        <v>966</v>
      </c>
      <c r="D605" s="8" t="s">
        <v>154</v>
      </c>
      <c r="E605" s="33">
        <v>1</v>
      </c>
      <c r="F605" s="8">
        <v>0</v>
      </c>
      <c r="G605" s="8" t="s">
        <v>20</v>
      </c>
      <c r="H605" s="8" t="s">
        <v>32</v>
      </c>
      <c r="I605" s="8">
        <v>25</v>
      </c>
      <c r="J605" s="8">
        <v>143</v>
      </c>
      <c r="K605" s="8">
        <v>152</v>
      </c>
      <c r="L605" s="16">
        <f>IF( 数据!L605&lt;=6,(数据!L605-1)*权重!B$48,              IF(数据!L605&lt;=12, 5*权重!B$48+(数据!L605-6)*权重!B$49,                              5*权重!B$48+6*权重!B$49+(数据!L605-12)*权重!B$51              )
 )</f>
        <v>3.1666666666666665</v>
      </c>
      <c r="M605" s="16">
        <f>IF( 数据!M605&lt;=6,(数据!M605-1)*权重!C$48,              IF(数据!M605&lt;=12, 5*权重!C$48+(数据!M605-6)*权重!C$49,                              5*权重!C$48+6*权重!C$49+(数据!M605-12)*权重!C$51              )
 )</f>
        <v>0.57999999999999996</v>
      </c>
      <c r="N605" s="16">
        <f>IF( 数据!N605&lt;=6,(数据!N605-1)*权重!D$48,              IF(数据!N605&lt;=12, 5*权重!D$48+(数据!N605-6)*权重!D$49,                              5*权重!D$48+6*权重!D$49+(数据!N605-12)*权重!D$51              )
 )</f>
        <v>0</v>
      </c>
      <c r="O605" s="16">
        <f>IF( 数据!O605&lt;=6,(数据!O605-1)*权重!E$48,              IF(数据!O605&lt;=12, 5*权重!E$48+(数据!O605-6)*权重!E$49,                              5*权重!E$48+6*权重!E$49+(数据!O605-12)*权重!E$51              )
 )</f>
        <v>0</v>
      </c>
      <c r="P605" s="16">
        <f>IF( 数据!P605&lt;=6,(数据!P605-1)*权重!F$48,              IF(数据!P605&lt;=12, 5*权重!F$48+(数据!P605-6)*权重!F$49,                              5*权重!F$48+6*权重!F$49+(数据!P605-12)*权重!F$51              )
 )</f>
        <v>-3.5999999999999996</v>
      </c>
      <c r="Q605" s="16">
        <f>IF( 数据!Q605&lt;=6,(数据!Q605-1)*权重!G$48,              IF(数据!Q605&lt;=12, 5*权重!G$48+(数据!Q605-6)*权重!G$49,                              5*权重!G$48+6*权重!G$49+(数据!Q605-12)*权重!G$51              )
 )</f>
        <v>0</v>
      </c>
      <c r="R605" s="16">
        <f>IF( 数据!R605&lt;=6,(数据!R605-1)*权重!H$48,              IF(数据!R605&lt;=12, 5*权重!H$48+(数据!R605-6)*权重!H$49,                              5*权重!H$48+6*权重!H$49+(数据!R605-12)*权重!H$51              )
 )</f>
        <v>0</v>
      </c>
      <c r="S605" s="16">
        <f>IF( 数据!S605&lt;=6,(数据!S605-1)*权重!I$48,              IF(数据!S605&lt;=12, 5*权重!I$48+(数据!S605-6)*权重!I$49,                              5*权重!I$48+6*权重!I$49+(数据!S605-12)*权重!I$51              )
 )</f>
        <v>2.4</v>
      </c>
      <c r="T605" s="16">
        <f>IF( 数据!T605&lt;=6,(数据!T605-1)*权重!J$48,              IF(数据!T605&lt;=12, 5*权重!J$48+(数据!T605-6)*权重!J$49,                              5*权重!J$48+6*权重!J$49+(数据!T605-12)*权重!J$51              )
 )</f>
        <v>1.4</v>
      </c>
      <c r="U605" s="16">
        <f>IF( 数据!U605&lt;=6,(数据!U605-1)*权重!K$48,              IF(数据!U605&lt;=12, 5*权重!K$48+(数据!U605-6)*权重!K$49,                              5*权重!K$48+6*权重!K$49+(数据!U605-12)*权重!K$51              )
 )</f>
        <v>0</v>
      </c>
      <c r="V605" s="16">
        <f>IF( 数据!V605&lt;=6,(数据!V605-1)*权重!L$48,              IF(数据!V605&lt;=12, 5*权重!L$48+(数据!V605-6)*权重!L$49,                              5*权重!L$48+6*权重!L$49+(数据!V605-12)*权重!L$51              )
 )</f>
        <v>0</v>
      </c>
      <c r="W605" s="16">
        <f>IF( 数据!W605&lt;=6,(数据!W605-1)*权重!M$48,              IF(数据!W605&lt;=12, 5*权重!M$48+(数据!W605-6)*权重!M$49,                              5*权重!M$48+6*权重!M$49+(数据!W605-12)*权重!M$51              )
 )</f>
        <v>-0.53333333333333333</v>
      </c>
      <c r="X605" s="16">
        <f>IF( 数据!X605&lt;=6,(数据!X605-1)*权重!N$48,              IF(数据!X605&lt;=12, 5*权重!N$48+(数据!X605-6)*权重!N$49,                              5*权重!N$48+6*权重!N$49+(数据!X605-12)*权重!N$51              )
 )</f>
        <v>0</v>
      </c>
      <c r="Y605" s="16">
        <f>IF( 数据!Y605&lt;=6,(数据!Y605-1)*权重!O$48,              IF(数据!Y605&lt;=12, 5*权重!O$48+(数据!Y605-6)*权重!O$49,                              5*权重!O$48+6*权重!O$49+(数据!Y605-12)*权重!O$51              )
 )</f>
        <v>0</v>
      </c>
      <c r="Z605" s="16">
        <f>IF( 数据!Z605&lt;=6,(数据!Z605-1)*权重!P$48,              IF(数据!Z605&lt;=10, 5*权重!P$48+(数据!Z605-4)*权重!P$50,                              5*权重!P$48+4*权重!P$50+(数据!Z605-10)*权重!P$52              )  )</f>
        <v>-0.22000000000000003</v>
      </c>
      <c r="AA605" s="16">
        <f>IF( 数据!AA605&lt;=6,(数据!AA605-1)*权重!Q$48,              IF(数据!AA605&lt;=12, 5*权重!Q$48+(数据!AA605-6)*权重!Q$49,                              5*权重!Q$48+6*权重!Q$49+(数据!AA605-12)*权重!Q$51              )
 )</f>
        <v>5.833333333333333</v>
      </c>
      <c r="AB605" s="16">
        <f>IF( 数据!AB605&lt;=6,(数据!AB605-1)*权重!R$48,              IF(数据!AB605&lt;=10, 5*权重!R$48+(数据!AB605-4)*权重!R$50,                              5*权重!R$48+4*权重!R$50+(数据!AB605-10)*权重!R$52              )  )</f>
        <v>53.75</v>
      </c>
      <c r="AC605" s="16">
        <f>IF( 数据!AC605&lt;=6,(数据!AC605-1)*权重!S$48,              IF(数据!AC605&lt;=12, 5*权重!S$48+(数据!AC605-6)*权重!S$49,                              5*权重!S$48+6*权重!S$49+(数据!AC605-12)*权重!S$51              )
 )</f>
        <v>19.5</v>
      </c>
      <c r="AD605" s="16">
        <f>IF( 数据!AD605&lt;=6,(数据!AD605-1)*权重!T$48,              IF(数据!AD605&lt;=12, 5*权重!T$48+(数据!AD605-6)*权重!T$49,                              5*权重!T$48+6*权重!T$49+(数据!AD605-12)*权重!T$51              )
 )</f>
        <v>-1.5999999999999996</v>
      </c>
      <c r="AE605" s="16">
        <f>IF( 数据!AE605&lt;=6,(数据!AE605-1)*权重!U$48,              IF(数据!AE605&lt;=10, 5*权重!U$48+(数据!AE605-4)*权重!U$50,                              5*权重!U$48+4*权重!U$50+(数据!AE605-10)*权重!U$52              )  )</f>
        <v>-1.7999999999999994</v>
      </c>
      <c r="AF605" s="16">
        <f>IF( 数据!AF605&lt;=6,(数据!AF605-1)*权重!V$48,              IF(数据!AF605&lt;=10, 5*权重!V$48+(数据!AF605-4)*权重!V$50,                              5*权重!V$48+4*权重!V$50+(数据!AF605-10)*权重!V$52              )  )</f>
        <v>7.0875000000000004</v>
      </c>
      <c r="AG605" s="16">
        <f>IF( 数据!AG605&lt;=6,(数据!AG605-1)*权重!W$48,              IF(数据!AG605&lt;=12, 5*权重!W$48+(数据!AG605-6)*权重!W$49,                              5*权重!W$48+6*权重!W$49+(数据!AG605-12)*权重!W$51              )
 )</f>
        <v>3.75</v>
      </c>
      <c r="AH605" s="16">
        <f>IF( 数据!AH605&lt;=6,(数据!AH605-1)*权重!X$48,              IF(数据!AH605&lt;=10, 5*权重!X$48+(数据!AH605-4)*权重!X$50,                              5*权重!X$48+4*权重!X$50+(数据!AH605-10)*权重!X$52              )  )</f>
        <v>-0.27500000000000002</v>
      </c>
      <c r="AI605" s="16">
        <f>IF( 数据!AI605&lt;=6,(数据!AI605-1)*权重!Y$48,              IF(数据!AI605&lt;=12, 5*权重!Y$48+(数据!AI605-6)*权重!Y$49,                              5*权重!Y$48+6*权重!Y$49+(数据!AI605-12)*权重!Y$51              )
 )</f>
        <v>0.08</v>
      </c>
      <c r="AJ605" s="16">
        <f>IF( 数据!AJ605&lt;=6,(数据!AJ605-1)*权重!Z$48,              IF(数据!AJ605&lt;=10, 5*权重!Z$48+(数据!AJ605-4)*权重!Z$50,                              5*权重!Z$48+4*权重!Z$50+(数据!AJ605-10)*权重!Z$52              )  )</f>
        <v>11.012499999999999</v>
      </c>
      <c r="AK605" s="16">
        <f>IF( 数据!AK605&lt;=6,(数据!AK605-1)*权重!AA$48,              IF(数据!AK605&lt;=10, 5*权重!AA$48+(数据!AK605-4)*权重!AA$50,                              5*权重!AA$48+4*权重!AA$50+(数据!AK605-10)*权重!AA$52              )  )</f>
        <v>-1.2750000000000001</v>
      </c>
      <c r="AL605" s="16">
        <f>IF( 数据!AL605&lt;=6,(数据!AL605-1)*权重!AB$48,              IF(数据!AL605&lt;=12, 5*权重!AB$48+(数据!AL605-6)*权重!AB$49,                              5*权重!AB$48+6*权重!AB$49+(数据!AL605-12)*权重!AB$51              )
 )</f>
        <v>13.5</v>
      </c>
      <c r="AM605" s="16">
        <f>IF( 数据!AM605&lt;=6,(数据!AM605-1)*权重!AC$48,              IF(数据!AM605&lt;=12, 5*权重!AC$48+(数据!AM605-6)*权重!AC$49,                              5*权重!AC$48+6*权重!AC$49+(数据!AM605-12)*权重!AC$51              )
 )</f>
        <v>8.8666666666666671</v>
      </c>
      <c r="AN605" s="16">
        <f>IF( 数据!AN605&lt;=6,(数据!AN605-1)*权重!AD$48,              IF(数据!AN605&lt;=12, 5*权重!AD$48+(数据!AN605-6)*权重!AD$49,                              5*权重!AD$48+6*权重!AD$49+(数据!AN605-12)*权重!AD$51              )
 )</f>
        <v>53.458333333333329</v>
      </c>
      <c r="AO605" s="16">
        <f>IF( 数据!AO605&lt;=6,(数据!AO605-1)*权重!AE$48,              IF(数据!AO605&lt;=12, 5*权重!AE$48+(数据!AO605-6)*权重!AE$49,                              5*权重!AE$48+6*权重!AE$49+(数据!AO605-12)*权重!AE$51              )
 )</f>
        <v>20.3</v>
      </c>
      <c r="AP605" s="16">
        <f>IF( 数据!AP605&lt;=6,(数据!AP605-1)*权重!AF$48,              IF(数据!AP605&lt;=12, 5*权重!AF$48+(数据!AP605-6)*权重!AF$49,                              5*权重!AF$48+6*权重!AF$49+(数据!AP605-12)*权重!AF$51              )
 )</f>
        <v>19.3</v>
      </c>
      <c r="AQ605" s="16">
        <f>IF( 数据!AQ605&lt;=6,(数据!AQ605-1)*权重!AG$48,              IF(数据!AQ605&lt;=12, 5*权重!AG$48+(数据!AQ605-6)*权重!AG$49,                              5*权重!AG$48+6*权重!AG$49+(数据!AQ605-12)*权重!AG$51              )
 )</f>
        <v>17.8</v>
      </c>
      <c r="AR605" s="16">
        <f>IF( 数据!AR605&lt;=6,(数据!AR605-1)*权重!AH$48,              IF(数据!AR605&lt;=12, 5*权重!AH$48+(数据!AR605-6)*权重!AH$49,                              5*权重!AH$48+6*权重!AH$49+(数据!AR605-12)*权重!AH$51              )
 )</f>
        <v>13.399999999999999</v>
      </c>
      <c r="AS605" s="16">
        <f>IF( 数据!AS605&lt;=6,(数据!AS605-1)*权重!AI$48,              IF(数据!AS605&lt;=12, 5*权重!AI$48+(数据!AS605-6)*权重!AI$49,                              5*权重!AI$48+6*权重!AI$49+(数据!AS605-12)*权重!AI$51              )
 )</f>
        <v>6.6500000000000012</v>
      </c>
      <c r="AT605" s="16">
        <f>IF( 数据!AT605&lt;=6,(数据!AT605-1)*权重!AJ$48,              IF(数据!AT605&lt;=12, 5*权重!AJ$48+(数据!AT605-6)*权重!AJ$49,                              5*权重!AJ$48+6*权重!AJ$49+(数据!AT605-12)*权重!AJ$51              )
 )</f>
        <v>71.875</v>
      </c>
      <c r="AU605" s="16">
        <f>IF( 数据!AU605&lt;=6,(数据!AU605-1)*权重!AK$48,              IF(数据!AU605&lt;=12, 5*权重!AK$48+(数据!AU605-6)*权重!AK$49,                              5*权重!AK$48+6*权重!AK$49+(数据!AU605-12)*权重!AK$51              )
 )</f>
        <v>3.7600000000000002</v>
      </c>
      <c r="AV605" s="16">
        <f>IF( 数据!AV605&lt;=6,(数据!AV605-1)*权重!AL$48,              IF(数据!AV605&lt;=10, 5*权重!AL$48+(数据!AV605-4)*权重!AL$50,                              5*权重!AL$48+4*权重!AL$50+(数据!AV605-10)*权重!AL$52              )  )</f>
        <v>2.5499999999999998</v>
      </c>
      <c r="AW605" s="16">
        <f>IF( 数据!AW605&lt;=6,(数据!AW605-1)*权重!AM$48,              IF(数据!AW605&lt;=10, 5*权重!AM$48+(数据!AW605-4)*权重!AM$50,                              5*权重!AM$48+4*权重!AM$50+(数据!AW605-10)*权重!AM$52              )  )</f>
        <v>4.2</v>
      </c>
      <c r="AX605" s="16">
        <f>IF( 数据!AX605&lt;=6,(数据!AX605-1)*权重!AN$48,              IF(数据!AX605&lt;=10, 5*权重!AN$48+(数据!AX605-4)*权重!AN$50,                              5*权重!AN$48+4*权重!AN$50+(数据!AX605-10)*权重!AN$52              )  )</f>
        <v>21.237499999999997</v>
      </c>
      <c r="AY605" s="8">
        <v>10</v>
      </c>
      <c r="AZ605" s="8">
        <v>12</v>
      </c>
      <c r="BA605" s="8">
        <v>16</v>
      </c>
      <c r="BB605" s="8">
        <v>11</v>
      </c>
      <c r="BC605" s="8">
        <v>13</v>
      </c>
      <c r="BD605" s="8">
        <v>12</v>
      </c>
      <c r="BE605" s="8">
        <v>10</v>
      </c>
      <c r="BF605" s="8">
        <v>12</v>
      </c>
      <c r="BG605" s="8">
        <v>9</v>
      </c>
      <c r="BH605" s="8">
        <v>12</v>
      </c>
      <c r="BI605" s="8">
        <v>14</v>
      </c>
      <c r="BJ605" s="8" t="s">
        <v>26</v>
      </c>
      <c r="BK605" s="8" t="s">
        <v>20</v>
      </c>
      <c r="BL605" s="8">
        <v>14</v>
      </c>
      <c r="BM605" s="8" t="s">
        <v>26</v>
      </c>
      <c r="BN605" s="8"/>
      <c r="BO605" s="8" t="s">
        <v>26</v>
      </c>
      <c r="BP605" s="34">
        <v>47664</v>
      </c>
      <c r="BQ605" s="8" t="s">
        <v>21</v>
      </c>
      <c r="BR605" s="8" t="s">
        <v>156</v>
      </c>
    </row>
    <row r="606" spans="1:70" ht="15.5" thickBot="1" x14ac:dyDescent="0.35">
      <c r="A606" s="8" t="s">
        <v>26</v>
      </c>
      <c r="B606" s="16">
        <f t="shared" si="23"/>
        <v>407.73</v>
      </c>
      <c r="C606" s="8" t="s">
        <v>967</v>
      </c>
      <c r="D606" s="8" t="s">
        <v>154</v>
      </c>
      <c r="E606" s="33">
        <v>1</v>
      </c>
      <c r="F606" s="8">
        <v>0</v>
      </c>
      <c r="G606" s="8" t="s">
        <v>29</v>
      </c>
      <c r="H606" s="8" t="s">
        <v>681</v>
      </c>
      <c r="I606" s="8">
        <v>26</v>
      </c>
      <c r="J606" s="8">
        <v>143</v>
      </c>
      <c r="K606" s="8">
        <v>145</v>
      </c>
      <c r="L606" s="16">
        <f>IF( 数据!L606&lt;=6,(数据!L606-1)*权重!B$48,              IF(数据!L606&lt;=12, 5*权重!B$48+(数据!L606-6)*权重!B$49,                              5*权重!B$48+6*权重!B$49+(数据!L606-12)*权重!B$51              )
 )</f>
        <v>3</v>
      </c>
      <c r="M606" s="16">
        <f>IF( 数据!M606&lt;=6,(数据!M606-1)*权重!C$48,              IF(数据!M606&lt;=12, 5*权重!C$48+(数据!M606-6)*权重!C$49,                              5*权重!C$48+6*权重!C$49+(数据!M606-12)*权重!C$51              )
 )</f>
        <v>0.5</v>
      </c>
      <c r="N606" s="16">
        <f>IF( 数据!N606&lt;=6,(数据!N606-1)*权重!D$48,              IF(数据!N606&lt;=12, 5*权重!D$48+(数据!N606-6)*权重!D$49,                              5*权重!D$48+6*权重!D$49+(数据!N606-12)*权重!D$51              )
 )</f>
        <v>-0.28666666666666663</v>
      </c>
      <c r="O606" s="16">
        <f>IF( 数据!O606&lt;=6,(数据!O606-1)*权重!E$48,              IF(数据!O606&lt;=12, 5*权重!E$48+(数据!O606-6)*权重!E$49,                              5*权重!E$48+6*权重!E$49+(数据!O606-12)*权重!E$51              )
 )</f>
        <v>0</v>
      </c>
      <c r="P606" s="16">
        <f>IF( 数据!P606&lt;=6,(数据!P606-1)*权重!F$48,              IF(数据!P606&lt;=12, 5*权重!F$48+(数据!P606-6)*权重!F$49,                              5*权重!F$48+6*权重!F$49+(数据!P606-12)*权重!F$51              )
 )</f>
        <v>-1.9666666666666663</v>
      </c>
      <c r="Q606" s="16">
        <f>IF( 数据!Q606&lt;=6,(数据!Q606-1)*权重!G$48,              IF(数据!Q606&lt;=12, 5*权重!G$48+(数据!Q606-6)*权重!G$49,                              5*权重!G$48+6*权重!G$49+(数据!Q606-12)*权重!G$51              )
 )</f>
        <v>0</v>
      </c>
      <c r="R606" s="16">
        <f>IF( 数据!R606&lt;=6,(数据!R606-1)*权重!H$48,              IF(数据!R606&lt;=12, 5*权重!H$48+(数据!R606-6)*权重!H$49,                              5*权重!H$48+6*权重!H$49+(数据!R606-12)*权重!H$51              )
 )</f>
        <v>0</v>
      </c>
      <c r="S606" s="16">
        <f>IF( 数据!S606&lt;=6,(数据!S606-1)*权重!I$48,              IF(数据!S606&lt;=12, 5*权重!I$48+(数据!S606-6)*权重!I$49,                              5*权重!I$48+6*权重!I$49+(数据!S606-12)*权重!I$51              )
 )</f>
        <v>17.933333333333334</v>
      </c>
      <c r="T606" s="16">
        <f>IF( 数据!T606&lt;=6,(数据!T606-1)*权重!J$48,              IF(数据!T606&lt;=12, 5*权重!J$48+(数据!T606-6)*权重!J$49,                              5*权重!J$48+6*权重!J$49+(数据!T606-12)*权重!J$51              )
 )</f>
        <v>2.2666666666666666</v>
      </c>
      <c r="U606" s="16">
        <f>IF( 数据!U606&lt;=6,(数据!U606-1)*权重!K$48,              IF(数据!U606&lt;=12, 5*权重!K$48+(数据!U606-6)*权重!K$49,                              5*权重!K$48+6*权重!K$49+(数据!U606-12)*权重!K$51              )
 )</f>
        <v>0</v>
      </c>
      <c r="V606" s="16">
        <f>IF( 数据!V606&lt;=6,(数据!V606-1)*权重!L$48,              IF(数据!V606&lt;=12, 5*权重!L$48+(数据!V606-6)*权重!L$49,                              5*权重!L$48+6*权重!L$49+(数据!V606-12)*权重!L$51              )
 )</f>
        <v>6.7666666666666675</v>
      </c>
      <c r="W606" s="16">
        <f>IF( 数据!W606&lt;=6,(数据!W606-1)*权重!M$48,              IF(数据!W606&lt;=12, 5*权重!M$48+(数据!W606-6)*权重!M$49,                              5*权重!M$48+6*权重!M$49+(数据!W606-12)*权重!M$51              )
 )</f>
        <v>0.1333333333333333</v>
      </c>
      <c r="X606" s="16">
        <f>IF( 数据!X606&lt;=6,(数据!X606-1)*权重!N$48,              IF(数据!X606&lt;=12, 5*权重!N$48+(数据!X606-6)*权重!N$49,                              5*权重!N$48+6*权重!N$49+(数据!X606-12)*权重!N$51              )
 )</f>
        <v>2.2999999999999998</v>
      </c>
      <c r="Y606" s="16">
        <f>IF( 数据!Y606&lt;=6,(数据!Y606-1)*权重!O$48,              IF(数据!Y606&lt;=12, 5*权重!O$48+(数据!Y606-6)*权重!O$49,                              5*权重!O$48+6*权重!O$49+(数据!Y606-12)*权重!O$51              )
 )</f>
        <v>1.6166666666666667</v>
      </c>
      <c r="Z606" s="16">
        <f>IF( 数据!Z606&lt;=6,(数据!Z606-1)*权重!P$48,              IF(数据!Z606&lt;=10, 5*权重!P$48+(数据!Z606-4)*权重!P$50,                              5*权重!P$48+4*权重!P$50+(数据!Z606-10)*权重!P$52              )  )</f>
        <v>-0.90000000000000013</v>
      </c>
      <c r="AA606" s="16">
        <f>IF( 数据!AA606&lt;=6,(数据!AA606-1)*权重!Q$48,              IF(数据!AA606&lt;=12, 5*权重!Q$48+(数据!AA606-6)*权重!Q$49,                              5*权重!Q$48+6*权重!Q$49+(数据!AA606-12)*权重!Q$51              )
 )</f>
        <v>5.3666666666666663</v>
      </c>
      <c r="AB606" s="16">
        <f>IF( 数据!AB606&lt;=6,(数据!AB606-1)*权重!R$48,              IF(数据!AB606&lt;=10, 5*权重!R$48+(数据!AB606-4)*权重!R$50,                              5*权重!R$48+4*权重!R$50+(数据!AB606-10)*权重!R$52              )  )</f>
        <v>56.75</v>
      </c>
      <c r="AC606" s="16">
        <f>IF( 数据!AC606&lt;=6,(数据!AC606-1)*权重!S$48,              IF(数据!AC606&lt;=12, 5*权重!S$48+(数据!AC606-6)*权重!S$49,                              5*权重!S$48+6*权重!S$49+(数据!AC606-12)*权重!S$51              )
 )</f>
        <v>18</v>
      </c>
      <c r="AD606" s="16">
        <f>IF( 数据!AD606&lt;=6,(数据!AD606-1)*权重!T$48,              IF(数据!AD606&lt;=12, 5*权重!T$48+(数据!AD606-6)*权重!T$49,                              5*权重!T$48+6*权重!T$49+(数据!AD606-12)*权重!T$51              )
 )</f>
        <v>-0.83333333333333304</v>
      </c>
      <c r="AE606" s="16">
        <f>IF( 数据!AE606&lt;=6,(数据!AE606-1)*权重!U$48,              IF(数据!AE606&lt;=10, 5*权重!U$48+(数据!AE606-4)*权重!U$50,                              5*权重!U$48+4*权重!U$50+(数据!AE606-10)*权重!U$52              )  )</f>
        <v>-2.1999999999999993</v>
      </c>
      <c r="AF606" s="16">
        <f>IF( 数据!AF606&lt;=6,(数据!AF606-1)*权重!V$48,              IF(数据!AF606&lt;=10, 5*权重!V$48+(数据!AF606-4)*权重!V$50,                              5*权重!V$48+4*权重!V$50+(数据!AF606-10)*权重!V$52              )  )</f>
        <v>6.75</v>
      </c>
      <c r="AG606" s="16">
        <f>IF( 数据!AG606&lt;=6,(数据!AG606-1)*权重!W$48,              IF(数据!AG606&lt;=12, 5*权重!W$48+(数据!AG606-6)*权重!W$49,                              5*权重!W$48+6*权重!W$49+(数据!AG606-12)*权重!W$51              )
 )</f>
        <v>3.75</v>
      </c>
      <c r="AH606" s="16">
        <f>IF( 数据!AH606&lt;=6,(数据!AH606-1)*权重!X$48,              IF(数据!AH606&lt;=10, 5*权重!X$48+(数据!AH606-4)*权重!X$50,                              5*权重!X$48+4*权重!X$50+(数据!AH606-10)*权重!X$52              )  )</f>
        <v>0.17500000000000004</v>
      </c>
      <c r="AI606" s="16">
        <f>IF( 数据!AI606&lt;=6,(数据!AI606-1)*权重!Y$48,              IF(数据!AI606&lt;=12, 5*权重!Y$48+(数据!AI606-6)*权重!Y$49,                              5*权重!Y$48+6*权重!Y$49+(数据!AI606-12)*权重!Y$51              )
 )</f>
        <v>0.8</v>
      </c>
      <c r="AJ606" s="16">
        <f>IF( 数据!AJ606&lt;=6,(数据!AJ606-1)*权重!Z$48,              IF(数据!AJ606&lt;=10, 5*权重!Z$48+(数据!AJ606-4)*权重!Z$50,                              5*权重!Z$48+4*权重!Z$50+(数据!AJ606-10)*权重!Z$52              )  )</f>
        <v>8.0750000000000011</v>
      </c>
      <c r="AK606" s="16">
        <f>IF( 数据!AK606&lt;=6,(数据!AK606-1)*权重!AA$48,              IF(数据!AK606&lt;=10, 5*权重!AA$48+(数据!AK606-4)*权重!AA$50,                              5*权重!AA$48+4*权重!AA$50+(数据!AK606-10)*权重!AA$52              )  )</f>
        <v>-1.625</v>
      </c>
      <c r="AL606" s="16">
        <f>IF( 数据!AL606&lt;=6,(数据!AL606-1)*权重!AB$48,              IF(数据!AL606&lt;=12, 5*权重!AB$48+(数据!AL606-6)*权重!AB$49,                              5*权重!AB$48+6*权重!AB$49+(数据!AL606-12)*权重!AB$51              )
 )</f>
        <v>14.4</v>
      </c>
      <c r="AM606" s="16">
        <f>IF( 数据!AM606&lt;=6,(数据!AM606-1)*权重!AC$48,              IF(数据!AM606&lt;=12, 5*权重!AC$48+(数据!AM606-6)*权重!AC$49,                              5*权重!AC$48+6*权重!AC$49+(数据!AM606-12)*权重!AC$51              )
 )</f>
        <v>8.2333333333333343</v>
      </c>
      <c r="AN606" s="16">
        <f>IF( 数据!AN606&lt;=6,(数据!AN606-1)*权重!AD$48,              IF(数据!AN606&lt;=12, 5*权重!AD$48+(数据!AN606-6)*权重!AD$49,                              5*权重!AD$48+6*权重!AD$49+(数据!AN606-12)*权重!AD$51              )
 )</f>
        <v>82.0625</v>
      </c>
      <c r="AO606" s="16">
        <f>IF( 数据!AO606&lt;=6,(数据!AO606-1)*权重!AE$48,              IF(数据!AO606&lt;=12, 5*权重!AE$48+(数据!AO606-6)*权重!AE$49,                              5*权重!AE$48+6*权重!AE$49+(数据!AO606-12)*权重!AE$51              )
 )</f>
        <v>9.7333333333333343</v>
      </c>
      <c r="AP606" s="16">
        <f>IF( 数据!AP606&lt;=6,(数据!AP606-1)*权重!AF$48,              IF(数据!AP606&lt;=12, 5*权重!AF$48+(数据!AP606-6)*权重!AF$49,                              5*权重!AF$48+6*权重!AF$49+(数据!AP606-12)*权重!AF$51              )
 )</f>
        <v>15.433333333333334</v>
      </c>
      <c r="AQ606" s="16">
        <f>IF( 数据!AQ606&lt;=6,(数据!AQ606-1)*权重!AG$48,              IF(数据!AQ606&lt;=12, 5*权重!AG$48+(数据!AQ606-6)*权重!AG$49,                              5*权重!AG$48+6*权重!AG$49+(数据!AQ606-12)*权重!AG$51              )
 )</f>
        <v>19.350000000000001</v>
      </c>
      <c r="AR606" s="16">
        <f>IF( 数据!AR606&lt;=6,(数据!AR606-1)*权重!AH$48,              IF(数据!AR606&lt;=12, 5*权重!AH$48+(数据!AR606-6)*权重!AH$49,                              5*权重!AH$48+6*权重!AH$49+(数据!AR606-12)*权重!AH$51              )
 )</f>
        <v>14.566666666666665</v>
      </c>
      <c r="AS606" s="16">
        <f>IF( 数据!AS606&lt;=6,(数据!AS606-1)*权重!AI$48,              IF(数据!AS606&lt;=12, 5*权重!AI$48+(数据!AS606-6)*权重!AI$49,                              5*权重!AI$48+6*权重!AI$49+(数据!AS606-12)*权重!AI$51              )
 )</f>
        <v>3.1333333333333337</v>
      </c>
      <c r="AT606" s="16">
        <f>IF( 数据!AT606&lt;=6,(数据!AT606-1)*权重!AJ$48,              IF(数据!AT606&lt;=12, 5*权重!AJ$48+(数据!AT606-6)*权重!AJ$49,                              5*权重!AJ$48+6*权重!AJ$49+(数据!AT606-12)*权重!AJ$51              )
 )</f>
        <v>76.75</v>
      </c>
      <c r="AU606" s="16">
        <f>IF( 数据!AU606&lt;=6,(数据!AU606-1)*权重!AK$48,              IF(数据!AU606&lt;=12, 5*权重!AK$48+(数据!AU606-6)*权重!AK$49,                              5*权重!AK$48+6*权重!AK$49+(数据!AU606-12)*权重!AK$51              )
 )</f>
        <v>10.833333333333332</v>
      </c>
      <c r="AV606" s="16">
        <f>IF( 数据!AV606&lt;=6,(数据!AV606-1)*权重!AL$48,              IF(数据!AV606&lt;=10, 5*权重!AL$48+(数据!AV606-4)*权重!AL$50,                              5*权重!AL$48+4*权重!AL$50+(数据!AV606-10)*权重!AL$52              )  )</f>
        <v>2.5499999999999998</v>
      </c>
      <c r="AW606" s="16">
        <f>IF( 数据!AW606&lt;=6,(数据!AW606-1)*权重!AM$48,              IF(数据!AW606&lt;=10, 5*权重!AM$48+(数据!AW606-4)*权重!AM$50,                              5*权重!AM$48+4*权重!AM$50+(数据!AW606-10)*权重!AM$52              )  )</f>
        <v>3.0750000000000002</v>
      </c>
      <c r="AX606" s="16">
        <f>IF( 数据!AX606&lt;=6,(数据!AX606-1)*权重!AN$48,              IF(数据!AX606&lt;=10, 5*权重!AN$48+(数据!AX606-4)*权重!AN$50,                              5*权重!AN$48+4*权重!AN$50+(数据!AX606-10)*权重!AN$52              )  )</f>
        <v>21.237499999999997</v>
      </c>
      <c r="AY606" s="8">
        <v>1</v>
      </c>
      <c r="AZ606" s="8">
        <v>1</v>
      </c>
      <c r="BA606" s="8">
        <v>2</v>
      </c>
      <c r="BB606" s="8">
        <v>2</v>
      </c>
      <c r="BC606" s="8">
        <v>2</v>
      </c>
      <c r="BD606" s="8">
        <v>1</v>
      </c>
      <c r="BE606" s="8">
        <v>1</v>
      </c>
      <c r="BF606" s="8">
        <v>3</v>
      </c>
      <c r="BG606" s="8">
        <v>1</v>
      </c>
      <c r="BH606" s="8">
        <v>3</v>
      </c>
      <c r="BI606" s="8">
        <v>2</v>
      </c>
      <c r="BJ606" s="8" t="s">
        <v>26</v>
      </c>
      <c r="BK606" s="8" t="s">
        <v>20</v>
      </c>
      <c r="BL606" s="8">
        <v>10</v>
      </c>
      <c r="BM606" s="8" t="s">
        <v>26</v>
      </c>
      <c r="BN606" s="8"/>
      <c r="BO606" s="8">
        <v>20</v>
      </c>
      <c r="BP606" s="34">
        <v>47299</v>
      </c>
      <c r="BQ606" s="8" t="s">
        <v>21</v>
      </c>
      <c r="BR606" s="8" t="s">
        <v>156</v>
      </c>
    </row>
    <row r="607" spans="1:70" ht="15.5" thickBot="1" x14ac:dyDescent="0.35">
      <c r="A607" s="8" t="s">
        <v>26</v>
      </c>
      <c r="B607" s="16">
        <f t="shared" si="23"/>
        <v>375.10750000000002</v>
      </c>
      <c r="C607" s="8" t="s">
        <v>968</v>
      </c>
      <c r="D607" s="8" t="s">
        <v>154</v>
      </c>
      <c r="E607" s="33">
        <v>1</v>
      </c>
      <c r="F607" s="8">
        <v>0</v>
      </c>
      <c r="G607" s="8" t="s">
        <v>20</v>
      </c>
      <c r="H607" s="8" t="s">
        <v>31</v>
      </c>
      <c r="I607" s="8">
        <v>17</v>
      </c>
      <c r="J607" s="8">
        <v>126</v>
      </c>
      <c r="K607" s="8">
        <v>140</v>
      </c>
      <c r="L607" s="16">
        <f>IF( 数据!L607&lt;=6,(数据!L607-1)*权重!B$48,              IF(数据!L607&lt;=12, 5*权重!B$48+(数据!L607-6)*权重!B$49,                              5*权重!B$48+6*权重!B$49+(数据!L607-12)*权重!B$51              )
 )</f>
        <v>3.4666666666666668</v>
      </c>
      <c r="M607" s="16">
        <f>IF( 数据!M607&lt;=6,(数据!M607-1)*权重!C$48,              IF(数据!M607&lt;=12, 5*权重!C$48+(数据!M607-6)*权重!C$49,                              5*权重!C$48+6*权重!C$49+(数据!M607-12)*权重!C$51              )
 )</f>
        <v>2.9</v>
      </c>
      <c r="N607" s="16">
        <f>IF( 数据!N607&lt;=6,(数据!N607-1)*权重!D$48,              IF(数据!N607&lt;=12, 5*权重!D$48+(数据!N607-6)*权重!D$49,                              5*权重!D$48+6*权重!D$49+(数据!N607-12)*权重!D$51              )
 )</f>
        <v>0.27</v>
      </c>
      <c r="O607" s="16">
        <f>IF( 数据!O607&lt;=6,(数据!O607-1)*权重!E$48,              IF(数据!O607&lt;=12, 5*权重!E$48+(数据!O607-6)*权重!E$49,                              5*权重!E$48+6*权重!E$49+(数据!O607-12)*权重!E$51              )
 )</f>
        <v>0</v>
      </c>
      <c r="P607" s="16">
        <f>IF( 数据!P607&lt;=6,(数据!P607-1)*权重!F$48,              IF(数据!P607&lt;=12, 5*权重!F$48+(数据!P607-6)*权重!F$49,                              5*权重!F$48+6*权重!F$49+(数据!P607-12)*权重!F$51              )
 )</f>
        <v>-3.5166666666666662</v>
      </c>
      <c r="Q607" s="16">
        <f>IF( 数据!Q607&lt;=6,(数据!Q607-1)*权重!G$48,              IF(数据!Q607&lt;=12, 5*权重!G$48+(数据!Q607-6)*权重!G$49,                              5*权重!G$48+6*权重!G$49+(数据!Q607-12)*权重!G$51              )
 )</f>
        <v>0</v>
      </c>
      <c r="R607" s="16">
        <f>IF( 数据!R607&lt;=6,(数据!R607-1)*权重!H$48,              IF(数据!R607&lt;=12, 5*权重!H$48+(数据!R607-6)*权重!H$49,                              5*权重!H$48+6*权重!H$49+(数据!R607-12)*权重!H$51              )
 )</f>
        <v>0</v>
      </c>
      <c r="S607" s="16">
        <f>IF( 数据!S607&lt;=6,(数据!S607-1)*权重!I$48,              IF(数据!S607&lt;=12, 5*权重!I$48+(数据!S607-6)*权重!I$49,                              5*权重!I$48+6*权重!I$49+(数据!S607-12)*权重!I$51              )
 )</f>
        <v>10.6</v>
      </c>
      <c r="T607" s="16">
        <f>IF( 数据!T607&lt;=6,(数据!T607-1)*权重!J$48,              IF(数据!T607&lt;=12, 5*权重!J$48+(数据!T607-6)*权重!J$49,                              5*权重!J$48+6*权重!J$49+(数据!T607-12)*权重!J$51              )
 )</f>
        <v>1.2999999999999998</v>
      </c>
      <c r="U607" s="16">
        <f>IF( 数据!U607&lt;=6,(数据!U607-1)*权重!K$48,              IF(数据!U607&lt;=12, 5*权重!K$48+(数据!U607-6)*权重!K$49,                              5*权重!K$48+6*权重!K$49+(数据!U607-12)*权重!K$51              )
 )</f>
        <v>0</v>
      </c>
      <c r="V607" s="16">
        <f>IF( 数据!V607&lt;=6,(数据!V607-1)*权重!L$48,              IF(数据!V607&lt;=12, 5*权重!L$48+(数据!V607-6)*权重!L$49,                              5*权重!L$48+6*权重!L$49+(数据!V607-12)*权重!L$51              )
 )</f>
        <v>5.6666666666666679</v>
      </c>
      <c r="W607" s="16">
        <f>IF( 数据!W607&lt;=6,(数据!W607-1)*权重!M$48,              IF(数据!W607&lt;=12, 5*权重!M$48+(数据!W607-6)*权重!M$49,                              5*权重!M$48+6*权重!M$49+(数据!W607-12)*权重!M$51              )
 )</f>
        <v>-0.51666666666666661</v>
      </c>
      <c r="X607" s="16">
        <f>IF( 数据!X607&lt;=6,(数据!X607-1)*权重!N$48,              IF(数据!X607&lt;=12, 5*权重!N$48+(数据!X607-6)*权重!N$49,                              5*权重!N$48+6*权重!N$49+(数据!X607-12)*权重!N$51              )
 )</f>
        <v>3.1999999999999997</v>
      </c>
      <c r="Y607" s="16">
        <f>IF( 数据!Y607&lt;=6,(数据!Y607-1)*权重!O$48,              IF(数据!Y607&lt;=12, 5*权重!O$48+(数据!Y607-6)*权重!O$49,                              5*权重!O$48+6*权重!O$49+(数据!Y607-12)*权重!O$51              )
 )</f>
        <v>1.5333333333333332</v>
      </c>
      <c r="Z607" s="16">
        <f>IF( 数据!Z607&lt;=6,(数据!Z607-1)*权重!P$48,              IF(数据!Z607&lt;=10, 5*权重!P$48+(数据!Z607-4)*权重!P$50,                              5*权重!P$48+4*权重!P$50+(数据!Z607-10)*权重!P$52              )  )</f>
        <v>-1.4750000000000001</v>
      </c>
      <c r="AA607" s="16">
        <f>IF( 数据!AA607&lt;=6,(数据!AA607-1)*权重!Q$48,              IF(数据!AA607&lt;=12, 5*权重!Q$48+(数据!AA607-6)*权重!Q$49,                              5*权重!Q$48+6*权重!Q$49+(数据!AA607-12)*权重!Q$51              )
 )</f>
        <v>5.166666666666667</v>
      </c>
      <c r="AB607" s="16">
        <f>IF( 数据!AB607&lt;=6,(数据!AB607-1)*权重!R$48,              IF(数据!AB607&lt;=10, 5*权重!R$48+(数据!AB607-4)*权重!R$50,                              5*权重!R$48+4*权重!R$50+(数据!AB607-10)*权重!R$52              )  )</f>
        <v>55.25</v>
      </c>
      <c r="AC607" s="16">
        <f>IF( 数据!AC607&lt;=6,(数据!AC607-1)*权重!S$48,              IF(数据!AC607&lt;=12, 5*权重!S$48+(数据!AC607-6)*权重!S$49,                              5*权重!S$48+6*权重!S$49+(数据!AC607-12)*权重!S$51              )
 )</f>
        <v>20.866666666666667</v>
      </c>
      <c r="AD607" s="16">
        <f>IF( 数据!AD607&lt;=6,(数据!AD607-1)*权重!T$48,              IF(数据!AD607&lt;=12, 5*权重!T$48+(数据!AD607-6)*权重!T$49,                              5*权重!T$48+6*权重!T$49+(数据!AD607-12)*权重!T$51              )
 )</f>
        <v>-1.2333333333333329</v>
      </c>
      <c r="AE607" s="16">
        <f>IF( 数据!AE607&lt;=6,(数据!AE607-1)*权重!U$48,              IF(数据!AE607&lt;=10, 5*权重!U$48+(数据!AE607-4)*权重!U$50,                              5*权重!U$48+4*权重!U$50+(数据!AE607-10)*权重!U$52              )  )</f>
        <v>-2.5999999999999996</v>
      </c>
      <c r="AF607" s="16">
        <f>IF( 数据!AF607&lt;=6,(数据!AF607-1)*权重!V$48,              IF(数据!AF607&lt;=10, 5*权重!V$48+(数据!AF607-4)*权重!V$50,                              5*权重!V$48+4*权重!V$50+(数据!AF607-10)*权重!V$52              )  )</f>
        <v>6.8250000000000011</v>
      </c>
      <c r="AG607" s="16">
        <f>IF( 数据!AG607&lt;=6,(数据!AG607-1)*权重!W$48,              IF(数据!AG607&lt;=12, 5*权重!W$48+(数据!AG607-6)*权重!W$49,                              5*权重!W$48+6*权重!W$49+(数据!AG607-12)*权重!W$51              )
 )</f>
        <v>5.05</v>
      </c>
      <c r="AH607" s="16">
        <f>IF( 数据!AH607&lt;=6,(数据!AH607-1)*权重!X$48,              IF(数据!AH607&lt;=10, 5*权重!X$48+(数据!AH607-4)*权重!X$50,                              5*权重!X$48+4*权重!X$50+(数据!AH607-10)*权重!X$52              )  )</f>
        <v>-0.27500000000000002</v>
      </c>
      <c r="AI607" s="16">
        <f>IF( 数据!AI607&lt;=6,(数据!AI607-1)*权重!Y$48,              IF(数据!AI607&lt;=12, 5*权重!Y$48+(数据!AI607-6)*权重!Y$49,                              5*权重!Y$48+6*权重!Y$49+(数据!AI607-12)*权重!Y$51              )
 )</f>
        <v>0.13333333333333336</v>
      </c>
      <c r="AJ607" s="16">
        <f>IF( 数据!AJ607&lt;=6,(数据!AJ607-1)*权重!Z$48,              IF(数据!AJ607&lt;=10, 5*权重!Z$48+(数据!AJ607-4)*权重!Z$50,                              5*权重!Z$48+4*权重!Z$50+(数据!AJ607-10)*权重!Z$52              )  )</f>
        <v>8.0750000000000011</v>
      </c>
      <c r="AK607" s="16">
        <f>IF( 数据!AK607&lt;=6,(数据!AK607-1)*权重!AA$48,              IF(数据!AK607&lt;=10, 5*权重!AA$48+(数据!AK607-4)*权重!AA$50,                              5*权重!AA$48+4*权重!AA$50+(数据!AK607-10)*权重!AA$52              )  )</f>
        <v>-1.2750000000000001</v>
      </c>
      <c r="AL607" s="16">
        <f>IF( 数据!AL607&lt;=6,(数据!AL607-1)*权重!AB$48,              IF(数据!AL607&lt;=12, 5*权重!AB$48+(数据!AL607-6)*权重!AB$49,                              5*权重!AB$48+6*权重!AB$49+(数据!AL607-12)*权重!AB$51              )
 )</f>
        <v>13.5</v>
      </c>
      <c r="AM607" s="16">
        <f>IF( 数据!AM607&lt;=6,(数据!AM607-1)*权重!AC$48,              IF(数据!AM607&lt;=12, 5*权重!AC$48+(数据!AM607-6)*权重!AC$49,                              5*权重!AC$48+6*权重!AC$49+(数据!AM607-12)*权重!AC$51              )
 )</f>
        <v>8.5</v>
      </c>
      <c r="AN607" s="16">
        <f>IF( 数据!AN607&lt;=6,(数据!AN607-1)*权重!AD$48,              IF(数据!AN607&lt;=12, 5*权重!AD$48+(数据!AN607-6)*权重!AD$49,                              5*权重!AD$48+6*权重!AD$49+(数据!AN607-12)*权重!AD$51              )
 )</f>
        <v>60.666666666666664</v>
      </c>
      <c r="AO607" s="16">
        <f>IF( 数据!AO607&lt;=6,(数据!AO607-1)*权重!AE$48,              IF(数据!AO607&lt;=12, 5*权重!AE$48+(数据!AO607-6)*权重!AE$49,                              5*权重!AE$48+6*权重!AE$49+(数据!AO607-12)*权重!AE$51              )
 )</f>
        <v>22.9</v>
      </c>
      <c r="AP607" s="16">
        <f>IF( 数据!AP607&lt;=6,(数据!AP607-1)*权重!AF$48,              IF(数据!AP607&lt;=12, 5*权重!AF$48+(数据!AP607-6)*权重!AF$49,                              5*权重!AF$48+6*权重!AF$49+(数据!AP607-12)*权重!AF$51              )
 )</f>
        <v>15.433333333333334</v>
      </c>
      <c r="AQ607" s="16">
        <f>IF( 数据!AQ607&lt;=6,(数据!AQ607-1)*权重!AG$48,              IF(数据!AQ607&lt;=12, 5*权重!AG$48+(数据!AQ607-6)*权重!AG$49,                              5*权重!AG$48+6*权重!AG$49+(数据!AQ607-12)*权重!AG$51              )
 )</f>
        <v>17.8</v>
      </c>
      <c r="AR607" s="16">
        <f>IF( 数据!AR607&lt;=6,(数据!AR607-1)*权重!AH$48,              IF(数据!AR607&lt;=12, 5*权重!AH$48+(数据!AR607-6)*权重!AH$49,                              5*权重!AH$48+6*权重!AH$49+(数据!AR607-12)*权重!AH$51              )
 )</f>
        <v>14.566666666666665</v>
      </c>
      <c r="AS607" s="16">
        <f>IF( 数据!AS607&lt;=6,(数据!AS607-1)*权重!AI$48,              IF(数据!AS607&lt;=12, 5*权重!AI$48+(数据!AS607-6)*权重!AI$49,                              5*权重!AI$48+6*权重!AI$49+(数据!AS607-12)*权重!AI$51              )
 )</f>
        <v>6.6500000000000012</v>
      </c>
      <c r="AT607" s="16">
        <f>IF( 数据!AT607&lt;=6,(数据!AT607-1)*权重!AJ$48,              IF(数据!AT607&lt;=12, 5*权重!AJ$48+(数据!AT607-6)*权重!AJ$49,                              5*权重!AJ$48+6*权重!AJ$49+(数据!AT607-12)*权重!AJ$51              )
 )</f>
        <v>54.541666666666671</v>
      </c>
      <c r="AU607" s="16">
        <f>IF( 数据!AU607&lt;=6,(数据!AU607-1)*权重!AK$48,              IF(数据!AU607&lt;=12, 5*权重!AK$48+(数据!AU607-6)*权重!AK$49,                              5*权重!AK$48+6*权重!AK$49+(数据!AU607-12)*权重!AK$51              )
 )</f>
        <v>13.899999999999999</v>
      </c>
      <c r="AV607" s="16">
        <f>IF( 数据!AV607&lt;=6,(数据!AV607-1)*权重!AL$48,              IF(数据!AV607&lt;=10, 5*权重!AL$48+(数据!AV607-4)*权重!AL$50,                              5*权重!AL$48+4*权重!AL$50+(数据!AV607-10)*权重!AL$52              )  )</f>
        <v>2.5499999999999998</v>
      </c>
      <c r="AW607" s="16">
        <f>IF( 数据!AW607&lt;=6,(数据!AW607-1)*权重!AM$48,              IF(数据!AW607&lt;=10, 5*权重!AM$48+(数据!AW607-4)*权重!AM$50,                              5*权重!AM$48+4*权重!AM$50+(数据!AW607-10)*权重!AM$52              )  )</f>
        <v>3.45</v>
      </c>
      <c r="AX607" s="16">
        <f>IF( 数据!AX607&lt;=6,(数据!AX607-1)*权重!AN$48,              IF(数据!AX607&lt;=10, 5*权重!AN$48+(数据!AX607-4)*权重!AN$50,                              5*权重!AN$48+4*权重!AN$50+(数据!AX607-10)*权重!AN$52              )  )</f>
        <v>21.237499999999997</v>
      </c>
      <c r="AY607" s="8">
        <v>3</v>
      </c>
      <c r="AZ607" s="8">
        <v>2</v>
      </c>
      <c r="BA607" s="8">
        <v>2</v>
      </c>
      <c r="BB607" s="8">
        <v>3</v>
      </c>
      <c r="BC607" s="8">
        <v>3</v>
      </c>
      <c r="BD607" s="8">
        <v>2</v>
      </c>
      <c r="BE607" s="8">
        <v>3</v>
      </c>
      <c r="BF607" s="8">
        <v>1</v>
      </c>
      <c r="BG607" s="8">
        <v>3</v>
      </c>
      <c r="BH607" s="8">
        <v>1</v>
      </c>
      <c r="BI607" s="8">
        <v>2</v>
      </c>
      <c r="BJ607" s="8" t="s">
        <v>26</v>
      </c>
      <c r="BK607" s="8" t="s">
        <v>20</v>
      </c>
      <c r="BL607" s="8">
        <v>14</v>
      </c>
      <c r="BM607" s="8" t="s">
        <v>26</v>
      </c>
      <c r="BN607" s="8"/>
      <c r="BO607" s="8" t="s">
        <v>26</v>
      </c>
      <c r="BP607" s="34">
        <v>47664</v>
      </c>
      <c r="BQ607" s="8" t="s">
        <v>21</v>
      </c>
      <c r="BR607" s="8" t="s">
        <v>156</v>
      </c>
    </row>
    <row r="608" spans="1:70" ht="15.5" thickBot="1" x14ac:dyDescent="0.35">
      <c r="A608" s="8" t="s">
        <v>26</v>
      </c>
      <c r="B608" s="16">
        <f t="shared" si="23"/>
        <v>368.50166666666667</v>
      </c>
      <c r="C608" s="8" t="s">
        <v>969</v>
      </c>
      <c r="D608" s="8" t="s">
        <v>154</v>
      </c>
      <c r="E608" s="33">
        <v>1</v>
      </c>
      <c r="F608" s="8">
        <v>0</v>
      </c>
      <c r="G608" s="8" t="s">
        <v>28</v>
      </c>
      <c r="H608" s="8" t="s">
        <v>32</v>
      </c>
      <c r="I608" s="8">
        <v>23</v>
      </c>
      <c r="J608" s="8">
        <v>133</v>
      </c>
      <c r="K608" s="8">
        <v>147</v>
      </c>
      <c r="L608" s="16">
        <f>IF( 数据!L608&lt;=6,(数据!L608-1)*权重!B$48,              IF(数据!L608&lt;=12, 5*权重!B$48+(数据!L608-6)*权重!B$49,                              5*权重!B$48+6*权重!B$49+(数据!L608-12)*权重!B$51              )
 )</f>
        <v>3.25</v>
      </c>
      <c r="M608" s="16">
        <f>IF( 数据!M608&lt;=6,(数据!M608-1)*权重!C$48,              IF(数据!M608&lt;=12, 5*权重!C$48+(数据!M608-6)*权重!C$49,                              5*权重!C$48+6*权重!C$49+(数据!M608-12)*权重!C$51              )
 )</f>
        <v>0.57999999999999996</v>
      </c>
      <c r="N608" s="16">
        <f>IF( 数据!N608&lt;=6,(数据!N608-1)*权重!D$48,              IF(数据!N608&lt;=12, 5*权重!D$48+(数据!N608-6)*权重!D$49,                              5*权重!D$48+6*权重!D$49+(数据!N608-12)*权重!D$51              )
 )</f>
        <v>0.32</v>
      </c>
      <c r="O608" s="16">
        <f>IF( 数据!O608&lt;=6,(数据!O608-1)*权重!E$48,              IF(数据!O608&lt;=12, 5*权重!E$48+(数据!O608-6)*权重!E$49,                              5*权重!E$48+6*权重!E$49+(数据!O608-12)*权重!E$51              )
 )</f>
        <v>0</v>
      </c>
      <c r="P608" s="16">
        <f>IF( 数据!P608&lt;=6,(数据!P608-1)*权重!F$48,              IF(数据!P608&lt;=12, 5*权重!F$48+(数据!P608-6)*权重!F$49,                              5*权重!F$48+6*权重!F$49+(数据!P608-12)*权重!F$51              )
 )</f>
        <v>-3.583333333333333</v>
      </c>
      <c r="Q608" s="16">
        <f>IF( 数据!Q608&lt;=6,(数据!Q608-1)*权重!G$48,              IF(数据!Q608&lt;=12, 5*权重!G$48+(数据!Q608-6)*权重!G$49,                              5*权重!G$48+6*权重!G$49+(数据!Q608-12)*权重!G$51              )
 )</f>
        <v>0</v>
      </c>
      <c r="R608" s="16">
        <f>IF( 数据!R608&lt;=6,(数据!R608-1)*权重!H$48,              IF(数据!R608&lt;=12, 5*权重!H$48+(数据!R608-6)*权重!H$49,                              5*权重!H$48+6*权重!H$49+(数据!R608-12)*权重!H$51              )
 )</f>
        <v>0</v>
      </c>
      <c r="S608" s="16">
        <f>IF( 数据!S608&lt;=6,(数据!S608-1)*权重!I$48,              IF(数据!S608&lt;=12, 5*权重!I$48+(数据!S608-6)*权重!I$49,                              5*权重!I$48+6*权重!I$49+(数据!S608-12)*权重!I$51              )
 )</f>
        <v>0</v>
      </c>
      <c r="T608" s="16">
        <f>IF( 数据!T608&lt;=6,(数据!T608-1)*权重!J$48,              IF(数据!T608&lt;=12, 5*权重!J$48+(数据!T608-6)*权重!J$49,                              5*权重!J$48+6*权重!J$49+(数据!T608-12)*权重!J$51              )
 )</f>
        <v>1.4</v>
      </c>
      <c r="U608" s="16">
        <f>IF( 数据!U608&lt;=6,(数据!U608-1)*权重!K$48,              IF(数据!U608&lt;=12, 5*权重!K$48+(数据!U608-6)*权重!K$49,                              5*权重!K$48+6*权重!K$49+(数据!U608-12)*权重!K$51              )
 )</f>
        <v>0</v>
      </c>
      <c r="V608" s="16">
        <f>IF( 数据!V608&lt;=6,(数据!V608-1)*权重!L$48,              IF(数据!V608&lt;=12, 5*权重!L$48+(数据!V608-6)*权重!L$49,                              5*权重!L$48+6*权重!L$49+(数据!V608-12)*权重!L$51              )
 )</f>
        <v>1.06</v>
      </c>
      <c r="W608" s="16">
        <f>IF( 数据!W608&lt;=6,(数据!W608-1)*权重!M$48,              IF(数据!W608&lt;=12, 5*权重!M$48+(数据!W608-6)*权重!M$49,                              5*权重!M$48+6*权重!M$49+(数据!W608-12)*权重!M$51              )
 )</f>
        <v>-0.53333333333333333</v>
      </c>
      <c r="X608" s="16">
        <f>IF( 数据!X608&lt;=6,(数据!X608-1)*权重!N$48,              IF(数据!X608&lt;=12, 5*权重!N$48+(数据!X608-6)*权重!N$49,                              5*权重!N$48+6*权重!N$49+(数据!X608-12)*权重!N$51              )
 )</f>
        <v>0</v>
      </c>
      <c r="Y608" s="16">
        <f>IF( 数据!Y608&lt;=6,(数据!Y608-1)*权重!O$48,              IF(数据!Y608&lt;=12, 5*权重!O$48+(数据!Y608-6)*权重!O$49,                              5*权重!O$48+6*权重!O$49+(数据!Y608-12)*权重!O$51              )
 )</f>
        <v>0</v>
      </c>
      <c r="Z608" s="16">
        <f>IF( 数据!Z608&lt;=6,(数据!Z608-1)*权重!P$48,              IF(数据!Z608&lt;=10, 5*权重!P$48+(数据!Z608-4)*权重!P$50,                              5*权重!P$48+4*权重!P$50+(数据!Z608-10)*权重!P$52              )  )</f>
        <v>-0.44000000000000006</v>
      </c>
      <c r="AA608" s="16">
        <f>IF( 数据!AA608&lt;=6,(数据!AA608-1)*权重!Q$48,              IF(数据!AA608&lt;=12, 5*权重!Q$48+(数据!AA608-6)*权重!Q$49,                              5*权重!Q$48+6*权重!Q$49+(数据!AA608-12)*权重!Q$51              )
 )</f>
        <v>5.833333333333333</v>
      </c>
      <c r="AB608" s="16">
        <f>IF( 数据!AB608&lt;=6,(数据!AB608-1)*权重!R$48,              IF(数据!AB608&lt;=10, 5*权重!R$48+(数据!AB608-4)*权重!R$50,                              5*权重!R$48+4*权重!R$50+(数据!AB608-10)*权重!R$52              )  )</f>
        <v>55.25</v>
      </c>
      <c r="AC608" s="16">
        <f>IF( 数据!AC608&lt;=6,(数据!AC608-1)*权重!S$48,              IF(数据!AC608&lt;=12, 5*权重!S$48+(数据!AC608-6)*权重!S$49,                              5*权重!S$48+6*权重!S$49+(数据!AC608-12)*权重!S$51              )
 )</f>
        <v>19.5</v>
      </c>
      <c r="AD608" s="16">
        <f>IF( 数据!AD608&lt;=6,(数据!AD608-1)*权重!T$48,              IF(数据!AD608&lt;=12, 5*权重!T$48+(数据!AD608-6)*权重!T$49,                              5*权重!T$48+6*权重!T$49+(数据!AD608-12)*权重!T$51              )
 )</f>
        <v>-1.2333333333333329</v>
      </c>
      <c r="AE608" s="16">
        <f>IF( 数据!AE608&lt;=6,(数据!AE608-1)*权重!U$48,              IF(数据!AE608&lt;=10, 5*权重!U$48+(数据!AE608-4)*权重!U$50,                              5*权重!U$48+4*权重!U$50+(数据!AE608-10)*权重!U$52              )  )</f>
        <v>-2.1999999999999993</v>
      </c>
      <c r="AF608" s="16">
        <f>IF( 数据!AF608&lt;=6,(数据!AF608-1)*权重!V$48,              IF(数据!AF608&lt;=10, 5*权重!V$48+(数据!AF608-4)*权重!V$50,                              5*权重!V$48+4*权重!V$50+(数据!AF608-10)*权重!V$52              )  )</f>
        <v>6.75</v>
      </c>
      <c r="AG608" s="16">
        <f>IF( 数据!AG608&lt;=6,(数据!AG608-1)*权重!W$48,              IF(数据!AG608&lt;=12, 5*权重!W$48+(数据!AG608-6)*权重!W$49,                              5*权重!W$48+6*权重!W$49+(数据!AG608-12)*权重!W$51              )
 )</f>
        <v>3.3</v>
      </c>
      <c r="AH608" s="16">
        <f>IF( 数据!AH608&lt;=6,(数据!AH608-1)*权重!X$48,              IF(数据!AH608&lt;=10, 5*权重!X$48+(数据!AH608-4)*权重!X$50,                              5*权重!X$48+4*权重!X$50+(数据!AH608-10)*权重!X$52              )  )</f>
        <v>-0.27500000000000002</v>
      </c>
      <c r="AI608" s="16">
        <f>IF( 数据!AI608&lt;=6,(数据!AI608-1)*权重!Y$48,              IF(数据!AI608&lt;=12, 5*权重!Y$48+(数据!AI608-6)*权重!Y$49,                              5*权重!Y$48+6*权重!Y$49+(数据!AI608-12)*权重!Y$51              )
 )</f>
        <v>0.04</v>
      </c>
      <c r="AJ608" s="16">
        <f>IF( 数据!AJ608&lt;=6,(数据!AJ608-1)*权重!Z$48,              IF(数据!AJ608&lt;=10, 5*权重!Z$48+(数据!AJ608-4)*权重!Z$50,                              5*权重!Z$48+4*权重!Z$50+(数据!AJ608-10)*权重!Z$52              )  )</f>
        <v>10.425000000000001</v>
      </c>
      <c r="AK608" s="16">
        <f>IF( 数据!AK608&lt;=6,(数据!AK608-1)*权重!AA$48,              IF(数据!AK608&lt;=10, 5*权重!AA$48+(数据!AK608-4)*权重!AA$50,                              5*权重!AA$48+4*权重!AA$50+(数据!AK608-10)*权重!AA$52              )  )</f>
        <v>-1.4500000000000002</v>
      </c>
      <c r="AL608" s="16">
        <f>IF( 数据!AL608&lt;=6,(数据!AL608-1)*权重!AB$48,              IF(数据!AL608&lt;=12, 5*权重!AB$48+(数据!AL608-6)*权重!AB$49,                              5*权重!AB$48+6*权重!AB$49+(数据!AL608-12)*权重!AB$51              )
 )</f>
        <v>13.5</v>
      </c>
      <c r="AM608" s="16">
        <f>IF( 数据!AM608&lt;=6,(数据!AM608-1)*权重!AC$48,              IF(数据!AM608&lt;=12, 5*权重!AC$48+(数据!AM608-6)*权重!AC$49,                              5*权重!AC$48+6*权重!AC$49+(数据!AM608-12)*权重!AC$51              )
 )</f>
        <v>8.5</v>
      </c>
      <c r="AN608" s="16">
        <f>IF( 数据!AN608&lt;=6,(数据!AN608-1)*权重!AD$48,              IF(数据!AN608&lt;=12, 5*权重!AD$48+(数据!AN608-6)*权重!AD$49,                              5*权重!AD$48+6*权重!AD$49+(数据!AN608-12)*权重!AD$51              )
 )</f>
        <v>72.604166666666671</v>
      </c>
      <c r="AO608" s="16">
        <f>IF( 数据!AO608&lt;=6,(数据!AO608-1)*权重!AE$48,              IF(数据!AO608&lt;=12, 5*权重!AE$48+(数据!AO608-6)*权重!AE$49,                              5*权重!AE$48+6*权重!AE$49+(数据!AO608-12)*权重!AE$51              )
 )</f>
        <v>15.1</v>
      </c>
      <c r="AP608" s="16">
        <f>IF( 数据!AP608&lt;=6,(数据!AP608-1)*权重!AF$48,              IF(数据!AP608&lt;=12, 5*权重!AF$48+(数据!AP608-6)*权重!AF$49,                              5*权重!AF$48+6*权重!AF$49+(数据!AP608-12)*权重!AF$51              )
 )</f>
        <v>14.5</v>
      </c>
      <c r="AQ608" s="16">
        <f>IF( 数据!AQ608&lt;=6,(数据!AQ608-1)*权重!AG$48,              IF(数据!AQ608&lt;=12, 5*权重!AG$48+(数据!AQ608-6)*权重!AG$49,                              5*权重!AG$48+6*权重!AG$49+(数据!AQ608-12)*权重!AG$51              )
 )</f>
        <v>16.966666666666669</v>
      </c>
      <c r="AR608" s="16">
        <f>IF( 数据!AR608&lt;=6,(数据!AR608-1)*权重!AH$48,              IF(数据!AR608&lt;=12, 5*权重!AH$48+(数据!AR608-6)*权重!AH$49,                              5*权重!AH$48+6*权重!AH$49+(数据!AR608-12)*权重!AH$51              )
 )</f>
        <v>13.399999999999999</v>
      </c>
      <c r="AS608" s="16">
        <f>IF( 数据!AS608&lt;=6,(数据!AS608-1)*权重!AI$48,              IF(数据!AS608&lt;=12, 5*权重!AI$48+(数据!AS608-6)*权重!AI$49,                              5*权重!AI$48+6*权重!AI$49+(数据!AS608-12)*权重!AI$51              )
 )</f>
        <v>5.7000000000000011</v>
      </c>
      <c r="AT608" s="16">
        <f>IF( 数据!AT608&lt;=6,(数据!AT608-1)*权重!AJ$48,              IF(数据!AT608&lt;=12, 5*权重!AJ$48+(数据!AT608-6)*权重!AJ$49,                              5*权重!AJ$48+6*权重!AJ$49+(数据!AT608-12)*权重!AJ$51              )
 )</f>
        <v>67</v>
      </c>
      <c r="AU608" s="16">
        <f>IF( 数据!AU608&lt;=6,(数据!AU608-1)*权重!AK$48,              IF(数据!AU608&lt;=12, 5*权重!AK$48+(数据!AU608-6)*权重!AK$49,                              5*权重!AK$48+6*权重!AK$49+(数据!AU608-12)*权重!AK$51              )
 )</f>
        <v>13.899999999999999</v>
      </c>
      <c r="AV608" s="16">
        <f>IF( 数据!AV608&lt;=6,(数据!AV608-1)*权重!AL$48,              IF(数据!AV608&lt;=10, 5*权重!AL$48+(数据!AV608-4)*权重!AL$50,                              5*权重!AL$48+4*权重!AL$50+(数据!AV608-10)*权重!AL$52              )  )</f>
        <v>2.9749999999999996</v>
      </c>
      <c r="AW608" s="16">
        <f>IF( 数据!AW608&lt;=6,(数据!AW608-1)*权重!AM$48,              IF(数据!AW608&lt;=10, 5*权重!AM$48+(数据!AW608-4)*权重!AM$50,                              5*权重!AM$48+4*权重!AM$50+(数据!AW608-10)*权重!AM$52              )  )</f>
        <v>3.45</v>
      </c>
      <c r="AX608" s="16">
        <f>IF( 数据!AX608&lt;=6,(数据!AX608-1)*权重!AN$48,              IF(数据!AX608&lt;=10, 5*权重!AN$48+(数据!AX608-4)*权重!AN$50,                              5*权重!AN$48+4*权重!AN$50+(数据!AX608-10)*权重!AN$52              )  )</f>
        <v>22.912499999999998</v>
      </c>
      <c r="AY608" s="8">
        <v>7</v>
      </c>
      <c r="AZ608" s="8">
        <v>10</v>
      </c>
      <c r="BA608" s="8">
        <v>18</v>
      </c>
      <c r="BB608" s="8">
        <v>12</v>
      </c>
      <c r="BC608" s="8">
        <v>10</v>
      </c>
      <c r="BD608" s="8">
        <v>15</v>
      </c>
      <c r="BE608" s="8">
        <v>11</v>
      </c>
      <c r="BF608" s="8">
        <v>12</v>
      </c>
      <c r="BG608" s="8">
        <v>6</v>
      </c>
      <c r="BH608" s="8">
        <v>11</v>
      </c>
      <c r="BI608" s="8">
        <v>12</v>
      </c>
      <c r="BJ608" s="8" t="s">
        <v>26</v>
      </c>
      <c r="BK608" s="8" t="s">
        <v>20</v>
      </c>
      <c r="BL608" s="8">
        <v>16</v>
      </c>
      <c r="BM608" s="8" t="s">
        <v>26</v>
      </c>
      <c r="BN608" s="8"/>
      <c r="BO608" s="8" t="s">
        <v>26</v>
      </c>
      <c r="BP608" s="34">
        <v>46203</v>
      </c>
      <c r="BQ608" s="8" t="s">
        <v>21</v>
      </c>
      <c r="BR608" s="8" t="s">
        <v>156</v>
      </c>
    </row>
    <row r="609" spans="1:70" ht="15.5" thickBot="1" x14ac:dyDescent="0.35">
      <c r="A609" s="8" t="s">
        <v>26</v>
      </c>
      <c r="B609" s="16">
        <f t="shared" si="23"/>
        <v>429.57</v>
      </c>
      <c r="C609" s="8" t="s">
        <v>970</v>
      </c>
      <c r="D609" s="8" t="s">
        <v>154</v>
      </c>
      <c r="E609" s="33">
        <v>1</v>
      </c>
      <c r="F609" s="8">
        <v>0</v>
      </c>
      <c r="G609" s="8" t="s">
        <v>33</v>
      </c>
      <c r="H609" s="8" t="s">
        <v>599</v>
      </c>
      <c r="I609" s="8">
        <v>18</v>
      </c>
      <c r="J609" s="8">
        <v>131</v>
      </c>
      <c r="K609" s="8">
        <v>147</v>
      </c>
      <c r="L609" s="16">
        <f>IF( 数据!L609&lt;=6,(数据!L609-1)*权重!B$48,              IF(数据!L609&lt;=12, 5*权重!B$48+(数据!L609-6)*权重!B$49,                              5*权重!B$48+6*权重!B$49+(数据!L609-12)*权重!B$51              )
 )</f>
        <v>3.0833333333333335</v>
      </c>
      <c r="M609" s="16">
        <f>IF( 数据!M609&lt;=6,(数据!M609-1)*权重!C$48,              IF(数据!M609&lt;=12, 5*权重!C$48+(数据!M609-6)*权重!C$49,                              5*权重!C$48+6*权重!C$49+(数据!M609-12)*权重!C$51              )
 )</f>
        <v>0.90000000000000013</v>
      </c>
      <c r="N609" s="16">
        <f>IF( 数据!N609&lt;=6,(数据!N609-1)*权重!D$48,              IF(数据!N609&lt;=12, 5*权重!D$48+(数据!N609-6)*权重!D$49,                              5*权重!D$48+6*权重!D$49+(数据!N609-12)*权重!D$51              )
 )</f>
        <v>0.52833333333333332</v>
      </c>
      <c r="O609" s="16">
        <f>IF( 数据!O609&lt;=6,(数据!O609-1)*权重!E$48,              IF(数据!O609&lt;=12, 5*权重!E$48+(数据!O609-6)*权重!E$49,                              5*权重!E$48+6*权重!E$49+(数据!O609-12)*权重!E$51              )
 )</f>
        <v>0</v>
      </c>
      <c r="P609" s="16">
        <f>IF( 数据!P609&lt;=6,(数据!P609-1)*权重!F$48,              IF(数据!P609&lt;=12, 5*权重!F$48+(数据!P609-6)*权重!F$49,                              5*权重!F$48+6*权重!F$49+(数据!P609-12)*权重!F$51              )
 )</f>
        <v>-3.1166666666666663</v>
      </c>
      <c r="Q609" s="16">
        <f>IF( 数据!Q609&lt;=6,(数据!Q609-1)*权重!G$48,              IF(数据!Q609&lt;=12, 5*权重!G$48+(数据!Q609-6)*权重!G$49,                              5*权重!G$48+6*权重!G$49+(数据!Q609-12)*权重!G$51              )
 )</f>
        <v>0</v>
      </c>
      <c r="R609" s="16">
        <f>IF( 数据!R609&lt;=6,(数据!R609-1)*权重!H$48,              IF(数据!R609&lt;=12, 5*权重!H$48+(数据!R609-6)*权重!H$49,                              5*权重!H$48+6*权重!H$49+(数据!R609-12)*权重!H$51              )
 )</f>
        <v>0</v>
      </c>
      <c r="S609" s="16">
        <f>IF( 数据!S609&lt;=6,(数据!S609-1)*权重!I$48,              IF(数据!S609&lt;=12, 5*权重!I$48+(数据!S609-6)*权重!I$49,                              5*权重!I$48+6*权重!I$49+(数据!S609-12)*权重!I$51              )
 )</f>
        <v>16.566666666666666</v>
      </c>
      <c r="T609" s="16">
        <f>IF( 数据!T609&lt;=6,(数据!T609-1)*权重!J$48,              IF(数据!T609&lt;=12, 5*权重!J$48+(数据!T609-6)*权重!J$49,                              5*权重!J$48+6*权重!J$49+(数据!T609-12)*权重!J$51              )
 )</f>
        <v>2.8833333333333333</v>
      </c>
      <c r="U609" s="16">
        <f>IF( 数据!U609&lt;=6,(数据!U609-1)*权重!K$48,              IF(数据!U609&lt;=12, 5*权重!K$48+(数据!U609-6)*权重!K$49,                              5*权重!K$48+6*权重!K$49+(数据!U609-12)*权重!K$51              )
 )</f>
        <v>0</v>
      </c>
      <c r="V609" s="16">
        <f>IF( 数据!V609&lt;=6,(数据!V609-1)*权重!L$48,              IF(数据!V609&lt;=12, 5*权重!L$48+(数据!V609-6)*权重!L$49,                              5*权重!L$48+6*权重!L$49+(数据!V609-12)*权重!L$51              )
 )</f>
        <v>8.8333333333333339</v>
      </c>
      <c r="W609" s="16">
        <f>IF( 数据!W609&lt;=6,(数据!W609-1)*权重!M$48,              IF(数据!W609&lt;=12, 5*权重!M$48+(数据!W609-6)*权重!M$49,                              5*权重!M$48+6*权重!M$49+(数据!W609-12)*权重!M$51              )
 )</f>
        <v>0.1333333333333333</v>
      </c>
      <c r="X609" s="16">
        <f>IF( 数据!X609&lt;=6,(数据!X609-1)*权重!N$48,              IF(数据!X609&lt;=12, 5*权重!N$48+(数据!X609-6)*权重!N$49,                              5*权重!N$48+6*权重!N$49+(数据!X609-12)*权重!N$51              )
 )</f>
        <v>1.8833333333333333</v>
      </c>
      <c r="Y609" s="16">
        <f>IF( 数据!Y609&lt;=6,(数据!Y609-1)*权重!O$48,              IF(数据!Y609&lt;=12, 5*权重!O$48+(数据!Y609-6)*权重!O$49,                              5*权重!O$48+6*权重!O$49+(数据!Y609-12)*权重!O$51              )
 )</f>
        <v>2.5333333333333332</v>
      </c>
      <c r="Z609" s="16">
        <f>IF( 数据!Z609&lt;=6,(数据!Z609-1)*权重!P$48,              IF(数据!Z609&lt;=10, 5*权重!P$48+(数据!Z609-4)*权重!P$50,                              5*权重!P$48+4*权重!P$50+(数据!Z609-10)*权重!P$52              )  )</f>
        <v>-1.0750000000000002</v>
      </c>
      <c r="AA609" s="16">
        <f>IF( 数据!AA609&lt;=6,(数据!AA609-1)*权重!Q$48,              IF(数据!AA609&lt;=12, 5*权重!Q$48+(数据!AA609-6)*权重!Q$49,                              5*权重!Q$48+6*权重!Q$49+(数据!AA609-12)*权重!Q$51              )
 )</f>
        <v>6.6666666666666661</v>
      </c>
      <c r="AB609" s="16">
        <f>IF( 数据!AB609&lt;=6,(数据!AB609-1)*权重!R$48,              IF(数据!AB609&lt;=10, 5*权重!R$48+(数据!AB609-4)*权重!R$50,                              5*权重!R$48+4*权重!R$50+(数据!AB609-10)*权重!R$52              )  )</f>
        <v>55.25</v>
      </c>
      <c r="AC609" s="16">
        <f>IF( 数据!AC609&lt;=6,(数据!AC609-1)*权重!S$48,              IF(数据!AC609&lt;=12, 5*权重!S$48+(数据!AC609-6)*权重!S$49,                              5*权重!S$48+6*权重!S$49+(数据!AC609-12)*权重!S$51              )
 )</f>
        <v>18.75</v>
      </c>
      <c r="AD609" s="16">
        <f>IF( 数据!AD609&lt;=6,(数据!AD609-1)*权重!T$48,              IF(数据!AD609&lt;=12, 5*权重!T$48+(数据!AD609-6)*权重!T$49,                              5*权重!T$48+6*权重!T$49+(数据!AD609-12)*权重!T$51              )
 )</f>
        <v>-1.2333333333333329</v>
      </c>
      <c r="AE609" s="16">
        <f>IF( 数据!AE609&lt;=6,(数据!AE609-1)*权重!U$48,              IF(数据!AE609&lt;=10, 5*权重!U$48+(数据!AE609-4)*权重!U$50,                              5*权重!U$48+4*权重!U$50+(数据!AE609-10)*权重!U$52              )  )</f>
        <v>-3.2749999999999995</v>
      </c>
      <c r="AF609" s="16">
        <f>IF( 数据!AF609&lt;=6,(数据!AF609-1)*权重!V$48,              IF(数据!AF609&lt;=10, 5*权重!V$48+(数据!AF609-4)*权重!V$50,                              5*权重!V$48+4*权重!V$50+(数据!AF609-10)*权重!V$52              )  )</f>
        <v>6.75</v>
      </c>
      <c r="AG609" s="16">
        <f>IF( 数据!AG609&lt;=6,(数据!AG609-1)*权重!W$48,              IF(数据!AG609&lt;=12, 5*权重!W$48+(数据!AG609-6)*权重!W$49,                              5*权重!W$48+6*权重!W$49+(数据!AG609-12)*权重!W$51              )
 )</f>
        <v>5.05</v>
      </c>
      <c r="AH609" s="16">
        <f>IF( 数据!AH609&lt;=6,(数据!AH609-1)*权重!X$48,              IF(数据!AH609&lt;=10, 5*权重!X$48+(数据!AH609-4)*权重!X$50,                              5*权重!X$48+4*权重!X$50+(数据!AH609-10)*权重!X$52              )  )</f>
        <v>-0.27500000000000002</v>
      </c>
      <c r="AI609" s="16">
        <f>IF( 数据!AI609&lt;=6,(数据!AI609-1)*权重!Y$48,              IF(数据!AI609&lt;=12, 5*权重!Y$48+(数据!AI609-6)*权重!Y$49,                              5*权重!Y$48+6*权重!Y$49+(数据!AI609-12)*权重!Y$51              )
 )</f>
        <v>0.53333333333333333</v>
      </c>
      <c r="AJ609" s="16">
        <f>IF( 数据!AJ609&lt;=6,(数据!AJ609-1)*权重!Z$48,              IF(数据!AJ609&lt;=10, 5*权重!Z$48+(数据!AJ609-4)*权重!Z$50,                              5*权重!Z$48+4*权重!Z$50+(数据!AJ609-10)*权重!Z$52              )  )</f>
        <v>9.8375000000000004</v>
      </c>
      <c r="AK609" s="16">
        <f>IF( 数据!AK609&lt;=6,(数据!AK609-1)*权重!AA$48,              IF(数据!AK609&lt;=10, 5*权重!AA$48+(数据!AK609-4)*权重!AA$50,                              5*权重!AA$48+4*权重!AA$50+(数据!AK609-10)*权重!AA$52              )  )</f>
        <v>-1.4500000000000002</v>
      </c>
      <c r="AL609" s="16">
        <f>IF( 数据!AL609&lt;=6,(数据!AL609-1)*权重!AB$48,              IF(数据!AL609&lt;=12, 5*权重!AB$48+(数据!AL609-6)*权重!AB$49,                              5*权重!AB$48+6*权重!AB$49+(数据!AL609-12)*权重!AB$51              )
 )</f>
        <v>12.6</v>
      </c>
      <c r="AM609" s="16">
        <f>IF( 数据!AM609&lt;=6,(数据!AM609-1)*权重!AC$48,              IF(数据!AM609&lt;=12, 5*权重!AC$48+(数据!AM609-6)*权重!AC$49,                              5*权重!AC$48+6*权重!AC$49+(数据!AM609-12)*权重!AC$51              )
 )</f>
        <v>8.8666666666666671</v>
      </c>
      <c r="AN609" s="16">
        <f>IF( 数据!AN609&lt;=6,(数据!AN609-1)*权重!AD$48,              IF(数据!AN609&lt;=12, 5*权重!AD$48+(数据!AN609-6)*权重!AD$49,                              5*权重!AD$48+6*权重!AD$49+(数据!AN609-12)*权重!AD$51              )
 )</f>
        <v>82.0625</v>
      </c>
      <c r="AO609" s="16">
        <f>IF( 数据!AO609&lt;=6,(数据!AO609-1)*权重!AE$48,              IF(数据!AO609&lt;=12, 5*权重!AE$48+(数据!AO609-6)*权重!AE$49,                              5*权重!AE$48+6*权重!AE$49+(数据!AO609-12)*权重!AE$51              )
 )</f>
        <v>15.1</v>
      </c>
      <c r="AP609" s="16">
        <f>IF( 数据!AP609&lt;=6,(数据!AP609-1)*权重!AF$48,              IF(数据!AP609&lt;=12, 5*权重!AF$48+(数据!AP609-6)*权重!AF$49,                              5*权重!AF$48+6*权重!AF$49+(数据!AP609-12)*权重!AF$51              )
 )</f>
        <v>15.433333333333334</v>
      </c>
      <c r="AQ609" s="16">
        <f>IF( 数据!AQ609&lt;=6,(数据!AQ609-1)*权重!AG$48,              IF(数据!AQ609&lt;=12, 5*权重!AG$48+(数据!AQ609-6)*权重!AG$49,                              5*权重!AG$48+6*权重!AG$49+(数据!AQ609-12)*权重!AG$51              )
 )</f>
        <v>18.316666666666666</v>
      </c>
      <c r="AR609" s="16">
        <f>IF( 数据!AR609&lt;=6,(数据!AR609-1)*权重!AH$48,              IF(数据!AR609&lt;=12, 5*权重!AH$48+(数据!AR609-6)*权重!AH$49,                              5*权重!AH$48+6*权重!AH$49+(数据!AR609-12)*权重!AH$51              )
 )</f>
        <v>15.733333333333333</v>
      </c>
      <c r="AS609" s="16">
        <f>IF( 数据!AS609&lt;=6,(数据!AS609-1)*权重!AI$48,              IF(数据!AS609&lt;=12, 5*权重!AI$48+(数据!AS609-6)*权重!AI$49,                              5*权重!AI$48+6*权重!AI$49+(数据!AS609-12)*权重!AI$51              )
 )</f>
        <v>8.5500000000000007</v>
      </c>
      <c r="AT609" s="16">
        <f>IF( 数据!AT609&lt;=6,(数据!AT609-1)*权重!AJ$48,              IF(数据!AT609&lt;=12, 5*权重!AJ$48+(数据!AT609-6)*权重!AJ$49,                              5*权重!AJ$48+6*权重!AJ$49+(数据!AT609-12)*权重!AJ$51              )
 )</f>
        <v>81.625</v>
      </c>
      <c r="AU609" s="16">
        <f>IF( 数据!AU609&lt;=6,(数据!AU609-1)*权重!AK$48,              IF(数据!AU609&lt;=12, 5*权重!AK$48+(数据!AU609-6)*权重!AK$49,                              5*权重!AK$48+6*权重!AK$49+(数据!AU609-12)*权重!AK$51              )
 )</f>
        <v>14.499999999999998</v>
      </c>
      <c r="AV609" s="16">
        <f>IF( 数据!AV609&lt;=6,(数据!AV609-1)*权重!AL$48,              IF(数据!AV609&lt;=10, 5*权重!AL$48+(数据!AV609-4)*权重!AL$50,                              5*权重!AL$48+4*权重!AL$50+(数据!AV609-10)*权重!AL$52              )  )</f>
        <v>2.125</v>
      </c>
      <c r="AW609" s="16">
        <f>IF( 数据!AW609&lt;=6,(数据!AW609-1)*权重!AM$48,              IF(数据!AW609&lt;=10, 5*权重!AM$48+(数据!AW609-4)*权重!AM$50,                              5*权重!AM$48+4*权重!AM$50+(数据!AW609-10)*权重!AM$52              )  )</f>
        <v>2.8250000000000002</v>
      </c>
      <c r="AX609" s="16">
        <f>IF( 数据!AX609&lt;=6,(数据!AX609-1)*权重!AN$48,              IF(数据!AX609&lt;=10, 5*权重!AN$48+(数据!AX609-4)*权重!AN$50,                              5*权重!AN$48+4*权重!AN$50+(数据!AX609-10)*权重!AN$52              )  )</f>
        <v>22.074999999999999</v>
      </c>
      <c r="AY609" s="8">
        <v>2</v>
      </c>
      <c r="AZ609" s="8">
        <v>1</v>
      </c>
      <c r="BA609" s="8">
        <v>1</v>
      </c>
      <c r="BB609" s="8">
        <v>4</v>
      </c>
      <c r="BC609" s="8">
        <v>2</v>
      </c>
      <c r="BD609" s="8">
        <v>1</v>
      </c>
      <c r="BE609" s="8">
        <v>1</v>
      </c>
      <c r="BF609" s="8">
        <v>2</v>
      </c>
      <c r="BG609" s="8">
        <v>1</v>
      </c>
      <c r="BH609" s="8">
        <v>2</v>
      </c>
      <c r="BI609" s="8">
        <v>2</v>
      </c>
      <c r="BJ609" s="8" t="s">
        <v>26</v>
      </c>
      <c r="BK609" s="8" t="s">
        <v>20</v>
      </c>
      <c r="BL609" s="8">
        <v>12</v>
      </c>
      <c r="BM609" s="8" t="s">
        <v>26</v>
      </c>
      <c r="BN609" s="8"/>
      <c r="BO609" s="8">
        <v>1</v>
      </c>
      <c r="BP609" s="34">
        <v>48029</v>
      </c>
      <c r="BQ609" s="8" t="s">
        <v>21</v>
      </c>
      <c r="BR609" s="8" t="s">
        <v>156</v>
      </c>
    </row>
    <row r="610" spans="1:70" ht="15.5" thickBot="1" x14ac:dyDescent="0.35">
      <c r="A610" s="8" t="s">
        <v>26</v>
      </c>
      <c r="B610" s="16">
        <f t="shared" si="23"/>
        <v>408.63583333333332</v>
      </c>
      <c r="C610" s="8" t="s">
        <v>971</v>
      </c>
      <c r="D610" s="8" t="s">
        <v>154</v>
      </c>
      <c r="E610" s="33">
        <v>1</v>
      </c>
      <c r="F610" s="8">
        <v>0</v>
      </c>
      <c r="G610" s="8" t="s">
        <v>19</v>
      </c>
      <c r="H610" s="8" t="s">
        <v>972</v>
      </c>
      <c r="I610" s="8">
        <v>28</v>
      </c>
      <c r="J610" s="8">
        <v>146</v>
      </c>
      <c r="K610" s="8">
        <v>155</v>
      </c>
      <c r="L610" s="16">
        <f>IF( 数据!L610&lt;=6,(数据!L610-1)*权重!B$48,              IF(数据!L610&lt;=12, 5*权重!B$48+(数据!L610-6)*权重!B$49,                              5*权重!B$48+6*权重!B$49+(数据!L610-12)*权重!B$51              )
 )</f>
        <v>4.4000000000000004</v>
      </c>
      <c r="M610" s="16">
        <f>IF( 数据!M610&lt;=6,(数据!M610-1)*权重!C$48,              IF(数据!M610&lt;=12, 5*权重!C$48+(数据!M610-6)*权重!C$49,                              5*权重!C$48+6*权重!C$49+(数据!M610-12)*权重!C$51              )
 )</f>
        <v>0.90000000000000013</v>
      </c>
      <c r="N610" s="16">
        <f>IF( 数据!N610&lt;=6,(数据!N610-1)*权重!D$48,              IF(数据!N610&lt;=12, 5*权重!D$48+(数据!N610-6)*权重!D$49,                              5*权重!D$48+6*权重!D$49+(数据!N610-12)*权重!D$51              )
 )</f>
        <v>0.25666666666666671</v>
      </c>
      <c r="O610" s="16">
        <f>IF( 数据!O610&lt;=6,(数据!O610-1)*权重!E$48,              IF(数据!O610&lt;=12, 5*权重!E$48+(数据!O610-6)*权重!E$49,                              5*权重!E$48+6*权重!E$49+(数据!O610-12)*权重!E$51              )
 )</f>
        <v>0</v>
      </c>
      <c r="P610" s="16">
        <f>IF( 数据!P610&lt;=6,(数据!P610-1)*权重!F$48,              IF(数据!P610&lt;=12, 5*权重!F$48+(数据!P610-6)*权重!F$49,                              5*权重!F$48+6*权重!F$49+(数据!P610-12)*权重!F$51              )
 )</f>
        <v>-2.7333333333333329</v>
      </c>
      <c r="Q610" s="16">
        <f>IF( 数据!Q610&lt;=6,(数据!Q610-1)*权重!G$48,              IF(数据!Q610&lt;=12, 5*权重!G$48+(数据!Q610-6)*权重!G$49,                              5*权重!G$48+6*权重!G$49+(数据!Q610-12)*权重!G$51              )
 )</f>
        <v>0</v>
      </c>
      <c r="R610" s="16">
        <f>IF( 数据!R610&lt;=6,(数据!R610-1)*权重!H$48,              IF(数据!R610&lt;=12, 5*权重!H$48+(数据!R610-6)*权重!H$49,                              5*权重!H$48+6*权重!H$49+(数据!R610-12)*权重!H$51              )
 )</f>
        <v>0</v>
      </c>
      <c r="S610" s="16">
        <f>IF( 数据!S610&lt;=6,(数据!S610-1)*权重!I$48,              IF(数据!S610&lt;=12, 5*权重!I$48+(数据!S610-6)*权重!I$49,                              5*权重!I$48+6*权重!I$49+(数据!S610-12)*权重!I$51              )
 )</f>
        <v>16.566666666666666</v>
      </c>
      <c r="T610" s="16">
        <f>IF( 数据!T610&lt;=6,(数据!T610-1)*权重!J$48,              IF(数据!T610&lt;=12, 5*权重!J$48+(数据!T610-6)*权重!J$49,                              5*权重!J$48+6*权重!J$49+(数据!T610-12)*权重!J$51              )
 )</f>
        <v>1.7999999999999998</v>
      </c>
      <c r="U610" s="16">
        <f>IF( 数据!U610&lt;=6,(数据!U610-1)*权重!K$48,              IF(数据!U610&lt;=12, 5*权重!K$48+(数据!U610-6)*权重!K$49,                              5*权重!K$48+6*权重!K$49+(数据!U610-12)*权重!K$51              )
 )</f>
        <v>0</v>
      </c>
      <c r="V610" s="16">
        <f>IF( 数据!V610&lt;=6,(数据!V610-1)*权重!L$48,              IF(数据!V610&lt;=12, 5*权重!L$48+(数据!V610-6)*权重!L$49,                              5*权重!L$48+6*权重!L$49+(数据!V610-12)*权重!L$51              )
 )</f>
        <v>6.7666666666666675</v>
      </c>
      <c r="W610" s="16">
        <f>IF( 数据!W610&lt;=6,(数据!W610-1)*权重!M$48,              IF(数据!W610&lt;=12, 5*权重!M$48+(数据!W610-6)*权重!M$49,                              5*权重!M$48+6*权重!M$49+(数据!W610-12)*权重!M$51              )
 )</f>
        <v>0.76666666666666661</v>
      </c>
      <c r="X610" s="16">
        <f>IF( 数据!X610&lt;=6,(数据!X610-1)*权重!N$48,              IF(数据!X610&lt;=12, 5*权重!N$48+(数据!X610-6)*权重!N$49,                              5*权重!N$48+6*权重!N$49+(数据!X610-12)*权重!N$51              )
 )</f>
        <v>2.2999999999999998</v>
      </c>
      <c r="Y610" s="16">
        <f>IF( 数据!Y610&lt;=6,(数据!Y610-1)*权重!O$48,              IF(数据!Y610&lt;=12, 5*权重!O$48+(数据!Y610-6)*权重!O$49,                              5*权重!O$48+6*权重!O$49+(数据!Y610-12)*权重!O$51              )
 )</f>
        <v>1.45</v>
      </c>
      <c r="Z610" s="16">
        <f>IF( 数据!Z610&lt;=6,(数据!Z610-1)*权重!P$48,              IF(数据!Z610&lt;=10, 5*权重!P$48+(数据!Z610-4)*权重!P$50,                              5*权重!P$48+4*权重!P$50+(数据!Z610-10)*权重!P$52              )  )</f>
        <v>-1.0750000000000002</v>
      </c>
      <c r="AA610" s="16">
        <f>IF( 数据!AA610&lt;=6,(数据!AA610-1)*权重!Q$48,              IF(数据!AA610&lt;=12, 5*权重!Q$48+(数据!AA610-6)*权重!Q$49,                              5*权重!Q$48+6*权重!Q$49+(数据!AA610-12)*权重!Q$51              )
 )</f>
        <v>7.1666666666666661</v>
      </c>
      <c r="AB610" s="16">
        <f>IF( 数据!AB610&lt;=6,(数据!AB610-1)*权重!R$48,              IF(数据!AB610&lt;=10, 5*权重!R$48+(数据!AB610-4)*权重!R$50,                              5*权重!R$48+4*权重!R$50+(数据!AB610-10)*权重!R$52              )  )</f>
        <v>57.5</v>
      </c>
      <c r="AC610" s="16">
        <f>IF( 数据!AC610&lt;=6,(数据!AC610-1)*权重!S$48,              IF(数据!AC610&lt;=12, 5*权重!S$48+(数据!AC610-6)*权重!S$49,                              5*权重!S$48+6*权重!S$49+(数据!AC610-12)*权重!S$51              )
 )</f>
        <v>20.183333333333334</v>
      </c>
      <c r="AD610" s="16">
        <f>IF( 数据!AD610&lt;=6,(数据!AD610-1)*权重!T$48,              IF(数据!AD610&lt;=12, 5*权重!T$48+(数据!AD610-6)*权重!T$49,                              5*权重!T$48+6*权重!T$49+(数据!AD610-12)*权重!T$51              )
 )</f>
        <v>-0.86666666666666625</v>
      </c>
      <c r="AE610" s="16">
        <f>IF( 数据!AE610&lt;=6,(数据!AE610-1)*权重!U$48,              IF(数据!AE610&lt;=10, 5*权重!U$48+(数据!AE610-4)*权重!U$50,                              5*权重!U$48+4*权重!U$50+(数据!AE610-10)*权重!U$52              )  )</f>
        <v>-1.3999999999999995</v>
      </c>
      <c r="AF610" s="16">
        <f>IF( 数据!AF610&lt;=6,(数据!AF610-1)*权重!V$48,              IF(数据!AF610&lt;=10, 5*权重!V$48+(数据!AF610-4)*权重!V$50,                              5*权重!V$48+4*权重!V$50+(数据!AF610-10)*权重!V$52              )  )</f>
        <v>7.6125000000000007</v>
      </c>
      <c r="AG610" s="16">
        <f>IF( 数据!AG610&lt;=6,(数据!AG610-1)*权重!W$48,              IF(数据!AG610&lt;=12, 5*权重!W$48+(数据!AG610-6)*权重!W$49,                              5*权重!W$48+6*权重!W$49+(数据!AG610-12)*权重!W$51              )
 )</f>
        <v>3.4999999999999996</v>
      </c>
      <c r="AH610" s="16">
        <f>IF( 数据!AH610&lt;=6,(数据!AH610-1)*权重!X$48,              IF(数据!AH610&lt;=10, 5*权重!X$48+(数据!AH610-4)*权重!X$50,                              5*权重!X$48+4*权重!X$50+(数据!AH610-10)*权重!X$52              )  )</f>
        <v>0.17500000000000004</v>
      </c>
      <c r="AI610" s="16">
        <f>IF( 数据!AI610&lt;=6,(数据!AI610-1)*权重!Y$48,              IF(数据!AI610&lt;=12, 5*权重!Y$48+(数据!AI610-6)*权重!Y$49,                              5*权重!Y$48+6*权重!Y$49+(数据!AI610-12)*权重!Y$51              )
 )</f>
        <v>0</v>
      </c>
      <c r="AJ610" s="16">
        <f>IF( 数据!AJ610&lt;=6,(数据!AJ610-1)*权重!Z$48,              IF(数据!AJ610&lt;=10, 5*权重!Z$48+(数据!AJ610-4)*权重!Z$50,                              5*权重!Z$48+4*权重!Z$50+(数据!AJ610-10)*权重!Z$52              )  )</f>
        <v>9.8375000000000004</v>
      </c>
      <c r="AK610" s="16">
        <f>IF( 数据!AK610&lt;=6,(数据!AK610-1)*权重!AA$48,              IF(数据!AK610&lt;=10, 5*权重!AA$48+(数据!AK610-4)*权重!AA$50,                              5*权重!AA$48+4*权重!AA$50+(数据!AK610-10)*权重!AA$52              )  )</f>
        <v>-0.92500000000000004</v>
      </c>
      <c r="AL610" s="16">
        <f>IF( 数据!AL610&lt;=6,(数据!AL610-1)*权重!AB$48,              IF(数据!AL610&lt;=12, 5*权重!AB$48+(数据!AL610-6)*权重!AB$49,                              5*权重!AB$48+6*权重!AB$49+(数据!AL610-12)*权重!AB$51              )
 )</f>
        <v>14.4</v>
      </c>
      <c r="AM610" s="16">
        <f>IF( 数据!AM610&lt;=6,(数据!AM610-1)*权重!AC$48,              IF(数据!AM610&lt;=12, 5*权重!AC$48+(数据!AM610-6)*权重!AC$49,                              5*权重!AC$48+6*权重!AC$49+(数据!AM610-12)*权重!AC$51              )
 )</f>
        <v>9.6</v>
      </c>
      <c r="AN610" s="16">
        <f>IF( 数据!AN610&lt;=6,(数据!AN610-1)*权重!AD$48,              IF(数据!AN610&lt;=12, 5*权重!AD$48+(数据!AN610-6)*权重!AD$49,                              5*权重!AD$48+6*权重!AD$49+(数据!AN610-12)*权重!AD$51              )
 )</f>
        <v>72.604166666666671</v>
      </c>
      <c r="AO610" s="16">
        <f>IF( 数据!AO610&lt;=6,(数据!AO610-1)*权重!AE$48,              IF(数据!AO610&lt;=12, 5*权重!AE$48+(数据!AO610-6)*权重!AE$49,                              5*权重!AE$48+6*权重!AE$49+(数据!AO610-12)*权重!AE$51              )
 )</f>
        <v>6.9666666666666668</v>
      </c>
      <c r="AP610" s="16">
        <f>IF( 数据!AP610&lt;=6,(数据!AP610-1)*权重!AF$48,              IF(数据!AP610&lt;=12, 5*权重!AF$48+(数据!AP610-6)*权重!AF$49,                              5*权重!AF$48+6*权重!AF$49+(数据!AP610-12)*权重!AF$51              )
 )</f>
        <v>14.466666666666667</v>
      </c>
      <c r="AQ610" s="16">
        <f>IF( 数据!AQ610&lt;=6,(数据!AQ610-1)*权重!AG$48,              IF(数据!AQ610&lt;=12, 5*权重!AG$48+(数据!AQ610-6)*权重!AG$49,                              5*权重!AG$48+6*权重!AG$49+(数据!AQ610-12)*权重!AG$51              )
 )</f>
        <v>19.350000000000001</v>
      </c>
      <c r="AR610" s="16">
        <f>IF( 数据!AR610&lt;=6,(数据!AR610-1)*权重!AH$48,              IF(数据!AR610&lt;=12, 5*权重!AH$48+(数据!AR610-6)*权重!AH$49,                              5*权重!AH$48+6*权重!AH$49+(数据!AR610-12)*权重!AH$51              )
 )</f>
        <v>18.066666666666666</v>
      </c>
      <c r="AS610" s="16">
        <f>IF( 数据!AS610&lt;=6,(数据!AS610-1)*权重!AI$48,              IF(数据!AS610&lt;=12, 5*权重!AI$48+(数据!AS610-6)*权重!AI$49,                              5*权重!AI$48+6*权重!AI$49+(数据!AS610-12)*权重!AI$51              )
 )</f>
        <v>7.6000000000000014</v>
      </c>
      <c r="AT610" s="16">
        <f>IF( 数据!AT610&lt;=6,(数据!AT610-1)*权重!AJ$48,              IF(数据!AT610&lt;=12, 5*权重!AJ$48+(数据!AT610-6)*权重!AJ$49,                              5*权重!AJ$48+6*权重!AJ$49+(数据!AT610-12)*权重!AJ$51              )
 )</f>
        <v>67</v>
      </c>
      <c r="AU610" s="16">
        <f>IF( 数据!AU610&lt;=6,(数据!AU610-1)*权重!AK$48,              IF(数据!AU610&lt;=12, 5*权重!AK$48+(数据!AU610-6)*权重!AK$49,                              5*权重!AK$48+6*权重!AK$49+(数据!AU610-12)*权重!AK$51              )
 )</f>
        <v>15.099999999999998</v>
      </c>
      <c r="AV610" s="16">
        <f>IF( 数据!AV610&lt;=6,(数据!AV610-1)*权重!AL$48,              IF(数据!AV610&lt;=10, 5*权重!AL$48+(数据!AV610-4)*权重!AL$50,                              5*权重!AL$48+4*权重!AL$50+(数据!AV610-10)*权重!AL$52              )  )</f>
        <v>3.4</v>
      </c>
      <c r="AW610" s="16">
        <f>IF( 数据!AW610&lt;=6,(数据!AW610-1)*权重!AM$48,              IF(数据!AW610&lt;=10, 5*权重!AM$48+(数据!AW610-4)*权重!AM$50,                              5*权重!AM$48+4*权重!AM$50+(数据!AW610-10)*权重!AM$52              )  )</f>
        <v>3.8250000000000002</v>
      </c>
      <c r="AX610" s="16">
        <f>IF( 数据!AX610&lt;=6,(数据!AX610-1)*权重!AN$48,              IF(数据!AX610&lt;=10, 5*权重!AN$48+(数据!AX610-4)*权重!AN$50,                              5*权重!AN$48+4*权重!AN$50+(数据!AX610-10)*权重!AN$52              )  )</f>
        <v>22.074999999999999</v>
      </c>
      <c r="AY610" s="8">
        <v>1</v>
      </c>
      <c r="AZ610" s="8">
        <v>3</v>
      </c>
      <c r="BA610" s="8">
        <v>1</v>
      </c>
      <c r="BB610" s="8">
        <v>3</v>
      </c>
      <c r="BC610" s="8">
        <v>2</v>
      </c>
      <c r="BD610" s="8">
        <v>2</v>
      </c>
      <c r="BE610" s="8">
        <v>1</v>
      </c>
      <c r="BF610" s="8">
        <v>2</v>
      </c>
      <c r="BG610" s="8">
        <v>2</v>
      </c>
      <c r="BH610" s="8">
        <v>1</v>
      </c>
      <c r="BI610" s="8">
        <v>3</v>
      </c>
      <c r="BJ610" s="8" t="s">
        <v>26</v>
      </c>
      <c r="BK610" s="8" t="s">
        <v>20</v>
      </c>
      <c r="BL610" s="8">
        <v>16</v>
      </c>
      <c r="BM610" s="8" t="s">
        <v>26</v>
      </c>
      <c r="BN610" s="8"/>
      <c r="BO610" s="8">
        <v>3</v>
      </c>
      <c r="BP610" s="34">
        <v>46934</v>
      </c>
      <c r="BQ610" s="8" t="s">
        <v>21</v>
      </c>
      <c r="BR610" s="8" t="s">
        <v>156</v>
      </c>
    </row>
    <row r="611" spans="1:70" ht="15.5" thickBot="1" x14ac:dyDescent="0.35">
      <c r="A611" s="8" t="s">
        <v>26</v>
      </c>
      <c r="B611" s="16">
        <f t="shared" si="23"/>
        <v>435.2908333333333</v>
      </c>
      <c r="C611" s="8" t="s">
        <v>973</v>
      </c>
      <c r="D611" s="8" t="s">
        <v>154</v>
      </c>
      <c r="E611" s="33">
        <v>1</v>
      </c>
      <c r="F611" s="8">
        <v>0</v>
      </c>
      <c r="G611" s="8" t="s">
        <v>20</v>
      </c>
      <c r="H611" s="8" t="s">
        <v>609</v>
      </c>
      <c r="I611" s="8">
        <v>26</v>
      </c>
      <c r="J611" s="8">
        <v>148</v>
      </c>
      <c r="K611" s="8">
        <v>155</v>
      </c>
      <c r="L611" s="16">
        <f>IF( 数据!L611&lt;=6,(数据!L611-1)*权重!B$48,              IF(数据!L611&lt;=12, 5*权重!B$48+(数据!L611-6)*权重!B$49,                              5*权重!B$48+6*权重!B$49+(数据!L611-12)*权重!B$51              )
 )</f>
        <v>3.4666666666666668</v>
      </c>
      <c r="M611" s="16">
        <f>IF( 数据!M611&lt;=6,(数据!M611-1)*权重!C$48,              IF(数据!M611&lt;=12, 5*权重!C$48+(数据!M611-6)*权重!C$49,                              5*权重!C$48+6*权重!C$49+(数据!M611-12)*权重!C$51              )
 )</f>
        <v>1.3</v>
      </c>
      <c r="N611" s="16">
        <f>IF( 数据!N611&lt;=6,(数据!N611-1)*权重!D$48,              IF(数据!N611&lt;=12, 5*权重!D$48+(数据!N611-6)*权重!D$49,                              5*权重!D$48+6*权重!D$49+(数据!N611-12)*权重!D$51              )
 )</f>
        <v>0.32</v>
      </c>
      <c r="O611" s="16">
        <f>IF( 数据!O611&lt;=6,(数据!O611-1)*权重!E$48,              IF(数据!O611&lt;=12, 5*权重!E$48+(数据!O611-6)*权重!E$49,                              5*权重!E$48+6*权重!E$49+(数据!O611-12)*权重!E$51              )
 )</f>
        <v>0</v>
      </c>
      <c r="P611" s="16">
        <f>IF( 数据!P611&lt;=6,(数据!P611-1)*权重!F$48,              IF(数据!P611&lt;=12, 5*权重!F$48+(数据!P611-6)*权重!F$49,                              5*权重!F$48+6*权重!F$49+(数据!P611-12)*权重!F$51              )
 )</f>
        <v>-1.583333333333333</v>
      </c>
      <c r="Q611" s="16">
        <f>IF( 数据!Q611&lt;=6,(数据!Q611-1)*权重!G$48,              IF(数据!Q611&lt;=12, 5*权重!G$48+(数据!Q611-6)*权重!G$49,                              5*权重!G$48+6*权重!G$49+(数据!Q611-12)*权重!G$51              )
 )</f>
        <v>0</v>
      </c>
      <c r="R611" s="16">
        <f>IF( 数据!R611&lt;=6,(数据!R611-1)*权重!H$48,              IF(数据!R611&lt;=12, 5*权重!H$48+(数据!R611-6)*权重!H$49,                              5*权重!H$48+6*权重!H$49+(数据!R611-12)*权重!H$51              )
 )</f>
        <v>0</v>
      </c>
      <c r="S611" s="16">
        <f>IF( 数据!S611&lt;=6,(数据!S611-1)*权重!I$48,              IF(数据!S611&lt;=12, 5*权重!I$48+(数据!S611-6)*权重!I$49,                              5*权重!I$48+6*权重!I$49+(数据!S611-12)*权重!I$51              )
 )</f>
        <v>19.299999999999997</v>
      </c>
      <c r="T611" s="16">
        <f>IF( 数据!T611&lt;=6,(数据!T611-1)*权重!J$48,              IF(数据!T611&lt;=12, 5*权重!J$48+(数据!T611-6)*权重!J$49,                              5*权重!J$48+6*权重!J$49+(数据!T611-12)*权重!J$51              )
 )</f>
        <v>3.5</v>
      </c>
      <c r="U611" s="16">
        <f>IF( 数据!U611&lt;=6,(数据!U611-1)*权重!K$48,              IF(数据!U611&lt;=12, 5*权重!K$48+(数据!U611-6)*权重!K$49,                              5*权重!K$48+6*权重!K$49+(数据!U611-12)*权重!K$51              )
 )</f>
        <v>0</v>
      </c>
      <c r="V611" s="16">
        <f>IF( 数据!V611&lt;=6,(数据!V611-1)*权重!L$48,              IF(数据!V611&lt;=12, 5*权重!L$48+(数据!V611-6)*权重!L$49,                              5*权重!L$48+6*权重!L$49+(数据!V611-12)*权重!L$51              )
 )</f>
        <v>8.8333333333333339</v>
      </c>
      <c r="W611" s="16">
        <f>IF( 数据!W611&lt;=6,(数据!W611-1)*权重!M$48,              IF(数据!W611&lt;=12, 5*权重!M$48+(数据!W611-6)*权重!M$49,                              5*权重!M$48+6*权重!M$49+(数据!W611-12)*权重!M$51              )
 )</f>
        <v>1.4</v>
      </c>
      <c r="X611" s="16">
        <f>IF( 数据!X611&lt;=6,(数据!X611-1)*权重!N$48,              IF(数据!X611&lt;=12, 5*权重!N$48+(数据!X611-6)*权重!N$49,                              5*权重!N$48+6*权重!N$49+(数据!X611-12)*权重!N$51              )
 )</f>
        <v>2.2166666666666663</v>
      </c>
      <c r="Y611" s="16">
        <f>IF( 数据!Y611&lt;=6,(数据!Y611-1)*权重!O$48,              IF(数据!Y611&lt;=12, 5*权重!O$48+(数据!Y611-6)*权重!O$49,                              5*权重!O$48+6*权重!O$49+(数据!Y611-12)*权重!O$51              )
 )</f>
        <v>2.5333333333333332</v>
      </c>
      <c r="Z611" s="16">
        <f>IF( 数据!Z611&lt;=6,(数据!Z611-1)*权重!P$48,              IF(数据!Z611&lt;=10, 5*权重!P$48+(数据!Z611-4)*权重!P$50,                              5*权重!P$48+4*权重!P$50+(数据!Z611-10)*权重!P$52              )  )</f>
        <v>-0.55000000000000027</v>
      </c>
      <c r="AA611" s="16">
        <f>IF( 数据!AA611&lt;=6,(数据!AA611-1)*权重!Q$48,              IF(数据!AA611&lt;=12, 5*权重!Q$48+(数据!AA611-6)*权重!Q$49,                              5*权重!Q$48+6*权重!Q$49+(数据!AA611-12)*权重!Q$51              )
 )</f>
        <v>7.1</v>
      </c>
      <c r="AB611" s="16">
        <f>IF( 数据!AB611&lt;=6,(数据!AB611-1)*权重!R$48,              IF(数据!AB611&lt;=10, 5*权重!R$48+(数据!AB611-4)*权重!R$50,                              5*权重!R$48+4*权重!R$50+(数据!AB611-10)*权重!R$52              )  )</f>
        <v>55.25</v>
      </c>
      <c r="AC611" s="16">
        <f>IF( 数据!AC611&lt;=6,(数据!AC611-1)*权重!S$48,              IF(数据!AC611&lt;=12, 5*权重!S$48+(数据!AC611-6)*权重!S$49,                              5*权重!S$48+6*权重!S$49+(数据!AC611-12)*权重!S$51              )
 )</f>
        <v>18.75</v>
      </c>
      <c r="AD611" s="16">
        <f>IF( 数据!AD611&lt;=6,(数据!AD611-1)*权重!T$48,              IF(数据!AD611&lt;=12, 5*权重!T$48+(数据!AD611-6)*权重!T$49,                              5*权重!T$48+6*权重!T$49+(数据!AD611-12)*权重!T$51              )
 )</f>
        <v>-1.2333333333333329</v>
      </c>
      <c r="AE611" s="16">
        <f>IF( 数据!AE611&lt;=6,(数据!AE611-1)*权重!U$48,              IF(数据!AE611&lt;=10, 5*权重!U$48+(数据!AE611-4)*权重!U$50,                              5*权重!U$48+4*权重!U$50+(数据!AE611-10)*权重!U$52              )  )</f>
        <v>-3.2749999999999995</v>
      </c>
      <c r="AF611" s="16">
        <f>IF( 数据!AF611&lt;=6,(数据!AF611-1)*权重!V$48,              IF(数据!AF611&lt;=10, 5*权重!V$48+(数据!AF611-4)*权重!V$50,                              5*权重!V$48+4*权重!V$50+(数据!AF611-10)*权重!V$52              )  )</f>
        <v>7.8750000000000009</v>
      </c>
      <c r="AG611" s="16">
        <f>IF( 数据!AG611&lt;=6,(数据!AG611-1)*权重!W$48,              IF(数据!AG611&lt;=12, 5*权重!W$48+(数据!AG611-6)*权重!W$49,                              5*权重!W$48+6*权重!W$49+(数据!AG611-12)*权重!W$51              )
 )</f>
        <v>3.4999999999999996</v>
      </c>
      <c r="AH611" s="16">
        <f>IF( 数据!AH611&lt;=6,(数据!AH611-1)*权重!X$48,              IF(数据!AH611&lt;=10, 5*权重!X$48+(数据!AH611-4)*权重!X$50,                              5*权重!X$48+4*权重!X$50+(数据!AH611-10)*权重!X$52              )  )</f>
        <v>-0.27500000000000002</v>
      </c>
      <c r="AI611" s="16">
        <f>IF( 数据!AI611&lt;=6,(数据!AI611-1)*权重!Y$48,              IF(数据!AI611&lt;=12, 5*权重!Y$48+(数据!AI611-6)*权重!Y$49,                              5*权重!Y$48+6*权重!Y$49+(数据!AI611-12)*权重!Y$51              )
 )</f>
        <v>0.53333333333333333</v>
      </c>
      <c r="AJ611" s="16">
        <f>IF( 数据!AJ611&lt;=6,(数据!AJ611-1)*权重!Z$48,              IF(数据!AJ611&lt;=10, 5*权重!Z$48+(数据!AJ611-4)*权重!Z$50,                              5*权重!Z$48+4*权重!Z$50+(数据!AJ611-10)*权重!Z$52              )  )</f>
        <v>9.8375000000000004</v>
      </c>
      <c r="AK611" s="16">
        <f>IF( 数据!AK611&lt;=6,(数据!AK611-1)*权重!AA$48,              IF(数据!AK611&lt;=10, 5*权重!AA$48+(数据!AK611-4)*权重!AA$50,                              5*权重!AA$48+4*权重!AA$50+(数据!AK611-10)*权重!AA$52              )  )</f>
        <v>-1.2750000000000001</v>
      </c>
      <c r="AL611" s="16">
        <f>IF( 数据!AL611&lt;=6,(数据!AL611-1)*权重!AB$48,              IF(数据!AL611&lt;=12, 5*权重!AB$48+(数据!AL611-6)*权重!AB$49,                              5*权重!AB$48+6*权重!AB$49+(数据!AL611-12)*权重!AB$51              )
 )</f>
        <v>12.6</v>
      </c>
      <c r="AM611" s="16">
        <f>IF( 数据!AM611&lt;=6,(数据!AM611-1)*权重!AC$48,              IF(数据!AM611&lt;=12, 5*权重!AC$48+(数据!AM611-6)*权重!AC$49,                              5*权重!AC$48+6*权重!AC$49+(数据!AM611-12)*权重!AC$51              )
 )</f>
        <v>8.8666666666666671</v>
      </c>
      <c r="AN611" s="16">
        <f>IF( 数据!AN611&lt;=6,(数据!AN611-1)*权重!AD$48,              IF(数据!AN611&lt;=12, 5*权重!AD$48+(数据!AN611-6)*权重!AD$49,                              5*权重!AD$48+6*权重!AD$49+(数据!AN611-12)*权重!AD$51              )
 )</f>
        <v>91.520833333333329</v>
      </c>
      <c r="AO611" s="16">
        <f>IF( 数据!AO611&lt;=6,(数据!AO611-1)*权重!AE$48,              IF(数据!AO611&lt;=12, 5*权重!AE$48+(数据!AO611-6)*权重!AE$49,                              5*权重!AE$48+6*权重!AE$49+(数据!AO611-12)*权重!AE$51              )
 )</f>
        <v>5.5833333333333339</v>
      </c>
      <c r="AP611" s="16">
        <f>IF( 数据!AP611&lt;=6,(数据!AP611-1)*权重!AF$48,              IF(数据!AP611&lt;=12, 5*权重!AF$48+(数据!AP611-6)*权重!AF$49,                              5*权重!AF$48+6*权重!AF$49+(数据!AP611-12)*权重!AF$51              )
 )</f>
        <v>17.366666666666667</v>
      </c>
      <c r="AQ611" s="16">
        <f>IF( 数据!AQ611&lt;=6,(数据!AQ611-1)*权重!AG$48,              IF(数据!AQ611&lt;=12, 5*权重!AG$48+(数据!AQ611-6)*权重!AG$49,                              5*权重!AG$48+6*权重!AG$49+(数据!AQ611-12)*权重!AG$51              )
 )</f>
        <v>17.8</v>
      </c>
      <c r="AR611" s="16">
        <f>IF( 数据!AR611&lt;=6,(数据!AR611-1)*权重!AH$48,              IF(数据!AR611&lt;=12, 5*权重!AH$48+(数据!AR611-6)*权重!AH$49,                              5*权重!AH$48+6*权重!AH$49+(数据!AR611-12)*权重!AH$51              )
 )</f>
        <v>13.399999999999999</v>
      </c>
      <c r="AS611" s="16">
        <f>IF( 数据!AS611&lt;=6,(数据!AS611-1)*权重!AI$48,              IF(数据!AS611&lt;=12, 5*权重!AI$48+(数据!AS611-6)*权重!AI$49,                              5*权重!AI$48+6*权重!AI$49+(数据!AS611-12)*权重!AI$51              )
 )</f>
        <v>0.56666666666666687</v>
      </c>
      <c r="AT611" s="16">
        <f>IF( 数据!AT611&lt;=6,(数据!AT611-1)*权重!AJ$48,              IF(数据!AT611&lt;=12, 5*权重!AJ$48+(数据!AT611-6)*权重!AJ$49,                              5*权重!AJ$48+6*权重!AJ$49+(数据!AT611-12)*权重!AJ$51              )
 )</f>
        <v>86.5</v>
      </c>
      <c r="AU611" s="16">
        <f>IF( 数据!AU611&lt;=6,(数据!AU611-1)*权重!AK$48,              IF(数据!AU611&lt;=12, 5*权重!AK$48+(数据!AU611-6)*权重!AK$49,                              5*权重!AK$48+6*权重!AK$49+(数据!AU611-12)*权重!AK$51              )
 )</f>
        <v>13.899999999999999</v>
      </c>
      <c r="AV611" s="16">
        <f>IF( 数据!AV611&lt;=6,(数据!AV611-1)*权重!AL$48,              IF(数据!AV611&lt;=10, 5*权重!AL$48+(数据!AV611-4)*权重!AL$50,                              5*权重!AL$48+4*权重!AL$50+(数据!AV611-10)*权重!AL$52              )  )</f>
        <v>2.5499999999999998</v>
      </c>
      <c r="AW611" s="16">
        <f>IF( 数据!AW611&lt;=6,(数据!AW611-1)*权重!AM$48,              IF(数据!AW611&lt;=10, 5*权重!AM$48+(数据!AW611-4)*权重!AM$50,                              5*权重!AM$48+4*权重!AM$50+(数据!AW611-10)*权重!AM$52              )  )</f>
        <v>4.2</v>
      </c>
      <c r="AX611" s="16">
        <f>IF( 数据!AX611&lt;=6,(数据!AX611-1)*权重!AN$48,              IF(数据!AX611&lt;=10, 5*权重!AN$48+(数据!AX611-4)*权重!AN$50,                              5*权重!AN$48+4*权重!AN$50+(数据!AX611-10)*权重!AN$52              )  )</f>
        <v>22.912499999999998</v>
      </c>
      <c r="AY611" s="8">
        <v>3</v>
      </c>
      <c r="AZ611" s="8">
        <v>1</v>
      </c>
      <c r="BA611" s="8">
        <v>2</v>
      </c>
      <c r="BB611" s="8">
        <v>1</v>
      </c>
      <c r="BC611" s="8">
        <v>3</v>
      </c>
      <c r="BD611" s="8">
        <v>1</v>
      </c>
      <c r="BE611" s="8">
        <v>1</v>
      </c>
      <c r="BF611" s="8">
        <v>3</v>
      </c>
      <c r="BG611" s="8">
        <v>2</v>
      </c>
      <c r="BH611" s="8">
        <v>3</v>
      </c>
      <c r="BI611" s="8">
        <v>1</v>
      </c>
      <c r="BJ611" s="8" t="s">
        <v>26</v>
      </c>
      <c r="BK611" s="8" t="s">
        <v>20</v>
      </c>
      <c r="BL611" s="8">
        <v>14</v>
      </c>
      <c r="BM611" s="8" t="s">
        <v>26</v>
      </c>
      <c r="BN611" s="8"/>
      <c r="BO611" s="8">
        <v>35</v>
      </c>
      <c r="BP611" s="34">
        <v>46934</v>
      </c>
      <c r="BQ611" s="8" t="s">
        <v>21</v>
      </c>
      <c r="BR611" s="8" t="s">
        <v>156</v>
      </c>
    </row>
    <row r="612" spans="1:70" ht="15.5" thickBot="1" x14ac:dyDescent="0.35">
      <c r="A612" s="8" t="s">
        <v>26</v>
      </c>
      <c r="B612" s="16">
        <f t="shared" si="23"/>
        <v>417.84916666666669</v>
      </c>
      <c r="C612" s="8" t="s">
        <v>974</v>
      </c>
      <c r="D612" s="8" t="s">
        <v>154</v>
      </c>
      <c r="E612" s="33">
        <v>1</v>
      </c>
      <c r="F612" s="8">
        <v>0</v>
      </c>
      <c r="G612" s="8" t="s">
        <v>20</v>
      </c>
      <c r="H612" s="8" t="s">
        <v>24</v>
      </c>
      <c r="I612" s="8">
        <v>19</v>
      </c>
      <c r="J612" s="8">
        <v>132</v>
      </c>
      <c r="K612" s="8">
        <v>169</v>
      </c>
      <c r="L612" s="16">
        <f>IF( 数据!L612&lt;=6,(数据!L612-1)*权重!B$48,              IF(数据!L612&lt;=12, 5*权重!B$48+(数据!L612-6)*权重!B$49,                              5*权重!B$48+6*权重!B$49+(数据!L612-12)*权重!B$51              )
 )</f>
        <v>3</v>
      </c>
      <c r="M612" s="16">
        <f>IF( 数据!M612&lt;=6,(数据!M612-1)*权重!C$48,              IF(数据!M612&lt;=12, 5*权重!C$48+(数据!M612-6)*权重!C$49,                              5*权重!C$48+6*权重!C$49+(数据!M612-12)*权重!C$51              )
 )</f>
        <v>0.90000000000000013</v>
      </c>
      <c r="N612" s="16">
        <f>IF( 数据!N612&lt;=6,(数据!N612-1)*权重!D$48,              IF(数据!N612&lt;=12, 5*权重!D$48+(数据!N612-6)*权重!D$49,                              5*权重!D$48+6*权重!D$49+(数据!N612-12)*权重!D$51              )
 )</f>
        <v>0.52833333333333332</v>
      </c>
      <c r="O612" s="16">
        <f>IF( 数据!O612&lt;=6,(数据!O612-1)*权重!E$48,              IF(数据!O612&lt;=12, 5*权重!E$48+(数据!O612-6)*权重!E$49,                              5*权重!E$48+6*权重!E$49+(数据!O612-12)*权重!E$51              )
 )</f>
        <v>0</v>
      </c>
      <c r="P612" s="16">
        <f>IF( 数据!P612&lt;=6,(数据!P612-1)*权重!F$48,              IF(数据!P612&lt;=12, 5*权重!F$48+(数据!P612-6)*权重!F$49,                              5*权重!F$48+6*权重!F$49+(数据!P612-12)*权重!F$51              )
 )</f>
        <v>-1.9666666666666663</v>
      </c>
      <c r="Q612" s="16">
        <f>IF( 数据!Q612&lt;=6,(数据!Q612-1)*权重!G$48,              IF(数据!Q612&lt;=12, 5*权重!G$48+(数据!Q612-6)*权重!G$49,                              5*权重!G$48+6*权重!G$49+(数据!Q612-12)*权重!G$51              )
 )</f>
        <v>0</v>
      </c>
      <c r="R612" s="16">
        <f>IF( 数据!R612&lt;=6,(数据!R612-1)*权重!H$48,              IF(数据!R612&lt;=12, 5*权重!H$48+(数据!R612-6)*权重!H$49,                              5*权重!H$48+6*权重!H$49+(数据!R612-12)*权重!H$51              )
 )</f>
        <v>0</v>
      </c>
      <c r="S612" s="16">
        <f>IF( 数据!S612&lt;=6,(数据!S612-1)*权重!I$48,              IF(数据!S612&lt;=12, 5*权重!I$48+(数据!S612-6)*权重!I$49,                              5*权重!I$48+6*权重!I$49+(数据!S612-12)*权重!I$51              )
 )</f>
        <v>17.933333333333334</v>
      </c>
      <c r="T612" s="16">
        <f>IF( 数据!T612&lt;=6,(数据!T612-1)*权重!J$48,              IF(数据!T612&lt;=12, 5*权重!J$48+(数据!T612-6)*权重!J$49,                              5*权重!J$48+6*权重!J$49+(数据!T612-12)*权重!J$51              )
 )</f>
        <v>2.8833333333333333</v>
      </c>
      <c r="U612" s="16">
        <f>IF( 数据!U612&lt;=6,(数据!U612-1)*权重!K$48,              IF(数据!U612&lt;=12, 5*权重!K$48+(数据!U612-6)*权重!K$49,                              5*权重!K$48+6*权重!K$49+(数据!U612-12)*权重!K$51              )
 )</f>
        <v>0</v>
      </c>
      <c r="V612" s="16">
        <f>IF( 数据!V612&lt;=6,(数据!V612-1)*权重!L$48,              IF(数据!V612&lt;=12, 5*权重!L$48+(数据!V612-6)*权重!L$49,                              5*权重!L$48+6*权重!L$49+(数据!V612-12)*权重!L$51              )
 )</f>
        <v>9.5</v>
      </c>
      <c r="W612" s="16">
        <f>IF( 数据!W612&lt;=6,(数据!W612-1)*权重!M$48,              IF(数据!W612&lt;=12, 5*权重!M$48+(数据!W612-6)*权重!M$49,                              5*权重!M$48+6*权重!M$49+(数据!W612-12)*权重!M$51              )
 )</f>
        <v>0.1333333333333333</v>
      </c>
      <c r="X612" s="16">
        <f>IF( 数据!X612&lt;=6,(数据!X612-1)*权重!N$48,              IF(数据!X612&lt;=12, 5*权重!N$48+(数据!X612-6)*权重!N$49,                              5*权重!N$48+6*权重!N$49+(数据!X612-12)*权重!N$51              )
 )</f>
        <v>1.8833333333333333</v>
      </c>
      <c r="Y612" s="16">
        <f>IF( 数据!Y612&lt;=6,(数据!Y612-1)*权重!O$48,              IF(数据!Y612&lt;=12, 5*权重!O$48+(数据!Y612-6)*权重!O$49,                              5*权重!O$48+6*权重!O$49+(数据!Y612-12)*权重!O$51              )
 )</f>
        <v>2.5333333333333332</v>
      </c>
      <c r="Z612" s="16">
        <f>IF( 数据!Z612&lt;=6,(数据!Z612-1)*权重!P$48,              IF(数据!Z612&lt;=10, 5*权重!P$48+(数据!Z612-4)*权重!P$50,                              5*权重!P$48+4*权重!P$50+(数据!Z612-10)*权重!P$52              )  )</f>
        <v>-0.90000000000000013</v>
      </c>
      <c r="AA612" s="16">
        <f>IF( 数据!AA612&lt;=6,(数据!AA612-1)*权重!Q$48,              IF(数据!AA612&lt;=12, 5*权重!Q$48+(数据!AA612-6)*权重!Q$49,                              5*权重!Q$48+6*权重!Q$49+(数据!AA612-12)*权重!Q$51              )
 )</f>
        <v>6.6666666666666661</v>
      </c>
      <c r="AB612" s="16">
        <f>IF( 数据!AB612&lt;=6,(数据!AB612-1)*权重!R$48,              IF(数据!AB612&lt;=10, 5*权重!R$48+(数据!AB612-4)*权重!R$50,                              5*权重!R$48+4*权重!R$50+(数据!AB612-10)*权重!R$52              )  )</f>
        <v>56</v>
      </c>
      <c r="AC612" s="16">
        <f>IF( 数据!AC612&lt;=6,(数据!AC612-1)*权重!S$48,              IF(数据!AC612&lt;=12, 5*权重!S$48+(数据!AC612-6)*权重!S$49,                              5*权重!S$48+6*权重!S$49+(数据!AC612-12)*权重!S$51              )
 )</f>
        <v>19.5</v>
      </c>
      <c r="AD612" s="16">
        <f>IF( 数据!AD612&lt;=6,(数据!AD612-1)*权重!T$48,              IF(数据!AD612&lt;=12, 5*权重!T$48+(数据!AD612-6)*权重!T$49,                              5*权重!T$48+6*权重!T$49+(数据!AD612-12)*权重!T$51              )
 )</f>
        <v>-0.86666666666666625</v>
      </c>
      <c r="AE612" s="16">
        <f>IF( 数据!AE612&lt;=6,(数据!AE612-1)*权重!U$48,              IF(数据!AE612&lt;=10, 5*权重!U$48+(数据!AE612-4)*权重!U$50,                              5*权重!U$48+4*权重!U$50+(数据!AE612-10)*权重!U$52              )  )</f>
        <v>-3.2749999999999995</v>
      </c>
      <c r="AF612" s="16">
        <f>IF( 数据!AF612&lt;=6,(数据!AF612-1)*权重!V$48,              IF(数据!AF612&lt;=10, 5*权重!V$48+(数据!AF612-4)*权重!V$50,                              5*权重!V$48+4*权重!V$50+(数据!AF612-10)*权重!V$52              )  )</f>
        <v>6.5250000000000004</v>
      </c>
      <c r="AG612" s="16">
        <f>IF( 数据!AG612&lt;=6,(数据!AG612-1)*权重!W$48,              IF(数据!AG612&lt;=12, 5*权重!W$48+(数据!AG612-6)*权重!W$49,                              5*权重!W$48+6*权重!W$49+(数据!AG612-12)*权重!W$51              )
 )</f>
        <v>3.3</v>
      </c>
      <c r="AH612" s="16">
        <f>IF( 数据!AH612&lt;=6,(数据!AH612-1)*权重!X$48,              IF(数据!AH612&lt;=10, 5*权重!X$48+(数据!AH612-4)*权重!X$50,                              5*权重!X$48+4*权重!X$50+(数据!AH612-10)*权重!X$52              )  )</f>
        <v>-0.16249999999999998</v>
      </c>
      <c r="AI612" s="16">
        <f>IF( 数据!AI612&lt;=6,(数据!AI612-1)*权重!Y$48,              IF(数据!AI612&lt;=12, 5*权重!Y$48+(数据!AI612-6)*权重!Y$49,                              5*权重!Y$48+6*权重!Y$49+(数据!AI612-12)*权重!Y$51              )
 )</f>
        <v>0.26666666666666666</v>
      </c>
      <c r="AJ612" s="16">
        <f>IF( 数据!AJ612&lt;=6,(数据!AJ612-1)*权重!Z$48,              IF(数据!AJ612&lt;=10, 5*权重!Z$48+(数据!AJ612-4)*权重!Z$50,                              5*权重!Z$48+4*权重!Z$50+(数据!AJ612-10)*权重!Z$52              )  )</f>
        <v>8.6625000000000014</v>
      </c>
      <c r="AK612" s="16">
        <f>IF( 数据!AK612&lt;=6,(数据!AK612-1)*权重!AA$48,              IF(数据!AK612&lt;=10, 5*权重!AA$48+(数据!AK612-4)*权重!AA$50,                              5*权重!AA$48+4*权重!AA$50+(数据!AK612-10)*权重!AA$52              )  )</f>
        <v>-1.8</v>
      </c>
      <c r="AL612" s="16">
        <f>IF( 数据!AL612&lt;=6,(数据!AL612-1)*权重!AB$48,              IF(数据!AL612&lt;=12, 5*权重!AB$48+(数据!AL612-6)*权重!AB$49,                              5*权重!AB$48+6*权重!AB$49+(数据!AL612-12)*权重!AB$51              )
 )</f>
        <v>13.5</v>
      </c>
      <c r="AM612" s="16">
        <f>IF( 数据!AM612&lt;=6,(数据!AM612-1)*权重!AC$48,              IF(数据!AM612&lt;=12, 5*权重!AC$48+(数据!AM612-6)*权重!AC$49,                              5*权重!AC$48+6*权重!AC$49+(数据!AM612-12)*权重!AC$51              )
 )</f>
        <v>9.6</v>
      </c>
      <c r="AN612" s="16">
        <f>IF( 数据!AN612&lt;=6,(数据!AN612-1)*权重!AD$48,              IF(数据!AN612&lt;=12, 5*权重!AD$48+(数据!AN612-6)*权重!AD$49,                              5*权重!AD$48+6*权重!AD$49+(数据!AN612-12)*权重!AD$51              )
 )</f>
        <v>82.0625</v>
      </c>
      <c r="AO612" s="16">
        <f>IF( 数据!AO612&lt;=6,(数据!AO612-1)*权重!AE$48,              IF(数据!AO612&lt;=12, 5*权重!AE$48+(数据!AO612-6)*权重!AE$49,                              5*权重!AE$48+6*权重!AE$49+(数据!AO612-12)*权重!AE$51              )
 )</f>
        <v>9.7333333333333343</v>
      </c>
      <c r="AP612" s="16">
        <f>IF( 数据!AP612&lt;=6,(数据!AP612-1)*权重!AF$48,              IF(数据!AP612&lt;=12, 5*权重!AF$48+(数据!AP612-6)*权重!AF$49,                              5*权重!AF$48+6*权重!AF$49+(数据!AP612-12)*权重!AF$51              )
 )</f>
        <v>17.366666666666667</v>
      </c>
      <c r="AQ612" s="16">
        <f>IF( 数据!AQ612&lt;=6,(数据!AQ612-1)*权重!AG$48,              IF(数据!AQ612&lt;=12, 5*权重!AG$48+(数据!AQ612-6)*权重!AG$49,                              5*权重!AG$48+6*权重!AG$49+(数据!AQ612-12)*权重!AG$51              )
 )</f>
        <v>18.316666666666666</v>
      </c>
      <c r="AR612" s="16">
        <f>IF( 数据!AR612&lt;=6,(数据!AR612-1)*权重!AH$48,              IF(数据!AR612&lt;=12, 5*权重!AH$48+(数据!AR612-6)*权重!AH$49,                              5*权重!AH$48+6*权重!AH$49+(数据!AR612-12)*权重!AH$51              )
 )</f>
        <v>14.566666666666665</v>
      </c>
      <c r="AS612" s="16">
        <f>IF( 数据!AS612&lt;=6,(数据!AS612-1)*权重!AI$48,              IF(数据!AS612&lt;=12, 5*权重!AI$48+(数据!AS612-6)*权重!AI$49,                              5*权重!AI$48+6*权重!AI$49+(数据!AS612-12)*权重!AI$51              )
 )</f>
        <v>-0.71666666666666656</v>
      </c>
      <c r="AT612" s="16">
        <f>IF( 数据!AT612&lt;=6,(数据!AT612-1)*权重!AJ$48,              IF(数据!AT612&lt;=12, 5*权重!AJ$48+(数据!AT612-6)*权重!AJ$49,                              5*权重!AJ$48+6*权重!AJ$49+(数据!AT612-12)*权重!AJ$51              )
 )</f>
        <v>76.75</v>
      </c>
      <c r="AU612" s="16">
        <f>IF( 数据!AU612&lt;=6,(数据!AU612-1)*权重!AK$48,              IF(数据!AU612&lt;=12, 5*权重!AK$48+(数据!AU612-6)*权重!AK$49,                              5*权重!AK$48+6*权重!AK$49+(数据!AU612-12)*权重!AK$51              )
 )</f>
        <v>14.499999999999998</v>
      </c>
      <c r="AV612" s="16">
        <f>IF( 数据!AV612&lt;=6,(数据!AV612-1)*权重!AL$48,              IF(数据!AV612&lt;=10, 5*权重!AL$48+(数据!AV612-4)*权重!AL$50,                              5*权重!AL$48+4*权重!AL$50+(数据!AV612-10)*权重!AL$52              )  )</f>
        <v>2.9749999999999996</v>
      </c>
      <c r="AW612" s="16">
        <f>IF( 数据!AW612&lt;=6,(数据!AW612-1)*权重!AM$48,              IF(数据!AW612&lt;=10, 5*权重!AM$48+(数据!AW612-4)*权重!AM$50,                              5*权重!AM$48+4*权重!AM$50+(数据!AW612-10)*权重!AM$52              )  )</f>
        <v>4.2</v>
      </c>
      <c r="AX612" s="16">
        <f>IF( 数据!AX612&lt;=6,(数据!AX612-1)*权重!AN$48,              IF(数据!AX612&lt;=10, 5*权重!AN$48+(数据!AX612-4)*权重!AN$50,                              5*权重!AN$48+4*权重!AN$50+(数据!AX612-10)*权重!AN$52              )  )</f>
        <v>23.75</v>
      </c>
      <c r="AY612" s="8">
        <v>3</v>
      </c>
      <c r="AZ612" s="8">
        <v>3</v>
      </c>
      <c r="BA612" s="8">
        <v>2</v>
      </c>
      <c r="BB612" s="8">
        <v>1</v>
      </c>
      <c r="BC612" s="8">
        <v>4</v>
      </c>
      <c r="BD612" s="8">
        <v>1</v>
      </c>
      <c r="BE612" s="8">
        <v>1</v>
      </c>
      <c r="BF612" s="8">
        <v>3</v>
      </c>
      <c r="BG612" s="8">
        <v>3</v>
      </c>
      <c r="BH612" s="8">
        <v>1</v>
      </c>
      <c r="BI612" s="8">
        <v>1</v>
      </c>
      <c r="BJ612" s="8" t="s">
        <v>26</v>
      </c>
      <c r="BK612" s="8" t="s">
        <v>20</v>
      </c>
      <c r="BL612" s="8">
        <v>13</v>
      </c>
      <c r="BM612" s="8" t="s">
        <v>26</v>
      </c>
      <c r="BN612" s="8"/>
      <c r="BO612" s="8" t="s">
        <v>26</v>
      </c>
      <c r="BP612" s="34">
        <v>47664</v>
      </c>
      <c r="BQ612" s="8" t="s">
        <v>21</v>
      </c>
      <c r="BR612" s="8" t="s">
        <v>156</v>
      </c>
    </row>
    <row r="613" spans="1:70" ht="15.5" thickBot="1" x14ac:dyDescent="0.35">
      <c r="A613" s="8" t="s">
        <v>26</v>
      </c>
      <c r="B613" s="16">
        <f t="shared" si="23"/>
        <v>407.28916666666669</v>
      </c>
      <c r="C613" s="8" t="s">
        <v>975</v>
      </c>
      <c r="D613" s="8" t="s">
        <v>154</v>
      </c>
      <c r="E613" s="33">
        <v>1</v>
      </c>
      <c r="F613" s="8">
        <v>0</v>
      </c>
      <c r="G613" s="8" t="s">
        <v>20</v>
      </c>
      <c r="H613" s="8" t="s">
        <v>963</v>
      </c>
      <c r="I613" s="8">
        <v>30</v>
      </c>
      <c r="J613" s="8">
        <v>144</v>
      </c>
      <c r="K613" s="8">
        <v>145</v>
      </c>
      <c r="L613" s="16">
        <f>IF( 数据!L613&lt;=6,(数据!L613-1)*权重!B$48,              IF(数据!L613&lt;=12, 5*权重!B$48+(数据!L613-6)*权重!B$49,                              5*权重!B$48+6*权重!B$49+(数据!L613-12)*权重!B$51              )
 )</f>
        <v>3.9333333333333331</v>
      </c>
      <c r="M613" s="16">
        <f>IF( 数据!M613&lt;=6,(数据!M613-1)*权重!C$48,              IF(数据!M613&lt;=12, 5*权重!C$48+(数据!M613-6)*权重!C$49,                              5*权重!C$48+6*权重!C$49+(数据!M613-12)*权重!C$51              )
 )</f>
        <v>0.5</v>
      </c>
      <c r="N613" s="16">
        <f>IF( 数据!N613&lt;=6,(数据!N613-1)*权重!D$48,              IF(数据!N613&lt;=12, 5*权重!D$48+(数据!N613-6)*权重!D$49,                              5*权重!D$48+6*权重!D$49+(数据!N613-12)*权重!D$51              )
 )</f>
        <v>0.52833333333333332</v>
      </c>
      <c r="O613" s="16">
        <f>IF( 数据!O613&lt;=6,(数据!O613-1)*权重!E$48,              IF(数据!O613&lt;=12, 5*权重!E$48+(数据!O613-6)*权重!E$49,                              5*权重!E$48+6*权重!E$49+(数据!O613-12)*权重!E$51              )
 )</f>
        <v>0</v>
      </c>
      <c r="P613" s="16">
        <f>IF( 数据!P613&lt;=6,(数据!P613-1)*权重!F$48,              IF(数据!P613&lt;=12, 5*权重!F$48+(数据!P613-6)*权重!F$49,                              5*权重!F$48+6*权重!F$49+(数据!P613-12)*权重!F$51              )
 )</f>
        <v>-2.3499999999999996</v>
      </c>
      <c r="Q613" s="16">
        <f>IF( 数据!Q613&lt;=6,(数据!Q613-1)*权重!G$48,              IF(数据!Q613&lt;=12, 5*权重!G$48+(数据!Q613-6)*权重!G$49,                              5*权重!G$48+6*权重!G$49+(数据!Q613-12)*权重!G$51              )
 )</f>
        <v>0</v>
      </c>
      <c r="R613" s="16">
        <f>IF( 数据!R613&lt;=6,(数据!R613-1)*权重!H$48,              IF(数据!R613&lt;=12, 5*权重!H$48+(数据!R613-6)*权重!H$49,                              5*权重!H$48+6*权重!H$49+(数据!R613-12)*权重!H$51              )
 )</f>
        <v>0</v>
      </c>
      <c r="S613" s="16">
        <f>IF( 数据!S613&lt;=6,(数据!S613-1)*权重!I$48,              IF(数据!S613&lt;=12, 5*权重!I$48+(数据!S613-6)*权重!I$49,                              5*权重!I$48+6*权重!I$49+(数据!S613-12)*权重!I$51              )
 )</f>
        <v>16.566666666666666</v>
      </c>
      <c r="T613" s="16">
        <f>IF( 数据!T613&lt;=6,(数据!T613-1)*权重!J$48,              IF(数据!T613&lt;=12, 5*权重!J$48+(数据!T613-6)*权重!J$49,                              5*权重!J$48+6*权重!J$49+(数据!T613-12)*权重!J$51              )
 )</f>
        <v>0.29999999999999982</v>
      </c>
      <c r="U613" s="16">
        <f>IF( 数据!U613&lt;=6,(数据!U613-1)*权重!K$48,              IF(数据!U613&lt;=12, 5*权重!K$48+(数据!U613-6)*权重!K$49,                              5*权重!K$48+6*权重!K$49+(数据!U613-12)*权重!K$51              )
 )</f>
        <v>0</v>
      </c>
      <c r="V613" s="16">
        <f>IF( 数据!V613&lt;=6,(数据!V613-1)*权重!L$48,              IF(数据!V613&lt;=12, 5*权重!L$48+(数据!V613-6)*权重!L$49,                              5*权重!L$48+6*权重!L$49+(数据!V613-12)*权重!L$51              )
 )</f>
        <v>6.7666666666666675</v>
      </c>
      <c r="W613" s="16">
        <f>IF( 数据!W613&lt;=6,(数据!W613-1)*权重!M$48,              IF(数据!W613&lt;=12, 5*权重!M$48+(数据!W613-6)*权重!M$49,                              5*权重!M$48+6*权重!M$49+(数据!W613-12)*权重!M$51              )
 )</f>
        <v>0.76666666666666661</v>
      </c>
      <c r="X613" s="16">
        <f>IF( 数据!X613&lt;=6,(数据!X613-1)*权重!N$48,              IF(数据!X613&lt;=12, 5*权重!N$48+(数据!X613-6)*权重!N$49,                              5*权重!N$48+6*权重!N$49+(数据!X613-12)*权重!N$51              )
 )</f>
        <v>1.8399999999999999</v>
      </c>
      <c r="Y613" s="16">
        <f>IF( 数据!Y613&lt;=6,(数据!Y613-1)*权重!O$48,              IF(数据!Y613&lt;=12, 5*权重!O$48+(数据!Y613-6)*权重!O$49,                              5*权重!O$48+6*权重!O$49+(数据!Y613-12)*权重!O$51              )
 )</f>
        <v>1.7</v>
      </c>
      <c r="Z613" s="16">
        <f>IF( 数据!Z613&lt;=6,(数据!Z613-1)*权重!P$48,              IF(数据!Z613&lt;=10, 5*权重!P$48+(数据!Z613-4)*权重!P$50,                              5*权重!P$48+4*权重!P$50+(数据!Z613-10)*权重!P$52              )  )</f>
        <v>-1.0750000000000002</v>
      </c>
      <c r="AA613" s="16">
        <f>IF( 数据!AA613&lt;=6,(数据!AA613-1)*权重!Q$48,              IF(数据!AA613&lt;=12, 5*权重!Q$48+(数据!AA613-6)*权重!Q$49,                              5*权重!Q$48+6*权重!Q$49+(数据!AA613-12)*权重!Q$51              )
 )</f>
        <v>4.9333333333333327</v>
      </c>
      <c r="AB613" s="16">
        <f>IF( 数据!AB613&lt;=6,(数据!AB613-1)*权重!R$48,              IF(数据!AB613&lt;=10, 5*权重!R$48+(数据!AB613-4)*权重!R$50,                              5*权重!R$48+4*权重!R$50+(数据!AB613-10)*权重!R$52              )  )</f>
        <v>59</v>
      </c>
      <c r="AC613" s="16">
        <f>IF( 数据!AC613&lt;=6,(数据!AC613-1)*权重!S$48,              IF(数据!AC613&lt;=12, 5*权重!S$48+(数据!AC613-6)*权重!S$49,                              5*权重!S$48+6*权重!S$49+(数据!AC613-12)*权重!S$51              )
 )</f>
        <v>20.183333333333334</v>
      </c>
      <c r="AD613" s="16">
        <f>IF( 数据!AD613&lt;=6,(数据!AD613-1)*权重!T$48,              IF(数据!AD613&lt;=12, 5*权重!T$48+(数据!AD613-6)*权重!T$49,                              5*权重!T$48+6*权重!T$49+(数据!AD613-12)*权重!T$51              )
 )</f>
        <v>-1.2333333333333329</v>
      </c>
      <c r="AE613" s="16">
        <f>IF( 数据!AE613&lt;=6,(数据!AE613-1)*权重!U$48,              IF(数据!AE613&lt;=10, 5*权重!U$48+(数据!AE613-4)*权重!U$50,                              5*权重!U$48+4*权重!U$50+(数据!AE613-10)*权重!U$52              )  )</f>
        <v>-2.1999999999999993</v>
      </c>
      <c r="AF613" s="16">
        <f>IF( 数据!AF613&lt;=6,(数据!AF613-1)*权重!V$48,              IF(数据!AF613&lt;=10, 5*权重!V$48+(数据!AF613-4)*权重!V$50,                              5*权重!V$48+4*权重!V$50+(数据!AF613-10)*权重!V$52              )  )</f>
        <v>7.6125000000000007</v>
      </c>
      <c r="AG613" s="16">
        <f>IF( 数据!AG613&lt;=6,(数据!AG613-1)*权重!W$48,              IF(数据!AG613&lt;=12, 5*权重!W$48+(数据!AG613-6)*权重!W$49,                              5*权重!W$48+6*权重!W$49+(数据!AG613-12)*权重!W$51              )
 )</f>
        <v>3.4999999999999996</v>
      </c>
      <c r="AH613" s="16">
        <f>IF( 数据!AH613&lt;=6,(数据!AH613-1)*权重!X$48,              IF(数据!AH613&lt;=10, 5*权重!X$48+(数据!AH613-4)*权重!X$50,                              5*权重!X$48+4*权重!X$50+(数据!AH613-10)*权重!X$52              )  )</f>
        <v>6.25E-2</v>
      </c>
      <c r="AI613" s="16">
        <f>IF( 数据!AI613&lt;=6,(数据!AI613-1)*权重!Y$48,              IF(数据!AI613&lt;=12, 5*权重!Y$48+(数据!AI613-6)*权重!Y$49,                              5*权重!Y$48+6*权重!Y$49+(数据!AI613-12)*权重!Y$51              )
 )</f>
        <v>0.8</v>
      </c>
      <c r="AJ613" s="16">
        <f>IF( 数据!AJ613&lt;=6,(数据!AJ613-1)*权重!Z$48,              IF(数据!AJ613&lt;=10, 5*权重!Z$48+(数据!AJ613-4)*权重!Z$50,                              5*权重!Z$48+4*权重!Z$50+(数据!AJ613-10)*权重!Z$52              )  )</f>
        <v>8.0750000000000011</v>
      </c>
      <c r="AK613" s="16">
        <f>IF( 数据!AK613&lt;=6,(数据!AK613-1)*权重!AA$48,              IF(数据!AK613&lt;=10, 5*权重!AA$48+(数据!AK613-4)*权重!AA$50,                              5*权重!AA$48+4*权重!AA$50+(数据!AK613-10)*权重!AA$52              )  )</f>
        <v>-1.625</v>
      </c>
      <c r="AL613" s="16">
        <f>IF( 数据!AL613&lt;=6,(数据!AL613-1)*权重!AB$48,              IF(数据!AL613&lt;=12, 5*权重!AB$48+(数据!AL613-6)*权重!AB$49,                              5*权重!AB$48+6*权重!AB$49+(数据!AL613-12)*权重!AB$51              )
 )</f>
        <v>15.3</v>
      </c>
      <c r="AM613" s="16">
        <f>IF( 数据!AM613&lt;=6,(数据!AM613-1)*权重!AC$48,              IF(数据!AM613&lt;=12, 5*权重!AC$48+(数据!AM613-6)*权重!AC$49,                              5*权重!AC$48+6*权重!AC$49+(数据!AM613-12)*权重!AC$51              )
 )</f>
        <v>8.2333333333333343</v>
      </c>
      <c r="AN613" s="16">
        <f>IF( 数据!AN613&lt;=6,(数据!AN613-1)*权重!AD$48,              IF(数据!AN613&lt;=12, 5*权重!AD$48+(数据!AN613-6)*权重!AD$49,                              5*权重!AD$48+6*权重!AD$49+(数据!AN613-12)*权重!AD$51              )
 )</f>
        <v>72.604166666666671</v>
      </c>
      <c r="AO613" s="16">
        <f>IF( 数据!AO613&lt;=6,(数据!AO613-1)*权重!AE$48,              IF(数据!AO613&lt;=12, 5*权重!AE$48+(数据!AO613-6)*权重!AE$49,                              5*权重!AE$48+6*权重!AE$49+(数据!AO613-12)*权重!AE$51              )
 )</f>
        <v>8.3500000000000014</v>
      </c>
      <c r="AP613" s="16">
        <f>IF( 数据!AP613&lt;=6,(数据!AP613-1)*权重!AF$48,              IF(数据!AP613&lt;=12, 5*权重!AF$48+(数据!AP613-6)*权重!AF$49,                              5*权重!AF$48+6*权重!AF$49+(数据!AP613-12)*权重!AF$51              )
 )</f>
        <v>17.366666666666667</v>
      </c>
      <c r="AQ613" s="16">
        <f>IF( 数据!AQ613&lt;=6,(数据!AQ613-1)*权重!AG$48,              IF(数据!AQ613&lt;=12, 5*权重!AG$48+(数据!AQ613-6)*权重!AG$49,                              5*权重!AG$48+6*权重!AG$49+(数据!AQ613-12)*权重!AG$51              )
 )</f>
        <v>20.383333333333333</v>
      </c>
      <c r="AR613" s="16">
        <f>IF( 数据!AR613&lt;=6,(数据!AR613-1)*权重!AH$48,              IF(数据!AR613&lt;=12, 5*权重!AH$48+(数据!AR613-6)*权重!AH$49,                              5*权重!AH$48+6*权重!AH$49+(数据!AR613-12)*权重!AH$51              )
 )</f>
        <v>14.566666666666665</v>
      </c>
      <c r="AS613" s="16">
        <f>IF( 数据!AS613&lt;=6,(数据!AS613-1)*权重!AI$48,              IF(数据!AS613&lt;=12, 5*权重!AI$48+(数据!AS613-6)*权重!AI$49,                              5*权重!AI$48+6*权重!AI$49+(数据!AS613-12)*权重!AI$51              )
 )</f>
        <v>5.7000000000000011</v>
      </c>
      <c r="AT613" s="16">
        <f>IF( 数据!AT613&lt;=6,(数据!AT613-1)*权重!AJ$48,              IF(数据!AT613&lt;=12, 5*权重!AJ$48+(数据!AT613-6)*权重!AJ$49,                              5*权重!AJ$48+6*权重!AJ$49+(数据!AT613-12)*权重!AJ$51              )
 )</f>
        <v>71.875</v>
      </c>
      <c r="AU613" s="16">
        <f>IF( 数据!AU613&lt;=6,(数据!AU613-1)*权重!AK$48,              IF(数据!AU613&lt;=12, 5*权重!AK$48+(数据!AU613-6)*权重!AK$49,                              5*权重!AK$48+6*权重!AK$49+(数据!AU613-12)*权重!AK$51              )
 )</f>
        <v>14.799999999999999</v>
      </c>
      <c r="AV613" s="16">
        <f>IF( 数据!AV613&lt;=6,(数据!AV613-1)*权重!AL$48,              IF(数据!AV613&lt;=10, 5*权重!AL$48+(数据!AV613-4)*权重!AL$50,                              5*权重!AL$48+4*权重!AL$50+(数据!AV613-10)*权重!AL$52              )  )</f>
        <v>3.8250000000000002</v>
      </c>
      <c r="AW613" s="16">
        <f>IF( 数据!AW613&lt;=6,(数据!AW613-1)*权重!AM$48,              IF(数据!AW613&lt;=10, 5*权重!AM$48+(数据!AW613-4)*权重!AM$50,                              5*权重!AM$48+4*权重!AM$50+(数据!AW613-10)*权重!AM$52              )  )</f>
        <v>4.2</v>
      </c>
      <c r="AX613" s="16">
        <f>IF( 数据!AX613&lt;=6,(数据!AX613-1)*权重!AN$48,              IF(数据!AX613&lt;=10, 5*权重!AN$48+(数据!AX613-4)*权重!AN$50,                              5*权重!AN$48+4*权重!AN$50+(数据!AX613-10)*权重!AN$52              )  )</f>
        <v>21.5</v>
      </c>
      <c r="AY613" s="8">
        <v>3</v>
      </c>
      <c r="AZ613" s="8">
        <v>1</v>
      </c>
      <c r="BA613" s="8">
        <v>2</v>
      </c>
      <c r="BB613" s="8">
        <v>3</v>
      </c>
      <c r="BC613" s="8">
        <v>2</v>
      </c>
      <c r="BD613" s="8">
        <v>1</v>
      </c>
      <c r="BE613" s="8">
        <v>3</v>
      </c>
      <c r="BF613" s="8">
        <v>3</v>
      </c>
      <c r="BG613" s="8">
        <v>1</v>
      </c>
      <c r="BH613" s="8">
        <v>3</v>
      </c>
      <c r="BI613" s="8">
        <v>2</v>
      </c>
      <c r="BJ613" s="8" t="s">
        <v>26</v>
      </c>
      <c r="BK613" s="8" t="s">
        <v>20</v>
      </c>
      <c r="BL613" s="8">
        <v>14</v>
      </c>
      <c r="BM613" s="8" t="s">
        <v>26</v>
      </c>
      <c r="BN613" s="8"/>
      <c r="BO613" s="8">
        <v>51</v>
      </c>
      <c r="BP613" s="34">
        <v>46568</v>
      </c>
      <c r="BQ613" s="8" t="s">
        <v>21</v>
      </c>
      <c r="BR613" s="8" t="s">
        <v>156</v>
      </c>
    </row>
    <row r="614" spans="1:70" ht="15.5" thickBot="1" x14ac:dyDescent="0.35">
      <c r="A614" s="8" t="s">
        <v>26</v>
      </c>
      <c r="B614" s="16">
        <f t="shared" si="23"/>
        <v>273.89749999999998</v>
      </c>
      <c r="C614" s="8" t="s">
        <v>976</v>
      </c>
      <c r="D614" s="8" t="s">
        <v>154</v>
      </c>
      <c r="E614" s="33">
        <v>1</v>
      </c>
      <c r="F614" s="8">
        <v>0</v>
      </c>
      <c r="G614" s="8" t="s">
        <v>33</v>
      </c>
      <c r="H614" s="8" t="s">
        <v>32</v>
      </c>
      <c r="I614" s="8">
        <v>37</v>
      </c>
      <c r="J614" s="8">
        <v>126</v>
      </c>
      <c r="K614" s="8">
        <v>150</v>
      </c>
      <c r="L614" s="16">
        <f>IF( 数据!L614&lt;=6,(数据!L614-1)*权重!B$48,              IF(数据!L614&lt;=12, 5*权重!B$48+(数据!L614-6)*权重!B$49,                              5*权重!B$48+6*权重!B$49+(数据!L614-12)*权重!B$51              )
 )</f>
        <v>3.25</v>
      </c>
      <c r="M614" s="16">
        <f>IF( 数据!M614&lt;=6,(数据!M614-1)*权重!C$48,              IF(数据!M614&lt;=12, 5*权重!C$48+(数据!M614-6)*权重!C$49,                              5*权重!C$48+6*权重!C$49+(数据!M614-12)*权重!C$51              )
 )</f>
        <v>0.57999999999999996</v>
      </c>
      <c r="N614" s="16">
        <f>IF( 数据!N614&lt;=6,(数据!N614-1)*权重!D$48,              IF(数据!N614&lt;=12, 5*权重!D$48+(数据!N614-6)*权重!D$49,                              5*权重!D$48+6*权重!D$49+(数据!N614-12)*权重!D$51              )
 )</f>
        <v>0.32</v>
      </c>
      <c r="O614" s="16">
        <f>IF( 数据!O614&lt;=6,(数据!O614-1)*权重!E$48,              IF(数据!O614&lt;=12, 5*权重!E$48+(数据!O614-6)*权重!E$49,                              5*权重!E$48+6*权重!E$49+(数据!O614-12)*权重!E$51              )
 )</f>
        <v>0</v>
      </c>
      <c r="P614" s="16">
        <f>IF( 数据!P614&lt;=6,(数据!P614-1)*权重!F$48,              IF(数据!P614&lt;=12, 5*权重!F$48+(数据!P614-6)*权重!F$49,                              5*权重!F$48+6*权重!F$49+(数据!P614-12)*权重!F$51              )
 )</f>
        <v>-3.583333333333333</v>
      </c>
      <c r="Q614" s="16">
        <f>IF( 数据!Q614&lt;=6,(数据!Q614-1)*权重!G$48,              IF(数据!Q614&lt;=12, 5*权重!G$48+(数据!Q614-6)*权重!G$49,                              5*权重!G$48+6*权重!G$49+(数据!Q614-12)*权重!G$51              )
 )</f>
        <v>0</v>
      </c>
      <c r="R614" s="16">
        <f>IF( 数据!R614&lt;=6,(数据!R614-1)*权重!H$48,              IF(数据!R614&lt;=12, 5*权重!H$48+(数据!R614-6)*权重!H$49,                              5*权重!H$48+6*权重!H$49+(数据!R614-12)*权重!H$51              )
 )</f>
        <v>0</v>
      </c>
      <c r="S614" s="16">
        <f>IF( 数据!S614&lt;=6,(数据!S614-1)*权重!I$48,              IF(数据!S614&lt;=12, 5*权重!I$48+(数据!S614-6)*权重!I$49,                              5*权重!I$48+6*权重!I$49+(数据!S614-12)*权重!I$51              )
 )</f>
        <v>1.2</v>
      </c>
      <c r="T614" s="16">
        <f>IF( 数据!T614&lt;=6,(数据!T614-1)*权重!J$48,              IF(数据!T614&lt;=12, 5*权重!J$48+(数据!T614-6)*权重!J$49,                              5*权重!J$48+6*权重!J$49+(数据!T614-12)*权重!J$51              )
 )</f>
        <v>2.8833333333333333</v>
      </c>
      <c r="U614" s="16">
        <f>IF( 数据!U614&lt;=6,(数据!U614-1)*权重!K$48,              IF(数据!U614&lt;=12, 5*权重!K$48+(数据!U614-6)*权重!K$49,                              5*权重!K$48+6*权重!K$49+(数据!U614-12)*权重!K$51              )
 )</f>
        <v>0</v>
      </c>
      <c r="V614" s="16">
        <f>IF( 数据!V614&lt;=6,(数据!V614-1)*权重!L$48,              IF(数据!V614&lt;=12, 5*权重!L$48+(数据!V614-6)*权重!L$49,                              5*权重!L$48+6*权重!L$49+(数据!V614-12)*权重!L$51              )
 )</f>
        <v>0</v>
      </c>
      <c r="W614" s="16">
        <f>IF( 数据!W614&lt;=6,(数据!W614-1)*权重!M$48,              IF(数据!W614&lt;=12, 5*权重!M$48+(数据!W614-6)*权重!M$49,                              5*权重!M$48+6*权重!M$49+(数据!W614-12)*权重!M$51              )
 )</f>
        <v>-0.56666666666666665</v>
      </c>
      <c r="X614" s="16">
        <f>IF( 数据!X614&lt;=6,(数据!X614-1)*权重!N$48,              IF(数据!X614&lt;=12, 5*权重!N$48+(数据!X614-6)*权重!N$49,                              5*权重!N$48+6*权重!N$49+(数据!X614-12)*权重!N$51              )
 )</f>
        <v>0</v>
      </c>
      <c r="Y614" s="16">
        <f>IF( 数据!Y614&lt;=6,(数据!Y614-1)*权重!O$48,              IF(数据!Y614&lt;=12, 5*权重!O$48+(数据!Y614-6)*权重!O$49,                              5*权重!O$48+6*权重!O$49+(数据!Y614-12)*权重!O$51              )
 )</f>
        <v>0.48</v>
      </c>
      <c r="Z614" s="16">
        <f>IF( 数据!Z614&lt;=6,(数据!Z614-1)*权重!P$48,              IF(数据!Z614&lt;=10, 5*权重!P$48+(数据!Z614-4)*权重!P$50,                              5*权重!P$48+4*权重!P$50+(数据!Z614-10)*权重!P$52              )  )</f>
        <v>-0.22000000000000003</v>
      </c>
      <c r="AA614" s="16">
        <f>IF( 数据!AA614&lt;=6,(数据!AA614-1)*权重!Q$48,              IF(数据!AA614&lt;=12, 5*权重!Q$48+(数据!AA614-6)*权重!Q$49,                              5*权重!Q$48+6*权重!Q$49+(数据!AA614-12)*权重!Q$51              )
 )</f>
        <v>7.833333333333333</v>
      </c>
      <c r="AB614" s="16">
        <f>IF( 数据!AB614&lt;=6,(数据!AB614-1)*权重!R$48,              IF(数据!AB614&lt;=10, 5*权重!R$48+(数据!AB614-4)*权重!R$50,                              5*权重!R$48+4*权重!R$50+(数据!AB614-10)*权重!R$52              )  )</f>
        <v>54.5</v>
      </c>
      <c r="AC614" s="16">
        <f>IF( 数据!AC614&lt;=6,(数据!AC614-1)*权重!S$48,              IF(数据!AC614&lt;=12, 5*权重!S$48+(数据!AC614-6)*权重!S$49,                              5*权重!S$48+6*权重!S$49+(数据!AC614-12)*权重!S$51              )
 )</f>
        <v>22.916666666666664</v>
      </c>
      <c r="AD614" s="16">
        <f>IF( 数据!AD614&lt;=6,(数据!AD614-1)*权重!T$48,              IF(数据!AD614&lt;=12, 5*权重!T$48+(数据!AD614-6)*权重!T$49,                              5*权重!T$48+6*权重!T$49+(数据!AD614-12)*权重!T$51              )
 )</f>
        <v>-0.83333333333333304</v>
      </c>
      <c r="AE614" s="16">
        <f>IF( 数据!AE614&lt;=6,(数据!AE614-1)*权重!U$48,              IF(数据!AE614&lt;=10, 5*权重!U$48+(数据!AE614-4)*权重!U$50,                              5*权重!U$48+4*权重!U$50+(数据!AE614-10)*权重!U$52              )  )</f>
        <v>-2.1999999999999993</v>
      </c>
      <c r="AF614" s="16">
        <f>IF( 数据!AF614&lt;=6,(数据!AF614-1)*权重!V$48,              IF(数据!AF614&lt;=10, 5*权重!V$48+(数据!AF614-4)*权重!V$50,                              5*权重!V$48+4*权重!V$50+(数据!AF614-10)*权重!V$52              )  )</f>
        <v>6.0750000000000002</v>
      </c>
      <c r="AG614" s="16">
        <f>IF( 数据!AG614&lt;=6,(数据!AG614-1)*权重!W$48,              IF(数据!AG614&lt;=12, 5*权重!W$48+(数据!AG614-6)*权重!W$49,                              5*权重!W$48+6*权重!W$49+(数据!AG614-12)*权重!W$51              )
 )</f>
        <v>5.05</v>
      </c>
      <c r="AH614" s="16">
        <f>IF( 数据!AH614&lt;=6,(数据!AH614-1)*权重!X$48,              IF(数据!AH614&lt;=10, 5*权重!X$48+(数据!AH614-4)*权重!X$50,                              5*权重!X$48+4*权重!X$50+(数据!AH614-10)*权重!X$52              )  )</f>
        <v>2</v>
      </c>
      <c r="AI614" s="16">
        <f>IF( 数据!AI614&lt;=6,(数据!AI614-1)*权重!Y$48,              IF(数据!AI614&lt;=12, 5*权重!Y$48+(数据!AI614-6)*权重!Y$49,                              5*权重!Y$48+6*权重!Y$49+(数据!AI614-12)*权重!Y$51              )
 )</f>
        <v>0</v>
      </c>
      <c r="AJ614" s="16">
        <f>IF( 数据!AJ614&lt;=6,(数据!AJ614-1)*权重!Z$48,              IF(数据!AJ614&lt;=10, 5*权重!Z$48+(数据!AJ614-4)*权重!Z$50,                              5*权重!Z$48+4*权重!Z$50+(数据!AJ614-10)*权重!Z$52              )  )</f>
        <v>9.25</v>
      </c>
      <c r="AK614" s="16">
        <f>IF( 数据!AK614&lt;=6,(数据!AK614-1)*权重!AA$48,              IF(数据!AK614&lt;=10, 5*权重!AA$48+(数据!AK614-4)*权重!AA$50,                              5*权重!AA$48+4*权重!AA$50+(数据!AK614-10)*权重!AA$52              )  )</f>
        <v>-0.92500000000000004</v>
      </c>
      <c r="AL614" s="16">
        <f>IF( 数据!AL614&lt;=6,(数据!AL614-1)*权重!AB$48,              IF(数据!AL614&lt;=12, 5*权重!AB$48+(数据!AL614-6)*权重!AB$49,                              5*权重!AB$48+6*权重!AB$49+(数据!AL614-12)*权重!AB$51              )
 )</f>
        <v>12.6</v>
      </c>
      <c r="AM614" s="16">
        <f>IF( 数据!AM614&lt;=6,(数据!AM614-1)*权重!AC$48,              IF(数据!AM614&lt;=12, 5*权重!AC$48+(数据!AM614-6)*权重!AC$49,                              5*权重!AC$48+6*权重!AC$49+(数据!AM614-12)*权重!AC$51              )
 )</f>
        <v>8.3666666666666671</v>
      </c>
      <c r="AN614" s="16">
        <f>IF( 数据!AN614&lt;=6,(数据!AN614-1)*权重!AD$48,              IF(数据!AN614&lt;=12, 5*权重!AD$48+(数据!AN614-6)*权重!AD$49,                              5*权重!AD$48+6*权重!AD$49+(数据!AN614-12)*权重!AD$51              )
 )</f>
        <v>4.9249999999999998</v>
      </c>
      <c r="AO614" s="16">
        <f>IF( 数据!AO614&lt;=6,(数据!AO614-1)*权重!AE$48,              IF(数据!AO614&lt;=12, 5*权重!AE$48+(数据!AO614-6)*权重!AE$49,                              5*权重!AE$48+6*权重!AE$49+(数据!AO614-12)*权重!AE$51              )
 )</f>
        <v>33.299999999999997</v>
      </c>
      <c r="AP614" s="16">
        <f>IF( 数据!AP614&lt;=6,(数据!AP614-1)*权重!AF$48,              IF(数据!AP614&lt;=12, 5*权重!AF$48+(数据!AP614-6)*权重!AF$49,                              5*权重!AF$48+6*权重!AF$49+(数据!AP614-12)*权重!AF$51              )
 )</f>
        <v>14.5</v>
      </c>
      <c r="AQ614" s="16">
        <f>IF( 数据!AQ614&lt;=6,(数据!AQ614-1)*权重!AG$48,              IF(数据!AQ614&lt;=12, 5*权重!AG$48+(数据!AQ614-6)*权重!AG$49,                              5*权重!AG$48+6*权重!AG$49+(数据!AQ614-12)*权重!AG$51              )
 )</f>
        <v>15.3</v>
      </c>
      <c r="AR614" s="16">
        <f>IF( 数据!AR614&lt;=6,(数据!AR614-1)*权重!AH$48,              IF(数据!AR614&lt;=12, 5*权重!AH$48+(数据!AR614-6)*权重!AH$49,                              5*权重!AH$48+6*权重!AH$49+(数据!AR614-12)*权重!AH$51              )
 )</f>
        <v>14.566666666666665</v>
      </c>
      <c r="AS614" s="16">
        <f>IF( 数据!AS614&lt;=6,(数据!AS614-1)*权重!AI$48,              IF(数据!AS614&lt;=12, 5*权重!AI$48+(数据!AS614-6)*权重!AI$49,                              5*权重!AI$48+6*权重!AI$49+(数据!AS614-12)*权重!AI$51              )
 )</f>
        <v>12.350000000000001</v>
      </c>
      <c r="AT614" s="16">
        <f>IF( 数据!AT614&lt;=6,(数据!AT614-1)*权重!AJ$48,              IF(数据!AT614&lt;=12, 5*权重!AJ$48+(数据!AT614-6)*权重!AJ$49,                              5*权重!AJ$48+6*权重!AJ$49+(数据!AT614-12)*权重!AJ$51              )
 )</f>
        <v>5.9250000000000007</v>
      </c>
      <c r="AU614" s="16">
        <f>IF( 数据!AU614&lt;=6,(数据!AU614-1)*权重!AK$48,              IF(数据!AU614&lt;=12, 5*权重!AK$48+(数据!AU614-6)*权重!AK$49,                              5*权重!AK$48+6*权重!AK$49+(数据!AU614-12)*权重!AK$51              )
 )</f>
        <v>12.366666666666667</v>
      </c>
      <c r="AV614" s="16">
        <f>IF( 数据!AV614&lt;=6,(数据!AV614-1)*权重!AL$48,              IF(数据!AV614&lt;=10, 5*权重!AL$48+(数据!AV614-4)*权重!AL$50,                              5*权重!AL$48+4*权重!AL$50+(数据!AV614-10)*权重!AL$52              )  )</f>
        <v>3.8250000000000002</v>
      </c>
      <c r="AW614" s="16">
        <f>IF( 数据!AW614&lt;=6,(数据!AW614-1)*权重!AM$48,              IF(数据!AW614&lt;=10, 5*权重!AM$48+(数据!AW614-4)*权重!AM$50,                              5*权重!AM$48+4*权重!AM$50+(数据!AW614-10)*权重!AM$52              )  )</f>
        <v>4.95</v>
      </c>
      <c r="AX614" s="16">
        <f>IF( 数据!AX614&lt;=6,(数据!AX614-1)*权重!AN$48,              IF(数据!AX614&lt;=10, 5*权重!AN$48+(数据!AX614-4)*权重!AN$50,                              5*权重!AN$48+4*权重!AN$50+(数据!AX614-10)*权重!AN$52              )  )</f>
        <v>22.912499999999998</v>
      </c>
      <c r="AY614" s="8">
        <v>12</v>
      </c>
      <c r="AZ614" s="8">
        <v>11</v>
      </c>
      <c r="BA614" s="8">
        <v>14</v>
      </c>
      <c r="BB614" s="8">
        <v>11</v>
      </c>
      <c r="BC614" s="8">
        <v>3</v>
      </c>
      <c r="BD614" s="8">
        <v>14</v>
      </c>
      <c r="BE614" s="8">
        <v>13</v>
      </c>
      <c r="BF614" s="8">
        <v>14</v>
      </c>
      <c r="BG614" s="8">
        <v>4</v>
      </c>
      <c r="BH614" s="8">
        <v>14</v>
      </c>
      <c r="BI614" s="8">
        <v>19</v>
      </c>
      <c r="BJ614" s="8" t="s">
        <v>26</v>
      </c>
      <c r="BK614" s="8" t="s">
        <v>20</v>
      </c>
      <c r="BL614" s="8">
        <v>20</v>
      </c>
      <c r="BM614" s="8" t="s">
        <v>26</v>
      </c>
      <c r="BN614" s="8"/>
      <c r="BO614" s="8" t="s">
        <v>26</v>
      </c>
      <c r="BP614" s="34">
        <v>46203</v>
      </c>
      <c r="BQ614" s="8" t="s">
        <v>21</v>
      </c>
      <c r="BR614" s="8" t="s">
        <v>156</v>
      </c>
    </row>
    <row r="615" spans="1:70" ht="15.5" thickBot="1" x14ac:dyDescent="0.35">
      <c r="A615" s="8" t="s">
        <v>26</v>
      </c>
      <c r="B615" s="16">
        <f t="shared" si="23"/>
        <v>414.86916666666662</v>
      </c>
      <c r="C615" s="8" t="s">
        <v>977</v>
      </c>
      <c r="D615" s="8" t="s">
        <v>154</v>
      </c>
      <c r="E615" s="33">
        <v>1</v>
      </c>
      <c r="F615" s="8">
        <v>0</v>
      </c>
      <c r="G615" s="8" t="s">
        <v>20</v>
      </c>
      <c r="H615" s="8" t="s">
        <v>27</v>
      </c>
      <c r="I615" s="8">
        <v>19</v>
      </c>
      <c r="J615" s="8">
        <v>134</v>
      </c>
      <c r="K615" s="8">
        <v>151</v>
      </c>
      <c r="L615" s="16">
        <f>IF( 数据!L615&lt;=6,(数据!L615-1)*权重!B$48,              IF(数据!L615&lt;=12, 5*权重!B$48+(数据!L615-6)*权重!B$49,                              5*权重!B$48+6*权重!B$49+(数据!L615-12)*权重!B$51              )
 )</f>
        <v>3.4666666666666668</v>
      </c>
      <c r="M615" s="16">
        <f>IF( 数据!M615&lt;=6,(数据!M615-1)*权重!C$48,              IF(数据!M615&lt;=12, 5*权重!C$48+(数据!M615-6)*权重!C$49,                              5*权重!C$48+6*权重!C$49+(数据!M615-12)*权重!C$51              )
 )</f>
        <v>0.91666666666666674</v>
      </c>
      <c r="N615" s="16">
        <f>IF( 数据!N615&lt;=6,(数据!N615-1)*权重!D$48,              IF(数据!N615&lt;=12, 5*权重!D$48+(数据!N615-6)*权重!D$49,                              5*权重!D$48+6*权重!D$49+(数据!N615-12)*权重!D$51              )
 )</f>
        <v>0.52833333333333332</v>
      </c>
      <c r="O615" s="16">
        <f>IF( 数据!O615&lt;=6,(数据!O615-1)*权重!E$48,              IF(数据!O615&lt;=12, 5*权重!E$48+(数据!O615-6)*权重!E$49,                              5*权重!E$48+6*权重!E$49+(数据!O615-12)*权重!E$51              )
 )</f>
        <v>0</v>
      </c>
      <c r="P615" s="16">
        <f>IF( 数据!P615&lt;=6,(数据!P615-1)*权重!F$48,              IF(数据!P615&lt;=12, 5*权重!F$48+(数据!P615-6)*权重!F$49,                              5*权重!F$48+6*权重!F$49+(数据!P615-12)*权重!F$51              )
 )</f>
        <v>-2.7333333333333329</v>
      </c>
      <c r="Q615" s="16">
        <f>IF( 数据!Q615&lt;=6,(数据!Q615-1)*权重!G$48,              IF(数据!Q615&lt;=12, 5*权重!G$48+(数据!Q615-6)*权重!G$49,                              5*权重!G$48+6*权重!G$49+(数据!Q615-12)*权重!G$51              )
 )</f>
        <v>0</v>
      </c>
      <c r="R615" s="16">
        <f>IF( 数据!R615&lt;=6,(数据!R615-1)*权重!H$48,              IF(数据!R615&lt;=12, 5*权重!H$48+(数据!R615-6)*权重!H$49,                              5*权重!H$48+6*权重!H$49+(数据!R615-12)*权重!H$51              )
 )</f>
        <v>0</v>
      </c>
      <c r="S615" s="16">
        <f>IF( 数据!S615&lt;=6,(数据!S615-1)*权重!I$48,              IF(数据!S615&lt;=12, 5*权重!I$48+(数据!S615-6)*权重!I$49,                              5*权重!I$48+6*权重!I$49+(数据!S615-12)*权重!I$51              )
 )</f>
        <v>22.033333333333331</v>
      </c>
      <c r="T615" s="16">
        <f>IF( 数据!T615&lt;=6,(数据!T615-1)*权重!J$48,              IF(数据!T615&lt;=12, 5*权重!J$48+(数据!T615-6)*权重!J$49,                              5*权重!J$48+6*权重!J$49+(数据!T615-12)*权重!J$51              )
 )</f>
        <v>3.5</v>
      </c>
      <c r="U615" s="16">
        <f>IF( 数据!U615&lt;=6,(数据!U615-1)*权重!K$48,              IF(数据!U615&lt;=12, 5*权重!K$48+(数据!U615-6)*权重!K$49,                              5*权重!K$48+6*权重!K$49+(数据!U615-12)*权重!K$51              )
 )</f>
        <v>0</v>
      </c>
      <c r="V615" s="16">
        <f>IF( 数据!V615&lt;=6,(数据!V615-1)*权重!L$48,              IF(数据!V615&lt;=12, 5*权重!L$48+(数据!V615-6)*权重!L$49,                              5*权重!L$48+6*权重!L$49+(数据!V615-12)*权重!L$51              )
 )</f>
        <v>7.1333333333333346</v>
      </c>
      <c r="W615" s="16">
        <f>IF( 数据!W615&lt;=6,(数据!W615-1)*权重!M$48,              IF(数据!W615&lt;=12, 5*权重!M$48+(数据!W615-6)*权重!M$49,                              5*权重!M$48+6*权重!M$49+(数据!W615-12)*权重!M$51              )
 )</f>
        <v>0.76666666666666661</v>
      </c>
      <c r="X615" s="16">
        <f>IF( 数据!X615&lt;=6,(数据!X615-1)*权重!N$48,              IF(数据!X615&lt;=12, 5*权重!N$48+(数据!X615-6)*权重!N$49,                              5*权重!N$48+6*权重!N$49+(数据!X615-12)*权重!N$51              )
 )</f>
        <v>1.8399999999999999</v>
      </c>
      <c r="Y615" s="16">
        <f>IF( 数据!Y615&lt;=6,(数据!Y615-1)*权重!O$48,              IF(数据!Y615&lt;=12, 5*权重!O$48+(数据!Y615-6)*权重!O$49,                              5*权重!O$48+6*权重!O$49+(数据!Y615-12)*权重!O$51              )
 )</f>
        <v>1.3666666666666667</v>
      </c>
      <c r="Z615" s="16">
        <f>IF( 数据!Z615&lt;=6,(数据!Z615-1)*权重!P$48,              IF(数据!Z615&lt;=10, 5*权重!P$48+(数据!Z615-4)*权重!P$50,                              5*权重!P$48+4*权重!P$50+(数据!Z615-10)*权重!P$52              )  )</f>
        <v>-0.72500000000000009</v>
      </c>
      <c r="AA615" s="16">
        <f>IF( 数据!AA615&lt;=6,(数据!AA615-1)*权重!Q$48,              IF(数据!AA615&lt;=12, 5*权重!Q$48+(数据!AA615-6)*权重!Q$49,                              5*权重!Q$48+6*权重!Q$49+(数据!AA615-12)*权重!Q$51              )
 )</f>
        <v>5.68</v>
      </c>
      <c r="AB615" s="16">
        <f>IF( 数据!AB615&lt;=6,(数据!AB615-1)*权重!R$48,              IF(数据!AB615&lt;=10, 5*权重!R$48+(数据!AB615-4)*权重!R$50,                              5*权重!R$48+4*权重!R$50+(数据!AB615-10)*权重!R$52              )  )</f>
        <v>56</v>
      </c>
      <c r="AC615" s="16">
        <f>IF( 数据!AC615&lt;=6,(数据!AC615-1)*权重!S$48,              IF(数据!AC615&lt;=12, 5*权重!S$48+(数据!AC615-6)*权重!S$49,                              5*权重!S$48+6*权重!S$49+(数据!AC615-12)*权重!S$51              )
 )</f>
        <v>18.75</v>
      </c>
      <c r="AD615" s="16">
        <f>IF( 数据!AD615&lt;=6,(数据!AD615-1)*权重!T$48,              IF(数据!AD615&lt;=12, 5*权重!T$48+(数据!AD615-6)*权重!T$49,                              5*权重!T$48+6*权重!T$49+(数据!AD615-12)*权重!T$51              )
 )</f>
        <v>-1.5999999999999996</v>
      </c>
      <c r="AE615" s="16">
        <f>IF( 数据!AE615&lt;=6,(数据!AE615-1)*权重!U$48,              IF(数据!AE615&lt;=10, 5*权重!U$48+(数据!AE615-4)*权重!U$50,                              5*权重!U$48+4*权重!U$50+(数据!AE615-10)*权重!U$52              )  )</f>
        <v>-2.9999999999999996</v>
      </c>
      <c r="AF615" s="16">
        <f>IF( 数据!AF615&lt;=6,(数据!AF615-1)*权重!V$48,              IF(数据!AF615&lt;=10, 5*权重!V$48+(数据!AF615-4)*权重!V$50,                              5*权重!V$48+4*权重!V$50+(数据!AF615-10)*权重!V$52              )  )</f>
        <v>7.6125000000000007</v>
      </c>
      <c r="AG615" s="16">
        <f>IF( 数据!AG615&lt;=6,(数据!AG615-1)*权重!W$48,              IF(数据!AG615&lt;=12, 5*权重!W$48+(数据!AG615-6)*权重!W$49,                              5*权重!W$48+6*权重!W$49+(数据!AG615-12)*权重!W$51              )
 )</f>
        <v>3.3</v>
      </c>
      <c r="AH615" s="16">
        <f>IF( 数据!AH615&lt;=6,(数据!AH615-1)*权重!X$48,              IF(数据!AH615&lt;=10, 5*权重!X$48+(数据!AH615-4)*权重!X$50,                              5*权重!X$48+4*权重!X$50+(数据!AH615-10)*权重!X$52              )  )</f>
        <v>-0.27500000000000002</v>
      </c>
      <c r="AI615" s="16">
        <f>IF( 数据!AI615&lt;=6,(数据!AI615-1)*权重!Y$48,              IF(数据!AI615&lt;=12, 5*权重!Y$48+(数据!AI615-6)*权重!Y$49,                              5*权重!Y$48+6*权重!Y$49+(数据!AI615-12)*权重!Y$51              )
 )</f>
        <v>0.26666666666666666</v>
      </c>
      <c r="AJ615" s="16">
        <f>IF( 数据!AJ615&lt;=6,(数据!AJ615-1)*权重!Z$48,              IF(数据!AJ615&lt;=10, 5*权重!Z$48+(数据!AJ615-4)*权重!Z$50,                              5*权重!Z$48+4*权重!Z$50+(数据!AJ615-10)*权重!Z$52              )  )</f>
        <v>11.600000000000001</v>
      </c>
      <c r="AK615" s="16">
        <f>IF( 数据!AK615&lt;=6,(数据!AK615-1)*权重!AA$48,              IF(数据!AK615&lt;=10, 5*权重!AA$48+(数据!AK615-4)*权重!AA$50,                              5*权重!AA$48+4*权重!AA$50+(数据!AK615-10)*权重!AA$52              )  )</f>
        <v>-1.2750000000000001</v>
      </c>
      <c r="AL615" s="16">
        <f>IF( 数据!AL615&lt;=6,(数据!AL615-1)*权重!AB$48,              IF(数据!AL615&lt;=12, 5*权重!AB$48+(数据!AL615-6)*权重!AB$49,                              5*权重!AB$48+6*权重!AB$49+(数据!AL615-12)*权重!AB$51              )
 )</f>
        <v>11.716666666666665</v>
      </c>
      <c r="AM615" s="16">
        <f>IF( 数据!AM615&lt;=6,(数据!AM615-1)*权重!AC$48,              IF(数据!AM615&lt;=12, 5*权重!AC$48+(数据!AM615-6)*权重!AC$49,                              5*权重!AC$48+6*权重!AC$49+(数据!AM615-12)*权重!AC$51              )
 )</f>
        <v>8.8666666666666671</v>
      </c>
      <c r="AN615" s="16">
        <f>IF( 数据!AN615&lt;=6,(数据!AN615-1)*权重!AD$48,              IF(数据!AN615&lt;=12, 5*权重!AD$48+(数据!AN615-6)*权重!AD$49,                              5*权重!AD$48+6*权重!AD$49+(数据!AN615-12)*权重!AD$51              )
 )</f>
        <v>86.791666666666657</v>
      </c>
      <c r="AO615" s="16">
        <f>IF( 数据!AO615&lt;=6,(数据!AO615-1)*权重!AE$48,              IF(数据!AO615&lt;=12, 5*权重!AE$48+(数据!AO615-6)*权重!AE$49,                              5*权重!AE$48+6*权重!AE$49+(数据!AO615-12)*权重!AE$51              )
 )</f>
        <v>4.2</v>
      </c>
      <c r="AP615" s="16">
        <f>IF( 数据!AP615&lt;=6,(数据!AP615-1)*权重!AF$48,              IF(数据!AP615&lt;=12, 5*权重!AF$48+(数据!AP615-6)*权重!AF$49,                              5*权重!AF$48+6*权重!AF$49+(数据!AP615-12)*权重!AF$51              )
 )</f>
        <v>14.466666666666667</v>
      </c>
      <c r="AQ615" s="16">
        <f>IF( 数据!AQ615&lt;=6,(数据!AQ615-1)*权重!AG$48,              IF(数据!AQ615&lt;=12, 5*权重!AG$48+(数据!AQ615-6)*权重!AG$49,                              5*权重!AG$48+6*权重!AG$49+(数据!AQ615-12)*权重!AG$51              )
 )</f>
        <v>16.133333333333333</v>
      </c>
      <c r="AR615" s="16">
        <f>IF( 数据!AR615&lt;=6,(数据!AR615-1)*权重!AH$48,              IF(数据!AR615&lt;=12, 5*权重!AH$48+(数据!AR615-6)*权重!AH$49,                              5*权重!AH$48+6*权重!AH$49+(数据!AR615-12)*权重!AH$51              )
 )</f>
        <v>15.733333333333333</v>
      </c>
      <c r="AS615" s="16">
        <f>IF( 数据!AS615&lt;=6,(数据!AS615-1)*权重!AI$48,              IF(数据!AS615&lt;=12, 5*权重!AI$48+(数据!AS615-6)*权重!AI$49,                              5*权重!AI$48+6*权重!AI$49+(数据!AS615-12)*权重!AI$51              )
 )</f>
        <v>3.1333333333333337</v>
      </c>
      <c r="AT615" s="16">
        <f>IF( 数据!AT615&lt;=6,(数据!AT615-1)*权重!AJ$48,              IF(数据!AT615&lt;=12, 5*权重!AJ$48+(数据!AT615-6)*权重!AJ$49,                              5*权重!AJ$48+6*权重!AJ$49+(数据!AT615-12)*权重!AJ$51              )
 )</f>
        <v>76.75</v>
      </c>
      <c r="AU615" s="16">
        <f>IF( 数据!AU615&lt;=6,(数据!AU615-1)*权重!AK$48,              IF(数据!AU615&lt;=12, 5*权重!AK$48+(数据!AU615-6)*权重!AK$49,                              5*权重!AK$48+6*权重!AK$49+(数据!AU615-12)*权重!AK$51              )
 )</f>
        <v>13.899999999999999</v>
      </c>
      <c r="AV615" s="16">
        <f>IF( 数据!AV615&lt;=6,(数据!AV615-1)*权重!AL$48,              IF(数据!AV615&lt;=10, 5*权重!AL$48+(数据!AV615-4)*权重!AL$50,                              5*权重!AL$48+4*权重!AL$50+(数据!AV615-10)*权重!AL$52              )  )</f>
        <v>2.125</v>
      </c>
      <c r="AW615" s="16">
        <f>IF( 数据!AW615&lt;=6,(数据!AW615-1)*权重!AM$48,              IF(数据!AW615&lt;=10, 5*权重!AM$48+(数据!AW615-4)*权重!AM$50,                              5*权重!AM$48+4*权重!AM$50+(数据!AW615-10)*权重!AM$52              )  )</f>
        <v>3.8250000000000002</v>
      </c>
      <c r="AX615" s="16">
        <f>IF( 数据!AX615&lt;=6,(数据!AX615-1)*权重!AN$48,              IF(数据!AX615&lt;=10, 5*权重!AN$48+(数据!AX615-4)*权重!AN$50,                              5*权重!AN$48+4*权重!AN$50+(数据!AX615-10)*权重!AN$52              )  )</f>
        <v>22.074999999999999</v>
      </c>
      <c r="AY615" s="8">
        <v>2</v>
      </c>
      <c r="AZ615" s="8">
        <v>2</v>
      </c>
      <c r="BA615" s="8">
        <v>1</v>
      </c>
      <c r="BB615" s="8">
        <v>1</v>
      </c>
      <c r="BC615" s="8">
        <v>2</v>
      </c>
      <c r="BD615" s="8">
        <v>2</v>
      </c>
      <c r="BE615" s="8">
        <v>3</v>
      </c>
      <c r="BF615" s="8">
        <v>1</v>
      </c>
      <c r="BG615" s="8">
        <v>1</v>
      </c>
      <c r="BH615" s="8">
        <v>4</v>
      </c>
      <c r="BI615" s="8">
        <v>3</v>
      </c>
      <c r="BJ615" s="8" t="s">
        <v>26</v>
      </c>
      <c r="BK615" s="8" t="s">
        <v>20</v>
      </c>
      <c r="BL615" s="8">
        <v>12</v>
      </c>
      <c r="BM615" s="8" t="s">
        <v>26</v>
      </c>
      <c r="BN615" s="8"/>
      <c r="BO615" s="8">
        <v>1</v>
      </c>
      <c r="BP615" s="34">
        <v>47664</v>
      </c>
      <c r="BQ615" s="8" t="s">
        <v>21</v>
      </c>
      <c r="BR615" s="8" t="s">
        <v>156</v>
      </c>
    </row>
    <row r="616" spans="1:70" ht="15.5" thickBot="1" x14ac:dyDescent="0.35">
      <c r="A616" s="8" t="s">
        <v>26</v>
      </c>
      <c r="B616" s="16">
        <f t="shared" si="23"/>
        <v>411.37833333333339</v>
      </c>
      <c r="C616" s="8" t="s">
        <v>978</v>
      </c>
      <c r="D616" s="8" t="s">
        <v>154</v>
      </c>
      <c r="E616" s="33">
        <v>1</v>
      </c>
      <c r="F616" s="8">
        <v>0</v>
      </c>
      <c r="G616" s="8" t="s">
        <v>19</v>
      </c>
      <c r="H616" s="8" t="s">
        <v>226</v>
      </c>
      <c r="I616" s="8">
        <v>24</v>
      </c>
      <c r="J616" s="8">
        <v>138</v>
      </c>
      <c r="K616" s="8">
        <v>151</v>
      </c>
      <c r="L616" s="16">
        <f>IF( 数据!L616&lt;=6,(数据!L616-1)*权重!B$48,              IF(数据!L616&lt;=12, 5*权重!B$48+(数据!L616-6)*权重!B$49,                              5*权重!B$48+6*权重!B$49+(数据!L616-12)*权重!B$51              )
 )</f>
        <v>3.9333333333333331</v>
      </c>
      <c r="M616" s="16">
        <f>IF( 数据!M616&lt;=6,(数据!M616-1)*权重!C$48,              IF(数据!M616&lt;=12, 5*权重!C$48+(数据!M616-6)*权重!C$49,                              5*权重!C$48+6*权重!C$49+(数据!M616-12)*权重!C$51              )
 )</f>
        <v>0.91666666666666674</v>
      </c>
      <c r="N616" s="16">
        <f>IF( 数据!N616&lt;=6,(数据!N616-1)*权重!D$48,              IF(数据!N616&lt;=12, 5*权重!D$48+(数据!N616-6)*权重!D$49,                              5*权重!D$48+6*权重!D$49+(数据!N616-12)*权重!D$51              )
 )</f>
        <v>0.82000000000000006</v>
      </c>
      <c r="O616" s="16">
        <f>IF( 数据!O616&lt;=6,(数据!O616-1)*权重!E$48,              IF(数据!O616&lt;=12, 5*权重!E$48+(数据!O616-6)*权重!E$49,                              5*权重!E$48+6*权重!E$49+(数据!O616-12)*权重!E$51              )
 )</f>
        <v>0</v>
      </c>
      <c r="P616" s="16">
        <f>IF( 数据!P616&lt;=6,(数据!P616-1)*权重!F$48,              IF(数据!P616&lt;=12, 5*权重!F$48+(数据!P616-6)*权重!F$49,                              5*权重!F$48+6*权重!F$49+(数据!P616-12)*权重!F$51              )
 )</f>
        <v>-3.4999999999999996</v>
      </c>
      <c r="Q616" s="16">
        <f>IF( 数据!Q616&lt;=6,(数据!Q616-1)*权重!G$48,              IF(数据!Q616&lt;=12, 5*权重!G$48+(数据!Q616-6)*权重!G$49,                              5*权重!G$48+6*权重!G$49+(数据!Q616-12)*权重!G$51              )
 )</f>
        <v>0</v>
      </c>
      <c r="R616" s="16">
        <f>IF( 数据!R616&lt;=6,(数据!R616-1)*权重!H$48,              IF(数据!R616&lt;=12, 5*权重!H$48+(数据!R616-6)*权重!H$49,                              5*权重!H$48+6*权重!H$49+(数据!R616-12)*权重!H$51              )
 )</f>
        <v>0</v>
      </c>
      <c r="S616" s="16">
        <f>IF( 数据!S616&lt;=6,(数据!S616-1)*权重!I$48,              IF(数据!S616&lt;=12, 5*权重!I$48+(数据!S616-6)*权重!I$49,                              5*权重!I$48+6*权重!I$49+(数据!S616-12)*权重!I$51              )
 )</f>
        <v>12.133333333333333</v>
      </c>
      <c r="T616" s="16">
        <f>IF( 数据!T616&lt;=6,(数据!T616-1)*权重!J$48,              IF(数据!T616&lt;=12, 5*权重!J$48+(数据!T616-6)*权重!J$49,                              5*权重!J$48+6*权重!J$49+(数据!T616-12)*权重!J$51              )
 )</f>
        <v>0.79999999999999982</v>
      </c>
      <c r="U616" s="16">
        <f>IF( 数据!U616&lt;=6,(数据!U616-1)*权重!K$48,              IF(数据!U616&lt;=12, 5*权重!K$48+(数据!U616-6)*权重!K$49,                              5*权重!K$48+6*权重!K$49+(数据!U616-12)*权重!K$51              )
 )</f>
        <v>0</v>
      </c>
      <c r="V616" s="16">
        <f>IF( 数据!V616&lt;=6,(数据!V616-1)*权重!L$48,              IF(数据!V616&lt;=12, 5*权重!L$48+(数据!V616-6)*权重!L$49,                              5*权重!L$48+6*权重!L$49+(数据!V616-12)*权重!L$51              )
 )</f>
        <v>7.5000000000000009</v>
      </c>
      <c r="W616" s="16">
        <f>IF( 数据!W616&lt;=6,(数据!W616-1)*权重!M$48,              IF(数据!W616&lt;=12, 5*权重!M$48+(数据!W616-6)*权重!M$49,                              5*权重!M$48+6*权重!M$49+(数据!W616-12)*权重!M$51              )
 )</f>
        <v>-0.5</v>
      </c>
      <c r="X616" s="16">
        <f>IF( 数据!X616&lt;=6,(数据!X616-1)*权重!N$48,              IF(数据!X616&lt;=12, 5*权重!N$48+(数据!X616-6)*权重!N$49,                              5*权重!N$48+6*权重!N$49+(数据!X616-12)*权重!N$51              )
 )</f>
        <v>3.1999999999999997</v>
      </c>
      <c r="Y616" s="16">
        <f>IF( 数据!Y616&lt;=6,(数据!Y616-1)*权重!O$48,              IF(数据!Y616&lt;=12, 5*权重!O$48+(数据!Y616-6)*权重!O$49,                              5*权重!O$48+6*权重!O$49+(数据!Y616-12)*权重!O$51              )
 )</f>
        <v>1.3666666666666667</v>
      </c>
      <c r="Z616" s="16">
        <f>IF( 数据!Z616&lt;=6,(数据!Z616-1)*权重!P$48,              IF(数据!Z616&lt;=10, 5*权重!P$48+(数据!Z616-4)*权重!P$50,                              5*权重!P$48+4*权重!P$50+(数据!Z616-10)*权重!P$52              )  )</f>
        <v>-1.0750000000000002</v>
      </c>
      <c r="AA616" s="16">
        <f>IF( 数据!AA616&lt;=6,(数据!AA616-1)*权重!Q$48,              IF(数据!AA616&lt;=12, 5*权重!Q$48+(数据!AA616-6)*权重!Q$49,                              5*权重!Q$48+6*权重!Q$49+(数据!AA616-12)*权重!Q$51              )
 )</f>
        <v>5.166666666666667</v>
      </c>
      <c r="AB616" s="16">
        <f>IF( 数据!AB616&lt;=6,(数据!AB616-1)*权重!R$48,              IF(数据!AB616&lt;=10, 5*权重!R$48+(数据!AB616-4)*权重!R$50,                              5*权重!R$48+4*权重!R$50+(数据!AB616-10)*权重!R$52              )  )</f>
        <v>55.25</v>
      </c>
      <c r="AC616" s="16">
        <f>IF( 数据!AC616&lt;=6,(数据!AC616-1)*权重!S$48,              IF(数据!AC616&lt;=12, 5*权重!S$48+(数据!AC616-6)*权重!S$49,                              5*权重!S$48+6*权重!S$49+(数据!AC616-12)*权重!S$51              )
 )</f>
        <v>19.5</v>
      </c>
      <c r="AD616" s="16">
        <f>IF( 数据!AD616&lt;=6,(数据!AD616-1)*权重!T$48,              IF(数据!AD616&lt;=12, 5*权重!T$48+(数据!AD616-6)*权重!T$49,                              5*权重!T$48+6*权重!T$49+(数据!AD616-12)*权重!T$51              )
 )</f>
        <v>-1.5999999999999996</v>
      </c>
      <c r="AE616" s="16">
        <f>IF( 数据!AE616&lt;=6,(数据!AE616-1)*权重!U$48,              IF(数据!AE616&lt;=10, 5*权重!U$48+(数据!AE616-4)*权重!U$50,                              5*权重!U$48+4*权重!U$50+(数据!AE616-10)*权重!U$52              )  )</f>
        <v>-1.7999999999999994</v>
      </c>
      <c r="AF616" s="16">
        <f>IF( 数据!AF616&lt;=6,(数据!AF616-1)*权重!V$48,              IF(数据!AF616&lt;=10, 5*权重!V$48+(数据!AF616-4)*权重!V$50,                              5*权重!V$48+4*权重!V$50+(数据!AF616-10)*权重!V$52              )  )</f>
        <v>6.8250000000000011</v>
      </c>
      <c r="AG616" s="16">
        <f>IF( 数据!AG616&lt;=6,(数据!AG616-1)*权重!W$48,              IF(数据!AG616&lt;=12, 5*权重!W$48+(数据!AG616-6)*权重!W$49,                              5*权重!W$48+6*权重!W$49+(数据!AG616-12)*权重!W$51              )
 )</f>
        <v>5.05</v>
      </c>
      <c r="AH616" s="16">
        <f>IF( 数据!AH616&lt;=6,(数据!AH616-1)*权重!X$48,              IF(数据!AH616&lt;=10, 5*权重!X$48+(数据!AH616-4)*权重!X$50,                              5*权重!X$48+4*权重!X$50+(数据!AH616-10)*权重!X$52              )  )</f>
        <v>-0.16249999999999998</v>
      </c>
      <c r="AI616" s="16">
        <f>IF( 数据!AI616&lt;=6,(数据!AI616-1)*权重!Y$48,              IF(数据!AI616&lt;=12, 5*权重!Y$48+(数据!AI616-6)*权重!Y$49,                              5*权重!Y$48+6*权重!Y$49+(数据!AI616-12)*权重!Y$51              )
 )</f>
        <v>0.26666666666666666</v>
      </c>
      <c r="AJ616" s="16">
        <f>IF( 数据!AJ616&lt;=6,(数据!AJ616-1)*权重!Z$48,              IF(数据!AJ616&lt;=10, 5*权重!Z$48+(数据!AJ616-4)*权重!Z$50,                              5*权重!Z$48+4*权重!Z$50+(数据!AJ616-10)*权重!Z$52              )  )</f>
        <v>9.8375000000000004</v>
      </c>
      <c r="AK616" s="16">
        <f>IF( 数据!AK616&lt;=6,(数据!AK616-1)*权重!AA$48,              IF(数据!AK616&lt;=10, 5*权重!AA$48+(数据!AK616-4)*权重!AA$50,                              5*权重!AA$48+4*权重!AA$50+(数据!AK616-10)*权重!AA$52              )  )</f>
        <v>-1.2750000000000001</v>
      </c>
      <c r="AL616" s="16">
        <f>IF( 数据!AL616&lt;=6,(数据!AL616-1)*权重!AB$48,              IF(数据!AL616&lt;=12, 5*权重!AB$48+(数据!AL616-6)*权重!AB$49,                              5*权重!AB$48+6*权重!AB$49+(数据!AL616-12)*权重!AB$51              )
 )</f>
        <v>14.4</v>
      </c>
      <c r="AM616" s="16">
        <f>IF( 数据!AM616&lt;=6,(数据!AM616-1)*权重!AC$48,              IF(数据!AM616&lt;=12, 5*权重!AC$48+(数据!AM616-6)*权重!AC$49,                              5*权重!AC$48+6*权重!AC$49+(数据!AM616-12)*权重!AC$51              )
 )</f>
        <v>9.6</v>
      </c>
      <c r="AN616" s="16">
        <f>IF( 数据!AN616&lt;=6,(数据!AN616-1)*权重!AD$48,              IF(数据!AN616&lt;=12, 5*权重!AD$48+(数据!AN616-6)*权重!AD$49,                              5*权重!AD$48+6*权重!AD$49+(数据!AN616-12)*权重!AD$51              )
 )</f>
        <v>72.604166666666671</v>
      </c>
      <c r="AO616" s="16">
        <f>IF( 数据!AO616&lt;=6,(数据!AO616-1)*权重!AE$48,              IF(数据!AO616&lt;=12, 5*权重!AE$48+(数据!AO616-6)*权重!AE$49,                              5*权重!AE$48+6*权重!AE$49+(数据!AO616-12)*权重!AE$51              )
 )</f>
        <v>17.7</v>
      </c>
      <c r="AP616" s="16">
        <f>IF( 数据!AP616&lt;=6,(数据!AP616-1)*权重!AF$48,              IF(数据!AP616&lt;=12, 5*权重!AF$48+(数据!AP616-6)*权重!AF$49,                              5*权重!AF$48+6*权重!AF$49+(数据!AP616-12)*权重!AF$51              )
 )</f>
        <v>14.466666666666667</v>
      </c>
      <c r="AQ616" s="16">
        <f>IF( 数据!AQ616&lt;=6,(数据!AQ616-1)*权重!AG$48,              IF(数据!AQ616&lt;=12, 5*权重!AG$48+(数据!AQ616-6)*权重!AG$49,                              5*权重!AG$48+6*权重!AG$49+(数据!AQ616-12)*权重!AG$51              )
 )</f>
        <v>18.833333333333336</v>
      </c>
      <c r="AR616" s="16">
        <f>IF( 数据!AR616&lt;=6,(数据!AR616-1)*权重!AH$48,              IF(数据!AR616&lt;=12, 5*权重!AH$48+(数据!AR616-6)*权重!AH$49,                              5*权重!AH$48+6*权重!AH$49+(数据!AR616-12)*权重!AH$51              )
 )</f>
        <v>15.733333333333333</v>
      </c>
      <c r="AS616" s="16">
        <f>IF( 数据!AS616&lt;=6,(数据!AS616-1)*权重!AI$48,              IF(数据!AS616&lt;=12, 5*权重!AI$48+(数据!AS616-6)*权重!AI$49,                              5*权重!AI$48+6*权重!AI$49+(数据!AS616-12)*权重!AI$51              )
 )</f>
        <v>8.5500000000000007</v>
      </c>
      <c r="AT616" s="16">
        <f>IF( 数据!AT616&lt;=6,(数据!AT616-1)*权重!AJ$48,              IF(数据!AT616&lt;=12, 5*权重!AJ$48+(数据!AT616-6)*权重!AJ$49,                              5*权重!AJ$48+6*权重!AJ$49+(数据!AT616-12)*权重!AJ$51              )
 )</f>
        <v>71.875</v>
      </c>
      <c r="AU616" s="16">
        <f>IF( 数据!AU616&lt;=6,(数据!AU616-1)*权重!AK$48,              IF(数据!AU616&lt;=12, 5*权重!AK$48+(数据!AU616-6)*权重!AK$49,                              5*权重!AK$48+6*权重!AK$49+(数据!AU616-12)*权重!AK$51              )
 )</f>
        <v>14.499999999999998</v>
      </c>
      <c r="AV616" s="16">
        <f>IF( 数据!AV616&lt;=6,(数据!AV616-1)*权重!AL$48,              IF(数据!AV616&lt;=10, 5*权重!AL$48+(数据!AV616-4)*权重!AL$50,                              5*权重!AL$48+4*权重!AL$50+(数据!AV616-10)*权重!AL$52              )  )</f>
        <v>2.9749999999999996</v>
      </c>
      <c r="AW616" s="16">
        <f>IF( 数据!AW616&lt;=6,(数据!AW616-1)*权重!AM$48,              IF(数据!AW616&lt;=10, 5*权重!AM$48+(数据!AW616-4)*权重!AM$50,                              5*权重!AM$48+4*权重!AM$50+(数据!AW616-10)*权重!AM$52              )  )</f>
        <v>4.5750000000000002</v>
      </c>
      <c r="AX616" s="16">
        <f>IF( 数据!AX616&lt;=6,(数据!AX616-1)*权重!AN$48,              IF(数据!AX616&lt;=10, 5*权重!AN$48+(数据!AX616-4)*权重!AN$50,                              5*权重!AN$48+4*权重!AN$50+(数据!AX616-10)*权重!AN$52              )  )</f>
        <v>22.912499999999998</v>
      </c>
      <c r="AY616" s="8">
        <v>2</v>
      </c>
      <c r="AZ616" s="8">
        <v>1</v>
      </c>
      <c r="BA616" s="8">
        <v>1</v>
      </c>
      <c r="BB616" s="8">
        <v>4</v>
      </c>
      <c r="BC616" s="8">
        <v>2</v>
      </c>
      <c r="BD616" s="8">
        <v>2</v>
      </c>
      <c r="BE616" s="8">
        <v>1</v>
      </c>
      <c r="BF616" s="8">
        <v>3</v>
      </c>
      <c r="BG616" s="8">
        <v>2</v>
      </c>
      <c r="BH616" s="8">
        <v>3</v>
      </c>
      <c r="BI616" s="8">
        <v>1</v>
      </c>
      <c r="BJ616" s="8" t="s">
        <v>26</v>
      </c>
      <c r="BK616" s="8" t="s">
        <v>20</v>
      </c>
      <c r="BL616" s="8">
        <v>15</v>
      </c>
      <c r="BM616" s="8" t="s">
        <v>26</v>
      </c>
      <c r="BN616" s="8"/>
      <c r="BO616" s="8">
        <v>10</v>
      </c>
      <c r="BP616" s="34">
        <v>47664</v>
      </c>
      <c r="BQ616" s="8" t="s">
        <v>21</v>
      </c>
      <c r="BR616" s="8" t="s">
        <v>156</v>
      </c>
    </row>
    <row r="617" spans="1:70" ht="15.5" thickBot="1" x14ac:dyDescent="0.35">
      <c r="A617" s="8" t="s">
        <v>26</v>
      </c>
      <c r="B617" s="16">
        <f t="shared" si="23"/>
        <v>405.48583333333335</v>
      </c>
      <c r="C617" s="8" t="s">
        <v>979</v>
      </c>
      <c r="D617" s="8" t="s">
        <v>154</v>
      </c>
      <c r="E617" s="33">
        <v>1</v>
      </c>
      <c r="F617" s="8">
        <v>0</v>
      </c>
      <c r="G617" s="8" t="s">
        <v>20</v>
      </c>
      <c r="H617" s="8" t="s">
        <v>980</v>
      </c>
      <c r="I617" s="8">
        <v>27</v>
      </c>
      <c r="J617" s="8">
        <v>137</v>
      </c>
      <c r="K617" s="8">
        <v>153</v>
      </c>
      <c r="L617" s="16">
        <f>IF( 数据!L617&lt;=6,(数据!L617-1)*权重!B$48,              IF(数据!L617&lt;=12, 5*权重!B$48+(数据!L617-6)*权重!B$49,                              5*权重!B$48+6*权重!B$49+(数据!L617-12)*权重!B$51              )
 )</f>
        <v>4.4000000000000004</v>
      </c>
      <c r="M617" s="16">
        <f>IF( 数据!M617&lt;=6,(数据!M617-1)*权重!C$48,              IF(数据!M617&lt;=12, 5*权重!C$48+(数据!M617-6)*权重!C$49,                              5*权重!C$48+6*权重!C$49+(数据!M617-12)*权重!C$51              )
 )</f>
        <v>0.91666666666666674</v>
      </c>
      <c r="N617" s="16">
        <f>IF( 数据!N617&lt;=6,(数据!N617-1)*权重!D$48,              IF(数据!N617&lt;=12, 5*权重!D$48+(数据!N617-6)*权重!D$49,                              5*权重!D$48+6*权重!D$49+(数据!N617-12)*权重!D$51              )
 )</f>
        <v>0.52833333333333332</v>
      </c>
      <c r="O617" s="16">
        <f>IF( 数据!O617&lt;=6,(数据!O617-1)*权重!E$48,              IF(数据!O617&lt;=12, 5*权重!E$48+(数据!O617-6)*权重!E$49,                              5*权重!E$48+6*权重!E$49+(数据!O617-12)*权重!E$51              )
 )</f>
        <v>0</v>
      </c>
      <c r="P617" s="16">
        <f>IF( 数据!P617&lt;=6,(数据!P617-1)*权重!F$48,              IF(数据!P617&lt;=12, 5*权重!F$48+(数据!P617-6)*权重!F$49,                              5*权重!F$48+6*权重!F$49+(数据!P617-12)*权重!F$51              )
 )</f>
        <v>-1.9666666666666663</v>
      </c>
      <c r="Q617" s="16">
        <f>IF( 数据!Q617&lt;=6,(数据!Q617-1)*权重!G$48,              IF(数据!Q617&lt;=12, 5*权重!G$48+(数据!Q617-6)*权重!G$49,                              5*权重!G$48+6*权重!G$49+(数据!Q617-12)*权重!G$51              )
 )</f>
        <v>0</v>
      </c>
      <c r="R617" s="16">
        <f>IF( 数据!R617&lt;=6,(数据!R617-1)*权重!H$48,              IF(数据!R617&lt;=12, 5*权重!H$48+(数据!R617-6)*权重!H$49,                              5*权重!H$48+6*权重!H$49+(数据!R617-12)*权重!H$51              )
 )</f>
        <v>0</v>
      </c>
      <c r="S617" s="16">
        <f>IF( 数据!S617&lt;=6,(数据!S617-1)*权重!I$48,              IF(数据!S617&lt;=12, 5*权重!I$48+(数据!S617-6)*权重!I$49,                              5*权重!I$48+6*权重!I$49+(数据!S617-12)*权重!I$51              )
 )</f>
        <v>19.299999999999997</v>
      </c>
      <c r="T617" s="16">
        <f>IF( 数据!T617&lt;=6,(数据!T617-1)*权重!J$48,              IF(数据!T617&lt;=12, 5*权重!J$48+(数据!T617-6)*权重!J$49,                              5*权重!J$48+6*权重!J$49+(数据!T617-12)*权重!J$51              )
 )</f>
        <v>1.0333333333333332</v>
      </c>
      <c r="U617" s="16">
        <f>IF( 数据!U617&lt;=6,(数据!U617-1)*权重!K$48,              IF(数据!U617&lt;=12, 5*权重!K$48+(数据!U617-6)*权重!K$49,                              5*权重!K$48+6*权重!K$49+(数据!U617-12)*权重!K$51              )
 )</f>
        <v>0</v>
      </c>
      <c r="V617" s="16">
        <f>IF( 数据!V617&lt;=6,(数据!V617-1)*权重!L$48,              IF(数据!V617&lt;=12, 5*权重!L$48+(数据!V617-6)*权重!L$49,                              5*权重!L$48+6*权重!L$49+(数据!V617-12)*权重!L$51              )
 )</f>
        <v>8.1666666666666679</v>
      </c>
      <c r="W617" s="16">
        <f>IF( 数据!W617&lt;=6,(数据!W617-1)*权重!M$48,              IF(数据!W617&lt;=12, 5*权重!M$48+(数据!W617-6)*权重!M$49,                              5*权重!M$48+6*权重!M$49+(数据!W617-12)*权重!M$51              )
 )</f>
        <v>0.76666666666666661</v>
      </c>
      <c r="X617" s="16">
        <f>IF( 数据!X617&lt;=6,(数据!X617-1)*权重!N$48,              IF(数据!X617&lt;=12, 5*权重!N$48+(数据!X617-6)*权重!N$49,                              5*权重!N$48+6*权重!N$49+(数据!X617-12)*权重!N$51              )
 )</f>
        <v>2.1333333333333333</v>
      </c>
      <c r="Y617" s="16">
        <f>IF( 数据!Y617&lt;=6,(数据!Y617-1)*权重!O$48,              IF(数据!Y617&lt;=12, 5*权重!O$48+(数据!Y617-6)*权重!O$49,                              5*权重!O$48+6*权重!O$49+(数据!Y617-12)*权重!O$51              )
 )</f>
        <v>1.3666666666666667</v>
      </c>
      <c r="Z617" s="16">
        <f>IF( 数据!Z617&lt;=6,(数据!Z617-1)*权重!P$48,              IF(数据!Z617&lt;=10, 5*权重!P$48+(数据!Z617-4)*权重!P$50,                              5*权重!P$48+4*权重!P$50+(数据!Z617-10)*权重!P$52              )  )</f>
        <v>-0.55000000000000027</v>
      </c>
      <c r="AA617" s="16">
        <f>IF( 数据!AA617&lt;=6,(数据!AA617-1)*权重!Q$48,              IF(数据!AA617&lt;=12, 5*权重!Q$48+(数据!AA617-6)*权重!Q$49,                              5*权重!Q$48+6*权重!Q$49+(数据!AA617-12)*权重!Q$51              )
 )</f>
        <v>6.2333333333333325</v>
      </c>
      <c r="AB617" s="16">
        <f>IF( 数据!AB617&lt;=6,(数据!AB617-1)*权重!R$48,              IF(数据!AB617&lt;=10, 5*权重!R$48+(数据!AB617-4)*权重!R$50,                              5*权重!R$48+4*权重!R$50+(数据!AB617-10)*权重!R$52              )  )</f>
        <v>56.75</v>
      </c>
      <c r="AC617" s="16">
        <f>IF( 数据!AC617&lt;=6,(数据!AC617-1)*权重!S$48,              IF(数据!AC617&lt;=12, 5*权重!S$48+(数据!AC617-6)*权重!S$49,                              5*权重!S$48+6*权重!S$49+(数据!AC617-12)*权重!S$51              )
 )</f>
        <v>18</v>
      </c>
      <c r="AD617" s="16">
        <f>IF( 数据!AD617&lt;=6,(数据!AD617-1)*权重!T$48,              IF(数据!AD617&lt;=12, 5*权重!T$48+(数据!AD617-6)*权重!T$49,                              5*权重!T$48+6*权重!T$49+(数据!AD617-12)*权重!T$51              )
 )</f>
        <v>-0.49999999999999956</v>
      </c>
      <c r="AE617" s="16">
        <f>IF( 数据!AE617&lt;=6,(数据!AE617-1)*权重!U$48,              IF(数据!AE617&lt;=10, 5*权重!U$48+(数据!AE617-4)*权重!U$50,                              5*权重!U$48+4*权重!U$50+(数据!AE617-10)*权重!U$52              )  )</f>
        <v>-3.28</v>
      </c>
      <c r="AF617" s="16">
        <f>IF( 数据!AF617&lt;=6,(数据!AF617-1)*权重!V$48,              IF(数据!AF617&lt;=10, 5*权重!V$48+(数据!AF617-4)*权重!V$50,                              5*权重!V$48+4*权重!V$50+(数据!AF617-10)*权重!V$52              )  )</f>
        <v>5.4</v>
      </c>
      <c r="AG617" s="16">
        <f>IF( 数据!AG617&lt;=6,(数据!AG617-1)*权重!W$48,              IF(数据!AG617&lt;=12, 5*权重!W$48+(数据!AG617-6)*权重!W$49,                              5*权重!W$48+6*权重!W$49+(数据!AG617-12)*权重!W$51              )
 )</f>
        <v>3.8999999999999995</v>
      </c>
      <c r="AH617" s="16">
        <f>IF( 数据!AH617&lt;=6,(数据!AH617-1)*权重!X$48,              IF(数据!AH617&lt;=10, 5*权重!X$48+(数据!AH617-4)*权重!X$50,                              5*权重!X$48+4*权重!X$50+(数据!AH617-10)*权重!X$52              )  )</f>
        <v>-0.16249999999999998</v>
      </c>
      <c r="AI617" s="16">
        <f>IF( 数据!AI617&lt;=6,(数据!AI617-1)*权重!Y$48,              IF(数据!AI617&lt;=12, 5*权重!Y$48+(数据!AI617-6)*权重!Y$49,                              5*权重!Y$48+6*权重!Y$49+(数据!AI617-12)*权重!Y$51              )
 )</f>
        <v>0.8</v>
      </c>
      <c r="AJ617" s="16">
        <f>IF( 数据!AJ617&lt;=6,(数据!AJ617-1)*权重!Z$48,              IF(数据!AJ617&lt;=10, 5*权重!Z$48+(数据!AJ617-4)*权重!Z$50,                              5*权重!Z$48+4*权重!Z$50+(数据!AJ617-10)*权重!Z$52              )  )</f>
        <v>9.25</v>
      </c>
      <c r="AK617" s="16">
        <f>IF( 数据!AK617&lt;=6,(数据!AK617-1)*权重!AA$48,              IF(数据!AK617&lt;=10, 5*权重!AA$48+(数据!AK617-4)*权重!AA$50,                              5*权重!AA$48+4*权重!AA$50+(数据!AK617-10)*权重!AA$52              )  )</f>
        <v>-0.2</v>
      </c>
      <c r="AL617" s="16">
        <f>IF( 数据!AL617&lt;=6,(数据!AL617-1)*权重!AB$48,              IF(数据!AL617&lt;=12, 5*权重!AB$48+(数据!AL617-6)*权重!AB$49,                              5*权重!AB$48+6*权重!AB$49+(数据!AL617-12)*权重!AB$51              )
 )</f>
        <v>14.4</v>
      </c>
      <c r="AM617" s="16">
        <f>IF( 数据!AM617&lt;=6,(数据!AM617-1)*权重!AC$48,              IF(数据!AM617&lt;=12, 5*权重!AC$48+(数据!AM617-6)*权重!AC$49,                              5*权重!AC$48+6*权重!AC$49+(数据!AM617-12)*权重!AC$51              )
 )</f>
        <v>9.6</v>
      </c>
      <c r="AN617" s="16">
        <f>IF( 数据!AN617&lt;=6,(数据!AN617-1)*权重!AD$48,              IF(数据!AN617&lt;=12, 5*权重!AD$48+(数据!AN617-6)*权重!AD$49,                              5*权重!AD$48+6*权重!AD$49+(数据!AN617-12)*权重!AD$51              )
 )</f>
        <v>77.333333333333329</v>
      </c>
      <c r="AO617" s="16">
        <f>IF( 数据!AO617&lt;=6,(数据!AO617-1)*权重!AE$48,              IF(数据!AO617&lt;=12, 5*权重!AE$48+(数据!AO617-6)*权重!AE$49,                              5*权重!AE$48+6*权重!AE$49+(数据!AO617-12)*权重!AE$51              )
 )</f>
        <v>4.2</v>
      </c>
      <c r="AP617" s="16">
        <f>IF( 数据!AP617&lt;=6,(数据!AP617-1)*权重!AF$48,              IF(数据!AP617&lt;=12, 5*权重!AF$48+(数据!AP617-6)*权重!AF$49,                              5*权重!AF$48+6*权重!AF$49+(数据!AP617-12)*权重!AF$51              )
 )</f>
        <v>14.466666666666667</v>
      </c>
      <c r="AQ617" s="16">
        <f>IF( 数据!AQ617&lt;=6,(数据!AQ617-1)*权重!AG$48,              IF(数据!AQ617&lt;=12, 5*权重!AG$48+(数据!AQ617-6)*权重!AG$49,                              5*权重!AG$48+6*权重!AG$49+(数据!AQ617-12)*权重!AG$51              )
 )</f>
        <v>16.966666666666669</v>
      </c>
      <c r="AR617" s="16">
        <f>IF( 数据!AR617&lt;=6,(数据!AR617-1)*权重!AH$48,              IF(数据!AR617&lt;=12, 5*权重!AH$48+(数据!AR617-6)*权重!AH$49,                              5*权重!AH$48+6*权重!AH$49+(数据!AR617-12)*权重!AH$51              )
 )</f>
        <v>16.899999999999999</v>
      </c>
      <c r="AS617" s="16">
        <f>IF( 数据!AS617&lt;=6,(数据!AS617-1)*权重!AI$48,              IF(数据!AS617&lt;=12, 5*权重!AI$48+(数据!AS617-6)*权重!AI$49,                              5*权重!AI$48+6*权重!AI$49+(数据!AS617-12)*权重!AI$51              )
 )</f>
        <v>-0.71666666666666656</v>
      </c>
      <c r="AT617" s="16">
        <f>IF( 数据!AT617&lt;=6,(数据!AT617-1)*权重!AJ$48,              IF(数据!AT617&lt;=12, 5*权重!AJ$48+(数据!AT617-6)*权重!AJ$49,                              5*权重!AJ$48+6*权重!AJ$49+(数据!AT617-12)*权重!AJ$51              )
 )</f>
        <v>81.625</v>
      </c>
      <c r="AU617" s="16">
        <f>IF( 数据!AU617&lt;=6,(数据!AU617-1)*权重!AK$48,              IF(数据!AU617&lt;=12, 5*权重!AK$48+(数据!AU617-6)*权重!AK$49,                              5*权重!AK$48+6*权重!AK$49+(数据!AU617-12)*权重!AK$51              )
 )</f>
        <v>9.3000000000000007</v>
      </c>
      <c r="AV617" s="16">
        <f>IF( 数据!AV617&lt;=6,(数据!AV617-1)*权重!AL$48,              IF(数据!AV617&lt;=10, 5*权重!AL$48+(数据!AV617-4)*权重!AL$50,                              5*权重!AL$48+4*权重!AL$50+(数据!AV617-10)*权重!AL$52              )  )</f>
        <v>2.5499999999999998</v>
      </c>
      <c r="AW617" s="16">
        <f>IF( 数据!AW617&lt;=6,(数据!AW617-1)*权重!AM$48,              IF(数据!AW617&lt;=10, 5*权重!AM$48+(数据!AW617-4)*权重!AM$50,                              5*权重!AM$48+4*权重!AM$50+(数据!AW617-10)*权重!AM$52              )  )</f>
        <v>2.8250000000000002</v>
      </c>
      <c r="AX617" s="16">
        <f>IF( 数据!AX617&lt;=6,(数据!AX617-1)*权重!AN$48,              IF(数据!AX617&lt;=10, 5*权重!AN$48+(数据!AX617-4)*权重!AN$50,                              5*权重!AN$48+4*权重!AN$50+(数据!AX617-10)*权重!AN$52              )  )</f>
        <v>23.75</v>
      </c>
      <c r="AY617" s="8">
        <v>3</v>
      </c>
      <c r="AZ617" s="8">
        <v>3</v>
      </c>
      <c r="BA617" s="8">
        <v>3</v>
      </c>
      <c r="BB617" s="8">
        <v>3</v>
      </c>
      <c r="BC617" s="8">
        <v>2</v>
      </c>
      <c r="BD617" s="8">
        <v>1</v>
      </c>
      <c r="BE617" s="8">
        <v>1</v>
      </c>
      <c r="BF617" s="8">
        <v>4</v>
      </c>
      <c r="BG617" s="8">
        <v>3</v>
      </c>
      <c r="BH617" s="8">
        <v>2</v>
      </c>
      <c r="BI617" s="8">
        <v>2</v>
      </c>
      <c r="BJ617" s="8" t="s">
        <v>26</v>
      </c>
      <c r="BK617" s="8" t="s">
        <v>20</v>
      </c>
      <c r="BL617" s="8">
        <v>14</v>
      </c>
      <c r="BM617" s="8" t="s">
        <v>26</v>
      </c>
      <c r="BN617" s="8"/>
      <c r="BO617" s="8">
        <v>18</v>
      </c>
      <c r="BP617" s="34">
        <v>47299</v>
      </c>
      <c r="BQ617" s="8" t="s">
        <v>21</v>
      </c>
      <c r="BR617" s="8" t="s">
        <v>156</v>
      </c>
    </row>
    <row r="618" spans="1:70" ht="15.5" thickBot="1" x14ac:dyDescent="0.35">
      <c r="A618" s="8" t="s">
        <v>26</v>
      </c>
      <c r="B618" s="16">
        <f t="shared" si="23"/>
        <v>425.49916666666667</v>
      </c>
      <c r="C618" s="8" t="s">
        <v>981</v>
      </c>
      <c r="D618" s="8" t="s">
        <v>154</v>
      </c>
      <c r="E618" s="33">
        <v>1</v>
      </c>
      <c r="F618" s="8">
        <v>0</v>
      </c>
      <c r="G618" s="8" t="s">
        <v>29</v>
      </c>
      <c r="H618" s="8" t="s">
        <v>24</v>
      </c>
      <c r="I618" s="8">
        <v>25</v>
      </c>
      <c r="J618" s="8">
        <v>147</v>
      </c>
      <c r="K618" s="8">
        <v>152</v>
      </c>
      <c r="L618" s="16">
        <f>IF( 数据!L618&lt;=6,(数据!L618-1)*权重!B$48,              IF(数据!L618&lt;=12, 5*权重!B$48+(数据!L618-6)*权重!B$49,                              5*权重!B$48+6*权重!B$49+(数据!L618-12)*权重!B$51              )
 )</f>
        <v>3.9333333333333331</v>
      </c>
      <c r="M618" s="16">
        <f>IF( 数据!M618&lt;=6,(数据!M618-1)*权重!C$48,              IF(数据!M618&lt;=12, 5*权重!C$48+(数据!M618-6)*权重!C$49,                              5*权重!C$48+6*权重!C$49+(数据!M618-12)*权重!C$51              )
 )</f>
        <v>2.1</v>
      </c>
      <c r="N618" s="16">
        <f>IF( 数据!N618&lt;=6,(数据!N618-1)*权重!D$48,              IF(数据!N618&lt;=12, 5*权重!D$48+(数据!N618-6)*权重!D$49,                              5*权重!D$48+6*权重!D$49+(数据!N618-12)*权重!D$51              )
 )</f>
        <v>0.25666666666666671</v>
      </c>
      <c r="O618" s="16">
        <f>IF( 数据!O618&lt;=6,(数据!O618-1)*权重!E$48,              IF(数据!O618&lt;=12, 5*权重!E$48+(数据!O618-6)*权重!E$49,                              5*权重!E$48+6*权重!E$49+(数据!O618-12)*权重!E$51              )
 )</f>
        <v>0</v>
      </c>
      <c r="P618" s="16">
        <f>IF( 数据!P618&lt;=6,(数据!P618-1)*权重!F$48,              IF(数据!P618&lt;=12, 5*权重!F$48+(数据!P618-6)*权重!F$49,                              5*权重!F$48+6*权重!F$49+(数据!P618-12)*权重!F$51              )
 )</f>
        <v>-1.9666666666666663</v>
      </c>
      <c r="Q618" s="16">
        <f>IF( 数据!Q618&lt;=6,(数据!Q618-1)*权重!G$48,              IF(数据!Q618&lt;=12, 5*权重!G$48+(数据!Q618-6)*权重!G$49,                              5*权重!G$48+6*权重!G$49+(数据!Q618-12)*权重!G$51              )
 )</f>
        <v>0</v>
      </c>
      <c r="R618" s="16">
        <f>IF( 数据!R618&lt;=6,(数据!R618-1)*权重!H$48,              IF(数据!R618&lt;=12, 5*权重!H$48+(数据!R618-6)*权重!H$49,                              5*权重!H$48+6*权重!H$49+(数据!R618-12)*权重!H$51              )
 )</f>
        <v>0</v>
      </c>
      <c r="S618" s="16">
        <f>IF( 数据!S618&lt;=6,(数据!S618-1)*权重!I$48,              IF(数据!S618&lt;=12, 5*权重!I$48+(数据!S618-6)*权重!I$49,                              5*权重!I$48+6*权重!I$49+(数据!S618-12)*权重!I$51              )
 )</f>
        <v>15.2</v>
      </c>
      <c r="T618" s="16">
        <f>IF( 数据!T618&lt;=6,(数据!T618-1)*权重!J$48,              IF(数据!T618&lt;=12, 5*权重!J$48+(数据!T618-6)*权重!J$49,                              5*权重!J$48+6*权重!J$49+(数据!T618-12)*权重!J$51              )
 )</f>
        <v>1.65</v>
      </c>
      <c r="U618" s="16">
        <f>IF( 数据!U618&lt;=6,(数据!U618-1)*权重!K$48,              IF(数据!U618&lt;=12, 5*权重!K$48+(数据!U618-6)*权重!K$49,                              5*权重!K$48+6*权重!K$49+(数据!U618-12)*权重!K$51              )
 )</f>
        <v>0</v>
      </c>
      <c r="V618" s="16">
        <f>IF( 数据!V618&lt;=6,(数据!V618-1)*权重!L$48,              IF(数据!V618&lt;=12, 5*权重!L$48+(数据!V618-6)*权重!L$49,                              5*权重!L$48+6*权重!L$49+(数据!V618-12)*权重!L$51              )
 )</f>
        <v>9.5</v>
      </c>
      <c r="W618" s="16">
        <f>IF( 数据!W618&lt;=6,(数据!W618-1)*权重!M$48,              IF(数据!W618&lt;=12, 5*权重!M$48+(数据!W618-6)*权重!M$49,                              5*权重!M$48+6*权重!M$49+(数据!W618-12)*权重!M$51              )
 )</f>
        <v>1.4</v>
      </c>
      <c r="X618" s="16">
        <f>IF( 数据!X618&lt;=6,(数据!X618-1)*权重!N$48,              IF(数据!X618&lt;=12, 5*权重!N$48+(数据!X618-6)*权重!N$49,                              5*权重!N$48+6*权重!N$49+(数据!X618-12)*权重!N$51              )
 )</f>
        <v>1.7999999999999998</v>
      </c>
      <c r="Y618" s="16">
        <f>IF( 数据!Y618&lt;=6,(数据!Y618-1)*权重!O$48,              IF(数据!Y618&lt;=12, 5*权重!O$48+(数据!Y618-6)*权重!O$49,                              5*权重!O$48+6*权重!O$49+(数据!Y618-12)*权重!O$51              )
 )</f>
        <v>1.5333333333333332</v>
      </c>
      <c r="Z618" s="16">
        <f>IF( 数据!Z618&lt;=6,(数据!Z618-1)*权重!P$48,              IF(数据!Z618&lt;=10, 5*权重!P$48+(数据!Z618-4)*权重!P$50,                              5*权重!P$48+4*权重!P$50+(数据!Z618-10)*权重!P$52              )  )</f>
        <v>-0.90000000000000013</v>
      </c>
      <c r="AA618" s="16">
        <f>IF( 数据!AA618&lt;=6,(数据!AA618-1)*权重!Q$48,              IF(数据!AA618&lt;=12, 5*权重!Q$48+(数据!AA618-6)*权重!Q$49,                              5*权重!Q$48+6*权重!Q$49+(数据!AA618-12)*权重!Q$51              )
 )</f>
        <v>5.68</v>
      </c>
      <c r="AB618" s="16">
        <f>IF( 数据!AB618&lt;=6,(数据!AB618-1)*权重!R$48,              IF(数据!AB618&lt;=10, 5*权重!R$48+(数据!AB618-4)*权重!R$50,                              5*权重!R$48+4*权重!R$50+(数据!AB618-10)*权重!R$52              )  )</f>
        <v>56.75</v>
      </c>
      <c r="AC618" s="16">
        <f>IF( 数据!AC618&lt;=6,(数据!AC618-1)*权重!S$48,              IF(数据!AC618&lt;=12, 5*权重!S$48+(数据!AC618-6)*权重!S$49,                              5*权重!S$48+6*权重!S$49+(数据!AC618-12)*权重!S$51              )
 )</f>
        <v>19.5</v>
      </c>
      <c r="AD618" s="16">
        <f>IF( 数据!AD618&lt;=6,(数据!AD618-1)*权重!T$48,              IF(数据!AD618&lt;=12, 5*权重!T$48+(数据!AD618-6)*权重!T$49,                              5*权重!T$48+6*权重!T$49+(数据!AD618-12)*权重!T$51              )
 )</f>
        <v>-1.2333333333333329</v>
      </c>
      <c r="AE618" s="16">
        <f>IF( 数据!AE618&lt;=6,(数据!AE618-1)*权重!U$48,              IF(数据!AE618&lt;=10, 5*权重!U$48+(数据!AE618-4)*权重!U$50,                              5*权重!U$48+4*权重!U$50+(数据!AE618-10)*权重!U$52              )  )</f>
        <v>-2.4499999999999993</v>
      </c>
      <c r="AF618" s="16">
        <f>IF( 数据!AF618&lt;=6,(数据!AF618-1)*权重!V$48,              IF(数据!AF618&lt;=10, 5*权重!V$48+(数据!AF618-4)*权重!V$50,                              5*权重!V$48+4*权重!V$50+(数据!AF618-10)*权重!V$52              )  )</f>
        <v>7.0875000000000004</v>
      </c>
      <c r="AG618" s="16">
        <f>IF( 数据!AG618&lt;=6,(数据!AG618-1)*权重!W$48,              IF(数据!AG618&lt;=12, 5*权重!W$48+(数据!AG618-6)*权重!W$49,                              5*权重!W$48+6*权重!W$49+(数据!AG618-12)*权重!W$51              )
 )</f>
        <v>3.4999999999999996</v>
      </c>
      <c r="AH618" s="16">
        <f>IF( 数据!AH618&lt;=6,(数据!AH618-1)*权重!X$48,              IF(数据!AH618&lt;=10, 5*权重!X$48+(数据!AH618-4)*权重!X$50,                              5*权重!X$48+4*权重!X$50+(数据!AH618-10)*权重!X$52              )  )</f>
        <v>-0.27500000000000002</v>
      </c>
      <c r="AI618" s="16">
        <f>IF( 数据!AI618&lt;=6,(数据!AI618-1)*权重!Y$48,              IF(数据!AI618&lt;=12, 5*权重!Y$48+(数据!AI618-6)*权重!Y$49,                              5*权重!Y$48+6*权重!Y$49+(数据!AI618-12)*权重!Y$51              )
 )</f>
        <v>1.0666666666666667</v>
      </c>
      <c r="AJ618" s="16">
        <f>IF( 数据!AJ618&lt;=6,(数据!AJ618-1)*权重!Z$48,              IF(数据!AJ618&lt;=10, 5*权重!Z$48+(数据!AJ618-4)*权重!Z$50,                              5*权重!Z$48+4*权重!Z$50+(数据!AJ618-10)*权重!Z$52              )  )</f>
        <v>8.6625000000000014</v>
      </c>
      <c r="AK618" s="16">
        <f>IF( 数据!AK618&lt;=6,(数据!AK618-1)*权重!AA$48,              IF(数据!AK618&lt;=10, 5*权重!AA$48+(数据!AK618-4)*权重!AA$50,                              5*权重!AA$48+4*权重!AA$50+(数据!AK618-10)*权重!AA$52              )  )</f>
        <v>-1.4500000000000002</v>
      </c>
      <c r="AL618" s="16">
        <f>IF( 数据!AL618&lt;=6,(数据!AL618-1)*权重!AB$48,              IF(数据!AL618&lt;=12, 5*权重!AB$48+(数据!AL618-6)*权重!AB$49,                              5*权重!AB$48+6*权重!AB$49+(数据!AL618-12)*权重!AB$51              )
 )</f>
        <v>14.4</v>
      </c>
      <c r="AM618" s="16">
        <f>IF( 数据!AM618&lt;=6,(数据!AM618-1)*权重!AC$48,              IF(数据!AM618&lt;=12, 5*权重!AC$48+(数据!AM618-6)*权重!AC$49,                              5*权重!AC$48+6*权重!AC$49+(数据!AM618-12)*权重!AC$51              )
 )</f>
        <v>9.6</v>
      </c>
      <c r="AN618" s="16">
        <f>IF( 数据!AN618&lt;=6,(数据!AN618-1)*权重!AD$48,              IF(数据!AN618&lt;=12, 5*权重!AD$48+(数据!AN618-6)*权重!AD$49,                              5*权重!AD$48+6*权重!AD$49+(数据!AN618-12)*权重!AD$51              )
 )</f>
        <v>72.604166666666671</v>
      </c>
      <c r="AO618" s="16">
        <f>IF( 数据!AO618&lt;=6,(数据!AO618-1)*权重!AE$48,              IF(数据!AO618&lt;=12, 5*权重!AE$48+(数据!AO618-6)*权重!AE$49,                              5*权重!AE$48+6*权重!AE$49+(数据!AO618-12)*权重!AE$51              )
 )</f>
        <v>15.1</v>
      </c>
      <c r="AP618" s="16">
        <f>IF( 数据!AP618&lt;=6,(数据!AP618-1)*权重!AF$48,              IF(数据!AP618&lt;=12, 5*权重!AF$48+(数据!AP618-6)*权重!AF$49,                              5*权重!AF$48+6*权重!AF$49+(数据!AP618-12)*权重!AF$51              )
 )</f>
        <v>14.466666666666667</v>
      </c>
      <c r="AQ618" s="16">
        <f>IF( 数据!AQ618&lt;=6,(数据!AQ618-1)*权重!AG$48,              IF(数据!AQ618&lt;=12, 5*权重!AG$48+(数据!AQ618-6)*权重!AG$49,                              5*权重!AG$48+6*权重!AG$49+(数据!AQ618-12)*权重!AG$51              )
 )</f>
        <v>18.833333333333336</v>
      </c>
      <c r="AR618" s="16">
        <f>IF( 数据!AR618&lt;=6,(数据!AR618-1)*权重!AH$48,              IF(数据!AR618&lt;=12, 5*权重!AH$48+(数据!AR618-6)*权重!AH$49,                              5*权重!AH$48+6*权重!AH$49+(数据!AR618-12)*权重!AH$51              )
 )</f>
        <v>19.233333333333334</v>
      </c>
      <c r="AS618" s="16">
        <f>IF( 数据!AS618&lt;=6,(数据!AS618-1)*权重!AI$48,              IF(数据!AS618&lt;=12, 5*权重!AI$48+(数据!AS618-6)*权重!AI$49,                              5*权重!AI$48+6*权重!AI$49+(数据!AS618-12)*权重!AI$51              )
 )</f>
        <v>9.5000000000000018</v>
      </c>
      <c r="AT618" s="16">
        <f>IF( 数据!AT618&lt;=6,(数据!AT618-1)*权重!AJ$48,              IF(数据!AT618&lt;=12, 5*权重!AJ$48+(数据!AT618-6)*权重!AJ$49,                              5*权重!AJ$48+6*权重!AJ$49+(数据!AT618-12)*权重!AJ$51              )
 )</f>
        <v>76.75</v>
      </c>
      <c r="AU618" s="16">
        <f>IF( 数据!AU618&lt;=6,(数据!AU618-1)*权重!AK$48,              IF(数据!AU618&lt;=12, 5*权重!AK$48+(数据!AU618-6)*权重!AK$49,                              5*权重!AK$48+6*权重!AK$49+(数据!AU618-12)*权重!AK$51              )
 )</f>
        <v>12.366666666666667</v>
      </c>
      <c r="AV618" s="16">
        <f>IF( 数据!AV618&lt;=6,(数据!AV618-1)*权重!AL$48,              IF(数据!AV618&lt;=10, 5*权重!AL$48+(数据!AV618-4)*权重!AL$50,                              5*权重!AL$48+4*权重!AL$50+(数据!AV618-10)*权重!AL$52              )  )</f>
        <v>2.9749999999999996</v>
      </c>
      <c r="AW618" s="16">
        <f>IF( 数据!AW618&lt;=6,(数据!AW618-1)*权重!AM$48,              IF(数据!AW618&lt;=10, 5*权重!AM$48+(数据!AW618-4)*权重!AM$50,                              5*权重!AM$48+4*权重!AM$50+(数据!AW618-10)*权重!AM$52              )  )</f>
        <v>4.5750000000000002</v>
      </c>
      <c r="AX618" s="16">
        <f>IF( 数据!AX618&lt;=6,(数据!AX618-1)*权重!AN$48,              IF(数据!AX618&lt;=10, 5*权重!AN$48+(数据!AX618-4)*权重!AN$50,                              5*权重!AN$48+4*权重!AN$50+(数据!AX618-10)*权重!AN$52              )  )</f>
        <v>23.75</v>
      </c>
      <c r="AY618" s="8">
        <v>3</v>
      </c>
      <c r="AZ618" s="8">
        <v>2</v>
      </c>
      <c r="BA618" s="8">
        <v>1</v>
      </c>
      <c r="BB618" s="8">
        <v>2</v>
      </c>
      <c r="BC618" s="8">
        <v>3</v>
      </c>
      <c r="BD618" s="8">
        <v>1</v>
      </c>
      <c r="BE618" s="8">
        <v>1</v>
      </c>
      <c r="BF618" s="8">
        <v>2</v>
      </c>
      <c r="BG618" s="8">
        <v>1</v>
      </c>
      <c r="BH618" s="8">
        <v>3</v>
      </c>
      <c r="BI618" s="8">
        <v>4</v>
      </c>
      <c r="BJ618" s="8" t="s">
        <v>26</v>
      </c>
      <c r="BK618" s="8" t="s">
        <v>20</v>
      </c>
      <c r="BL618" s="8">
        <v>13</v>
      </c>
      <c r="BM618" s="8" t="s">
        <v>26</v>
      </c>
      <c r="BN618" s="8"/>
      <c r="BO618" s="8">
        <v>37</v>
      </c>
      <c r="BP618" s="34">
        <v>46934</v>
      </c>
      <c r="BQ618" s="8" t="s">
        <v>21</v>
      </c>
      <c r="BR618" s="8" t="s">
        <v>156</v>
      </c>
    </row>
    <row r="619" spans="1:70" ht="15.5" thickBot="1" x14ac:dyDescent="0.35">
      <c r="A619" s="8" t="s">
        <v>26</v>
      </c>
      <c r="B619" s="16">
        <f t="shared" si="23"/>
        <v>421.89499999999992</v>
      </c>
      <c r="C619" s="8" t="s">
        <v>982</v>
      </c>
      <c r="D619" s="8" t="s">
        <v>154</v>
      </c>
      <c r="E619" s="33">
        <v>1</v>
      </c>
      <c r="F619" s="8">
        <v>0</v>
      </c>
      <c r="G619" s="8" t="s">
        <v>20</v>
      </c>
      <c r="H619" s="8" t="s">
        <v>137</v>
      </c>
      <c r="I619" s="8">
        <v>25</v>
      </c>
      <c r="J619" s="8">
        <v>141</v>
      </c>
      <c r="K619" s="8">
        <v>150</v>
      </c>
      <c r="L619" s="16">
        <f>IF( 数据!L619&lt;=6,(数据!L619-1)*权重!B$48,              IF(数据!L619&lt;=12, 5*权重!B$48+(数据!L619-6)*权重!B$49,                              5*权重!B$48+6*权重!B$49+(数据!L619-12)*权重!B$51              )
 )</f>
        <v>3.4666666666666668</v>
      </c>
      <c r="M619" s="16">
        <f>IF( 数据!M619&lt;=6,(数据!M619-1)*权重!C$48,              IF(数据!M619&lt;=12, 5*权重!C$48+(数据!M619-6)*权重!C$49,                              5*权重!C$48+6*权重!C$49+(数据!M619-12)*权重!C$51              )
 )</f>
        <v>0.90000000000000013</v>
      </c>
      <c r="N619" s="16">
        <f>IF( 数据!N619&lt;=6,(数据!N619-1)*权重!D$48,              IF(数据!N619&lt;=12, 5*权重!D$48+(数据!N619-6)*权重!D$49,                              5*权重!D$48+6*权重!D$49+(数据!N619-12)*权重!D$51              )
 )</f>
        <v>0.52833333333333332</v>
      </c>
      <c r="O619" s="16">
        <f>IF( 数据!O619&lt;=6,(数据!O619-1)*权重!E$48,              IF(数据!O619&lt;=12, 5*权重!E$48+(数据!O619-6)*权重!E$49,                              5*权重!E$48+6*权重!E$49+(数据!O619-12)*权重!E$51              )
 )</f>
        <v>0</v>
      </c>
      <c r="P619" s="16">
        <f>IF( 数据!P619&lt;=6,(数据!P619-1)*权重!F$48,              IF(数据!P619&lt;=12, 5*权重!F$48+(数据!P619-6)*权重!F$49,                              5*权重!F$48+6*权重!F$49+(数据!P619-12)*权重!F$51              )
 )</f>
        <v>-2.7333333333333329</v>
      </c>
      <c r="Q619" s="16">
        <f>IF( 数据!Q619&lt;=6,(数据!Q619-1)*权重!G$48,              IF(数据!Q619&lt;=12, 5*权重!G$48+(数据!Q619-6)*权重!G$49,                              5*权重!G$48+6*权重!G$49+(数据!Q619-12)*权重!G$51              )
 )</f>
        <v>0</v>
      </c>
      <c r="R619" s="16">
        <f>IF( 数据!R619&lt;=6,(数据!R619-1)*权重!H$48,              IF(数据!R619&lt;=12, 5*权重!H$48+(数据!R619-6)*权重!H$49,                              5*权重!H$48+6*权重!H$49+(数据!R619-12)*权重!H$51              )
 )</f>
        <v>0</v>
      </c>
      <c r="S619" s="16">
        <f>IF( 数据!S619&lt;=6,(数据!S619-1)*权重!I$48,              IF(数据!S619&lt;=12, 5*权重!I$48+(数据!S619-6)*权重!I$49,                              5*权重!I$48+6*权重!I$49+(数据!S619-12)*权重!I$51              )
 )</f>
        <v>19.299999999999997</v>
      </c>
      <c r="T619" s="16">
        <f>IF( 数据!T619&lt;=6,(数据!T619-1)*权重!J$48,              IF(数据!T619&lt;=12, 5*权重!J$48+(数据!T619-6)*权重!J$49,                              5*权重!J$48+6*权重!J$49+(数据!T619-12)*权重!J$51              )
 )</f>
        <v>2.2666666666666666</v>
      </c>
      <c r="U619" s="16">
        <f>IF( 数据!U619&lt;=6,(数据!U619-1)*权重!K$48,              IF(数据!U619&lt;=12, 5*权重!K$48+(数据!U619-6)*权重!K$49,                              5*权重!K$48+6*权重!K$49+(数据!U619-12)*权重!K$51              )
 )</f>
        <v>0</v>
      </c>
      <c r="V619" s="16">
        <f>IF( 数据!V619&lt;=6,(数据!V619-1)*权重!L$48,              IF(数据!V619&lt;=12, 5*权重!L$48+(数据!V619-6)*权重!L$49,                              5*权重!L$48+6*权重!L$49+(数据!V619-12)*权重!L$51              )
 )</f>
        <v>7.5000000000000009</v>
      </c>
      <c r="W619" s="16">
        <f>IF( 数据!W619&lt;=6,(数据!W619-1)*权重!M$48,              IF(数据!W619&lt;=12, 5*权重!M$48+(数据!W619-6)*权重!M$49,                              5*权重!M$48+6*权重!M$49+(数据!W619-12)*权重!M$51              )
 )</f>
        <v>0.1333333333333333</v>
      </c>
      <c r="X619" s="16">
        <f>IF( 数据!X619&lt;=6,(数据!X619-1)*权重!N$48,              IF(数据!X619&lt;=12, 5*权重!N$48+(数据!X619-6)*权重!N$49,                              5*权重!N$48+6*权重!N$49+(数据!X619-12)*权重!N$51              )
 )</f>
        <v>1.7999999999999998</v>
      </c>
      <c r="Y619" s="16">
        <f>IF( 数据!Y619&lt;=6,(数据!Y619-1)*权重!O$48,              IF(数据!Y619&lt;=12, 5*权重!O$48+(数据!Y619-6)*权重!O$49,                              5*权重!O$48+6*权重!O$49+(数据!Y619-12)*权重!O$51              )
 )</f>
        <v>1.6166666666666667</v>
      </c>
      <c r="Z619" s="16">
        <f>IF( 数据!Z619&lt;=6,(数据!Z619-1)*权重!P$48,              IF(数据!Z619&lt;=10, 5*权重!P$48+(数据!Z619-4)*权重!P$50,                              5*权重!P$48+4*权重!P$50+(数据!Z619-10)*权重!P$52              )  )</f>
        <v>-0.55000000000000027</v>
      </c>
      <c r="AA619" s="16">
        <f>IF( 数据!AA619&lt;=6,(数据!AA619-1)*权重!Q$48,              IF(数据!AA619&lt;=12, 5*权重!Q$48+(数据!AA619-6)*权重!Q$49,                              5*权重!Q$48+6*权重!Q$49+(数据!AA619-12)*权重!Q$51              )
 )</f>
        <v>6.6666666666666661</v>
      </c>
      <c r="AB619" s="16">
        <f>IF( 数据!AB619&lt;=6,(数据!AB619-1)*权重!R$48,              IF(数据!AB619&lt;=10, 5*权重!R$48+(数据!AB619-4)*权重!R$50,                              5*权重!R$48+4*权重!R$50+(数据!AB619-10)*权重!R$52              )  )</f>
        <v>56</v>
      </c>
      <c r="AC619" s="16">
        <f>IF( 数据!AC619&lt;=6,(数据!AC619-1)*权重!S$48,              IF(数据!AC619&lt;=12, 5*权重!S$48+(数据!AC619-6)*权重!S$49,                              5*权重!S$48+6*权重!S$49+(数据!AC619-12)*权重!S$51              )
 )</f>
        <v>18.75</v>
      </c>
      <c r="AD619" s="16">
        <f>IF( 数据!AD619&lt;=6,(数据!AD619-1)*权重!T$48,              IF(数据!AD619&lt;=12, 5*权重!T$48+(数据!AD619-6)*权重!T$49,                              5*权重!T$48+6*权重!T$49+(数据!AD619-12)*权重!T$51              )
 )</f>
        <v>-0.83333333333333304</v>
      </c>
      <c r="AE619" s="16">
        <f>IF( 数据!AE619&lt;=6,(数据!AE619-1)*权重!U$48,              IF(数据!AE619&lt;=10, 5*权重!U$48+(数据!AE619-4)*权重!U$50,                              5*权重!U$48+4*权重!U$50+(数据!AE619-10)*权重!U$52              )  )</f>
        <v>-3.2749999999999995</v>
      </c>
      <c r="AF619" s="16">
        <f>IF( 数据!AF619&lt;=6,(数据!AF619-1)*权重!V$48,              IF(数据!AF619&lt;=10, 5*权重!V$48+(数据!AF619-4)*权重!V$50,                              5*权重!V$48+4*权重!V$50+(数据!AF619-10)*权重!V$52              )  )</f>
        <v>7.0875000000000004</v>
      </c>
      <c r="AG619" s="16">
        <f>IF( 数据!AG619&lt;=6,(数据!AG619-1)*权重!W$48,              IF(数据!AG619&lt;=12, 5*权重!W$48+(数据!AG619-6)*权重!W$49,                              5*权重!W$48+6*权重!W$49+(数据!AG619-12)*权重!W$51              )
 )</f>
        <v>3.0999999999999996</v>
      </c>
      <c r="AH619" s="16">
        <f>IF( 数据!AH619&lt;=6,(数据!AH619-1)*权重!X$48,              IF(数据!AH619&lt;=10, 5*权重!X$48+(数据!AH619-4)*权重!X$50,                              5*权重!X$48+4*权重!X$50+(数据!AH619-10)*权重!X$52              )  )</f>
        <v>-0.16249999999999998</v>
      </c>
      <c r="AI619" s="16">
        <f>IF( 数据!AI619&lt;=6,(数据!AI619-1)*权重!Y$48,              IF(数据!AI619&lt;=12, 5*权重!Y$48+(数据!AI619-6)*权重!Y$49,                              5*权重!Y$48+6*权重!Y$49+(数据!AI619-12)*权重!Y$51              )
 )</f>
        <v>0.26666666666666666</v>
      </c>
      <c r="AJ619" s="16">
        <f>IF( 数据!AJ619&lt;=6,(数据!AJ619-1)*权重!Z$48,              IF(数据!AJ619&lt;=10, 5*权重!Z$48+(数据!AJ619-4)*权重!Z$50,                              5*权重!Z$48+4*权重!Z$50+(数据!AJ619-10)*权重!Z$52              )  )</f>
        <v>9.25</v>
      </c>
      <c r="AK619" s="16">
        <f>IF( 数据!AK619&lt;=6,(数据!AK619-1)*权重!AA$48,              IF(数据!AK619&lt;=10, 5*权重!AA$48+(数据!AK619-4)*权重!AA$50,                              5*权重!AA$48+4*权重!AA$50+(数据!AK619-10)*权重!AA$52              )  )</f>
        <v>-1.4500000000000002</v>
      </c>
      <c r="AL619" s="16">
        <f>IF( 数据!AL619&lt;=6,(数据!AL619-1)*权重!AB$48,              IF(数据!AL619&lt;=12, 5*权重!AB$48+(数据!AL619-6)*权重!AB$49,                              5*权重!AB$48+6*权重!AB$49+(数据!AL619-12)*权重!AB$51              )
 )</f>
        <v>13.5</v>
      </c>
      <c r="AM619" s="16">
        <f>IF( 数据!AM619&lt;=6,(数据!AM619-1)*权重!AC$48,              IF(数据!AM619&lt;=12, 5*权重!AC$48+(数据!AM619-6)*权重!AC$49,                              5*权重!AC$48+6*权重!AC$49+(数据!AM619-12)*权重!AC$51              )
 )</f>
        <v>8.5</v>
      </c>
      <c r="AN619" s="16">
        <f>IF( 数据!AN619&lt;=6,(数据!AN619-1)*权重!AD$48,              IF(数据!AN619&lt;=12, 5*权重!AD$48+(数据!AN619-6)*权重!AD$49,                              5*权重!AD$48+6*权重!AD$49+(数据!AN619-12)*权重!AD$51              )
 )</f>
        <v>86.791666666666657</v>
      </c>
      <c r="AO619" s="16">
        <f>IF( 数据!AO619&lt;=6,(数据!AO619-1)*权重!AE$48,              IF(数据!AO619&lt;=12, 5*权重!AE$48+(数据!AO619-6)*权重!AE$49,                              5*权重!AE$48+6*权重!AE$49+(数据!AO619-12)*权重!AE$51              )
 )</f>
        <v>9.7333333333333343</v>
      </c>
      <c r="AP619" s="16">
        <f>IF( 数据!AP619&lt;=6,(数据!AP619-1)*权重!AF$48,              IF(数据!AP619&lt;=12, 5*权重!AF$48+(数据!AP619-6)*权重!AF$49,                              5*权重!AF$48+6*权重!AF$49+(数据!AP619-12)*权重!AF$51              )
 )</f>
        <v>15.433333333333334</v>
      </c>
      <c r="AQ619" s="16">
        <f>IF( 数据!AQ619&lt;=6,(数据!AQ619-1)*权重!AG$48,              IF(数据!AQ619&lt;=12, 5*权重!AG$48+(数据!AQ619-6)*权重!AG$49,                              5*权重!AG$48+6*权重!AG$49+(数据!AQ619-12)*权重!AG$51              )
 )</f>
        <v>17.8</v>
      </c>
      <c r="AR619" s="16">
        <f>IF( 数据!AR619&lt;=6,(数据!AR619-1)*权重!AH$48,              IF(数据!AR619&lt;=12, 5*权重!AH$48+(数据!AR619-6)*权重!AH$49,                              5*权重!AH$48+6*权重!AH$49+(数据!AR619-12)*权重!AH$51              )
 )</f>
        <v>13.399999999999999</v>
      </c>
      <c r="AS619" s="16">
        <f>IF( 数据!AS619&lt;=6,(数据!AS619-1)*权重!AI$48,              IF(数据!AS619&lt;=12, 5*权重!AI$48+(数据!AS619-6)*权重!AI$49,                              5*权重!AI$48+6*权重!AI$49+(数据!AS619-12)*权重!AI$51              )
 )</f>
        <v>3.1333333333333337</v>
      </c>
      <c r="AT619" s="16">
        <f>IF( 数据!AT619&lt;=6,(数据!AT619-1)*权重!AJ$48,              IF(数据!AT619&lt;=12, 5*权重!AJ$48+(数据!AT619-6)*权重!AJ$49,                              5*权重!AJ$48+6*权重!AJ$49+(数据!AT619-12)*权重!AJ$51              )
 )</f>
        <v>81.625</v>
      </c>
      <c r="AU619" s="16">
        <f>IF( 数据!AU619&lt;=6,(数据!AU619-1)*权重!AK$48,              IF(数据!AU619&lt;=12, 5*权重!AK$48+(数据!AU619-6)*权重!AK$49,                              5*权重!AK$48+6*权重!AK$49+(数据!AU619-12)*权重!AK$51              )
 )</f>
        <v>13.899999999999999</v>
      </c>
      <c r="AV619" s="16">
        <f>IF( 数据!AV619&lt;=6,(数据!AV619-1)*权重!AL$48,              IF(数据!AV619&lt;=10, 5*权重!AL$48+(数据!AV619-4)*权重!AL$50,                              5*权重!AL$48+4*权重!AL$50+(数据!AV619-10)*权重!AL$52              )  )</f>
        <v>2.5499999999999998</v>
      </c>
      <c r="AW619" s="16">
        <f>IF( 数据!AW619&lt;=6,(数据!AW619-1)*权重!AM$48,              IF(数据!AW619&lt;=10, 5*权重!AM$48+(数据!AW619-4)*权重!AM$50,                              5*权重!AM$48+4*权重!AM$50+(数据!AW619-10)*权重!AM$52              )  )</f>
        <v>3.8250000000000002</v>
      </c>
      <c r="AX619" s="16">
        <f>IF( 数据!AX619&lt;=6,(数据!AX619-1)*权重!AN$48,              IF(数据!AX619&lt;=10, 5*权重!AN$48+(数据!AX619-4)*权重!AN$50,                              5*权重!AN$48+4*权重!AN$50+(数据!AX619-10)*权重!AN$52              )  )</f>
        <v>22.074999999999999</v>
      </c>
      <c r="AY619" s="8">
        <v>1</v>
      </c>
      <c r="AZ619" s="8">
        <v>2</v>
      </c>
      <c r="BA619" s="8">
        <v>2</v>
      </c>
      <c r="BB619" s="8">
        <v>1</v>
      </c>
      <c r="BC619" s="8">
        <v>2</v>
      </c>
      <c r="BD619" s="8">
        <v>3</v>
      </c>
      <c r="BE619" s="8">
        <v>3</v>
      </c>
      <c r="BF619" s="8">
        <v>2</v>
      </c>
      <c r="BG619" s="8">
        <v>1</v>
      </c>
      <c r="BH619" s="8">
        <v>3</v>
      </c>
      <c r="BI619" s="8">
        <v>1</v>
      </c>
      <c r="BJ619" s="8" t="s">
        <v>26</v>
      </c>
      <c r="BK619" s="8" t="s">
        <v>20</v>
      </c>
      <c r="BL619" s="8">
        <v>12</v>
      </c>
      <c r="BM619" s="8" t="s">
        <v>26</v>
      </c>
      <c r="BN619" s="8"/>
      <c r="BO619" s="8">
        <v>16</v>
      </c>
      <c r="BP619" s="34">
        <v>47664</v>
      </c>
      <c r="BQ619" s="8" t="s">
        <v>21</v>
      </c>
      <c r="BR619" s="8" t="s">
        <v>156</v>
      </c>
    </row>
    <row r="620" spans="1:70" ht="15.5" thickBot="1" x14ac:dyDescent="0.35">
      <c r="A620" s="8" t="s">
        <v>26</v>
      </c>
      <c r="B620" s="16">
        <f t="shared" si="23"/>
        <v>401.16666666666663</v>
      </c>
      <c r="C620" s="8" t="s">
        <v>983</v>
      </c>
      <c r="D620" s="8" t="s">
        <v>154</v>
      </c>
      <c r="E620" s="33">
        <v>1</v>
      </c>
      <c r="F620" s="8">
        <v>0</v>
      </c>
      <c r="G620" s="8" t="s">
        <v>22</v>
      </c>
      <c r="H620" s="8" t="s">
        <v>24</v>
      </c>
      <c r="I620" s="8">
        <v>28</v>
      </c>
      <c r="J620" s="8">
        <v>135</v>
      </c>
      <c r="K620" s="8">
        <v>150</v>
      </c>
      <c r="L620" s="16">
        <f>IF( 数据!L620&lt;=6,(数据!L620-1)*权重!B$48,              IF(数据!L620&lt;=12, 5*权重!B$48+(数据!L620-6)*权重!B$49,                              5*权重!B$48+6*权重!B$49+(数据!L620-12)*权重!B$51              )
 )</f>
        <v>3.1666666666666665</v>
      </c>
      <c r="M620" s="16">
        <f>IF( 数据!M620&lt;=6,(数据!M620-1)*权重!C$48,              IF(数据!M620&lt;=12, 5*权重!C$48+(数据!M620-6)*权重!C$49,                              5*权重!C$48+6*权重!C$49+(数据!M620-12)*权重!C$51              )
 )</f>
        <v>1.7</v>
      </c>
      <c r="N620" s="16">
        <f>IF( 数据!N620&lt;=6,(数据!N620-1)*权重!D$48,              IF(数据!N620&lt;=12, 5*权重!D$48+(数据!N620-6)*权重!D$49,                              5*权重!D$48+6*权重!D$49+(数据!N620-12)*权重!D$51              )
 )</f>
        <v>0.8</v>
      </c>
      <c r="O620" s="16">
        <f>IF( 数据!O620&lt;=6,(数据!O620-1)*权重!E$48,              IF(数据!O620&lt;=12, 5*权重!E$48+(数据!O620-6)*权重!E$49,                              5*权重!E$48+6*权重!E$49+(数据!O620-12)*权重!E$51              )
 )</f>
        <v>0</v>
      </c>
      <c r="P620" s="16">
        <f>IF( 数据!P620&lt;=6,(数据!P620-1)*权重!F$48,              IF(数据!P620&lt;=12, 5*权重!F$48+(数据!P620-6)*权重!F$49,                              5*权重!F$48+6*权重!F$49+(数据!P620-12)*权重!F$51              )
 )</f>
        <v>-2.3499999999999996</v>
      </c>
      <c r="Q620" s="16">
        <f>IF( 数据!Q620&lt;=6,(数据!Q620-1)*权重!G$48,              IF(数据!Q620&lt;=12, 5*权重!G$48+(数据!Q620-6)*权重!G$49,                              5*权重!G$48+6*权重!G$49+(数据!Q620-12)*权重!G$51              )
 )</f>
        <v>0</v>
      </c>
      <c r="R620" s="16">
        <f>IF( 数据!R620&lt;=6,(数据!R620-1)*权重!H$48,              IF(数据!R620&lt;=12, 5*权重!H$48+(数据!R620-6)*权重!H$49,                              5*权重!H$48+6*权重!H$49+(数据!R620-12)*权重!H$51              )
 )</f>
        <v>0</v>
      </c>
      <c r="S620" s="16">
        <f>IF( 数据!S620&lt;=6,(数据!S620-1)*权重!I$48,              IF(数据!S620&lt;=12, 5*权重!I$48+(数据!S620-6)*权重!I$49,                              5*权重!I$48+6*权重!I$49+(数据!S620-12)*权重!I$51              )
 )</f>
        <v>16.566666666666666</v>
      </c>
      <c r="T620" s="16">
        <f>IF( 数据!T620&lt;=6,(数据!T620-1)*权重!J$48,              IF(数据!T620&lt;=12, 5*权重!J$48+(数据!T620-6)*权重!J$49,                              5*权重!J$48+6*权重!J$49+(数据!T620-12)*权重!J$51              )
 )</f>
        <v>3.5</v>
      </c>
      <c r="U620" s="16">
        <f>IF( 数据!U620&lt;=6,(数据!U620-1)*权重!K$48,              IF(数据!U620&lt;=12, 5*权重!K$48+(数据!U620-6)*权重!K$49,                              5*权重!K$48+6*权重!K$49+(数据!U620-12)*权重!K$51              )
 )</f>
        <v>0</v>
      </c>
      <c r="V620" s="16">
        <f>IF( 数据!V620&lt;=6,(数据!V620-1)*权重!L$48,              IF(数据!V620&lt;=12, 5*权重!L$48+(数据!V620-6)*权重!L$49,                              5*权重!L$48+6*权重!L$49+(数据!V620-12)*权重!L$51              )
 )</f>
        <v>8.8333333333333339</v>
      </c>
      <c r="W620" s="16">
        <f>IF( 数据!W620&lt;=6,(数据!W620-1)*权重!M$48,              IF(数据!W620&lt;=12, 5*权重!M$48+(数据!W620-6)*权重!M$49,                              5*权重!M$48+6*权重!M$49+(数据!W620-12)*权重!M$51              )
 )</f>
        <v>0.76666666666666661</v>
      </c>
      <c r="X620" s="16">
        <f>IF( 数据!X620&lt;=6,(数据!X620-1)*权重!N$48,              IF(数据!X620&lt;=12, 5*权重!N$48+(数据!X620-6)*权重!N$49,                              5*权重!N$48+6*权重!N$49+(数据!X620-12)*权重!N$51              )
 )</f>
        <v>2.2666666666666666</v>
      </c>
      <c r="Y620" s="16">
        <f>IF( 数据!Y620&lt;=6,(数据!Y620-1)*权重!O$48,              IF(数据!Y620&lt;=12, 5*权重!O$48+(数据!Y620-6)*权重!O$49,                              5*权重!O$48+6*权重!O$49+(数据!Y620-12)*权重!O$51              )
 )</f>
        <v>2.5333333333333332</v>
      </c>
      <c r="Z620" s="16">
        <f>IF( 数据!Z620&lt;=6,(数据!Z620-1)*权重!P$48,              IF(数据!Z620&lt;=10, 5*权重!P$48+(数据!Z620-4)*权重!P$50,                              5*权重!P$48+4*权重!P$50+(数据!Z620-10)*权重!P$52              )  )</f>
        <v>-0.90000000000000013</v>
      </c>
      <c r="AA620" s="16">
        <f>IF( 数据!AA620&lt;=6,(数据!AA620-1)*权重!Q$48,              IF(数据!AA620&lt;=12, 5*权重!Q$48+(数据!AA620-6)*权重!Q$49,                              5*权重!Q$48+6*权重!Q$49+(数据!AA620-12)*权重!Q$51              )
 )</f>
        <v>6.6666666666666661</v>
      </c>
      <c r="AB620" s="16">
        <f>IF( 数据!AB620&lt;=6,(数据!AB620-1)*权重!R$48,              IF(数据!AB620&lt;=10, 5*权重!R$48+(数据!AB620-4)*权重!R$50,                              5*权重!R$48+4*权重!R$50+(数据!AB620-10)*权重!R$52              )  )</f>
        <v>55.25</v>
      </c>
      <c r="AC620" s="16">
        <f>IF( 数据!AC620&lt;=6,(数据!AC620-1)*权重!S$48,              IF(数据!AC620&lt;=12, 5*权重!S$48+(数据!AC620-6)*权重!S$49,                              5*权重!S$48+6*权重!S$49+(数据!AC620-12)*权重!S$51              )
 )</f>
        <v>18.75</v>
      </c>
      <c r="AD620" s="16">
        <f>IF( 数据!AD620&lt;=6,(数据!AD620-1)*权重!T$48,              IF(数据!AD620&lt;=12, 5*权重!T$48+(数据!AD620-6)*权重!T$49,                              5*权重!T$48+6*权重!T$49+(数据!AD620-12)*权重!T$51              )
 )</f>
        <v>-1.5999999999999996</v>
      </c>
      <c r="AE620" s="16">
        <f>IF( 数据!AE620&lt;=6,(数据!AE620-1)*权重!U$48,              IF(数据!AE620&lt;=10, 5*权重!U$48+(数据!AE620-4)*权重!U$50,                              5*权重!U$48+4*权重!U$50+(数据!AE620-10)*权重!U$52              )  )</f>
        <v>-2.7249999999999996</v>
      </c>
      <c r="AF620" s="16">
        <f>IF( 数据!AF620&lt;=6,(数据!AF620-1)*权重!V$48,              IF(数据!AF620&lt;=10, 5*权重!V$48+(数据!AF620-4)*权重!V$50,                              5*权重!V$48+4*权重!V$50+(数据!AF620-10)*权重!V$52              )  )</f>
        <v>6.5625000000000009</v>
      </c>
      <c r="AG620" s="16">
        <f>IF( 数据!AG620&lt;=6,(数据!AG620-1)*权重!W$48,              IF(数据!AG620&lt;=12, 5*权重!W$48+(数据!AG620-6)*权重!W$49,                              5*权重!W$48+6*权重!W$49+(数据!AG620-12)*权重!W$51              )
 )</f>
        <v>3.75</v>
      </c>
      <c r="AH620" s="16">
        <f>IF( 数据!AH620&lt;=6,(数据!AH620-1)*权重!X$48,              IF(数据!AH620&lt;=10, 5*权重!X$48+(数据!AH620-4)*权重!X$50,                              5*权重!X$48+4*权重!X$50+(数据!AH620-10)*权重!X$52              )  )</f>
        <v>-0.27500000000000002</v>
      </c>
      <c r="AI620" s="16">
        <f>IF( 数据!AI620&lt;=6,(数据!AI620-1)*权重!Y$48,              IF(数据!AI620&lt;=12, 5*权重!Y$48+(数据!AI620-6)*权重!Y$49,                              5*权重!Y$48+6*权重!Y$49+(数据!AI620-12)*权重!Y$51              )
 )</f>
        <v>0.53333333333333333</v>
      </c>
      <c r="AJ620" s="16">
        <f>IF( 数据!AJ620&lt;=6,(数据!AJ620-1)*权重!Z$48,              IF(数据!AJ620&lt;=10, 5*权重!Z$48+(数据!AJ620-4)*权重!Z$50,                              5*权重!Z$48+4*权重!Z$50+(数据!AJ620-10)*权重!Z$52              )  )</f>
        <v>9.8375000000000004</v>
      </c>
      <c r="AK620" s="16">
        <f>IF( 数据!AK620&lt;=6,(数据!AK620-1)*权重!AA$48,              IF(数据!AK620&lt;=10, 5*权重!AA$48+(数据!AK620-4)*权重!AA$50,                              5*权重!AA$48+4*权重!AA$50+(数据!AK620-10)*权重!AA$52              )  )</f>
        <v>-1.2750000000000001</v>
      </c>
      <c r="AL620" s="16">
        <f>IF( 数据!AL620&lt;=6,(数据!AL620-1)*权重!AB$48,              IF(数据!AL620&lt;=12, 5*权重!AB$48+(数据!AL620-6)*权重!AB$49,                              5*权重!AB$48+6*权重!AB$49+(数据!AL620-12)*权重!AB$51              )
 )</f>
        <v>12.6</v>
      </c>
      <c r="AM620" s="16">
        <f>IF( 数据!AM620&lt;=6,(数据!AM620-1)*权重!AC$48,              IF(数据!AM620&lt;=12, 5*权重!AC$48+(数据!AM620-6)*权重!AC$49,                              5*权重!AC$48+6*权重!AC$49+(数据!AM620-12)*权重!AC$51              )
 )</f>
        <v>8.8666666666666671</v>
      </c>
      <c r="AN620" s="16">
        <f>IF( 数据!AN620&lt;=6,(数据!AN620-1)*权重!AD$48,              IF(数据!AN620&lt;=12, 5*权重!AD$48+(数据!AN620-6)*权重!AD$49,                              5*权重!AD$48+6*权重!AD$49+(数据!AN620-12)*权重!AD$51              )
 )</f>
        <v>67.875</v>
      </c>
      <c r="AO620" s="16">
        <f>IF( 数据!AO620&lt;=6,(数据!AO620-1)*权重!AE$48,              IF(数据!AO620&lt;=12, 5*权重!AE$48+(数据!AO620-6)*权重!AE$49,                              5*权重!AE$48+6*权重!AE$49+(数据!AO620-12)*权重!AE$51              )
 )</f>
        <v>15.1</v>
      </c>
      <c r="AP620" s="16">
        <f>IF( 数据!AP620&lt;=6,(数据!AP620-1)*权重!AF$48,              IF(数据!AP620&lt;=12, 5*权重!AF$48+(数据!AP620-6)*权重!AF$49,                              5*权重!AF$48+6*权重!AF$49+(数据!AP620-12)*权重!AF$51              )
 )</f>
        <v>14.466666666666667</v>
      </c>
      <c r="AQ620" s="16">
        <f>IF( 数据!AQ620&lt;=6,(数据!AQ620-1)*权重!AG$48,              IF(数据!AQ620&lt;=12, 5*权重!AG$48+(数据!AQ620-6)*权重!AG$49,                              5*权重!AG$48+6*权重!AG$49+(数据!AQ620-12)*权重!AG$51              )
 )</f>
        <v>18.833333333333336</v>
      </c>
      <c r="AR620" s="16">
        <f>IF( 数据!AR620&lt;=6,(数据!AR620-1)*权重!AH$48,              IF(数据!AR620&lt;=12, 5*权重!AH$48+(数据!AR620-6)*权重!AH$49,                              5*权重!AH$48+6*权重!AH$49+(数据!AR620-12)*权重!AH$51              )
 )</f>
        <v>14.566666666666665</v>
      </c>
      <c r="AS620" s="16">
        <f>IF( 数据!AS620&lt;=6,(数据!AS620-1)*权重!AI$48,              IF(数据!AS620&lt;=12, 5*权重!AI$48+(数据!AS620-6)*权重!AI$49,                              5*权重!AI$48+6*权重!AI$49+(数据!AS620-12)*权重!AI$51              )
 )</f>
        <v>7.6000000000000014</v>
      </c>
      <c r="AT620" s="16">
        <f>IF( 数据!AT620&lt;=6,(数据!AT620-1)*权重!AJ$48,              IF(数据!AT620&lt;=12, 5*权重!AJ$48+(数据!AT620-6)*权重!AJ$49,                              5*权重!AJ$48+6*权重!AJ$49+(数据!AT620-12)*权重!AJ$51              )
 )</f>
        <v>67</v>
      </c>
      <c r="AU620" s="16">
        <f>IF( 数据!AU620&lt;=6,(数据!AU620-1)*权重!AK$48,              IF(数据!AU620&lt;=12, 5*权重!AK$48+(数据!AU620-6)*权重!AK$49,                              5*权重!AK$48+6*权重!AK$49+(数据!AU620-12)*权重!AK$51              )
 )</f>
        <v>13.899999999999999</v>
      </c>
      <c r="AV620" s="16">
        <f>IF( 数据!AV620&lt;=6,(数据!AV620-1)*权重!AL$48,              IF(数据!AV620&lt;=10, 5*权重!AL$48+(数据!AV620-4)*权重!AL$50,                              5*权重!AL$48+4*权重!AL$50+(数据!AV620-10)*权重!AL$52              )  )</f>
        <v>2.9749999999999996</v>
      </c>
      <c r="AW620" s="16">
        <f>IF( 数据!AW620&lt;=6,(数据!AW620-1)*权重!AM$48,              IF(数据!AW620&lt;=10, 5*权重!AM$48+(数据!AW620-4)*权重!AM$50,                              5*权重!AM$48+4*权重!AM$50+(数据!AW620-10)*权重!AM$52              )  )</f>
        <v>2.95</v>
      </c>
      <c r="AX620" s="16">
        <f>IF( 数据!AX620&lt;=6,(数据!AX620-1)*权重!AN$48,              IF(数据!AX620&lt;=10, 5*权重!AN$48+(数据!AX620-4)*权重!AN$50,                              5*权重!AN$48+4*权重!AN$50+(数据!AX620-10)*权重!AN$52              )  )</f>
        <v>22.074999999999999</v>
      </c>
      <c r="AY620" s="8">
        <v>1</v>
      </c>
      <c r="AZ620" s="8">
        <v>3</v>
      </c>
      <c r="BA620" s="8">
        <v>2</v>
      </c>
      <c r="BB620" s="8">
        <v>2</v>
      </c>
      <c r="BC620" s="8">
        <v>4</v>
      </c>
      <c r="BD620" s="8">
        <v>3</v>
      </c>
      <c r="BE620" s="8">
        <v>3</v>
      </c>
      <c r="BF620" s="8">
        <v>2</v>
      </c>
      <c r="BG620" s="8">
        <v>1</v>
      </c>
      <c r="BH620" s="8">
        <v>2</v>
      </c>
      <c r="BI620" s="8">
        <v>1</v>
      </c>
      <c r="BJ620" s="8" t="s">
        <v>26</v>
      </c>
      <c r="BK620" s="8" t="s">
        <v>20</v>
      </c>
      <c r="BL620" s="8">
        <v>15</v>
      </c>
      <c r="BM620" s="8" t="s">
        <v>26</v>
      </c>
      <c r="BN620" s="8"/>
      <c r="BO620" s="8">
        <v>84</v>
      </c>
      <c r="BP620" s="34">
        <v>46934</v>
      </c>
      <c r="BQ620" s="8" t="s">
        <v>21</v>
      </c>
      <c r="BR620" s="8" t="s">
        <v>156</v>
      </c>
    </row>
    <row r="621" spans="1:70" ht="15.5" thickBot="1" x14ac:dyDescent="0.35">
      <c r="A621" s="8" t="s">
        <v>26</v>
      </c>
      <c r="B621" s="16">
        <f t="shared" si="23"/>
        <v>417.685</v>
      </c>
      <c r="C621" s="8" t="s">
        <v>984</v>
      </c>
      <c r="D621" s="8" t="s">
        <v>154</v>
      </c>
      <c r="E621" s="33">
        <v>1</v>
      </c>
      <c r="F621" s="8">
        <v>0</v>
      </c>
      <c r="G621" s="8" t="s">
        <v>33</v>
      </c>
      <c r="H621" s="8" t="s">
        <v>985</v>
      </c>
      <c r="I621" s="8">
        <v>20</v>
      </c>
      <c r="J621" s="8">
        <v>139</v>
      </c>
      <c r="K621" s="8">
        <v>163</v>
      </c>
      <c r="L621" s="16">
        <f>IF( 数据!L621&lt;=6,(数据!L621-1)*权重!B$48,              IF(数据!L621&lt;=12, 5*权重!B$48+(数据!L621-6)*权重!B$49,                              5*权重!B$48+6*权重!B$49+(数据!L621-12)*权重!B$51              )
 )</f>
        <v>3</v>
      </c>
      <c r="M621" s="16">
        <f>IF( 数据!M621&lt;=6,(数据!M621-1)*权重!C$48,              IF(数据!M621&lt;=12, 5*权重!C$48+(数据!M621-6)*权重!C$49,                              5*权重!C$48+6*权重!C$49+(数据!M621-12)*权重!C$51              )
 )</f>
        <v>0.5</v>
      </c>
      <c r="N621" s="16">
        <f>IF( 数据!N621&lt;=6,(数据!N621-1)*权重!D$48,              IF(数据!N621&lt;=12, 5*权重!D$48+(数据!N621-6)*权重!D$49,                              5*权重!D$48+6*权重!D$49+(数据!N621-12)*权重!D$51              )
 )</f>
        <v>-1.4999999999999902E-2</v>
      </c>
      <c r="O621" s="16">
        <f>IF( 数据!O621&lt;=6,(数据!O621-1)*权重!E$48,              IF(数据!O621&lt;=12, 5*权重!E$48+(数据!O621-6)*权重!E$49,                              5*权重!E$48+6*权重!E$49+(数据!O621-12)*权重!E$51              )
 )</f>
        <v>0</v>
      </c>
      <c r="P621" s="16">
        <f>IF( 数据!P621&lt;=6,(数据!P621-1)*权重!F$48,              IF(数据!P621&lt;=12, 5*权重!F$48+(数据!P621-6)*权重!F$49,                              5*权重!F$48+6*权重!F$49+(数据!P621-12)*权重!F$51              )
 )</f>
        <v>-3.1166666666666663</v>
      </c>
      <c r="Q621" s="16">
        <f>IF( 数据!Q621&lt;=6,(数据!Q621-1)*权重!G$48,              IF(数据!Q621&lt;=12, 5*权重!G$48+(数据!Q621-6)*权重!G$49,                              5*权重!G$48+6*权重!G$49+(数据!Q621-12)*权重!G$51              )
 )</f>
        <v>0</v>
      </c>
      <c r="R621" s="16">
        <f>IF( 数据!R621&lt;=6,(数据!R621-1)*权重!H$48,              IF(数据!R621&lt;=12, 5*权重!H$48+(数据!R621-6)*权重!H$49,                              5*权重!H$48+6*权重!H$49+(数据!R621-12)*权重!H$51              )
 )</f>
        <v>0</v>
      </c>
      <c r="S621" s="16">
        <f>IF( 数据!S621&lt;=6,(数据!S621-1)*权重!I$48,              IF(数据!S621&lt;=12, 5*权重!I$48+(数据!S621-6)*权重!I$49,                              5*权重!I$48+6*权重!I$49+(数据!S621-12)*权重!I$51              )
 )</f>
        <v>17.933333333333334</v>
      </c>
      <c r="T621" s="16">
        <f>IF( 数据!T621&lt;=6,(数据!T621-1)*权重!J$48,              IF(数据!T621&lt;=12, 5*权重!J$48+(数据!T621-6)*权重!J$49,                              5*权重!J$48+6*权重!J$49+(数据!T621-12)*权重!J$51              )
 )</f>
        <v>-0.20000000000000018</v>
      </c>
      <c r="U621" s="16">
        <f>IF( 数据!U621&lt;=6,(数据!U621-1)*权重!K$48,              IF(数据!U621&lt;=12, 5*权重!K$48+(数据!U621-6)*权重!K$49,                              5*权重!K$48+6*权重!K$49+(数据!U621-12)*权重!K$51              )
 )</f>
        <v>0</v>
      </c>
      <c r="V621" s="16">
        <f>IF( 数据!V621&lt;=6,(数据!V621-1)*权重!L$48,              IF(数据!V621&lt;=12, 5*权重!L$48+(数据!V621-6)*权重!L$49,                              5*权重!L$48+6*权重!L$49+(数据!V621-12)*权重!L$51              )
 )</f>
        <v>6.0333333333333341</v>
      </c>
      <c r="W621" s="16">
        <f>IF( 数据!W621&lt;=6,(数据!W621-1)*权重!M$48,              IF(数据!W621&lt;=12, 5*权重!M$48+(数据!W621-6)*权重!M$49,                              5*权重!M$48+6*权重!M$49+(数据!W621-12)*权重!M$51              )
 )</f>
        <v>-0.5</v>
      </c>
      <c r="X621" s="16">
        <f>IF( 数据!X621&lt;=6,(数据!X621-1)*权重!N$48,              IF(数据!X621&lt;=12, 5*权重!N$48+(数据!X621-6)*权重!N$49,                              5*权重!N$48+6*权重!N$49+(数据!X621-12)*权重!N$51              )
 )</f>
        <v>2.2999999999999998</v>
      </c>
      <c r="Y621" s="16">
        <f>IF( 数据!Y621&lt;=6,(数据!Y621-1)*权重!O$48,              IF(数据!Y621&lt;=12, 5*权重!O$48+(数据!Y621-6)*权重!O$49,                              5*权重!O$48+6*权重!O$49+(数据!Y621-12)*权重!O$51              )
 )</f>
        <v>1.7</v>
      </c>
      <c r="Z621" s="16">
        <f>IF( 数据!Z621&lt;=6,(数据!Z621-1)*权重!P$48,              IF(数据!Z621&lt;=10, 5*权重!P$48+(数据!Z621-4)*权重!P$50,                              5*权重!P$48+4*权重!P$50+(数据!Z621-10)*权重!P$52              )  )</f>
        <v>-1.85</v>
      </c>
      <c r="AA621" s="16">
        <f>IF( 数据!AA621&lt;=6,(数据!AA621-1)*权重!Q$48,              IF(数据!AA621&lt;=12, 5*权重!Q$48+(数据!AA621-6)*权重!Q$49,                              5*权重!Q$48+6*权重!Q$49+(数据!AA621-12)*权重!Q$51              )
 )</f>
        <v>5.3666666666666663</v>
      </c>
      <c r="AB621" s="16">
        <f>IF( 数据!AB621&lt;=6,(数据!AB621-1)*权重!R$48,              IF(数据!AB621&lt;=10, 5*权重!R$48+(数据!AB621-4)*权重!R$50,                              5*权重!R$48+4*权重!R$50+(数据!AB621-10)*权重!R$52              )  )</f>
        <v>56</v>
      </c>
      <c r="AC621" s="16">
        <f>IF( 数据!AC621&lt;=6,(数据!AC621-1)*权重!S$48,              IF(数据!AC621&lt;=12, 5*权重!S$48+(数据!AC621-6)*权重!S$49,                              5*权重!S$48+6*权重!S$49+(数据!AC621-12)*权重!S$51              )
 )</f>
        <v>18.75</v>
      </c>
      <c r="AD621" s="16">
        <f>IF( 数据!AD621&lt;=6,(数据!AD621-1)*权重!T$48,              IF(数据!AD621&lt;=12, 5*权重!T$48+(数据!AD621-6)*权重!T$49,                              5*权重!T$48+6*权重!T$49+(数据!AD621-12)*权重!T$51              )
 )</f>
        <v>-6.666666666666643E-2</v>
      </c>
      <c r="AE621" s="16">
        <f>IF( 数据!AE621&lt;=6,(数据!AE621-1)*权重!U$48,              IF(数据!AE621&lt;=10, 5*权重!U$48+(数据!AE621-4)*权重!U$50,                              5*权重!U$48+4*权重!U$50+(数据!AE621-10)*权重!U$52              )  )</f>
        <v>-2.4499999999999993</v>
      </c>
      <c r="AF621" s="16">
        <f>IF( 数据!AF621&lt;=6,(数据!AF621-1)*权重!V$48,              IF(数据!AF621&lt;=10, 5*权重!V$48+(数据!AF621-4)*权重!V$50,                              5*权重!V$48+4*权重!V$50+(数据!AF621-10)*权重!V$52              )  )</f>
        <v>7.8750000000000009</v>
      </c>
      <c r="AG621" s="16">
        <f>IF( 数据!AG621&lt;=6,(数据!AG621-1)*权重!W$48,              IF(数据!AG621&lt;=12, 5*权重!W$48+(数据!AG621-6)*权重!W$49,                              5*权重!W$48+6*权重!W$49+(数据!AG621-12)*权重!W$51              )
 )</f>
        <v>3.75</v>
      </c>
      <c r="AH621" s="16">
        <f>IF( 数据!AH621&lt;=6,(数据!AH621-1)*权重!X$48,              IF(数据!AH621&lt;=10, 5*权重!X$48+(数据!AH621-4)*权重!X$50,                              5*权重!X$48+4*权重!X$50+(数据!AH621-10)*权重!X$52              )  )</f>
        <v>-0.16249999999999998</v>
      </c>
      <c r="AI621" s="16">
        <f>IF( 数据!AI621&lt;=6,(数据!AI621-1)*权重!Y$48,              IF(数据!AI621&lt;=12, 5*权重!Y$48+(数据!AI621-6)*权重!Y$49,                              5*权重!Y$48+6*权重!Y$49+(数据!AI621-12)*权重!Y$51              )
 )</f>
        <v>0.8</v>
      </c>
      <c r="AJ621" s="16">
        <f>IF( 数据!AJ621&lt;=6,(数据!AJ621-1)*权重!Z$48,              IF(数据!AJ621&lt;=10, 5*权重!Z$48+(数据!AJ621-4)*权重!Z$50,                              5*权重!Z$48+4*权重!Z$50+(数据!AJ621-10)*权重!Z$52              )  )</f>
        <v>9.8375000000000004</v>
      </c>
      <c r="AK621" s="16">
        <f>IF( 数据!AK621&lt;=6,(数据!AK621-1)*权重!AA$48,              IF(数据!AK621&lt;=10, 5*权重!AA$48+(数据!AK621-4)*权重!AA$50,                              5*权重!AA$48+4*权重!AA$50+(数据!AK621-10)*权重!AA$52              )  )</f>
        <v>-0.92500000000000004</v>
      </c>
      <c r="AL621" s="16">
        <f>IF( 数据!AL621&lt;=6,(数据!AL621-1)*权重!AB$48,              IF(数据!AL621&lt;=12, 5*权重!AB$48+(数据!AL621-6)*权重!AB$49,                              5*权重!AB$48+6*权重!AB$49+(数据!AL621-12)*权重!AB$51              )
 )</f>
        <v>14.4</v>
      </c>
      <c r="AM621" s="16">
        <f>IF( 数据!AM621&lt;=6,(数据!AM621-1)*权重!AC$48,              IF(数据!AM621&lt;=12, 5*权重!AC$48+(数据!AM621-6)*权重!AC$49,                              5*权重!AC$48+6*权重!AC$49+(数据!AM621-12)*权重!AC$51              )
 )</f>
        <v>8.1</v>
      </c>
      <c r="AN621" s="16">
        <f>IF( 数据!AN621&lt;=6,(数据!AN621-1)*权重!AD$48,              IF(数据!AN621&lt;=12, 5*权重!AD$48+(数据!AN621-6)*权重!AD$49,                              5*权重!AD$48+6*权重!AD$49+(数据!AN621-12)*权重!AD$51              )
 )</f>
        <v>91.520833333333329</v>
      </c>
      <c r="AO621" s="16">
        <f>IF( 数据!AO621&lt;=6,(数据!AO621-1)*权重!AE$48,              IF(数据!AO621&lt;=12, 5*权重!AE$48+(数据!AO621-6)*权重!AE$49,                              5*权重!AE$48+6*权重!AE$49+(数据!AO621-12)*权重!AE$51              )
 )</f>
        <v>5.5833333333333339</v>
      </c>
      <c r="AP621" s="16">
        <f>IF( 数据!AP621&lt;=6,(数据!AP621-1)*权重!AF$48,              IF(数据!AP621&lt;=12, 5*权重!AF$48+(数据!AP621-6)*权重!AF$49,                              5*权重!AF$48+6*权重!AF$49+(数据!AP621-12)*权重!AF$51              )
 )</f>
        <v>16.399999999999999</v>
      </c>
      <c r="AQ621" s="16">
        <f>IF( 数据!AQ621&lt;=6,(数据!AQ621-1)*权重!AG$48,              IF(数据!AQ621&lt;=12, 5*权重!AG$48+(数据!AQ621-6)*权重!AG$49,                              5*权重!AG$48+6*权重!AG$49+(数据!AQ621-12)*权重!AG$51              )
 )</f>
        <v>18.833333333333336</v>
      </c>
      <c r="AR621" s="16">
        <f>IF( 数据!AR621&lt;=6,(数据!AR621-1)*权重!AH$48,              IF(数据!AR621&lt;=12, 5*权重!AH$48+(数据!AR621-6)*权重!AH$49,                              5*权重!AH$48+6*权重!AH$49+(数据!AR621-12)*权重!AH$51              )
 )</f>
        <v>14.566666666666665</v>
      </c>
      <c r="AS621" s="16">
        <f>IF( 数据!AS621&lt;=6,(数据!AS621-1)*权重!AI$48,              IF(数据!AS621&lt;=12, 5*权重!AI$48+(数据!AS621-6)*权重!AI$49,                              5*权重!AI$48+6*权重!AI$49+(数据!AS621-12)*权重!AI$51              )
 )</f>
        <v>3.1333333333333337</v>
      </c>
      <c r="AT621" s="16">
        <f>IF( 数据!AT621&lt;=6,(数据!AT621-1)*权重!AJ$48,              IF(数据!AT621&lt;=12, 5*权重!AJ$48+(数据!AT621-6)*权重!AJ$49,                              5*权重!AJ$48+6*权重!AJ$49+(数据!AT621-12)*权重!AJ$51              )
 )</f>
        <v>76.75</v>
      </c>
      <c r="AU621" s="16">
        <f>IF( 数据!AU621&lt;=6,(数据!AU621-1)*权重!AK$48,              IF(数据!AU621&lt;=12, 5*权重!AK$48+(数据!AU621-6)*权重!AK$49,                              5*权重!AK$48+6*权重!AK$49+(数据!AU621-12)*权重!AK$51              )
 )</f>
        <v>14.499999999999998</v>
      </c>
      <c r="AV621" s="16">
        <f>IF( 数据!AV621&lt;=6,(数据!AV621-1)*权重!AL$48,              IF(数据!AV621&lt;=10, 5*权重!AL$48+(数据!AV621-4)*权重!AL$50,                              5*权重!AL$48+4*权重!AL$50+(数据!AV621-10)*权重!AL$52              )  )</f>
        <v>2.9749999999999996</v>
      </c>
      <c r="AW621" s="16">
        <f>IF( 数据!AW621&lt;=6,(数据!AW621-1)*权重!AM$48,              IF(数据!AW621&lt;=10, 5*权重!AM$48+(数据!AW621-4)*权重!AM$50,                              5*权重!AM$48+4*权重!AM$50+(数据!AW621-10)*权重!AM$52              )  )</f>
        <v>3.45</v>
      </c>
      <c r="AX621" s="16">
        <f>IF( 数据!AX621&lt;=6,(数据!AX621-1)*权重!AN$48,              IF(数据!AX621&lt;=10, 5*权重!AN$48+(数据!AX621-4)*权重!AN$50,                              5*权重!AN$48+4*权重!AN$50+(数据!AX621-10)*权重!AN$52              )  )</f>
        <v>22.912499999999998</v>
      </c>
      <c r="AY621" s="8">
        <v>3</v>
      </c>
      <c r="AZ621" s="8">
        <v>3</v>
      </c>
      <c r="BA621" s="8">
        <v>3</v>
      </c>
      <c r="BB621" s="8">
        <v>3</v>
      </c>
      <c r="BC621" s="8">
        <v>1</v>
      </c>
      <c r="BD621" s="8">
        <v>2</v>
      </c>
      <c r="BE621" s="8">
        <v>1</v>
      </c>
      <c r="BF621" s="8">
        <v>3</v>
      </c>
      <c r="BG621" s="8">
        <v>2</v>
      </c>
      <c r="BH621" s="8">
        <v>2</v>
      </c>
      <c r="BI621" s="8">
        <v>3</v>
      </c>
      <c r="BJ621" s="8" t="s">
        <v>26</v>
      </c>
      <c r="BK621" s="8" t="s">
        <v>20</v>
      </c>
      <c r="BL621" s="8">
        <v>13</v>
      </c>
      <c r="BM621" s="8" t="s">
        <v>26</v>
      </c>
      <c r="BN621" s="8"/>
      <c r="BO621" s="8" t="s">
        <v>26</v>
      </c>
      <c r="BP621" s="34">
        <v>48029</v>
      </c>
      <c r="BQ621" s="8" t="s">
        <v>21</v>
      </c>
      <c r="BR621" s="8" t="s">
        <v>156</v>
      </c>
    </row>
    <row r="622" spans="1:70" x14ac:dyDescent="0.3">
      <c r="A622" s="48" t="s">
        <v>986</v>
      </c>
    </row>
    <row r="623" spans="1:70" ht="14.5" thickBot="1" x14ac:dyDescent="0.35">
      <c r="A623" s="7" t="s">
        <v>0</v>
      </c>
      <c r="B623" s="7"/>
      <c r="C623" s="7" t="s">
        <v>2</v>
      </c>
      <c r="D623" s="7" t="s">
        <v>3</v>
      </c>
      <c r="E623" s="7"/>
      <c r="F623" s="7" t="s">
        <v>14</v>
      </c>
      <c r="G623" s="7" t="s">
        <v>12</v>
      </c>
      <c r="H623" s="7" t="s">
        <v>1</v>
      </c>
      <c r="I623" s="7" t="s">
        <v>4</v>
      </c>
      <c r="J623" s="7" t="s">
        <v>5</v>
      </c>
      <c r="K623" s="7" t="s">
        <v>329</v>
      </c>
      <c r="L623" s="7" t="s">
        <v>34</v>
      </c>
      <c r="M623" s="7" t="s">
        <v>35</v>
      </c>
      <c r="N623" s="7" t="s">
        <v>36</v>
      </c>
      <c r="O623" s="7" t="s">
        <v>37</v>
      </c>
      <c r="P623" s="7" t="s">
        <v>38</v>
      </c>
      <c r="Q623" s="7" t="s">
        <v>39</v>
      </c>
      <c r="R623" s="7" t="s">
        <v>40</v>
      </c>
      <c r="S623" s="7" t="s">
        <v>9</v>
      </c>
      <c r="T623" s="7" t="s">
        <v>41</v>
      </c>
      <c r="U623" s="7" t="s">
        <v>42</v>
      </c>
      <c r="V623" s="7" t="s">
        <v>43</v>
      </c>
      <c r="W623" s="7" t="s">
        <v>44</v>
      </c>
      <c r="X623" s="7" t="s">
        <v>45</v>
      </c>
      <c r="Y623" s="7" t="s">
        <v>46</v>
      </c>
      <c r="Z623" s="7" t="s">
        <v>47</v>
      </c>
      <c r="AA623" s="7" t="s">
        <v>1</v>
      </c>
      <c r="AB623" s="7" t="s">
        <v>10</v>
      </c>
      <c r="AC623" s="7" t="s">
        <v>48</v>
      </c>
      <c r="AD623" s="7" t="s">
        <v>49</v>
      </c>
      <c r="AE623" s="7" t="s">
        <v>50</v>
      </c>
      <c r="AF623" s="7" t="s">
        <v>51</v>
      </c>
      <c r="AG623" s="7" t="s">
        <v>52</v>
      </c>
      <c r="AH623" s="7" t="s">
        <v>53</v>
      </c>
      <c r="AI623" s="7" t="s">
        <v>54</v>
      </c>
      <c r="AJ623" s="7" t="s">
        <v>55</v>
      </c>
      <c r="AK623" s="7" t="s">
        <v>56</v>
      </c>
      <c r="AL623" s="7" t="s">
        <v>57</v>
      </c>
      <c r="AM623" s="7" t="s">
        <v>58</v>
      </c>
      <c r="AN623" s="7" t="s">
        <v>7</v>
      </c>
      <c r="AO623" s="7" t="s">
        <v>8</v>
      </c>
      <c r="AP623" s="7" t="s">
        <v>59</v>
      </c>
      <c r="AQ623" s="7" t="s">
        <v>60</v>
      </c>
      <c r="AR623" s="7" t="s">
        <v>61</v>
      </c>
      <c r="AS623" s="7" t="s">
        <v>62</v>
      </c>
      <c r="AT623" s="7" t="s">
        <v>6</v>
      </c>
      <c r="AU623" s="7" t="s">
        <v>63</v>
      </c>
      <c r="AV623" s="7" t="s">
        <v>213</v>
      </c>
      <c r="AW623" s="7" t="s">
        <v>214</v>
      </c>
      <c r="AX623" s="7" t="s">
        <v>215</v>
      </c>
      <c r="AY623" s="7" t="s">
        <v>140</v>
      </c>
      <c r="AZ623" s="7" t="s">
        <v>141</v>
      </c>
      <c r="BA623" s="7" t="s">
        <v>142</v>
      </c>
      <c r="BB623" s="7" t="s">
        <v>143</v>
      </c>
      <c r="BC623" s="7" t="s">
        <v>144</v>
      </c>
      <c r="BD623" s="7" t="s">
        <v>145</v>
      </c>
      <c r="BE623" s="7" t="s">
        <v>146</v>
      </c>
      <c r="BF623" s="7" t="s">
        <v>147</v>
      </c>
      <c r="BG623" s="7" t="s">
        <v>148</v>
      </c>
      <c r="BH623" s="7" t="s">
        <v>149</v>
      </c>
      <c r="BI623" s="7" t="s">
        <v>150</v>
      </c>
      <c r="BJ623" s="7" t="s">
        <v>18</v>
      </c>
      <c r="BK623" s="7" t="s">
        <v>16</v>
      </c>
      <c r="BL623" s="7" t="s">
        <v>11</v>
      </c>
      <c r="BM623" s="7" t="s">
        <v>13</v>
      </c>
      <c r="BN623" s="7" t="s">
        <v>17</v>
      </c>
      <c r="BO623" s="7" t="s">
        <v>151</v>
      </c>
      <c r="BP623" s="7" t="s">
        <v>15</v>
      </c>
      <c r="BQ623" s="7" t="s">
        <v>152</v>
      </c>
      <c r="BR623" s="7" t="s">
        <v>153</v>
      </c>
    </row>
    <row r="624" spans="1:70" ht="15.5" thickBot="1" x14ac:dyDescent="0.35">
      <c r="A624" s="8" t="s">
        <v>26</v>
      </c>
      <c r="B624" s="16">
        <f t="shared" ref="B624:B651" si="24">SUM(L624:AX624)</f>
        <v>421.19499999999994</v>
      </c>
      <c r="C624" s="8" t="s">
        <v>987</v>
      </c>
      <c r="D624" s="8" t="s">
        <v>154</v>
      </c>
      <c r="E624" s="33">
        <v>1</v>
      </c>
      <c r="F624" s="8">
        <v>0</v>
      </c>
      <c r="G624" s="8" t="s">
        <v>20</v>
      </c>
      <c r="H624" s="8" t="s">
        <v>31</v>
      </c>
      <c r="I624" s="8">
        <v>23</v>
      </c>
      <c r="J624" s="8">
        <v>136</v>
      </c>
      <c r="K624" s="8">
        <v>152</v>
      </c>
      <c r="L624" s="16">
        <f>IF( 数据!L624&lt;=6,(数据!L624-1)*权重!B$48,              IF(数据!L624&lt;=12, 5*权重!B$48+(数据!L624-6)*权重!B$49,                              5*权重!B$48+6*权重!B$49+(数据!L624-12)*权重!B$51              )
 )</f>
        <v>3</v>
      </c>
      <c r="M624" s="16">
        <f>IF( 数据!M624&lt;=6,(数据!M624-1)*权重!C$48,              IF(数据!M624&lt;=12, 5*权重!C$48+(数据!M624-6)*权重!C$49,                              5*权重!C$48+6*权重!C$49+(数据!M624-12)*权重!C$51              )
 )</f>
        <v>2.3199999999999998</v>
      </c>
      <c r="N624" s="16">
        <f>IF( 数据!N624&lt;=6,(数据!N624-1)*权重!D$48,              IF(数据!N624&lt;=12, 5*权重!D$48+(数据!N624-6)*权重!D$49,                              5*权重!D$48+6*权重!D$49+(数据!N624-12)*权重!D$51              )
 )</f>
        <v>0.27</v>
      </c>
      <c r="O624" s="16">
        <f>IF( 数据!O624&lt;=6,(数据!O624-1)*权重!E$48,              IF(数据!O624&lt;=12, 5*权重!E$48+(数据!O624-6)*权重!E$49,                              5*权重!E$48+6*权重!E$49+(数据!O624-12)*权重!E$51              )
 )</f>
        <v>0</v>
      </c>
      <c r="P624" s="16">
        <f>IF( 数据!P624&lt;=6,(数据!P624-1)*权重!F$48,              IF(数据!P624&lt;=12, 5*权重!F$48+(数据!P624-6)*权重!F$49,                              5*权重!F$48+6*权重!F$49+(数据!P624-12)*权重!F$51              )
 )</f>
        <v>-3.4999999999999996</v>
      </c>
      <c r="Q624" s="16">
        <f>IF( 数据!Q624&lt;=6,(数据!Q624-1)*权重!G$48,              IF(数据!Q624&lt;=12, 5*权重!G$48+(数据!Q624-6)*权重!G$49,                              5*权重!G$48+6*权重!G$49+(数据!Q624-12)*权重!G$51              )
 )</f>
        <v>0</v>
      </c>
      <c r="R624" s="16">
        <f>IF( 数据!R624&lt;=6,(数据!R624-1)*权重!H$48,              IF(数据!R624&lt;=12, 5*权重!H$48+(数据!R624-6)*权重!H$49,                              5*权重!H$48+6*权重!H$49+(数据!R624-12)*权重!H$51              )
 )</f>
        <v>0</v>
      </c>
      <c r="S624" s="16">
        <f>IF( 数据!S624&lt;=6,(数据!S624-1)*权重!I$48,              IF(数据!S624&lt;=12, 5*权重!I$48+(数据!S624-6)*权重!I$49,                              5*权重!I$48+6*权重!I$49+(数据!S624-12)*权重!I$51              )
 )</f>
        <v>6</v>
      </c>
      <c r="T624" s="16">
        <f>IF( 数据!T624&lt;=6,(数据!T624-1)*权重!J$48,              IF(数据!T624&lt;=12, 5*权重!J$48+(数据!T624-6)*权重!J$49,                              5*权重!J$48+6*权重!J$49+(数据!T624-12)*权重!J$51              )
 )</f>
        <v>1.2999999999999998</v>
      </c>
      <c r="U624" s="16">
        <f>IF( 数据!U624&lt;=6,(数据!U624-1)*权重!K$48,              IF(数据!U624&lt;=12, 5*权重!K$48+(数据!U624-6)*权重!K$49,                              5*权重!K$48+6*权重!K$49+(数据!U624-12)*权重!K$51              )
 )</f>
        <v>0</v>
      </c>
      <c r="V624" s="16">
        <f>IF( 数据!V624&lt;=6,(数据!V624-1)*权重!L$48,              IF(数据!V624&lt;=12, 5*权重!L$48+(数据!V624-6)*权重!L$49,                              5*权重!L$48+6*权重!L$49+(数据!V624-12)*权重!L$51              )
 )</f>
        <v>3.18</v>
      </c>
      <c r="W624" s="16">
        <f>IF( 数据!W624&lt;=6,(数据!W624-1)*权重!M$48,              IF(数据!W624&lt;=12, 5*权重!M$48+(数据!W624-6)*权重!M$49,                              5*权重!M$48+6*权重!M$49+(数据!W624-12)*权重!M$51              )
 )</f>
        <v>-0.51666666666666661</v>
      </c>
      <c r="X624" s="16">
        <f>IF( 数据!X624&lt;=6,(数据!X624-1)*权重!N$48,              IF(数据!X624&lt;=12, 5*权重!N$48+(数据!X624-6)*权重!N$49,                              5*权重!N$48+6*权重!N$49+(数据!X624-12)*权重!N$51              )
 )</f>
        <v>2.7333333333333329</v>
      </c>
      <c r="Y624" s="16">
        <f>IF( 数据!Y624&lt;=6,(数据!Y624-1)*权重!O$48,              IF(数据!Y624&lt;=12, 5*权重!O$48+(数据!Y624-6)*权重!O$49,                              5*权重!O$48+6*权重!O$49+(数据!Y624-12)*权重!O$51              )
 )</f>
        <v>1.3666666666666667</v>
      </c>
      <c r="Z624" s="16">
        <f>IF( 数据!Z624&lt;=6,(数据!Z624-1)*权重!P$48,              IF(数据!Z624&lt;=10, 5*权重!P$48+(数据!Z624-4)*权重!P$50,                              5*权重!P$48+4*权重!P$50+(数据!Z624-10)*权重!P$52              )  )</f>
        <v>-1.1000000000000001</v>
      </c>
      <c r="AA624" s="16">
        <f>IF( 数据!AA624&lt;=6,(数据!AA624-1)*权重!Q$48,              IF(数据!AA624&lt;=12, 5*权重!Q$48+(数据!AA624-6)*权重!Q$49,                              5*权重!Q$48+6*权重!Q$49+(数据!AA624-12)*权重!Q$51              )
 )</f>
        <v>5.833333333333333</v>
      </c>
      <c r="AB624" s="16">
        <f>IF( 数据!AB624&lt;=6,(数据!AB624-1)*权重!R$48,              IF(数据!AB624&lt;=10, 5*权重!R$48+(数据!AB624-4)*权重!R$50,                              5*权重!R$48+4*权重!R$50+(数据!AB624-10)*权重!R$52              )  )</f>
        <v>55.25</v>
      </c>
      <c r="AC624" s="16">
        <f>IF( 数据!AC624&lt;=6,(数据!AC624-1)*权重!S$48,              IF(数据!AC624&lt;=12, 5*权重!S$48+(数据!AC624-6)*权重!S$49,                              5*权重!S$48+6*权重!S$49+(数据!AC624-12)*权重!S$51              )
 )</f>
        <v>20.866666666666667</v>
      </c>
      <c r="AD624" s="16">
        <f>IF( 数据!AD624&lt;=6,(数据!AD624-1)*权重!T$48,              IF(数据!AD624&lt;=12, 5*权重!T$48+(数据!AD624-6)*权重!T$49,                              5*权重!T$48+6*权重!T$49+(数据!AD624-12)*权重!T$51              )
 )</f>
        <v>-0.86666666666666625</v>
      </c>
      <c r="AE624" s="16">
        <f>IF( 数据!AE624&lt;=6,(数据!AE624-1)*权重!U$48,              IF(数据!AE624&lt;=10, 5*权重!U$48+(数据!AE624-4)*权重!U$50,                              5*权重!U$48+4*权重!U$50+(数据!AE624-10)*权重!U$52              )  )</f>
        <v>-2.4499999999999993</v>
      </c>
      <c r="AF624" s="16">
        <f>IF( 数据!AF624&lt;=6,(数据!AF624-1)*权重!V$48,              IF(数据!AF624&lt;=10, 5*权重!V$48+(数据!AF624-4)*权重!V$50,                              5*权重!V$48+4*权重!V$50+(数据!AF624-10)*权重!V$52              )  )</f>
        <v>6.8250000000000011</v>
      </c>
      <c r="AG624" s="16">
        <f>IF( 数据!AG624&lt;=6,(数据!AG624-1)*权重!W$48,              IF(数据!AG624&lt;=12, 5*权重!W$48+(数据!AG624-6)*权重!W$49,                              5*权重!W$48+6*权重!W$49+(数据!AG624-12)*权重!W$51              )
 )</f>
        <v>4.4000000000000004</v>
      </c>
      <c r="AH624" s="16">
        <f>IF( 数据!AH624&lt;=6,(数据!AH624-1)*权重!X$48,              IF(数据!AH624&lt;=10, 5*权重!X$48+(数据!AH624-4)*权重!X$50,                              5*权重!X$48+4*权重!X$50+(数据!AH624-10)*权重!X$52              )  )</f>
        <v>-0.16249999999999998</v>
      </c>
      <c r="AI624" s="16">
        <f>IF( 数据!AI624&lt;=6,(数据!AI624-1)*权重!Y$48,              IF(数据!AI624&lt;=12, 5*权重!Y$48+(数据!AI624-6)*权重!Y$49,                              5*权重!Y$48+6*权重!Y$49+(数据!AI624-12)*权重!Y$51              )
 )</f>
        <v>6.666666666666668E-2</v>
      </c>
      <c r="AJ624" s="16">
        <f>IF( 数据!AJ624&lt;=6,(数据!AJ624-1)*权重!Z$48,              IF(数据!AJ624&lt;=10, 5*权重!Z$48+(数据!AJ624-4)*权重!Z$50,                              5*权重!Z$48+4*权重!Z$50+(数据!AJ624-10)*权重!Z$52              )  )</f>
        <v>8.6625000000000014</v>
      </c>
      <c r="AK624" s="16">
        <f>IF( 数据!AK624&lt;=6,(数据!AK624-1)*权重!AA$48,              IF(数据!AK624&lt;=10, 5*权重!AA$48+(数据!AK624-4)*权重!AA$50,                              5*权重!AA$48+4*权重!AA$50+(数据!AK624-10)*权重!AA$52              )  )</f>
        <v>-1.2750000000000001</v>
      </c>
      <c r="AL624" s="16">
        <f>IF( 数据!AL624&lt;=6,(数据!AL624-1)*权重!AB$48,              IF(数据!AL624&lt;=12, 5*权重!AB$48+(数据!AL624-6)*权重!AB$49,                              5*权重!AB$48+6*权重!AB$49+(数据!AL624-12)*权重!AB$51              )
 )</f>
        <v>14.4</v>
      </c>
      <c r="AM624" s="16">
        <f>IF( 数据!AM624&lt;=6,(数据!AM624-1)*权重!AC$48,              IF(数据!AM624&lt;=12, 5*权重!AC$48+(数据!AM624-6)*权重!AC$49,                              5*权重!AC$48+6*权重!AC$49+(数据!AM624-12)*权重!AC$51              )
 )</f>
        <v>9.2333333333333343</v>
      </c>
      <c r="AN624" s="16">
        <f>IF( 数据!AN624&lt;=6,(数据!AN624-1)*权重!AD$48,              IF(数据!AN624&lt;=12, 5*权重!AD$48+(数据!AN624-6)*权重!AD$49,                              5*权重!AD$48+6*权重!AD$49+(数据!AN624-12)*权重!AD$51              )
 )</f>
        <v>82.0625</v>
      </c>
      <c r="AO624" s="16">
        <f>IF( 数据!AO624&lt;=6,(数据!AO624-1)*权重!AE$48,              IF(数据!AO624&lt;=12, 5*权重!AE$48+(数据!AO624-6)*权重!AE$49,                              5*权重!AE$48+6*权重!AE$49+(数据!AO624-12)*权重!AE$51              )
 )</f>
        <v>15.1</v>
      </c>
      <c r="AP624" s="16">
        <f>IF( 数据!AP624&lt;=6,(数据!AP624-1)*权重!AF$48,              IF(数据!AP624&lt;=12, 5*权重!AF$48+(数据!AP624-6)*权重!AF$49,                              5*权重!AF$48+6*权重!AF$49+(数据!AP624-12)*权重!AF$51              )
 )</f>
        <v>15.433333333333334</v>
      </c>
      <c r="AQ624" s="16">
        <f>IF( 数据!AQ624&lt;=6,(数据!AQ624-1)*权重!AG$48,              IF(数据!AQ624&lt;=12, 5*权重!AG$48+(数据!AQ624-6)*权重!AG$49,                              5*权重!AG$48+6*权重!AG$49+(数据!AQ624-12)*权重!AG$51              )
 )</f>
        <v>17.8</v>
      </c>
      <c r="AR624" s="16">
        <f>IF( 数据!AR624&lt;=6,(数据!AR624-1)*权重!AH$48,              IF(数据!AR624&lt;=12, 5*权重!AH$48+(数据!AR624-6)*权重!AH$49,                              5*权重!AH$48+6*权重!AH$49+(数据!AR624-12)*权重!AH$51              )
 )</f>
        <v>13.399999999999999</v>
      </c>
      <c r="AS624" s="16">
        <f>IF( 数据!AS624&lt;=6,(数据!AS624-1)*权重!AI$48,              IF(数据!AS624&lt;=12, 5*权重!AI$48+(数据!AS624-6)*权重!AI$49,                              5*权重!AI$48+6*权重!AI$49+(数据!AS624-12)*权重!AI$51              )
 )</f>
        <v>8.5500000000000007</v>
      </c>
      <c r="AT624" s="16">
        <f>IF( 数据!AT624&lt;=6,(数据!AT624-1)*权重!AJ$48,              IF(数据!AT624&lt;=12, 5*权重!AJ$48+(数据!AT624-6)*权重!AJ$49,                              5*权重!AJ$48+6*权重!AJ$49+(数据!AT624-12)*权重!AJ$51              )
 )</f>
        <v>86.5</v>
      </c>
      <c r="AU624" s="16">
        <f>IF( 数据!AU624&lt;=6,(数据!AU624-1)*权重!AK$48,              IF(数据!AU624&lt;=12, 5*权重!AK$48+(数据!AU624-6)*权重!AK$49,                              5*权重!AK$48+6*权重!AK$49+(数据!AU624-12)*权重!AK$51              )
 )</f>
        <v>13.899999999999999</v>
      </c>
      <c r="AV624" s="16">
        <f>IF( 数据!AV624&lt;=6,(数据!AV624-1)*权重!AL$48,              IF(数据!AV624&lt;=10, 5*权重!AL$48+(数据!AV624-4)*权重!AL$50,                              5*权重!AL$48+4*权重!AL$50+(数据!AV624-10)*权重!AL$52              )  )</f>
        <v>3.8250000000000002</v>
      </c>
      <c r="AW624" s="16">
        <f>IF( 数据!AW624&lt;=6,(数据!AW624-1)*权重!AM$48,              IF(数据!AW624&lt;=10, 5*权重!AM$48+(数据!AW624-4)*权重!AM$50,                              5*权重!AM$48+4*权重!AM$50+(数据!AW624-10)*权重!AM$52              )  )</f>
        <v>4.2</v>
      </c>
      <c r="AX624" s="16">
        <f>IF( 数据!AX624&lt;=6,(数据!AX624-1)*权重!AN$48,              IF(数据!AX624&lt;=10, 5*权重!AN$48+(数据!AX624-4)*权重!AN$50,                              5*权重!AN$48+4*权重!AN$50+(数据!AX624-10)*权重!AN$52              )  )</f>
        <v>24.587499999999999</v>
      </c>
      <c r="AY624" s="8">
        <v>3</v>
      </c>
      <c r="AZ624" s="8">
        <v>2</v>
      </c>
      <c r="BA624" s="8">
        <v>3</v>
      </c>
      <c r="BB624" s="8">
        <v>1</v>
      </c>
      <c r="BC624" s="8">
        <v>2</v>
      </c>
      <c r="BD624" s="8">
        <v>2</v>
      </c>
      <c r="BE624" s="8">
        <v>3</v>
      </c>
      <c r="BF624" s="8">
        <v>3</v>
      </c>
      <c r="BG624" s="8">
        <v>3</v>
      </c>
      <c r="BH624" s="8">
        <v>1</v>
      </c>
      <c r="BI624" s="8">
        <v>2</v>
      </c>
      <c r="BJ624" s="8" t="s">
        <v>26</v>
      </c>
      <c r="BK624" s="8" t="s">
        <v>20</v>
      </c>
      <c r="BL624" s="8">
        <v>14</v>
      </c>
      <c r="BM624" s="8" t="s">
        <v>26</v>
      </c>
      <c r="BN624" s="8"/>
      <c r="BO624" s="8">
        <v>1</v>
      </c>
      <c r="BP624" s="34">
        <v>47664</v>
      </c>
      <c r="BQ624" s="8" t="s">
        <v>21</v>
      </c>
      <c r="BR624" s="8" t="s">
        <v>156</v>
      </c>
    </row>
    <row r="625" spans="1:70" ht="15.5" thickBot="1" x14ac:dyDescent="0.35">
      <c r="A625" s="8" t="s">
        <v>26</v>
      </c>
      <c r="B625" s="16">
        <f t="shared" si="24"/>
        <v>383.86583333333334</v>
      </c>
      <c r="C625" s="8" t="s">
        <v>988</v>
      </c>
      <c r="D625" s="8" t="s">
        <v>154</v>
      </c>
      <c r="E625" s="33">
        <v>1</v>
      </c>
      <c r="F625" s="8">
        <v>0</v>
      </c>
      <c r="G625" s="8" t="s">
        <v>19</v>
      </c>
      <c r="H625" s="8" t="s">
        <v>221</v>
      </c>
      <c r="I625" s="8">
        <v>29</v>
      </c>
      <c r="J625" s="8">
        <v>131</v>
      </c>
      <c r="K625" s="8">
        <v>140</v>
      </c>
      <c r="L625" s="16">
        <f>IF( 数据!L625&lt;=6,(数据!L625-1)*权重!B$48,              IF(数据!L625&lt;=12, 5*权重!B$48+(数据!L625-6)*权重!B$49,                              5*权重!B$48+6*权重!B$49+(数据!L625-12)*权重!B$51              )
 )</f>
        <v>3.9333333333333331</v>
      </c>
      <c r="M625" s="16">
        <f>IF( 数据!M625&lt;=6,(数据!M625-1)*权重!C$48,              IF(数据!M625&lt;=12, 5*权重!C$48+(数据!M625-6)*权重!C$49,                              5*权重!C$48+6*权重!C$49+(数据!M625-12)*权重!C$51              )
 )</f>
        <v>0.90000000000000013</v>
      </c>
      <c r="N625" s="16">
        <f>IF( 数据!N625&lt;=6,(数据!N625-1)*权重!D$48,              IF(数据!N625&lt;=12, 5*权重!D$48+(数据!N625-6)*权重!D$49,                              5*权重!D$48+6*权重!D$49+(数据!N625-12)*权重!D$51              )
 )</f>
        <v>0.27</v>
      </c>
      <c r="O625" s="16">
        <f>IF( 数据!O625&lt;=6,(数据!O625-1)*权重!E$48,              IF(数据!O625&lt;=12, 5*权重!E$48+(数据!O625-6)*权重!E$49,                              5*权重!E$48+6*权重!E$49+(数据!O625-12)*权重!E$51              )
 )</f>
        <v>0</v>
      </c>
      <c r="P625" s="16">
        <f>IF( 数据!P625&lt;=6,(数据!P625-1)*权重!F$48,              IF(数据!P625&lt;=12, 5*权重!F$48+(数据!P625-6)*权重!F$49,                              5*权重!F$48+6*权重!F$49+(数据!P625-12)*权重!F$51              )
 )</f>
        <v>-3.4999999999999996</v>
      </c>
      <c r="Q625" s="16">
        <f>IF( 数据!Q625&lt;=6,(数据!Q625-1)*权重!G$48,              IF(数据!Q625&lt;=12, 5*权重!G$48+(数据!Q625-6)*权重!G$49,                              5*权重!G$48+6*权重!G$49+(数据!Q625-12)*权重!G$51              )
 )</f>
        <v>0</v>
      </c>
      <c r="R625" s="16">
        <f>IF( 数据!R625&lt;=6,(数据!R625-1)*权重!H$48,              IF(数据!R625&lt;=12, 5*权重!H$48+(数据!R625-6)*权重!H$49,                              5*权重!H$48+6*权重!H$49+(数据!R625-12)*权重!H$51              )
 )</f>
        <v>0</v>
      </c>
      <c r="S625" s="16">
        <f>IF( 数据!S625&lt;=6,(数据!S625-1)*权重!I$48,              IF(数据!S625&lt;=12, 5*权重!I$48+(数据!S625-6)*权重!I$49,                              5*权重!I$48+6*权重!I$49+(数据!S625-12)*权重!I$51              )
 )</f>
        <v>15.2</v>
      </c>
      <c r="T625" s="16">
        <f>IF( 数据!T625&lt;=6,(数据!T625-1)*权重!J$48,              IF(数据!T625&lt;=12, 5*权重!J$48+(数据!T625-6)*权重!J$49,                              5*权重!J$48+6*权重!J$49+(数据!T625-12)*权重!J$51              )
 )</f>
        <v>0.79999999999999982</v>
      </c>
      <c r="U625" s="16">
        <f>IF( 数据!U625&lt;=6,(数据!U625-1)*权重!K$48,              IF(数据!U625&lt;=12, 5*权重!K$48+(数据!U625-6)*权重!K$49,                              5*权重!K$48+6*权重!K$49+(数据!U625-12)*权重!K$51              )
 )</f>
        <v>0</v>
      </c>
      <c r="V625" s="16">
        <f>IF( 数据!V625&lt;=6,(数据!V625-1)*权重!L$48,              IF(数据!V625&lt;=12, 5*权重!L$48+(数据!V625-6)*权重!L$49,                              5*权重!L$48+6*权重!L$49+(数据!V625-12)*权重!L$51              )
 )</f>
        <v>5.3000000000000007</v>
      </c>
      <c r="W625" s="16">
        <f>IF( 数据!W625&lt;=6,(数据!W625-1)*权重!M$48,              IF(数据!W625&lt;=12, 5*权重!M$48+(数据!W625-6)*权重!M$49,                              5*权重!M$48+6*权重!M$49+(数据!W625-12)*权重!M$51              )
 )</f>
        <v>0.76666666666666661</v>
      </c>
      <c r="X625" s="16">
        <f>IF( 数据!X625&lt;=6,(数据!X625-1)*权重!N$48,              IF(数据!X625&lt;=12, 5*权重!N$48+(数据!X625-6)*权重!N$49,                              5*权重!N$48+6*权重!N$49+(数据!X625-12)*权重!N$51              )
 )</f>
        <v>2.1333333333333333</v>
      </c>
      <c r="Y625" s="16">
        <f>IF( 数据!Y625&lt;=6,(数据!Y625-1)*权重!O$48,              IF(数据!Y625&lt;=12, 5*权重!O$48+(数据!Y625-6)*权重!O$49,                              5*权重!O$48+6*权重!O$49+(数据!Y625-12)*权重!O$51              )
 )</f>
        <v>1.2833333333333332</v>
      </c>
      <c r="Z625" s="16">
        <f>IF( 数据!Z625&lt;=6,(数据!Z625-1)*权重!P$48,              IF(数据!Z625&lt;=10, 5*权重!P$48+(数据!Z625-4)*权重!P$50,                              5*权重!P$48+4*权重!P$50+(数据!Z625-10)*权重!P$52              )  )</f>
        <v>-1.7250000000000001</v>
      </c>
      <c r="AA625" s="16">
        <f>IF( 数据!AA625&lt;=6,(数据!AA625-1)*权重!Q$48,              IF(数据!AA625&lt;=12, 5*权重!Q$48+(数据!AA625-6)*权重!Q$49,                              5*权重!Q$48+6*权重!Q$49+(数据!AA625-12)*权重!Q$51              )
 )</f>
        <v>5.833333333333333</v>
      </c>
      <c r="AB625" s="16">
        <f>IF( 数据!AB625&lt;=6,(数据!AB625-1)*权重!R$48,              IF(数据!AB625&lt;=10, 5*权重!R$48+(数据!AB625-4)*权重!R$50,                              5*权重!R$48+4*权重!R$50+(数据!AB625-10)*权重!R$52              )  )</f>
        <v>58.25</v>
      </c>
      <c r="AC625" s="16">
        <f>IF( 数据!AC625&lt;=6,(数据!AC625-1)*权重!S$48,              IF(数据!AC625&lt;=12, 5*权重!S$48+(数据!AC625-6)*权重!S$49,                              5*权重!S$48+6*权重!S$49+(数据!AC625-12)*权重!S$51              )
 )</f>
        <v>20.183333333333334</v>
      </c>
      <c r="AD625" s="16">
        <f>IF( 数据!AD625&lt;=6,(数据!AD625-1)*权重!T$48,              IF(数据!AD625&lt;=12, 5*权重!T$48+(数据!AD625-6)*权重!T$49,                              5*权重!T$48+6*权重!T$49+(数据!AD625-12)*权重!T$51              )
 )</f>
        <v>-0.86666666666666625</v>
      </c>
      <c r="AE625" s="16">
        <f>IF( 数据!AE625&lt;=6,(数据!AE625-1)*权重!U$48,              IF(数据!AE625&lt;=10, 5*权重!U$48+(数据!AE625-4)*权重!U$50,                              5*权重!U$48+4*权重!U$50+(数据!AE625-10)*权重!U$52              )  )</f>
        <v>-1.3999999999999995</v>
      </c>
      <c r="AF625" s="16">
        <f>IF( 数据!AF625&lt;=6,(数据!AF625-1)*权重!V$48,              IF(数据!AF625&lt;=10, 5*权重!V$48+(数据!AF625-4)*权重!V$50,                              5*权重!V$48+4*权重!V$50+(数据!AF625-10)*权重!V$52              )  )</f>
        <v>6.3000000000000007</v>
      </c>
      <c r="AG625" s="16">
        <f>IF( 数据!AG625&lt;=6,(数据!AG625-1)*权重!W$48,              IF(数据!AG625&lt;=12, 5*权重!W$48+(数据!AG625-6)*权重!W$49,                              5*权重!W$48+6*权重!W$49+(数据!AG625-12)*权重!W$51              )
 )</f>
        <v>3.3</v>
      </c>
      <c r="AH625" s="16">
        <f>IF( 数据!AH625&lt;=6,(数据!AH625-1)*权重!X$48,              IF(数据!AH625&lt;=10, 5*权重!X$48+(数据!AH625-4)*权重!X$50,                              5*权重!X$48+4*权重!X$50+(数据!AH625-10)*权重!X$52              )  )</f>
        <v>0.17500000000000004</v>
      </c>
      <c r="AI625" s="16">
        <f>IF( 数据!AI625&lt;=6,(数据!AI625-1)*权重!Y$48,              IF(数据!AI625&lt;=12, 5*权重!Y$48+(数据!AI625-6)*权重!Y$49,                              5*权重!Y$48+6*权重!Y$49+(数据!AI625-12)*权重!Y$51              )
 )</f>
        <v>0.26666666666666666</v>
      </c>
      <c r="AJ625" s="16">
        <f>IF( 数据!AJ625&lt;=6,(数据!AJ625-1)*权重!Z$48,              IF(数据!AJ625&lt;=10, 5*权重!Z$48+(数据!AJ625-4)*权重!Z$50,                              5*权重!Z$48+4*权重!Z$50+(数据!AJ625-10)*权重!Z$52              )  )</f>
        <v>9.25</v>
      </c>
      <c r="AK625" s="16">
        <f>IF( 数据!AK625&lt;=6,(数据!AK625-1)*权重!AA$48,              IF(数据!AK625&lt;=10, 5*权重!AA$48+(数据!AK625-4)*权重!AA$50,                              5*权重!AA$48+4*权重!AA$50+(数据!AK625-10)*权重!AA$52              )  )</f>
        <v>-0.92500000000000004</v>
      </c>
      <c r="AL625" s="16">
        <f>IF( 数据!AL625&lt;=6,(数据!AL625-1)*权重!AB$48,              IF(数据!AL625&lt;=12, 5*权重!AB$48+(数据!AL625-6)*权重!AB$49,                              5*权重!AB$48+6*权重!AB$49+(数据!AL625-12)*权重!AB$51              )
 )</f>
        <v>14.4</v>
      </c>
      <c r="AM625" s="16">
        <f>IF( 数据!AM625&lt;=6,(数据!AM625-1)*权重!AC$48,              IF(数据!AM625&lt;=12, 5*权重!AC$48+(数据!AM625-6)*权重!AC$49,                              5*权重!AC$48+6*权重!AC$49+(数据!AM625-12)*权重!AC$51              )
 )</f>
        <v>9.2333333333333343</v>
      </c>
      <c r="AN625" s="16">
        <f>IF( 数据!AN625&lt;=6,(数据!AN625-1)*权重!AD$48,              IF(数据!AN625&lt;=12, 5*权重!AD$48+(数据!AN625-6)*权重!AD$49,                              5*权重!AD$48+6*权重!AD$49+(数据!AN625-12)*权重!AD$51              )
 )</f>
        <v>67.875</v>
      </c>
      <c r="AO625" s="16">
        <f>IF( 数据!AO625&lt;=6,(数据!AO625-1)*权重!AE$48,              IF(数据!AO625&lt;=12, 5*权重!AE$48+(数据!AO625-6)*权重!AE$49,                              5*权重!AE$48+6*权重!AE$49+(数据!AO625-12)*权重!AE$51              )
 )</f>
        <v>8.3500000000000014</v>
      </c>
      <c r="AP625" s="16">
        <f>IF( 数据!AP625&lt;=6,(数据!AP625-1)*权重!AF$48,              IF(数据!AP625&lt;=12, 5*权重!AF$48+(数据!AP625-6)*权重!AF$49,                              5*权重!AF$48+6*权重!AF$49+(数据!AP625-12)*权重!AF$51              )
 )</f>
        <v>15.433333333333334</v>
      </c>
      <c r="AQ625" s="16">
        <f>IF( 数据!AQ625&lt;=6,(数据!AQ625-1)*权重!AG$48,              IF(数据!AQ625&lt;=12, 5*权重!AG$48+(数据!AQ625-6)*权重!AG$49,                              5*权重!AG$48+6*权重!AG$49+(数据!AQ625-12)*权重!AG$51              )
 )</f>
        <v>19.866666666666667</v>
      </c>
      <c r="AR625" s="16">
        <f>IF( 数据!AR625&lt;=6,(数据!AR625-1)*权重!AH$48,              IF(数据!AR625&lt;=12, 5*权重!AH$48+(数据!AR625-6)*权重!AH$49,                              5*权重!AH$48+6*权重!AH$49+(数据!AR625-12)*权重!AH$51              )
 )</f>
        <v>14.566666666666665</v>
      </c>
      <c r="AS625" s="16">
        <f>IF( 数据!AS625&lt;=6,(数据!AS625-1)*权重!AI$48,              IF(数据!AS625&lt;=12, 5*权重!AI$48+(数据!AS625-6)*权重!AI$49,                              5*权重!AI$48+6*权重!AI$49+(数据!AS625-12)*权重!AI$51              )
 )</f>
        <v>4.416666666666667</v>
      </c>
      <c r="AT625" s="16">
        <f>IF( 数据!AT625&lt;=6,(数据!AT625-1)*权重!AJ$48,              IF(数据!AT625&lt;=12, 5*权重!AJ$48+(数据!AT625-6)*权重!AJ$49,                              5*权重!AJ$48+6*权重!AJ$49+(数据!AT625-12)*权重!AJ$51              )
 )</f>
        <v>60.770833333333343</v>
      </c>
      <c r="AU625" s="16">
        <f>IF( 数据!AU625&lt;=6,(数据!AU625-1)*权重!AK$48,              IF(数据!AU625&lt;=12, 5*权重!AK$48+(数据!AU625-6)*权重!AK$49,                              5*权重!AK$48+6*权重!AK$49+(数据!AU625-12)*权重!AK$51              )
 )</f>
        <v>14.799999999999999</v>
      </c>
      <c r="AV625" s="16">
        <f>IF( 数据!AV625&lt;=6,(数据!AV625-1)*权重!AL$48,              IF(数据!AV625&lt;=10, 5*权重!AL$48+(数据!AV625-4)*权重!AL$50,                              5*权重!AL$48+4*权重!AL$50+(数据!AV625-10)*权重!AL$52              )  )</f>
        <v>3.4</v>
      </c>
      <c r="AW625" s="16">
        <f>IF( 数据!AW625&lt;=6,(数据!AW625-1)*权重!AM$48,              IF(数据!AW625&lt;=10, 5*权重!AM$48+(数据!AW625-4)*权重!AM$50,                              5*权重!AM$48+4*权重!AM$50+(数据!AW625-10)*权重!AM$52              )  )</f>
        <v>2.95</v>
      </c>
      <c r="AX625" s="16">
        <f>IF( 数据!AX625&lt;=6,(数据!AX625-1)*权重!AN$48,              IF(数据!AX625&lt;=10, 5*权重!AN$48+(数据!AX625-4)*权重!AN$50,                              5*权重!AN$48+4*权重!AN$50+(数据!AX625-10)*权重!AN$52              )  )</f>
        <v>22.074999999999999</v>
      </c>
      <c r="AY625" s="8">
        <v>3</v>
      </c>
      <c r="AZ625" s="8">
        <v>1</v>
      </c>
      <c r="BA625" s="8">
        <v>3</v>
      </c>
      <c r="BB625" s="8">
        <v>2</v>
      </c>
      <c r="BC625" s="8">
        <v>2</v>
      </c>
      <c r="BD625" s="8">
        <v>3</v>
      </c>
      <c r="BE625" s="8">
        <v>2</v>
      </c>
      <c r="BF625" s="8">
        <v>1</v>
      </c>
      <c r="BG625" s="8">
        <v>1</v>
      </c>
      <c r="BH625" s="8">
        <v>4</v>
      </c>
      <c r="BI625" s="8">
        <v>2</v>
      </c>
      <c r="BJ625" s="8" t="s">
        <v>26</v>
      </c>
      <c r="BK625" s="8" t="s">
        <v>20</v>
      </c>
      <c r="BL625" s="8">
        <v>15</v>
      </c>
      <c r="BM625" s="8" t="s">
        <v>26</v>
      </c>
      <c r="BN625" s="8"/>
      <c r="BO625" s="8">
        <v>5</v>
      </c>
      <c r="BP625" s="34">
        <v>46568</v>
      </c>
      <c r="BQ625" s="8" t="s">
        <v>21</v>
      </c>
      <c r="BR625" s="8" t="s">
        <v>156</v>
      </c>
    </row>
    <row r="626" spans="1:70" ht="15.5" thickBot="1" x14ac:dyDescent="0.35">
      <c r="A626" s="8" t="s">
        <v>26</v>
      </c>
      <c r="B626" s="16">
        <f t="shared" si="24"/>
        <v>380.15749999999991</v>
      </c>
      <c r="C626" s="8" t="s">
        <v>989</v>
      </c>
      <c r="D626" s="8" t="s">
        <v>154</v>
      </c>
      <c r="E626" s="33">
        <v>1</v>
      </c>
      <c r="F626" s="8">
        <v>0</v>
      </c>
      <c r="G626" s="8" t="s">
        <v>19</v>
      </c>
      <c r="H626" s="8" t="s">
        <v>31</v>
      </c>
      <c r="I626" s="8">
        <v>26</v>
      </c>
      <c r="J626" s="8">
        <v>126</v>
      </c>
      <c r="K626" s="8">
        <v>145</v>
      </c>
      <c r="L626" s="16">
        <f>IF( 数据!L626&lt;=6,(数据!L626-1)*权重!B$48,              IF(数据!L626&lt;=12, 5*权重!B$48+(数据!L626-6)*权重!B$49,                              5*权重!B$48+6*权重!B$49+(数据!L626-12)*权重!B$51              )
 )</f>
        <v>3.4666666666666668</v>
      </c>
      <c r="M626" s="16">
        <f>IF( 数据!M626&lt;=6,(数据!M626-1)*权重!C$48,              IF(数据!M626&lt;=12, 5*权重!C$48+(数据!M626-6)*权重!C$49,                              5*权重!C$48+6*权重!C$49+(数据!M626-12)*权重!C$51              )
 )</f>
        <v>0.90000000000000013</v>
      </c>
      <c r="N626" s="16">
        <f>IF( 数据!N626&lt;=6,(数据!N626-1)*权重!D$48,              IF(数据!N626&lt;=12, 5*权重!D$48+(数据!N626-6)*权重!D$49,                              5*权重!D$48+6*权重!D$49+(数据!N626-12)*权重!D$51              )
 )</f>
        <v>-0.82999999999999985</v>
      </c>
      <c r="O626" s="16">
        <f>IF( 数据!O626&lt;=6,(数据!O626-1)*权重!E$48,              IF(数据!O626&lt;=12, 5*权重!E$48+(数据!O626-6)*权重!E$49,                              5*权重!E$48+6*权重!E$49+(数据!O626-12)*权重!E$51              )
 )</f>
        <v>0</v>
      </c>
      <c r="P626" s="16">
        <f>IF( 数据!P626&lt;=6,(数据!P626-1)*权重!F$48,              IF(数据!P626&lt;=12, 5*权重!F$48+(数据!P626-6)*权重!F$49,                              5*权重!F$48+6*权重!F$49+(数据!P626-12)*权重!F$51              )
 )</f>
        <v>-3.1166666666666663</v>
      </c>
      <c r="Q626" s="16">
        <f>IF( 数据!Q626&lt;=6,(数据!Q626-1)*权重!G$48,              IF(数据!Q626&lt;=12, 5*权重!G$48+(数据!Q626-6)*权重!G$49,                              5*权重!G$48+6*权重!G$49+(数据!Q626-12)*权重!G$51              )
 )</f>
        <v>0</v>
      </c>
      <c r="R626" s="16">
        <f>IF( 数据!R626&lt;=6,(数据!R626-1)*权重!H$48,              IF(数据!R626&lt;=12, 5*权重!H$48+(数据!R626-6)*权重!H$49,                              5*权重!H$48+6*权重!H$49+(数据!R626-12)*权重!H$51              )
 )</f>
        <v>0</v>
      </c>
      <c r="S626" s="16">
        <f>IF( 数据!S626&lt;=6,(数据!S626-1)*权重!I$48,              IF(数据!S626&lt;=12, 5*权重!I$48+(数据!S626-6)*权重!I$49,                              5*权重!I$48+6*权重!I$49+(数据!S626-12)*权重!I$51              )
 )</f>
        <v>13.666666666666666</v>
      </c>
      <c r="T626" s="16">
        <f>IF( 数据!T626&lt;=6,(数据!T626-1)*权重!J$48,              IF(数据!T626&lt;=12, 5*权重!J$48+(数据!T626-6)*权重!J$49,                              5*权重!J$48+6*权重!J$49+(数据!T626-12)*权重!J$51              )
 )</f>
        <v>0.79999999999999982</v>
      </c>
      <c r="U626" s="16">
        <f>IF( 数据!U626&lt;=6,(数据!U626-1)*权重!K$48,              IF(数据!U626&lt;=12, 5*权重!K$48+(数据!U626-6)*权重!K$49,                              5*权重!K$48+6*权重!K$49+(数据!U626-12)*权重!K$51              )
 )</f>
        <v>0</v>
      </c>
      <c r="V626" s="16">
        <f>IF( 数据!V626&lt;=6,(数据!V626-1)*权重!L$48,              IF(数据!V626&lt;=12, 5*权重!L$48+(数据!V626-6)*权重!L$49,                              5*权重!L$48+6*权重!L$49+(数据!V626-12)*权重!L$51              )
 )</f>
        <v>5.3000000000000007</v>
      </c>
      <c r="W626" s="16">
        <f>IF( 数据!W626&lt;=6,(数据!W626-1)*权重!M$48,              IF(数据!W626&lt;=12, 5*权重!M$48+(数据!W626-6)*权重!M$49,                              5*权重!M$48+6*权重!M$49+(数据!W626-12)*权重!M$51              )
 )</f>
        <v>0.1333333333333333</v>
      </c>
      <c r="X626" s="16">
        <f>IF( 数据!X626&lt;=6,(数据!X626-1)*权重!N$48,              IF(数据!X626&lt;=12, 5*权重!N$48+(数据!X626-6)*权重!N$49,                              5*权重!N$48+6*权重!N$49+(数据!X626-12)*权重!N$51              )
 )</f>
        <v>2.7333333333333329</v>
      </c>
      <c r="Y626" s="16">
        <f>IF( 数据!Y626&lt;=6,(数据!Y626-1)*权重!O$48,              IF(数据!Y626&lt;=12, 5*权重!O$48+(数据!Y626-6)*权重!O$49,                              5*权重!O$48+6*权重!O$49+(数据!Y626-12)*权重!O$51              )
 )</f>
        <v>1.2833333333333332</v>
      </c>
      <c r="Z626" s="16">
        <f>IF( 数据!Z626&lt;=6,(数据!Z626-1)*权重!P$48,              IF(数据!Z626&lt;=10, 5*权重!P$48+(数据!Z626-4)*权重!P$50,                              5*权重!P$48+4*权重!P$50+(数据!Z626-10)*权重!P$52              )  )</f>
        <v>-1.85</v>
      </c>
      <c r="AA626" s="16">
        <f>IF( 数据!AA626&lt;=6,(数据!AA626-1)*权重!Q$48,              IF(数据!AA626&lt;=12, 5*权重!Q$48+(数据!AA626-6)*权重!Q$49,                              5*权重!Q$48+6*权重!Q$49+(数据!AA626-12)*权重!Q$51              )
 )</f>
        <v>5.166666666666667</v>
      </c>
      <c r="AB626" s="16">
        <f>IF( 数据!AB626&lt;=6,(数据!AB626-1)*权重!R$48,              IF(数据!AB626&lt;=10, 5*权重!R$48+(数据!AB626-4)*权重!R$50,                              5*权重!R$48+4*权重!R$50+(数据!AB626-10)*权重!R$52              )  )</f>
        <v>56</v>
      </c>
      <c r="AC626" s="16">
        <f>IF( 数据!AC626&lt;=6,(数据!AC626-1)*权重!S$48,              IF(数据!AC626&lt;=12, 5*权重!S$48+(数据!AC626-6)*权重!S$49,                              5*权重!S$48+6*权重!S$49+(数据!AC626-12)*权重!S$51              )
 )</f>
        <v>20.183333333333334</v>
      </c>
      <c r="AD626" s="16">
        <f>IF( 数据!AD626&lt;=6,(数据!AD626-1)*权重!T$48,              IF(数据!AD626&lt;=12, 5*权重!T$48+(数据!AD626-6)*权重!T$49,                              5*权重!T$48+6*权重!T$49+(数据!AD626-12)*权重!T$51              )
 )</f>
        <v>-1.2333333333333329</v>
      </c>
      <c r="AE626" s="16">
        <f>IF( 数据!AE626&lt;=6,(数据!AE626-1)*权重!U$48,              IF(数据!AE626&lt;=10, 5*权重!U$48+(数据!AE626-4)*权重!U$50,                              5*权重!U$48+4*权重!U$50+(数据!AE626-10)*权重!U$52              )  )</f>
        <v>-1.7999999999999994</v>
      </c>
      <c r="AF626" s="16">
        <f>IF( 数据!AF626&lt;=6,(数据!AF626-1)*权重!V$48,              IF(数据!AF626&lt;=10, 5*权重!V$48+(数据!AF626-4)*权重!V$50,                              5*权重!V$48+4*权重!V$50+(数据!AF626-10)*权重!V$52              )  )</f>
        <v>6.3000000000000007</v>
      </c>
      <c r="AG626" s="16">
        <f>IF( 数据!AG626&lt;=6,(数据!AG626-1)*权重!W$48,              IF(数据!AG626&lt;=12, 5*权重!W$48+(数据!AG626-6)*权重!W$49,                              5*权重!W$48+6*权重!W$49+(数据!AG626-12)*权重!W$51              )
 )</f>
        <v>3.75</v>
      </c>
      <c r="AH626" s="16">
        <f>IF( 数据!AH626&lt;=6,(数据!AH626-1)*权重!X$48,              IF(数据!AH626&lt;=10, 5*权重!X$48+(数据!AH626-4)*权重!X$50,                              5*权重!X$48+4*权重!X$50+(数据!AH626-10)*权重!X$52              )  )</f>
        <v>6.25E-2</v>
      </c>
      <c r="AI626" s="16">
        <f>IF( 数据!AI626&lt;=6,(数据!AI626-1)*权重!Y$48,              IF(数据!AI626&lt;=12, 5*权重!Y$48+(数据!AI626-6)*权重!Y$49,                              5*权重!Y$48+6*权重!Y$49+(数据!AI626-12)*权重!Y$51              )
 )</f>
        <v>0.1</v>
      </c>
      <c r="AJ626" s="16">
        <f>IF( 数据!AJ626&lt;=6,(数据!AJ626-1)*权重!Z$48,              IF(数据!AJ626&lt;=10, 5*权重!Z$48+(数据!AJ626-4)*权重!Z$50,                              5*权重!Z$48+4*权重!Z$50+(数据!AJ626-10)*权重!Z$52              )  )</f>
        <v>9.8375000000000004</v>
      </c>
      <c r="AK626" s="16">
        <f>IF( 数据!AK626&lt;=6,(数据!AK626-1)*权重!AA$48,              IF(数据!AK626&lt;=10, 5*权重!AA$48+(数据!AK626-4)*权重!AA$50,                              5*权重!AA$48+4*权重!AA$50+(数据!AK626-10)*权重!AA$52              )  )</f>
        <v>-0.92500000000000004</v>
      </c>
      <c r="AL626" s="16">
        <f>IF( 数据!AL626&lt;=6,(数据!AL626-1)*权重!AB$48,              IF(数据!AL626&lt;=12, 5*权重!AB$48+(数据!AL626-6)*权重!AB$49,                              5*权重!AB$48+6*权重!AB$49+(数据!AL626-12)*权重!AB$51              )
 )</f>
        <v>13.5</v>
      </c>
      <c r="AM626" s="16">
        <f>IF( 数据!AM626&lt;=6,(数据!AM626-1)*权重!AC$48,              IF(数据!AM626&lt;=12, 5*权重!AC$48+(数据!AM626-6)*权重!AC$49,                              5*权重!AC$48+6*权重!AC$49+(数据!AM626-12)*权重!AC$51              )
 )</f>
        <v>9.2333333333333343</v>
      </c>
      <c r="AN626" s="16">
        <f>IF( 数据!AN626&lt;=6,(数据!AN626-1)*权重!AD$48,              IF(数据!AN626&lt;=12, 5*权重!AD$48+(数据!AN626-6)*权重!AD$49,                              5*权重!AD$48+6*权重!AD$49+(数据!AN626-12)*权重!AD$51              )
 )</f>
        <v>60.666666666666664</v>
      </c>
      <c r="AO626" s="16">
        <f>IF( 数据!AO626&lt;=6,(数据!AO626-1)*权重!AE$48,              IF(数据!AO626&lt;=12, 5*权重!AE$48+(数据!AO626-6)*权重!AE$49,                              5*权重!AE$48+6*权重!AE$49+(数据!AO626-12)*权重!AE$51              )
 )</f>
        <v>17.7</v>
      </c>
      <c r="AP626" s="16">
        <f>IF( 数据!AP626&lt;=6,(数据!AP626-1)*权重!AF$48,              IF(数据!AP626&lt;=12, 5*权重!AF$48+(数据!AP626-6)*权重!AF$49,                              5*权重!AF$48+6*权重!AF$49+(数据!AP626-12)*权重!AF$51              )
 )</f>
        <v>14.466666666666667</v>
      </c>
      <c r="AQ626" s="16">
        <f>IF( 数据!AQ626&lt;=6,(数据!AQ626-1)*权重!AG$48,              IF(数据!AQ626&lt;=12, 5*权重!AG$48+(数据!AQ626-6)*权重!AG$49,                              5*权重!AG$48+6*权重!AG$49+(数据!AQ626-12)*权重!AG$51              )
 )</f>
        <v>18.316666666666666</v>
      </c>
      <c r="AR626" s="16">
        <f>IF( 数据!AR626&lt;=6,(数据!AR626-1)*权重!AH$48,              IF(数据!AR626&lt;=12, 5*权重!AH$48+(数据!AR626-6)*权重!AH$49,                              5*权重!AH$48+6*权重!AH$49+(数据!AR626-12)*权重!AH$51              )
 )</f>
        <v>13.399999999999999</v>
      </c>
      <c r="AS626" s="16">
        <f>IF( 数据!AS626&lt;=6,(数据!AS626-1)*权重!AI$48,              IF(数据!AS626&lt;=12, 5*权重!AI$48+(数据!AS626-6)*权重!AI$49,                              5*权重!AI$48+6*权重!AI$49+(数据!AS626-12)*权重!AI$51              )
 )</f>
        <v>6.6500000000000012</v>
      </c>
      <c r="AT626" s="16">
        <f>IF( 数据!AT626&lt;=6,(数据!AT626-1)*权重!AJ$48,              IF(数据!AT626&lt;=12, 5*权重!AJ$48+(数据!AT626-6)*权重!AJ$49,                              5*权重!AJ$48+6*权重!AJ$49+(数据!AT626-12)*权重!AJ$51              )
 )</f>
        <v>60.770833333333343</v>
      </c>
      <c r="AU626" s="16">
        <f>IF( 数据!AU626&lt;=6,(数据!AU626-1)*权重!AK$48,              IF(数据!AU626&lt;=12, 5*权重!AK$48+(数据!AU626-6)*权重!AK$49,                              5*权重!AK$48+6*权重!AK$49+(数据!AU626-12)*权重!AK$51              )
 )</f>
        <v>14.499999999999998</v>
      </c>
      <c r="AV626" s="16">
        <f>IF( 数据!AV626&lt;=6,(数据!AV626-1)*权重!AL$48,              IF(数据!AV626&lt;=10, 5*权重!AL$48+(数据!AV626-4)*权重!AL$50,                              5*权重!AL$48+4*权重!AL$50+(数据!AV626-10)*权重!AL$52              )  )</f>
        <v>3.8250000000000002</v>
      </c>
      <c r="AW626" s="16">
        <f>IF( 数据!AW626&lt;=6,(数据!AW626-1)*权重!AM$48,              IF(数据!AW626&lt;=10, 5*权重!AM$48+(数据!AW626-4)*权重!AM$50,                              5*权重!AM$48+4*权重!AM$50+(数据!AW626-10)*权重!AM$52              )  )</f>
        <v>3.45</v>
      </c>
      <c r="AX626" s="16">
        <f>IF( 数据!AX626&lt;=6,(数据!AX626-1)*权重!AN$48,              IF(数据!AX626&lt;=10, 5*权重!AN$48+(数据!AX626-4)*权重!AN$50,                              5*权重!AN$48+4*权重!AN$50+(数据!AX626-10)*权重!AN$52              )  )</f>
        <v>23.75</v>
      </c>
      <c r="AY626" s="8">
        <v>3</v>
      </c>
      <c r="AZ626" s="8">
        <v>3</v>
      </c>
      <c r="BA626" s="8">
        <v>2</v>
      </c>
      <c r="BB626" s="8">
        <v>3</v>
      </c>
      <c r="BC626" s="8">
        <v>1</v>
      </c>
      <c r="BD626" s="8">
        <v>1</v>
      </c>
      <c r="BE626" s="8">
        <v>3</v>
      </c>
      <c r="BF626" s="8">
        <v>4</v>
      </c>
      <c r="BG626" s="8">
        <v>3</v>
      </c>
      <c r="BH626" s="8">
        <v>1</v>
      </c>
      <c r="BI626" s="8">
        <v>1</v>
      </c>
      <c r="BJ626" s="8" t="s">
        <v>26</v>
      </c>
      <c r="BK626" s="8" t="s">
        <v>20</v>
      </c>
      <c r="BL626" s="8">
        <v>16</v>
      </c>
      <c r="BM626" s="8" t="s">
        <v>26</v>
      </c>
      <c r="BN626" s="8"/>
      <c r="BO626" s="8">
        <v>11</v>
      </c>
      <c r="BP626" s="34">
        <v>46568</v>
      </c>
      <c r="BQ626" s="8" t="s">
        <v>21</v>
      </c>
      <c r="BR626" s="8" t="s">
        <v>156</v>
      </c>
    </row>
    <row r="627" spans="1:70" ht="15.5" thickBot="1" x14ac:dyDescent="0.35">
      <c r="A627" s="8" t="s">
        <v>26</v>
      </c>
      <c r="B627" s="16">
        <f t="shared" si="24"/>
        <v>409.3775</v>
      </c>
      <c r="C627" s="8" t="s">
        <v>990</v>
      </c>
      <c r="D627" s="8" t="s">
        <v>154</v>
      </c>
      <c r="E627" s="33">
        <v>1</v>
      </c>
      <c r="F627" s="8">
        <v>0</v>
      </c>
      <c r="G627" s="8" t="s">
        <v>20</v>
      </c>
      <c r="H627" s="8" t="s">
        <v>735</v>
      </c>
      <c r="I627" s="8">
        <v>24</v>
      </c>
      <c r="J627" s="8">
        <v>130</v>
      </c>
      <c r="K627" s="8">
        <v>138</v>
      </c>
      <c r="L627" s="16">
        <f>IF( 数据!L627&lt;=6,(数据!L627-1)*权重!B$48,              IF(数据!L627&lt;=12, 5*权重!B$48+(数据!L627-6)*权重!B$49,                              5*权重!B$48+6*权重!B$49+(数据!L627-12)*权重!B$51              )
 )</f>
        <v>3</v>
      </c>
      <c r="M627" s="16">
        <f>IF( 数据!M627&lt;=6,(数据!M627-1)*权重!C$48,              IF(数据!M627&lt;=12, 5*权重!C$48+(数据!M627-6)*权重!C$49,                              5*权重!C$48+6*权重!C$49+(数据!M627-12)*权重!C$51              )
 )</f>
        <v>2.1</v>
      </c>
      <c r="N627" s="16">
        <f>IF( 数据!N627&lt;=6,(数据!N627-1)*权重!D$48,              IF(数据!N627&lt;=12, 5*权重!D$48+(数据!N627-6)*权重!D$49,                              5*权重!D$48+6*权重!D$49+(数据!N627-12)*权重!D$51              )
 )</f>
        <v>0.64</v>
      </c>
      <c r="O627" s="16">
        <f>IF( 数据!O627&lt;=6,(数据!O627-1)*权重!E$48,              IF(数据!O627&lt;=12, 5*权重!E$48+(数据!O627-6)*权重!E$49,                              5*权重!E$48+6*权重!E$49+(数据!O627-12)*权重!E$51              )
 )</f>
        <v>0</v>
      </c>
      <c r="P627" s="16">
        <f>IF( 数据!P627&lt;=6,(数据!P627-1)*权重!F$48,              IF(数据!P627&lt;=12, 5*权重!F$48+(数据!P627-6)*权重!F$49,                              5*权重!F$48+6*权重!F$49+(数据!P627-12)*权重!F$51              )
 )</f>
        <v>-2.3499999999999996</v>
      </c>
      <c r="Q627" s="16">
        <f>IF( 数据!Q627&lt;=6,(数据!Q627-1)*权重!G$48,              IF(数据!Q627&lt;=12, 5*权重!G$48+(数据!Q627-6)*权重!G$49,                              5*权重!G$48+6*权重!G$49+(数据!Q627-12)*权重!G$51              )
 )</f>
        <v>0</v>
      </c>
      <c r="R627" s="16">
        <f>IF( 数据!R627&lt;=6,(数据!R627-1)*权重!H$48,              IF(数据!R627&lt;=12, 5*权重!H$48+(数据!R627-6)*权重!H$49,                              5*权重!H$48+6*权重!H$49+(数据!R627-12)*权重!H$51              )
 )</f>
        <v>0</v>
      </c>
      <c r="S627" s="16">
        <f>IF( 数据!S627&lt;=6,(数据!S627-1)*权重!I$48,              IF(数据!S627&lt;=12, 5*权重!I$48+(数据!S627-6)*权重!I$49,                              5*权重!I$48+6*权重!I$49+(数据!S627-12)*权重!I$51              )
 )</f>
        <v>17.933333333333334</v>
      </c>
      <c r="T627" s="16">
        <f>IF( 数据!T627&lt;=6,(数据!T627-1)*权重!J$48,              IF(数据!T627&lt;=12, 5*权重!J$48+(数据!T627-6)*权重!J$49,                              5*权重!J$48+6*权重!J$49+(数据!T627-12)*权重!J$51              )
 )</f>
        <v>3.5</v>
      </c>
      <c r="U627" s="16">
        <f>IF( 数据!U627&lt;=6,(数据!U627-1)*权重!K$48,              IF(数据!U627&lt;=12, 5*权重!K$48+(数据!U627-6)*权重!K$49,                              5*权重!K$48+6*权重!K$49+(数据!U627-12)*权重!K$51              )
 )</f>
        <v>0</v>
      </c>
      <c r="V627" s="16">
        <f>IF( 数据!V627&lt;=6,(数据!V627-1)*权重!L$48,              IF(数据!V627&lt;=12, 5*权重!L$48+(数据!V627-6)*权重!L$49,                              5*权重!L$48+6*权重!L$49+(数据!V627-12)*权重!L$51              )
 )</f>
        <v>7.5000000000000009</v>
      </c>
      <c r="W627" s="16">
        <f>IF( 数据!W627&lt;=6,(数据!W627-1)*权重!M$48,              IF(数据!W627&lt;=12, 5*权重!M$48+(数据!W627-6)*权重!M$49,                              5*权重!M$48+6*权重!M$49+(数据!W627-12)*权重!M$51              )
 )</f>
        <v>0.1333333333333333</v>
      </c>
      <c r="X627" s="16">
        <f>IF( 数据!X627&lt;=6,(数据!X627-1)*权重!N$48,              IF(数据!X627&lt;=12, 5*权重!N$48+(数据!X627-6)*权重!N$49,                              5*权重!N$48+6*权重!N$49+(数据!X627-12)*权重!N$51              )
 )</f>
        <v>1.7999999999999998</v>
      </c>
      <c r="Y627" s="16">
        <f>IF( 数据!Y627&lt;=6,(数据!Y627-1)*权重!O$48,              IF(数据!Y627&lt;=12, 5*权重!O$48+(数据!Y627-6)*权重!O$49,                              5*权重!O$48+6*权重!O$49+(数据!Y627-12)*权重!O$51              )
 )</f>
        <v>1.7</v>
      </c>
      <c r="Z627" s="16">
        <f>IF( 数据!Z627&lt;=6,(数据!Z627-1)*权重!P$48,              IF(数据!Z627&lt;=10, 5*权重!P$48+(数据!Z627-4)*权重!P$50,                              5*权重!P$48+4*权重!P$50+(数据!Z627-10)*权重!P$52              )  )</f>
        <v>-0.90000000000000013</v>
      </c>
      <c r="AA627" s="16">
        <f>IF( 数据!AA627&lt;=6,(数据!AA627-1)*权重!Q$48,              IF(数据!AA627&lt;=12, 5*权重!Q$48+(数据!AA627-6)*权重!Q$49,                              5*权重!Q$48+6*权重!Q$49+(数据!AA627-12)*权重!Q$51              )
 )</f>
        <v>7.1</v>
      </c>
      <c r="AB627" s="16">
        <f>IF( 数据!AB627&lt;=6,(数据!AB627-1)*权重!R$48,              IF(数据!AB627&lt;=10, 5*权重!R$48+(数据!AB627-4)*权重!R$50,                              5*权重!R$48+4*权重!R$50+(数据!AB627-10)*权重!R$52              )  )</f>
        <v>57.400000000000006</v>
      </c>
      <c r="AC627" s="16">
        <f>IF( 数据!AC627&lt;=6,(数据!AC627-1)*权重!S$48,              IF(数据!AC627&lt;=12, 5*权重!S$48+(数据!AC627-6)*权重!S$49,                              5*权重!S$48+6*权重!S$49+(数据!AC627-12)*权重!S$51              )
 )</f>
        <v>18.75</v>
      </c>
      <c r="AD627" s="16">
        <f>IF( 数据!AD627&lt;=6,(数据!AD627-1)*权重!T$48,              IF(数据!AD627&lt;=12, 5*权重!T$48+(数据!AD627-6)*权重!T$49,                              5*权重!T$48+6*权重!T$49+(数据!AD627-12)*权重!T$51              )
 )</f>
        <v>-1.2333333333333329</v>
      </c>
      <c r="AE627" s="16">
        <f>IF( 数据!AE627&lt;=6,(数据!AE627-1)*权重!U$48,              IF(数据!AE627&lt;=10, 5*权重!U$48+(数据!AE627-4)*权重!U$50,                              5*权重!U$48+4*权重!U$50+(数据!AE627-10)*权重!U$52              )  )</f>
        <v>-3.2749999999999995</v>
      </c>
      <c r="AF627" s="16">
        <f>IF( 数据!AF627&lt;=6,(数据!AF627-1)*权重!V$48,              IF(数据!AF627&lt;=10, 5*权重!V$48+(数据!AF627-4)*权重!V$50,                              5*权重!V$48+4*权重!V$50+(数据!AF627-10)*权重!V$52              )  )</f>
        <v>5.4</v>
      </c>
      <c r="AG627" s="16">
        <f>IF( 数据!AG627&lt;=6,(数据!AG627-1)*权重!W$48,              IF(数据!AG627&lt;=12, 5*权重!W$48+(数据!AG627-6)*权重!W$49,                              5*权重!W$48+6*权重!W$49+(数据!AG627-12)*权重!W$51              )
 )</f>
        <v>3.3</v>
      </c>
      <c r="AH627" s="16">
        <f>IF( 数据!AH627&lt;=6,(数据!AH627-1)*权重!X$48,              IF(数据!AH627&lt;=10, 5*权重!X$48+(数据!AH627-4)*权重!X$50,                              5*权重!X$48+4*权重!X$50+(数据!AH627-10)*权重!X$52              )  )</f>
        <v>-0.38750000000000001</v>
      </c>
      <c r="AI627" s="16">
        <f>IF( 数据!AI627&lt;=6,(数据!AI627-1)*权重!Y$48,              IF(数据!AI627&lt;=12, 5*权重!Y$48+(数据!AI627-6)*权重!Y$49,                              5*权重!Y$48+6*权重!Y$49+(数据!AI627-12)*权重!Y$51              )
 )</f>
        <v>0.53333333333333333</v>
      </c>
      <c r="AJ627" s="16">
        <f>IF( 数据!AJ627&lt;=6,(数据!AJ627-1)*权重!Z$48,              IF(数据!AJ627&lt;=10, 5*权重!Z$48+(数据!AJ627-4)*权重!Z$50,                              5*权重!Z$48+4*权重!Z$50+(数据!AJ627-10)*权重!Z$52              )  )</f>
        <v>6.9</v>
      </c>
      <c r="AK627" s="16">
        <f>IF( 数据!AK627&lt;=6,(数据!AK627-1)*权重!AA$48,              IF(数据!AK627&lt;=10, 5*权重!AA$48+(数据!AK627-4)*权重!AA$50,                              5*权重!AA$48+4*权重!AA$50+(数据!AK627-10)*权重!AA$52              )  )</f>
        <v>-0.2</v>
      </c>
      <c r="AL627" s="16">
        <f>IF( 数据!AL627&lt;=6,(数据!AL627-1)*权重!AB$48,              IF(数据!AL627&lt;=12, 5*权重!AB$48+(数据!AL627-6)*权重!AB$49,                              5*权重!AB$48+6*权重!AB$49+(数据!AL627-12)*权重!AB$51              )
 )</f>
        <v>13.5</v>
      </c>
      <c r="AM627" s="16">
        <f>IF( 数据!AM627&lt;=6,(数据!AM627-1)*权重!AC$48,              IF(数据!AM627&lt;=12, 5*权重!AC$48+(数据!AM627-6)*权重!AC$49,                              5*权重!AC$48+6*权重!AC$49+(数据!AM627-12)*权重!AC$51              )
 )</f>
        <v>9.2333333333333343</v>
      </c>
      <c r="AN627" s="16">
        <f>IF( 数据!AN627&lt;=6,(数据!AN627-1)*权重!AD$48,              IF(数据!AN627&lt;=12, 5*权重!AD$48+(数据!AN627-6)*权重!AD$49,                              5*权重!AD$48+6*权重!AD$49+(数据!AN627-12)*权重!AD$51              )
 )</f>
        <v>67.875</v>
      </c>
      <c r="AO627" s="16">
        <f>IF( 数据!AO627&lt;=6,(数据!AO627-1)*权重!AE$48,              IF(数据!AO627&lt;=12, 5*权重!AE$48+(数据!AO627-6)*权重!AE$49,                              5*权重!AE$48+6*权重!AE$49+(数据!AO627-12)*权重!AE$51              )
 )</f>
        <v>17.7</v>
      </c>
      <c r="AP627" s="16">
        <f>IF( 数据!AP627&lt;=6,(数据!AP627-1)*权重!AF$48,              IF(数据!AP627&lt;=12, 5*权重!AF$48+(数据!AP627-6)*权重!AF$49,                              5*权重!AF$48+6*权重!AF$49+(数据!AP627-12)*权重!AF$51              )
 )</f>
        <v>16.399999999999999</v>
      </c>
      <c r="AQ627" s="16">
        <f>IF( 数据!AQ627&lt;=6,(数据!AQ627-1)*权重!AG$48,              IF(数据!AQ627&lt;=12, 5*权重!AG$48+(数据!AQ627-6)*权重!AG$49,                              5*权重!AG$48+6*权重!AG$49+(数据!AQ627-12)*权重!AG$51              )
 )</f>
        <v>18.316666666666666</v>
      </c>
      <c r="AR627" s="16">
        <f>IF( 数据!AR627&lt;=6,(数据!AR627-1)*权重!AH$48,              IF(数据!AR627&lt;=12, 5*权重!AH$48+(数据!AR627-6)*权重!AH$49,                              5*权重!AH$48+6*权重!AH$49+(数据!AR627-12)*权重!AH$51              )
 )</f>
        <v>15.733333333333333</v>
      </c>
      <c r="AS627" s="16">
        <f>IF( 数据!AS627&lt;=6,(数据!AS627-1)*权重!AI$48,              IF(数据!AS627&lt;=12, 5*权重!AI$48+(数据!AS627-6)*权重!AI$49,                              5*权重!AI$48+6*权重!AI$49+(数据!AS627-12)*权重!AI$51              )
 )</f>
        <v>5.7000000000000011</v>
      </c>
      <c r="AT627" s="16">
        <f>IF( 数据!AT627&lt;=6,(数据!AT627-1)*权重!AJ$48,              IF(数据!AT627&lt;=12, 5*权重!AJ$48+(数据!AT627-6)*权重!AJ$49,                              5*权重!AJ$48+6*权重!AJ$49+(数据!AT627-12)*权重!AJ$51              )
 )</f>
        <v>71.875</v>
      </c>
      <c r="AU627" s="16">
        <f>IF( 数据!AU627&lt;=6,(数据!AU627-1)*权重!AK$48,              IF(数据!AU627&lt;=12, 5*权重!AK$48+(数据!AU627-6)*权重!AK$49,                              5*权重!AK$48+6*权重!AK$49+(数据!AU627-12)*权重!AK$51              )
 )</f>
        <v>14.2</v>
      </c>
      <c r="AV627" s="16">
        <f>IF( 数据!AV627&lt;=6,(数据!AV627-1)*权重!AL$48,              IF(数据!AV627&lt;=10, 5*权重!AL$48+(数据!AV627-4)*权重!AL$50,                              5*权重!AL$48+4*权重!AL$50+(数据!AV627-10)*权重!AL$52              )  )</f>
        <v>2.2999999999999998</v>
      </c>
      <c r="AW627" s="16">
        <f>IF( 数据!AW627&lt;=6,(数据!AW627-1)*权重!AM$48,              IF(数据!AW627&lt;=10, 5*权重!AM$48+(数据!AW627-4)*权重!AM$50,                              5*权重!AM$48+4*权重!AM$50+(数据!AW627-10)*权重!AM$52              )  )</f>
        <v>3.45</v>
      </c>
      <c r="AX627" s="16">
        <f>IF( 数据!AX627&lt;=6,(数据!AX627-1)*权重!AN$48,              IF(数据!AX627&lt;=10, 5*权重!AN$48+(数据!AX627-4)*权重!AN$50,                              5*权重!AN$48+4*权重!AN$50+(数据!AX627-10)*权重!AN$52              )  )</f>
        <v>23.75</v>
      </c>
      <c r="AY627" s="8">
        <v>3</v>
      </c>
      <c r="AZ627" s="8">
        <v>2</v>
      </c>
      <c r="BA627" s="8">
        <v>2</v>
      </c>
      <c r="BB627" s="8">
        <v>2</v>
      </c>
      <c r="BC627" s="8">
        <v>1</v>
      </c>
      <c r="BD627" s="8">
        <v>1</v>
      </c>
      <c r="BE627" s="8">
        <v>2</v>
      </c>
      <c r="BF627" s="8">
        <v>1</v>
      </c>
      <c r="BG627" s="8">
        <v>4</v>
      </c>
      <c r="BH627" s="8">
        <v>2</v>
      </c>
      <c r="BI627" s="8">
        <v>3</v>
      </c>
      <c r="BJ627" s="8" t="s">
        <v>26</v>
      </c>
      <c r="BK627" s="8" t="s">
        <v>20</v>
      </c>
      <c r="BL627" s="8">
        <v>14</v>
      </c>
      <c r="BM627" s="8" t="s">
        <v>26</v>
      </c>
      <c r="BN627" s="8"/>
      <c r="BO627" s="8">
        <v>52</v>
      </c>
      <c r="BP627" s="34">
        <v>46934</v>
      </c>
      <c r="BQ627" s="8" t="s">
        <v>21</v>
      </c>
      <c r="BR627" s="8" t="s">
        <v>156</v>
      </c>
    </row>
    <row r="628" spans="1:70" ht="15.5" thickBot="1" x14ac:dyDescent="0.35">
      <c r="A628" s="8" t="s">
        <v>26</v>
      </c>
      <c r="B628" s="16">
        <f t="shared" si="24"/>
        <v>404.32333333333338</v>
      </c>
      <c r="C628" s="8" t="s">
        <v>991</v>
      </c>
      <c r="D628" s="8" t="s">
        <v>154</v>
      </c>
      <c r="E628" s="33">
        <v>1</v>
      </c>
      <c r="F628" s="8">
        <v>0</v>
      </c>
      <c r="G628" s="8" t="s">
        <v>20</v>
      </c>
      <c r="H628" s="8" t="s">
        <v>221</v>
      </c>
      <c r="I628" s="8">
        <v>25</v>
      </c>
      <c r="J628" s="8">
        <v>140</v>
      </c>
      <c r="K628" s="8">
        <v>145</v>
      </c>
      <c r="L628" s="16">
        <f>IF( 数据!L628&lt;=6,(数据!L628-1)*权重!B$48,              IF(数据!L628&lt;=12, 5*权重!B$48+(数据!L628-6)*权重!B$49,                              5*权重!B$48+6*权重!B$49+(数据!L628-12)*权重!B$51              )
 )</f>
        <v>3</v>
      </c>
      <c r="M628" s="16">
        <f>IF( 数据!M628&lt;=6,(数据!M628-1)*权重!C$48,              IF(数据!M628&lt;=12, 5*权重!C$48+(数据!M628-6)*权重!C$49,                              5*权重!C$48+6*权重!C$49+(数据!M628-12)*权重!C$51              )
 )</f>
        <v>2.3199999999999998</v>
      </c>
      <c r="N628" s="16">
        <f>IF( 数据!N628&lt;=6,(数据!N628-1)*权重!D$48,              IF(数据!N628&lt;=12, 5*权重!D$48+(数据!N628-6)*权重!D$49,                              5*权重!D$48+6*权重!D$49+(数据!N628-12)*权重!D$51              )
 )</f>
        <v>0.27</v>
      </c>
      <c r="O628" s="16">
        <f>IF( 数据!O628&lt;=6,(数据!O628-1)*权重!E$48,              IF(数据!O628&lt;=12, 5*权重!E$48+(数据!O628-6)*权重!E$49,                              5*权重!E$48+6*权重!E$49+(数据!O628-12)*权重!E$51              )
 )</f>
        <v>0</v>
      </c>
      <c r="P628" s="16">
        <f>IF( 数据!P628&lt;=6,(数据!P628-1)*权重!F$48,              IF(数据!P628&lt;=12, 5*权重!F$48+(数据!P628-6)*权重!F$49,                              5*权重!F$48+6*权重!F$49+(数据!P628-12)*权重!F$51              )
 )</f>
        <v>-3.5166666666666662</v>
      </c>
      <c r="Q628" s="16">
        <f>IF( 数据!Q628&lt;=6,(数据!Q628-1)*权重!G$48,              IF(数据!Q628&lt;=12, 5*权重!G$48+(数据!Q628-6)*权重!G$49,                              5*权重!G$48+6*权重!G$49+(数据!Q628-12)*权重!G$51              )
 )</f>
        <v>0</v>
      </c>
      <c r="R628" s="16">
        <f>IF( 数据!R628&lt;=6,(数据!R628-1)*权重!H$48,              IF(数据!R628&lt;=12, 5*权重!H$48+(数据!R628-6)*权重!H$49,                              5*权重!H$48+6*权重!H$49+(数据!R628-12)*权重!H$51              )
 )</f>
        <v>0</v>
      </c>
      <c r="S628" s="16">
        <f>IF( 数据!S628&lt;=6,(数据!S628-1)*权重!I$48,              IF(数据!S628&lt;=12, 5*权重!I$48+(数据!S628-6)*权重!I$49,                              5*权重!I$48+6*权重!I$49+(数据!S628-12)*权重!I$51              )
 )</f>
        <v>9.0666666666666664</v>
      </c>
      <c r="T628" s="16">
        <f>IF( 数据!T628&lt;=6,(数据!T628-1)*权重!J$48,              IF(数据!T628&lt;=12, 5*权重!J$48+(数据!T628-6)*权重!J$49,                              5*权重!J$48+6*权重!J$49+(数据!T628-12)*权重!J$51              )
 )</f>
        <v>2.2999999999999998</v>
      </c>
      <c r="U628" s="16">
        <f>IF( 数据!U628&lt;=6,(数据!U628-1)*权重!K$48,              IF(数据!U628&lt;=12, 5*权重!K$48+(数据!U628-6)*权重!K$49,                              5*权重!K$48+6*权重!K$49+(数据!U628-12)*权重!K$51              )
 )</f>
        <v>0</v>
      </c>
      <c r="V628" s="16">
        <f>IF( 数据!V628&lt;=6,(数据!V628-1)*权重!L$48,              IF(数据!V628&lt;=12, 5*权重!L$48+(数据!V628-6)*权重!L$49,                              5*权重!L$48+6*权重!L$49+(数据!V628-12)*权重!L$51              )
 )</f>
        <v>6.0333333333333341</v>
      </c>
      <c r="W628" s="16">
        <f>IF( 数据!W628&lt;=6,(数据!W628-1)*权重!M$48,              IF(数据!W628&lt;=12, 5*权重!M$48+(数据!W628-6)*权重!M$49,                              5*权重!M$48+6*权重!M$49+(数据!W628-12)*权重!M$51              )
 )</f>
        <v>-0.5</v>
      </c>
      <c r="X628" s="16">
        <f>IF( 数据!X628&lt;=6,(数据!X628-1)*权重!N$48,              IF(数据!X628&lt;=12, 5*权重!N$48+(数据!X628-6)*权重!N$49,                              5*权重!N$48+6*权重!N$49+(数据!X628-12)*权重!N$51              )
 )</f>
        <v>1.9666666666666666</v>
      </c>
      <c r="Y628" s="16">
        <f>IF( 数据!Y628&lt;=6,(数据!Y628-1)*权重!O$48,              IF(数据!Y628&lt;=12, 5*权重!O$48+(数据!Y628-6)*权重!O$49,                              5*权重!O$48+6*权重!O$49+(数据!Y628-12)*权重!O$51              )
 )</f>
        <v>1.3666666666666667</v>
      </c>
      <c r="Z628" s="16">
        <f>IF( 数据!Z628&lt;=6,(数据!Z628-1)*权重!P$48,              IF(数据!Z628&lt;=10, 5*权重!P$48+(数据!Z628-4)*权重!P$50,                              5*权重!P$48+4*权重!P$50+(数据!Z628-10)*权重!P$52              )  )</f>
        <v>-1.6</v>
      </c>
      <c r="AA628" s="16">
        <f>IF( 数据!AA628&lt;=6,(数据!AA628-1)*权重!Q$48,              IF(数据!AA628&lt;=12, 5*权重!Q$48+(数据!AA628-6)*权重!Q$49,                              5*权重!Q$48+6*权重!Q$49+(数据!AA628-12)*权重!Q$51              )
 )</f>
        <v>7.1666666666666661</v>
      </c>
      <c r="AB628" s="16">
        <f>IF( 数据!AB628&lt;=6,(数据!AB628-1)*权重!R$48,              IF(数据!AB628&lt;=10, 5*权重!R$48+(数据!AB628-4)*权重!R$50,                              5*权重!R$48+4*权重!R$50+(数据!AB628-10)*权重!R$52              )  )</f>
        <v>57.5</v>
      </c>
      <c r="AC628" s="16">
        <f>IF( 数据!AC628&lt;=6,(数据!AC628-1)*权重!S$48,              IF(数据!AC628&lt;=12, 5*权重!S$48+(数据!AC628-6)*权重!S$49,                              5*权重!S$48+6*权重!S$49+(数据!AC628-12)*权重!S$51              )
 )</f>
        <v>21.55</v>
      </c>
      <c r="AD628" s="16">
        <f>IF( 数据!AD628&lt;=6,(数据!AD628-1)*权重!T$48,              IF(数据!AD628&lt;=12, 5*权重!T$48+(数据!AD628-6)*权重!T$49,                              5*权重!T$48+6*权重!T$49+(数据!AD628-12)*权重!T$51              )
 )</f>
        <v>-1.2333333333333329</v>
      </c>
      <c r="AE628" s="16">
        <f>IF( 数据!AE628&lt;=6,(数据!AE628-1)*权重!U$48,              IF(数据!AE628&lt;=10, 5*权重!U$48+(数据!AE628-4)*权重!U$50,                              5*权重!U$48+4*权重!U$50+(数据!AE628-10)*权重!U$52              )  )</f>
        <v>-2.7249999999999996</v>
      </c>
      <c r="AF628" s="16">
        <f>IF( 数据!AF628&lt;=6,(数据!AF628-1)*权重!V$48,              IF(数据!AF628&lt;=10, 5*权重!V$48+(数据!AF628-4)*权重!V$50,                              5*权重!V$48+4*权重!V$50+(数据!AF628-10)*权重!V$52              )  )</f>
        <v>7.3500000000000005</v>
      </c>
      <c r="AG628" s="16">
        <f>IF( 数据!AG628&lt;=6,(数据!AG628-1)*权重!W$48,              IF(数据!AG628&lt;=12, 5*权重!W$48+(数据!AG628-6)*权重!W$49,                              5*权重!W$48+6*权重!W$49+(数据!AG628-12)*权重!W$51              )
 )</f>
        <v>3.0999999999999996</v>
      </c>
      <c r="AH628" s="16">
        <f>IF( 数据!AH628&lt;=6,(数据!AH628-1)*权重!X$48,              IF(数据!AH628&lt;=10, 5*权重!X$48+(数据!AH628-4)*权重!X$50,                              5*权重!X$48+4*权重!X$50+(数据!AH628-10)*权重!X$52              )  )</f>
        <v>0.28749999999999998</v>
      </c>
      <c r="AI628" s="16">
        <f>IF( 数据!AI628&lt;=6,(数据!AI628-1)*权重!Y$48,              IF(数据!AI628&lt;=12, 5*权重!Y$48+(数据!AI628-6)*权重!Y$49,                              5*权重!Y$48+6*权重!Y$49+(数据!AI628-12)*权重!Y$51              )
 )</f>
        <v>0.2</v>
      </c>
      <c r="AJ628" s="16">
        <f>IF( 数据!AJ628&lt;=6,(数据!AJ628-1)*权重!Z$48,              IF(数据!AJ628&lt;=10, 5*权重!Z$48+(数据!AJ628-4)*权重!Z$50,                              5*权重!Z$48+4*权重!Z$50+(数据!AJ628-10)*权重!Z$52              )  )</f>
        <v>9.25</v>
      </c>
      <c r="AK628" s="16">
        <f>IF( 数据!AK628&lt;=6,(数据!AK628-1)*权重!AA$48,              IF(数据!AK628&lt;=10, 5*权重!AA$48+(数据!AK628-4)*权重!AA$50,                              5*权重!AA$48+4*权重!AA$50+(数据!AK628-10)*权重!AA$52              )  )</f>
        <v>-1.2750000000000001</v>
      </c>
      <c r="AL628" s="16">
        <f>IF( 数据!AL628&lt;=6,(数据!AL628-1)*权重!AB$48,              IF(数据!AL628&lt;=12, 5*权重!AB$48+(数据!AL628-6)*权重!AB$49,                              5*权重!AB$48+6*权重!AB$49+(数据!AL628-12)*权重!AB$51              )
 )</f>
        <v>18</v>
      </c>
      <c r="AM628" s="16">
        <f>IF( 数据!AM628&lt;=6,(数据!AM628-1)*权重!AC$48,              IF(数据!AM628&lt;=12, 5*权重!AC$48+(数据!AM628-6)*权重!AC$49,                              5*权重!AC$48+6*权重!AC$49+(数据!AM628-12)*权重!AC$51              )
 )</f>
        <v>8.3666666666666671</v>
      </c>
      <c r="AN628" s="16">
        <f>IF( 数据!AN628&lt;=6,(数据!AN628-1)*权重!AD$48,              IF(数据!AN628&lt;=12, 5*权重!AD$48+(数据!AN628-6)*权重!AD$49,                              5*权重!AD$48+6*权重!AD$49+(数据!AN628-12)*权重!AD$51              )
 )</f>
        <v>72.604166666666671</v>
      </c>
      <c r="AO628" s="16">
        <f>IF( 数据!AO628&lt;=6,(数据!AO628-1)*权重!AE$48,              IF(数据!AO628&lt;=12, 5*权重!AE$48+(数据!AO628-6)*权重!AE$49,                              5*权重!AE$48+6*权重!AE$49+(数据!AO628-12)*权重!AE$51              )
 )</f>
        <v>12.5</v>
      </c>
      <c r="AP628" s="16">
        <f>IF( 数据!AP628&lt;=6,(数据!AP628-1)*权重!AF$48,              IF(数据!AP628&lt;=12, 5*权重!AF$48+(数据!AP628-6)*权重!AF$49,                              5*权重!AF$48+6*权重!AF$49+(数据!AP628-12)*权重!AF$51              )
 )</f>
        <v>17.366666666666667</v>
      </c>
      <c r="AQ628" s="16">
        <f>IF( 数据!AQ628&lt;=6,(数据!AQ628-1)*权重!AG$48,              IF(数据!AQ628&lt;=12, 5*权重!AG$48+(数据!AQ628-6)*权重!AG$49,                              5*权重!AG$48+6*权重!AG$49+(数据!AQ628-12)*权重!AG$51              )
 )</f>
        <v>19.866666666666667</v>
      </c>
      <c r="AR628" s="16">
        <f>IF( 数据!AR628&lt;=6,(数据!AR628-1)*权重!AH$48,              IF(数据!AR628&lt;=12, 5*权重!AH$48+(数据!AR628-6)*权重!AH$49,                              5*权重!AH$48+6*权重!AH$49+(数据!AR628-12)*权重!AH$51              )
 )</f>
        <v>14.566666666666665</v>
      </c>
      <c r="AS628" s="16">
        <f>IF( 数据!AS628&lt;=6,(数据!AS628-1)*权重!AI$48,              IF(数据!AS628&lt;=12, 5*权重!AI$48+(数据!AS628-6)*权重!AI$49,                              5*权重!AI$48+6*权重!AI$49+(数据!AS628-12)*权重!AI$51              )
 )</f>
        <v>5.7000000000000011</v>
      </c>
      <c r="AT628" s="16">
        <f>IF( 数据!AT628&lt;=6,(数据!AT628-1)*权重!AJ$48,              IF(数据!AT628&lt;=12, 5*权重!AJ$48+(数据!AT628-6)*权重!AJ$49,                              5*权重!AJ$48+6*权重!AJ$49+(数据!AT628-12)*权重!AJ$51              )
 )</f>
        <v>67</v>
      </c>
      <c r="AU628" s="16">
        <f>IF( 数据!AU628&lt;=6,(数据!AU628-1)*权重!AK$48,              IF(数据!AU628&lt;=12, 5*权重!AK$48+(数据!AU628-6)*权重!AK$49,                              5*权重!AK$48+6*权重!AK$49+(数据!AU628-12)*权重!AK$51              )
 )</f>
        <v>15.099999999999998</v>
      </c>
      <c r="AV628" s="16">
        <f>IF( 数据!AV628&lt;=6,(数据!AV628-1)*权重!AL$48,              IF(数据!AV628&lt;=10, 5*权重!AL$48+(数据!AV628-4)*权重!AL$50,                              5*权重!AL$48+4*权重!AL$50+(数据!AV628-10)*权重!AL$52              )  )</f>
        <v>5.0999999999999996</v>
      </c>
      <c r="AW628" s="16">
        <f>IF( 数据!AW628&lt;=6,(数据!AW628-1)*权重!AM$48,              IF(数据!AW628&lt;=10, 5*权重!AM$48+(数据!AW628-4)*权重!AM$50,                              5*权重!AM$48+4*权重!AM$50+(数据!AW628-10)*权重!AM$52              )  )</f>
        <v>4.2</v>
      </c>
      <c r="AX628" s="16">
        <f>IF( 数据!AX628&lt;=6,(数据!AX628-1)*权重!AN$48,              IF(数据!AX628&lt;=10, 5*权重!AN$48+(数据!AX628-4)*权重!AN$50,                              5*权重!AN$48+4*权重!AN$50+(数据!AX628-10)*权重!AN$52              )  )</f>
        <v>22.074999999999999</v>
      </c>
      <c r="AY628" s="8">
        <v>3</v>
      </c>
      <c r="AZ628" s="8">
        <v>3</v>
      </c>
      <c r="BA628" s="8">
        <v>1</v>
      </c>
      <c r="BB628" s="8">
        <v>3</v>
      </c>
      <c r="BC628" s="8">
        <v>3</v>
      </c>
      <c r="BD628" s="8">
        <v>3</v>
      </c>
      <c r="BE628" s="8">
        <v>2</v>
      </c>
      <c r="BF628" s="8">
        <v>3</v>
      </c>
      <c r="BG628" s="8">
        <v>2</v>
      </c>
      <c r="BH628" s="8">
        <v>1</v>
      </c>
      <c r="BI628" s="8">
        <v>2</v>
      </c>
      <c r="BJ628" s="8" t="s">
        <v>26</v>
      </c>
      <c r="BK628" s="8" t="s">
        <v>20</v>
      </c>
      <c r="BL628" s="8">
        <v>20</v>
      </c>
      <c r="BM628" s="8" t="s">
        <v>26</v>
      </c>
      <c r="BN628" s="8"/>
      <c r="BO628" s="8">
        <v>2</v>
      </c>
      <c r="BP628" s="34">
        <v>46203</v>
      </c>
      <c r="BQ628" s="8" t="s">
        <v>21</v>
      </c>
      <c r="BR628" s="8" t="s">
        <v>156</v>
      </c>
    </row>
    <row r="629" spans="1:70" ht="15.5" thickBot="1" x14ac:dyDescent="0.35">
      <c r="A629" s="8" t="s">
        <v>26</v>
      </c>
      <c r="B629" s="16">
        <f t="shared" si="24"/>
        <v>348.21916666666664</v>
      </c>
      <c r="C629" s="8" t="s">
        <v>992</v>
      </c>
      <c r="D629" s="8" t="s">
        <v>154</v>
      </c>
      <c r="E629" s="33">
        <v>1</v>
      </c>
      <c r="F629" s="8">
        <v>0</v>
      </c>
      <c r="G629" s="8" t="s">
        <v>28</v>
      </c>
      <c r="H629" s="8" t="s">
        <v>313</v>
      </c>
      <c r="I629" s="8">
        <v>35</v>
      </c>
      <c r="J629" s="8">
        <v>114</v>
      </c>
      <c r="K629" s="8">
        <v>138</v>
      </c>
      <c r="L629" s="16">
        <f>IF( 数据!L629&lt;=6,(数据!L629-1)*权重!B$48,              IF(数据!L629&lt;=12, 5*权重!B$48+(数据!L629-6)*权重!B$49,                              5*权重!B$48+6*权重!B$49+(数据!L629-12)*权重!B$51              )
 )</f>
        <v>3.4666666666666668</v>
      </c>
      <c r="M629" s="16">
        <f>IF( 数据!M629&lt;=6,(数据!M629-1)*权重!C$48,              IF(数据!M629&lt;=12, 5*权重!C$48+(数据!M629-6)*权重!C$49,                              5*权重!C$48+6*权重!C$49+(数据!M629-12)*权重!C$51              )
 )</f>
        <v>1.7</v>
      </c>
      <c r="N629" s="16">
        <f>IF( 数据!N629&lt;=6,(数据!N629-1)*权重!D$48,              IF(数据!N629&lt;=12, 5*权重!D$48+(数据!N629-6)*权重!D$49,                              5*权重!D$48+6*权重!D$49+(数据!N629-12)*权重!D$51              )
 )</f>
        <v>0.25666666666666671</v>
      </c>
      <c r="O629" s="16">
        <f>IF( 数据!O629&lt;=6,(数据!O629-1)*权重!E$48,              IF(数据!O629&lt;=12, 5*权重!E$48+(数据!O629-6)*权重!E$49,                              5*权重!E$48+6*权重!E$49+(数据!O629-12)*权重!E$51              )
 )</f>
        <v>0</v>
      </c>
      <c r="P629" s="16">
        <f>IF( 数据!P629&lt;=6,(数据!P629-1)*权重!F$48,              IF(数据!P629&lt;=12, 5*权重!F$48+(数据!P629-6)*权重!F$49,                              5*权重!F$48+6*权重!F$49+(数据!P629-12)*权重!F$51              )
 )</f>
        <v>-3.1166666666666663</v>
      </c>
      <c r="Q629" s="16">
        <f>IF( 数据!Q629&lt;=6,(数据!Q629-1)*权重!G$48,              IF(数据!Q629&lt;=12, 5*权重!G$48+(数据!Q629-6)*权重!G$49,                              5*权重!G$48+6*权重!G$49+(数据!Q629-12)*权重!G$51              )
 )</f>
        <v>0</v>
      </c>
      <c r="R629" s="16">
        <f>IF( 数据!R629&lt;=6,(数据!R629-1)*权重!H$48,              IF(数据!R629&lt;=12, 5*权重!H$48+(数据!R629-6)*权重!H$49,                              5*权重!H$48+6*权重!H$49+(数据!R629-12)*权重!H$51              )
 )</f>
        <v>0</v>
      </c>
      <c r="S629" s="16">
        <f>IF( 数据!S629&lt;=6,(数据!S629-1)*权重!I$48,              IF(数据!S629&lt;=12, 5*权重!I$48+(数据!S629-6)*权重!I$49,                              5*权重!I$48+6*权重!I$49+(数据!S629-12)*权重!I$51              )
 )</f>
        <v>9.0666666666666664</v>
      </c>
      <c r="T629" s="16">
        <f>IF( 数据!T629&lt;=6,(数据!T629-1)*权重!J$48,              IF(数据!T629&lt;=12, 5*权重!J$48+(数据!T629-6)*权重!J$49,                              5*权重!J$48+6*权重!J$49+(数据!T629-12)*权重!J$51              )
 )</f>
        <v>1.0333333333333332</v>
      </c>
      <c r="U629" s="16">
        <f>IF( 数据!U629&lt;=6,(数据!U629-1)*权重!K$48,              IF(数据!U629&lt;=12, 5*权重!K$48+(数据!U629-6)*权重!K$49,                              5*权重!K$48+6*权重!K$49+(数据!U629-12)*权重!K$51              )
 )</f>
        <v>0</v>
      </c>
      <c r="V629" s="16">
        <f>IF( 数据!V629&lt;=6,(数据!V629-1)*权重!L$48,              IF(数据!V629&lt;=12, 5*权重!L$48+(数据!V629-6)*权重!L$49,                              5*权重!L$48+6*权重!L$49+(数据!V629-12)*权重!L$51              )
 )</f>
        <v>7.5000000000000009</v>
      </c>
      <c r="W629" s="16">
        <f>IF( 数据!W629&lt;=6,(数据!W629-1)*权重!M$48,              IF(数据!W629&lt;=12, 5*权重!M$48+(数据!W629-6)*权重!M$49,                              5*权重!M$48+6*权重!M$49+(数据!W629-12)*权重!M$51              )
 )</f>
        <v>0.76666666666666661</v>
      </c>
      <c r="X629" s="16">
        <f>IF( 数据!X629&lt;=6,(数据!X629-1)*权重!N$48,              IF(数据!X629&lt;=12, 5*权重!N$48+(数据!X629-6)*权重!N$49,                              5*权重!N$48+6*权重!N$49+(数据!X629-12)*权重!N$51              )
 )</f>
        <v>2.7333333333333329</v>
      </c>
      <c r="Y629" s="16">
        <f>IF( 数据!Y629&lt;=6,(数据!Y629-1)*权重!O$48,              IF(数据!Y629&lt;=12, 5*权重!O$48+(数据!Y629-6)*权重!O$49,                              5*权重!O$48+6*权重!O$49+(数据!Y629-12)*权重!O$51              )
 )</f>
        <v>1.6166666666666667</v>
      </c>
      <c r="Z629" s="16">
        <f>IF( 数据!Z629&lt;=6,(数据!Z629-1)*权重!P$48,              IF(数据!Z629&lt;=10, 5*权重!P$48+(数据!Z629-4)*权重!P$50,                              5*权重!P$48+4*权重!P$50+(数据!Z629-10)*权重!P$52              )  )</f>
        <v>-1.4750000000000001</v>
      </c>
      <c r="AA629" s="16">
        <f>IF( 数据!AA629&lt;=6,(数据!AA629-1)*权重!Q$48,              IF(数据!AA629&lt;=12, 5*权重!Q$48+(数据!AA629-6)*权重!Q$49,                              5*权重!Q$48+6*权重!Q$49+(数据!AA629-12)*权重!Q$51              )
 )</f>
        <v>4.5</v>
      </c>
      <c r="AB629" s="16">
        <f>IF( 数据!AB629&lt;=6,(数据!AB629-1)*权重!R$48,              IF(数据!AB629&lt;=10, 5*权重!R$48+(数据!AB629-4)*权重!R$50,                              5*权重!R$48+4*权重!R$50+(数据!AB629-10)*权重!R$52              )  )</f>
        <v>58.25</v>
      </c>
      <c r="AC629" s="16">
        <f>IF( 数据!AC629&lt;=6,(数据!AC629-1)*权重!S$48,              IF(数据!AC629&lt;=12, 5*权重!S$48+(数据!AC629-6)*权重!S$49,                              5*权重!S$48+6*权重!S$49+(数据!AC629-12)*权重!S$51              )
 )</f>
        <v>20.866666666666667</v>
      </c>
      <c r="AD629" s="16">
        <f>IF( 数据!AD629&lt;=6,(数据!AD629-1)*权重!T$48,              IF(数据!AD629&lt;=12, 5*权重!T$48+(数据!AD629-6)*权重!T$49,                              5*权重!T$48+6*权重!T$49+(数据!AD629-12)*权重!T$51              )
 )</f>
        <v>-1.2333333333333329</v>
      </c>
      <c r="AE629" s="16">
        <f>IF( 数据!AE629&lt;=6,(数据!AE629-1)*权重!U$48,              IF(数据!AE629&lt;=10, 5*权重!U$48+(数据!AE629-4)*权重!U$50,                              5*权重!U$48+4*权重!U$50+(数据!AE629-10)*权重!U$52              )  )</f>
        <v>-0.99999999999999956</v>
      </c>
      <c r="AF629" s="16">
        <f>IF( 数据!AF629&lt;=6,(数据!AF629-1)*权重!V$48,              IF(数据!AF629&lt;=10, 5*权重!V$48+(数据!AF629-4)*权重!V$50,                              5*权重!V$48+4*权重!V$50+(数据!AF629-10)*权重!V$52              )  )</f>
        <v>8.4</v>
      </c>
      <c r="AG629" s="16">
        <f>IF( 数据!AG629&lt;=6,(数据!AG629-1)*权重!W$48,              IF(数据!AG629&lt;=12, 5*权重!W$48+(数据!AG629-6)*权重!W$49,                              5*权重!W$48+6*权重!W$49+(数据!AG629-12)*权重!W$51              )
 )</f>
        <v>3.3</v>
      </c>
      <c r="AH629" s="16">
        <f>IF( 数据!AH629&lt;=6,(数据!AH629-1)*权重!X$48,              IF(数据!AH629&lt;=10, 5*权重!X$48+(数据!AH629-4)*权重!X$50,                              5*权重!X$48+4*权重!X$50+(数据!AH629-10)*权重!X$52              )  )</f>
        <v>0.4</v>
      </c>
      <c r="AI629" s="16">
        <f>IF( 数据!AI629&lt;=6,(数据!AI629-1)*权重!Y$48,              IF(数据!AI629&lt;=12, 5*权重!Y$48+(数据!AI629-6)*权重!Y$49,                              5*权重!Y$48+6*权重!Y$49+(数据!AI629-12)*权重!Y$51              )
 )</f>
        <v>0.8</v>
      </c>
      <c r="AJ629" s="16">
        <f>IF( 数据!AJ629&lt;=6,(数据!AJ629-1)*权重!Z$48,              IF(数据!AJ629&lt;=10, 5*权重!Z$48+(数据!AJ629-4)*权重!Z$50,                              5*权重!Z$48+4*权重!Z$50+(数据!AJ629-10)*权重!Z$52              )  )</f>
        <v>10.425000000000001</v>
      </c>
      <c r="AK629" s="16">
        <f>IF( 数据!AK629&lt;=6,(数据!AK629-1)*权重!AA$48,              IF(数据!AK629&lt;=10, 5*权重!AA$48+(数据!AK629-4)*权重!AA$50,                              5*权重!AA$48+4*权重!AA$50+(数据!AK629-10)*权重!AA$52              )  )</f>
        <v>-0.40000000000000013</v>
      </c>
      <c r="AL629" s="16">
        <f>IF( 数据!AL629&lt;=6,(数据!AL629-1)*权重!AB$48,              IF(数据!AL629&lt;=12, 5*权重!AB$48+(数据!AL629-6)*权重!AB$49,                              5*权重!AB$48+6*权重!AB$49+(数据!AL629-12)*权重!AB$51              )
 )</f>
        <v>14.4</v>
      </c>
      <c r="AM629" s="16">
        <f>IF( 数据!AM629&lt;=6,(数据!AM629-1)*权重!AC$48,              IF(数据!AM629&lt;=12, 5*权重!AC$48+(数据!AM629-6)*权重!AC$49,                              5*权重!AC$48+6*权重!AC$49+(数据!AM629-12)*权重!AC$51              )
 )</f>
        <v>8.5</v>
      </c>
      <c r="AN629" s="16">
        <f>IF( 数据!AN629&lt;=6,(数据!AN629-1)*权重!AD$48,              IF(数据!AN629&lt;=12, 5*权重!AD$48+(数据!AN629-6)*权重!AD$49,                              5*权重!AD$48+6*权重!AD$49+(数据!AN629-12)*权重!AD$51              )
 )</f>
        <v>39.041666666666664</v>
      </c>
      <c r="AO629" s="16">
        <f>IF( 数据!AO629&lt;=6,(数据!AO629-1)*权重!AE$48,              IF(数据!AO629&lt;=12, 5*权重!AE$48+(数据!AO629-6)*权重!AE$49,                              5*权重!AE$48+6*权重!AE$49+(数据!AO629-12)*权重!AE$51              )
 )</f>
        <v>17.7</v>
      </c>
      <c r="AP629" s="16">
        <f>IF( 数据!AP629&lt;=6,(数据!AP629-1)*权重!AF$48,              IF(数据!AP629&lt;=12, 5*权重!AF$48+(数据!AP629-6)*权重!AF$49,                              5*权重!AF$48+6*权重!AF$49+(数据!AP629-12)*权重!AF$51              )
 )</f>
        <v>14.166666666666666</v>
      </c>
      <c r="AQ629" s="16">
        <f>IF( 数据!AQ629&lt;=6,(数据!AQ629-1)*权重!AG$48,              IF(数据!AQ629&lt;=12, 5*权重!AG$48+(数据!AQ629-6)*权重!AG$49,                              5*权重!AG$48+6*权重!AG$49+(数据!AQ629-12)*权重!AG$51              )
 )</f>
        <v>18.316666666666666</v>
      </c>
      <c r="AR629" s="16">
        <f>IF( 数据!AR629&lt;=6,(数据!AR629-1)*权重!AH$48,              IF(数据!AR629&lt;=12, 5*权重!AH$48+(数据!AR629-6)*权重!AH$49,                              5*权重!AH$48+6*权重!AH$49+(数据!AR629-12)*权重!AH$51              )
 )</f>
        <v>14.566666666666665</v>
      </c>
      <c r="AS629" s="16">
        <f>IF( 数据!AS629&lt;=6,(数据!AS629-1)*权重!AI$48,              IF(数据!AS629&lt;=12, 5*权重!AI$48+(数据!AS629-6)*权重!AI$49,                              5*权重!AI$48+6*权重!AI$49+(数据!AS629-12)*权重!AI$51              )
 )</f>
        <v>8.5500000000000007</v>
      </c>
      <c r="AT629" s="16">
        <f>IF( 数据!AT629&lt;=6,(数据!AT629-1)*权重!AJ$48,              IF(数据!AT629&lt;=12, 5*权重!AJ$48+(数据!AT629-6)*权重!AJ$49,                              5*权重!AJ$48+6*权重!AJ$49+(数据!AT629-12)*权重!AJ$51              )
 )</f>
        <v>42.083333333333336</v>
      </c>
      <c r="AU629" s="16">
        <f>IF( 数据!AU629&lt;=6,(数据!AU629-1)*权重!AK$48,              IF(数据!AU629&lt;=12, 5*权重!AK$48+(数据!AU629-6)*权重!AK$49,                              5*权重!AK$48+6*权重!AK$49+(数据!AU629-12)*权重!AK$51              )
 )</f>
        <v>15.099999999999998</v>
      </c>
      <c r="AV629" s="16">
        <f>IF( 数据!AV629&lt;=6,(数据!AV629-1)*权重!AL$48,              IF(数据!AV629&lt;=10, 5*权重!AL$48+(数据!AV629-4)*权重!AL$50,                              5*权重!AL$48+4*权重!AL$50+(数据!AV629-10)*权重!AL$52              )  )</f>
        <v>2.125</v>
      </c>
      <c r="AW629" s="16">
        <f>IF( 数据!AW629&lt;=6,(数据!AW629-1)*权重!AM$48,              IF(数据!AW629&lt;=10, 5*权重!AM$48+(数据!AW629-4)*权重!AM$50,                              5*权重!AM$48+4*权重!AM$50+(数据!AW629-10)*权重!AM$52              )  )</f>
        <v>4.5750000000000002</v>
      </c>
      <c r="AX629" s="16">
        <f>IF( 数据!AX629&lt;=6,(数据!AX629-1)*权重!AN$48,              IF(数据!AX629&lt;=10, 5*权重!AN$48+(数据!AX629-4)*权重!AN$50,                              5*权重!AN$48+4*权重!AN$50+(数据!AX629-10)*权重!AN$52              )  )</f>
        <v>21.237499999999997</v>
      </c>
      <c r="AY629" s="8">
        <v>3</v>
      </c>
      <c r="AZ629" s="8">
        <v>2</v>
      </c>
      <c r="BA629" s="8">
        <v>1</v>
      </c>
      <c r="BB629" s="8">
        <v>1</v>
      </c>
      <c r="BC629" s="8">
        <v>2</v>
      </c>
      <c r="BD629" s="8">
        <v>1</v>
      </c>
      <c r="BE629" s="8">
        <v>2</v>
      </c>
      <c r="BF629" s="8">
        <v>3</v>
      </c>
      <c r="BG629" s="8">
        <v>1</v>
      </c>
      <c r="BH629" s="8">
        <v>3</v>
      </c>
      <c r="BI629" s="8">
        <v>3</v>
      </c>
      <c r="BJ629" s="8" t="s">
        <v>26</v>
      </c>
      <c r="BK629" s="8" t="s">
        <v>20</v>
      </c>
      <c r="BL629" s="8">
        <v>13</v>
      </c>
      <c r="BM629" s="8" t="s">
        <v>26</v>
      </c>
      <c r="BN629" s="8"/>
      <c r="BO629" s="8">
        <v>106</v>
      </c>
      <c r="BP629" s="34">
        <v>46203</v>
      </c>
      <c r="BQ629" s="8" t="s">
        <v>21</v>
      </c>
      <c r="BR629" s="8" t="s">
        <v>156</v>
      </c>
    </row>
    <row r="630" spans="1:70" ht="15.5" thickBot="1" x14ac:dyDescent="0.35">
      <c r="A630" s="8" t="s">
        <v>26</v>
      </c>
      <c r="B630" s="16">
        <f t="shared" si="24"/>
        <v>397.14499999999998</v>
      </c>
      <c r="C630" s="8" t="s">
        <v>993</v>
      </c>
      <c r="D630" s="8" t="s">
        <v>154</v>
      </c>
      <c r="E630" s="33">
        <v>1</v>
      </c>
      <c r="F630" s="8">
        <v>0</v>
      </c>
      <c r="G630" s="8" t="s">
        <v>33</v>
      </c>
      <c r="H630" s="8" t="s">
        <v>393</v>
      </c>
      <c r="I630" s="8">
        <v>26</v>
      </c>
      <c r="J630" s="8">
        <v>125</v>
      </c>
      <c r="K630" s="8">
        <v>134</v>
      </c>
      <c r="L630" s="16">
        <f>IF( 数据!L630&lt;=6,(数据!L630-1)*权重!B$48,              IF(数据!L630&lt;=12, 5*权重!B$48+(数据!L630-6)*权重!B$49,                              5*权重!B$48+6*权重!B$49+(数据!L630-12)*权重!B$51              )
 )</f>
        <v>3.4666666666666668</v>
      </c>
      <c r="M630" s="16">
        <f>IF( 数据!M630&lt;=6,(数据!M630-1)*权重!C$48,              IF(数据!M630&lt;=12, 5*权重!C$48+(数据!M630-6)*权重!C$49,                              5*权重!C$48+6*权重!C$49+(数据!M630-12)*权重!C$51              )
 )</f>
        <v>1.75</v>
      </c>
      <c r="N630" s="16">
        <f>IF( 数据!N630&lt;=6,(数据!N630-1)*权重!D$48,              IF(数据!N630&lt;=12, 5*权重!D$48+(数据!N630-6)*权重!D$49,                              5*权重!D$48+6*权重!D$49+(数据!N630-12)*权重!D$51              )
 )</f>
        <v>0.52833333333333332</v>
      </c>
      <c r="O630" s="16">
        <f>IF( 数据!O630&lt;=6,(数据!O630-1)*权重!E$48,              IF(数据!O630&lt;=12, 5*权重!E$48+(数据!O630-6)*权重!E$49,                              5*权重!E$48+6*权重!E$49+(数据!O630-12)*权重!E$51              )
 )</f>
        <v>0</v>
      </c>
      <c r="P630" s="16">
        <f>IF( 数据!P630&lt;=6,(数据!P630-1)*权重!F$48,              IF(数据!P630&lt;=12, 5*权重!F$48+(数据!P630-6)*权重!F$49,                              5*权重!F$48+6*权重!F$49+(数据!P630-12)*权重!F$51              )
 )</f>
        <v>-2.7333333333333329</v>
      </c>
      <c r="Q630" s="16">
        <f>IF( 数据!Q630&lt;=6,(数据!Q630-1)*权重!G$48,              IF(数据!Q630&lt;=12, 5*权重!G$48+(数据!Q630-6)*权重!G$49,                              5*权重!G$48+6*权重!G$49+(数据!Q630-12)*权重!G$51              )
 )</f>
        <v>0</v>
      </c>
      <c r="R630" s="16">
        <f>IF( 数据!R630&lt;=6,(数据!R630-1)*权重!H$48,              IF(数据!R630&lt;=12, 5*权重!H$48+(数据!R630-6)*权重!H$49,                              5*权重!H$48+6*权重!H$49+(数据!R630-12)*权重!H$51              )
 )</f>
        <v>0</v>
      </c>
      <c r="S630" s="16">
        <f>IF( 数据!S630&lt;=6,(数据!S630-1)*权重!I$48,              IF(数据!S630&lt;=12, 5*权重!I$48+(数据!S630-6)*权重!I$49,                              5*权重!I$48+6*权重!I$49+(数据!S630-12)*权重!I$51              )
 )</f>
        <v>17.933333333333334</v>
      </c>
      <c r="T630" s="16">
        <f>IF( 数据!T630&lt;=6,(数据!T630-1)*权重!J$48,              IF(数据!T630&lt;=12, 5*权重!J$48+(数据!T630-6)*权重!J$49,                              5*权重!J$48+6*权重!J$49+(数据!T630-12)*权重!J$51              )
 )</f>
        <v>2.8833333333333333</v>
      </c>
      <c r="U630" s="16">
        <f>IF( 数据!U630&lt;=6,(数据!U630-1)*权重!K$48,              IF(数据!U630&lt;=12, 5*权重!K$48+(数据!U630-6)*权重!K$49,                              5*权重!K$48+6*权重!K$49+(数据!U630-12)*权重!K$51              )
 )</f>
        <v>0</v>
      </c>
      <c r="V630" s="16">
        <f>IF( 数据!V630&lt;=6,(数据!V630-1)*权重!L$48,              IF(数据!V630&lt;=12, 5*权重!L$48+(数据!V630-6)*权重!L$49,                              5*权重!L$48+6*权重!L$49+(数据!V630-12)*权重!L$51              )
 )</f>
        <v>8.1666666666666679</v>
      </c>
      <c r="W630" s="16">
        <f>IF( 数据!W630&lt;=6,(数据!W630-1)*权重!M$48,              IF(数据!W630&lt;=12, 5*权重!M$48+(数据!W630-6)*权重!M$49,                              5*权重!M$48+6*权重!M$49+(数据!W630-12)*权重!M$51              )
 )</f>
        <v>0.1333333333333333</v>
      </c>
      <c r="X630" s="16">
        <f>IF( 数据!X630&lt;=6,(数据!X630-1)*权重!N$48,              IF(数据!X630&lt;=12, 5*权重!N$48+(数据!X630-6)*权重!N$49,                              5*权重!N$48+6*权重!N$49+(数据!X630-12)*权重!N$51              )
 )</f>
        <v>2.0499999999999998</v>
      </c>
      <c r="Y630" s="16">
        <f>IF( 数据!Y630&lt;=6,(数据!Y630-1)*权重!O$48,              IF(数据!Y630&lt;=12, 5*权重!O$48+(数据!Y630-6)*权重!O$49,                              5*权重!O$48+6*权重!O$49+(数据!Y630-12)*权重!O$51              )
 )</f>
        <v>1.6166666666666667</v>
      </c>
      <c r="Z630" s="16">
        <f>IF( 数据!Z630&lt;=6,(数据!Z630-1)*权重!P$48,              IF(数据!Z630&lt;=10, 5*权重!P$48+(数据!Z630-4)*权重!P$50,                              5*权重!P$48+4*权重!P$50+(数据!Z630-10)*权重!P$52              )  )</f>
        <v>-0.90000000000000013</v>
      </c>
      <c r="AA630" s="16">
        <f>IF( 数据!AA630&lt;=6,(数据!AA630-1)*权重!Q$48,              IF(数据!AA630&lt;=12, 5*权重!Q$48+(数据!AA630-6)*权重!Q$49,                              5*权重!Q$48+6*权重!Q$49+(数据!AA630-12)*权重!Q$51              )
 )</f>
        <v>4.5</v>
      </c>
      <c r="AB630" s="16">
        <f>IF( 数据!AB630&lt;=6,(数据!AB630-1)*权重!R$48,              IF(数据!AB630&lt;=10, 5*权重!R$48+(数据!AB630-4)*权重!R$50,                              5*权重!R$48+4*权重!R$50+(数据!AB630-10)*权重!R$52              )  )</f>
        <v>54.5</v>
      </c>
      <c r="AC630" s="16">
        <f>IF( 数据!AC630&lt;=6,(数据!AC630-1)*权重!S$48,              IF(数据!AC630&lt;=12, 5*权重!S$48+(数据!AC630-6)*权重!S$49,                              5*权重!S$48+6*权重!S$49+(数据!AC630-12)*权重!S$51              )
 )</f>
        <v>20.183333333333334</v>
      </c>
      <c r="AD630" s="16">
        <f>IF( 数据!AD630&lt;=6,(数据!AD630-1)*权重!T$48,              IF(数据!AD630&lt;=12, 5*权重!T$48+(数据!AD630-6)*权重!T$49,                              5*权重!T$48+6*权重!T$49+(数据!AD630-12)*权重!T$51              )
 )</f>
        <v>-1.2333333333333329</v>
      </c>
      <c r="AE630" s="16">
        <f>IF( 数据!AE630&lt;=6,(数据!AE630-1)*权重!U$48,              IF(数据!AE630&lt;=10, 5*权重!U$48+(数据!AE630-4)*权重!U$50,                              5*权重!U$48+4*权重!U$50+(数据!AE630-10)*权重!U$52              )  )</f>
        <v>-2.7249999999999996</v>
      </c>
      <c r="AF630" s="16">
        <f>IF( 数据!AF630&lt;=6,(数据!AF630-1)*权重!V$48,              IF(数据!AF630&lt;=10, 5*权重!V$48+(数据!AF630-4)*权重!V$50,                              5*权重!V$48+4*权重!V$50+(数据!AF630-10)*权重!V$52              )  )</f>
        <v>6.5250000000000004</v>
      </c>
      <c r="AG630" s="16">
        <f>IF( 数据!AG630&lt;=6,(数据!AG630-1)*权重!W$48,              IF(数据!AG630&lt;=12, 5*权重!W$48+(数据!AG630-6)*权重!W$49,                              5*权重!W$48+6*权重!W$49+(数据!AG630-12)*权重!W$51              )
 )</f>
        <v>3.3</v>
      </c>
      <c r="AH630" s="16">
        <f>IF( 数据!AH630&lt;=6,(数据!AH630-1)*权重!X$48,              IF(数据!AH630&lt;=10, 5*权重!X$48+(数据!AH630-4)*权重!X$50,                              5*权重!X$48+4*权重!X$50+(数据!AH630-10)*权重!X$52              )  )</f>
        <v>-0.16249999999999998</v>
      </c>
      <c r="AI630" s="16">
        <f>IF( 数据!AI630&lt;=6,(数据!AI630-1)*权重!Y$48,              IF(数据!AI630&lt;=12, 5*权重!Y$48+(数据!AI630-6)*权重!Y$49,                              5*权重!Y$48+6*权重!Y$49+(数据!AI630-12)*权重!Y$51              )
 )</f>
        <v>0.26666666666666666</v>
      </c>
      <c r="AJ630" s="16">
        <f>IF( 数据!AJ630&lt;=6,(数据!AJ630-1)*权重!Z$48,              IF(数据!AJ630&lt;=10, 5*权重!Z$48+(数据!AJ630-4)*权重!Z$50,                              5*权重!Z$48+4*权重!Z$50+(数据!AJ630-10)*权重!Z$52              )  )</f>
        <v>8.6625000000000014</v>
      </c>
      <c r="AK630" s="16">
        <f>IF( 数据!AK630&lt;=6,(数据!AK630-1)*权重!AA$48,              IF(数据!AK630&lt;=10, 5*权重!AA$48+(数据!AK630-4)*权重!AA$50,                              5*权重!AA$48+4*权重!AA$50+(数据!AK630-10)*权重!AA$52              )  )</f>
        <v>-0.92500000000000004</v>
      </c>
      <c r="AL630" s="16">
        <f>IF( 数据!AL630&lt;=6,(数据!AL630-1)*权重!AB$48,              IF(数据!AL630&lt;=12, 5*权重!AB$48+(数据!AL630-6)*权重!AB$49,                              5*权重!AB$48+6*权重!AB$49+(数据!AL630-12)*权重!AB$51              )
 )</f>
        <v>12.6</v>
      </c>
      <c r="AM630" s="16">
        <f>IF( 数据!AM630&lt;=6,(数据!AM630-1)*权重!AC$48,              IF(数据!AM630&lt;=12, 5*权重!AC$48+(数据!AM630-6)*权重!AC$49,                              5*权重!AC$48+6*权重!AC$49+(数据!AM630-12)*权重!AC$51              )
 )</f>
        <v>8.8666666666666671</v>
      </c>
      <c r="AN630" s="16">
        <f>IF( 数据!AN630&lt;=6,(数据!AN630-1)*权重!AD$48,              IF(数据!AN630&lt;=12, 5*权重!AD$48+(数据!AN630-6)*权重!AD$49,                              5*权重!AD$48+6*权重!AD$49+(数据!AN630-12)*权重!AD$51              )
 )</f>
        <v>77.333333333333329</v>
      </c>
      <c r="AO630" s="16">
        <f>IF( 数据!AO630&lt;=6,(数据!AO630-1)*权重!AE$48,              IF(数据!AO630&lt;=12, 5*权重!AE$48+(数据!AO630-6)*权重!AE$49,                              5*权重!AE$48+6*权重!AE$49+(数据!AO630-12)*权重!AE$51              )
 )</f>
        <v>8.3500000000000014</v>
      </c>
      <c r="AP630" s="16">
        <f>IF( 数据!AP630&lt;=6,(数据!AP630-1)*权重!AF$48,              IF(数据!AP630&lt;=12, 5*权重!AF$48+(数据!AP630-6)*权重!AF$49,                              5*权重!AF$48+6*权重!AF$49+(数据!AP630-12)*权重!AF$51              )
 )</f>
        <v>13.5</v>
      </c>
      <c r="AQ630" s="16">
        <f>IF( 数据!AQ630&lt;=6,(数据!AQ630-1)*权重!AG$48,              IF(数据!AQ630&lt;=12, 5*权重!AG$48+(数据!AQ630-6)*权重!AG$49,                              5*权重!AG$48+6*权重!AG$49+(数据!AQ630-12)*权重!AG$51              )
 )</f>
        <v>18.316666666666666</v>
      </c>
      <c r="AR630" s="16">
        <f>IF( 数据!AR630&lt;=6,(数据!AR630-1)*权重!AH$48,              IF(数据!AR630&lt;=12, 5*权重!AH$48+(数据!AR630-6)*权重!AH$49,                              5*权重!AH$48+6*权重!AH$49+(数据!AR630-12)*权重!AH$51              )
 )</f>
        <v>11.716666666666665</v>
      </c>
      <c r="AS630" s="16">
        <f>IF( 数据!AS630&lt;=6,(数据!AS630-1)*权重!AI$48,              IF(数据!AS630&lt;=12, 5*权重!AI$48+(数据!AS630-6)*权重!AI$49,                              5*权重!AI$48+6*权重!AI$49+(数据!AS630-12)*权重!AI$51              )
 )</f>
        <v>5.7000000000000011</v>
      </c>
      <c r="AT630" s="16">
        <f>IF( 数据!AT630&lt;=6,(数据!AT630-1)*权重!AJ$48,              IF(数据!AT630&lt;=12, 5*权重!AJ$48+(数据!AT630-6)*权重!AJ$49,                              5*权重!AJ$48+6*权重!AJ$49+(数据!AT630-12)*权重!AJ$51              )
 )</f>
        <v>71.875</v>
      </c>
      <c r="AU630" s="16">
        <f>IF( 数据!AU630&lt;=6,(数据!AU630-1)*权重!AK$48,              IF(数据!AU630&lt;=12, 5*权重!AK$48+(数据!AU630-6)*权重!AK$49,                              5*权重!AK$48+6*权重!AK$49+(数据!AU630-12)*权重!AK$51              )
 )</f>
        <v>13.899999999999999</v>
      </c>
      <c r="AV630" s="16">
        <f>IF( 数据!AV630&lt;=6,(数据!AV630-1)*权重!AL$48,              IF(数据!AV630&lt;=10, 5*权重!AL$48+(数据!AV630-4)*权重!AL$50,                              5*权重!AL$48+4*权重!AL$50+(数据!AV630-10)*权重!AL$52              )  )</f>
        <v>2.9749999999999996</v>
      </c>
      <c r="AW630" s="16">
        <f>IF( 数据!AW630&lt;=6,(数据!AW630-1)*权重!AM$48,              IF(数据!AW630&lt;=10, 5*权重!AM$48+(数据!AW630-4)*权重!AM$50,                              5*权重!AM$48+4*权重!AM$50+(数据!AW630-10)*权重!AM$52              )  )</f>
        <v>3.8250000000000002</v>
      </c>
      <c r="AX630" s="16">
        <f>IF( 数据!AX630&lt;=6,(数据!AX630-1)*权重!AN$48,              IF(数据!AX630&lt;=10, 5*权重!AN$48+(数据!AX630-4)*权重!AN$50,                              5*权重!AN$48+4*权重!AN$50+(数据!AX630-10)*权重!AN$52              )  )</f>
        <v>20.399999999999999</v>
      </c>
      <c r="AY630" s="8">
        <v>3</v>
      </c>
      <c r="AZ630" s="8">
        <v>3</v>
      </c>
      <c r="BA630" s="8">
        <v>4</v>
      </c>
      <c r="BB630" s="8">
        <v>1</v>
      </c>
      <c r="BC630" s="8">
        <v>1</v>
      </c>
      <c r="BD630" s="8">
        <v>2</v>
      </c>
      <c r="BE630" s="8">
        <v>2</v>
      </c>
      <c r="BF630" s="8">
        <v>3</v>
      </c>
      <c r="BG630" s="8">
        <v>3</v>
      </c>
      <c r="BH630" s="8">
        <v>3</v>
      </c>
      <c r="BI630" s="8">
        <v>2</v>
      </c>
      <c r="BJ630" s="8" t="s">
        <v>26</v>
      </c>
      <c r="BK630" s="8" t="s">
        <v>20</v>
      </c>
      <c r="BL630" s="8">
        <v>8</v>
      </c>
      <c r="BM630" s="8" t="s">
        <v>26</v>
      </c>
      <c r="BN630" s="8"/>
      <c r="BO630" s="8">
        <v>23</v>
      </c>
      <c r="BP630" s="34">
        <v>46934</v>
      </c>
      <c r="BQ630" s="8" t="s">
        <v>21</v>
      </c>
      <c r="BR630" s="8" t="s">
        <v>156</v>
      </c>
    </row>
    <row r="631" spans="1:70" ht="15.5" thickBot="1" x14ac:dyDescent="0.35">
      <c r="A631" s="8" t="s">
        <v>26</v>
      </c>
      <c r="B631" s="16">
        <f t="shared" si="24"/>
        <v>407.58250000000004</v>
      </c>
      <c r="C631" s="8" t="s">
        <v>994</v>
      </c>
      <c r="D631" s="8" t="s">
        <v>154</v>
      </c>
      <c r="E631" s="33">
        <v>1</v>
      </c>
      <c r="F631" s="8">
        <v>0</v>
      </c>
      <c r="G631" s="8" t="s">
        <v>22</v>
      </c>
      <c r="H631" s="8" t="s">
        <v>221</v>
      </c>
      <c r="I631" s="8">
        <v>21</v>
      </c>
      <c r="J631" s="8">
        <v>130</v>
      </c>
      <c r="K631" s="8">
        <v>150</v>
      </c>
      <c r="L631" s="16">
        <f>IF( 数据!L631&lt;=6,(数据!L631-1)*权重!B$48,              IF(数据!L631&lt;=12, 5*权重!B$48+(数据!L631-6)*权重!B$49,                              5*权重!B$48+6*权重!B$49+(数据!L631-12)*权重!B$51              )
 )</f>
        <v>4.4000000000000004</v>
      </c>
      <c r="M631" s="16">
        <f>IF( 数据!M631&lt;=6,(数据!M631-1)*权重!C$48,              IF(数据!M631&lt;=12, 5*权重!C$48+(数据!M631-6)*权重!C$49,                              5*权重!C$48+6*权重!C$49+(数据!M631-12)*权重!C$51              )
 )</f>
        <v>0.90000000000000013</v>
      </c>
      <c r="N631" s="16">
        <f>IF( 数据!N631&lt;=6,(数据!N631-1)*权重!D$48,              IF(数据!N631&lt;=12, 5*权重!D$48+(数据!N631-6)*权重!D$49,                              5*权重!D$48+6*权重!D$49+(数据!N631-12)*权重!D$51              )
 )</f>
        <v>-0.27999999999999992</v>
      </c>
      <c r="O631" s="16">
        <f>IF( 数据!O631&lt;=6,(数据!O631-1)*权重!E$48,              IF(数据!O631&lt;=12, 5*权重!E$48+(数据!O631-6)*权重!E$49,                              5*权重!E$48+6*权重!E$49+(数据!O631-12)*权重!E$51              )
 )</f>
        <v>0</v>
      </c>
      <c r="P631" s="16">
        <f>IF( 数据!P631&lt;=6,(数据!P631-1)*权重!F$48,              IF(数据!P631&lt;=12, 5*权重!F$48+(数据!P631-6)*权重!F$49,                              5*权重!F$48+6*权重!F$49+(数据!P631-12)*权重!F$51              )
 )</f>
        <v>-3.4999999999999996</v>
      </c>
      <c r="Q631" s="16">
        <f>IF( 数据!Q631&lt;=6,(数据!Q631-1)*权重!G$48,              IF(数据!Q631&lt;=12, 5*权重!G$48+(数据!Q631-6)*权重!G$49,                              5*权重!G$48+6*权重!G$49+(数据!Q631-12)*权重!G$51              )
 )</f>
        <v>0</v>
      </c>
      <c r="R631" s="16">
        <f>IF( 数据!R631&lt;=6,(数据!R631-1)*权重!H$48,              IF(数据!R631&lt;=12, 5*权重!H$48+(数据!R631-6)*权重!H$49,                              5*权重!H$48+6*权重!H$49+(数据!R631-12)*权重!H$51              )
 )</f>
        <v>0</v>
      </c>
      <c r="S631" s="16">
        <f>IF( 数据!S631&lt;=6,(数据!S631-1)*权重!I$48,              IF(数据!S631&lt;=12, 5*权重!I$48+(数据!S631-6)*权重!I$49,                              5*权重!I$48+6*权重!I$49+(数据!S631-12)*权重!I$51              )
 )</f>
        <v>16.566666666666666</v>
      </c>
      <c r="T631" s="16">
        <f>IF( 数据!T631&lt;=6,(数据!T631-1)*权重!J$48,              IF(数据!T631&lt;=12, 5*权重!J$48+(数据!T631-6)*权重!J$49,                              5*权重!J$48+6*权重!J$49+(数据!T631-12)*权重!J$51              )
 )</f>
        <v>1.2999999999999998</v>
      </c>
      <c r="U631" s="16">
        <f>IF( 数据!U631&lt;=6,(数据!U631-1)*权重!K$48,              IF(数据!U631&lt;=12, 5*权重!K$48+(数据!U631-6)*权重!K$49,                              5*权重!K$48+6*权重!K$49+(数据!U631-12)*权重!K$51              )
 )</f>
        <v>0</v>
      </c>
      <c r="V631" s="16">
        <f>IF( 数据!V631&lt;=6,(数据!V631-1)*权重!L$48,              IF(数据!V631&lt;=12, 5*权重!L$48+(数据!V631-6)*权重!L$49,                              5*权重!L$48+6*权重!L$49+(数据!V631-12)*权重!L$51              )
 )</f>
        <v>6.7666666666666675</v>
      </c>
      <c r="W631" s="16">
        <f>IF( 数据!W631&lt;=6,(数据!W631-1)*权重!M$48,              IF(数据!W631&lt;=12, 5*权重!M$48+(数据!W631-6)*权重!M$49,                              5*权重!M$48+6*权重!M$49+(数据!W631-12)*权重!M$51              )
 )</f>
        <v>0.76666666666666661</v>
      </c>
      <c r="X631" s="16">
        <f>IF( 数据!X631&lt;=6,(数据!X631-1)*权重!N$48,              IF(数据!X631&lt;=12, 5*权重!N$48+(数据!X631-6)*权重!N$49,                              5*权重!N$48+6*权重!N$49+(数据!X631-12)*权重!N$51              )
 )</f>
        <v>2.2666666666666666</v>
      </c>
      <c r="Y631" s="16">
        <f>IF( 数据!Y631&lt;=6,(数据!Y631-1)*权重!O$48,              IF(数据!Y631&lt;=12, 5*权重!O$48+(数据!Y631-6)*权重!O$49,                              5*权重!O$48+6*权重!O$49+(数据!Y631-12)*权重!O$51              )
 )</f>
        <v>1.7</v>
      </c>
      <c r="Z631" s="16">
        <f>IF( 数据!Z631&lt;=6,(数据!Z631-1)*权重!P$48,              IF(数据!Z631&lt;=10, 5*权重!P$48+(数据!Z631-4)*权重!P$50,                              5*权重!P$48+4*权重!P$50+(数据!Z631-10)*权重!P$52              )  )</f>
        <v>-1.425</v>
      </c>
      <c r="AA631" s="16">
        <f>IF( 数据!AA631&lt;=6,(数据!AA631-1)*权重!Q$48,              IF(数据!AA631&lt;=12, 5*权重!Q$48+(数据!AA631-6)*权重!Q$49,                              5*权重!Q$48+6*权重!Q$49+(数据!AA631-12)*权重!Q$51              )
 )</f>
        <v>6.5</v>
      </c>
      <c r="AB631" s="16">
        <f>IF( 数据!AB631&lt;=6,(数据!AB631-1)*权重!R$48,              IF(数据!AB631&lt;=10, 5*权重!R$48+(数据!AB631-4)*权重!R$50,                              5*权重!R$48+4*权重!R$50+(数据!AB631-10)*权重!R$52              )  )</f>
        <v>56.75</v>
      </c>
      <c r="AC631" s="16">
        <f>IF( 数据!AC631&lt;=6,(数据!AC631-1)*权重!S$48,              IF(数据!AC631&lt;=12, 5*权重!S$48+(数据!AC631-6)*权重!S$49,                              5*权重!S$48+6*权重!S$49+(数据!AC631-12)*权重!S$51              )
 )</f>
        <v>19.5</v>
      </c>
      <c r="AD631" s="16">
        <f>IF( 数据!AD631&lt;=6,(数据!AD631-1)*权重!T$48,              IF(数据!AD631&lt;=12, 5*权重!T$48+(数据!AD631-6)*权重!T$49,                              5*权重!T$48+6*权重!T$49+(数据!AD631-12)*权重!T$51              )
 )</f>
        <v>-1.5999999999999996</v>
      </c>
      <c r="AE631" s="16">
        <f>IF( 数据!AE631&lt;=6,(数据!AE631-1)*权重!U$48,              IF(数据!AE631&lt;=10, 5*权重!U$48+(数据!AE631-4)*权重!U$50,                              5*权重!U$48+4*权重!U$50+(数据!AE631-10)*权重!U$52              )  )</f>
        <v>-4.0999999999999996</v>
      </c>
      <c r="AF631" s="16">
        <f>IF( 数据!AF631&lt;=6,(数据!AF631-1)*权重!V$48,              IF(数据!AF631&lt;=10, 5*权重!V$48+(数据!AF631-4)*权重!V$50,                              5*权重!V$48+4*权重!V$50+(数据!AF631-10)*权重!V$52              )  )</f>
        <v>6.5625000000000009</v>
      </c>
      <c r="AG631" s="16">
        <f>IF( 数据!AG631&lt;=6,(数据!AG631-1)*权重!W$48,              IF(数据!AG631&lt;=12, 5*权重!W$48+(数据!AG631-6)*权重!W$49,                              5*权重!W$48+6*权重!W$49+(数据!AG631-12)*权重!W$51              )
 )</f>
        <v>3.3</v>
      </c>
      <c r="AH631" s="16">
        <f>IF( 数据!AH631&lt;=6,(数据!AH631-1)*权重!X$48,              IF(数据!AH631&lt;=10, 5*权重!X$48+(数据!AH631-4)*权重!X$50,                              5*权重!X$48+4*权重!X$50+(数据!AH631-10)*权重!X$52              )  )</f>
        <v>-4.9999999999999989E-2</v>
      </c>
      <c r="AI631" s="16">
        <f>IF( 数据!AI631&lt;=6,(数据!AI631-1)*权重!Y$48,              IF(数据!AI631&lt;=12, 5*权重!Y$48+(数据!AI631-6)*权重!Y$49,                              5*权重!Y$48+6*权重!Y$49+(数据!AI631-12)*权重!Y$51              )
 )</f>
        <v>0</v>
      </c>
      <c r="AJ631" s="16">
        <f>IF( 数据!AJ631&lt;=6,(数据!AJ631-1)*权重!Z$48,              IF(数据!AJ631&lt;=10, 5*权重!Z$48+(数据!AJ631-4)*权重!Z$50,                              5*权重!Z$48+4*权重!Z$50+(数据!AJ631-10)*权重!Z$52              )  )</f>
        <v>7.4875000000000007</v>
      </c>
      <c r="AK631" s="16">
        <f>IF( 数据!AK631&lt;=6,(数据!AK631-1)*权重!AA$48,              IF(数据!AK631&lt;=10, 5*权重!AA$48+(数据!AK631-4)*权重!AA$50,                              5*权重!AA$48+4*权重!AA$50+(数据!AK631-10)*权重!AA$52              )  )</f>
        <v>-1.2750000000000001</v>
      </c>
      <c r="AL631" s="16">
        <f>IF( 数据!AL631&lt;=6,(数据!AL631-1)*权重!AB$48,              IF(数据!AL631&lt;=12, 5*权重!AB$48+(数据!AL631-6)*权重!AB$49,                              5*权重!AB$48+6*权重!AB$49+(数据!AL631-12)*权重!AB$51              )
 )</f>
        <v>14.4</v>
      </c>
      <c r="AM631" s="16">
        <f>IF( 数据!AM631&lt;=6,(数据!AM631-1)*权重!AC$48,              IF(数据!AM631&lt;=12, 5*权重!AC$48+(数据!AM631-6)*权重!AC$49,                              5*权重!AC$48+6*权重!AC$49+(数据!AM631-12)*权重!AC$51              )
 )</f>
        <v>9.2333333333333343</v>
      </c>
      <c r="AN631" s="16">
        <f>IF( 数据!AN631&lt;=6,(数据!AN631-1)*权重!AD$48,              IF(数据!AN631&lt;=12, 5*权重!AD$48+(数据!AN631-6)*权重!AD$49,                              5*权重!AD$48+6*权重!AD$49+(数据!AN631-12)*权重!AD$51              )
 )</f>
        <v>72.604166666666671</v>
      </c>
      <c r="AO631" s="16">
        <f>IF( 数据!AO631&lt;=6,(数据!AO631-1)*权重!AE$48,              IF(数据!AO631&lt;=12, 5*权重!AE$48+(数据!AO631-6)*权重!AE$49,                              5*权重!AE$48+6*权重!AE$49+(数据!AO631-12)*权重!AE$51              )
 )</f>
        <v>20.3</v>
      </c>
      <c r="AP631" s="16">
        <f>IF( 数据!AP631&lt;=6,(数据!AP631-1)*权重!AF$48,              IF(数据!AP631&lt;=12, 5*权重!AF$48+(数据!AP631-6)*权重!AF$49,                              5*权重!AF$48+6*权重!AF$49+(数据!AP631-12)*权重!AF$51              )
 )</f>
        <v>14.5</v>
      </c>
      <c r="AQ631" s="16">
        <f>IF( 数据!AQ631&lt;=6,(数据!AQ631-1)*权重!AG$48,              IF(数据!AQ631&lt;=12, 5*权重!AG$48+(数据!AQ631-6)*权重!AG$49,                              5*权重!AG$48+6*权重!AG$49+(数据!AQ631-12)*权重!AG$51              )
 )</f>
        <v>19.350000000000001</v>
      </c>
      <c r="AR631" s="16">
        <f>IF( 数据!AR631&lt;=6,(数据!AR631-1)*权重!AH$48,              IF(数据!AR631&lt;=12, 5*权重!AH$48+(数据!AR631-6)*权重!AH$49,                              5*权重!AH$48+6*权重!AH$49+(数据!AR631-12)*权重!AH$51              )
 )</f>
        <v>15.733333333333333</v>
      </c>
      <c r="AS631" s="16">
        <f>IF( 数据!AS631&lt;=6,(数据!AS631-1)*权重!AI$48,              IF(数据!AS631&lt;=12, 5*权重!AI$48+(数据!AS631-6)*权重!AI$49,                              5*权重!AI$48+6*权重!AI$49+(数据!AS631-12)*权重!AI$51              )
 )</f>
        <v>10.450000000000001</v>
      </c>
      <c r="AT631" s="16">
        <f>IF( 数据!AT631&lt;=6,(数据!AT631-1)*权重!AJ$48,              IF(数据!AT631&lt;=12, 5*权重!AJ$48+(数据!AT631-6)*权重!AJ$49,                              5*权重!AJ$48+6*权重!AJ$49+(数据!AT631-12)*权重!AJ$51              )
 )</f>
        <v>67</v>
      </c>
      <c r="AU631" s="16">
        <f>IF( 数据!AU631&lt;=6,(数据!AU631-1)*权重!AK$48,              IF(数据!AU631&lt;=12, 5*权重!AK$48+(数据!AU631-6)*权重!AK$49,                              5*权重!AK$48+6*权重!AK$49+(数据!AU631-12)*权重!AK$51              )
 )</f>
        <v>13.899999999999999</v>
      </c>
      <c r="AV631" s="16">
        <f>IF( 数据!AV631&lt;=6,(数据!AV631-1)*权重!AL$48,              IF(数据!AV631&lt;=10, 5*权重!AL$48+(数据!AV631-4)*权重!AL$50,                              5*权重!AL$48+4*权重!AL$50+(数据!AV631-10)*权重!AL$52              )  )</f>
        <v>2.5499999999999998</v>
      </c>
      <c r="AW631" s="16">
        <f>IF( 数据!AW631&lt;=6,(数据!AW631-1)*权重!AM$48,              IF(数据!AW631&lt;=10, 5*权重!AM$48+(数据!AW631-4)*权重!AM$50,                              5*权重!AM$48+4*权重!AM$50+(数据!AW631-10)*权重!AM$52              )  )</f>
        <v>2.95</v>
      </c>
      <c r="AX631" s="16">
        <f>IF( 数据!AX631&lt;=6,(数据!AX631-1)*权重!AN$48,              IF(数据!AX631&lt;=10, 5*权重!AN$48+(数据!AX631-4)*权重!AN$50,                              5*权重!AN$48+4*权重!AN$50+(数据!AX631-10)*权重!AN$52              )  )</f>
        <v>22.074999999999999</v>
      </c>
      <c r="AY631" s="8">
        <v>3</v>
      </c>
      <c r="AZ631" s="8">
        <v>1</v>
      </c>
      <c r="BA631" s="8">
        <v>1</v>
      </c>
      <c r="BB631" s="8">
        <v>2</v>
      </c>
      <c r="BC631" s="8">
        <v>1</v>
      </c>
      <c r="BD631" s="8">
        <v>1</v>
      </c>
      <c r="BE631" s="8">
        <v>3</v>
      </c>
      <c r="BF631" s="8">
        <v>1</v>
      </c>
      <c r="BG631" s="8">
        <v>1</v>
      </c>
      <c r="BH631" s="8">
        <v>2</v>
      </c>
      <c r="BI631" s="8">
        <v>3</v>
      </c>
      <c r="BJ631" s="8" t="s">
        <v>26</v>
      </c>
      <c r="BK631" s="8" t="s">
        <v>20</v>
      </c>
      <c r="BL631" s="8">
        <v>13</v>
      </c>
      <c r="BM631" s="8" t="s">
        <v>26</v>
      </c>
      <c r="BN631" s="8"/>
      <c r="BO631" s="8">
        <v>1</v>
      </c>
      <c r="BP631" s="34">
        <v>47664</v>
      </c>
      <c r="BQ631" s="8" t="s">
        <v>21</v>
      </c>
      <c r="BR631" s="8" t="s">
        <v>156</v>
      </c>
    </row>
    <row r="632" spans="1:70" ht="15.5" thickBot="1" x14ac:dyDescent="0.35">
      <c r="A632" s="8" t="s">
        <v>26</v>
      </c>
      <c r="B632" s="16">
        <f t="shared" si="24"/>
        <v>394.9325</v>
      </c>
      <c r="C632" s="8" t="s">
        <v>995</v>
      </c>
      <c r="D632" s="8" t="s">
        <v>154</v>
      </c>
      <c r="E632" s="33">
        <v>1</v>
      </c>
      <c r="F632" s="8">
        <v>0</v>
      </c>
      <c r="G632" s="8" t="s">
        <v>20</v>
      </c>
      <c r="H632" s="8" t="s">
        <v>595</v>
      </c>
      <c r="I632" s="8">
        <v>25</v>
      </c>
      <c r="J632" s="8">
        <v>131</v>
      </c>
      <c r="K632" s="8">
        <v>146</v>
      </c>
      <c r="L632" s="16">
        <f>IF( 数据!L632&lt;=6,(数据!L632-1)*权重!B$48,              IF(数据!L632&lt;=12, 5*权重!B$48+(数据!L632-6)*权重!B$49,                              5*权重!B$48+6*权重!B$49+(数据!L632-12)*权重!B$51              )
 )</f>
        <v>3.4666666666666668</v>
      </c>
      <c r="M632" s="16">
        <f>IF( 数据!M632&lt;=6,(数据!M632-1)*权重!C$48,              IF(数据!M632&lt;=12, 5*权重!C$48+(数据!M632-6)*权重!C$49,                              5*权重!C$48+6*权重!C$49+(数据!M632-12)*权重!C$51              )
 )</f>
        <v>2.1</v>
      </c>
      <c r="N632" s="16">
        <f>IF( 数据!N632&lt;=6,(数据!N632-1)*权重!D$48,              IF(数据!N632&lt;=12, 5*权重!D$48+(数据!N632-6)*权重!D$49,                              5*权重!D$48+6*权重!D$49+(数据!N632-12)*权重!D$51              )
 )</f>
        <v>0.27</v>
      </c>
      <c r="O632" s="16">
        <f>IF( 数据!O632&lt;=6,(数据!O632-1)*权重!E$48,              IF(数据!O632&lt;=12, 5*权重!E$48+(数据!O632-6)*权重!E$49,                              5*权重!E$48+6*权重!E$49+(数据!O632-12)*权重!E$51              )
 )</f>
        <v>0</v>
      </c>
      <c r="P632" s="16">
        <f>IF( 数据!P632&lt;=6,(数据!P632-1)*权重!F$48,              IF(数据!P632&lt;=12, 5*权重!F$48+(数据!P632-6)*权重!F$49,                              5*权重!F$48+6*权重!F$49+(数据!P632-12)*权重!F$51              )
 )</f>
        <v>-3.4999999999999996</v>
      </c>
      <c r="Q632" s="16">
        <f>IF( 数据!Q632&lt;=6,(数据!Q632-1)*权重!G$48,              IF(数据!Q632&lt;=12, 5*权重!G$48+(数据!Q632-6)*权重!G$49,                              5*权重!G$48+6*权重!G$49+(数据!Q632-12)*权重!G$51              )
 )</f>
        <v>0</v>
      </c>
      <c r="R632" s="16">
        <f>IF( 数据!R632&lt;=6,(数据!R632-1)*权重!H$48,              IF(数据!R632&lt;=12, 5*权重!H$48+(数据!R632-6)*权重!H$49,                              5*权重!H$48+6*权重!H$49+(数据!R632-12)*权重!H$51              )
 )</f>
        <v>0</v>
      </c>
      <c r="S632" s="16">
        <f>IF( 数据!S632&lt;=6,(数据!S632-1)*权重!I$48,              IF(数据!S632&lt;=12, 5*权重!I$48+(数据!S632-6)*权重!I$49,                              5*权重!I$48+6*权重!I$49+(数据!S632-12)*权重!I$51              )
 )</f>
        <v>15.2</v>
      </c>
      <c r="T632" s="16">
        <f>IF( 数据!T632&lt;=6,(数据!T632-1)*权重!J$48,              IF(数据!T632&lt;=12, 5*权重!J$48+(数据!T632-6)*权重!J$49,                              5*权重!J$48+6*权重!J$49+(数据!T632-12)*权重!J$51              )
 )</f>
        <v>0.79999999999999982</v>
      </c>
      <c r="U632" s="16">
        <f>IF( 数据!U632&lt;=6,(数据!U632-1)*权重!K$48,              IF(数据!U632&lt;=12, 5*权重!K$48+(数据!U632-6)*权重!K$49,                              5*权重!K$48+6*权重!K$49+(数据!U632-12)*权重!K$51              )
 )</f>
        <v>0</v>
      </c>
      <c r="V632" s="16">
        <f>IF( 数据!V632&lt;=6,(数据!V632-1)*权重!L$48,              IF(数据!V632&lt;=12, 5*权重!L$48+(数据!V632-6)*权重!L$49,                              5*权重!L$48+6*权重!L$49+(数据!V632-12)*权重!L$51              )
 )</f>
        <v>5.3000000000000007</v>
      </c>
      <c r="W632" s="16">
        <f>IF( 数据!W632&lt;=6,(数据!W632-1)*权重!M$48,              IF(数据!W632&lt;=12, 5*权重!M$48+(数据!W632-6)*权重!M$49,                              5*权重!M$48+6*权重!M$49+(数据!W632-12)*权重!M$51              )
 )</f>
        <v>-0.51666666666666661</v>
      </c>
      <c r="X632" s="16">
        <f>IF( 数据!X632&lt;=6,(数据!X632-1)*权重!N$48,              IF(数据!X632&lt;=12, 5*权重!N$48+(数据!X632-6)*权重!N$49,                              5*权重!N$48+6*权重!N$49+(数据!X632-12)*权重!N$51              )
 )</f>
        <v>2.2666666666666666</v>
      </c>
      <c r="Y632" s="16">
        <f>IF( 数据!Y632&lt;=6,(数据!Y632-1)*权重!O$48,              IF(数据!Y632&lt;=12, 5*权重!O$48+(数据!Y632-6)*权重!O$49,                              5*权重!O$48+6*权重!O$49+(数据!Y632-12)*权重!O$51              )
 )</f>
        <v>1.2</v>
      </c>
      <c r="Z632" s="16">
        <f>IF( 数据!Z632&lt;=6,(数据!Z632-1)*权重!P$48,              IF(数据!Z632&lt;=10, 5*权重!P$48+(数据!Z632-4)*权重!P$50,                              5*权重!P$48+4*权重!P$50+(数据!Z632-10)*权重!P$52              )  )</f>
        <v>-1.425</v>
      </c>
      <c r="AA632" s="16">
        <f>IF( 数据!AA632&lt;=6,(数据!AA632-1)*权重!Q$48,              IF(数据!AA632&lt;=12, 5*权重!Q$48+(数据!AA632-6)*权重!Q$49,                              5*权重!Q$48+6*权重!Q$49+(数据!AA632-12)*权重!Q$51              )
 )</f>
        <v>5.833333333333333</v>
      </c>
      <c r="AB632" s="16">
        <f>IF( 数据!AB632&lt;=6,(数据!AB632-1)*权重!R$48,              IF(数据!AB632&lt;=10, 5*权重!R$48+(数据!AB632-4)*权重!R$50,                              5*权重!R$48+4*权重!R$50+(数据!AB632-10)*权重!R$52              )  )</f>
        <v>54.5</v>
      </c>
      <c r="AC632" s="16">
        <f>IF( 数据!AC632&lt;=6,(数据!AC632-1)*权重!S$48,              IF(数据!AC632&lt;=12, 5*权重!S$48+(数据!AC632-6)*权重!S$49,                              5*权重!S$48+6*权重!S$49+(数据!AC632-12)*权重!S$51              )
 )</f>
        <v>20.866666666666667</v>
      </c>
      <c r="AD632" s="16">
        <f>IF( 数据!AD632&lt;=6,(数据!AD632-1)*权重!T$48,              IF(数据!AD632&lt;=12, 5*权重!T$48+(数据!AD632-6)*权重!T$49,                              5*权重!T$48+6*权重!T$49+(数据!AD632-12)*权重!T$51              )
 )</f>
        <v>-1.5999999999999996</v>
      </c>
      <c r="AE632" s="16">
        <f>IF( 数据!AE632&lt;=6,(数据!AE632-1)*权重!U$48,              IF(数据!AE632&lt;=10, 5*权重!U$48+(数据!AE632-4)*权重!U$50,                              5*权重!U$48+4*权重!U$50+(数据!AE632-10)*权重!U$52              )  )</f>
        <v>-2.9999999999999996</v>
      </c>
      <c r="AF632" s="16">
        <f>IF( 数据!AF632&lt;=6,(数据!AF632-1)*权重!V$48,              IF(数据!AF632&lt;=10, 5*权重!V$48+(数据!AF632-4)*权重!V$50,                              5*权重!V$48+4*权重!V$50+(数据!AF632-10)*权重!V$52              )  )</f>
        <v>7.0875000000000004</v>
      </c>
      <c r="AG632" s="16">
        <f>IF( 数据!AG632&lt;=6,(数据!AG632-1)*权重!W$48,              IF(数据!AG632&lt;=12, 5*权重!W$48+(数据!AG632-6)*权重!W$49,                              5*权重!W$48+6*权重!W$49+(数据!AG632-12)*权重!W$51              )
 )</f>
        <v>3.0999999999999996</v>
      </c>
      <c r="AH632" s="16">
        <f>IF( 数据!AH632&lt;=6,(数据!AH632-1)*权重!X$48,              IF(数据!AH632&lt;=10, 5*权重!X$48+(数据!AH632-4)*权重!X$50,                              5*权重!X$48+4*权重!X$50+(数据!AH632-10)*权重!X$52              )  )</f>
        <v>-4.9999999999999989E-2</v>
      </c>
      <c r="AI632" s="16">
        <f>IF( 数据!AI632&lt;=6,(数据!AI632-1)*权重!Y$48,              IF(数据!AI632&lt;=12, 5*权重!Y$48+(数据!AI632-6)*权重!Y$49,                              5*权重!Y$48+6*权重!Y$49+(数据!AI632-12)*权重!Y$51              )
 )</f>
        <v>3.3333333333333354E-2</v>
      </c>
      <c r="AJ632" s="16">
        <f>IF( 数据!AJ632&lt;=6,(数据!AJ632-1)*权重!Z$48,              IF(数据!AJ632&lt;=10, 5*权重!Z$48+(数据!AJ632-4)*权重!Z$50,                              5*权重!Z$48+4*权重!Z$50+(数据!AJ632-10)*权重!Z$52              )  )</f>
        <v>8.6625000000000014</v>
      </c>
      <c r="AK632" s="16">
        <f>IF( 数据!AK632&lt;=6,(数据!AK632-1)*权重!AA$48,              IF(数据!AK632&lt;=10, 5*权重!AA$48+(数据!AK632-4)*权重!AA$50,                              5*权重!AA$48+4*权重!AA$50+(数据!AK632-10)*权重!AA$52              )  )</f>
        <v>-0.75000000000000022</v>
      </c>
      <c r="AL632" s="16">
        <f>IF( 数据!AL632&lt;=6,(数据!AL632-1)*权重!AB$48,              IF(数据!AL632&lt;=12, 5*权重!AB$48+(数据!AL632-6)*权重!AB$49,                              5*权重!AB$48+6*权重!AB$49+(数据!AL632-12)*权重!AB$51              )
 )</f>
        <v>14.4</v>
      </c>
      <c r="AM632" s="16">
        <f>IF( 数据!AM632&lt;=6,(数据!AM632-1)*权重!AC$48,              IF(数据!AM632&lt;=12, 5*权重!AC$48+(数据!AM632-6)*权重!AC$49,                              5*权重!AC$48+6*权重!AC$49+(数据!AM632-12)*权重!AC$51              )
 )</f>
        <v>9.2333333333333343</v>
      </c>
      <c r="AN632" s="16">
        <f>IF( 数据!AN632&lt;=6,(数据!AN632-1)*权重!AD$48,              IF(数据!AN632&lt;=12, 5*权重!AD$48+(数据!AN632-6)*权重!AD$49,                              5*权重!AD$48+6*权重!AD$49+(数据!AN632-12)*权重!AD$51              )
 )</f>
        <v>67.875</v>
      </c>
      <c r="AO632" s="16">
        <f>IF( 数据!AO632&lt;=6,(数据!AO632-1)*权重!AE$48,              IF(数据!AO632&lt;=12, 5*权重!AE$48+(数据!AO632-6)*权重!AE$49,                              5*权重!AE$48+6*权重!AE$49+(数据!AO632-12)*权重!AE$51              )
 )</f>
        <v>15.1</v>
      </c>
      <c r="AP632" s="16">
        <f>IF( 数据!AP632&lt;=6,(数据!AP632-1)*权重!AF$48,              IF(数据!AP632&lt;=12, 5*权重!AF$48+(数据!AP632-6)*权重!AF$49,                              5*权重!AF$48+6*权重!AF$49+(数据!AP632-12)*权重!AF$51              )
 )</f>
        <v>15.433333333333334</v>
      </c>
      <c r="AQ632" s="16">
        <f>IF( 数据!AQ632&lt;=6,(数据!AQ632-1)*权重!AG$48,              IF(数据!AQ632&lt;=12, 5*权重!AG$48+(数据!AQ632-6)*权重!AG$49,                              5*权重!AG$48+6*权重!AG$49+(数据!AQ632-12)*权重!AG$51              )
 )</f>
        <v>18.316666666666666</v>
      </c>
      <c r="AR632" s="16">
        <f>IF( 数据!AR632&lt;=6,(数据!AR632-1)*权重!AH$48,              IF(数据!AR632&lt;=12, 5*权重!AH$48+(数据!AR632-6)*权重!AH$49,                              5*权重!AH$48+6*权重!AH$49+(数据!AR632-12)*权重!AH$51              )
 )</f>
        <v>16.899999999999999</v>
      </c>
      <c r="AS632" s="16">
        <f>IF( 数据!AS632&lt;=6,(数据!AS632-1)*权重!AI$48,              IF(数据!AS632&lt;=12, 5*权重!AI$48+(数据!AS632-6)*权重!AI$49,                              5*权重!AI$48+6*权重!AI$49+(数据!AS632-12)*权重!AI$51              )
 )</f>
        <v>7.6000000000000014</v>
      </c>
      <c r="AT632" s="16">
        <f>IF( 数据!AT632&lt;=6,(数据!AT632-1)*权重!AJ$48,              IF(数据!AT632&lt;=12, 5*权重!AJ$48+(数据!AT632-6)*权重!AJ$49,                              5*权重!AJ$48+6*权重!AJ$49+(数据!AT632-12)*权重!AJ$51              )
 )</f>
        <v>71.875</v>
      </c>
      <c r="AU632" s="16">
        <f>IF( 数据!AU632&lt;=6,(数据!AU632-1)*权重!AK$48,              IF(数据!AU632&lt;=12, 5*权重!AK$48+(数据!AU632-6)*权重!AK$49,                              5*权重!AK$48+6*权重!AK$49+(数据!AU632-12)*权重!AK$51              )
 )</f>
        <v>7.7666666666666666</v>
      </c>
      <c r="AV632" s="16">
        <f>IF( 数据!AV632&lt;=6,(数据!AV632-1)*权重!AL$48,              IF(数据!AV632&lt;=10, 5*权重!AL$48+(数据!AV632-4)*权重!AL$50,                              5*权重!AL$48+4*权重!AL$50+(数据!AV632-10)*权重!AL$52              )  )</f>
        <v>2.5499999999999998</v>
      </c>
      <c r="AW632" s="16">
        <f>IF( 数据!AW632&lt;=6,(数据!AW632-1)*权重!AM$48,              IF(数据!AW632&lt;=10, 5*权重!AM$48+(数据!AW632-4)*权重!AM$50,                              5*权重!AM$48+4*权重!AM$50+(数据!AW632-10)*权重!AM$52              )  )</f>
        <v>3.45</v>
      </c>
      <c r="AX632" s="16">
        <f>IF( 数据!AX632&lt;=6,(数据!AX632-1)*权重!AN$48,              IF(数据!AX632&lt;=10, 5*权重!AN$48+(数据!AX632-4)*权重!AN$50,                              5*权重!AN$48+4*权重!AN$50+(数据!AX632-10)*权重!AN$52              )  )</f>
        <v>24.587499999999999</v>
      </c>
      <c r="AY632" s="8">
        <v>3</v>
      </c>
      <c r="AZ632" s="8">
        <v>1</v>
      </c>
      <c r="BA632" s="8">
        <v>4</v>
      </c>
      <c r="BB632" s="8">
        <v>3</v>
      </c>
      <c r="BC632" s="8">
        <v>3</v>
      </c>
      <c r="BD632" s="8">
        <v>2</v>
      </c>
      <c r="BE632" s="8">
        <v>1</v>
      </c>
      <c r="BF632" s="8">
        <v>1</v>
      </c>
      <c r="BG632" s="8">
        <v>1</v>
      </c>
      <c r="BH632" s="8">
        <v>3</v>
      </c>
      <c r="BI632" s="8">
        <v>1</v>
      </c>
      <c r="BJ632" s="8" t="s">
        <v>26</v>
      </c>
      <c r="BK632" s="8" t="s">
        <v>20</v>
      </c>
      <c r="BL632" s="8">
        <v>14</v>
      </c>
      <c r="BM632" s="8" t="s">
        <v>26</v>
      </c>
      <c r="BN632" s="8"/>
      <c r="BO632" s="8">
        <v>1</v>
      </c>
      <c r="BP632" s="34">
        <v>46568</v>
      </c>
      <c r="BQ632" s="8" t="s">
        <v>21</v>
      </c>
      <c r="BR632" s="8" t="s">
        <v>156</v>
      </c>
    </row>
    <row r="633" spans="1:70" ht="15.5" thickBot="1" x14ac:dyDescent="0.35">
      <c r="A633" s="8" t="s">
        <v>26</v>
      </c>
      <c r="B633" s="16">
        <f t="shared" si="24"/>
        <v>414.59999999999997</v>
      </c>
      <c r="C633" s="8" t="s">
        <v>996</v>
      </c>
      <c r="D633" s="8" t="s">
        <v>154</v>
      </c>
      <c r="E633" s="33">
        <v>1</v>
      </c>
      <c r="F633" s="8">
        <v>0</v>
      </c>
      <c r="G633" s="8" t="s">
        <v>157</v>
      </c>
      <c r="H633" s="8" t="s">
        <v>420</v>
      </c>
      <c r="I633" s="8">
        <v>24</v>
      </c>
      <c r="J633" s="8">
        <v>125</v>
      </c>
      <c r="K633" s="8">
        <v>138</v>
      </c>
      <c r="L633" s="16">
        <f>IF( 数据!L633&lt;=6,(数据!L633-1)*权重!B$48,              IF(数据!L633&lt;=12, 5*权重!B$48+(数据!L633-6)*权重!B$49,                              5*权重!B$48+6*权重!B$49+(数据!L633-12)*权重!B$51              )
 )</f>
        <v>3.0833333333333335</v>
      </c>
      <c r="M633" s="16">
        <f>IF( 数据!M633&lt;=6,(数据!M633-1)*权重!C$48,              IF(数据!M633&lt;=12, 5*权重!C$48+(数据!M633-6)*权重!C$49,                              5*权重!C$48+6*权重!C$49+(数据!M633-12)*权重!C$51              )
 )</f>
        <v>2.5</v>
      </c>
      <c r="N633" s="16">
        <f>IF( 数据!N633&lt;=6,(数据!N633-1)*权重!D$48,              IF(数据!N633&lt;=12, 5*权重!D$48+(数据!N633-6)*权重!D$49,                              5*权重!D$48+6*权重!D$49+(数据!N633-12)*权重!D$51              )
 )</f>
        <v>0.8</v>
      </c>
      <c r="O633" s="16">
        <f>IF( 数据!O633&lt;=6,(数据!O633-1)*权重!E$48,              IF(数据!O633&lt;=12, 5*权重!E$48+(数据!O633-6)*权重!E$49,                              5*权重!E$48+6*权重!E$49+(数据!O633-12)*权重!E$51              )
 )</f>
        <v>0</v>
      </c>
      <c r="P633" s="16">
        <f>IF( 数据!P633&lt;=6,(数据!P633-1)*权重!F$48,              IF(数据!P633&lt;=12, 5*权重!F$48+(数据!P633-6)*权重!F$49,                              5*权重!F$48+6*权重!F$49+(数据!P633-12)*权重!F$51              )
 )</f>
        <v>-3.1166666666666663</v>
      </c>
      <c r="Q633" s="16">
        <f>IF( 数据!Q633&lt;=6,(数据!Q633-1)*权重!G$48,              IF(数据!Q633&lt;=12, 5*权重!G$48+(数据!Q633-6)*权重!G$49,                              5*权重!G$48+6*权重!G$49+(数据!Q633-12)*权重!G$51              )
 )</f>
        <v>0</v>
      </c>
      <c r="R633" s="16">
        <f>IF( 数据!R633&lt;=6,(数据!R633-1)*权重!H$48,              IF(数据!R633&lt;=12, 5*权重!H$48+(数据!R633-6)*权重!H$49,                              5*权重!H$48+6*权重!H$49+(数据!R633-12)*权重!H$51              )
 )</f>
        <v>0</v>
      </c>
      <c r="S633" s="16">
        <f>IF( 数据!S633&lt;=6,(数据!S633-1)*权重!I$48,              IF(数据!S633&lt;=12, 5*权重!I$48+(数据!S633-6)*权重!I$49,                              5*权重!I$48+6*权重!I$49+(数据!S633-12)*权重!I$51              )
 )</f>
        <v>16.566666666666666</v>
      </c>
      <c r="T633" s="16">
        <f>IF( 数据!T633&lt;=6,(数据!T633-1)*权重!J$48,              IF(数据!T633&lt;=12, 5*权重!J$48+(数据!T633-6)*权重!J$49,                              5*权重!J$48+6*权重!J$49+(数据!T633-12)*权重!J$51              )
 )</f>
        <v>3.5</v>
      </c>
      <c r="U633" s="16">
        <f>IF( 数据!U633&lt;=6,(数据!U633-1)*权重!K$48,              IF(数据!U633&lt;=12, 5*权重!K$48+(数据!U633-6)*权重!K$49,                              5*权重!K$48+6*权重!K$49+(数据!U633-12)*权重!K$51              )
 )</f>
        <v>0</v>
      </c>
      <c r="V633" s="16">
        <f>IF( 数据!V633&lt;=6,(数据!V633-1)*权重!L$48,              IF(数据!V633&lt;=12, 5*权重!L$48+(数据!V633-6)*权重!L$49,                              5*权重!L$48+6*权重!L$49+(数据!V633-12)*权重!L$51              )
 )</f>
        <v>8.8333333333333339</v>
      </c>
      <c r="W633" s="16">
        <f>IF( 数据!W633&lt;=6,(数据!W633-1)*权重!M$48,              IF(数据!W633&lt;=12, 5*权重!M$48+(数据!W633-6)*权重!M$49,                              5*权重!M$48+6*权重!M$49+(数据!W633-12)*权重!M$51              )
 )</f>
        <v>-0.5</v>
      </c>
      <c r="X633" s="16">
        <f>IF( 数据!X633&lt;=6,(数据!X633-1)*权重!N$48,              IF(数据!X633&lt;=12, 5*权重!N$48+(数据!X633-6)*权重!N$49,                              5*权重!N$48+6*权重!N$49+(数据!X633-12)*权重!N$51              )
 )</f>
        <v>1.7999999999999998</v>
      </c>
      <c r="Y633" s="16">
        <f>IF( 数据!Y633&lt;=6,(数据!Y633-1)*权重!O$48,              IF(数据!Y633&lt;=12, 5*权重!O$48+(数据!Y633-6)*权重!O$49,                              5*权重!O$48+6*权重!O$49+(数据!Y633-12)*权重!O$51              )
 )</f>
        <v>1.6166666666666667</v>
      </c>
      <c r="Z633" s="16">
        <f>IF( 数据!Z633&lt;=6,(数据!Z633-1)*权重!P$48,              IF(数据!Z633&lt;=10, 5*权重!P$48+(数据!Z633-4)*权重!P$50,                              5*权重!P$48+4*权重!P$50+(数据!Z633-10)*权重!P$52              )  )</f>
        <v>-1.0750000000000002</v>
      </c>
      <c r="AA633" s="16">
        <f>IF( 数据!AA633&lt;=6,(数据!AA633-1)*权重!Q$48,              IF(数据!AA633&lt;=12, 5*权重!Q$48+(数据!AA633-6)*权重!Q$49,                              5*权重!Q$48+6*权重!Q$49+(数据!AA633-12)*权重!Q$51              )
 )</f>
        <v>7.1</v>
      </c>
      <c r="AB633" s="16">
        <f>IF( 数据!AB633&lt;=6,(数据!AB633-1)*权重!R$48,              IF(数据!AB633&lt;=10, 5*权重!R$48+(数据!AB633-4)*权重!R$50,                              5*权重!R$48+4*权重!R$50+(数据!AB633-10)*权重!R$52              )  )</f>
        <v>56</v>
      </c>
      <c r="AC633" s="16">
        <f>IF( 数据!AC633&lt;=6,(数据!AC633-1)*权重!S$48,              IF(数据!AC633&lt;=12, 5*权重!S$48+(数据!AC633-6)*权重!S$49,                              5*权重!S$48+6*权重!S$49+(数据!AC633-12)*权重!S$51              )
 )</f>
        <v>20.183333333333334</v>
      </c>
      <c r="AD633" s="16">
        <f>IF( 数据!AD633&lt;=6,(数据!AD633-1)*权重!T$48,              IF(数据!AD633&lt;=12, 5*权重!T$48+(数据!AD633-6)*权重!T$49,                              5*权重!T$48+6*权重!T$49+(数据!AD633-12)*权重!T$51              )
 )</f>
        <v>-1.5999999999999996</v>
      </c>
      <c r="AE633" s="16">
        <f>IF( 数据!AE633&lt;=6,(数据!AE633-1)*权重!U$48,              IF(数据!AE633&lt;=10, 5*权重!U$48+(数据!AE633-4)*权重!U$50,                              5*权重!U$48+4*权重!U$50+(数据!AE633-10)*权重!U$52              )  )</f>
        <v>-2.4499999999999993</v>
      </c>
      <c r="AF633" s="16">
        <f>IF( 数据!AF633&lt;=6,(数据!AF633-1)*权重!V$48,              IF(数据!AF633&lt;=10, 5*权重!V$48+(数据!AF633-4)*权重!V$50,                              5*权重!V$48+4*权重!V$50+(数据!AF633-10)*权重!V$52              )  )</f>
        <v>6.5625000000000009</v>
      </c>
      <c r="AG633" s="16">
        <f>IF( 数据!AG633&lt;=6,(数据!AG633-1)*权重!W$48,              IF(数据!AG633&lt;=12, 5*权重!W$48+(数据!AG633-6)*权重!W$49,                              5*权重!W$48+6*权重!W$49+(数据!AG633-12)*权重!W$51              )
 )</f>
        <v>3.0999999999999996</v>
      </c>
      <c r="AH633" s="16">
        <f>IF( 数据!AH633&lt;=6,(数据!AH633-1)*权重!X$48,              IF(数据!AH633&lt;=10, 5*权重!X$48+(数据!AH633-4)*权重!X$50,                              5*权重!X$48+4*权重!X$50+(数据!AH633-10)*权重!X$52              )  )</f>
        <v>-4.9999999999999989E-2</v>
      </c>
      <c r="AI633" s="16">
        <f>IF( 数据!AI633&lt;=6,(数据!AI633-1)*权重!Y$48,              IF(数据!AI633&lt;=12, 5*权重!Y$48+(数据!AI633-6)*权重!Y$49,                              5*权重!Y$48+6*权重!Y$49+(数据!AI633-12)*权重!Y$51              )
 )</f>
        <v>0</v>
      </c>
      <c r="AJ633" s="16">
        <f>IF( 数据!AJ633&lt;=6,(数据!AJ633-1)*权重!Z$48,              IF(数据!AJ633&lt;=10, 5*权重!Z$48+(数据!AJ633-4)*权重!Z$50,                              5*权重!Z$48+4*权重!Z$50+(数据!AJ633-10)*权重!Z$52              )  )</f>
        <v>8.6625000000000014</v>
      </c>
      <c r="AK633" s="16">
        <f>IF( 数据!AK633&lt;=6,(数据!AK633-1)*权重!AA$48,              IF(数据!AK633&lt;=10, 5*权重!AA$48+(数据!AK633-4)*权重!AA$50,                              5*权重!AA$48+4*权重!AA$50+(数据!AK633-10)*权重!AA$52              )  )</f>
        <v>-1.625</v>
      </c>
      <c r="AL633" s="16">
        <f>IF( 数据!AL633&lt;=6,(数据!AL633-1)*权重!AB$48,              IF(数据!AL633&lt;=12, 5*权重!AB$48+(数据!AL633-6)*权重!AB$49,                              5*权重!AB$48+6*权重!AB$49+(数据!AL633-12)*权重!AB$51              )
 )</f>
        <v>14.4</v>
      </c>
      <c r="AM633" s="16">
        <f>IF( 数据!AM633&lt;=6,(数据!AM633-1)*权重!AC$48,              IF(数据!AM633&lt;=12, 5*权重!AC$48+(数据!AM633-6)*权重!AC$49,                              5*权重!AC$48+6*权重!AC$49+(数据!AM633-12)*权重!AC$51              )
 )</f>
        <v>8.5</v>
      </c>
      <c r="AN633" s="16">
        <f>IF( 数据!AN633&lt;=6,(数据!AN633-1)*权重!AD$48,              IF(数据!AN633&lt;=12, 5*权重!AD$48+(数据!AN633-6)*权重!AD$49,                              5*权重!AD$48+6*权重!AD$49+(数据!AN633-12)*权重!AD$51              )
 )</f>
        <v>77.333333333333329</v>
      </c>
      <c r="AO633" s="16">
        <f>IF( 数据!AO633&lt;=6,(数据!AO633-1)*权重!AE$48,              IF(数据!AO633&lt;=12, 5*权重!AE$48+(数据!AO633-6)*权重!AE$49,                              5*权重!AE$48+6*权重!AE$49+(数据!AO633-12)*权重!AE$51              )
 )</f>
        <v>15.1</v>
      </c>
      <c r="AP633" s="16">
        <f>IF( 数据!AP633&lt;=6,(数据!AP633-1)*权重!AF$48,              IF(数据!AP633&lt;=12, 5*权重!AF$48+(数据!AP633-6)*权重!AF$49,                              5*权重!AF$48+6*权重!AF$49+(数据!AP633-12)*权重!AF$51              )
 )</f>
        <v>14.466666666666667</v>
      </c>
      <c r="AQ633" s="16">
        <f>IF( 数据!AQ633&lt;=6,(数据!AQ633-1)*权重!AG$48,              IF(数据!AQ633&lt;=12, 5*权重!AG$48+(数据!AQ633-6)*权重!AG$49,                              5*权重!AG$48+6*权重!AG$49+(数据!AQ633-12)*权重!AG$51              )
 )</f>
        <v>18.316666666666666</v>
      </c>
      <c r="AR633" s="16">
        <f>IF( 数据!AR633&lt;=6,(数据!AR633-1)*权重!AH$48,              IF(数据!AR633&lt;=12, 5*权重!AH$48+(数据!AR633-6)*权重!AH$49,                              5*权重!AH$48+6*权重!AH$49+(数据!AR633-12)*权重!AH$51              )
 )</f>
        <v>14.566666666666665</v>
      </c>
      <c r="AS633" s="16">
        <f>IF( 数据!AS633&lt;=6,(数据!AS633-1)*权重!AI$48,              IF(数据!AS633&lt;=12, 5*权重!AI$48+(数据!AS633-6)*权重!AI$49,                              5*权重!AI$48+6*权重!AI$49+(数据!AS633-12)*权重!AI$51              )
 )</f>
        <v>8.5500000000000007</v>
      </c>
      <c r="AT633" s="16">
        <f>IF( 数据!AT633&lt;=6,(数据!AT633-1)*权重!AJ$48,              IF(数据!AT633&lt;=12, 5*权重!AJ$48+(数据!AT633-6)*权重!AJ$49,                              5*权重!AJ$48+6*权重!AJ$49+(数据!AT633-12)*权重!AJ$51              )
 )</f>
        <v>71.875</v>
      </c>
      <c r="AU633" s="16">
        <f>IF( 数据!AU633&lt;=6,(数据!AU633-1)*权重!AK$48,              IF(数据!AU633&lt;=12, 5*权重!AK$48+(数据!AU633-6)*权重!AK$49,                              5*权重!AK$48+6*权重!AK$49+(数据!AU633-12)*权重!AK$51              )
 )</f>
        <v>13.899999999999999</v>
      </c>
      <c r="AV633" s="16">
        <f>IF( 数据!AV633&lt;=6,(数据!AV633-1)*权重!AL$48,              IF(数据!AV633&lt;=10, 5*权重!AL$48+(数据!AV633-4)*权重!AL$50,                              5*权重!AL$48+4*权重!AL$50+(数据!AV633-10)*权重!AL$52              )  )</f>
        <v>2.5499999999999998</v>
      </c>
      <c r="AW633" s="16">
        <f>IF( 数据!AW633&lt;=6,(数据!AW633-1)*权重!AM$48,              IF(数据!AW633&lt;=10, 5*权重!AM$48+(数据!AW633-4)*权重!AM$50,                              5*权重!AM$48+4*权重!AM$50+(数据!AW633-10)*权重!AM$52              )  )</f>
        <v>3.0750000000000002</v>
      </c>
      <c r="AX633" s="16">
        <f>IF( 数据!AX633&lt;=6,(数据!AX633-1)*权重!AN$48,              IF(数据!AX633&lt;=10, 5*权重!AN$48+(数据!AX633-4)*权重!AN$50,                              5*权重!AN$48+4*权重!AN$50+(数据!AX633-10)*权重!AN$52              )  )</f>
        <v>22.074999999999999</v>
      </c>
      <c r="AY633" s="8">
        <v>4</v>
      </c>
      <c r="AZ633" s="8">
        <v>3</v>
      </c>
      <c r="BA633" s="8">
        <v>4</v>
      </c>
      <c r="BB633" s="8">
        <v>1</v>
      </c>
      <c r="BC633" s="8">
        <v>1</v>
      </c>
      <c r="BD633" s="8">
        <v>2</v>
      </c>
      <c r="BE633" s="8">
        <v>1</v>
      </c>
      <c r="BF633" s="8">
        <v>3</v>
      </c>
      <c r="BG633" s="8">
        <v>3</v>
      </c>
      <c r="BH633" s="8">
        <v>1</v>
      </c>
      <c r="BI633" s="8">
        <v>3</v>
      </c>
      <c r="BJ633" s="8" t="s">
        <v>26</v>
      </c>
      <c r="BK633" s="8" t="s">
        <v>20</v>
      </c>
      <c r="BL633" s="8">
        <v>14</v>
      </c>
      <c r="BM633" s="8" t="s">
        <v>26</v>
      </c>
      <c r="BN633" s="8"/>
      <c r="BO633" s="8">
        <v>15</v>
      </c>
      <c r="BP633" s="34">
        <v>46934</v>
      </c>
      <c r="BQ633" s="8" t="s">
        <v>21</v>
      </c>
      <c r="BR633" s="8" t="s">
        <v>156</v>
      </c>
    </row>
    <row r="634" spans="1:70" ht="15.5" thickBot="1" x14ac:dyDescent="0.35">
      <c r="A634" s="8" t="s">
        <v>26</v>
      </c>
      <c r="B634" s="16">
        <f t="shared" si="24"/>
        <v>345.71999999999991</v>
      </c>
      <c r="C634" s="8" t="s">
        <v>997</v>
      </c>
      <c r="D634" s="8" t="s">
        <v>154</v>
      </c>
      <c r="E634" s="33">
        <v>1</v>
      </c>
      <c r="F634" s="8">
        <v>0</v>
      </c>
      <c r="G634" s="8" t="s">
        <v>33</v>
      </c>
      <c r="H634" s="8" t="s">
        <v>31</v>
      </c>
      <c r="I634" s="8">
        <v>28</v>
      </c>
      <c r="J634" s="8">
        <v>115</v>
      </c>
      <c r="K634" s="8">
        <v>142</v>
      </c>
      <c r="L634" s="16">
        <f>IF( 数据!L634&lt;=6,(数据!L634-1)*权重!B$48,              IF(数据!L634&lt;=12, 5*权重!B$48+(数据!L634-6)*权重!B$49,                              5*权重!B$48+6*权重!B$49+(数据!L634-12)*权重!B$51              )
 )</f>
        <v>3.1666666666666665</v>
      </c>
      <c r="M634" s="16">
        <f>IF( 数据!M634&lt;=6,(数据!M634-1)*权重!C$48,              IF(数据!M634&lt;=12, 5*权重!C$48+(数据!M634-6)*权重!C$49,                              5*权重!C$48+6*权重!C$49+(数据!M634-12)*权重!C$51              )
 )</f>
        <v>2.5</v>
      </c>
      <c r="N634" s="16">
        <f>IF( 数据!N634&lt;=6,(数据!N634-1)*权重!D$48,              IF(数据!N634&lt;=12, 5*权重!D$48+(数据!N634-6)*权重!D$49,                              5*权重!D$48+6*权重!D$49+(数据!N634-12)*权重!D$51              )
 )</f>
        <v>-0.82999999999999985</v>
      </c>
      <c r="O634" s="16">
        <f>IF( 数据!O634&lt;=6,(数据!O634-1)*权重!E$48,              IF(数据!O634&lt;=12, 5*权重!E$48+(数据!O634-6)*权重!E$49,                              5*权重!E$48+6*权重!E$49+(数据!O634-12)*权重!E$51              )
 )</f>
        <v>0</v>
      </c>
      <c r="P634" s="16">
        <f>IF( 数据!P634&lt;=6,(数据!P634-1)*权重!F$48,              IF(数据!P634&lt;=12, 5*权重!F$48+(数据!P634-6)*权重!F$49,                              5*权重!F$48+6*权重!F$49+(数据!P634-12)*权重!F$51              )
 )</f>
        <v>-3.5333333333333328</v>
      </c>
      <c r="Q634" s="16">
        <f>IF( 数据!Q634&lt;=6,(数据!Q634-1)*权重!G$48,              IF(数据!Q634&lt;=12, 5*权重!G$48+(数据!Q634-6)*权重!G$49,                              5*权重!G$48+6*权重!G$49+(数据!Q634-12)*权重!G$51              )
 )</f>
        <v>0</v>
      </c>
      <c r="R634" s="16">
        <f>IF( 数据!R634&lt;=6,(数据!R634-1)*权重!H$48,              IF(数据!R634&lt;=12, 5*权重!H$48+(数据!R634-6)*权重!H$49,                              5*权重!H$48+6*权重!H$49+(数据!R634-12)*权重!H$51              )
 )</f>
        <v>0</v>
      </c>
      <c r="S634" s="16">
        <f>IF( 数据!S634&lt;=6,(数据!S634-1)*权重!I$48,              IF(数据!S634&lt;=12, 5*权重!I$48+(数据!S634-6)*权重!I$49,                              5*权重!I$48+6*权重!I$49+(数据!S634-12)*权重!I$51              )
 )</f>
        <v>6</v>
      </c>
      <c r="T634" s="16">
        <f>IF( 数据!T634&lt;=6,(数据!T634-1)*权重!J$48,              IF(数据!T634&lt;=12, 5*权重!J$48+(数据!T634-6)*权重!J$49,                              5*权重!J$48+6*权重!J$49+(数据!T634-12)*权重!J$51              )
 )</f>
        <v>0.79999999999999982</v>
      </c>
      <c r="U634" s="16">
        <f>IF( 数据!U634&lt;=6,(数据!U634-1)*权重!K$48,              IF(数据!U634&lt;=12, 5*权重!K$48+(数据!U634-6)*权重!K$49,                              5*权重!K$48+6*权重!K$49+(数据!U634-12)*权重!K$51              )
 )</f>
        <v>0</v>
      </c>
      <c r="V634" s="16">
        <f>IF( 数据!V634&lt;=6,(数据!V634-1)*权重!L$48,              IF(数据!V634&lt;=12, 5*权重!L$48+(数据!V634-6)*权重!L$49,                              5*权重!L$48+6*权重!L$49+(数据!V634-12)*权重!L$51              )
 )</f>
        <v>4.24</v>
      </c>
      <c r="W634" s="16">
        <f>IF( 数据!W634&lt;=6,(数据!W634-1)*权重!M$48,              IF(数据!W634&lt;=12, 5*权重!M$48+(数据!W634-6)*权重!M$49,                              5*权重!M$48+6*权重!M$49+(数据!W634-12)*权重!M$51              )
 )</f>
        <v>-0.53333333333333333</v>
      </c>
      <c r="X634" s="16">
        <f>IF( 数据!X634&lt;=6,(数据!X634-1)*权重!N$48,              IF(数据!X634&lt;=12, 5*权重!N$48+(数据!X634-6)*权重!N$49,                              5*权重!N$48+6*权重!N$49+(数据!X634-12)*权重!N$51              )
 )</f>
        <v>2.7333333333333329</v>
      </c>
      <c r="Y634" s="16">
        <f>IF( 数据!Y634&lt;=6,(数据!Y634-1)*权重!O$48,              IF(数据!Y634&lt;=12, 5*权重!O$48+(数据!Y634-6)*权重!O$49,                              5*权重!O$48+6*权重!O$49+(数据!Y634-12)*权重!O$51              )
 )</f>
        <v>0.96</v>
      </c>
      <c r="Z634" s="16">
        <f>IF( 数据!Z634&lt;=6,(数据!Z634-1)*权重!P$48,              IF(数据!Z634&lt;=10, 5*权重!P$48+(数据!Z634-4)*权重!P$50,                              5*权重!P$48+4*权重!P$50+(数据!Z634-10)*权重!P$52              )  )</f>
        <v>-1.4750000000000001</v>
      </c>
      <c r="AA634" s="16">
        <f>IF( 数据!AA634&lt;=6,(数据!AA634-1)*权重!Q$48,              IF(数据!AA634&lt;=12, 5*权重!Q$48+(数据!AA634-6)*权重!Q$49,                              5*权重!Q$48+6*权重!Q$49+(数据!AA634-12)*权重!Q$51              )
 )</f>
        <v>5.166666666666667</v>
      </c>
      <c r="AB634" s="16">
        <f>IF( 数据!AB634&lt;=6,(数据!AB634-1)*权重!R$48,              IF(数据!AB634&lt;=10, 5*权重!R$48+(数据!AB634-4)*权重!R$50,                              5*权重!R$48+4*权重!R$50+(数据!AB634-10)*权重!R$52              )  )</f>
        <v>56</v>
      </c>
      <c r="AC634" s="16">
        <f>IF( 数据!AC634&lt;=6,(数据!AC634-1)*权重!S$48,              IF(数据!AC634&lt;=12, 5*权重!S$48+(数据!AC634-6)*权重!S$49,                              5*权重!S$48+6*权重!S$49+(数据!AC634-12)*权重!S$51              )
 )</f>
        <v>19.5</v>
      </c>
      <c r="AD634" s="16">
        <f>IF( 数据!AD634&lt;=6,(数据!AD634-1)*权重!T$48,              IF(数据!AD634&lt;=12, 5*权重!T$48+(数据!AD634-6)*权重!T$49,                              5*权重!T$48+6*权重!T$49+(数据!AD634-12)*权重!T$51              )
 )</f>
        <v>-1.5999999999999996</v>
      </c>
      <c r="AE634" s="16">
        <f>IF( 数据!AE634&lt;=6,(数据!AE634-1)*权重!U$48,              IF(数据!AE634&lt;=10, 5*权重!U$48+(数据!AE634-4)*权重!U$50,                              5*权重!U$48+4*权重!U$50+(数据!AE634-10)*权重!U$52              )  )</f>
        <v>-0.99999999999999956</v>
      </c>
      <c r="AF634" s="16">
        <f>IF( 数据!AF634&lt;=6,(数据!AF634-1)*权重!V$48,              IF(数据!AF634&lt;=10, 5*权重!V$48+(数据!AF634-4)*权重!V$50,                              5*权重!V$48+4*权重!V$50+(数据!AF634-10)*权重!V$52              )  )</f>
        <v>7.3500000000000005</v>
      </c>
      <c r="AG634" s="16">
        <f>IF( 数据!AG634&lt;=6,(数据!AG634-1)*权重!W$48,              IF(数据!AG634&lt;=12, 5*权重!W$48+(数据!AG634-6)*权重!W$49,                              5*权重!W$48+6*权重!W$49+(数据!AG634-12)*权重!W$51              )
 )</f>
        <v>5.7</v>
      </c>
      <c r="AH634" s="16">
        <f>IF( 数据!AH634&lt;=6,(数据!AH634-1)*权重!X$48,              IF(数据!AH634&lt;=10, 5*权重!X$48+(数据!AH634-4)*权重!X$50,                              5*权重!X$48+4*权重!X$50+(数据!AH634-10)*权重!X$52              )  )</f>
        <v>6.25E-2</v>
      </c>
      <c r="AI634" s="16">
        <f>IF( 数据!AI634&lt;=6,(数据!AI634-1)*权重!Y$48,              IF(数据!AI634&lt;=12, 5*权重!Y$48+(数据!AI634-6)*权重!Y$49,                              5*权重!Y$48+6*权重!Y$49+(数据!AI634-12)*权重!Y$51              )
 )</f>
        <v>0.16666666666666669</v>
      </c>
      <c r="AJ634" s="16">
        <f>IF( 数据!AJ634&lt;=6,(数据!AJ634-1)*权重!Z$48,              IF(数据!AJ634&lt;=10, 5*权重!Z$48+(数据!AJ634-4)*权重!Z$50,                              5*权重!Z$48+4*权重!Z$50+(数据!AJ634-10)*权重!Z$52              )  )</f>
        <v>8.6625000000000014</v>
      </c>
      <c r="AK634" s="16">
        <f>IF( 数据!AK634&lt;=6,(数据!AK634-1)*权重!AA$48,              IF(数据!AK634&lt;=10, 5*权重!AA$48+(数据!AK634-4)*权重!AA$50,                              5*权重!AA$48+4*权重!AA$50+(数据!AK634-10)*权重!AA$52              )  )</f>
        <v>-0.75000000000000022</v>
      </c>
      <c r="AL634" s="16">
        <f>IF( 数据!AL634&lt;=6,(数据!AL634-1)*权重!AB$48,              IF(数据!AL634&lt;=12, 5*权重!AB$48+(数据!AL634-6)*权重!AB$49,                              5*权重!AB$48+6*权重!AB$49+(数据!AL634-12)*权重!AB$51              )
 )</f>
        <v>12.6</v>
      </c>
      <c r="AM634" s="16">
        <f>IF( 数据!AM634&lt;=6,(数据!AM634-1)*权重!AC$48,              IF(数据!AM634&lt;=12, 5*权重!AC$48+(数据!AM634-6)*权重!AC$49,                              5*权重!AC$48+6*权重!AC$49+(数据!AM634-12)*权重!AC$51              )
 )</f>
        <v>8.5</v>
      </c>
      <c r="AN634" s="16">
        <f>IF( 数据!AN634&lt;=6,(数据!AN634-1)*权重!AD$48,              IF(数据!AN634&lt;=12, 5*权重!AD$48+(数据!AN634-6)*权重!AD$49,                              5*权重!AD$48+6*权重!AD$49+(数据!AN634-12)*权重!AD$51              )
 )</f>
        <v>53.458333333333329</v>
      </c>
      <c r="AO634" s="16">
        <f>IF( 数据!AO634&lt;=6,(数据!AO634-1)*权重!AE$48,              IF(数据!AO634&lt;=12, 5*权重!AE$48+(数据!AO634-6)*权重!AE$49,                              5*权重!AE$48+6*权重!AE$49+(数据!AO634-12)*权重!AE$51              )
 )</f>
        <v>22.9</v>
      </c>
      <c r="AP634" s="16">
        <f>IF( 数据!AP634&lt;=6,(数据!AP634-1)*权重!AF$48,              IF(数据!AP634&lt;=12, 5*权重!AF$48+(数据!AP634-6)*权重!AF$49,                              5*权重!AF$48+6*权重!AF$49+(数据!AP634-12)*权重!AF$51              )
 )</f>
        <v>13.5</v>
      </c>
      <c r="AQ634" s="16">
        <f>IF( 数据!AQ634&lt;=6,(数据!AQ634-1)*权重!AG$48,              IF(数据!AQ634&lt;=12, 5*权重!AG$48+(数据!AQ634-6)*权重!AG$49,                              5*权重!AG$48+6*权重!AG$49+(数据!AQ634-12)*权重!AG$51              )
 )</f>
        <v>18.833333333333336</v>
      </c>
      <c r="AR634" s="16">
        <f>IF( 数据!AR634&lt;=6,(数据!AR634-1)*权重!AH$48,              IF(数据!AR634&lt;=12, 5*权重!AH$48+(数据!AR634-6)*权重!AH$49,                              5*权重!AH$48+6*权重!AH$49+(数据!AR634-12)*权重!AH$51              )
 )</f>
        <v>10.033333333333333</v>
      </c>
      <c r="AS634" s="16">
        <f>IF( 数据!AS634&lt;=6,(数据!AS634-1)*权重!AI$48,              IF(数据!AS634&lt;=12, 5*权重!AI$48+(数据!AS634-6)*权重!AI$49,                              5*权重!AI$48+6*权重!AI$49+(数据!AS634-12)*权重!AI$51              )
 )</f>
        <v>8.5500000000000007</v>
      </c>
      <c r="AT634" s="16">
        <f>IF( 数据!AT634&lt;=6,(数据!AT634-1)*权重!AJ$48,              IF(数据!AT634&lt;=12, 5*权重!AJ$48+(数据!AT634-6)*权重!AJ$49,                              5*权重!AJ$48+6*权重!AJ$49+(数据!AT634-12)*权重!AJ$51              )
 )</f>
        <v>42.083333333333336</v>
      </c>
      <c r="AU634" s="16">
        <f>IF( 数据!AU634&lt;=6,(数据!AU634-1)*权重!AK$48,              IF(数据!AU634&lt;=12, 5*权重!AK$48+(数据!AU634-6)*权重!AK$49,                              5*权重!AK$48+6*权重!AK$49+(数据!AU634-12)*权重!AK$51              )
 )</f>
        <v>13.899999999999999</v>
      </c>
      <c r="AV634" s="16">
        <f>IF( 数据!AV634&lt;=6,(数据!AV634-1)*权重!AL$48,              IF(数据!AV634&lt;=10, 5*权重!AL$48+(数据!AV634-4)*权重!AL$50,                              5*权重!AL$48+4*权重!AL$50+(数据!AV634-10)*权重!AL$52              )  )</f>
        <v>2.5499999999999998</v>
      </c>
      <c r="AW634" s="16">
        <f>IF( 数据!AW634&lt;=6,(数据!AW634-1)*权重!AM$48,              IF(数据!AW634&lt;=10, 5*权重!AM$48+(数据!AW634-4)*权重!AM$50,                              5*权重!AM$48+4*权重!AM$50+(数据!AW634-10)*权重!AM$52              )  )</f>
        <v>3.45</v>
      </c>
      <c r="AX634" s="16">
        <f>IF( 数据!AX634&lt;=6,(数据!AX634-1)*权重!AN$48,              IF(数据!AX634&lt;=10, 5*权重!AN$48+(数据!AX634-4)*权重!AN$50,                              5*权重!AN$48+4*权重!AN$50+(数据!AX634-10)*权重!AN$52              )  )</f>
        <v>22.074999999999999</v>
      </c>
      <c r="AY634" s="8">
        <v>1</v>
      </c>
      <c r="AZ634" s="8">
        <v>2</v>
      </c>
      <c r="BA634" s="8">
        <v>1</v>
      </c>
      <c r="BB634" s="8">
        <v>1</v>
      </c>
      <c r="BC634" s="8">
        <v>1</v>
      </c>
      <c r="BD634" s="8">
        <v>4</v>
      </c>
      <c r="BE634" s="8">
        <v>2</v>
      </c>
      <c r="BF634" s="8">
        <v>1</v>
      </c>
      <c r="BG634" s="8">
        <v>1</v>
      </c>
      <c r="BH634" s="8">
        <v>3</v>
      </c>
      <c r="BI634" s="8">
        <v>3</v>
      </c>
      <c r="BJ634" s="8" t="s">
        <v>26</v>
      </c>
      <c r="BK634" s="8" t="s">
        <v>20</v>
      </c>
      <c r="BL634" s="8">
        <v>12</v>
      </c>
      <c r="BM634" s="8" t="s">
        <v>26</v>
      </c>
      <c r="BN634" s="8"/>
      <c r="BO634" s="8">
        <v>5</v>
      </c>
      <c r="BP634" s="34">
        <v>46934</v>
      </c>
      <c r="BQ634" s="8" t="s">
        <v>21</v>
      </c>
      <c r="BR634" s="8" t="s">
        <v>156</v>
      </c>
    </row>
    <row r="635" spans="1:70" ht="15.5" thickBot="1" x14ac:dyDescent="0.35">
      <c r="A635" s="8" t="s">
        <v>26</v>
      </c>
      <c r="B635" s="16">
        <f t="shared" si="24"/>
        <v>355.96</v>
      </c>
      <c r="C635" s="8" t="s">
        <v>998</v>
      </c>
      <c r="D635" s="8" t="s">
        <v>154</v>
      </c>
      <c r="E635" s="33">
        <v>1</v>
      </c>
      <c r="F635" s="8">
        <v>0</v>
      </c>
      <c r="G635" s="8" t="s">
        <v>20</v>
      </c>
      <c r="H635" s="8" t="s">
        <v>315</v>
      </c>
      <c r="I635" s="8">
        <v>30</v>
      </c>
      <c r="J635" s="8">
        <v>135</v>
      </c>
      <c r="K635" s="8">
        <v>155</v>
      </c>
      <c r="L635" s="16">
        <f>IF( 数据!L635&lt;=6,(数据!L635-1)*权重!B$48,              IF(数据!L635&lt;=12, 5*权重!B$48+(数据!L635-6)*权重!B$49,                              5*权重!B$48+6*权重!B$49+(数据!L635-12)*权重!B$51              )
 )</f>
        <v>3.4666666666666668</v>
      </c>
      <c r="M635" s="16">
        <f>IF( 数据!M635&lt;=6,(数据!M635-1)*权重!C$48,              IF(数据!M635&lt;=12, 5*权重!C$48+(数据!M635-6)*权重!C$49,                              5*权重!C$48+6*权重!C$49+(数据!M635-12)*权重!C$51              )
 )</f>
        <v>2.5833333333333335</v>
      </c>
      <c r="N635" s="16">
        <f>IF( 数据!N635&lt;=6,(数据!N635-1)*权重!D$48,              IF(数据!N635&lt;=12, 5*权重!D$48+(数据!N635-6)*权重!D$49,                              5*权重!D$48+6*权重!D$49+(数据!N635-12)*权重!D$51              )
 )</f>
        <v>-1.4999999999999902E-2</v>
      </c>
      <c r="O635" s="16">
        <f>IF( 数据!O635&lt;=6,(数据!O635-1)*权重!E$48,              IF(数据!O635&lt;=12, 5*权重!E$48+(数据!O635-6)*权重!E$49,                              5*权重!E$48+6*权重!E$49+(数据!O635-12)*权重!E$51              )
 )</f>
        <v>0</v>
      </c>
      <c r="P635" s="16">
        <f>IF( 数据!P635&lt;=6,(数据!P635-1)*权重!F$48,              IF(数据!P635&lt;=12, 5*权重!F$48+(数据!P635-6)*权重!F$49,                              5*权重!F$48+6*权重!F$49+(数据!P635-12)*权重!F$51              )
 )</f>
        <v>-2.3499999999999996</v>
      </c>
      <c r="Q635" s="16">
        <f>IF( 数据!Q635&lt;=6,(数据!Q635-1)*权重!G$48,              IF(数据!Q635&lt;=12, 5*权重!G$48+(数据!Q635-6)*权重!G$49,                              5*权重!G$48+6*权重!G$49+(数据!Q635-12)*权重!G$51              )
 )</f>
        <v>0</v>
      </c>
      <c r="R635" s="16">
        <f>IF( 数据!R635&lt;=6,(数据!R635-1)*权重!H$48,              IF(数据!R635&lt;=12, 5*权重!H$48+(数据!R635-6)*权重!H$49,                              5*权重!H$48+6*权重!H$49+(数据!R635-12)*权重!H$51              )
 )</f>
        <v>0</v>
      </c>
      <c r="S635" s="16">
        <f>IF( 数据!S635&lt;=6,(数据!S635-1)*权重!I$48,              IF(数据!S635&lt;=12, 5*权重!I$48+(数据!S635-6)*权重!I$49,                              5*权重!I$48+6*权重!I$49+(数据!S635-12)*权重!I$51              )
 )</f>
        <v>12.133333333333333</v>
      </c>
      <c r="T635" s="16">
        <f>IF( 数据!T635&lt;=6,(数据!T635-1)*权重!J$48,              IF(数据!T635&lt;=12, 5*权重!J$48+(数据!T635-6)*权重!J$49,                              5*权重!J$48+6*权重!J$49+(数据!T635-12)*权重!J$51              )
 )</f>
        <v>0.29999999999999982</v>
      </c>
      <c r="U635" s="16">
        <f>IF( 数据!U635&lt;=6,(数据!U635-1)*权重!K$48,              IF(数据!U635&lt;=12, 5*权重!K$48+(数据!U635-6)*权重!K$49,                              5*权重!K$48+6*权重!K$49+(数据!U635-12)*权重!K$51              )
 )</f>
        <v>0</v>
      </c>
      <c r="V635" s="16">
        <f>IF( 数据!V635&lt;=6,(数据!V635-1)*权重!L$48,              IF(数据!V635&lt;=12, 5*权重!L$48+(数据!V635-6)*权重!L$49,                              5*权重!L$48+6*权重!L$49+(数据!V635-12)*权重!L$51              )
 )</f>
        <v>7.5000000000000009</v>
      </c>
      <c r="W635" s="16">
        <f>IF( 数据!W635&lt;=6,(数据!W635-1)*权重!M$48,              IF(数据!W635&lt;=12, 5*权重!M$48+(数据!W635-6)*权重!M$49,                              5*权重!M$48+6*权重!M$49+(数据!W635-12)*权重!M$51              )
 )</f>
        <v>0.1333333333333333</v>
      </c>
      <c r="X635" s="16">
        <f>IF( 数据!X635&lt;=6,(数据!X635-1)*权重!N$48,              IF(数据!X635&lt;=12, 5*权重!N$48+(数据!X635-6)*权重!N$49,                              5*权重!N$48+6*权重!N$49+(数据!X635-12)*权重!N$51              )
 )</f>
        <v>2.2166666666666663</v>
      </c>
      <c r="Y635" s="16">
        <f>IF( 数据!Y635&lt;=6,(数据!Y635-1)*权重!O$48,              IF(数据!Y635&lt;=12, 5*权重!O$48+(数据!Y635-6)*权重!O$49,                              5*权重!O$48+6*权重!O$49+(数据!Y635-12)*权重!O$51              )
 )</f>
        <v>1.6166666666666667</v>
      </c>
      <c r="Z635" s="16">
        <f>IF( 数据!Z635&lt;=6,(数据!Z635-1)*权重!P$48,              IF(数据!Z635&lt;=10, 5*权重!P$48+(数据!Z635-4)*权重!P$50,                              5*权重!P$48+4*权重!P$50+(数据!Z635-10)*权重!P$52              )  )</f>
        <v>-1.425</v>
      </c>
      <c r="AA635" s="16">
        <f>IF( 数据!AA635&lt;=6,(数据!AA635-1)*权重!Q$48,              IF(数据!AA635&lt;=12, 5*权重!Q$48+(数据!AA635-6)*权重!Q$49,                              5*权重!Q$48+6*权重!Q$49+(数据!AA635-12)*权重!Q$51              )
 )</f>
        <v>4.5</v>
      </c>
      <c r="AB635" s="16">
        <f>IF( 数据!AB635&lt;=6,(数据!AB635-1)*权重!R$48,              IF(数据!AB635&lt;=10, 5*权重!R$48+(数据!AB635-4)*权重!R$50,                              5*权重!R$48+4*权重!R$50+(数据!AB635-10)*权重!R$52              )  )</f>
        <v>59.75</v>
      </c>
      <c r="AC635" s="16">
        <f>IF( 数据!AC635&lt;=6,(数据!AC635-1)*权重!S$48,              IF(数据!AC635&lt;=12, 5*权重!S$48+(数据!AC635-6)*权重!S$49,                              5*权重!S$48+6*权重!S$49+(数据!AC635-12)*权重!S$51              )
 )</f>
        <v>20.183333333333334</v>
      </c>
      <c r="AD635" s="16">
        <f>IF( 数据!AD635&lt;=6,(数据!AD635-1)*权重!T$48,              IF(数据!AD635&lt;=12, 5*权重!T$48+(数据!AD635-6)*权重!T$49,                              5*权重!T$48+6*权重!T$49+(数据!AD635-12)*权重!T$51              )
 )</f>
        <v>-1.5999999999999996</v>
      </c>
      <c r="AE635" s="16">
        <f>IF( 数据!AE635&lt;=6,(数据!AE635-1)*权重!U$48,              IF(数据!AE635&lt;=10, 5*权重!U$48+(数据!AE635-4)*权重!U$50,                              5*权重!U$48+4*权重!U$50+(数据!AE635-10)*权重!U$52              )  )</f>
        <v>-0.99999999999999956</v>
      </c>
      <c r="AF635" s="16">
        <f>IF( 数据!AF635&lt;=6,(数据!AF635-1)*权重!V$48,              IF(数据!AF635&lt;=10, 5*权重!V$48+(数据!AF635-4)*权重!V$50,                              5*权重!V$48+4*权重!V$50+(数据!AF635-10)*权重!V$52              )  )</f>
        <v>7.0875000000000004</v>
      </c>
      <c r="AG635" s="16">
        <f>IF( 数据!AG635&lt;=6,(数据!AG635-1)*权重!W$48,              IF(数据!AG635&lt;=12, 5*权重!W$48+(数据!AG635-6)*权重!W$49,                              5*权重!W$48+6*权重!W$49+(数据!AG635-12)*权重!W$51              )
 )</f>
        <v>3.0999999999999996</v>
      </c>
      <c r="AH635" s="16">
        <f>IF( 数据!AH635&lt;=6,(数据!AH635-1)*权重!X$48,              IF(数据!AH635&lt;=10, 5*权重!X$48+(数据!AH635-4)*权重!X$50,                              5*权重!X$48+4*权重!X$50+(数据!AH635-10)*权重!X$52              )  )</f>
        <v>0.28749999999999998</v>
      </c>
      <c r="AI635" s="16">
        <f>IF( 数据!AI635&lt;=6,(数据!AI635-1)*权重!Y$48,              IF(数据!AI635&lt;=12, 5*权重!Y$48+(数据!AI635-6)*权重!Y$49,                              5*权重!Y$48+6*权重!Y$49+(数据!AI635-12)*权重!Y$51              )
 )</f>
        <v>0</v>
      </c>
      <c r="AJ635" s="16">
        <f>IF( 数据!AJ635&lt;=6,(数据!AJ635-1)*权重!Z$48,              IF(数据!AJ635&lt;=10, 5*权重!Z$48+(数据!AJ635-4)*权重!Z$50,                              5*权重!Z$48+4*权重!Z$50+(数据!AJ635-10)*权重!Z$52              )  )</f>
        <v>11.012499999999999</v>
      </c>
      <c r="AK635" s="16">
        <f>IF( 数据!AK635&lt;=6,(数据!AK635-1)*权重!AA$48,              IF(数据!AK635&lt;=10, 5*权重!AA$48+(数据!AK635-4)*权重!AA$50,                              5*权重!AA$48+4*权重!AA$50+(数据!AK635-10)*权重!AA$52              )  )</f>
        <v>-1.2750000000000001</v>
      </c>
      <c r="AL635" s="16">
        <f>IF( 数据!AL635&lt;=6,(数据!AL635-1)*权重!AB$48,              IF(数据!AL635&lt;=12, 5*权重!AB$48+(数据!AL635-6)*权重!AB$49,                              5*权重!AB$48+6*权重!AB$49+(数据!AL635-12)*权重!AB$51              )
 )</f>
        <v>13.5</v>
      </c>
      <c r="AM635" s="16">
        <f>IF( 数据!AM635&lt;=6,(数据!AM635-1)*权重!AC$48,              IF(数据!AM635&lt;=12, 5*权重!AC$48+(数据!AM635-6)*权重!AC$49,                              5*权重!AC$48+6*权重!AC$49+(数据!AM635-12)*权重!AC$51              )
 )</f>
        <v>9.2333333333333343</v>
      </c>
      <c r="AN635" s="16">
        <f>IF( 数据!AN635&lt;=6,(数据!AN635-1)*权重!AD$48,              IF(数据!AN635&lt;=12, 5*权重!AD$48+(数据!AN635-6)*权重!AD$49,                              5*权重!AD$48+6*权重!AD$49+(数据!AN635-12)*权重!AD$51              )
 )</f>
        <v>53.458333333333329</v>
      </c>
      <c r="AO635" s="16">
        <f>IF( 数据!AO635&lt;=6,(数据!AO635-1)*权重!AE$48,              IF(数据!AO635&lt;=12, 5*权重!AE$48+(数据!AO635-6)*权重!AE$49,                              5*权重!AE$48+6*权重!AE$49+(数据!AO635-12)*权重!AE$51              )
 )</f>
        <v>5.5833333333333339</v>
      </c>
      <c r="AP635" s="16">
        <f>IF( 数据!AP635&lt;=6,(数据!AP635-1)*权重!AF$48,              IF(数据!AP635&lt;=12, 5*权重!AF$48+(数据!AP635-6)*权重!AF$49,                              5*权重!AF$48+6*权重!AF$49+(数据!AP635-12)*权重!AF$51              )
 )</f>
        <v>14.5</v>
      </c>
      <c r="AQ635" s="16">
        <f>IF( 数据!AQ635&lt;=6,(数据!AQ635-1)*权重!AG$48,              IF(数据!AQ635&lt;=12, 5*权重!AG$48+(数据!AQ635-6)*权重!AG$49,                              5*权重!AG$48+6*权重!AG$49+(数据!AQ635-12)*权重!AG$51              )
 )</f>
        <v>20.900000000000002</v>
      </c>
      <c r="AR635" s="16">
        <f>IF( 数据!AR635&lt;=6,(数据!AR635-1)*权重!AH$48,              IF(数据!AR635&lt;=12, 5*权重!AH$48+(数据!AR635-6)*权重!AH$49,                              5*权重!AH$48+6*权重!AH$49+(数据!AR635-12)*权重!AH$51              )
 )</f>
        <v>13.399999999999999</v>
      </c>
      <c r="AS635" s="16">
        <f>IF( 数据!AS635&lt;=6,(数据!AS635-1)*权重!AI$48,              IF(数据!AS635&lt;=12, 5*权重!AI$48+(数据!AS635-6)*权重!AI$49,                              5*权重!AI$48+6*权重!AI$49+(数据!AS635-12)*权重!AI$51              )
 )</f>
        <v>4.416666666666667</v>
      </c>
      <c r="AT635" s="16">
        <f>IF( 数据!AT635&lt;=6,(数据!AT635-1)*权重!AJ$48,              IF(数据!AT635&lt;=12, 5*权重!AJ$48+(数据!AT635-6)*权重!AJ$49,                              5*权重!AJ$48+6*权重!AJ$49+(数据!AT635-12)*权重!AJ$51              )
 )</f>
        <v>48.3125</v>
      </c>
      <c r="AU635" s="16">
        <f>IF( 数据!AU635&lt;=6,(数据!AU635-1)*权重!AK$48,              IF(数据!AU635&lt;=12, 5*权重!AK$48+(数据!AU635-6)*权重!AK$49,                              5*权重!AK$48+6*权重!AK$49+(数据!AU635-12)*权重!AK$51              )
 )</f>
        <v>15.999999999999998</v>
      </c>
      <c r="AV635" s="16">
        <f>IF( 数据!AV635&lt;=6,(数据!AV635-1)*权重!AL$48,              IF(数据!AV635&lt;=10, 5*权重!AL$48+(数据!AV635-4)*权重!AL$50,                              5*权重!AL$48+4*权重!AL$50+(数据!AV635-10)*权重!AL$52              )  )</f>
        <v>2.5499999999999998</v>
      </c>
      <c r="AW635" s="16">
        <f>IF( 数据!AW635&lt;=6,(数据!AW635-1)*权重!AM$48,              IF(数据!AW635&lt;=10, 5*权重!AM$48+(数据!AW635-4)*权重!AM$50,                              5*权重!AM$48+4*权重!AM$50+(数据!AW635-10)*权重!AM$52              )  )</f>
        <v>3.8250000000000002</v>
      </c>
      <c r="AX635" s="16">
        <f>IF( 数据!AX635&lt;=6,(数据!AX635-1)*权重!AN$48,              IF(数据!AX635&lt;=10, 5*权重!AN$48+(数据!AX635-4)*权重!AN$50,                              5*权重!AN$48+4*权重!AN$50+(数据!AX635-10)*权重!AN$52              )  )</f>
        <v>22.074999999999999</v>
      </c>
      <c r="AY635" s="8">
        <v>2</v>
      </c>
      <c r="AZ635" s="8">
        <v>2</v>
      </c>
      <c r="BA635" s="8">
        <v>3</v>
      </c>
      <c r="BB635" s="8">
        <v>1</v>
      </c>
      <c r="BC635" s="8">
        <v>3</v>
      </c>
      <c r="BD635" s="8">
        <v>3</v>
      </c>
      <c r="BE635" s="8">
        <v>2</v>
      </c>
      <c r="BF635" s="8">
        <v>1</v>
      </c>
      <c r="BG635" s="8">
        <v>2</v>
      </c>
      <c r="BH635" s="8">
        <v>3</v>
      </c>
      <c r="BI635" s="8">
        <v>2</v>
      </c>
      <c r="BJ635" s="8" t="s">
        <v>26</v>
      </c>
      <c r="BK635" s="8" t="s">
        <v>20</v>
      </c>
      <c r="BL635" s="8">
        <v>17</v>
      </c>
      <c r="BM635" s="8" t="s">
        <v>26</v>
      </c>
      <c r="BN635" s="8"/>
      <c r="BO635" s="8">
        <v>49</v>
      </c>
      <c r="BP635" s="34">
        <v>46173</v>
      </c>
      <c r="BQ635" s="8" t="s">
        <v>21</v>
      </c>
      <c r="BR635" s="8" t="s">
        <v>156</v>
      </c>
    </row>
    <row r="636" spans="1:70" ht="15.5" thickBot="1" x14ac:dyDescent="0.35">
      <c r="A636" s="8" t="s">
        <v>26</v>
      </c>
      <c r="B636" s="16">
        <f t="shared" si="24"/>
        <v>400.3533333333333</v>
      </c>
      <c r="C636" s="8" t="s">
        <v>999</v>
      </c>
      <c r="D636" s="8" t="s">
        <v>154</v>
      </c>
      <c r="E636" s="33">
        <v>0.96</v>
      </c>
      <c r="F636" s="8">
        <v>0</v>
      </c>
      <c r="G636" s="8" t="s">
        <v>33</v>
      </c>
      <c r="H636" s="8" t="s">
        <v>158</v>
      </c>
      <c r="I636" s="8">
        <v>22</v>
      </c>
      <c r="J636" s="8">
        <v>126</v>
      </c>
      <c r="K636" s="8">
        <v>156</v>
      </c>
      <c r="L636" s="16">
        <f>IF( 数据!L636&lt;=6,(数据!L636-1)*权重!B$48,              IF(数据!L636&lt;=12, 5*权重!B$48+(数据!L636-6)*权重!B$49,                              5*权重!B$48+6*权重!B$49+(数据!L636-12)*权重!B$51              )
 )</f>
        <v>3.0833333333333335</v>
      </c>
      <c r="M636" s="16">
        <f>IF( 数据!M636&lt;=6,(数据!M636-1)*权重!C$48,              IF(数据!M636&lt;=12, 5*权重!C$48+(数据!M636-6)*权重!C$49,                              5*权重!C$48+6*权重!C$49+(数据!M636-12)*权重!C$51              )
 )</f>
        <v>1.7</v>
      </c>
      <c r="N636" s="16">
        <f>IF( 数据!N636&lt;=6,(数据!N636-1)*权重!D$48,              IF(数据!N636&lt;=12, 5*权重!D$48+(数据!N636-6)*权重!D$49,                              5*权重!D$48+6*权重!D$49+(数据!N636-12)*权重!D$51              )
 )</f>
        <v>-0.82999999999999985</v>
      </c>
      <c r="O636" s="16">
        <f>IF( 数据!O636&lt;=6,(数据!O636-1)*权重!E$48,              IF(数据!O636&lt;=12, 5*权重!E$48+(数据!O636-6)*权重!E$49,                              5*权重!E$48+6*权重!E$49+(数据!O636-12)*权重!E$51              )
 )</f>
        <v>0</v>
      </c>
      <c r="P636" s="16">
        <f>IF( 数据!P636&lt;=6,(数据!P636-1)*权重!F$48,              IF(数据!P636&lt;=12, 5*权重!F$48+(数据!P636-6)*权重!F$49,                              5*权重!F$48+6*权重!F$49+(数据!P636-12)*权重!F$51              )
 )</f>
        <v>-3.4999999999999996</v>
      </c>
      <c r="Q636" s="16">
        <f>IF( 数据!Q636&lt;=6,(数据!Q636-1)*权重!G$48,              IF(数据!Q636&lt;=12, 5*权重!G$48+(数据!Q636-6)*权重!G$49,                              5*权重!G$48+6*权重!G$49+(数据!Q636-12)*权重!G$51              )
 )</f>
        <v>0</v>
      </c>
      <c r="R636" s="16">
        <f>IF( 数据!R636&lt;=6,(数据!R636-1)*权重!H$48,              IF(数据!R636&lt;=12, 5*权重!H$48+(数据!R636-6)*权重!H$49,                              5*权重!H$48+6*权重!H$49+(数据!R636-12)*权重!H$51              )
 )</f>
        <v>0</v>
      </c>
      <c r="S636" s="16">
        <f>IF( 数据!S636&lt;=6,(数据!S636-1)*权重!I$48,              IF(数据!S636&lt;=12, 5*权重!I$48+(数据!S636-6)*权重!I$49,                              5*权重!I$48+6*权重!I$49+(数据!S636-12)*权重!I$51              )
 )</f>
        <v>13.666666666666666</v>
      </c>
      <c r="T636" s="16">
        <f>IF( 数据!T636&lt;=6,(数据!T636-1)*权重!J$48,              IF(数据!T636&lt;=12, 5*权重!J$48+(数据!T636-6)*权重!J$49,                              5*权重!J$48+6*权重!J$49+(数据!T636-12)*权重!J$51              )
 )</f>
        <v>0.29999999999999982</v>
      </c>
      <c r="U636" s="16">
        <f>IF( 数据!U636&lt;=6,(数据!U636-1)*权重!K$48,              IF(数据!U636&lt;=12, 5*权重!K$48+(数据!U636-6)*权重!K$49,                              5*权重!K$48+6*权重!K$49+(数据!U636-12)*权重!K$51              )
 )</f>
        <v>0</v>
      </c>
      <c r="V636" s="16">
        <f>IF( 数据!V636&lt;=6,(数据!V636-1)*权重!L$48,              IF(数据!V636&lt;=12, 5*权重!L$48+(数据!V636-6)*权重!L$49,                              5*权重!L$48+6*权重!L$49+(数据!V636-12)*权重!L$51              )
 )</f>
        <v>5.3000000000000007</v>
      </c>
      <c r="W636" s="16">
        <f>IF( 数据!W636&lt;=6,(数据!W636-1)*权重!M$48,              IF(数据!W636&lt;=12, 5*权重!M$48+(数据!W636-6)*权重!M$49,                              5*权重!M$48+6*权重!M$49+(数据!W636-12)*权重!M$51              )
 )</f>
        <v>-0.51666666666666661</v>
      </c>
      <c r="X636" s="16">
        <f>IF( 数据!X636&lt;=6,(数据!X636-1)*权重!N$48,              IF(数据!X636&lt;=12, 5*权重!N$48+(数据!X636-6)*权重!N$49,                              5*权重!N$48+6*权重!N$49+(数据!X636-12)*权重!N$51              )
 )</f>
        <v>2.2666666666666666</v>
      </c>
      <c r="Y636" s="16">
        <f>IF( 数据!Y636&lt;=6,(数据!Y636-1)*权重!O$48,              IF(数据!Y636&lt;=12, 5*权重!O$48+(数据!Y636-6)*权重!O$49,                              5*权重!O$48+6*权重!O$49+(数据!Y636-12)*权重!O$51              )
 )</f>
        <v>1.2</v>
      </c>
      <c r="Z636" s="16">
        <f>IF( 数据!Z636&lt;=6,(数据!Z636-1)*权重!P$48,              IF(数据!Z636&lt;=10, 5*权重!P$48+(数据!Z636-4)*权重!P$50,                              5*权重!P$48+4*权重!P$50+(数据!Z636-10)*权重!P$52              )  )</f>
        <v>-1.6</v>
      </c>
      <c r="AA636" s="16">
        <f>IF( 数据!AA636&lt;=6,(数据!AA636-1)*权重!Q$48,              IF(数据!AA636&lt;=12, 5*权重!Q$48+(数据!AA636-6)*权重!Q$49,                              5*权重!Q$48+6*权重!Q$49+(数据!AA636-12)*权重!Q$51              )
 )</f>
        <v>5.166666666666667</v>
      </c>
      <c r="AB636" s="16">
        <f>IF( 数据!AB636&lt;=6,(数据!AB636-1)*权重!R$48,              IF(数据!AB636&lt;=10, 5*权重!R$48+(数据!AB636-4)*权重!R$50,                              5*权重!R$48+4*权重!R$50+(数据!AB636-10)*权重!R$52              )  )</f>
        <v>55.25</v>
      </c>
      <c r="AC636" s="16">
        <f>IF( 数据!AC636&lt;=6,(数据!AC636-1)*权重!S$48,              IF(数据!AC636&lt;=12, 5*权重!S$48+(数据!AC636-6)*权重!S$49,                              5*权重!S$48+6*权重!S$49+(数据!AC636-12)*权重!S$51              )
 )</f>
        <v>20.183333333333334</v>
      </c>
      <c r="AD636" s="16">
        <f>IF( 数据!AD636&lt;=6,(数据!AD636-1)*权重!T$48,              IF(数据!AD636&lt;=12, 5*权重!T$48+(数据!AD636-6)*权重!T$49,                              5*权重!T$48+6*权重!T$49+(数据!AD636-12)*权重!T$51              )
 )</f>
        <v>-1.5999999999999996</v>
      </c>
      <c r="AE636" s="16">
        <f>IF( 数据!AE636&lt;=6,(数据!AE636-1)*权重!U$48,              IF(数据!AE636&lt;=10, 5*权重!U$48+(数据!AE636-4)*权重!U$50,                              5*权重!U$48+4*权重!U$50+(数据!AE636-10)*权重!U$52              )  )</f>
        <v>-2.7249999999999996</v>
      </c>
      <c r="AF636" s="16">
        <f>IF( 数据!AF636&lt;=6,(数据!AF636-1)*权重!V$48,              IF(数据!AF636&lt;=10, 5*权重!V$48+(数据!AF636-4)*权重!V$50,                              5*权重!V$48+4*权重!V$50+(数据!AF636-10)*权重!V$52              )  )</f>
        <v>6.75</v>
      </c>
      <c r="AG636" s="16">
        <f>IF( 数据!AG636&lt;=6,(数据!AG636-1)*权重!W$48,              IF(数据!AG636&lt;=12, 5*权重!W$48+(数据!AG636-6)*权重!W$49,                              5*权重!W$48+6*权重!W$49+(数据!AG636-12)*权重!W$51              )
 )</f>
        <v>4.4000000000000004</v>
      </c>
      <c r="AH636" s="16">
        <f>IF( 数据!AH636&lt;=6,(数据!AH636-1)*权重!X$48,              IF(数据!AH636&lt;=10, 5*权重!X$48+(数据!AH636-4)*权重!X$50,                              5*权重!X$48+4*权重!X$50+(数据!AH636-10)*权重!X$52              )  )</f>
        <v>-0.27500000000000002</v>
      </c>
      <c r="AI636" s="16">
        <f>IF( 数据!AI636&lt;=6,(数据!AI636-1)*权重!Y$48,              IF(数据!AI636&lt;=12, 5*权重!Y$48+(数据!AI636-6)*权重!Y$49,                              5*权重!Y$48+6*权重!Y$49+(数据!AI636-12)*权重!Y$51              )
 )</f>
        <v>0.1</v>
      </c>
      <c r="AJ636" s="16">
        <f>IF( 数据!AJ636&lt;=6,(数据!AJ636-1)*权重!Z$48,              IF(数据!AJ636&lt;=10, 5*权重!Z$48+(数据!AJ636-4)*权重!Z$50,                              5*权重!Z$48+4*权重!Z$50+(数据!AJ636-10)*权重!Z$52              )  )</f>
        <v>9.8375000000000004</v>
      </c>
      <c r="AK636" s="16">
        <f>IF( 数据!AK636&lt;=6,(数据!AK636-1)*权重!AA$48,              IF(数据!AK636&lt;=10, 5*权重!AA$48+(数据!AK636-4)*权重!AA$50,                              5*权重!AA$48+4*权重!AA$50+(数据!AK636-10)*权重!AA$52              )  )</f>
        <v>-1.2750000000000001</v>
      </c>
      <c r="AL636" s="16">
        <f>IF( 数据!AL636&lt;=6,(数据!AL636-1)*权重!AB$48,              IF(数据!AL636&lt;=12, 5*权重!AB$48+(数据!AL636-6)*权重!AB$49,                              5*权重!AB$48+6*权重!AB$49+(数据!AL636-12)*权重!AB$51              )
 )</f>
        <v>14.4</v>
      </c>
      <c r="AM636" s="16">
        <f>IF( 数据!AM636&lt;=6,(数据!AM636-1)*权重!AC$48,              IF(数据!AM636&lt;=12, 5*权重!AC$48+(数据!AM636-6)*权重!AC$49,                              5*权重!AC$48+6*权重!AC$49+(数据!AM636-12)*权重!AC$51              )
 )</f>
        <v>8.5</v>
      </c>
      <c r="AN636" s="16">
        <f>IF( 数据!AN636&lt;=6,(数据!AN636-1)*权重!AD$48,              IF(数据!AN636&lt;=12, 5*权重!AD$48+(数据!AN636-6)*权重!AD$49,                              5*权重!AD$48+6*权重!AD$49+(数据!AN636-12)*权重!AD$51              )
 )</f>
        <v>72.604166666666671</v>
      </c>
      <c r="AO636" s="16">
        <f>IF( 数据!AO636&lt;=6,(数据!AO636-1)*权重!AE$48,              IF(数据!AO636&lt;=12, 5*权重!AE$48+(数据!AO636-6)*权重!AE$49,                              5*权重!AE$48+6*权重!AE$49+(数据!AO636-12)*权重!AE$51              )
 )</f>
        <v>17.7</v>
      </c>
      <c r="AP636" s="16">
        <f>IF( 数据!AP636&lt;=6,(数据!AP636-1)*权重!AF$48,              IF(数据!AP636&lt;=12, 5*权重!AF$48+(数据!AP636-6)*权重!AF$49,                              5*权重!AF$48+6*权重!AF$49+(数据!AP636-12)*权重!AF$51              )
 )</f>
        <v>13.833333333333334</v>
      </c>
      <c r="AQ636" s="16">
        <f>IF( 数据!AQ636&lt;=6,(数据!AQ636-1)*权重!AG$48,              IF(数据!AQ636&lt;=12, 5*权重!AG$48+(数据!AQ636-6)*权重!AG$49,                              5*权重!AG$48+6*权重!AG$49+(数据!AQ636-12)*权重!AG$51              )
 )</f>
        <v>18.833333333333336</v>
      </c>
      <c r="AR636" s="16">
        <f>IF( 数据!AR636&lt;=6,(数据!AR636-1)*权重!AH$48,              IF(数据!AR636&lt;=12, 5*权重!AH$48+(数据!AR636-6)*权重!AH$49,                              5*权重!AH$48+6*权重!AH$49+(数据!AR636-12)*权重!AH$51              )
 )</f>
        <v>13.399999999999999</v>
      </c>
      <c r="AS636" s="16">
        <f>IF( 数据!AS636&lt;=6,(数据!AS636-1)*权重!AI$48,              IF(数据!AS636&lt;=12, 5*权重!AI$48+(数据!AS636-6)*权重!AI$49,                              5*权重!AI$48+6*权重!AI$49+(数据!AS636-12)*权重!AI$51              )
 )</f>
        <v>6.6500000000000012</v>
      </c>
      <c r="AT636" s="16">
        <f>IF( 数据!AT636&lt;=6,(数据!AT636-1)*权重!AJ$48,              IF(数据!AT636&lt;=12, 5*权重!AJ$48+(数据!AT636-6)*权重!AJ$49,                              5*权重!AJ$48+6*权重!AJ$49+(数据!AT636-12)*权重!AJ$51              )
 )</f>
        <v>71.875</v>
      </c>
      <c r="AU636" s="16">
        <f>IF( 数据!AU636&lt;=6,(数据!AU636-1)*权重!AK$48,              IF(数据!AU636&lt;=12, 5*权重!AK$48+(数据!AU636-6)*权重!AK$49,                              5*权重!AK$48+6*权重!AK$49+(数据!AU636-12)*权重!AK$51              )
 )</f>
        <v>14.2</v>
      </c>
      <c r="AV636" s="16">
        <f>IF( 数据!AV636&lt;=6,(数据!AV636-1)*权重!AL$48,              IF(数据!AV636&lt;=10, 5*权重!AL$48+(数据!AV636-4)*权重!AL$50,                              5*权重!AL$48+4*权重!AL$50+(数据!AV636-10)*权重!AL$52              )  )</f>
        <v>2.9749999999999996</v>
      </c>
      <c r="AW636" s="16">
        <f>IF( 数据!AW636&lt;=6,(数据!AW636-1)*权重!AM$48,              IF(数据!AW636&lt;=10, 5*权重!AM$48+(数据!AW636-4)*权重!AM$50,                              5*权重!AM$48+4*权重!AM$50+(数据!AW636-10)*权重!AM$52              )  )</f>
        <v>3.0750000000000002</v>
      </c>
      <c r="AX636" s="16">
        <f>IF( 数据!AX636&lt;=6,(数据!AX636-1)*权重!AN$48,              IF(数据!AX636&lt;=10, 5*权重!AN$48+(数据!AX636-4)*权重!AN$50,                              5*权重!AN$48+4*权重!AN$50+(数据!AX636-10)*权重!AN$52              )  )</f>
        <v>25.424999999999997</v>
      </c>
      <c r="AY636" s="8">
        <v>2</v>
      </c>
      <c r="AZ636" s="8">
        <v>1</v>
      </c>
      <c r="BA636" s="8">
        <v>1</v>
      </c>
      <c r="BB636" s="8">
        <v>2</v>
      </c>
      <c r="BC636" s="8">
        <v>3</v>
      </c>
      <c r="BD636" s="8">
        <v>1</v>
      </c>
      <c r="BE636" s="8">
        <v>3</v>
      </c>
      <c r="BF636" s="8">
        <v>2</v>
      </c>
      <c r="BG636" s="8">
        <v>3</v>
      </c>
      <c r="BH636" s="8">
        <v>1</v>
      </c>
      <c r="BI636" s="8">
        <v>1</v>
      </c>
      <c r="BJ636" s="8" t="s">
        <v>26</v>
      </c>
      <c r="BK636" s="8" t="s">
        <v>20</v>
      </c>
      <c r="BL636" s="8">
        <v>14</v>
      </c>
      <c r="BM636" s="8" t="s">
        <v>26</v>
      </c>
      <c r="BN636" s="8"/>
      <c r="BO636" s="8" t="s">
        <v>26</v>
      </c>
      <c r="BP636" s="34">
        <v>47299</v>
      </c>
      <c r="BQ636" s="8" t="s">
        <v>21</v>
      </c>
      <c r="BR636" s="8" t="s">
        <v>156</v>
      </c>
    </row>
    <row r="637" spans="1:70" ht="15.5" thickBot="1" x14ac:dyDescent="0.35">
      <c r="A637" s="8" t="s">
        <v>26</v>
      </c>
      <c r="B637" s="16">
        <f t="shared" si="24"/>
        <v>406.77833333333331</v>
      </c>
      <c r="C637" s="8" t="s">
        <v>1000</v>
      </c>
      <c r="D637" s="8" t="s">
        <v>154</v>
      </c>
      <c r="E637" s="33">
        <v>1</v>
      </c>
      <c r="F637" s="8">
        <v>0</v>
      </c>
      <c r="G637" s="8" t="s">
        <v>29</v>
      </c>
      <c r="H637" s="8" t="s">
        <v>944</v>
      </c>
      <c r="I637" s="8">
        <v>25</v>
      </c>
      <c r="J637" s="8">
        <v>127</v>
      </c>
      <c r="K637" s="8">
        <v>146</v>
      </c>
      <c r="L637" s="16">
        <f>IF( 数据!L637&lt;=6,(数据!L637-1)*权重!B$48,              IF(数据!L637&lt;=12, 5*权重!B$48+(数据!L637-6)*权重!B$49,                              5*权重!B$48+6*权重!B$49+(数据!L637-12)*权重!B$51              )
 )</f>
        <v>3</v>
      </c>
      <c r="M637" s="16">
        <f>IF( 数据!M637&lt;=6,(数据!M637-1)*权重!C$48,              IF(数据!M637&lt;=12, 5*权重!C$48+(数据!M637-6)*权重!C$49,                              5*权重!C$48+6*权重!C$49+(数据!M637-12)*权重!C$51              )
 )</f>
        <v>0.91666666666666674</v>
      </c>
      <c r="N637" s="16">
        <f>IF( 数据!N637&lt;=6,(数据!N637-1)*权重!D$48,              IF(数据!N637&lt;=12, 5*权重!D$48+(数据!N637-6)*权重!D$49,                              5*权重!D$48+6*权重!D$49+(数据!N637-12)*权重!D$51              )
 )</f>
        <v>0.52833333333333332</v>
      </c>
      <c r="O637" s="16">
        <f>IF( 数据!O637&lt;=6,(数据!O637-1)*权重!E$48,              IF(数据!O637&lt;=12, 5*权重!E$48+(数据!O637-6)*权重!E$49,                              5*权重!E$48+6*权重!E$49+(数据!O637-12)*权重!E$51              )
 )</f>
        <v>0</v>
      </c>
      <c r="P637" s="16">
        <f>IF( 数据!P637&lt;=6,(数据!P637-1)*权重!F$48,              IF(数据!P637&lt;=12, 5*权重!F$48+(数据!P637-6)*权重!F$49,                              5*权重!F$48+6*权重!F$49+(数据!P637-12)*权重!F$51              )
 )</f>
        <v>-3.1166666666666663</v>
      </c>
      <c r="Q637" s="16">
        <f>IF( 数据!Q637&lt;=6,(数据!Q637-1)*权重!G$48,              IF(数据!Q637&lt;=12, 5*权重!G$48+(数据!Q637-6)*权重!G$49,                              5*权重!G$48+6*权重!G$49+(数据!Q637-12)*权重!G$51              )
 )</f>
        <v>0</v>
      </c>
      <c r="R637" s="16">
        <f>IF( 数据!R637&lt;=6,(数据!R637-1)*权重!H$48,              IF(数据!R637&lt;=12, 5*权重!H$48+(数据!R637-6)*权重!H$49,                              5*权重!H$48+6*权重!H$49+(数据!R637-12)*权重!H$51              )
 )</f>
        <v>0</v>
      </c>
      <c r="S637" s="16">
        <f>IF( 数据!S637&lt;=6,(数据!S637-1)*权重!I$48,              IF(数据!S637&lt;=12, 5*权重!I$48+(数据!S637-6)*权重!I$49,                              5*权重!I$48+6*权重!I$49+(数据!S637-12)*权重!I$51              )
 )</f>
        <v>17.933333333333334</v>
      </c>
      <c r="T637" s="16">
        <f>IF( 数据!T637&lt;=6,(数据!T637-1)*权重!J$48,              IF(数据!T637&lt;=12, 5*权重!J$48+(数据!T637-6)*权重!J$49,                              5*权重!J$48+6*权重!J$49+(数据!T637-12)*权重!J$51              )
 )</f>
        <v>3.5</v>
      </c>
      <c r="U637" s="16">
        <f>IF( 数据!U637&lt;=6,(数据!U637-1)*权重!K$48,              IF(数据!U637&lt;=12, 5*权重!K$48+(数据!U637-6)*权重!K$49,                              5*权重!K$48+6*权重!K$49+(数据!U637-12)*权重!K$51              )
 )</f>
        <v>0</v>
      </c>
      <c r="V637" s="16">
        <f>IF( 数据!V637&lt;=6,(数据!V637-1)*权重!L$48,              IF(数据!V637&lt;=12, 5*权重!L$48+(数据!V637-6)*权重!L$49,                              5*权重!L$48+6*权重!L$49+(数据!V637-12)*权重!L$51              )
 )</f>
        <v>7.1333333333333346</v>
      </c>
      <c r="W637" s="16">
        <f>IF( 数据!W637&lt;=6,(数据!W637-1)*权重!M$48,              IF(数据!W637&lt;=12, 5*权重!M$48+(数据!W637-6)*权重!M$49,                              5*权重!M$48+6*权重!M$49+(数据!W637-12)*权重!M$51              )
 )</f>
        <v>0.1333333333333333</v>
      </c>
      <c r="X637" s="16">
        <f>IF( 数据!X637&lt;=6,(数据!X637-1)*权重!N$48,              IF(数据!X637&lt;=12, 5*权重!N$48+(数据!X637-6)*权重!N$49,                              5*权重!N$48+6*权重!N$49+(数据!X637-12)*权重!N$51              )
 )</f>
        <v>2.2166666666666663</v>
      </c>
      <c r="Y637" s="16">
        <f>IF( 数据!Y637&lt;=6,(数据!Y637-1)*权重!O$48,              IF(数据!Y637&lt;=12, 5*权重!O$48+(数据!Y637-6)*权重!O$49,                              5*权重!O$48+6*权重!O$49+(数据!Y637-12)*权重!O$51              )
 )</f>
        <v>1.3666666666666667</v>
      </c>
      <c r="Z637" s="16">
        <f>IF( 数据!Z637&lt;=6,(数据!Z637-1)*权重!P$48,              IF(数据!Z637&lt;=10, 5*权重!P$48+(数据!Z637-4)*权重!P$50,                              5*权重!P$48+4*权重!P$50+(数据!Z637-10)*权重!P$52              )  )</f>
        <v>-1.25</v>
      </c>
      <c r="AA637" s="16">
        <f>IF( 数据!AA637&lt;=6,(数据!AA637-1)*权重!Q$48,              IF(数据!AA637&lt;=12, 5*权重!Q$48+(数据!AA637-6)*权重!Q$49,                              5*权重!Q$48+6*权重!Q$49+(数据!AA637-12)*权重!Q$51              )
 )</f>
        <v>6.2333333333333325</v>
      </c>
      <c r="AB637" s="16">
        <f>IF( 数据!AB637&lt;=6,(数据!AB637-1)*权重!R$48,              IF(数据!AB637&lt;=10, 5*权重!R$48+(数据!AB637-4)*权重!R$50,                              5*权重!R$48+4*权重!R$50+(数据!AB637-10)*权重!R$52              )  )</f>
        <v>56</v>
      </c>
      <c r="AC637" s="16">
        <f>IF( 数据!AC637&lt;=6,(数据!AC637-1)*权重!S$48,              IF(数据!AC637&lt;=12, 5*权重!S$48+(数据!AC637-6)*权重!S$49,                              5*权重!S$48+6*权重!S$49+(数据!AC637-12)*权重!S$51              )
 )</f>
        <v>19.5</v>
      </c>
      <c r="AD637" s="16">
        <f>IF( 数据!AD637&lt;=6,(数据!AD637-1)*权重!T$48,              IF(数据!AD637&lt;=12, 5*权重!T$48+(数据!AD637-6)*权重!T$49,                              5*权重!T$48+6*权重!T$49+(数据!AD637-12)*权重!T$51              )
 )</f>
        <v>-1.5999999999999996</v>
      </c>
      <c r="AE637" s="16">
        <f>IF( 数据!AE637&lt;=6,(数据!AE637-1)*权重!U$48,              IF(数据!AE637&lt;=10, 5*权重!U$48+(数据!AE637-4)*权重!U$50,                              5*权重!U$48+4*权重!U$50+(数据!AE637-10)*权重!U$52              )  )</f>
        <v>-4.0999999999999996</v>
      </c>
      <c r="AF637" s="16">
        <f>IF( 数据!AF637&lt;=6,(数据!AF637-1)*权重!V$48,              IF(数据!AF637&lt;=10, 5*权重!V$48+(数据!AF637-4)*权重!V$50,                              5*权重!V$48+4*权重!V$50+(数据!AF637-10)*权重!V$52              )  )</f>
        <v>6.75</v>
      </c>
      <c r="AG637" s="16">
        <f>IF( 数据!AG637&lt;=6,(数据!AG637-1)*权重!W$48,              IF(数据!AG637&lt;=12, 5*权重!W$48+(数据!AG637-6)*权重!W$49,                              5*权重!W$48+6*权重!W$49+(数据!AG637-12)*权重!W$51              )
 )</f>
        <v>3.0999999999999996</v>
      </c>
      <c r="AH637" s="16">
        <f>IF( 数据!AH637&lt;=6,(数据!AH637-1)*权重!X$48,              IF(数据!AH637&lt;=10, 5*权重!X$48+(数据!AH637-4)*权重!X$50,                              5*权重!X$48+4*权重!X$50+(数据!AH637-10)*权重!X$52              )  )</f>
        <v>-4.9999999999999989E-2</v>
      </c>
      <c r="AI637" s="16">
        <f>IF( 数据!AI637&lt;=6,(数据!AI637-1)*权重!Y$48,              IF(数据!AI637&lt;=12, 5*权重!Y$48+(数据!AI637-6)*权重!Y$49,                              5*权重!Y$48+6*权重!Y$49+(数据!AI637-12)*权重!Y$51              )
 )</f>
        <v>0.53333333333333333</v>
      </c>
      <c r="AJ637" s="16">
        <f>IF( 数据!AJ637&lt;=6,(数据!AJ637-1)*权重!Z$48,              IF(数据!AJ637&lt;=10, 5*权重!Z$48+(数据!AJ637-4)*权重!Z$50,                              5*权重!Z$48+4*权重!Z$50+(数据!AJ637-10)*权重!Z$52              )  )</f>
        <v>9.25</v>
      </c>
      <c r="AK637" s="16">
        <f>IF( 数据!AK637&lt;=6,(数据!AK637-1)*权重!AA$48,              IF(数据!AK637&lt;=10, 5*权重!AA$48+(数据!AK637-4)*权重!AA$50,                              5*权重!AA$48+4*权重!AA$50+(数据!AK637-10)*权重!AA$52              )  )</f>
        <v>-1.8</v>
      </c>
      <c r="AL637" s="16">
        <f>IF( 数据!AL637&lt;=6,(数据!AL637-1)*权重!AB$48,              IF(数据!AL637&lt;=12, 5*权重!AB$48+(数据!AL637-6)*权重!AB$49,                              5*权重!AB$48+6*权重!AB$49+(数据!AL637-12)*权重!AB$51              )
 )</f>
        <v>12.6</v>
      </c>
      <c r="AM637" s="16">
        <f>IF( 数据!AM637&lt;=6,(数据!AM637-1)*权重!AC$48,              IF(数据!AM637&lt;=12, 5*权重!AC$48+(数据!AM637-6)*权重!AC$49,                              5*权重!AC$48+6*权重!AC$49+(数据!AM637-12)*权重!AC$51              )
 )</f>
        <v>8.5</v>
      </c>
      <c r="AN637" s="16">
        <f>IF( 数据!AN637&lt;=6,(数据!AN637-1)*权重!AD$48,              IF(数据!AN637&lt;=12, 5*权重!AD$48+(数据!AN637-6)*权重!AD$49,                              5*权重!AD$48+6*权重!AD$49+(数据!AN637-12)*权重!AD$51              )
 )</f>
        <v>82.0625</v>
      </c>
      <c r="AO637" s="16">
        <f>IF( 数据!AO637&lt;=6,(数据!AO637-1)*权重!AE$48,              IF(数据!AO637&lt;=12, 5*权重!AE$48+(数据!AO637-6)*权重!AE$49,                              5*权重!AE$48+6*权重!AE$49+(数据!AO637-12)*权重!AE$51              )
 )</f>
        <v>6.9666666666666668</v>
      </c>
      <c r="AP637" s="16">
        <f>IF( 数据!AP637&lt;=6,(数据!AP637-1)*权重!AF$48,              IF(数据!AP637&lt;=12, 5*权重!AF$48+(数据!AP637-6)*权重!AF$49,                              5*权重!AF$48+6*权重!AF$49+(数据!AP637-12)*权重!AF$51              )
 )</f>
        <v>15.433333333333334</v>
      </c>
      <c r="AQ637" s="16">
        <f>IF( 数据!AQ637&lt;=6,(数据!AQ637-1)*权重!AG$48,              IF(数据!AQ637&lt;=12, 5*权重!AG$48+(数据!AQ637-6)*权重!AG$49,                              5*权重!AG$48+6*权重!AG$49+(数据!AQ637-12)*权重!AG$51              )
 )</f>
        <v>18.833333333333336</v>
      </c>
      <c r="AR637" s="16">
        <f>IF( 数据!AR637&lt;=6,(数据!AR637-1)*权重!AH$48,              IF(数据!AR637&lt;=12, 5*权重!AH$48+(数据!AR637-6)*权重!AH$49,                              5*权重!AH$48+6*权重!AH$49+(数据!AR637-12)*权重!AH$51              )
 )</f>
        <v>13.399999999999999</v>
      </c>
      <c r="AS637" s="16">
        <f>IF( 数据!AS637&lt;=6,(数据!AS637-1)*权重!AI$48,              IF(数据!AS637&lt;=12, 5*权重!AI$48+(数据!AS637-6)*权重!AI$49,                              5*权重!AI$48+6*权重!AI$49+(数据!AS637-12)*权重!AI$51              )
 )</f>
        <v>0.56666666666666687</v>
      </c>
      <c r="AT637" s="16">
        <f>IF( 数据!AT637&lt;=6,(数据!AT637-1)*权重!AJ$48,              IF(数据!AT637&lt;=12, 5*权重!AJ$48+(数据!AT637-6)*权重!AJ$49,                              5*权重!AJ$48+6*权重!AJ$49+(数据!AT637-12)*权重!AJ$51              )
 )</f>
        <v>81.625</v>
      </c>
      <c r="AU637" s="16">
        <f>IF( 数据!AU637&lt;=6,(数据!AU637-1)*权重!AK$48,              IF(数据!AU637&lt;=12, 5*权重!AK$48+(数据!AU637-6)*权重!AK$49,                              5*权重!AK$48+6*权重!AK$49+(数据!AU637-12)*权重!AK$51              )
 )</f>
        <v>14.499999999999998</v>
      </c>
      <c r="AV637" s="16">
        <f>IF( 数据!AV637&lt;=6,(数据!AV637-1)*权重!AL$48,              IF(数据!AV637&lt;=10, 5*权重!AL$48+(数据!AV637-4)*权重!AL$50,                              5*权重!AL$48+4*权重!AL$50+(数据!AV637-10)*权重!AL$52              )  )</f>
        <v>2.2999999999999998</v>
      </c>
      <c r="AW637" s="16">
        <f>IF( 数据!AW637&lt;=6,(数据!AW637-1)*权重!AM$48,              IF(数据!AW637&lt;=10, 5*权重!AM$48+(数据!AW637-4)*权重!AM$50,                              5*权重!AM$48+4*权重!AM$50+(数据!AW637-10)*权重!AM$52              )  )</f>
        <v>2.5750000000000002</v>
      </c>
      <c r="AX637" s="16">
        <f>IF( 数据!AX637&lt;=6,(数据!AX637-1)*权重!AN$48,              IF(数据!AX637&lt;=10, 5*权重!AN$48+(数据!AX637-4)*权重!AN$50,                              5*权重!AN$48+4*权重!AN$50+(数据!AX637-10)*权重!AN$52              )  )</f>
        <v>21.237499999999997</v>
      </c>
      <c r="AY637" s="8">
        <v>4</v>
      </c>
      <c r="AZ637" s="8">
        <v>3</v>
      </c>
      <c r="BA637" s="8">
        <v>1</v>
      </c>
      <c r="BB637" s="8">
        <v>3</v>
      </c>
      <c r="BC637" s="8">
        <v>2</v>
      </c>
      <c r="BD637" s="8">
        <v>2</v>
      </c>
      <c r="BE637" s="8">
        <v>3</v>
      </c>
      <c r="BF637" s="8">
        <v>3</v>
      </c>
      <c r="BG637" s="8">
        <v>2</v>
      </c>
      <c r="BH637" s="8">
        <v>2</v>
      </c>
      <c r="BI637" s="8">
        <v>1</v>
      </c>
      <c r="BJ637" s="8" t="s">
        <v>26</v>
      </c>
      <c r="BK637" s="8" t="s">
        <v>20</v>
      </c>
      <c r="BL637" s="8">
        <v>15</v>
      </c>
      <c r="BM637" s="8" t="s">
        <v>26</v>
      </c>
      <c r="BN637" s="8"/>
      <c r="BO637" s="8">
        <v>12</v>
      </c>
      <c r="BP637" s="34">
        <v>47299</v>
      </c>
      <c r="BQ637" s="8" t="s">
        <v>21</v>
      </c>
      <c r="BR637" s="8" t="s">
        <v>156</v>
      </c>
    </row>
    <row r="638" spans="1:70" ht="15.5" thickBot="1" x14ac:dyDescent="0.35">
      <c r="A638" s="8" t="s">
        <v>26</v>
      </c>
      <c r="B638" s="16">
        <f t="shared" si="24"/>
        <v>392.59916666666663</v>
      </c>
      <c r="C638" s="8" t="s">
        <v>1001</v>
      </c>
      <c r="D638" s="8" t="s">
        <v>154</v>
      </c>
      <c r="E638" s="33">
        <v>1</v>
      </c>
      <c r="F638" s="8">
        <v>0</v>
      </c>
      <c r="G638" s="8" t="s">
        <v>29</v>
      </c>
      <c r="H638" s="8" t="s">
        <v>427</v>
      </c>
      <c r="I638" s="8">
        <v>30</v>
      </c>
      <c r="J638" s="8">
        <v>126</v>
      </c>
      <c r="K638" s="8">
        <v>130</v>
      </c>
      <c r="L638" s="16">
        <f>IF( 数据!L638&lt;=6,(数据!L638-1)*权重!B$48,              IF(数据!L638&lt;=12, 5*权重!B$48+(数据!L638-6)*权重!B$49,                              5*权重!B$48+6*权重!B$49+(数据!L638-12)*权重!B$51              )
 )</f>
        <v>3.4666666666666668</v>
      </c>
      <c r="M638" s="16">
        <f>IF( 数据!M638&lt;=6,(数据!M638-1)*权重!C$48,              IF(数据!M638&lt;=12, 5*权重!C$48+(数据!M638-6)*权重!C$49,                              5*权重!C$48+6*权重!C$49+(数据!M638-12)*权重!C$51              )
 )</f>
        <v>0.90000000000000013</v>
      </c>
      <c r="N638" s="16">
        <f>IF( 数据!N638&lt;=6,(数据!N638-1)*权重!D$48,              IF(数据!N638&lt;=12, 5*权重!D$48+(数据!N638-6)*权重!D$49,                              5*权重!D$48+6*权重!D$49+(数据!N638-12)*权重!D$51              )
 )</f>
        <v>-0.82999999999999985</v>
      </c>
      <c r="O638" s="16">
        <f>IF( 数据!O638&lt;=6,(数据!O638-1)*权重!E$48,              IF(数据!O638&lt;=12, 5*权重!E$48+(数据!O638-6)*权重!E$49,                              5*权重!E$48+6*权重!E$49+(数据!O638-12)*权重!E$51              )
 )</f>
        <v>0</v>
      </c>
      <c r="P638" s="16">
        <f>IF( 数据!P638&lt;=6,(数据!P638-1)*权重!F$48,              IF(数据!P638&lt;=12, 5*权重!F$48+(数据!P638-6)*权重!F$49,                              5*权重!F$48+6*权重!F$49+(数据!P638-12)*权重!F$51              )
 )</f>
        <v>-3.4999999999999996</v>
      </c>
      <c r="Q638" s="16">
        <f>IF( 数据!Q638&lt;=6,(数据!Q638-1)*权重!G$48,              IF(数据!Q638&lt;=12, 5*权重!G$48+(数据!Q638-6)*权重!G$49,                              5*权重!G$48+6*权重!G$49+(数据!Q638-12)*权重!G$51              )
 )</f>
        <v>0</v>
      </c>
      <c r="R638" s="16">
        <f>IF( 数据!R638&lt;=6,(数据!R638-1)*权重!H$48,              IF(数据!R638&lt;=12, 5*权重!H$48+(数据!R638-6)*权重!H$49,                              5*权重!H$48+6*权重!H$49+(数据!R638-12)*权重!H$51              )
 )</f>
        <v>0</v>
      </c>
      <c r="S638" s="16">
        <f>IF( 数据!S638&lt;=6,(数据!S638-1)*权重!I$48,              IF(数据!S638&lt;=12, 5*权重!I$48+(数据!S638-6)*权重!I$49,                              5*权重!I$48+6*权重!I$49+(数据!S638-12)*权重!I$51              )
 )</f>
        <v>15.2</v>
      </c>
      <c r="T638" s="16">
        <f>IF( 数据!T638&lt;=6,(数据!T638-1)*权重!J$48,              IF(数据!T638&lt;=12, 5*权重!J$48+(数据!T638-6)*权重!J$49,                              5*权重!J$48+6*权重!J$49+(数据!T638-12)*权重!J$51              )
 )</f>
        <v>0.29999999999999982</v>
      </c>
      <c r="U638" s="16">
        <f>IF( 数据!U638&lt;=6,(数据!U638-1)*权重!K$48,              IF(数据!U638&lt;=12, 5*权重!K$48+(数据!U638-6)*权重!K$49,                              5*权重!K$48+6*权重!K$49+(数据!U638-12)*权重!K$51              )
 )</f>
        <v>0</v>
      </c>
      <c r="V638" s="16">
        <f>IF( 数据!V638&lt;=6,(数据!V638-1)*权重!L$48,              IF(数据!V638&lt;=12, 5*权重!L$48+(数据!V638-6)*权重!L$49,                              5*权重!L$48+6*权重!L$49+(数据!V638-12)*权重!L$51              )
 )</f>
        <v>6.7666666666666675</v>
      </c>
      <c r="W638" s="16">
        <f>IF( 数据!W638&lt;=6,(数据!W638-1)*权重!M$48,              IF(数据!W638&lt;=12, 5*权重!M$48+(数据!W638-6)*权重!M$49,                              5*权重!M$48+6*权重!M$49+(数据!W638-12)*权重!M$51              )
 )</f>
        <v>0.1333333333333333</v>
      </c>
      <c r="X638" s="16">
        <f>IF( 数据!X638&lt;=6,(数据!X638-1)*权重!N$48,              IF(数据!X638&lt;=12, 5*权重!N$48+(数据!X638-6)*权重!N$49,                              5*权重!N$48+6*权重!N$49+(数据!X638-12)*权重!N$51              )
 )</f>
        <v>1.8833333333333333</v>
      </c>
      <c r="Y638" s="16">
        <f>IF( 数据!Y638&lt;=6,(数据!Y638-1)*权重!O$48,              IF(数据!Y638&lt;=12, 5*权重!O$48+(数据!Y638-6)*权重!O$49,                              5*权重!O$48+6*权重!O$49+(数据!Y638-12)*权重!O$51              )
 )</f>
        <v>1.5333333333333332</v>
      </c>
      <c r="Z638" s="16">
        <f>IF( 数据!Z638&lt;=6,(数据!Z638-1)*权重!P$48,              IF(数据!Z638&lt;=10, 5*权重!P$48+(数据!Z638-4)*权重!P$50,                              5*权重!P$48+4*权重!P$50+(数据!Z638-10)*权重!P$52              )  )</f>
        <v>-1.25</v>
      </c>
      <c r="AA638" s="16">
        <f>IF( 数据!AA638&lt;=6,(数据!AA638-1)*权重!Q$48,              IF(数据!AA638&lt;=12, 5*权重!Q$48+(数据!AA638-6)*权重!Q$49,                              5*权重!Q$48+6*权重!Q$49+(数据!AA638-12)*权重!Q$51              )
 )</f>
        <v>5.166666666666667</v>
      </c>
      <c r="AB638" s="16">
        <f>IF( 数据!AB638&lt;=6,(数据!AB638-1)*权重!R$48,              IF(数据!AB638&lt;=10, 5*权重!R$48+(数据!AB638-4)*权重!R$50,                              5*权重!R$48+4*权重!R$50+(数据!AB638-10)*权重!R$52              )  )</f>
        <v>57.5</v>
      </c>
      <c r="AC638" s="16">
        <f>IF( 数据!AC638&lt;=6,(数据!AC638-1)*权重!S$48,              IF(数据!AC638&lt;=12, 5*权重!S$48+(数据!AC638-6)*权重!S$49,                              5*权重!S$48+6*权重!S$49+(数据!AC638-12)*权重!S$51              )
 )</f>
        <v>20.866666666666667</v>
      </c>
      <c r="AD638" s="16">
        <f>IF( 数据!AD638&lt;=6,(数据!AD638-1)*权重!T$48,              IF(数据!AD638&lt;=12, 5*权重!T$48+(数据!AD638-6)*权重!T$49,                              5*权重!T$48+6*权重!T$49+(数据!AD638-12)*权重!T$51              )
 )</f>
        <v>-1.5999999999999996</v>
      </c>
      <c r="AE638" s="16">
        <f>IF( 数据!AE638&lt;=6,(数据!AE638-1)*权重!U$48,              IF(数据!AE638&lt;=10, 5*权重!U$48+(数据!AE638-4)*权重!U$50,                              5*权重!U$48+4*权重!U$50+(数据!AE638-10)*权重!U$52              )  )</f>
        <v>-1.7999999999999994</v>
      </c>
      <c r="AF638" s="16">
        <f>IF( 数据!AF638&lt;=6,(数据!AF638-1)*权重!V$48,              IF(数据!AF638&lt;=10, 5*权重!V$48+(数据!AF638-4)*权重!V$50,                              5*权重!V$48+4*权重!V$50+(数据!AF638-10)*权重!V$52              )  )</f>
        <v>7.0875000000000004</v>
      </c>
      <c r="AG638" s="16">
        <f>IF( 数据!AG638&lt;=6,(数据!AG638-1)*权重!W$48,              IF(数据!AG638&lt;=12, 5*权重!W$48+(数据!AG638-6)*权重!W$49,                              5*权重!W$48+6*权重!W$49+(数据!AG638-12)*权重!W$51              )
 )</f>
        <v>3.0999999999999996</v>
      </c>
      <c r="AH638" s="16">
        <f>IF( 数据!AH638&lt;=6,(数据!AH638-1)*权重!X$48,              IF(数据!AH638&lt;=10, 5*权重!X$48+(数据!AH638-4)*权重!X$50,                              5*权重!X$48+4*权重!X$50+(数据!AH638-10)*权重!X$52              )  )</f>
        <v>0.17500000000000004</v>
      </c>
      <c r="AI638" s="16">
        <f>IF( 数据!AI638&lt;=6,(数据!AI638-1)*权重!Y$48,              IF(数据!AI638&lt;=12, 5*权重!Y$48+(数据!AI638-6)*权重!Y$49,                              5*权重!Y$48+6*权重!Y$49+(数据!AI638-12)*权重!Y$51              )
 )</f>
        <v>0.26666666666666666</v>
      </c>
      <c r="AJ638" s="16">
        <f>IF( 数据!AJ638&lt;=6,(数据!AJ638-1)*权重!Z$48,              IF(数据!AJ638&lt;=10, 5*权重!Z$48+(数据!AJ638-4)*权重!Z$50,                              5*权重!Z$48+4*权重!Z$50+(数据!AJ638-10)*权重!Z$52              )  )</f>
        <v>9.8375000000000004</v>
      </c>
      <c r="AK638" s="16">
        <f>IF( 数据!AK638&lt;=6,(数据!AK638-1)*权重!AA$48,              IF(数据!AK638&lt;=10, 5*权重!AA$48+(数据!AK638-4)*权重!AA$50,                              5*权重!AA$48+4*权重!AA$50+(数据!AK638-10)*权重!AA$52              )  )</f>
        <v>-1.1000000000000001</v>
      </c>
      <c r="AL638" s="16">
        <f>IF( 数据!AL638&lt;=6,(数据!AL638-1)*权重!AB$48,              IF(数据!AL638&lt;=12, 5*权重!AB$48+(数据!AL638-6)*权重!AB$49,                              5*权重!AB$48+6*权重!AB$49+(数据!AL638-12)*权重!AB$51              )
 )</f>
        <v>12.6</v>
      </c>
      <c r="AM638" s="16">
        <f>IF( 数据!AM638&lt;=6,(数据!AM638-1)*权重!AC$48,              IF(数据!AM638&lt;=12, 5*权重!AC$48+(数据!AM638-6)*权重!AC$49,                              5*权重!AC$48+6*权重!AC$49+(数据!AM638-12)*权重!AC$51              )
 )</f>
        <v>8.8666666666666671</v>
      </c>
      <c r="AN638" s="16">
        <f>IF( 数据!AN638&lt;=6,(数据!AN638-1)*权重!AD$48,              IF(数据!AN638&lt;=12, 5*权重!AD$48+(数据!AN638-6)*权重!AD$49,                              5*权重!AD$48+6*权重!AD$49+(数据!AN638-12)*权重!AD$51              )
 )</f>
        <v>67.875</v>
      </c>
      <c r="AO638" s="16">
        <f>IF( 数据!AO638&lt;=6,(数据!AO638-1)*权重!AE$48,              IF(数据!AO638&lt;=12, 5*权重!AE$48+(数据!AO638-6)*权重!AE$49,                              5*权重!AE$48+6*权重!AE$49+(数据!AO638-12)*权重!AE$51              )
 )</f>
        <v>15.1</v>
      </c>
      <c r="AP638" s="16">
        <f>IF( 数据!AP638&lt;=6,(数据!AP638-1)*权重!AF$48,              IF(数据!AP638&lt;=12, 5*权重!AF$48+(数据!AP638-6)*权重!AF$49,                              5*权重!AF$48+6*权重!AF$49+(数据!AP638-12)*权重!AF$51              )
 )</f>
        <v>14.466666666666667</v>
      </c>
      <c r="AQ638" s="16">
        <f>IF( 数据!AQ638&lt;=6,(数据!AQ638-1)*权重!AG$48,              IF(数据!AQ638&lt;=12, 5*权重!AG$48+(数据!AQ638-6)*权重!AG$49,                              5*权重!AG$48+6*权重!AG$49+(数据!AQ638-12)*权重!AG$51              )
 )</f>
        <v>17.8</v>
      </c>
      <c r="AR638" s="16">
        <f>IF( 数据!AR638&lt;=6,(数据!AR638-1)*权重!AH$48,              IF(数据!AR638&lt;=12, 5*权重!AH$48+(数据!AR638-6)*权重!AH$49,                              5*权重!AH$48+6*权重!AH$49+(数据!AR638-12)*权重!AH$51              )
 )</f>
        <v>13.399999999999999</v>
      </c>
      <c r="AS638" s="16">
        <f>IF( 数据!AS638&lt;=6,(数据!AS638-1)*权重!AI$48,              IF(数据!AS638&lt;=12, 5*权重!AI$48+(数据!AS638-6)*权重!AI$49,                              5*权重!AI$48+6*权重!AI$49+(数据!AS638-12)*权重!AI$51              )
 )</f>
        <v>6.6500000000000012</v>
      </c>
      <c r="AT638" s="16">
        <f>IF( 数据!AT638&lt;=6,(数据!AT638-1)*权重!AJ$48,              IF(数据!AT638&lt;=12, 5*权重!AJ$48+(数据!AT638-6)*权重!AJ$49,                              5*权重!AJ$48+6*权重!AJ$49+(数据!AT638-12)*权重!AJ$51              )
 )</f>
        <v>67</v>
      </c>
      <c r="AU638" s="16">
        <f>IF( 数据!AU638&lt;=6,(数据!AU638-1)*权重!AK$48,              IF(数据!AU638&lt;=12, 5*权重!AK$48+(数据!AU638-6)*权重!AK$49,                              5*权重!AK$48+6*权重!AK$49+(数据!AU638-12)*权重!AK$51              )
 )</f>
        <v>15.7</v>
      </c>
      <c r="AV638" s="16">
        <f>IF( 数据!AV638&lt;=6,(数据!AV638-1)*权重!AL$48,              IF(数据!AV638&lt;=10, 5*权重!AL$48+(数据!AV638-4)*权重!AL$50,                              5*权重!AL$48+4*权重!AL$50+(数据!AV638-10)*权重!AL$52              )  )</f>
        <v>2.2999999999999998</v>
      </c>
      <c r="AW638" s="16">
        <f>IF( 数据!AW638&lt;=6,(数据!AW638-1)*权重!AM$48,              IF(数据!AW638&lt;=10, 5*权重!AM$48+(数据!AW638-4)*权重!AM$50,                              5*权重!AM$48+4*权重!AM$50+(数据!AW638-10)*权重!AM$52              )  )</f>
        <v>3.8250000000000002</v>
      </c>
      <c r="AX638" s="16">
        <f>IF( 数据!AX638&lt;=6,(数据!AX638-1)*权重!AN$48,              IF(数据!AX638&lt;=10, 5*权重!AN$48+(数据!AX638-4)*权重!AN$50,                              5*权重!AN$48+4*权重!AN$50+(数据!AX638-10)*权重!AN$52              )  )</f>
        <v>22.912499999999998</v>
      </c>
      <c r="AY638" s="8">
        <v>2</v>
      </c>
      <c r="AZ638" s="8">
        <v>2</v>
      </c>
      <c r="BA638" s="8">
        <v>2</v>
      </c>
      <c r="BB638" s="8">
        <v>3</v>
      </c>
      <c r="BC638" s="8">
        <v>3</v>
      </c>
      <c r="BD638" s="8">
        <v>2</v>
      </c>
      <c r="BE638" s="8">
        <v>3</v>
      </c>
      <c r="BF638" s="8">
        <v>1</v>
      </c>
      <c r="BG638" s="8">
        <v>1</v>
      </c>
      <c r="BH638" s="8">
        <v>3</v>
      </c>
      <c r="BI638" s="8">
        <v>1</v>
      </c>
      <c r="BJ638" s="8" t="s">
        <v>26</v>
      </c>
      <c r="BK638" s="8" t="s">
        <v>20</v>
      </c>
      <c r="BL638" s="8">
        <v>15</v>
      </c>
      <c r="BM638" s="8" t="s">
        <v>26</v>
      </c>
      <c r="BN638" s="8"/>
      <c r="BO638" s="8">
        <v>15</v>
      </c>
      <c r="BP638" s="34">
        <v>46203</v>
      </c>
      <c r="BQ638" s="8" t="s">
        <v>21</v>
      </c>
      <c r="BR638" s="8" t="s">
        <v>156</v>
      </c>
    </row>
    <row r="639" spans="1:70" ht="15.5" thickBot="1" x14ac:dyDescent="0.35">
      <c r="A639" s="8" t="s">
        <v>26</v>
      </c>
      <c r="B639" s="16">
        <f t="shared" si="24"/>
        <v>422.44083333333339</v>
      </c>
      <c r="C639" s="8" t="s">
        <v>1002</v>
      </c>
      <c r="D639" s="8" t="s">
        <v>154</v>
      </c>
      <c r="E639" s="33">
        <v>1</v>
      </c>
      <c r="F639" s="8">
        <v>0</v>
      </c>
      <c r="G639" s="8" t="s">
        <v>19</v>
      </c>
      <c r="H639" s="8" t="s">
        <v>430</v>
      </c>
      <c r="I639" s="8">
        <v>35</v>
      </c>
      <c r="J639" s="8">
        <v>143</v>
      </c>
      <c r="K639" s="8">
        <v>164</v>
      </c>
      <c r="L639" s="16">
        <f>IF( 数据!L639&lt;=6,(数据!L639-1)*权重!B$48,              IF(数据!L639&lt;=12, 5*权重!B$48+(数据!L639-6)*权重!B$49,                              5*权重!B$48+6*权重!B$49+(数据!L639-12)*权重!B$51              )
 )</f>
        <v>3.4666666666666668</v>
      </c>
      <c r="M639" s="16">
        <f>IF( 数据!M639&lt;=6,(数据!M639-1)*权重!C$48,              IF(数据!M639&lt;=12, 5*权重!C$48+(数据!M639-6)*权重!C$49,                              5*权重!C$48+6*权重!C$49+(数据!M639-12)*权重!C$51              )
 )</f>
        <v>0.90000000000000013</v>
      </c>
      <c r="N639" s="16">
        <f>IF( 数据!N639&lt;=6,(数据!N639-1)*权重!D$48,              IF(数据!N639&lt;=12, 5*权重!D$48+(数据!N639-6)*权重!D$49,                              5*权重!D$48+6*权重!D$49+(数据!N639-12)*权重!D$51              )
 )</f>
        <v>0.27</v>
      </c>
      <c r="O639" s="16">
        <f>IF( 数据!O639&lt;=6,(数据!O639-1)*权重!E$48,              IF(数据!O639&lt;=12, 5*权重!E$48+(数据!O639-6)*权重!E$49,                              5*权重!E$48+6*权重!E$49+(数据!O639-12)*权重!E$51              )
 )</f>
        <v>0</v>
      </c>
      <c r="P639" s="16">
        <f>IF( 数据!P639&lt;=6,(数据!P639-1)*权重!F$48,              IF(数据!P639&lt;=12, 5*权重!F$48+(数据!P639-6)*权重!F$49,                              5*权重!F$48+6*权重!F$49+(数据!P639-12)*权重!F$51              )
 )</f>
        <v>-3.1166666666666663</v>
      </c>
      <c r="Q639" s="16">
        <f>IF( 数据!Q639&lt;=6,(数据!Q639-1)*权重!G$48,              IF(数据!Q639&lt;=12, 5*权重!G$48+(数据!Q639-6)*权重!G$49,                              5*权重!G$48+6*权重!G$49+(数据!Q639-12)*权重!G$51              )
 )</f>
        <v>0</v>
      </c>
      <c r="R639" s="16">
        <f>IF( 数据!R639&lt;=6,(数据!R639-1)*权重!H$48,              IF(数据!R639&lt;=12, 5*权重!H$48+(数据!R639-6)*权重!H$49,                              5*权重!H$48+6*权重!H$49+(数据!R639-12)*权重!H$51              )
 )</f>
        <v>0</v>
      </c>
      <c r="S639" s="16">
        <f>IF( 数据!S639&lt;=6,(数据!S639-1)*权重!I$48,              IF(数据!S639&lt;=12, 5*权重!I$48+(数据!S639-6)*权重!I$49,                              5*权重!I$48+6*权重!I$49+(数据!S639-12)*权重!I$51              )
 )</f>
        <v>15.2</v>
      </c>
      <c r="T639" s="16">
        <f>IF( 数据!T639&lt;=6,(数据!T639-1)*权重!J$48,              IF(数据!T639&lt;=12, 5*权重!J$48+(数据!T639-6)*权重!J$49,                              5*权重!J$48+6*权重!J$49+(数据!T639-12)*权重!J$51              )
 )</f>
        <v>0.79999999999999982</v>
      </c>
      <c r="U639" s="16">
        <f>IF( 数据!U639&lt;=6,(数据!U639-1)*权重!K$48,              IF(数据!U639&lt;=12, 5*权重!K$48+(数据!U639-6)*权重!K$49,                              5*权重!K$48+6*权重!K$49+(数据!U639-12)*权重!K$51              )
 )</f>
        <v>0</v>
      </c>
      <c r="V639" s="16">
        <f>IF( 数据!V639&lt;=6,(数据!V639-1)*权重!L$48,              IF(数据!V639&lt;=12, 5*权重!L$48+(数据!V639-6)*权重!L$49,                              5*权重!L$48+6*权重!L$49+(数据!V639-12)*权重!L$51              )
 )</f>
        <v>5.6666666666666679</v>
      </c>
      <c r="W639" s="16">
        <f>IF( 数据!W639&lt;=6,(数据!W639-1)*权重!M$48,              IF(数据!W639&lt;=12, 5*权重!M$48+(数据!W639-6)*权重!M$49,                              5*权重!M$48+6*权重!M$49+(数据!W639-12)*权重!M$51              )
 )</f>
        <v>0.1333333333333333</v>
      </c>
      <c r="X639" s="16">
        <f>IF( 数据!X639&lt;=6,(数据!X639-1)*权重!N$48,              IF(数据!X639&lt;=12, 5*权重!N$48+(数据!X639-6)*权重!N$49,                              5*权重!N$48+6*权重!N$49+(数据!X639-12)*权重!N$51              )
 )</f>
        <v>2.2666666666666666</v>
      </c>
      <c r="Y639" s="16">
        <f>IF( 数据!Y639&lt;=6,(数据!Y639-1)*权重!O$48,              IF(数据!Y639&lt;=12, 5*权重!O$48+(数据!Y639-6)*权重!O$49,                              5*权重!O$48+6*权重!O$49+(数据!Y639-12)*权重!O$51              )
 )</f>
        <v>1.3666666666666667</v>
      </c>
      <c r="Z639" s="16">
        <f>IF( 数据!Z639&lt;=6,(数据!Z639-1)*权重!P$48,              IF(数据!Z639&lt;=10, 5*权重!P$48+(数据!Z639-4)*权重!P$50,                              5*权重!P$48+4*权重!P$50+(数据!Z639-10)*权重!P$52              )  )</f>
        <v>-1.85</v>
      </c>
      <c r="AA639" s="16">
        <f>IF( 数据!AA639&lt;=6,(数据!AA639-1)*权重!Q$48,              IF(数据!AA639&lt;=12, 5*权重!Q$48+(数据!AA639-6)*权重!Q$49,                              5*权重!Q$48+6*权重!Q$49+(数据!AA639-12)*权重!Q$51              )
 )</f>
        <v>5.833333333333333</v>
      </c>
      <c r="AB639" s="16">
        <f>IF( 数据!AB639&lt;=6,(数据!AB639-1)*权重!R$48,              IF(数据!AB639&lt;=10, 5*权重!R$48+(数据!AB639-4)*权重!R$50,                              5*权重!R$48+4*权重!R$50+(数据!AB639-10)*权重!R$52              )  )</f>
        <v>56</v>
      </c>
      <c r="AC639" s="16">
        <f>IF( 数据!AC639&lt;=6,(数据!AC639-1)*权重!S$48,              IF(数据!AC639&lt;=12, 5*权重!S$48+(数据!AC639-6)*权重!S$49,                              5*权重!S$48+6*权重!S$49+(数据!AC639-12)*权重!S$51              )
 )</f>
        <v>19.5</v>
      </c>
      <c r="AD639" s="16">
        <f>IF( 数据!AD639&lt;=6,(数据!AD639-1)*权重!T$48,              IF(数据!AD639&lt;=12, 5*权重!T$48+(数据!AD639-6)*权重!T$49,                              5*权重!T$48+6*权重!T$49+(数据!AD639-12)*权重!T$51              )
 )</f>
        <v>-1.5999999999999996</v>
      </c>
      <c r="AE639" s="16">
        <f>IF( 数据!AE639&lt;=6,(数据!AE639-1)*权重!U$48,              IF(数据!AE639&lt;=10, 5*权重!U$48+(数据!AE639-4)*权重!U$50,                              5*权重!U$48+4*权重!U$50+(数据!AE639-10)*权重!U$52              )  )</f>
        <v>-0.99999999999999956</v>
      </c>
      <c r="AF639" s="16">
        <f>IF( 数据!AF639&lt;=6,(数据!AF639-1)*权重!V$48,              IF(数据!AF639&lt;=10, 5*权重!V$48+(数据!AF639-4)*权重!V$50,                              5*权重!V$48+4*权重!V$50+(数据!AF639-10)*权重!V$52              )  )</f>
        <v>7.0875000000000004</v>
      </c>
      <c r="AG639" s="16">
        <f>IF( 数据!AG639&lt;=6,(数据!AG639-1)*权重!W$48,              IF(数据!AG639&lt;=12, 5*权重!W$48+(数据!AG639-6)*权重!W$49,                              5*权重!W$48+6*权重!W$49+(数据!AG639-12)*权重!W$51              )
 )</f>
        <v>3.0999999999999996</v>
      </c>
      <c r="AH639" s="16">
        <f>IF( 数据!AH639&lt;=6,(数据!AH639-1)*权重!X$48,              IF(数据!AH639&lt;=10, 5*权重!X$48+(数据!AH639-4)*权重!X$50,                              5*权重!X$48+4*权重!X$50+(数据!AH639-10)*权重!X$52              )  )</f>
        <v>6.25E-2</v>
      </c>
      <c r="AI639" s="16">
        <f>IF( 数据!AI639&lt;=6,(数据!AI639-1)*权重!Y$48,              IF(数据!AI639&lt;=12, 5*权重!Y$48+(数据!AI639-6)*权重!Y$49,                              5*权重!Y$48+6*权重!Y$49+(数据!AI639-12)*权重!Y$51              )
 )</f>
        <v>0.26666666666666666</v>
      </c>
      <c r="AJ639" s="16">
        <f>IF( 数据!AJ639&lt;=6,(数据!AJ639-1)*权重!Z$48,              IF(数据!AJ639&lt;=10, 5*权重!Z$48+(数据!AJ639-4)*权重!Z$50,                              5*权重!Z$48+4*权重!Z$50+(数据!AJ639-10)*权重!Z$52              )  )</f>
        <v>10.425000000000001</v>
      </c>
      <c r="AK639" s="16">
        <f>IF( 数据!AK639&lt;=6,(数据!AK639-1)*权重!AA$48,              IF(数据!AK639&lt;=10, 5*权重!AA$48+(数据!AK639-4)*权重!AA$50,                              5*权重!AA$48+4*权重!AA$50+(数据!AK639-10)*权重!AA$52              )  )</f>
        <v>-1.2750000000000001</v>
      </c>
      <c r="AL639" s="16">
        <f>IF( 数据!AL639&lt;=6,(数据!AL639-1)*权重!AB$48,              IF(数据!AL639&lt;=12, 5*权重!AB$48+(数据!AL639-6)*权重!AB$49,                              5*权重!AB$48+6*权重!AB$49+(数据!AL639-12)*权重!AB$51              )
 )</f>
        <v>14.4</v>
      </c>
      <c r="AM639" s="16">
        <f>IF( 数据!AM639&lt;=6,(数据!AM639-1)*权重!AC$48,              IF(数据!AM639&lt;=12, 5*权重!AC$48+(数据!AM639-6)*权重!AC$49,                              5*权重!AC$48+6*权重!AC$49+(数据!AM639-12)*权重!AC$51              )
 )</f>
        <v>8.8666666666666671</v>
      </c>
      <c r="AN639" s="16">
        <f>IF( 数据!AN639&lt;=6,(数据!AN639-1)*权重!AD$48,              IF(数据!AN639&lt;=12, 5*权重!AD$48+(数据!AN639-6)*权重!AD$49,                              5*权重!AD$48+6*权重!AD$49+(数据!AN639-12)*权重!AD$51              )
 )</f>
        <v>77.333333333333329</v>
      </c>
      <c r="AO639" s="16">
        <f>IF( 数据!AO639&lt;=6,(数据!AO639-1)*权重!AE$48,              IF(数据!AO639&lt;=12, 5*权重!AE$48+(数据!AO639-6)*权重!AE$49,                              5*权重!AE$48+6*权重!AE$49+(数据!AO639-12)*权重!AE$51              )
 )</f>
        <v>11.116666666666667</v>
      </c>
      <c r="AP639" s="16">
        <f>IF( 数据!AP639&lt;=6,(数据!AP639-1)*权重!AF$48,              IF(数据!AP639&lt;=12, 5*权重!AF$48+(数据!AP639-6)*权重!AF$49,                              5*权重!AF$48+6*权重!AF$49+(数据!AP639-12)*权重!AF$51              )
 )</f>
        <v>13.5</v>
      </c>
      <c r="AQ639" s="16">
        <f>IF( 数据!AQ639&lt;=6,(数据!AQ639-1)*权重!AG$48,              IF(数据!AQ639&lt;=12, 5*权重!AG$48+(数据!AQ639-6)*权重!AG$49,                              5*权重!AG$48+6*权重!AG$49+(数据!AQ639-12)*权重!AG$51              )
 )</f>
        <v>19.866666666666667</v>
      </c>
      <c r="AR639" s="16">
        <f>IF( 数据!AR639&lt;=6,(数据!AR639-1)*权重!AH$48,              IF(数据!AR639&lt;=12, 5*权重!AH$48+(数据!AR639-6)*权重!AH$49,                              5*权重!AH$48+6*权重!AH$49+(数据!AR639-12)*权重!AH$51              )
 )</f>
        <v>14.566666666666665</v>
      </c>
      <c r="AS639" s="16">
        <f>IF( 数据!AS639&lt;=6,(数据!AS639-1)*权重!AI$48,              IF(数据!AS639&lt;=12, 5*权重!AI$48+(数据!AS639-6)*权重!AI$49,                              5*权重!AI$48+6*权重!AI$49+(数据!AS639-12)*权重!AI$51              )
 )</f>
        <v>7.6000000000000014</v>
      </c>
      <c r="AT639" s="16">
        <f>IF( 数据!AT639&lt;=6,(数据!AT639-1)*权重!AJ$48,              IF(数据!AT639&lt;=12, 5*权重!AJ$48+(数据!AT639-6)*权重!AJ$49,                              5*权重!AJ$48+6*权重!AJ$49+(数据!AT639-12)*权重!AJ$51              )
 )</f>
        <v>86.5</v>
      </c>
      <c r="AU639" s="16">
        <f>IF( 数据!AU639&lt;=6,(数据!AU639-1)*权重!AK$48,              IF(数据!AU639&lt;=12, 5*权重!AK$48+(数据!AU639-6)*权重!AK$49,                              5*权重!AK$48+6*权重!AK$49+(数据!AU639-12)*权重!AK$51              )
 )</f>
        <v>16.299999999999997</v>
      </c>
      <c r="AV639" s="16">
        <f>IF( 数据!AV639&lt;=6,(数据!AV639-1)*权重!AL$48,              IF(数据!AV639&lt;=10, 5*权重!AL$48+(数据!AV639-4)*权重!AL$50,                              5*权重!AL$48+4*权重!AL$50+(数据!AV639-10)*权重!AL$52              )  )</f>
        <v>3.8250000000000002</v>
      </c>
      <c r="AW639" s="16">
        <f>IF( 数据!AW639&lt;=6,(数据!AW639-1)*权重!AM$48,              IF(数据!AW639&lt;=10, 5*权重!AM$48+(数据!AW639-4)*权重!AM$50,                              5*权重!AM$48+4*权重!AM$50+(数据!AW639-10)*权重!AM$52              )  )</f>
        <v>3.8250000000000002</v>
      </c>
      <c r="AX639" s="16">
        <f>IF( 数据!AX639&lt;=6,(数据!AX639-1)*权重!AN$48,              IF(数据!AX639&lt;=10, 5*权重!AN$48+(数据!AX639-4)*权重!AN$50,                              5*权重!AN$48+4*权重!AN$50+(数据!AX639-10)*权重!AN$52              )  )</f>
        <v>21.237499999999997</v>
      </c>
      <c r="AY639" s="8">
        <v>2</v>
      </c>
      <c r="AZ639" s="8">
        <v>3</v>
      </c>
      <c r="BA639" s="8">
        <v>1</v>
      </c>
      <c r="BB639" s="8">
        <v>4</v>
      </c>
      <c r="BC639" s="8">
        <v>4</v>
      </c>
      <c r="BD639" s="8">
        <v>2</v>
      </c>
      <c r="BE639" s="8">
        <v>3</v>
      </c>
      <c r="BF639" s="8">
        <v>2</v>
      </c>
      <c r="BG639" s="8">
        <v>4</v>
      </c>
      <c r="BH639" s="8">
        <v>1</v>
      </c>
      <c r="BI639" s="8">
        <v>2</v>
      </c>
      <c r="BJ639" s="8" t="s">
        <v>26</v>
      </c>
      <c r="BK639" s="8" t="s">
        <v>20</v>
      </c>
      <c r="BL639" s="8">
        <v>13</v>
      </c>
      <c r="BM639" s="8" t="s">
        <v>26</v>
      </c>
      <c r="BN639" s="8"/>
      <c r="BO639" s="8">
        <v>8</v>
      </c>
      <c r="BP639" s="34">
        <v>46568</v>
      </c>
      <c r="BQ639" s="8" t="s">
        <v>21</v>
      </c>
      <c r="BR639" s="8" t="s">
        <v>156</v>
      </c>
    </row>
    <row r="640" spans="1:70" ht="15.5" thickBot="1" x14ac:dyDescent="0.35">
      <c r="A640" s="8" t="s">
        <v>26</v>
      </c>
      <c r="B640" s="16">
        <f t="shared" si="24"/>
        <v>409.90249999999997</v>
      </c>
      <c r="C640" s="8" t="s">
        <v>1003</v>
      </c>
      <c r="D640" s="8" t="s">
        <v>154</v>
      </c>
      <c r="E640" s="33">
        <v>1</v>
      </c>
      <c r="F640" s="8">
        <v>0</v>
      </c>
      <c r="G640" s="8" t="s">
        <v>22</v>
      </c>
      <c r="H640" s="8" t="s">
        <v>613</v>
      </c>
      <c r="I640" s="8">
        <v>26</v>
      </c>
      <c r="J640" s="8">
        <v>132</v>
      </c>
      <c r="K640" s="8">
        <v>138</v>
      </c>
      <c r="L640" s="16">
        <f>IF( 数据!L640&lt;=6,(数据!L640-1)*权重!B$48,              IF(数据!L640&lt;=12, 5*权重!B$48+(数据!L640-6)*权重!B$49,                              5*权重!B$48+6*权重!B$49+(数据!L640-12)*权重!B$51              )
 )</f>
        <v>3.0833333333333335</v>
      </c>
      <c r="M640" s="16">
        <f>IF( 数据!M640&lt;=6,(数据!M640-1)*权重!C$48,              IF(数据!M640&lt;=12, 5*权重!C$48+(数据!M640-6)*权重!C$49,                              5*权重!C$48+6*权重!C$49+(数据!M640-12)*权重!C$51              )
 )</f>
        <v>0.5</v>
      </c>
      <c r="N640" s="16">
        <f>IF( 数据!N640&lt;=6,(数据!N640-1)*权重!D$48,              IF(数据!N640&lt;=12, 5*权重!D$48+(数据!N640-6)*权重!D$49,                              5*权重!D$48+6*权重!D$49+(数据!N640-12)*权重!D$51              )
 )</f>
        <v>0.25666666666666671</v>
      </c>
      <c r="O640" s="16">
        <f>IF( 数据!O640&lt;=6,(数据!O640-1)*权重!E$48,              IF(数据!O640&lt;=12, 5*权重!E$48+(数据!O640-6)*权重!E$49,                              5*权重!E$48+6*权重!E$49+(数据!O640-12)*权重!E$51              )
 )</f>
        <v>0</v>
      </c>
      <c r="P640" s="16">
        <f>IF( 数据!P640&lt;=6,(数据!P640-1)*权重!F$48,              IF(数据!P640&lt;=12, 5*权重!F$48+(数据!P640-6)*权重!F$49,                              5*权重!F$48+6*权重!F$49+(数据!P640-12)*权重!F$51              )
 )</f>
        <v>-3.1166666666666663</v>
      </c>
      <c r="Q640" s="16">
        <f>IF( 数据!Q640&lt;=6,(数据!Q640-1)*权重!G$48,              IF(数据!Q640&lt;=12, 5*权重!G$48+(数据!Q640-6)*权重!G$49,                              5*权重!G$48+6*权重!G$49+(数据!Q640-12)*权重!G$51              )
 )</f>
        <v>0</v>
      </c>
      <c r="R640" s="16">
        <f>IF( 数据!R640&lt;=6,(数据!R640-1)*权重!H$48,              IF(数据!R640&lt;=12, 5*权重!H$48+(数据!R640-6)*权重!H$49,                              5*权重!H$48+6*权重!H$49+(数据!R640-12)*权重!H$51              )
 )</f>
        <v>0</v>
      </c>
      <c r="S640" s="16">
        <f>IF( 数据!S640&lt;=6,(数据!S640-1)*权重!I$48,              IF(数据!S640&lt;=12, 5*权重!I$48+(数据!S640-6)*权重!I$49,                              5*权重!I$48+6*权重!I$49+(数据!S640-12)*权重!I$51              )
 )</f>
        <v>17.933333333333334</v>
      </c>
      <c r="T640" s="16">
        <f>IF( 数据!T640&lt;=6,(数据!T640-1)*权重!J$48,              IF(数据!T640&lt;=12, 5*权重!J$48+(数据!T640-6)*权重!J$49,                              5*权重!J$48+6*权重!J$49+(数据!T640-12)*权重!J$51              )
 )</f>
        <v>2.2666666666666666</v>
      </c>
      <c r="U640" s="16">
        <f>IF( 数据!U640&lt;=6,(数据!U640-1)*权重!K$48,              IF(数据!U640&lt;=12, 5*权重!K$48+(数据!U640-6)*权重!K$49,                              5*权重!K$48+6*权重!K$49+(数据!U640-12)*权重!K$51              )
 )</f>
        <v>0</v>
      </c>
      <c r="V640" s="16">
        <f>IF( 数据!V640&lt;=6,(数据!V640-1)*权重!L$48,              IF(数据!V640&lt;=12, 5*权重!L$48+(数据!V640-6)*权重!L$49,                              5*权重!L$48+6*权重!L$49+(数据!V640-12)*权重!L$51              )
 )</f>
        <v>7.1333333333333346</v>
      </c>
      <c r="W640" s="16">
        <f>IF( 数据!W640&lt;=6,(数据!W640-1)*权重!M$48,              IF(数据!W640&lt;=12, 5*权重!M$48+(数据!W640-6)*权重!M$49,                              5*权重!M$48+6*权重!M$49+(数据!W640-12)*权重!M$51              )
 )</f>
        <v>-0.5</v>
      </c>
      <c r="X640" s="16">
        <f>IF( 数据!X640&lt;=6,(数据!X640-1)*权重!N$48,              IF(数据!X640&lt;=12, 5*权重!N$48+(数据!X640-6)*权重!N$49,                              5*权重!N$48+6*权重!N$49+(数据!X640-12)*权重!N$51              )
 )</f>
        <v>1.8833333333333333</v>
      </c>
      <c r="Y640" s="16">
        <f>IF( 数据!Y640&lt;=6,(数据!Y640-1)*权重!O$48,              IF(数据!Y640&lt;=12, 5*权重!O$48+(数据!Y640-6)*权重!O$49,                              5*权重!O$48+6*权重!O$49+(数据!Y640-12)*权重!O$51              )
 )</f>
        <v>1.6166666666666667</v>
      </c>
      <c r="Z640" s="16">
        <f>IF( 数据!Z640&lt;=6,(数据!Z640-1)*权重!P$48,              IF(数据!Z640&lt;=10, 5*权重!P$48+(数据!Z640-4)*权重!P$50,                              5*权重!P$48+4*权重!P$50+(数据!Z640-10)*权重!P$52              )  )</f>
        <v>-1.25</v>
      </c>
      <c r="AA640" s="16">
        <f>IF( 数据!AA640&lt;=6,(数据!AA640-1)*权重!Q$48,              IF(数据!AA640&lt;=12, 5*权重!Q$48+(数据!AA640-6)*权重!Q$49,                              5*权重!Q$48+6*权重!Q$49+(数据!AA640-12)*权重!Q$51              )
 )</f>
        <v>6.2333333333333325</v>
      </c>
      <c r="AB640" s="16">
        <f>IF( 数据!AB640&lt;=6,(数据!AB640-1)*权重!R$48,              IF(数据!AB640&lt;=10, 5*权重!R$48+(数据!AB640-4)*权重!R$50,                              5*权重!R$48+4*权重!R$50+(数据!AB640-10)*权重!R$52              )  )</f>
        <v>55.25</v>
      </c>
      <c r="AC640" s="16">
        <f>IF( 数据!AC640&lt;=6,(数据!AC640-1)*权重!S$48,              IF(数据!AC640&lt;=12, 5*权重!S$48+(数据!AC640-6)*权重!S$49,                              5*权重!S$48+6*权重!S$49+(数据!AC640-12)*权重!S$51              )
 )</f>
        <v>18</v>
      </c>
      <c r="AD640" s="16">
        <f>IF( 数据!AD640&lt;=6,(数据!AD640-1)*权重!T$48,              IF(数据!AD640&lt;=12, 5*权重!T$48+(数据!AD640-6)*权重!T$49,                              5*权重!T$48+6*权重!T$49+(数据!AD640-12)*权重!T$51              )
 )</f>
        <v>-1.5999999999999996</v>
      </c>
      <c r="AE640" s="16">
        <f>IF( 数据!AE640&lt;=6,(数据!AE640-1)*权重!U$48,              IF(数据!AE640&lt;=10, 5*权重!U$48+(数据!AE640-4)*权重!U$50,                              5*权重!U$48+4*权重!U$50+(数据!AE640-10)*权重!U$52              )  )</f>
        <v>-2.9999999999999996</v>
      </c>
      <c r="AF640" s="16">
        <f>IF( 数据!AF640&lt;=6,(数据!AF640-1)*权重!V$48,              IF(数据!AF640&lt;=10, 5*权重!V$48+(数据!AF640-4)*权重!V$50,                              5*权重!V$48+4*权重!V$50+(数据!AF640-10)*权重!V$52              )  )</f>
        <v>6.3000000000000007</v>
      </c>
      <c r="AG640" s="16">
        <f>IF( 数据!AG640&lt;=6,(数据!AG640-1)*权重!W$48,              IF(数据!AG640&lt;=12, 5*权重!W$48+(数据!AG640-6)*权重!W$49,                              5*权重!W$48+6*权重!W$49+(数据!AG640-12)*权重!W$51              )
 )</f>
        <v>4.4000000000000004</v>
      </c>
      <c r="AH640" s="16">
        <f>IF( 数据!AH640&lt;=6,(数据!AH640-1)*权重!X$48,              IF(数据!AH640&lt;=10, 5*权重!X$48+(数据!AH640-4)*权重!X$50,                              5*权重!X$48+4*权重!X$50+(数据!AH640-10)*权重!X$52              )  )</f>
        <v>6.25E-2</v>
      </c>
      <c r="AI640" s="16">
        <f>IF( 数据!AI640&lt;=6,(数据!AI640-1)*权重!Y$48,              IF(数据!AI640&lt;=12, 5*权重!Y$48+(数据!AI640-6)*权重!Y$49,                              5*权重!Y$48+6*权重!Y$49+(数据!AI640-12)*权重!Y$51              )
 )</f>
        <v>0.53333333333333333</v>
      </c>
      <c r="AJ640" s="16">
        <f>IF( 数据!AJ640&lt;=6,(数据!AJ640-1)*权重!Z$48,              IF(数据!AJ640&lt;=10, 5*权重!Z$48+(数据!AJ640-4)*权重!Z$50,                              5*权重!Z$48+4*权重!Z$50+(数据!AJ640-10)*权重!Z$52              )  )</f>
        <v>8.6625000000000014</v>
      </c>
      <c r="AK640" s="16">
        <f>IF( 数据!AK640&lt;=6,(数据!AK640-1)*权重!AA$48,              IF(数据!AK640&lt;=10, 5*权重!AA$48+(数据!AK640-4)*权重!AA$50,                              5*权重!AA$48+4*权重!AA$50+(数据!AK640-10)*权重!AA$52              )  )</f>
        <v>-1.625</v>
      </c>
      <c r="AL640" s="16">
        <f>IF( 数据!AL640&lt;=6,(数据!AL640-1)*权重!AB$48,              IF(数据!AL640&lt;=12, 5*权重!AB$48+(数据!AL640-6)*权重!AB$49,                              5*权重!AB$48+6*权重!AB$49+(数据!AL640-12)*权重!AB$51              )
 )</f>
        <v>12.6</v>
      </c>
      <c r="AM640" s="16">
        <f>IF( 数据!AM640&lt;=6,(数据!AM640-1)*权重!AC$48,              IF(数据!AM640&lt;=12, 5*权重!AC$48+(数据!AM640-6)*权重!AC$49,                              5*权重!AC$48+6*权重!AC$49+(数据!AM640-12)*权重!AC$51              )
 )</f>
        <v>8.3666666666666671</v>
      </c>
      <c r="AN640" s="16">
        <f>IF( 数据!AN640&lt;=6,(数据!AN640-1)*权重!AD$48,              IF(数据!AN640&lt;=12, 5*权重!AD$48+(数据!AN640-6)*权重!AD$49,                              5*权重!AD$48+6*权重!AD$49+(数据!AN640-12)*权重!AD$51              )
 )</f>
        <v>82.0625</v>
      </c>
      <c r="AO640" s="16">
        <f>IF( 数据!AO640&lt;=6,(数据!AO640-1)*权重!AE$48,              IF(数据!AO640&lt;=12, 5*权重!AE$48+(数据!AO640-6)*权重!AE$49,                              5*权重!AE$48+6*权重!AE$49+(数据!AO640-12)*权重!AE$51              )
 )</f>
        <v>11.116666666666667</v>
      </c>
      <c r="AP640" s="16">
        <f>IF( 数据!AP640&lt;=6,(数据!AP640-1)*权重!AF$48,              IF(数据!AP640&lt;=12, 5*权重!AF$48+(数据!AP640-6)*权重!AF$49,                              5*权重!AF$48+6*权重!AF$49+(数据!AP640-12)*权重!AF$51              )
 )</f>
        <v>14.466666666666667</v>
      </c>
      <c r="AQ640" s="16">
        <f>IF( 数据!AQ640&lt;=6,(数据!AQ640-1)*权重!AG$48,              IF(数据!AQ640&lt;=12, 5*权重!AG$48+(数据!AQ640-6)*权重!AG$49,                              5*权重!AG$48+6*权重!AG$49+(数据!AQ640-12)*权重!AG$51              )
 )</f>
        <v>17.8</v>
      </c>
      <c r="AR640" s="16">
        <f>IF( 数据!AR640&lt;=6,(数据!AR640-1)*权重!AH$48,              IF(数据!AR640&lt;=12, 5*权重!AH$48+(数据!AR640-6)*权重!AH$49,                              5*权重!AH$48+6*权重!AH$49+(数据!AR640-12)*权重!AH$51              )
 )</f>
        <v>13.399999999999999</v>
      </c>
      <c r="AS640" s="16">
        <f>IF( 数据!AS640&lt;=6,(数据!AS640-1)*权重!AI$48,              IF(数据!AS640&lt;=12, 5*权重!AI$48+(数据!AS640-6)*权重!AI$49,                              5*权重!AI$48+6*权重!AI$49+(数据!AS640-12)*权重!AI$51              )
 )</f>
        <v>4.416666666666667</v>
      </c>
      <c r="AT640" s="16">
        <f>IF( 数据!AT640&lt;=6,(数据!AT640-1)*权重!AJ$48,              IF(数据!AT640&lt;=12, 5*权重!AJ$48+(数据!AT640-6)*权重!AJ$49,                              5*权重!AJ$48+6*权重!AJ$49+(数据!AT640-12)*权重!AJ$51              )
 )</f>
        <v>81.625</v>
      </c>
      <c r="AU640" s="16">
        <f>IF( 数据!AU640&lt;=6,(数据!AU640-1)*权重!AK$48,              IF(数据!AU640&lt;=12, 5*权重!AK$48+(数据!AU640-6)*权重!AK$49,                              5*权重!AK$48+6*权重!AK$49+(数据!AU640-12)*权重!AK$51              )
 )</f>
        <v>13.899999999999999</v>
      </c>
      <c r="AV640" s="16">
        <f>IF( 数据!AV640&lt;=6,(数据!AV640-1)*权重!AL$48,              IF(数据!AV640&lt;=10, 5*权重!AL$48+(数据!AV640-4)*权重!AL$50,                              5*权重!AL$48+4*权重!AL$50+(数据!AV640-10)*权重!AL$52              )  )</f>
        <v>2.5499999999999998</v>
      </c>
      <c r="AW640" s="16">
        <f>IF( 数据!AW640&lt;=6,(数据!AW640-1)*权重!AM$48,              IF(数据!AW640&lt;=10, 5*权重!AM$48+(数据!AW640-4)*权重!AM$50,                              5*权重!AM$48+4*权重!AM$50+(数据!AW640-10)*权重!AM$52              )  )</f>
        <v>3.0750000000000002</v>
      </c>
      <c r="AX640" s="16">
        <f>IF( 数据!AX640&lt;=6,(数据!AX640-1)*权重!AN$48,              IF(数据!AX640&lt;=10, 5*权重!AN$48+(数据!AX640-4)*权重!AN$50,                              5*权重!AN$48+4*权重!AN$50+(数据!AX640-10)*权重!AN$52              )  )</f>
        <v>21.5</v>
      </c>
      <c r="AY640" s="8">
        <v>4</v>
      </c>
      <c r="AZ640" s="8">
        <v>4</v>
      </c>
      <c r="BA640" s="8">
        <v>2</v>
      </c>
      <c r="BB640" s="8">
        <v>2</v>
      </c>
      <c r="BC640" s="8">
        <v>3</v>
      </c>
      <c r="BD640" s="8">
        <v>2</v>
      </c>
      <c r="BE640" s="8">
        <v>3</v>
      </c>
      <c r="BF640" s="8">
        <v>1</v>
      </c>
      <c r="BG640" s="8">
        <v>2</v>
      </c>
      <c r="BH640" s="8">
        <v>3</v>
      </c>
      <c r="BI640" s="8">
        <v>2</v>
      </c>
      <c r="BJ640" s="8" t="s">
        <v>26</v>
      </c>
      <c r="BK640" s="8" t="s">
        <v>20</v>
      </c>
      <c r="BL640" s="8">
        <v>13</v>
      </c>
      <c r="BM640" s="8" t="s">
        <v>26</v>
      </c>
      <c r="BN640" s="8"/>
      <c r="BO640" s="8">
        <v>9</v>
      </c>
      <c r="BP640" s="34">
        <v>47299</v>
      </c>
      <c r="BQ640" s="8" t="s">
        <v>21</v>
      </c>
      <c r="BR640" s="8" t="s">
        <v>156</v>
      </c>
    </row>
    <row r="641" spans="1:70" ht="15.5" thickBot="1" x14ac:dyDescent="0.35">
      <c r="A641" s="8" t="s">
        <v>26</v>
      </c>
      <c r="B641" s="16">
        <f t="shared" si="24"/>
        <v>359.98833333333329</v>
      </c>
      <c r="C641" s="8" t="s">
        <v>1004</v>
      </c>
      <c r="D641" s="8" t="s">
        <v>154</v>
      </c>
      <c r="E641" s="33">
        <v>1</v>
      </c>
      <c r="F641" s="8">
        <v>0</v>
      </c>
      <c r="G641" s="8" t="s">
        <v>28</v>
      </c>
      <c r="H641" s="8" t="s">
        <v>32</v>
      </c>
      <c r="I641" s="8">
        <v>34</v>
      </c>
      <c r="J641" s="8">
        <v>124</v>
      </c>
      <c r="K641" s="8">
        <v>126</v>
      </c>
      <c r="L641" s="16">
        <f>IF( 数据!L641&lt;=6,(数据!L641-1)*权重!B$48,              IF(数据!L641&lt;=12, 5*权重!B$48+(数据!L641-6)*权重!B$49,                              5*权重!B$48+6*权重!B$49+(数据!L641-12)*权重!B$51              )
 )</f>
        <v>4.4000000000000004</v>
      </c>
      <c r="M641" s="16">
        <f>IF( 数据!M641&lt;=6,(数据!M641-1)*权重!C$48,              IF(数据!M641&lt;=12, 5*权重!C$48+(数据!M641-6)*权重!C$49,                              5*权重!C$48+6*权重!C$49+(数据!M641-12)*权重!C$51              )
 )</f>
        <v>0.57999999999999996</v>
      </c>
      <c r="N641" s="16">
        <f>IF( 数据!N641&lt;=6,(数据!N641-1)*权重!D$48,              IF(数据!N641&lt;=12, 5*权重!D$48+(数据!N641-6)*权重!D$49,                              5*权重!D$48+6*权重!D$49+(数据!N641-12)*权重!D$51              )
 )</f>
        <v>0.52833333333333332</v>
      </c>
      <c r="O641" s="16">
        <f>IF( 数据!O641&lt;=6,(数据!O641-1)*权重!E$48,              IF(数据!O641&lt;=12, 5*权重!E$48+(数据!O641-6)*权重!E$49,                              5*权重!E$48+6*权重!E$49+(数据!O641-12)*权重!E$51              )
 )</f>
        <v>0</v>
      </c>
      <c r="P641" s="16">
        <f>IF( 数据!P641&lt;=6,(数据!P641-1)*权重!F$48,              IF(数据!P641&lt;=12, 5*权重!F$48+(数据!P641-6)*权重!F$49,                              5*权重!F$48+6*权重!F$49+(数据!P641-12)*权重!F$51              )
 )</f>
        <v>-3.5666666666666664</v>
      </c>
      <c r="Q641" s="16">
        <f>IF( 数据!Q641&lt;=6,(数据!Q641-1)*权重!G$48,              IF(数据!Q641&lt;=12, 5*权重!G$48+(数据!Q641-6)*权重!G$49,                              5*权重!G$48+6*权重!G$49+(数据!Q641-12)*权重!G$51              )
 )</f>
        <v>0</v>
      </c>
      <c r="R641" s="16">
        <f>IF( 数据!R641&lt;=6,(数据!R641-1)*权重!H$48,              IF(数据!R641&lt;=12, 5*权重!H$48+(数据!R641-6)*权重!H$49,                              5*权重!H$48+6*权重!H$49+(数据!R641-12)*权重!H$51              )
 )</f>
        <v>0</v>
      </c>
      <c r="S641" s="16">
        <f>IF( 数据!S641&lt;=6,(数据!S641-1)*权重!I$48,              IF(数据!S641&lt;=12, 5*权重!I$48+(数据!S641-6)*权重!I$49,                              5*权重!I$48+6*权重!I$49+(数据!S641-12)*权重!I$51              )
 )</f>
        <v>2.4</v>
      </c>
      <c r="T641" s="16">
        <f>IF( 数据!T641&lt;=6,(数据!T641-1)*权重!J$48,              IF(数据!T641&lt;=12, 5*权重!J$48+(数据!T641-6)*权重!J$49,                              5*权重!J$48+6*权重!J$49+(数据!T641-12)*权重!J$51              )
 )</f>
        <v>3.5</v>
      </c>
      <c r="U641" s="16">
        <f>IF( 数据!U641&lt;=6,(数据!U641-1)*权重!K$48,              IF(数据!U641&lt;=12, 5*权重!K$48+(数据!U641-6)*权重!K$49,                              5*权重!K$48+6*权重!K$49+(数据!U641-12)*权重!K$51              )
 )</f>
        <v>0</v>
      </c>
      <c r="V641" s="16">
        <f>IF( 数据!V641&lt;=6,(数据!V641-1)*权重!L$48,              IF(数据!V641&lt;=12, 5*权重!L$48+(数据!V641-6)*权重!L$49,                              5*权重!L$48+6*权重!L$49+(数据!V641-12)*权重!L$51              )
 )</f>
        <v>1.06</v>
      </c>
      <c r="W641" s="16">
        <f>IF( 数据!W641&lt;=6,(数据!W641-1)*权重!M$48,              IF(数据!W641&lt;=12, 5*权重!M$48+(数据!W641-6)*权重!M$49,                              5*权重!M$48+6*权重!M$49+(数据!W641-12)*权重!M$51              )
 )</f>
        <v>0.1333333333333333</v>
      </c>
      <c r="X641" s="16">
        <f>IF( 数据!X641&lt;=6,(数据!X641-1)*权重!N$48,              IF(数据!X641&lt;=12, 5*权重!N$48+(数据!X641-6)*权重!N$49,                              5*权重!N$48+6*权重!N$49+(数据!X641-12)*权重!N$51              )
 )</f>
        <v>0.91999999999999993</v>
      </c>
      <c r="Y641" s="16">
        <f>IF( 数据!Y641&lt;=6,(数据!Y641-1)*权重!O$48,              IF(数据!Y641&lt;=12, 5*权重!O$48+(数据!Y641-6)*权重!O$49,                              5*权重!O$48+6*权重!O$49+(数据!Y641-12)*权重!O$51              )
 )</f>
        <v>0.24</v>
      </c>
      <c r="Z641" s="16">
        <f>IF( 数据!Z641&lt;=6,(数据!Z641-1)*权重!P$48,              IF(数据!Z641&lt;=10, 5*权重!P$48+(数据!Z641-4)*权重!P$50,                              5*权重!P$48+4*权重!P$50+(数据!Z641-10)*权重!P$52              )  )</f>
        <v>-1.425</v>
      </c>
      <c r="AA641" s="16">
        <f>IF( 数据!AA641&lt;=6,(数据!AA641-1)*权重!Q$48,              IF(数据!AA641&lt;=12, 5*权重!Q$48+(数据!AA641-6)*权重!Q$49,                              5*权重!Q$48+6*权重!Q$49+(数据!AA641-12)*权重!Q$51              )
 )</f>
        <v>5.166666666666667</v>
      </c>
      <c r="AB641" s="16">
        <f>IF( 数据!AB641&lt;=6,(数据!AB641-1)*权重!R$48,              IF(数据!AB641&lt;=10, 5*权重!R$48+(数据!AB641-4)*权重!R$50,                              5*权重!R$48+4*权重!R$50+(数据!AB641-10)*权重!R$52              )  )</f>
        <v>50.800000000000004</v>
      </c>
      <c r="AC641" s="16">
        <f>IF( 数据!AC641&lt;=6,(数据!AC641-1)*权重!S$48,              IF(数据!AC641&lt;=12, 5*权重!S$48+(数据!AC641-6)*权重!S$49,                              5*权重!S$48+6*权重!S$49+(数据!AC641-12)*权重!S$51              )
 )</f>
        <v>20.183333333333334</v>
      </c>
      <c r="AD641" s="16">
        <f>IF( 数据!AD641&lt;=6,(数据!AD641-1)*权重!T$48,              IF(数据!AD641&lt;=12, 5*权重!T$48+(数据!AD641-6)*权重!T$49,                              5*权重!T$48+6*权重!T$49+(数据!AD641-12)*权重!T$51              )
 )</f>
        <v>-1.5999999999999996</v>
      </c>
      <c r="AE641" s="16">
        <f>IF( 数据!AE641&lt;=6,(数据!AE641-1)*权重!U$48,              IF(数据!AE641&lt;=10, 5*权重!U$48+(数据!AE641-4)*权重!U$50,                              5*权重!U$48+4*权重!U$50+(数据!AE641-10)*权重!U$52              )  )</f>
        <v>-1.7999999999999994</v>
      </c>
      <c r="AF641" s="16">
        <f>IF( 数据!AF641&lt;=6,(数据!AF641-1)*权重!V$48,              IF(数据!AF641&lt;=10, 5*权重!V$48+(数据!AF641-4)*权重!V$50,                              5*权重!V$48+4*权重!V$50+(数据!AF641-10)*权重!V$52              )  )</f>
        <v>6.5250000000000004</v>
      </c>
      <c r="AG641" s="16">
        <f>IF( 数据!AG641&lt;=6,(数据!AG641-1)*权重!W$48,              IF(数据!AG641&lt;=12, 5*权重!W$48+(数据!AG641-6)*权重!W$49,                              5*权重!W$48+6*权重!W$49+(数据!AG641-12)*权重!W$51              )
 )</f>
        <v>3.75</v>
      </c>
      <c r="AH641" s="16">
        <f>IF( 数据!AH641&lt;=6,(数据!AH641-1)*权重!X$48,              IF(数据!AH641&lt;=10, 5*权重!X$48+(数据!AH641-4)*权重!X$50,                              5*权重!X$48+4*权重!X$50+(数据!AH641-10)*权重!X$52              )  )</f>
        <v>-1.75</v>
      </c>
      <c r="AI641" s="16">
        <f>IF( 数据!AI641&lt;=6,(数据!AI641-1)*权重!Y$48,              IF(数据!AI641&lt;=12, 5*权重!Y$48+(数据!AI641-6)*权重!Y$49,                              5*权重!Y$48+6*权重!Y$49+(数据!AI641-12)*权重!Y$51              )
 )</f>
        <v>0.16</v>
      </c>
      <c r="AJ641" s="16">
        <f>IF( 数据!AJ641&lt;=6,(数据!AJ641-1)*权重!Z$48,              IF(数据!AJ641&lt;=10, 5*权重!Z$48+(数据!AJ641-4)*权重!Z$50,                              5*权重!Z$48+4*权重!Z$50+(数据!AJ641-10)*权重!Z$52              )  )</f>
        <v>9.8375000000000004</v>
      </c>
      <c r="AK641" s="16">
        <f>IF( 数据!AK641&lt;=6,(数据!AK641-1)*权重!AA$48,              IF(数据!AK641&lt;=10, 5*权重!AA$48+(数据!AK641-4)*权重!AA$50,                              5*权重!AA$48+4*权重!AA$50+(数据!AK641-10)*权重!AA$52              )  )</f>
        <v>-0.92500000000000004</v>
      </c>
      <c r="AL641" s="16">
        <f>IF( 数据!AL641&lt;=6,(数据!AL641-1)*权重!AB$48,              IF(数据!AL641&lt;=12, 5*权重!AB$48+(数据!AL641-6)*权重!AB$49,                              5*权重!AB$48+6*权重!AB$49+(数据!AL641-12)*权重!AB$51              )
 )</f>
        <v>12.6</v>
      </c>
      <c r="AM641" s="16">
        <f>IF( 数据!AM641&lt;=6,(数据!AM641-1)*权重!AC$48,              IF(数据!AM641&lt;=12, 5*权重!AC$48+(数据!AM641-6)*权重!AC$49,                              5*权重!AC$48+6*权重!AC$49+(数据!AM641-12)*权重!AC$51              )
 )</f>
        <v>8.8666666666666671</v>
      </c>
      <c r="AN641" s="16">
        <f>IF( 数据!AN641&lt;=6,(数据!AN641-1)*权重!AD$48,              IF(数据!AN641&lt;=12, 5*权重!AD$48+(数据!AN641-6)*权重!AD$49,                              5*权重!AD$48+6*权重!AD$49+(数据!AN641-12)*权重!AD$51              )
 )</f>
        <v>67.875</v>
      </c>
      <c r="AO641" s="16">
        <f>IF( 数据!AO641&lt;=6,(数据!AO641-1)*权重!AE$48,              IF(数据!AO641&lt;=12, 5*权重!AE$48+(数据!AO641-6)*权重!AE$49,                              5*权重!AE$48+6*权重!AE$49+(数据!AO641-12)*权重!AE$51              )
 )</f>
        <v>12.5</v>
      </c>
      <c r="AP641" s="16">
        <f>IF( 数据!AP641&lt;=6,(数据!AP641-1)*权重!AF$48,              IF(数据!AP641&lt;=12, 5*权重!AF$48+(数据!AP641-6)*权重!AF$49,                              5*权重!AF$48+6*权重!AF$49+(数据!AP641-12)*权重!AF$51              )
 )</f>
        <v>14.5</v>
      </c>
      <c r="AQ641" s="16">
        <f>IF( 数据!AQ641&lt;=6,(数据!AQ641-1)*权重!AG$48,              IF(数据!AQ641&lt;=12, 5*权重!AG$48+(数据!AQ641-6)*权重!AG$49,                              5*权重!AG$48+6*权重!AG$49+(数据!AQ641-12)*权重!AG$51              )
 )</f>
        <v>13.633333333333335</v>
      </c>
      <c r="AR641" s="16">
        <f>IF( 数据!AR641&lt;=6,(数据!AR641-1)*权重!AH$48,              IF(数据!AR641&lt;=12, 5*权重!AH$48+(数据!AR641-6)*权重!AH$49,                              5*权重!AH$48+6*权重!AH$49+(数据!AR641-12)*权重!AH$51              )
 )</f>
        <v>10.033333333333333</v>
      </c>
      <c r="AS641" s="16">
        <f>IF( 数据!AS641&lt;=6,(数据!AS641-1)*权重!AI$48,              IF(数据!AS641&lt;=12, 5*权重!AI$48+(数据!AS641-6)*权重!AI$49,                              5*权重!AI$48+6*权重!AI$49+(数据!AS641-12)*权重!AI$51              )
 )</f>
        <v>5.7000000000000011</v>
      </c>
      <c r="AT641" s="16">
        <f>IF( 数据!AT641&lt;=6,(数据!AT641-1)*权重!AJ$48,              IF(数据!AT641&lt;=12, 5*权重!AJ$48+(数据!AT641-6)*权重!AJ$49,                              5*权重!AJ$48+6*权重!AJ$49+(数据!AT641-12)*权重!AJ$51              )
 )</f>
        <v>67</v>
      </c>
      <c r="AU641" s="16">
        <f>IF( 数据!AU641&lt;=6,(数据!AU641-1)*权重!AK$48,              IF(数据!AU641&lt;=12, 5*权重!AK$48+(数据!AU641-6)*权重!AK$49,                              5*权重!AK$48+6*权重!AK$49+(数据!AU641-12)*权重!AK$51              )
 )</f>
        <v>14.799999999999999</v>
      </c>
      <c r="AV641" s="16">
        <f>IF( 数据!AV641&lt;=6,(数据!AV641-1)*权重!AL$48,              IF(数据!AV641&lt;=10, 5*权重!AL$48+(数据!AV641-4)*权重!AL$50,                              5*权重!AL$48+4*权重!AL$50+(数据!AV641-10)*权重!AL$52              )  )</f>
        <v>3.8250000000000002</v>
      </c>
      <c r="AW641" s="16">
        <f>IF( 数据!AW641&lt;=6,(数据!AW641-1)*权重!AM$48,              IF(数据!AW641&lt;=10, 5*权重!AM$48+(数据!AW641-4)*权重!AM$50,                              5*权重!AM$48+4*权重!AM$50+(数据!AW641-10)*权重!AM$52              )  )</f>
        <v>4.95</v>
      </c>
      <c r="AX641" s="16">
        <f>IF( 数据!AX641&lt;=6,(数据!AX641-1)*权重!AN$48,              IF(数据!AX641&lt;=10, 5*权重!AN$48+(数据!AX641-4)*权重!AN$50,                              5*权重!AN$48+4*权重!AN$50+(数据!AX641-10)*权重!AN$52              )  )</f>
        <v>24.587499999999999</v>
      </c>
      <c r="AY641" s="8">
        <v>16</v>
      </c>
      <c r="AZ641" s="8">
        <v>14</v>
      </c>
      <c r="BA641" s="8">
        <v>13</v>
      </c>
      <c r="BB641" s="8">
        <v>11</v>
      </c>
      <c r="BC641" s="8">
        <v>15</v>
      </c>
      <c r="BD641" s="8">
        <v>13</v>
      </c>
      <c r="BE641" s="8">
        <v>13</v>
      </c>
      <c r="BF641" s="8">
        <v>12</v>
      </c>
      <c r="BG641" s="8">
        <v>13</v>
      </c>
      <c r="BH641" s="8">
        <v>10</v>
      </c>
      <c r="BI641" s="8">
        <v>12</v>
      </c>
      <c r="BJ641" s="8" t="s">
        <v>26</v>
      </c>
      <c r="BK641" s="8" t="s">
        <v>20</v>
      </c>
      <c r="BL641" s="8">
        <v>15</v>
      </c>
      <c r="BM641" s="8" t="s">
        <v>26</v>
      </c>
      <c r="BN641" s="8"/>
      <c r="BO641" s="8" t="s">
        <v>26</v>
      </c>
      <c r="BP641" s="34">
        <v>46203</v>
      </c>
      <c r="BQ641" s="8" t="s">
        <v>21</v>
      </c>
      <c r="BR641" s="8" t="s">
        <v>156</v>
      </c>
    </row>
    <row r="642" spans="1:70" ht="15.5" thickBot="1" x14ac:dyDescent="0.35">
      <c r="A642" s="8" t="s">
        <v>26</v>
      </c>
      <c r="B642" s="16">
        <f t="shared" si="24"/>
        <v>413.3533333333333</v>
      </c>
      <c r="C642" s="8" t="s">
        <v>1005</v>
      </c>
      <c r="D642" s="8" t="s">
        <v>154</v>
      </c>
      <c r="E642" s="33">
        <v>1</v>
      </c>
      <c r="F642" s="8">
        <v>0</v>
      </c>
      <c r="G642" s="8" t="s">
        <v>20</v>
      </c>
      <c r="H642" s="8" t="s">
        <v>137</v>
      </c>
      <c r="I642" s="8">
        <v>21</v>
      </c>
      <c r="J642" s="8">
        <v>134</v>
      </c>
      <c r="K642" s="8">
        <v>150</v>
      </c>
      <c r="L642" s="16">
        <f>IF( 数据!L642&lt;=6,(数据!L642-1)*权重!B$48,              IF(数据!L642&lt;=12, 5*权重!B$48+(数据!L642-6)*权重!B$49,                              5*权重!B$48+6*权重!B$49+(数据!L642-12)*权重!B$51              )
 )</f>
        <v>3.4666666666666668</v>
      </c>
      <c r="M642" s="16">
        <f>IF( 数据!M642&lt;=6,(数据!M642-1)*权重!C$48,              IF(数据!M642&lt;=12, 5*权重!C$48+(数据!M642-6)*权重!C$49,                              5*权重!C$48+6*权重!C$49+(数据!M642-12)*权重!C$51              )
 )</f>
        <v>0.91666666666666674</v>
      </c>
      <c r="N642" s="16">
        <f>IF( 数据!N642&lt;=6,(数据!N642-1)*权重!D$48,              IF(数据!N642&lt;=12, 5*权重!D$48+(数据!N642-6)*权重!D$49,                              5*权重!D$48+6*权重!D$49+(数据!N642-12)*权重!D$51              )
 )</f>
        <v>0.52833333333333332</v>
      </c>
      <c r="O642" s="16">
        <f>IF( 数据!O642&lt;=6,(数据!O642-1)*权重!E$48,              IF(数据!O642&lt;=12, 5*权重!E$48+(数据!O642-6)*权重!E$49,                              5*权重!E$48+6*权重!E$49+(数据!O642-12)*权重!E$51              )
 )</f>
        <v>0</v>
      </c>
      <c r="P642" s="16">
        <f>IF( 数据!P642&lt;=6,(数据!P642-1)*权重!F$48,              IF(数据!P642&lt;=12, 5*权重!F$48+(数据!P642-6)*权重!F$49,                              5*权重!F$48+6*权重!F$49+(数据!P642-12)*权重!F$51              )
 )</f>
        <v>-2.3499999999999996</v>
      </c>
      <c r="Q642" s="16">
        <f>IF( 数据!Q642&lt;=6,(数据!Q642-1)*权重!G$48,              IF(数据!Q642&lt;=12, 5*权重!G$48+(数据!Q642-6)*权重!G$49,                              5*权重!G$48+6*权重!G$49+(数据!Q642-12)*权重!G$51              )
 )</f>
        <v>0</v>
      </c>
      <c r="R642" s="16">
        <f>IF( 数据!R642&lt;=6,(数据!R642-1)*权重!H$48,              IF(数据!R642&lt;=12, 5*权重!H$48+(数据!R642-6)*权重!H$49,                              5*权重!H$48+6*权重!H$49+(数据!R642-12)*权重!H$51              )
 )</f>
        <v>0</v>
      </c>
      <c r="S642" s="16">
        <f>IF( 数据!S642&lt;=6,(数据!S642-1)*权重!I$48,              IF(数据!S642&lt;=12, 5*权重!I$48+(数据!S642-6)*权重!I$49,                              5*权重!I$48+6*权重!I$49+(数据!S642-12)*权重!I$51              )
 )</f>
        <v>17.933333333333334</v>
      </c>
      <c r="T642" s="16">
        <f>IF( 数据!T642&lt;=6,(数据!T642-1)*权重!J$48,              IF(数据!T642&lt;=12, 5*权重!J$48+(数据!T642-6)*权重!J$49,                              5*权重!J$48+6*权重!J$49+(数据!T642-12)*权重!J$51              )
 )</f>
        <v>3.5</v>
      </c>
      <c r="U642" s="16">
        <f>IF( 数据!U642&lt;=6,(数据!U642-1)*权重!K$48,              IF(数据!U642&lt;=12, 5*权重!K$48+(数据!U642-6)*权重!K$49,                              5*权重!K$48+6*权重!K$49+(数据!U642-12)*权重!K$51              )
 )</f>
        <v>0</v>
      </c>
      <c r="V642" s="16">
        <f>IF( 数据!V642&lt;=6,(数据!V642-1)*权重!L$48,              IF(数据!V642&lt;=12, 5*权重!L$48+(数据!V642-6)*权重!L$49,                              5*权重!L$48+6*权重!L$49+(数据!V642-12)*权重!L$51              )
 )</f>
        <v>8.1666666666666679</v>
      </c>
      <c r="W642" s="16">
        <f>IF( 数据!W642&lt;=6,(数据!W642-1)*权重!M$48,              IF(数据!W642&lt;=12, 5*权重!M$48+(数据!W642-6)*权重!M$49,                              5*权重!M$48+6*权重!M$49+(数据!W642-12)*权重!M$51              )
 )</f>
        <v>0.76666666666666661</v>
      </c>
      <c r="X642" s="16">
        <f>IF( 数据!X642&lt;=6,(数据!X642-1)*权重!N$48,              IF(数据!X642&lt;=12, 5*权重!N$48+(数据!X642-6)*权重!N$49,                              5*权重!N$48+6*权重!N$49+(数据!X642-12)*权重!N$51              )
 )</f>
        <v>2.1333333333333333</v>
      </c>
      <c r="Y642" s="16">
        <f>IF( 数据!Y642&lt;=6,(数据!Y642-1)*权重!O$48,              IF(数据!Y642&lt;=12, 5*权重!O$48+(数据!Y642-6)*权重!O$49,                              5*权重!O$48+6*权重!O$49+(数据!Y642-12)*权重!O$51              )
 )</f>
        <v>4.2</v>
      </c>
      <c r="Z642" s="16">
        <f>IF( 数据!Z642&lt;=6,(数据!Z642-1)*权重!P$48,              IF(数据!Z642&lt;=10, 5*权重!P$48+(数据!Z642-4)*权重!P$50,                              5*权重!P$48+4*权重!P$50+(数据!Z642-10)*权重!P$52              )  )</f>
        <v>-0.90000000000000013</v>
      </c>
      <c r="AA642" s="16">
        <f>IF( 数据!AA642&lt;=6,(数据!AA642-1)*权重!Q$48,              IF(数据!AA642&lt;=12, 5*权重!Q$48+(数据!AA642-6)*权重!Q$49,                              5*权重!Q$48+6*权重!Q$49+(数据!AA642-12)*权重!Q$51              )
 )</f>
        <v>5.68</v>
      </c>
      <c r="AB642" s="16">
        <f>IF( 数据!AB642&lt;=6,(数据!AB642-1)*权重!R$48,              IF(数据!AB642&lt;=10, 5*权重!R$48+(数据!AB642-4)*权重!R$50,                              5*权重!R$48+4*权重!R$50+(数据!AB642-10)*权重!R$52              )  )</f>
        <v>53.75</v>
      </c>
      <c r="AC642" s="16">
        <f>IF( 数据!AC642&lt;=6,(数据!AC642-1)*权重!S$48,              IF(数据!AC642&lt;=12, 5*权重!S$48+(数据!AC642-6)*权重!S$49,                              5*权重!S$48+6*权重!S$49+(数据!AC642-12)*权重!S$51              )
 )</f>
        <v>18</v>
      </c>
      <c r="AD642" s="16">
        <f>IF( 数据!AD642&lt;=6,(数据!AD642-1)*权重!T$48,              IF(数据!AD642&lt;=12, 5*权重!T$48+(数据!AD642-6)*权重!T$49,                              5*权重!T$48+6*权重!T$49+(数据!AD642-12)*权重!T$51              )
 )</f>
        <v>-0.83333333333333304</v>
      </c>
      <c r="AE642" s="16">
        <f>IF( 数据!AE642&lt;=6,(数据!AE642-1)*权重!U$48,              IF(数据!AE642&lt;=10, 5*权重!U$48+(数据!AE642-4)*权重!U$50,                              5*权重!U$48+4*权重!U$50+(数据!AE642-10)*权重!U$52              )  )</f>
        <v>-3.28</v>
      </c>
      <c r="AF642" s="16">
        <f>IF( 数据!AF642&lt;=6,(数据!AF642-1)*权重!V$48,              IF(数据!AF642&lt;=10, 5*权重!V$48+(数据!AF642-4)*权重!V$50,                              5*权重!V$48+4*权重!V$50+(数据!AF642-10)*权重!V$52              )  )</f>
        <v>6.3000000000000007</v>
      </c>
      <c r="AG642" s="16">
        <f>IF( 数据!AG642&lt;=6,(数据!AG642-1)*权重!W$48,              IF(数据!AG642&lt;=12, 5*权重!W$48+(数据!AG642-6)*权重!W$49,                              5*权重!W$48+6*权重!W$49+(数据!AG642-12)*权重!W$51              )
 )</f>
        <v>3.75</v>
      </c>
      <c r="AH642" s="16">
        <f>IF( 数据!AH642&lt;=6,(数据!AH642-1)*权重!X$48,              IF(数据!AH642&lt;=10, 5*权重!X$48+(数据!AH642-4)*权重!X$50,                              5*权重!X$48+4*权重!X$50+(数据!AH642-10)*权重!X$52              )  )</f>
        <v>-1.75</v>
      </c>
      <c r="AI642" s="16">
        <f>IF( 数据!AI642&lt;=6,(数据!AI642-1)*权重!Y$48,              IF(数据!AI642&lt;=12, 5*权重!Y$48+(数据!AI642-6)*权重!Y$49,                              5*权重!Y$48+6*权重!Y$49+(数据!AI642-12)*权重!Y$51              )
 )</f>
        <v>0.26666666666666666</v>
      </c>
      <c r="AJ642" s="16">
        <f>IF( 数据!AJ642&lt;=6,(数据!AJ642-1)*权重!Z$48,              IF(数据!AJ642&lt;=10, 5*权重!Z$48+(数据!AJ642-4)*权重!Z$50,                              5*权重!Z$48+4*权重!Z$50+(数据!AJ642-10)*权重!Z$52              )  )</f>
        <v>8.0750000000000011</v>
      </c>
      <c r="AK642" s="16">
        <f>IF( 数据!AK642&lt;=6,(数据!AK642-1)*权重!AA$48,              IF(数据!AK642&lt;=10, 5*权重!AA$48+(数据!AK642-4)*权重!AA$50,                              5*权重!AA$48+4*权重!AA$50+(数据!AK642-10)*权重!AA$52              )  )</f>
        <v>-2.6000000000000005</v>
      </c>
      <c r="AL642" s="16">
        <f>IF( 数据!AL642&lt;=6,(数据!AL642-1)*权重!AB$48,              IF(数据!AL642&lt;=12, 5*权重!AB$48+(数据!AL642-6)*权重!AB$49,                              5*权重!AB$48+6*权重!AB$49+(数据!AL642-12)*权重!AB$51              )
 )</f>
        <v>12.6</v>
      </c>
      <c r="AM642" s="16">
        <f>IF( 数据!AM642&lt;=6,(数据!AM642-1)*权重!AC$48,              IF(数据!AM642&lt;=12, 5*权重!AC$48+(数据!AM642-6)*权重!AC$49,                              5*权重!AC$48+6*权重!AC$49+(数据!AM642-12)*权重!AC$51              )
 )</f>
        <v>8.5</v>
      </c>
      <c r="AN642" s="16">
        <f>IF( 数据!AN642&lt;=6,(数据!AN642-1)*权重!AD$48,              IF(数据!AN642&lt;=12, 5*权重!AD$48+(数据!AN642-6)*权重!AD$49,                              5*权重!AD$48+6*权重!AD$49+(数据!AN642-12)*权重!AD$51              )
 )</f>
        <v>86.791666666666657</v>
      </c>
      <c r="AO642" s="16">
        <f>IF( 数据!AO642&lt;=6,(数据!AO642-1)*权重!AE$48,              IF(数据!AO642&lt;=12, 5*权重!AE$48+(数据!AO642-6)*权重!AE$49,                              5*权重!AE$48+6*权重!AE$49+(数据!AO642-12)*权重!AE$51              )
 )</f>
        <v>8.3500000000000014</v>
      </c>
      <c r="AP642" s="16">
        <f>IF( 数据!AP642&lt;=6,(数据!AP642-1)*权重!AF$48,              IF(数据!AP642&lt;=12, 5*权重!AF$48+(数据!AP642-6)*权重!AF$49,                              5*权重!AF$48+6*权重!AF$49+(数据!AP642-12)*权重!AF$51              )
 )</f>
        <v>17.366666666666667</v>
      </c>
      <c r="AQ642" s="16">
        <f>IF( 数据!AQ642&lt;=6,(数据!AQ642-1)*权重!AG$48,              IF(数据!AQ642&lt;=12, 5*权重!AG$48+(数据!AQ642-6)*权重!AG$49,                              5*权重!AG$48+6*权重!AG$49+(数据!AQ642-12)*权重!AG$51              )
 )</f>
        <v>18.316666666666666</v>
      </c>
      <c r="AR642" s="16">
        <f>IF( 数据!AR642&lt;=6,(数据!AR642-1)*权重!AH$48,              IF(数据!AR642&lt;=12, 5*权重!AH$48+(数据!AR642-6)*权重!AH$49,                              5*权重!AH$48+6*权重!AH$49+(数据!AR642-12)*权重!AH$51              )
 )</f>
        <v>14.566666666666665</v>
      </c>
      <c r="AS642" s="16">
        <f>IF( 数据!AS642&lt;=6,(数据!AS642-1)*权重!AI$48,              IF(数据!AS642&lt;=12, 5*权重!AI$48+(数据!AS642-6)*权重!AI$49,                              5*权重!AI$48+6*权重!AI$49+(数据!AS642-12)*权重!AI$51              )
 )</f>
        <v>4.416666666666667</v>
      </c>
      <c r="AT642" s="16">
        <f>IF( 数据!AT642&lt;=6,(数据!AT642-1)*权重!AJ$48,              IF(数据!AT642&lt;=12, 5*权重!AJ$48+(数据!AT642-6)*权重!AJ$49,                              5*权重!AJ$48+6*权重!AJ$49+(数据!AT642-12)*权重!AJ$51              )
 )</f>
        <v>76.75</v>
      </c>
      <c r="AU642" s="16">
        <f>IF( 数据!AU642&lt;=6,(数据!AU642-1)*权重!AK$48,              IF(数据!AU642&lt;=12, 5*权重!AK$48+(数据!AU642-6)*权重!AK$49,                              5*权重!AK$48+6*权重!AK$49+(数据!AU642-12)*权重!AK$51              )
 )</f>
        <v>14.499999999999998</v>
      </c>
      <c r="AV642" s="16">
        <f>IF( 数据!AV642&lt;=6,(数据!AV642-1)*权重!AL$48,              IF(数据!AV642&lt;=10, 5*权重!AL$48+(数据!AV642-4)*权重!AL$50,                              5*权重!AL$48+4*权重!AL$50+(数据!AV642-10)*权重!AL$52              )  )</f>
        <v>2.125</v>
      </c>
      <c r="AW642" s="16">
        <f>IF( 数据!AW642&lt;=6,(数据!AW642-1)*权重!AM$48,              IF(数据!AW642&lt;=10, 5*权重!AM$48+(数据!AW642-4)*权重!AM$50,                              5*权重!AM$48+4*权重!AM$50+(数据!AW642-10)*权重!AM$52              )  )</f>
        <v>2.95</v>
      </c>
      <c r="AX642" s="16">
        <f>IF( 数据!AX642&lt;=6,(数据!AX642-1)*权重!AN$48,              IF(数据!AX642&lt;=10, 5*权重!AN$48+(数据!AX642-4)*权重!AN$50,                              5*权重!AN$48+4*权重!AN$50+(数据!AX642-10)*权重!AN$52              )  )</f>
        <v>20.399999999999999</v>
      </c>
      <c r="AY642" s="8">
        <v>1</v>
      </c>
      <c r="AZ642" s="8">
        <v>1</v>
      </c>
      <c r="BA642" s="8">
        <v>3</v>
      </c>
      <c r="BB642" s="8">
        <v>1</v>
      </c>
      <c r="BC642" s="8">
        <v>3</v>
      </c>
      <c r="BD642" s="8">
        <v>1</v>
      </c>
      <c r="BE642" s="8">
        <v>1</v>
      </c>
      <c r="BF642" s="8">
        <v>4</v>
      </c>
      <c r="BG642" s="8">
        <v>3</v>
      </c>
      <c r="BH642" s="8">
        <v>1</v>
      </c>
      <c r="BI642" s="8">
        <v>3</v>
      </c>
      <c r="BJ642" s="8" t="s">
        <v>26</v>
      </c>
      <c r="BK642" s="8" t="s">
        <v>20</v>
      </c>
      <c r="BL642" s="8">
        <v>13</v>
      </c>
      <c r="BM642" s="8" t="s">
        <v>26</v>
      </c>
      <c r="BN642" s="8"/>
      <c r="BO642" s="8">
        <v>1</v>
      </c>
      <c r="BP642" s="34">
        <v>47664</v>
      </c>
      <c r="BQ642" s="8" t="s">
        <v>21</v>
      </c>
      <c r="BR642" s="8" t="s">
        <v>156</v>
      </c>
    </row>
    <row r="643" spans="1:70" ht="15.5" thickBot="1" x14ac:dyDescent="0.35">
      <c r="A643" s="8" t="s">
        <v>26</v>
      </c>
      <c r="B643" s="16">
        <f t="shared" si="24"/>
        <v>345.97999999999996</v>
      </c>
      <c r="C643" s="8" t="s">
        <v>1006</v>
      </c>
      <c r="D643" s="8" t="s">
        <v>154</v>
      </c>
      <c r="E643" s="33">
        <v>1</v>
      </c>
      <c r="F643" s="8">
        <v>0</v>
      </c>
      <c r="G643" s="8" t="s">
        <v>19</v>
      </c>
      <c r="H643" s="8" t="s">
        <v>32</v>
      </c>
      <c r="I643" s="8">
        <v>36</v>
      </c>
      <c r="J643" s="8">
        <v>135</v>
      </c>
      <c r="K643" s="8">
        <v>150</v>
      </c>
      <c r="L643" s="16">
        <f>IF( 数据!L643&lt;=6,(数据!L643-1)*权重!B$48,              IF(数据!L643&lt;=12, 5*权重!B$48+(数据!L643-6)*权重!B$49,                              5*权重!B$48+6*权重!B$49+(数据!L643-12)*权重!B$51              )
 )</f>
        <v>3</v>
      </c>
      <c r="M643" s="16">
        <f>IF( 数据!M643&lt;=6,(数据!M643-1)*权重!C$48,              IF(数据!M643&lt;=12, 5*权重!C$48+(数据!M643-6)*权重!C$49,                              5*权重!C$48+6*权重!C$49+(数据!M643-12)*权重!C$51              )
 )</f>
        <v>0</v>
      </c>
      <c r="N643" s="16">
        <f>IF( 数据!N643&lt;=6,(数据!N643-1)*权重!D$48,              IF(数据!N643&lt;=12, 5*权重!D$48+(数据!N643-6)*权重!D$49,                              5*权重!D$48+6*权重!D$49+(数据!N643-12)*权重!D$51              )
 )</f>
        <v>0.64</v>
      </c>
      <c r="O643" s="16">
        <f>IF( 数据!O643&lt;=6,(数据!O643-1)*权重!E$48,              IF(数据!O643&lt;=12, 5*权重!E$48+(数据!O643-6)*权重!E$49,                              5*权重!E$48+6*权重!E$49+(数据!O643-12)*权重!E$51              )
 )</f>
        <v>0</v>
      </c>
      <c r="P643" s="16">
        <f>IF( 数据!P643&lt;=6,(数据!P643-1)*权重!F$48,              IF(数据!P643&lt;=12, 5*权重!F$48+(数据!P643-6)*权重!F$49,                              5*权重!F$48+6*权重!F$49+(数据!P643-12)*权重!F$51              )
 )</f>
        <v>-3.5333333333333328</v>
      </c>
      <c r="Q643" s="16">
        <f>IF( 数据!Q643&lt;=6,(数据!Q643-1)*权重!G$48,              IF(数据!Q643&lt;=12, 5*权重!G$48+(数据!Q643-6)*权重!G$49,                              5*权重!G$48+6*权重!G$49+(数据!Q643-12)*权重!G$51              )
 )</f>
        <v>0</v>
      </c>
      <c r="R643" s="16">
        <f>IF( 数据!R643&lt;=6,(数据!R643-1)*权重!H$48,              IF(数据!R643&lt;=12, 5*权重!H$48+(数据!R643-6)*权重!H$49,                              5*权重!H$48+6*权重!H$49+(数据!R643-12)*权重!H$51              )
 )</f>
        <v>0</v>
      </c>
      <c r="S643" s="16">
        <f>IF( 数据!S643&lt;=6,(数据!S643-1)*权重!I$48,              IF(数据!S643&lt;=12, 5*权重!I$48+(数据!S643-6)*权重!I$49,                              5*权重!I$48+6*权重!I$49+(数据!S643-12)*权重!I$51              )
 )</f>
        <v>0</v>
      </c>
      <c r="T643" s="16">
        <f>IF( 数据!T643&lt;=6,(数据!T643-1)*权重!J$48,              IF(数据!T643&lt;=12, 5*权重!J$48+(数据!T643-6)*权重!J$49,                              5*权重!J$48+6*权重!J$49+(数据!T643-12)*权重!J$51              )
 )</f>
        <v>1.4</v>
      </c>
      <c r="U643" s="16">
        <f>IF( 数据!U643&lt;=6,(数据!U643-1)*权重!K$48,              IF(数据!U643&lt;=12, 5*权重!K$48+(数据!U643-6)*权重!K$49,                              5*权重!K$48+6*权重!K$49+(数据!U643-12)*权重!K$51              )
 )</f>
        <v>0</v>
      </c>
      <c r="V643" s="16">
        <f>IF( 数据!V643&lt;=6,(数据!V643-1)*权重!L$48,              IF(数据!V643&lt;=12, 5*权重!L$48+(数据!V643-6)*权重!L$49,                              5*权重!L$48+6*权重!L$49+(数据!V643-12)*权重!L$51              )
 )</f>
        <v>0</v>
      </c>
      <c r="W643" s="16">
        <f>IF( 数据!W643&lt;=6,(数据!W643-1)*权重!M$48,              IF(数据!W643&lt;=12, 5*权重!M$48+(数据!W643-6)*权重!M$49,                              5*权重!M$48+6*权重!M$49+(数据!W643-12)*权重!M$51              )
 )</f>
        <v>-0.51666666666666661</v>
      </c>
      <c r="X643" s="16">
        <f>IF( 数据!X643&lt;=6,(数据!X643-1)*权重!N$48,              IF(数据!X643&lt;=12, 5*权重!N$48+(数据!X643-6)*权重!N$49,                              5*权重!N$48+6*权重!N$49+(数据!X643-12)*权重!N$51              )
 )</f>
        <v>0.91999999999999993</v>
      </c>
      <c r="Y643" s="16">
        <f>IF( 数据!Y643&lt;=6,(数据!Y643-1)*权重!O$48,              IF(数据!Y643&lt;=12, 5*权重!O$48+(数据!Y643-6)*权重!O$49,                              5*权重!O$48+6*权重!O$49+(数据!Y643-12)*权重!O$51              )
 )</f>
        <v>0.24</v>
      </c>
      <c r="Z643" s="16">
        <f>IF( 数据!Z643&lt;=6,(数据!Z643-1)*权重!P$48,              IF(数据!Z643&lt;=10, 5*权重!P$48+(数据!Z643-4)*权重!P$50,                              5*权重!P$48+4*权重!P$50+(数据!Z643-10)*权重!P$52              )  )</f>
        <v>-1.85</v>
      </c>
      <c r="AA643" s="16">
        <f>IF( 数据!AA643&lt;=6,(数据!AA643-1)*权重!Q$48,              IF(数据!AA643&lt;=12, 5*权重!Q$48+(数据!AA643-6)*权重!Q$49,                              5*权重!Q$48+6*权重!Q$49+(数据!AA643-12)*权重!Q$51              )
 )</f>
        <v>6.5</v>
      </c>
      <c r="AB643" s="16">
        <f>IF( 数据!AB643&lt;=6,(数据!AB643-1)*权重!R$48,              IF(数据!AB643&lt;=10, 5*权重!R$48+(数据!AB643-4)*权重!R$50,                              5*权重!R$48+4*权重!R$50+(数据!AB643-10)*权重!R$52              )  )</f>
        <v>57.400000000000006</v>
      </c>
      <c r="AC643" s="16">
        <f>IF( 数据!AC643&lt;=6,(数据!AC643-1)*权重!S$48,              IF(数据!AC643&lt;=12, 5*权重!S$48+(数据!AC643-6)*权重!S$49,                              5*权重!S$48+6*权重!S$49+(数据!AC643-12)*权重!S$51              )
 )</f>
        <v>18</v>
      </c>
      <c r="AD643" s="16">
        <f>IF( 数据!AD643&lt;=6,(数据!AD643-1)*权重!T$48,              IF(数据!AD643&lt;=12, 5*权重!T$48+(数据!AD643-6)*权重!T$49,                              5*权重!T$48+6*权重!T$49+(数据!AD643-12)*权重!T$51              )
 )</f>
        <v>-0.83333333333333304</v>
      </c>
      <c r="AE643" s="16">
        <f>IF( 数据!AE643&lt;=6,(数据!AE643-1)*权重!U$48,              IF(数据!AE643&lt;=10, 5*权重!U$48+(数据!AE643-4)*权重!U$50,                              5*权重!U$48+4*权重!U$50+(数据!AE643-10)*权重!U$52              )  )</f>
        <v>-1.7999999999999994</v>
      </c>
      <c r="AF643" s="16">
        <f>IF( 数据!AF643&lt;=6,(数据!AF643-1)*权重!V$48,              IF(数据!AF643&lt;=10, 5*权重!V$48+(数据!AF643-4)*权重!V$50,                              5*权重!V$48+4*权重!V$50+(数据!AF643-10)*权重!V$52              )  )</f>
        <v>6.5250000000000004</v>
      </c>
      <c r="AG643" s="16">
        <f>IF( 数据!AG643&lt;=6,(数据!AG643-1)*权重!W$48,              IF(数据!AG643&lt;=12, 5*权重!W$48+(数据!AG643-6)*权重!W$49,                              5*权重!W$48+6*权重!W$49+(数据!AG643-12)*权重!W$51              )
 )</f>
        <v>3.0999999999999996</v>
      </c>
      <c r="AH643" s="16">
        <f>IF( 数据!AH643&lt;=6,(数据!AH643-1)*权重!X$48,              IF(数据!AH643&lt;=10, 5*权重!X$48+(数据!AH643-4)*权重!X$50,                              5*权重!X$48+4*权重!X$50+(数据!AH643-10)*权重!X$52              )  )</f>
        <v>-0.27500000000000002</v>
      </c>
      <c r="AI643" s="16">
        <f>IF( 数据!AI643&lt;=6,(数据!AI643-1)*权重!Y$48,              IF(数据!AI643&lt;=12, 5*权重!Y$48+(数据!AI643-6)*权重!Y$49,                              5*权重!Y$48+6*权重!Y$49+(数据!AI643-12)*权重!Y$51              )
 )</f>
        <v>0.08</v>
      </c>
      <c r="AJ643" s="16">
        <f>IF( 数据!AJ643&lt;=6,(数据!AJ643-1)*权重!Z$48,              IF(数据!AJ643&lt;=10, 5*权重!Z$48+(数据!AJ643-4)*权重!Z$50,                              5*权重!Z$48+4*权重!Z$50+(数据!AJ643-10)*权重!Z$52              )  )</f>
        <v>9.8375000000000004</v>
      </c>
      <c r="AK643" s="16">
        <f>IF( 数据!AK643&lt;=6,(数据!AK643-1)*权重!AA$48,              IF(数据!AK643&lt;=10, 5*权重!AA$48+(数据!AK643-4)*权重!AA$50,                              5*权重!AA$48+4*权重!AA$50+(数据!AK643-10)*权重!AA$52              )  )</f>
        <v>-1.1000000000000001</v>
      </c>
      <c r="AL643" s="16">
        <f>IF( 数据!AL643&lt;=6,(数据!AL643-1)*权重!AB$48,              IF(数据!AL643&lt;=12, 5*权重!AB$48+(数据!AL643-6)*权重!AB$49,                              5*权重!AB$48+6*权重!AB$49+(数据!AL643-12)*权重!AB$51              )
 )</f>
        <v>15.3</v>
      </c>
      <c r="AM643" s="16">
        <f>IF( 数据!AM643&lt;=6,(数据!AM643-1)*权重!AC$48,              IF(数据!AM643&lt;=12, 5*权重!AC$48+(数据!AM643-6)*权重!AC$49,                              5*权重!AC$48+6*权重!AC$49+(数据!AM643-12)*权重!AC$51              )
 )</f>
        <v>8.5</v>
      </c>
      <c r="AN643" s="16">
        <f>IF( 数据!AN643&lt;=6,(数据!AN643-1)*权重!AD$48,              IF(数据!AN643&lt;=12, 5*权重!AD$48+(数据!AN643-6)*权重!AD$49,                              5*权重!AD$48+6*权重!AD$49+(数据!AN643-12)*权重!AD$51              )
 )</f>
        <v>60.666666666666664</v>
      </c>
      <c r="AO643" s="16">
        <f>IF( 数据!AO643&lt;=6,(数据!AO643-1)*权重!AE$48,              IF(数据!AO643&lt;=12, 5*权重!AE$48+(数据!AO643-6)*权重!AE$49,                              5*权重!AE$48+6*权重!AE$49+(数据!AO643-12)*权重!AE$51              )
 )</f>
        <v>20.3</v>
      </c>
      <c r="AP643" s="16">
        <f>IF( 数据!AP643&lt;=6,(数据!AP643-1)*权重!AF$48,              IF(数据!AP643&lt;=12, 5*权重!AF$48+(数据!AP643-6)*权重!AF$49,                              5*权重!AF$48+6*权重!AF$49+(数据!AP643-12)*权重!AF$51              )
 )</f>
        <v>14.166666666666666</v>
      </c>
      <c r="AQ643" s="16">
        <f>IF( 数据!AQ643&lt;=6,(数据!AQ643-1)*权重!AG$48,              IF(数据!AQ643&lt;=12, 5*权重!AG$48+(数据!AQ643-6)*权重!AG$49,                              5*权重!AG$48+6*权重!AG$49+(数据!AQ643-12)*权重!AG$51              )
 )</f>
        <v>16.133333333333333</v>
      </c>
      <c r="AR643" s="16">
        <f>IF( 数据!AR643&lt;=6,(数据!AR643-1)*权重!AH$48,              IF(数据!AR643&lt;=12, 5*权重!AH$48+(数据!AR643-6)*权重!AH$49,                              5*权重!AH$48+6*权重!AH$49+(数据!AR643-12)*权重!AH$51              )
 )</f>
        <v>14.566666666666665</v>
      </c>
      <c r="AS643" s="16">
        <f>IF( 数据!AS643&lt;=6,(数据!AS643-1)*权重!AI$48,              IF(数据!AS643&lt;=12, 5*权重!AI$48+(数据!AS643-6)*权重!AI$49,                              5*权重!AI$48+6*权重!AI$49+(数据!AS643-12)*权重!AI$51              )
 )</f>
        <v>5.7000000000000011</v>
      </c>
      <c r="AT643" s="16">
        <f>IF( 数据!AT643&lt;=6,(数据!AT643-1)*权重!AJ$48,              IF(数据!AT643&lt;=12, 5*权重!AJ$48+(数据!AT643-6)*权重!AJ$49,                              5*权重!AJ$48+6*权重!AJ$49+(数据!AT643-12)*权重!AJ$51              )
 )</f>
        <v>48.3125</v>
      </c>
      <c r="AU643" s="16">
        <f>IF( 数据!AU643&lt;=6,(数据!AU643-1)*权重!AK$48,              IF(数据!AU643&lt;=12, 5*权重!AK$48+(数据!AU643-6)*权重!AK$49,                              5*权重!AK$48+6*权重!AK$49+(数据!AU643-12)*权重!AK$51              )
 )</f>
        <v>14.499999999999998</v>
      </c>
      <c r="AV643" s="16">
        <f>IF( 数据!AV643&lt;=6,(数据!AV643-1)*权重!AL$48,              IF(数据!AV643&lt;=10, 5*权重!AL$48+(数据!AV643-4)*权重!AL$50,                              5*权重!AL$48+4*权重!AL$50+(数据!AV643-10)*权重!AL$52              )  )</f>
        <v>3.8250000000000002</v>
      </c>
      <c r="AW643" s="16">
        <f>IF( 数据!AW643&lt;=6,(数据!AW643-1)*权重!AM$48,              IF(数据!AW643&lt;=10, 5*权重!AM$48+(数据!AW643-4)*权重!AM$50,                              5*权重!AM$48+4*权重!AM$50+(数据!AW643-10)*权重!AM$52              )  )</f>
        <v>4.2</v>
      </c>
      <c r="AX643" s="16">
        <f>IF( 数据!AX643&lt;=6,(数据!AX643-1)*权重!AN$48,              IF(数据!AX643&lt;=10, 5*权重!AN$48+(数据!AX643-4)*权重!AN$50,                              5*权重!AN$48+4*权重!AN$50+(数据!AX643-10)*权重!AN$52              )  )</f>
        <v>22.074999999999999</v>
      </c>
      <c r="AY643" s="8">
        <v>12</v>
      </c>
      <c r="AZ643" s="8">
        <v>13</v>
      </c>
      <c r="BA643" s="8">
        <v>16</v>
      </c>
      <c r="BB643" s="8">
        <v>13</v>
      </c>
      <c r="BC643" s="8">
        <v>13</v>
      </c>
      <c r="BD643" s="8">
        <v>14</v>
      </c>
      <c r="BE643" s="8">
        <v>11</v>
      </c>
      <c r="BF643" s="8">
        <v>15</v>
      </c>
      <c r="BG643" s="8">
        <v>5</v>
      </c>
      <c r="BH643" s="8">
        <v>13</v>
      </c>
      <c r="BI643" s="8">
        <v>15</v>
      </c>
      <c r="BJ643" s="8" t="s">
        <v>26</v>
      </c>
      <c r="BK643" s="8" t="s">
        <v>20</v>
      </c>
      <c r="BL643" s="8">
        <v>15</v>
      </c>
      <c r="BM643" s="8" t="s">
        <v>26</v>
      </c>
      <c r="BN643" s="8"/>
      <c r="BO643" s="8" t="s">
        <v>26</v>
      </c>
      <c r="BP643" s="34">
        <v>46203</v>
      </c>
      <c r="BQ643" s="8" t="s">
        <v>21</v>
      </c>
      <c r="BR643" s="8" t="s">
        <v>156</v>
      </c>
    </row>
    <row r="644" spans="1:70" ht="15.5" thickBot="1" x14ac:dyDescent="0.35">
      <c r="A644" s="8" t="s">
        <v>26</v>
      </c>
      <c r="B644" s="16">
        <f t="shared" si="24"/>
        <v>411.87833333333333</v>
      </c>
      <c r="C644" s="8" t="s">
        <v>1007</v>
      </c>
      <c r="D644" s="8" t="s">
        <v>154</v>
      </c>
      <c r="E644" s="33">
        <v>1</v>
      </c>
      <c r="F644" s="8">
        <v>0</v>
      </c>
      <c r="G644" s="8" t="s">
        <v>20</v>
      </c>
      <c r="H644" s="8" t="s">
        <v>369</v>
      </c>
      <c r="I644" s="8">
        <v>23</v>
      </c>
      <c r="J644" s="8">
        <v>139</v>
      </c>
      <c r="K644" s="8">
        <v>150</v>
      </c>
      <c r="L644" s="16">
        <f>IF( 数据!L644&lt;=6,(数据!L644-1)*权重!B$48,              IF(数据!L644&lt;=12, 5*权重!B$48+(数据!L644-6)*权重!B$49,                              5*权重!B$48+6*权重!B$49+(数据!L644-12)*权重!B$51              )
 )</f>
        <v>3</v>
      </c>
      <c r="M644" s="16">
        <f>IF( 数据!M644&lt;=6,(数据!M644-1)*权重!C$48,              IF(数据!M644&lt;=12, 5*权重!C$48+(数据!M644-6)*权重!C$49,                              5*权重!C$48+6*权重!C$49+(数据!M644-12)*权重!C$51              )
 )</f>
        <v>1.3333333333333335</v>
      </c>
      <c r="N644" s="16">
        <f>IF( 数据!N644&lt;=6,(数据!N644-1)*权重!D$48,              IF(数据!N644&lt;=12, 5*权重!D$48+(数据!N644-6)*权重!D$49,                              5*权重!D$48+6*权重!D$49+(数据!N644-12)*权重!D$51              )
 )</f>
        <v>-0.82999999999999985</v>
      </c>
      <c r="O644" s="16">
        <f>IF( 数据!O644&lt;=6,(数据!O644-1)*权重!E$48,              IF(数据!O644&lt;=12, 5*权重!E$48+(数据!O644-6)*权重!E$49,                              5*权重!E$48+6*权重!E$49+(数据!O644-12)*权重!E$51              )
 )</f>
        <v>0</v>
      </c>
      <c r="P644" s="16">
        <f>IF( 数据!P644&lt;=6,(数据!P644-1)*权重!F$48,              IF(数据!P644&lt;=12, 5*权重!F$48+(数据!P644-6)*权重!F$49,                              5*权重!F$48+6*权重!F$49+(数据!P644-12)*权重!F$51              )
 )</f>
        <v>-3.4999999999999996</v>
      </c>
      <c r="Q644" s="16">
        <f>IF( 数据!Q644&lt;=6,(数据!Q644-1)*权重!G$48,              IF(数据!Q644&lt;=12, 5*权重!G$48+(数据!Q644-6)*权重!G$49,                              5*权重!G$48+6*权重!G$49+(数据!Q644-12)*权重!G$51              )
 )</f>
        <v>0</v>
      </c>
      <c r="R644" s="16">
        <f>IF( 数据!R644&lt;=6,(数据!R644-1)*权重!H$48,              IF(数据!R644&lt;=12, 5*权重!H$48+(数据!R644-6)*权重!H$49,                              5*权重!H$48+6*权重!H$49+(数据!R644-12)*权重!H$51              )
 )</f>
        <v>0</v>
      </c>
      <c r="S644" s="16">
        <f>IF( 数据!S644&lt;=6,(数据!S644-1)*权重!I$48,              IF(数据!S644&lt;=12, 5*权重!I$48+(数据!S644-6)*权重!I$49,                              5*权重!I$48+6*权重!I$49+(数据!S644-12)*权重!I$51              )
 )</f>
        <v>13.666666666666666</v>
      </c>
      <c r="T644" s="16">
        <f>IF( 数据!T644&lt;=6,(数据!T644-1)*权重!J$48,              IF(数据!T644&lt;=12, 5*权重!J$48+(数据!T644-6)*权重!J$49,                              5*权重!J$48+6*权重!J$49+(数据!T644-12)*权重!J$51              )
 )</f>
        <v>0.79999999999999982</v>
      </c>
      <c r="U644" s="16">
        <f>IF( 数据!U644&lt;=6,(数据!U644-1)*权重!K$48,              IF(数据!U644&lt;=12, 5*权重!K$48+(数据!U644-6)*权重!K$49,                              5*权重!K$48+6*权重!K$49+(数据!U644-12)*权重!K$51              )
 )</f>
        <v>0</v>
      </c>
      <c r="V644" s="16">
        <f>IF( 数据!V644&lt;=6,(数据!V644-1)*权重!L$48,              IF(数据!V644&lt;=12, 5*权重!L$48+(数据!V644-6)*权重!L$49,                              5*权重!L$48+6*权重!L$49+(数据!V644-12)*权重!L$51              )
 )</f>
        <v>5.6666666666666679</v>
      </c>
      <c r="W644" s="16">
        <f>IF( 数据!W644&lt;=6,(数据!W644-1)*权重!M$48,              IF(数据!W644&lt;=12, 5*权重!M$48+(数据!W644-6)*权重!M$49,                              5*权重!M$48+6*权重!M$49+(数据!W644-12)*权重!M$51              )
 )</f>
        <v>-0.5</v>
      </c>
      <c r="X644" s="16">
        <f>IF( 数据!X644&lt;=6,(数据!X644-1)*权重!N$48,              IF(数据!X644&lt;=12, 5*权重!N$48+(数据!X644-6)*权重!N$49,                              5*权重!N$48+6*权重!N$49+(数据!X644-12)*权重!N$51              )
 )</f>
        <v>2.1333333333333333</v>
      </c>
      <c r="Y644" s="16">
        <f>IF( 数据!Y644&lt;=6,(数据!Y644-1)*权重!O$48,              IF(数据!Y644&lt;=12, 5*权重!O$48+(数据!Y644-6)*权重!O$49,                              5*权重!O$48+6*权重!O$49+(数据!Y644-12)*权重!O$51              )
 )</f>
        <v>1.6166666666666667</v>
      </c>
      <c r="Z644" s="16">
        <f>IF( 数据!Z644&lt;=6,(数据!Z644-1)*权重!P$48,              IF(数据!Z644&lt;=10, 5*权重!P$48+(数据!Z644-4)*权重!P$50,                              5*权重!P$48+4*权重!P$50+(数据!Z644-10)*权重!P$52              )  )</f>
        <v>-1.425</v>
      </c>
      <c r="AA644" s="16">
        <f>IF( 数据!AA644&lt;=6,(数据!AA644-1)*权重!Q$48,              IF(数据!AA644&lt;=12, 5*权重!Q$48+(数据!AA644-6)*权重!Q$49,                              5*权重!Q$48+6*权重!Q$49+(数据!AA644-12)*权重!Q$51              )
 )</f>
        <v>5.166666666666667</v>
      </c>
      <c r="AB644" s="16">
        <f>IF( 数据!AB644&lt;=6,(数据!AB644-1)*权重!R$48,              IF(数据!AB644&lt;=10, 5*权重!R$48+(数据!AB644-4)*权重!R$50,                              5*权重!R$48+4*权重!R$50+(数据!AB644-10)*权重!R$52              )  )</f>
        <v>58.25</v>
      </c>
      <c r="AC644" s="16">
        <f>IF( 数据!AC644&lt;=6,(数据!AC644-1)*权重!S$48,              IF(数据!AC644&lt;=12, 5*权重!S$48+(数据!AC644-6)*权重!S$49,                              5*权重!S$48+6*权重!S$49+(数据!AC644-12)*权重!S$51              )
 )</f>
        <v>18.75</v>
      </c>
      <c r="AD644" s="16">
        <f>IF( 数据!AD644&lt;=6,(数据!AD644-1)*权重!T$48,              IF(数据!AD644&lt;=12, 5*权重!T$48+(数据!AD644-6)*权重!T$49,                              5*权重!T$48+6*权重!T$49+(数据!AD644-12)*权重!T$51              )
 )</f>
        <v>-0.83333333333333304</v>
      </c>
      <c r="AE644" s="16">
        <f>IF( 数据!AE644&lt;=6,(数据!AE644-1)*权重!U$48,              IF(数据!AE644&lt;=10, 5*权重!U$48+(数据!AE644-4)*权重!U$50,                              5*权重!U$48+4*权重!U$50+(数据!AE644-10)*权重!U$52              )  )</f>
        <v>-2.1999999999999993</v>
      </c>
      <c r="AF644" s="16">
        <f>IF( 数据!AF644&lt;=6,(数据!AF644-1)*权重!V$48,              IF(数据!AF644&lt;=10, 5*权重!V$48+(数据!AF644-4)*权重!V$50,                              5*权重!V$48+4*权重!V$50+(数据!AF644-10)*权重!V$52              )  )</f>
        <v>7.8750000000000009</v>
      </c>
      <c r="AG644" s="16">
        <f>IF( 数据!AG644&lt;=6,(数据!AG644-1)*权重!W$48,              IF(数据!AG644&lt;=12, 5*权重!W$48+(数据!AG644-6)*权重!W$49,                              5*权重!W$48+6*权重!W$49+(数据!AG644-12)*权重!W$51              )
 )</f>
        <v>3.0999999999999996</v>
      </c>
      <c r="AH644" s="16">
        <f>IF( 数据!AH644&lt;=6,(数据!AH644-1)*权重!X$48,              IF(数据!AH644&lt;=10, 5*权重!X$48+(数据!AH644-4)*权重!X$50,                              5*权重!X$48+4*权重!X$50+(数据!AH644-10)*权重!X$52              )  )</f>
        <v>0.17500000000000004</v>
      </c>
      <c r="AI644" s="16">
        <f>IF( 数据!AI644&lt;=6,(数据!AI644-1)*权重!Y$48,              IF(数据!AI644&lt;=12, 5*权重!Y$48+(数据!AI644-6)*权重!Y$49,                              5*权重!Y$48+6*权重!Y$49+(数据!AI644-12)*权重!Y$51              )
 )</f>
        <v>0.26666666666666666</v>
      </c>
      <c r="AJ644" s="16">
        <f>IF( 数据!AJ644&lt;=6,(数据!AJ644-1)*权重!Z$48,              IF(数据!AJ644&lt;=10, 5*权重!Z$48+(数据!AJ644-4)*权重!Z$50,                              5*权重!Z$48+4*权重!Z$50+(数据!AJ644-10)*权重!Z$52              )  )</f>
        <v>10.425000000000001</v>
      </c>
      <c r="AK644" s="16">
        <f>IF( 数据!AK644&lt;=6,(数据!AK644-1)*权重!AA$48,              IF(数据!AK644&lt;=10, 5*权重!AA$48+(数据!AK644-4)*权重!AA$50,                              5*权重!AA$48+4*权重!AA$50+(数据!AK644-10)*权重!AA$52              )  )</f>
        <v>-0.75000000000000022</v>
      </c>
      <c r="AL644" s="16">
        <f>IF( 数据!AL644&lt;=6,(数据!AL644-1)*权重!AB$48,              IF(数据!AL644&lt;=12, 5*权重!AB$48+(数据!AL644-6)*权重!AB$49,                              5*权重!AB$48+6*权重!AB$49+(数据!AL644-12)*权重!AB$51              )
 )</f>
        <v>12.6</v>
      </c>
      <c r="AM644" s="16">
        <f>IF( 数据!AM644&lt;=6,(数据!AM644-1)*权重!AC$48,              IF(数据!AM644&lt;=12, 5*权重!AC$48+(数据!AM644-6)*权重!AC$49,                              5*权重!AC$48+6*权重!AC$49+(数据!AM644-12)*权重!AC$51              )
 )</f>
        <v>8.8666666666666671</v>
      </c>
      <c r="AN644" s="16">
        <f>IF( 数据!AN644&lt;=6,(数据!AN644-1)*权重!AD$48,              IF(数据!AN644&lt;=12, 5*权重!AD$48+(数据!AN644-6)*权重!AD$49,                              5*权重!AD$48+6*权重!AD$49+(数据!AN644-12)*权重!AD$51              )
 )</f>
        <v>82.0625</v>
      </c>
      <c r="AO644" s="16">
        <f>IF( 数据!AO644&lt;=6,(数据!AO644-1)*权重!AE$48,              IF(数据!AO644&lt;=12, 5*权重!AE$48+(数据!AO644-6)*权重!AE$49,                              5*权重!AE$48+6*权重!AE$49+(数据!AO644-12)*权重!AE$51              )
 )</f>
        <v>11.116666666666667</v>
      </c>
      <c r="AP644" s="16">
        <f>IF( 数据!AP644&lt;=6,(数据!AP644-1)*权重!AF$48,              IF(数据!AP644&lt;=12, 5*权重!AF$48+(数据!AP644-6)*权重!AF$49,                              5*权重!AF$48+6*权重!AF$49+(数据!AP644-12)*权重!AF$51              )
 )</f>
        <v>17.366666666666667</v>
      </c>
      <c r="AQ644" s="16">
        <f>IF( 数据!AQ644&lt;=6,(数据!AQ644-1)*权重!AG$48,              IF(数据!AQ644&lt;=12, 5*权重!AG$48+(数据!AQ644-6)*权重!AG$49,                              5*权重!AG$48+6*权重!AG$49+(数据!AQ644-12)*权重!AG$51              )
 )</f>
        <v>19.350000000000001</v>
      </c>
      <c r="AR644" s="16">
        <f>IF( 数据!AR644&lt;=6,(数据!AR644-1)*权重!AH$48,              IF(数据!AR644&lt;=12, 5*权重!AH$48+(数据!AR644-6)*权重!AH$49,                              5*权重!AH$48+6*权重!AH$49+(数据!AR644-12)*权重!AH$51              )
 )</f>
        <v>11.716666666666665</v>
      </c>
      <c r="AS644" s="16">
        <f>IF( 数据!AS644&lt;=6,(数据!AS644-1)*权重!AI$48,              IF(数据!AS644&lt;=12, 5*权重!AI$48+(数据!AS644-6)*权重!AI$49,                              5*权重!AI$48+6*权重!AI$49+(数据!AS644-12)*权重!AI$51              )
 )</f>
        <v>1.8500000000000005</v>
      </c>
      <c r="AT644" s="16">
        <f>IF( 数据!AT644&lt;=6,(数据!AT644-1)*权重!AJ$48,              IF(数据!AT644&lt;=12, 5*权重!AJ$48+(数据!AT644-6)*权重!AJ$49,                              5*权重!AJ$48+6*权重!AJ$49+(数据!AT644-12)*权重!AJ$51              )
 )</f>
        <v>81.625</v>
      </c>
      <c r="AU644" s="16">
        <f>IF( 数据!AU644&lt;=6,(数据!AU644-1)*权重!AK$48,              IF(数据!AU644&lt;=12, 5*权重!AK$48+(数据!AU644-6)*权重!AK$49,                              5*权重!AK$48+6*权重!AK$49+(数据!AU644-12)*权重!AK$51              )
 )</f>
        <v>13.899999999999999</v>
      </c>
      <c r="AV644" s="16">
        <f>IF( 数据!AV644&lt;=6,(数据!AV644-1)*权重!AL$48,              IF(数据!AV644&lt;=10, 5*权重!AL$48+(数据!AV644-4)*权重!AL$50,                              5*权重!AL$48+4*权重!AL$50+(数据!AV644-10)*权重!AL$52              )  )</f>
        <v>2.125</v>
      </c>
      <c r="AW644" s="16">
        <f>IF( 数据!AW644&lt;=6,(数据!AW644-1)*权重!AM$48,              IF(数据!AW644&lt;=10, 5*权重!AM$48+(数据!AW644-4)*权重!AM$50,                              5*权重!AM$48+4*权重!AM$50+(数据!AW644-10)*权重!AM$52              )  )</f>
        <v>4.2</v>
      </c>
      <c r="AX644" s="16">
        <f>IF( 数据!AX644&lt;=6,(数据!AX644-1)*权重!AN$48,              IF(数据!AX644&lt;=10, 5*权重!AN$48+(数据!AX644-4)*权重!AN$50,                              5*权重!AN$48+4*权重!AN$50+(数据!AX644-10)*权重!AN$52              )  )</f>
        <v>22.912499999999998</v>
      </c>
      <c r="AY644" s="8">
        <v>3</v>
      </c>
      <c r="AZ644" s="8">
        <v>3</v>
      </c>
      <c r="BA644" s="8">
        <v>1</v>
      </c>
      <c r="BB644" s="8">
        <v>3</v>
      </c>
      <c r="BC644" s="8">
        <v>1</v>
      </c>
      <c r="BD644" s="8">
        <v>1</v>
      </c>
      <c r="BE644" s="8">
        <v>1</v>
      </c>
      <c r="BF644" s="8">
        <v>2</v>
      </c>
      <c r="BG644" s="8">
        <v>1</v>
      </c>
      <c r="BH644" s="8">
        <v>3</v>
      </c>
      <c r="BI644" s="8">
        <v>2</v>
      </c>
      <c r="BJ644" s="8" t="s">
        <v>26</v>
      </c>
      <c r="BK644" s="8" t="s">
        <v>20</v>
      </c>
      <c r="BL644" s="8">
        <v>14</v>
      </c>
      <c r="BM644" s="8" t="s">
        <v>26</v>
      </c>
      <c r="BN644" s="8"/>
      <c r="BO644" s="8">
        <v>2</v>
      </c>
      <c r="BP644" s="34">
        <v>47299</v>
      </c>
      <c r="BQ644" s="8" t="s">
        <v>21</v>
      </c>
      <c r="BR644" s="8" t="s">
        <v>156</v>
      </c>
    </row>
    <row r="645" spans="1:70" ht="15.5" thickBot="1" x14ac:dyDescent="0.35">
      <c r="A645" s="8" t="s">
        <v>26</v>
      </c>
      <c r="B645" s="16">
        <f t="shared" si="24"/>
        <v>430.99833333333328</v>
      </c>
      <c r="C645" s="8" t="s">
        <v>1008</v>
      </c>
      <c r="D645" s="8" t="s">
        <v>154</v>
      </c>
      <c r="E645" s="33">
        <v>1</v>
      </c>
      <c r="F645" s="8">
        <v>0</v>
      </c>
      <c r="G645" s="8" t="s">
        <v>20</v>
      </c>
      <c r="H645" s="8" t="s">
        <v>25</v>
      </c>
      <c r="I645" s="8">
        <v>23</v>
      </c>
      <c r="J645" s="8">
        <v>131</v>
      </c>
      <c r="K645" s="8">
        <v>160</v>
      </c>
      <c r="L645" s="16">
        <f>IF( 数据!L645&lt;=6,(数据!L645-1)*权重!B$48,              IF(数据!L645&lt;=12, 5*权重!B$48+(数据!L645-6)*权重!B$49,                              5*权重!B$48+6*权重!B$49+(数据!L645-12)*权重!B$51              )
 )</f>
        <v>3.3333333333333335</v>
      </c>
      <c r="M645" s="16">
        <f>IF( 数据!M645&lt;=6,(数据!M645-1)*权重!C$48,              IF(数据!M645&lt;=12, 5*权重!C$48+(数据!M645-6)*权重!C$49,                              5*权重!C$48+6*权重!C$49+(数据!M645-12)*权重!C$51              )
 )</f>
        <v>2.1</v>
      </c>
      <c r="N645" s="16">
        <f>IF( 数据!N645&lt;=6,(数据!N645-1)*权重!D$48,              IF(数据!N645&lt;=12, 5*权重!D$48+(数据!N645-6)*权重!D$49,                              5*权重!D$48+6*权重!D$49+(数据!N645-12)*权重!D$51              )
 )</f>
        <v>0.64</v>
      </c>
      <c r="O645" s="16">
        <f>IF( 数据!O645&lt;=6,(数据!O645-1)*权重!E$48,              IF(数据!O645&lt;=12, 5*权重!E$48+(数据!O645-6)*权重!E$49,                              5*权重!E$48+6*权重!E$49+(数据!O645-12)*权重!E$51              )
 )</f>
        <v>0</v>
      </c>
      <c r="P645" s="16">
        <f>IF( 数据!P645&lt;=6,(数据!P645-1)*权重!F$48,              IF(数据!P645&lt;=12, 5*权重!F$48+(数据!P645-6)*权重!F$49,                              5*权重!F$48+6*权重!F$49+(数据!P645-12)*权重!F$51              )
 )</f>
        <v>-3.1166666666666663</v>
      </c>
      <c r="Q645" s="16">
        <f>IF( 数据!Q645&lt;=6,(数据!Q645-1)*权重!G$48,              IF(数据!Q645&lt;=12, 5*权重!G$48+(数据!Q645-6)*权重!G$49,                              5*权重!G$48+6*权重!G$49+(数据!Q645-12)*权重!G$51              )
 )</f>
        <v>0</v>
      </c>
      <c r="R645" s="16">
        <f>IF( 数据!R645&lt;=6,(数据!R645-1)*权重!H$48,              IF(数据!R645&lt;=12, 5*权重!H$48+(数据!R645-6)*权重!H$49,                              5*权重!H$48+6*权重!H$49+(数据!R645-12)*权重!H$51              )
 )</f>
        <v>0</v>
      </c>
      <c r="S645" s="16">
        <f>IF( 数据!S645&lt;=6,(数据!S645-1)*权重!I$48,              IF(数据!S645&lt;=12, 5*权重!I$48+(数据!S645-6)*权重!I$49,                              5*权重!I$48+6*权重!I$49+(数据!S645-12)*权重!I$51              )
 )</f>
        <v>19.299999999999997</v>
      </c>
      <c r="T645" s="16">
        <f>IF( 数据!T645&lt;=6,(数据!T645-1)*权重!J$48,              IF(数据!T645&lt;=12, 5*权重!J$48+(数据!T645-6)*权重!J$49,                              5*权重!J$48+6*权重!J$49+(数据!T645-12)*权重!J$51              )
 )</f>
        <v>2.2666666666666666</v>
      </c>
      <c r="U645" s="16">
        <f>IF( 数据!U645&lt;=6,(数据!U645-1)*权重!K$48,              IF(数据!U645&lt;=12, 5*权重!K$48+(数据!U645-6)*权重!K$49,                              5*权重!K$48+6*权重!K$49+(数据!U645-12)*权重!K$51              )
 )</f>
        <v>0</v>
      </c>
      <c r="V645" s="16">
        <f>IF( 数据!V645&lt;=6,(数据!V645-1)*权重!L$48,              IF(数据!V645&lt;=12, 5*权重!L$48+(数据!V645-6)*权重!L$49,                              5*权重!L$48+6*权重!L$49+(数据!V645-12)*权重!L$51              )
 )</f>
        <v>8.8333333333333339</v>
      </c>
      <c r="W645" s="16">
        <f>IF( 数据!W645&lt;=6,(数据!W645-1)*权重!M$48,              IF(数据!W645&lt;=12, 5*权重!M$48+(数据!W645-6)*权重!M$49,                              5*权重!M$48+6*权重!M$49+(数据!W645-12)*权重!M$51              )
 )</f>
        <v>0.1333333333333333</v>
      </c>
      <c r="X645" s="16">
        <f>IF( 数据!X645&lt;=6,(数据!X645-1)*权重!N$48,              IF(数据!X645&lt;=12, 5*权重!N$48+(数据!X645-6)*权重!N$49,                              5*权重!N$48+6*权重!N$49+(数据!X645-12)*权重!N$51              )
 )</f>
        <v>1.7999999999999998</v>
      </c>
      <c r="Y645" s="16">
        <f>IF( 数据!Y645&lt;=6,(数据!Y645-1)*权重!O$48,              IF(数据!Y645&lt;=12, 5*权重!O$48+(数据!Y645-6)*权重!O$49,                              5*权重!O$48+6*权重!O$49+(数据!Y645-12)*权重!O$51              )
 )</f>
        <v>1.3666666666666667</v>
      </c>
      <c r="Z645" s="16">
        <f>IF( 数据!Z645&lt;=6,(数据!Z645-1)*权重!P$48,              IF(数据!Z645&lt;=10, 5*权重!P$48+(数据!Z645-4)*权重!P$50,                              5*权重!P$48+4*权重!P$50+(数据!Z645-10)*权重!P$52              )  )</f>
        <v>-1.0750000000000002</v>
      </c>
      <c r="AA645" s="16">
        <f>IF( 数据!AA645&lt;=6,(数据!AA645-1)*权重!Q$48,              IF(数据!AA645&lt;=12, 5*权重!Q$48+(数据!AA645-6)*权重!Q$49,                              5*权重!Q$48+6*权重!Q$49+(数据!AA645-12)*权重!Q$51              )
 )</f>
        <v>7.1</v>
      </c>
      <c r="AB645" s="16">
        <f>IF( 数据!AB645&lt;=6,(数据!AB645-1)*权重!R$48,              IF(数据!AB645&lt;=10, 5*权重!R$48+(数据!AB645-4)*权重!R$50,                              5*权重!R$48+4*权重!R$50+(数据!AB645-10)*权重!R$52              )  )</f>
        <v>55.25</v>
      </c>
      <c r="AC645" s="16">
        <f>IF( 数据!AC645&lt;=6,(数据!AC645-1)*权重!S$48,              IF(数据!AC645&lt;=12, 5*权重!S$48+(数据!AC645-6)*权重!S$49,                              5*权重!S$48+6*权重!S$49+(数据!AC645-12)*权重!S$51              )
 )</f>
        <v>16.5</v>
      </c>
      <c r="AD645" s="16">
        <f>IF( 数据!AD645&lt;=6,(数据!AD645-1)*权重!T$48,              IF(数据!AD645&lt;=12, 5*权重!T$48+(数据!AD645-6)*权重!T$49,                              5*权重!T$48+6*权重!T$49+(数据!AD645-12)*权重!T$51              )
 )</f>
        <v>-0.83333333333333304</v>
      </c>
      <c r="AE645" s="16">
        <f>IF( 数据!AE645&lt;=6,(数据!AE645-1)*权重!U$48,              IF(数据!AE645&lt;=10, 5*权重!U$48+(数据!AE645-4)*权重!U$50,                              5*权重!U$48+4*权重!U$50+(数据!AE645-10)*权重!U$52              )  )</f>
        <v>-2.5999999999999996</v>
      </c>
      <c r="AF645" s="16">
        <f>IF( 数据!AF645&lt;=6,(数据!AF645-1)*权重!V$48,              IF(数据!AF645&lt;=10, 5*权重!V$48+(数据!AF645-4)*权重!V$50,                              5*权重!V$48+4*权重!V$50+(数据!AF645-10)*权重!V$52              )  )</f>
        <v>7.3500000000000005</v>
      </c>
      <c r="AG645" s="16">
        <f>IF( 数据!AG645&lt;=6,(数据!AG645-1)*权重!W$48,              IF(数据!AG645&lt;=12, 5*权重!W$48+(数据!AG645-6)*权重!W$49,                              5*权重!W$48+6*权重!W$49+(数据!AG645-12)*权重!W$51              )
 )</f>
        <v>5.05</v>
      </c>
      <c r="AH645" s="16">
        <f>IF( 数据!AH645&lt;=6,(数据!AH645-1)*权重!X$48,              IF(数据!AH645&lt;=10, 5*权重!X$48+(数据!AH645-4)*权重!X$50,                              5*权重!X$48+4*权重!X$50+(数据!AH645-10)*权重!X$52              )  )</f>
        <v>-0.27500000000000002</v>
      </c>
      <c r="AI645" s="16">
        <f>IF( 数据!AI645&lt;=6,(数据!AI645-1)*权重!Y$48,              IF(数据!AI645&lt;=12, 5*权重!Y$48+(数据!AI645-6)*权重!Y$49,                              5*权重!Y$48+6*权重!Y$49+(数据!AI645-12)*权重!Y$51              )
 )</f>
        <v>0.53333333333333333</v>
      </c>
      <c r="AJ645" s="16">
        <f>IF( 数据!AJ645&lt;=6,(数据!AJ645-1)*权重!Z$48,              IF(数据!AJ645&lt;=10, 5*权重!Z$48+(数据!AJ645-4)*权重!Z$50,                              5*权重!Z$48+4*权重!Z$50+(数据!AJ645-10)*权重!Z$52              )  )</f>
        <v>8.0750000000000011</v>
      </c>
      <c r="AK645" s="16">
        <f>IF( 数据!AK645&lt;=6,(数据!AK645-1)*权重!AA$48,              IF(数据!AK645&lt;=10, 5*权重!AA$48+(数据!AK645-4)*权重!AA$50,                              5*权重!AA$48+4*权重!AA$50+(数据!AK645-10)*权重!AA$52              )  )</f>
        <v>-1.625</v>
      </c>
      <c r="AL645" s="16">
        <f>IF( 数据!AL645&lt;=6,(数据!AL645-1)*权重!AB$48,              IF(数据!AL645&lt;=12, 5*权重!AB$48+(数据!AL645-6)*权重!AB$49,                              5*权重!AB$48+6*权重!AB$49+(数据!AL645-12)*权重!AB$51              )
 )</f>
        <v>13.5</v>
      </c>
      <c r="AM645" s="16">
        <f>IF( 数据!AM645&lt;=6,(数据!AM645-1)*权重!AC$48,              IF(数据!AM645&lt;=12, 5*权重!AC$48+(数据!AM645-6)*权重!AC$49,                              5*权重!AC$48+6*权重!AC$49+(数据!AM645-12)*权重!AC$51              )
 )</f>
        <v>8.5</v>
      </c>
      <c r="AN645" s="16">
        <f>IF( 数据!AN645&lt;=6,(数据!AN645-1)*权重!AD$48,              IF(数据!AN645&lt;=12, 5*权重!AD$48+(数据!AN645-6)*权重!AD$49,                              5*权重!AD$48+6*权重!AD$49+(数据!AN645-12)*权重!AD$51              )
 )</f>
        <v>82.0625</v>
      </c>
      <c r="AO645" s="16">
        <f>IF( 数据!AO645&lt;=6,(数据!AO645-1)*权重!AE$48,              IF(数据!AO645&lt;=12, 5*权重!AE$48+(数据!AO645-6)*权重!AE$49,                              5*权重!AE$48+6*权重!AE$49+(数据!AO645-12)*权重!AE$51              )
 )</f>
        <v>17.7</v>
      </c>
      <c r="AP645" s="16">
        <f>IF( 数据!AP645&lt;=6,(数据!AP645-1)*权重!AF$48,              IF(数据!AP645&lt;=12, 5*权重!AF$48+(数据!AP645-6)*权重!AF$49,                              5*权重!AF$48+6*权重!AF$49+(数据!AP645-12)*权重!AF$51              )
 )</f>
        <v>17.366666666666667</v>
      </c>
      <c r="AQ645" s="16">
        <f>IF( 数据!AQ645&lt;=6,(数据!AQ645-1)*权重!AG$48,              IF(数据!AQ645&lt;=12, 5*权重!AG$48+(数据!AQ645-6)*权重!AG$49,                              5*权重!AG$48+6*权重!AG$49+(数据!AQ645-12)*权重!AG$51              )
 )</f>
        <v>18.316666666666666</v>
      </c>
      <c r="AR645" s="16">
        <f>IF( 数据!AR645&lt;=6,(数据!AR645-1)*权重!AH$48,              IF(数据!AR645&lt;=12, 5*权重!AH$48+(数据!AR645-6)*权重!AH$49,                              5*权重!AH$48+6*权重!AH$49+(数据!AR645-12)*权重!AH$51              )
 )</f>
        <v>16.899999999999999</v>
      </c>
      <c r="AS645" s="16">
        <f>IF( 数据!AS645&lt;=6,(数据!AS645-1)*权重!AI$48,              IF(数据!AS645&lt;=12, 5*权重!AI$48+(数据!AS645-6)*权重!AI$49,                              5*权重!AI$48+6*权重!AI$49+(数据!AS645-12)*权重!AI$51              )
 )</f>
        <v>7.6000000000000014</v>
      </c>
      <c r="AT645" s="16">
        <f>IF( 数据!AT645&lt;=6,(数据!AT645-1)*权重!AJ$48,              IF(数据!AT645&lt;=12, 5*权重!AJ$48+(数据!AT645-6)*权重!AJ$49,                              5*权重!AJ$48+6*权重!AJ$49+(数据!AT645-12)*权重!AJ$51              )
 )</f>
        <v>81.625</v>
      </c>
      <c r="AU645" s="16">
        <f>IF( 数据!AU645&lt;=6,(数据!AU645-1)*权重!AK$48,              IF(数据!AU645&lt;=12, 5*权重!AK$48+(数据!AU645-6)*权重!AK$49,                              5*权重!AK$48+6*权重!AK$49+(数据!AU645-12)*权重!AK$51              )
 )</f>
        <v>10.833333333333332</v>
      </c>
      <c r="AV645" s="16">
        <f>IF( 数据!AV645&lt;=6,(数据!AV645-1)*权重!AL$48,              IF(数据!AV645&lt;=10, 5*权重!AL$48+(数据!AV645-4)*权重!AL$50,                              5*权重!AL$48+4*权重!AL$50+(数据!AV645-10)*权重!AL$52              )  )</f>
        <v>2.2999999999999998</v>
      </c>
      <c r="AW645" s="16">
        <f>IF( 数据!AW645&lt;=6,(数据!AW645-1)*权重!AM$48,              IF(数据!AW645&lt;=10, 5*权重!AM$48+(数据!AW645-4)*权重!AM$50,                              5*权重!AM$48+4*权重!AM$50+(数据!AW645-10)*权重!AM$52              )  )</f>
        <v>2.95</v>
      </c>
      <c r="AX645" s="16">
        <f>IF( 数据!AX645&lt;=6,(数据!AX645-1)*权重!AN$48,              IF(数据!AX645&lt;=10, 5*权重!AN$48+(数据!AX645-4)*权重!AN$50,                              5*权重!AN$48+4*权重!AN$50+(数据!AX645-10)*权重!AN$52              )  )</f>
        <v>21.237499999999997</v>
      </c>
      <c r="AY645" s="8">
        <v>2</v>
      </c>
      <c r="AZ645" s="8">
        <v>2</v>
      </c>
      <c r="BA645" s="8">
        <v>1</v>
      </c>
      <c r="BB645" s="8">
        <v>2</v>
      </c>
      <c r="BC645" s="8">
        <v>4</v>
      </c>
      <c r="BD645" s="8">
        <v>3</v>
      </c>
      <c r="BE645" s="8">
        <v>1</v>
      </c>
      <c r="BF645" s="8">
        <v>3</v>
      </c>
      <c r="BG645" s="8">
        <v>1</v>
      </c>
      <c r="BH645" s="8">
        <v>2</v>
      </c>
      <c r="BI645" s="8">
        <v>3</v>
      </c>
      <c r="BJ645" s="8" t="s">
        <v>26</v>
      </c>
      <c r="BK645" s="8" t="s">
        <v>20</v>
      </c>
      <c r="BL645" s="8">
        <v>12</v>
      </c>
      <c r="BM645" s="8" t="s">
        <v>26</v>
      </c>
      <c r="BN645" s="8"/>
      <c r="BO645" s="8">
        <v>17</v>
      </c>
      <c r="BP645" s="34">
        <v>47664</v>
      </c>
      <c r="BQ645" s="8" t="s">
        <v>21</v>
      </c>
      <c r="BR645" s="8" t="s">
        <v>156</v>
      </c>
    </row>
    <row r="646" spans="1:70" ht="15.5" thickBot="1" x14ac:dyDescent="0.35">
      <c r="A646" s="8" t="s">
        <v>26</v>
      </c>
      <c r="B646" s="16">
        <f t="shared" si="24"/>
        <v>410.92</v>
      </c>
      <c r="C646" s="8" t="s">
        <v>1009</v>
      </c>
      <c r="D646" s="8" t="s">
        <v>154</v>
      </c>
      <c r="E646" s="33">
        <v>1</v>
      </c>
      <c r="F646" s="8">
        <v>0</v>
      </c>
      <c r="G646" s="8" t="s">
        <v>20</v>
      </c>
      <c r="H646" s="8" t="s">
        <v>410</v>
      </c>
      <c r="I646" s="8">
        <v>26</v>
      </c>
      <c r="J646" s="8">
        <v>135</v>
      </c>
      <c r="K646" s="8">
        <v>143</v>
      </c>
      <c r="L646" s="16">
        <f>IF( 数据!L646&lt;=6,(数据!L646-1)*权重!B$48,              IF(数据!L646&lt;=12, 5*权重!B$48+(数据!L646-6)*权重!B$49,                              5*权重!B$48+6*权重!B$49+(数据!L646-12)*权重!B$51              )
 )</f>
        <v>4.4000000000000004</v>
      </c>
      <c r="M646" s="16">
        <f>IF( 数据!M646&lt;=6,(数据!M646-1)*权重!C$48,              IF(数据!M646&lt;=12, 5*权重!C$48+(数据!M646-6)*权重!C$49,                              5*权重!C$48+6*权重!C$49+(数据!M646-12)*权重!C$51              )
 )</f>
        <v>0.91666666666666674</v>
      </c>
      <c r="N646" s="16">
        <f>IF( 数据!N646&lt;=6,(数据!N646-1)*权重!D$48,              IF(数据!N646&lt;=12, 5*权重!D$48+(数据!N646-6)*权重!D$49,                              5*权重!D$48+6*权重!D$49+(数据!N646-12)*权重!D$51              )
 )</f>
        <v>0.8</v>
      </c>
      <c r="O646" s="16">
        <f>IF( 数据!O646&lt;=6,(数据!O646-1)*权重!E$48,              IF(数据!O646&lt;=12, 5*权重!E$48+(数据!O646-6)*权重!E$49,                              5*权重!E$48+6*权重!E$49+(数据!O646-12)*权重!E$51              )
 )</f>
        <v>0</v>
      </c>
      <c r="P646" s="16">
        <f>IF( 数据!P646&lt;=6,(数据!P646-1)*权重!F$48,              IF(数据!P646&lt;=12, 5*权重!F$48+(数据!P646-6)*权重!F$49,                              5*权重!F$48+6*权重!F$49+(数据!P646-12)*权重!F$51              )
 )</f>
        <v>-1.583333333333333</v>
      </c>
      <c r="Q646" s="16">
        <f>IF( 数据!Q646&lt;=6,(数据!Q646-1)*权重!G$48,              IF(数据!Q646&lt;=12, 5*权重!G$48+(数据!Q646-6)*权重!G$49,                              5*权重!G$48+6*权重!G$49+(数据!Q646-12)*权重!G$51              )
 )</f>
        <v>0</v>
      </c>
      <c r="R646" s="16">
        <f>IF( 数据!R646&lt;=6,(数据!R646-1)*权重!H$48,              IF(数据!R646&lt;=12, 5*权重!H$48+(数据!R646-6)*权重!H$49,                              5*权重!H$48+6*权重!H$49+(数据!R646-12)*权重!H$51              )
 )</f>
        <v>0</v>
      </c>
      <c r="S646" s="16">
        <f>IF( 数据!S646&lt;=6,(数据!S646-1)*权重!I$48,              IF(数据!S646&lt;=12, 5*权重!I$48+(数据!S646-6)*权重!I$49,                              5*权重!I$48+6*权重!I$49+(数据!S646-12)*权重!I$51              )
 )</f>
        <v>23.4</v>
      </c>
      <c r="T646" s="16">
        <f>IF( 数据!T646&lt;=6,(数据!T646-1)*权重!J$48,              IF(数据!T646&lt;=12, 5*权重!J$48+(数据!T646-6)*权重!J$49,                              5*权重!J$48+6*权重!J$49+(数据!T646-12)*权重!J$51              )
 )</f>
        <v>3.5</v>
      </c>
      <c r="U646" s="16">
        <f>IF( 数据!U646&lt;=6,(数据!U646-1)*权重!K$48,              IF(数据!U646&lt;=12, 5*权重!K$48+(数据!U646-6)*权重!K$49,                              5*权重!K$48+6*权重!K$49+(数据!U646-12)*权重!K$51              )
 )</f>
        <v>0</v>
      </c>
      <c r="V646" s="16">
        <f>IF( 数据!V646&lt;=6,(数据!V646-1)*权重!L$48,              IF(数据!V646&lt;=12, 5*权重!L$48+(数据!V646-6)*权重!L$49,                              5*权重!L$48+6*权重!L$49+(数据!V646-12)*权重!L$51              )
 )</f>
        <v>8.8333333333333339</v>
      </c>
      <c r="W646" s="16">
        <f>IF( 数据!W646&lt;=6,(数据!W646-1)*权重!M$48,              IF(数据!W646&lt;=12, 5*权重!M$48+(数据!W646-6)*权重!M$49,                              5*权重!M$48+6*权重!M$49+(数据!W646-12)*权重!M$51              )
 )</f>
        <v>1.4</v>
      </c>
      <c r="X646" s="16">
        <f>IF( 数据!X646&lt;=6,(数据!X646-1)*权重!N$48,              IF(数据!X646&lt;=12, 5*权重!N$48+(数据!X646-6)*权重!N$49,                              5*权重!N$48+6*权重!N$49+(数据!X646-12)*权重!N$51              )
 )</f>
        <v>1.8833333333333333</v>
      </c>
      <c r="Y646" s="16">
        <f>IF( 数据!Y646&lt;=6,(数据!Y646-1)*权重!O$48,              IF(数据!Y646&lt;=12, 5*权重!O$48+(数据!Y646-6)*权重!O$49,                              5*权重!O$48+6*权重!O$49+(数据!Y646-12)*权重!O$51              )
 )</f>
        <v>1.7</v>
      </c>
      <c r="Z646" s="16">
        <f>IF( 数据!Z646&lt;=6,(数据!Z646-1)*权重!P$48,              IF(数据!Z646&lt;=10, 5*权重!P$48+(数据!Z646-4)*权重!P$50,                              5*权重!P$48+4*权重!P$50+(数据!Z646-10)*权重!P$52              )  )</f>
        <v>-0.20000000000000018</v>
      </c>
      <c r="AA646" s="16">
        <f>IF( 数据!AA646&lt;=6,(数据!AA646-1)*权重!Q$48,              IF(数据!AA646&lt;=12, 5*权重!Q$48+(数据!AA646-6)*权重!Q$49,                              5*权重!Q$48+6*权重!Q$49+(数据!AA646-12)*权重!Q$51              )
 )</f>
        <v>6.6666666666666661</v>
      </c>
      <c r="AB646" s="16">
        <f>IF( 数据!AB646&lt;=6,(数据!AB646-1)*权重!R$48,              IF(数据!AB646&lt;=10, 5*权重!R$48+(数据!AB646-4)*权重!R$50,                              5*权重!R$48+4*权重!R$50+(数据!AB646-10)*权重!R$52              )  )</f>
        <v>50.800000000000004</v>
      </c>
      <c r="AC646" s="16">
        <f>IF( 数据!AC646&lt;=6,(数据!AC646-1)*权重!S$48,              IF(数据!AC646&lt;=12, 5*权重!S$48+(数据!AC646-6)*权重!S$49,                              5*权重!S$48+6*权重!S$49+(数据!AC646-12)*权重!S$51              )
 )</f>
        <v>18.75</v>
      </c>
      <c r="AD646" s="16">
        <f>IF( 数据!AD646&lt;=6,(数据!AD646-1)*权重!T$48,              IF(数据!AD646&lt;=12, 5*权重!T$48+(数据!AD646-6)*权重!T$49,                              5*权重!T$48+6*权重!T$49+(数据!AD646-12)*权重!T$51              )
 )</f>
        <v>-0.83333333333333304</v>
      </c>
      <c r="AE646" s="16">
        <f>IF( 数据!AE646&lt;=6,(数据!AE646-1)*权重!U$48,              IF(数据!AE646&lt;=10, 5*权重!U$48+(数据!AE646-4)*权重!U$50,                              5*权重!U$48+4*权重!U$50+(数据!AE646-10)*权重!U$52              )  )</f>
        <v>-3.28</v>
      </c>
      <c r="AF646" s="16">
        <f>IF( 数据!AF646&lt;=6,(数据!AF646-1)*权重!V$48,              IF(数据!AF646&lt;=10, 5*权重!V$48+(数据!AF646-4)*权重!V$50,                              5*权重!V$48+4*权重!V$50+(数据!AF646-10)*权重!V$52              )  )</f>
        <v>6.3000000000000007</v>
      </c>
      <c r="AG646" s="16">
        <f>IF( 数据!AG646&lt;=6,(数据!AG646-1)*权重!W$48,              IF(数据!AG646&lt;=12, 5*权重!W$48+(数据!AG646-6)*权重!W$49,                              5*权重!W$48+6*权重!W$49+(数据!AG646-12)*权重!W$51              )
 )</f>
        <v>3.4999999999999996</v>
      </c>
      <c r="AH646" s="16">
        <f>IF( 数据!AH646&lt;=6,(数据!AH646-1)*权重!X$48,              IF(数据!AH646&lt;=10, 5*权重!X$48+(数据!AH646-4)*权重!X$50,                              5*权重!X$48+4*权重!X$50+(数据!AH646-10)*权重!X$52              )  )</f>
        <v>-0.5</v>
      </c>
      <c r="AI646" s="16">
        <f>IF( 数据!AI646&lt;=6,(数据!AI646-1)*权重!Y$48,              IF(数据!AI646&lt;=12, 5*权重!Y$48+(数据!AI646-6)*权重!Y$49,                              5*权重!Y$48+6*权重!Y$49+(数据!AI646-12)*权重!Y$51              )
 )</f>
        <v>0.8</v>
      </c>
      <c r="AJ646" s="16">
        <f>IF( 数据!AJ646&lt;=6,(数据!AJ646-1)*权重!Z$48,              IF(数据!AJ646&lt;=10, 5*权重!Z$48+(数据!AJ646-4)*权重!Z$50,                              5*权重!Z$48+4*权重!Z$50+(数据!AJ646-10)*权重!Z$52              )  )</f>
        <v>7.4</v>
      </c>
      <c r="AK646" s="16">
        <f>IF( 数据!AK646&lt;=6,(数据!AK646-1)*权重!AA$48,              IF(数据!AK646&lt;=10, 5*权重!AA$48+(数据!AK646-4)*权重!AA$50,                              5*权重!AA$48+4*权重!AA$50+(数据!AK646-10)*权重!AA$52              )  )</f>
        <v>-1.8</v>
      </c>
      <c r="AL646" s="16">
        <f>IF( 数据!AL646&lt;=6,(数据!AL646-1)*权重!AB$48,              IF(数据!AL646&lt;=12, 5*权重!AB$48+(数据!AL646-6)*权重!AB$49,                              5*权重!AB$48+6*权重!AB$49+(数据!AL646-12)*权重!AB$51              )
 )</f>
        <v>13.5</v>
      </c>
      <c r="AM646" s="16">
        <f>IF( 数据!AM646&lt;=6,(数据!AM646-1)*权重!AC$48,              IF(数据!AM646&lt;=12, 5*权重!AC$48+(数据!AM646-6)*权重!AC$49,                              5*权重!AC$48+6*权重!AC$49+(数据!AM646-12)*权重!AC$51              )
 )</f>
        <v>8.5</v>
      </c>
      <c r="AN646" s="16">
        <f>IF( 数据!AN646&lt;=6,(数据!AN646-1)*权重!AD$48,              IF(数据!AN646&lt;=12, 5*权重!AD$48+(数据!AN646-6)*权重!AD$49,                              5*权重!AD$48+6*权重!AD$49+(数据!AN646-12)*权重!AD$51              )
 )</f>
        <v>82.0625</v>
      </c>
      <c r="AO646" s="16">
        <f>IF( 数据!AO646&lt;=6,(数据!AO646-1)*权重!AE$48,              IF(数据!AO646&lt;=12, 5*权重!AE$48+(数据!AO646-6)*权重!AE$49,                              5*权重!AE$48+6*权重!AE$49+(数据!AO646-12)*权重!AE$51              )
 )</f>
        <v>5.5833333333333339</v>
      </c>
      <c r="AP646" s="16">
        <f>IF( 数据!AP646&lt;=6,(数据!AP646-1)*权重!AF$48,              IF(数据!AP646&lt;=12, 5*权重!AF$48+(数据!AP646-6)*权重!AF$49,                              5*权重!AF$48+6*权重!AF$49+(数据!AP646-12)*权重!AF$51              )
 )</f>
        <v>15.433333333333334</v>
      </c>
      <c r="AQ646" s="16">
        <f>IF( 数据!AQ646&lt;=6,(数据!AQ646-1)*权重!AG$48,              IF(数据!AQ646&lt;=12, 5*权重!AG$48+(数据!AQ646-6)*权重!AG$49,                              5*权重!AG$48+6*权重!AG$49+(数据!AQ646-12)*权重!AG$51              )
 )</f>
        <v>17.8</v>
      </c>
      <c r="AR646" s="16">
        <f>IF( 数据!AR646&lt;=6,(数据!AR646-1)*权重!AH$48,              IF(数据!AR646&lt;=12, 5*权重!AH$48+(数据!AR646-6)*权重!AH$49,                              5*权重!AH$48+6*权重!AH$49+(数据!AR646-12)*权重!AH$51              )
 )</f>
        <v>16.899999999999999</v>
      </c>
      <c r="AS646" s="16">
        <f>IF( 数据!AS646&lt;=6,(数据!AS646-1)*权重!AI$48,              IF(数据!AS646&lt;=12, 5*权重!AI$48+(数据!AS646-6)*权重!AI$49,                              5*权重!AI$48+6*权重!AI$49+(数据!AS646-12)*权重!AI$51              )
 )</f>
        <v>-2</v>
      </c>
      <c r="AT646" s="16">
        <f>IF( 数据!AT646&lt;=6,(数据!AT646-1)*权重!AJ$48,              IF(数据!AT646&lt;=12, 5*权重!AJ$48+(数据!AT646-6)*权重!AJ$49,                              5*权重!AJ$48+6*权重!AJ$49+(数据!AT646-12)*权重!AJ$51              )
 )</f>
        <v>76.75</v>
      </c>
      <c r="AU646" s="16">
        <f>IF( 数据!AU646&lt;=6,(数据!AU646-1)*权重!AK$48,              IF(数据!AU646&lt;=12, 5*权重!AK$48+(数据!AU646-6)*权重!AK$49,                              5*权重!AK$48+6*权重!AK$49+(数据!AU646-12)*权重!AK$51              )
 )</f>
        <v>14.499999999999998</v>
      </c>
      <c r="AV646" s="16">
        <f>IF( 数据!AV646&lt;=6,(数据!AV646-1)*权重!AL$48,              IF(数据!AV646&lt;=10, 5*权重!AL$48+(数据!AV646-4)*权重!AL$50,                              5*权重!AL$48+4*权重!AL$50+(数据!AV646-10)*权重!AL$52              )  )</f>
        <v>2.2999999999999998</v>
      </c>
      <c r="AW646" s="16">
        <f>IF( 数据!AW646&lt;=6,(数据!AW646-1)*权重!AM$48,              IF(数据!AW646&lt;=10, 5*权重!AM$48+(数据!AW646-4)*权重!AM$50,                              5*权重!AM$48+4*权重!AM$50+(数据!AW646-10)*权重!AM$52              )  )</f>
        <v>3.8250000000000002</v>
      </c>
      <c r="AX646" s="16">
        <f>IF( 数据!AX646&lt;=6,(数据!AX646-1)*权重!AN$48,              IF(数据!AX646&lt;=10, 5*权重!AN$48+(数据!AX646-4)*权重!AN$50,                              5*权重!AN$48+4*权重!AN$50+(数据!AX646-10)*权重!AN$52              )  )</f>
        <v>22.912499999999998</v>
      </c>
      <c r="AY646" s="8">
        <v>3</v>
      </c>
      <c r="AZ646" s="8">
        <v>2</v>
      </c>
      <c r="BA646" s="8">
        <v>1</v>
      </c>
      <c r="BB646" s="8">
        <v>3</v>
      </c>
      <c r="BC646" s="8">
        <v>1</v>
      </c>
      <c r="BD646" s="8">
        <v>3</v>
      </c>
      <c r="BE646" s="8">
        <v>2</v>
      </c>
      <c r="BF646" s="8">
        <v>3</v>
      </c>
      <c r="BG646" s="8">
        <v>4</v>
      </c>
      <c r="BH646" s="8">
        <v>2</v>
      </c>
      <c r="BI646" s="8">
        <v>4</v>
      </c>
      <c r="BJ646" s="8" t="s">
        <v>26</v>
      </c>
      <c r="BK646" s="8" t="s">
        <v>20</v>
      </c>
      <c r="BL646" s="8">
        <v>7</v>
      </c>
      <c r="BM646" s="8" t="s">
        <v>26</v>
      </c>
      <c r="BN646" s="8"/>
      <c r="BO646" s="8">
        <v>29</v>
      </c>
      <c r="BP646" s="34">
        <v>47299</v>
      </c>
      <c r="BQ646" s="8" t="s">
        <v>21</v>
      </c>
      <c r="BR646" s="8" t="s">
        <v>156</v>
      </c>
    </row>
    <row r="647" spans="1:70" ht="15.5" thickBot="1" x14ac:dyDescent="0.35">
      <c r="A647" s="8" t="s">
        <v>26</v>
      </c>
      <c r="B647" s="16">
        <f t="shared" si="24"/>
        <v>424.70083333333332</v>
      </c>
      <c r="C647" s="8" t="s">
        <v>1010</v>
      </c>
      <c r="D647" s="8" t="s">
        <v>154</v>
      </c>
      <c r="E647" s="33">
        <v>1</v>
      </c>
      <c r="F647" s="8">
        <v>0</v>
      </c>
      <c r="G647" s="8" t="s">
        <v>20</v>
      </c>
      <c r="H647" s="8" t="s">
        <v>226</v>
      </c>
      <c r="I647" s="8">
        <v>27</v>
      </c>
      <c r="J647" s="8">
        <v>128</v>
      </c>
      <c r="K647" s="8">
        <v>147</v>
      </c>
      <c r="L647" s="16">
        <f>IF( 数据!L647&lt;=6,(数据!L647-1)*权重!B$48,              IF(数据!L647&lt;=12, 5*权重!B$48+(数据!L647-6)*权重!B$49,                              5*权重!B$48+6*权重!B$49+(数据!L647-12)*权重!B$51              )
 )</f>
        <v>3.4666666666666668</v>
      </c>
      <c r="M647" s="16">
        <f>IF( 数据!M647&lt;=6,(数据!M647-1)*权重!C$48,              IF(数据!M647&lt;=12, 5*权重!C$48+(数据!M647-6)*权重!C$49,                              5*权重!C$48+6*权重!C$49+(数据!M647-12)*权重!C$51              )
 )</f>
        <v>2.9</v>
      </c>
      <c r="N647" s="16">
        <f>IF( 数据!N647&lt;=6,(数据!N647-1)*权重!D$48,              IF(数据!N647&lt;=12, 5*权重!D$48+(数据!N647-6)*权重!D$49,                              5*权重!D$48+6*权重!D$49+(数据!N647-12)*权重!D$51              )
 )</f>
        <v>-0.27999999999999992</v>
      </c>
      <c r="O647" s="16">
        <f>IF( 数据!O647&lt;=6,(数据!O647-1)*权重!E$48,              IF(数据!O647&lt;=12, 5*权重!E$48+(数据!O647-6)*权重!E$49,                              5*权重!E$48+6*权重!E$49+(数据!O647-12)*权重!E$51              )
 )</f>
        <v>0</v>
      </c>
      <c r="P647" s="16">
        <f>IF( 数据!P647&lt;=6,(数据!P647-1)*权重!F$48,              IF(数据!P647&lt;=12, 5*权重!F$48+(数据!P647-6)*权重!F$49,                              5*权重!F$48+6*权重!F$49+(数据!P647-12)*权重!F$51              )
 )</f>
        <v>-3.4999999999999996</v>
      </c>
      <c r="Q647" s="16">
        <f>IF( 数据!Q647&lt;=6,(数据!Q647-1)*权重!G$48,              IF(数据!Q647&lt;=12, 5*权重!G$48+(数据!Q647-6)*权重!G$49,                              5*权重!G$48+6*权重!G$49+(数据!Q647-12)*权重!G$51              )
 )</f>
        <v>0</v>
      </c>
      <c r="R647" s="16">
        <f>IF( 数据!R647&lt;=6,(数据!R647-1)*权重!H$48,              IF(数据!R647&lt;=12, 5*权重!H$48+(数据!R647-6)*权重!H$49,                              5*权重!H$48+6*权重!H$49+(数据!R647-12)*权重!H$51              )
 )</f>
        <v>0</v>
      </c>
      <c r="S647" s="16">
        <f>IF( 数据!S647&lt;=6,(数据!S647-1)*权重!I$48,              IF(数据!S647&lt;=12, 5*权重!I$48+(数据!S647-6)*权重!I$49,                              5*权重!I$48+6*权重!I$49+(数据!S647-12)*权重!I$51              )
 )</f>
        <v>15.2</v>
      </c>
      <c r="T647" s="16">
        <f>IF( 数据!T647&lt;=6,(数据!T647-1)*权重!J$48,              IF(数据!T647&lt;=12, 5*权重!J$48+(数据!T647-6)*权重!J$49,                              5*权重!J$48+6*权重!J$49+(数据!T647-12)*权重!J$51              )
 )</f>
        <v>0.79999999999999982</v>
      </c>
      <c r="U647" s="16">
        <f>IF( 数据!U647&lt;=6,(数据!U647-1)*权重!K$48,              IF(数据!U647&lt;=12, 5*权重!K$48+(数据!U647-6)*权重!K$49,                              5*权重!K$48+6*权重!K$49+(数据!U647-12)*权重!K$51              )
 )</f>
        <v>0</v>
      </c>
      <c r="V647" s="16">
        <f>IF( 数据!V647&lt;=6,(数据!V647-1)*权重!L$48,              IF(数据!V647&lt;=12, 5*权重!L$48+(数据!V647-6)*权重!L$49,                              5*权重!L$48+6*权重!L$49+(数据!V647-12)*权重!L$51              )
 )</f>
        <v>4.24</v>
      </c>
      <c r="W647" s="16">
        <f>IF( 数据!W647&lt;=6,(数据!W647-1)*权重!M$48,              IF(数据!W647&lt;=12, 5*权重!M$48+(数据!W647-6)*权重!M$49,                              5*权重!M$48+6*权重!M$49+(数据!W647-12)*权重!M$51              )
 )</f>
        <v>0.1333333333333333</v>
      </c>
      <c r="X647" s="16">
        <f>IF( 数据!X647&lt;=6,(数据!X647-1)*权重!N$48,              IF(数据!X647&lt;=12, 5*权重!N$48+(数据!X647-6)*权重!N$49,                              5*权重!N$48+6*权重!N$49+(数据!X647-12)*权重!N$51              )
 )</f>
        <v>1.7999999999999998</v>
      </c>
      <c r="Y647" s="16">
        <f>IF( 数据!Y647&lt;=6,(数据!Y647-1)*权重!O$48,              IF(数据!Y647&lt;=12, 5*权重!O$48+(数据!Y647-6)*权重!O$49,                              5*权重!O$48+6*权重!O$49+(数据!Y647-12)*权重!O$51              )
 )</f>
        <v>0.72</v>
      </c>
      <c r="Z647" s="16">
        <f>IF( 数据!Z647&lt;=6,(数据!Z647-1)*权重!P$48,              IF(数据!Z647&lt;=10, 5*权重!P$48+(数据!Z647-4)*权重!P$50,                              5*权重!P$48+4*权重!P$50+(数据!Z647-10)*权重!P$52              )  )</f>
        <v>-1.4750000000000001</v>
      </c>
      <c r="AA647" s="16">
        <f>IF( 数据!AA647&lt;=6,(数据!AA647-1)*权重!Q$48,              IF(数据!AA647&lt;=12, 5*权重!Q$48+(数据!AA647-6)*权重!Q$49,                              5*权重!Q$48+6*权重!Q$49+(数据!AA647-12)*权重!Q$51              )
 )</f>
        <v>5.833333333333333</v>
      </c>
      <c r="AB647" s="16">
        <f>IF( 数据!AB647&lt;=6,(数据!AB647-1)*权重!R$48,              IF(数据!AB647&lt;=10, 5*权重!R$48+(数据!AB647-4)*权重!R$50,                              5*权重!R$48+4*权重!R$50+(数据!AB647-10)*权重!R$52              )  )</f>
        <v>55.25</v>
      </c>
      <c r="AC647" s="16">
        <f>IF( 数据!AC647&lt;=6,(数据!AC647-1)*权重!S$48,              IF(数据!AC647&lt;=12, 5*权重!S$48+(数据!AC647-6)*权重!S$49,                              5*权重!S$48+6*权重!S$49+(数据!AC647-12)*权重!S$51              )
 )</f>
        <v>19.5</v>
      </c>
      <c r="AD647" s="16">
        <f>IF( 数据!AD647&lt;=6,(数据!AD647-1)*权重!T$48,              IF(数据!AD647&lt;=12, 5*权重!T$48+(数据!AD647-6)*权重!T$49,                              5*权重!T$48+6*权重!T$49+(数据!AD647-12)*权重!T$51              )
 )</f>
        <v>-0.83333333333333304</v>
      </c>
      <c r="AE647" s="16">
        <f>IF( 数据!AE647&lt;=6,(数据!AE647-1)*权重!U$48,              IF(数据!AE647&lt;=10, 5*权重!U$48+(数据!AE647-4)*权重!U$50,                              5*权重!U$48+4*权重!U$50+(数据!AE647-10)*权重!U$52              )  )</f>
        <v>-2.1999999999999993</v>
      </c>
      <c r="AF647" s="16">
        <f>IF( 数据!AF647&lt;=6,(数据!AF647-1)*权重!V$48,              IF(数据!AF647&lt;=10, 5*权重!V$48+(数据!AF647-4)*权重!V$50,                              5*权重!V$48+4*权重!V$50+(数据!AF647-10)*权重!V$52              )  )</f>
        <v>7.3500000000000005</v>
      </c>
      <c r="AG647" s="16">
        <f>IF( 数据!AG647&lt;=6,(数据!AG647-1)*权重!W$48,              IF(数据!AG647&lt;=12, 5*权重!W$48+(数据!AG647-6)*权重!W$49,                              5*权重!W$48+6*权重!W$49+(数据!AG647-12)*权重!W$51              )
 )</f>
        <v>5.7</v>
      </c>
      <c r="AH647" s="16">
        <f>IF( 数据!AH647&lt;=6,(数据!AH647-1)*权重!X$48,              IF(数据!AH647&lt;=10, 5*权重!X$48+(数据!AH647-4)*权重!X$50,                              5*权重!X$48+4*权重!X$50+(数据!AH647-10)*权重!X$52              )  )</f>
        <v>-0.38750000000000001</v>
      </c>
      <c r="AI647" s="16">
        <f>IF( 数据!AI647&lt;=6,(数据!AI647-1)*权重!Y$48,              IF(数据!AI647&lt;=12, 5*权重!Y$48+(数据!AI647-6)*权重!Y$49,                              5*权重!Y$48+6*权重!Y$49+(数据!AI647-12)*权重!Y$51              )
 )</f>
        <v>0.2</v>
      </c>
      <c r="AJ647" s="16">
        <f>IF( 数据!AJ647&lt;=6,(数据!AJ647-1)*权重!Z$48,              IF(数据!AJ647&lt;=10, 5*权重!Z$48+(数据!AJ647-4)*权重!Z$50,                              5*权重!Z$48+4*权重!Z$50+(数据!AJ647-10)*权重!Z$52              )  )</f>
        <v>9.25</v>
      </c>
      <c r="AK647" s="16">
        <f>IF( 数据!AK647&lt;=6,(数据!AK647-1)*权重!AA$48,              IF(数据!AK647&lt;=10, 5*权重!AA$48+(数据!AK647-4)*权重!AA$50,                              5*权重!AA$48+4*权重!AA$50+(数据!AK647-10)*权重!AA$52              )  )</f>
        <v>-1.2750000000000001</v>
      </c>
      <c r="AL647" s="16">
        <f>IF( 数据!AL647&lt;=6,(数据!AL647-1)*权重!AB$48,              IF(数据!AL647&lt;=12, 5*权重!AB$48+(数据!AL647-6)*权重!AB$49,                              5*权重!AB$48+6*权重!AB$49+(数据!AL647-12)*权重!AB$51              )
 )</f>
        <v>15.3</v>
      </c>
      <c r="AM647" s="16">
        <f>IF( 数据!AM647&lt;=6,(数据!AM647-1)*权重!AC$48,              IF(数据!AM647&lt;=12, 5*权重!AC$48+(数据!AM647-6)*权重!AC$49,                              5*权重!AC$48+6*权重!AC$49+(数据!AM647-12)*权重!AC$51              )
 )</f>
        <v>8.5</v>
      </c>
      <c r="AN647" s="16">
        <f>IF( 数据!AN647&lt;=6,(数据!AN647-1)*权重!AD$48,              IF(数据!AN647&lt;=12, 5*权重!AD$48+(数据!AN647-6)*权重!AD$49,                              5*权重!AD$48+6*权重!AD$49+(数据!AN647-12)*权重!AD$51              )
 )</f>
        <v>82.0625</v>
      </c>
      <c r="AO647" s="16">
        <f>IF( 数据!AO647&lt;=6,(数据!AO647-1)*权重!AE$48,              IF(数据!AO647&lt;=12, 5*权重!AE$48+(数据!AO647-6)*权重!AE$49,                              5*权重!AE$48+6*权重!AE$49+(数据!AO647-12)*权重!AE$51              )
 )</f>
        <v>15.1</v>
      </c>
      <c r="AP647" s="16">
        <f>IF( 数据!AP647&lt;=6,(数据!AP647-1)*权重!AF$48,              IF(数据!AP647&lt;=12, 5*权重!AF$48+(数据!AP647-6)*权重!AF$49,                              5*权重!AF$48+6*权重!AF$49+(数据!AP647-12)*权重!AF$51              )
 )</f>
        <v>17.366666666666667</v>
      </c>
      <c r="AQ647" s="16">
        <f>IF( 数据!AQ647&lt;=6,(数据!AQ647-1)*权重!AG$48,              IF(数据!AQ647&lt;=12, 5*权重!AG$48+(数据!AQ647-6)*权重!AG$49,                              5*权重!AG$48+6*权重!AG$49+(数据!AQ647-12)*权重!AG$51              )
 )</f>
        <v>17.8</v>
      </c>
      <c r="AR647" s="16">
        <f>IF( 数据!AR647&lt;=6,(数据!AR647-1)*权重!AH$48,              IF(数据!AR647&lt;=12, 5*权重!AH$48+(数据!AR647-6)*权重!AH$49,                              5*权重!AH$48+6*权重!AH$49+(数据!AR647-12)*权重!AH$51              )
 )</f>
        <v>14.566666666666665</v>
      </c>
      <c r="AS647" s="16">
        <f>IF( 数据!AS647&lt;=6,(数据!AS647-1)*权重!AI$48,              IF(数据!AS647&lt;=12, 5*权重!AI$48+(数据!AS647-6)*权重!AI$49,                              5*权重!AI$48+6*权重!AI$49+(数据!AS647-12)*权重!AI$51              )
 )</f>
        <v>7.6000000000000014</v>
      </c>
      <c r="AT647" s="16">
        <f>IF( 数据!AT647&lt;=6,(数据!AT647-1)*权重!AJ$48,              IF(数据!AT647&lt;=12, 5*权重!AJ$48+(数据!AT647-6)*权重!AJ$49,                              5*权重!AJ$48+6*权重!AJ$49+(数据!AT647-12)*权重!AJ$51              )
 )</f>
        <v>81.625</v>
      </c>
      <c r="AU647" s="16">
        <f>IF( 数据!AU647&lt;=6,(数据!AU647-1)*权重!AK$48,              IF(数据!AU647&lt;=12, 5*权重!AK$48+(数据!AU647-6)*权重!AK$49,                              5*权重!AK$48+6*权重!AK$49+(数据!AU647-12)*权重!AK$51              )
 )</f>
        <v>13.899999999999999</v>
      </c>
      <c r="AV647" s="16">
        <f>IF( 数据!AV647&lt;=6,(数据!AV647-1)*权重!AL$48,              IF(数据!AV647&lt;=10, 5*权重!AL$48+(数据!AV647-4)*权重!AL$50,                              5*权重!AL$48+4*权重!AL$50+(数据!AV647-10)*权重!AL$52              )  )</f>
        <v>2.125</v>
      </c>
      <c r="AW647" s="16">
        <f>IF( 数据!AW647&lt;=6,(数据!AW647-1)*权重!AM$48,              IF(数据!AW647&lt;=10, 5*权重!AM$48+(数据!AW647-4)*权重!AM$50,                              5*权重!AM$48+4*权重!AM$50+(数据!AW647-10)*权重!AM$52              )  )</f>
        <v>3.45</v>
      </c>
      <c r="AX647" s="16">
        <f>IF( 数据!AX647&lt;=6,(数据!AX647-1)*权重!AN$48,              IF(数据!AX647&lt;=10, 5*权重!AN$48+(数据!AX647-4)*权重!AN$50,                              5*权重!AN$48+4*权重!AN$50+(数据!AX647-10)*权重!AN$52              )  )</f>
        <v>22.912499999999998</v>
      </c>
      <c r="AY647" s="8">
        <v>2</v>
      </c>
      <c r="AZ647" s="8">
        <v>2</v>
      </c>
      <c r="BA647" s="8">
        <v>1</v>
      </c>
      <c r="BB647" s="8">
        <v>4</v>
      </c>
      <c r="BC647" s="8">
        <v>2</v>
      </c>
      <c r="BD647" s="8">
        <v>1</v>
      </c>
      <c r="BE647" s="8">
        <v>3</v>
      </c>
      <c r="BF647" s="8">
        <v>2</v>
      </c>
      <c r="BG647" s="8">
        <v>1</v>
      </c>
      <c r="BH647" s="8">
        <v>3</v>
      </c>
      <c r="BI647" s="8">
        <v>3</v>
      </c>
      <c r="BJ647" s="8" t="s">
        <v>26</v>
      </c>
      <c r="BK647" s="8" t="s">
        <v>20</v>
      </c>
      <c r="BL647" s="8">
        <v>16</v>
      </c>
      <c r="BM647" s="8" t="s">
        <v>26</v>
      </c>
      <c r="BN647" s="8"/>
      <c r="BO647" s="8" t="s">
        <v>26</v>
      </c>
      <c r="BP647" s="34">
        <v>46203</v>
      </c>
      <c r="BQ647" s="8" t="s">
        <v>21</v>
      </c>
      <c r="BR647" s="8" t="s">
        <v>156</v>
      </c>
    </row>
    <row r="648" spans="1:70" ht="15.5" thickBot="1" x14ac:dyDescent="0.35">
      <c r="A648" s="8" t="s">
        <v>26</v>
      </c>
      <c r="B648" s="16">
        <f t="shared" si="24"/>
        <v>378.89916666666664</v>
      </c>
      <c r="C648" s="8" t="s">
        <v>1011</v>
      </c>
      <c r="D648" s="8" t="s">
        <v>154</v>
      </c>
      <c r="E648" s="33">
        <v>1</v>
      </c>
      <c r="F648" s="8">
        <v>0</v>
      </c>
      <c r="G648" s="8" t="s">
        <v>19</v>
      </c>
      <c r="H648" s="8" t="s">
        <v>430</v>
      </c>
      <c r="I648" s="8">
        <v>29</v>
      </c>
      <c r="J648" s="8">
        <v>128</v>
      </c>
      <c r="K648" s="8">
        <v>132</v>
      </c>
      <c r="L648" s="16">
        <f>IF( 数据!L648&lt;=6,(数据!L648-1)*权重!B$48,              IF(数据!L648&lt;=12, 5*权重!B$48+(数据!L648-6)*权重!B$49,                              5*权重!B$48+6*权重!B$49+(数据!L648-12)*权重!B$51              )
 )</f>
        <v>3.0833333333333335</v>
      </c>
      <c r="M648" s="16">
        <f>IF( 数据!M648&lt;=6,(数据!M648-1)*权重!C$48,              IF(数据!M648&lt;=12, 5*权重!C$48+(数据!M648-6)*权重!C$49,                              5*权重!C$48+6*权重!C$49+(数据!M648-12)*权重!C$51              )
 )</f>
        <v>0.91666666666666674</v>
      </c>
      <c r="N648" s="16">
        <f>IF( 数据!N648&lt;=6,(数据!N648-1)*权重!D$48,              IF(数据!N648&lt;=12, 5*权重!D$48+(数据!N648-6)*权重!D$49,                              5*权重!D$48+6*权重!D$49+(数据!N648-12)*权重!D$51              )
 )</f>
        <v>-0.82999999999999985</v>
      </c>
      <c r="O648" s="16">
        <f>IF( 数据!O648&lt;=6,(数据!O648-1)*权重!E$48,              IF(数据!O648&lt;=12, 5*权重!E$48+(数据!O648-6)*权重!E$49,                              5*权重!E$48+6*权重!E$49+(数据!O648-12)*权重!E$51              )
 )</f>
        <v>0</v>
      </c>
      <c r="P648" s="16">
        <f>IF( 数据!P648&lt;=6,(数据!P648-1)*权重!F$48,              IF(数据!P648&lt;=12, 5*权重!F$48+(数据!P648-6)*权重!F$49,                              5*权重!F$48+6*权重!F$49+(数据!P648-12)*权重!F$51              )
 )</f>
        <v>-3.5166666666666662</v>
      </c>
      <c r="Q648" s="16">
        <f>IF( 数据!Q648&lt;=6,(数据!Q648-1)*权重!G$48,              IF(数据!Q648&lt;=12, 5*权重!G$48+(数据!Q648-6)*权重!G$49,                              5*权重!G$48+6*权重!G$49+(数据!Q648-12)*权重!G$51              )
 )</f>
        <v>0</v>
      </c>
      <c r="R648" s="16">
        <f>IF( 数据!R648&lt;=6,(数据!R648-1)*权重!H$48,              IF(数据!R648&lt;=12, 5*权重!H$48+(数据!R648-6)*权重!H$49,                              5*权重!H$48+6*权重!H$49+(数据!R648-12)*权重!H$51              )
 )</f>
        <v>0</v>
      </c>
      <c r="S648" s="16">
        <f>IF( 数据!S648&lt;=6,(数据!S648-1)*权重!I$48,              IF(数据!S648&lt;=12, 5*权重!I$48+(数据!S648-6)*权重!I$49,                              5*权重!I$48+6*权重!I$49+(数据!S648-12)*权重!I$51              )
 )</f>
        <v>9.0666666666666664</v>
      </c>
      <c r="T648" s="16">
        <f>IF( 数据!T648&lt;=6,(数据!T648-1)*权重!J$48,              IF(数据!T648&lt;=12, 5*权重!J$48+(数据!T648-6)*权重!J$49,                              5*权重!J$48+6*权重!J$49+(数据!T648-12)*权重!J$51              )
 )</f>
        <v>-0.20000000000000018</v>
      </c>
      <c r="U648" s="16">
        <f>IF( 数据!U648&lt;=6,(数据!U648-1)*权重!K$48,              IF(数据!U648&lt;=12, 5*权重!K$48+(数据!U648-6)*权重!K$49,                              5*权重!K$48+6*权重!K$49+(数据!U648-12)*权重!K$51              )
 )</f>
        <v>0</v>
      </c>
      <c r="V648" s="16">
        <f>IF( 数据!V648&lt;=6,(数据!V648-1)*权重!L$48,              IF(数据!V648&lt;=12, 5*权重!L$48+(数据!V648-6)*权重!L$49,                              5*权重!L$48+6*权重!L$49+(数据!V648-12)*权重!L$51              )
 )</f>
        <v>6.7666666666666675</v>
      </c>
      <c r="W648" s="16">
        <f>IF( 数据!W648&lt;=6,(数据!W648-1)*权重!M$48,              IF(数据!W648&lt;=12, 5*权重!M$48+(数据!W648-6)*权重!M$49,                              5*权重!M$48+6*权重!M$49+(数据!W648-12)*权重!M$51              )
 )</f>
        <v>-0.51666666666666661</v>
      </c>
      <c r="X648" s="16">
        <f>IF( 数据!X648&lt;=6,(数据!X648-1)*权重!N$48,              IF(数据!X648&lt;=12, 5*权重!N$48+(数据!X648-6)*权重!N$49,                              5*权重!N$48+6*权重!N$49+(数据!X648-12)*权重!N$51              )
 )</f>
        <v>1.9666666666666666</v>
      </c>
      <c r="Y648" s="16">
        <f>IF( 数据!Y648&lt;=6,(数据!Y648-1)*权重!O$48,              IF(数据!Y648&lt;=12, 5*权重!O$48+(数据!Y648-6)*权重!O$49,                              5*权重!O$48+6*权重!O$49+(数据!Y648-12)*权重!O$51              )
 )</f>
        <v>1.45</v>
      </c>
      <c r="Z648" s="16">
        <f>IF( 数据!Z648&lt;=6,(数据!Z648-1)*权重!P$48,              IF(数据!Z648&lt;=10, 5*权重!P$48+(数据!Z648-4)*权重!P$50,                              5*权重!P$48+4*权重!P$50+(数据!Z648-10)*权重!P$52              )  )</f>
        <v>-1.425</v>
      </c>
      <c r="AA648" s="16">
        <f>IF( 数据!AA648&lt;=6,(数据!AA648-1)*权重!Q$48,              IF(数据!AA648&lt;=12, 5*权重!Q$48+(数据!AA648-6)*权重!Q$49,                              5*权重!Q$48+6*权重!Q$49+(数据!AA648-12)*权重!Q$51              )
 )</f>
        <v>4.5</v>
      </c>
      <c r="AB648" s="16">
        <f>IF( 数据!AB648&lt;=6,(数据!AB648-1)*权重!R$48,              IF(数据!AB648&lt;=10, 5*权重!R$48+(数据!AB648-4)*权重!R$50,                              5*权重!R$48+4*权重!R$50+(数据!AB648-10)*权重!R$52              )  )</f>
        <v>56</v>
      </c>
      <c r="AC648" s="16">
        <f>IF( 数据!AC648&lt;=6,(数据!AC648-1)*权重!S$48,              IF(数据!AC648&lt;=12, 5*权重!S$48+(数据!AC648-6)*权重!S$49,                              5*权重!S$48+6*权重!S$49+(数据!AC648-12)*权重!S$51              )
 )</f>
        <v>19.5</v>
      </c>
      <c r="AD648" s="16">
        <f>IF( 数据!AD648&lt;=6,(数据!AD648-1)*权重!T$48,              IF(数据!AD648&lt;=12, 5*权重!T$48+(数据!AD648-6)*权重!T$49,                              5*权重!T$48+6*权重!T$49+(数据!AD648-12)*权重!T$51              )
 )</f>
        <v>-0.83333333333333304</v>
      </c>
      <c r="AE648" s="16">
        <f>IF( 数据!AE648&lt;=6,(数据!AE648-1)*权重!U$48,              IF(数据!AE648&lt;=10, 5*权重!U$48+(数据!AE648-4)*权重!U$50,                              5*权重!U$48+4*权重!U$50+(数据!AE648-10)*权重!U$52              )  )</f>
        <v>-2.4499999999999993</v>
      </c>
      <c r="AF648" s="16">
        <f>IF( 数据!AF648&lt;=6,(数据!AF648-1)*权重!V$48,              IF(数据!AF648&lt;=10, 5*权重!V$48+(数据!AF648-4)*权重!V$50,                              5*权重!V$48+4*权重!V$50+(数据!AF648-10)*权重!V$52              )  )</f>
        <v>7.3500000000000005</v>
      </c>
      <c r="AG648" s="16">
        <f>IF( 数据!AG648&lt;=6,(数据!AG648-1)*权重!W$48,              IF(数据!AG648&lt;=12, 5*权重!W$48+(数据!AG648-6)*权重!W$49,                              5*权重!W$48+6*权重!W$49+(数据!AG648-12)*权重!W$51              )
 )</f>
        <v>3.75</v>
      </c>
      <c r="AH648" s="16">
        <f>IF( 数据!AH648&lt;=6,(数据!AH648-1)*权重!X$48,              IF(数据!AH648&lt;=10, 5*权重!X$48+(数据!AH648-4)*权重!X$50,                              5*权重!X$48+4*权重!X$50+(数据!AH648-10)*权重!X$52              )  )</f>
        <v>6.25E-2</v>
      </c>
      <c r="AI648" s="16">
        <f>IF( 数据!AI648&lt;=6,(数据!AI648-1)*权重!Y$48,              IF(数据!AI648&lt;=12, 5*权重!Y$48+(数据!AI648-6)*权重!Y$49,                              5*权重!Y$48+6*权重!Y$49+(数据!AI648-12)*权重!Y$51              )
 )</f>
        <v>0.53333333333333333</v>
      </c>
      <c r="AJ648" s="16">
        <f>IF( 数据!AJ648&lt;=6,(数据!AJ648-1)*权重!Z$48,              IF(数据!AJ648&lt;=10, 5*权重!Z$48+(数据!AJ648-4)*权重!Z$50,                              5*权重!Z$48+4*权重!Z$50+(数据!AJ648-10)*权重!Z$52              )  )</f>
        <v>11.600000000000001</v>
      </c>
      <c r="AK648" s="16">
        <f>IF( 数据!AK648&lt;=6,(数据!AK648-1)*权重!AA$48,              IF(数据!AK648&lt;=10, 5*权重!AA$48+(数据!AK648-4)*权重!AA$50,                              5*权重!AA$48+4*权重!AA$50+(数据!AK648-10)*权重!AA$52              )  )</f>
        <v>-1.4500000000000002</v>
      </c>
      <c r="AL648" s="16">
        <f>IF( 数据!AL648&lt;=6,(数据!AL648-1)*权重!AB$48,              IF(数据!AL648&lt;=12, 5*权重!AB$48+(数据!AL648-6)*权重!AB$49,                              5*权重!AB$48+6*权重!AB$49+(数据!AL648-12)*权重!AB$51              )
 )</f>
        <v>12.6</v>
      </c>
      <c r="AM648" s="16">
        <f>IF( 数据!AM648&lt;=6,(数据!AM648-1)*权重!AC$48,              IF(数据!AM648&lt;=12, 5*权重!AC$48+(数据!AM648-6)*权重!AC$49,                              5*权重!AC$48+6*权重!AC$49+(数据!AM648-12)*权重!AC$51              )
 )</f>
        <v>8.3666666666666671</v>
      </c>
      <c r="AN648" s="16">
        <f>IF( 数据!AN648&lt;=6,(数据!AN648-1)*权重!AD$48,              IF(数据!AN648&lt;=12, 5*权重!AD$48+(数据!AN648-6)*权重!AD$49,                              5*权重!AD$48+6*权重!AD$49+(数据!AN648-12)*权重!AD$51              )
 )</f>
        <v>67.875</v>
      </c>
      <c r="AO648" s="16">
        <f>IF( 数据!AO648&lt;=6,(数据!AO648-1)*权重!AE$48,              IF(数据!AO648&lt;=12, 5*权重!AE$48+(数据!AO648-6)*权重!AE$49,                              5*权重!AE$48+6*权重!AE$49+(数据!AO648-12)*权重!AE$51              )
 )</f>
        <v>8.3500000000000014</v>
      </c>
      <c r="AP648" s="16">
        <f>IF( 数据!AP648&lt;=6,(数据!AP648-1)*权重!AF$48,              IF(数据!AP648&lt;=12, 5*权重!AF$48+(数据!AP648-6)*权重!AF$49,                              5*权重!AF$48+6*权重!AF$49+(数据!AP648-12)*权重!AF$51              )
 )</f>
        <v>14.466666666666667</v>
      </c>
      <c r="AQ648" s="16">
        <f>IF( 数据!AQ648&lt;=6,(数据!AQ648-1)*权重!AG$48,              IF(数据!AQ648&lt;=12, 5*权重!AG$48+(数据!AQ648-6)*权重!AG$49,                              5*权重!AG$48+6*权重!AG$49+(数据!AQ648-12)*权重!AG$51              )
 )</f>
        <v>20.900000000000002</v>
      </c>
      <c r="AR648" s="16">
        <f>IF( 数据!AR648&lt;=6,(数据!AR648-1)*权重!AH$48,              IF(数据!AR648&lt;=12, 5*权重!AH$48+(数据!AR648-6)*权重!AH$49,                              5*权重!AH$48+6*权重!AH$49+(数据!AR648-12)*权重!AH$51              )
 )</f>
        <v>11.716666666666665</v>
      </c>
      <c r="AS648" s="16">
        <f>IF( 数据!AS648&lt;=6,(数据!AS648-1)*权重!AI$48,              IF(数据!AS648&lt;=12, 5*权重!AI$48+(数据!AS648-6)*权重!AI$49,                              5*权重!AI$48+6*权重!AI$49+(数据!AS648-12)*权重!AI$51              )
 )</f>
        <v>1.8500000000000005</v>
      </c>
      <c r="AT648" s="16">
        <f>IF( 数据!AT648&lt;=6,(数据!AT648-1)*权重!AJ$48,              IF(数据!AT648&lt;=12, 5*权重!AJ$48+(数据!AT648-6)*权重!AJ$49,                              5*权重!AJ$48+6*权重!AJ$49+(数据!AT648-12)*权重!AJ$51              )
 )</f>
        <v>71.875</v>
      </c>
      <c r="AU648" s="16">
        <f>IF( 数据!AU648&lt;=6,(数据!AU648-1)*权重!AK$48,              IF(数据!AU648&lt;=12, 5*权重!AK$48+(数据!AU648-6)*权重!AK$49,                              5*权重!AK$48+6*权重!AK$49+(数据!AU648-12)*权重!AK$51              )
 )</f>
        <v>15.999999999999998</v>
      </c>
      <c r="AV648" s="16">
        <f>IF( 数据!AV648&lt;=6,(数据!AV648-1)*权重!AL$48,              IF(数据!AV648&lt;=10, 5*权重!AL$48+(数据!AV648-4)*权重!AL$50,                              5*权重!AL$48+4*权重!AL$50+(数据!AV648-10)*权重!AL$52              )  )</f>
        <v>2.5499999999999998</v>
      </c>
      <c r="AW648" s="16">
        <f>IF( 数据!AW648&lt;=6,(数据!AW648-1)*权重!AM$48,              IF(数据!AW648&lt;=10, 5*权重!AM$48+(数据!AW648-4)*权重!AM$50,                              5*权重!AM$48+4*权重!AM$50+(数据!AW648-10)*权重!AM$52              )  )</f>
        <v>4.95</v>
      </c>
      <c r="AX648" s="16">
        <f>IF( 数据!AX648&lt;=6,(数据!AX648-1)*权重!AN$48,              IF(数据!AX648&lt;=10, 5*权重!AN$48+(数据!AX648-4)*权重!AN$50,                              5*权重!AN$48+4*权重!AN$50+(数据!AX648-10)*权重!AN$52              )  )</f>
        <v>22.074999999999999</v>
      </c>
      <c r="AY648" s="8">
        <v>3</v>
      </c>
      <c r="AZ648" s="8">
        <v>3</v>
      </c>
      <c r="BA648" s="8">
        <v>3</v>
      </c>
      <c r="BB648" s="8">
        <v>3</v>
      </c>
      <c r="BC648" s="8">
        <v>1</v>
      </c>
      <c r="BD648" s="8">
        <v>2</v>
      </c>
      <c r="BE648" s="8">
        <v>3</v>
      </c>
      <c r="BF648" s="8">
        <v>1</v>
      </c>
      <c r="BG648" s="8">
        <v>2</v>
      </c>
      <c r="BH648" s="8">
        <v>2</v>
      </c>
      <c r="BI648" s="8">
        <v>3</v>
      </c>
      <c r="BJ648" s="8" t="s">
        <v>26</v>
      </c>
      <c r="BK648" s="8" t="s">
        <v>20</v>
      </c>
      <c r="BL648" s="8">
        <v>19</v>
      </c>
      <c r="BM648" s="8" t="s">
        <v>26</v>
      </c>
      <c r="BN648" s="8"/>
      <c r="BO648" s="8">
        <v>16</v>
      </c>
      <c r="BP648" s="34">
        <v>46568</v>
      </c>
      <c r="BQ648" s="8" t="s">
        <v>21</v>
      </c>
      <c r="BR648" s="8" t="s">
        <v>156</v>
      </c>
    </row>
    <row r="649" spans="1:70" ht="15.5" thickBot="1" x14ac:dyDescent="0.35">
      <c r="A649" s="8" t="s">
        <v>26</v>
      </c>
      <c r="B649" s="16">
        <f t="shared" si="24"/>
        <v>395.41749999999996</v>
      </c>
      <c r="C649" s="8" t="s">
        <v>1012</v>
      </c>
      <c r="D649" s="8" t="s">
        <v>154</v>
      </c>
      <c r="E649" s="33">
        <v>1</v>
      </c>
      <c r="F649" s="8">
        <v>0</v>
      </c>
      <c r="G649" s="8" t="s">
        <v>157</v>
      </c>
      <c r="H649" s="8" t="s">
        <v>1013</v>
      </c>
      <c r="I649" s="8">
        <v>24</v>
      </c>
      <c r="J649" s="8">
        <v>128</v>
      </c>
      <c r="K649" s="8">
        <v>135</v>
      </c>
      <c r="L649" s="16">
        <f>IF( 数据!L649&lt;=6,(数据!L649-1)*权重!B$48,              IF(数据!L649&lt;=12, 5*权重!B$48+(数据!L649-6)*权重!B$49,                              5*权重!B$48+6*权重!B$49+(数据!L649-12)*权重!B$51              )
 )</f>
        <v>3.0833333333333335</v>
      </c>
      <c r="M649" s="16">
        <f>IF( 数据!M649&lt;=6,(数据!M649-1)*权重!C$48,              IF(数据!M649&lt;=12, 5*权重!C$48+(数据!M649-6)*权重!C$49,                              5*权重!C$48+6*权重!C$49+(数据!M649-12)*权重!C$51              )
 )</f>
        <v>1.75</v>
      </c>
      <c r="N649" s="16">
        <f>IF( 数据!N649&lt;=6,(数据!N649-1)*权重!D$48,              IF(数据!N649&lt;=12, 5*权重!D$48+(数据!N649-6)*权重!D$49,                              5*权重!D$48+6*权重!D$49+(数据!N649-12)*权重!D$51              )
 )</f>
        <v>-1.4999999999999902E-2</v>
      </c>
      <c r="O649" s="16">
        <f>IF( 数据!O649&lt;=6,(数据!O649-1)*权重!E$48,              IF(数据!O649&lt;=12, 5*权重!E$48+(数据!O649-6)*权重!E$49,                              5*权重!E$48+6*权重!E$49+(数据!O649-12)*权重!E$51              )
 )</f>
        <v>0</v>
      </c>
      <c r="P649" s="16">
        <f>IF( 数据!P649&lt;=6,(数据!P649-1)*权重!F$48,              IF(数据!P649&lt;=12, 5*权重!F$48+(数据!P649-6)*权重!F$49,                              5*权重!F$48+6*权重!F$49+(数据!P649-12)*权重!F$51              )
 )</f>
        <v>-2.7333333333333329</v>
      </c>
      <c r="Q649" s="16">
        <f>IF( 数据!Q649&lt;=6,(数据!Q649-1)*权重!G$48,              IF(数据!Q649&lt;=12, 5*权重!G$48+(数据!Q649-6)*权重!G$49,                              5*权重!G$48+6*权重!G$49+(数据!Q649-12)*权重!G$51              )
 )</f>
        <v>0</v>
      </c>
      <c r="R649" s="16">
        <f>IF( 数据!R649&lt;=6,(数据!R649-1)*权重!H$48,              IF(数据!R649&lt;=12, 5*权重!H$48+(数据!R649-6)*权重!H$49,                              5*权重!H$48+6*权重!H$49+(数据!R649-12)*权重!H$51              )
 )</f>
        <v>0</v>
      </c>
      <c r="S649" s="16">
        <f>IF( 数据!S649&lt;=6,(数据!S649-1)*权重!I$48,              IF(数据!S649&lt;=12, 5*权重!I$48+(数据!S649-6)*权重!I$49,                              5*权重!I$48+6*权重!I$49+(数据!S649-12)*权重!I$51              )
 )</f>
        <v>17.933333333333334</v>
      </c>
      <c r="T649" s="16">
        <f>IF( 数据!T649&lt;=6,(数据!T649-1)*权重!J$48,              IF(数据!T649&lt;=12, 5*权重!J$48+(数据!T649-6)*权重!J$49,                              5*权重!J$48+6*权重!J$49+(数据!T649-12)*权重!J$51              )
 )</f>
        <v>1.0333333333333332</v>
      </c>
      <c r="U649" s="16">
        <f>IF( 数据!U649&lt;=6,(数据!U649-1)*权重!K$48,              IF(数据!U649&lt;=12, 5*权重!K$48+(数据!U649-6)*权重!K$49,                              5*权重!K$48+6*权重!K$49+(数据!U649-12)*权重!K$51              )
 )</f>
        <v>0</v>
      </c>
      <c r="V649" s="16">
        <f>IF( 数据!V649&lt;=6,(数据!V649-1)*权重!L$48,              IF(数据!V649&lt;=12, 5*权重!L$48+(数据!V649-6)*权重!L$49,                              5*权重!L$48+6*权重!L$49+(数据!V649-12)*权重!L$51              )
 )</f>
        <v>6.7666666666666675</v>
      </c>
      <c r="W649" s="16">
        <f>IF( 数据!W649&lt;=6,(数据!W649-1)*权重!M$48,              IF(数据!W649&lt;=12, 5*权重!M$48+(数据!W649-6)*权重!M$49,                              5*权重!M$48+6*权重!M$49+(数据!W649-12)*权重!M$51              )
 )</f>
        <v>-0.51666666666666661</v>
      </c>
      <c r="X649" s="16">
        <f>IF( 数据!X649&lt;=6,(数据!X649-1)*权重!N$48,              IF(数据!X649&lt;=12, 5*权重!N$48+(数据!X649-6)*权重!N$49,                              5*权重!N$48+6*权重!N$49+(数据!X649-12)*权重!N$51              )
 )</f>
        <v>1.9666666666666666</v>
      </c>
      <c r="Y649" s="16">
        <f>IF( 数据!Y649&lt;=6,(数据!Y649-1)*权重!O$48,              IF(数据!Y649&lt;=12, 5*权重!O$48+(数据!Y649-6)*权重!O$49,                              5*权重!O$48+6*权重!O$49+(数据!Y649-12)*权重!O$51              )
 )</f>
        <v>1.6166666666666667</v>
      </c>
      <c r="Z649" s="16">
        <f>IF( 数据!Z649&lt;=6,(数据!Z649-1)*权重!P$48,              IF(数据!Z649&lt;=10, 5*权重!P$48+(数据!Z649-4)*权重!P$50,                              5*权重!P$48+4*权重!P$50+(数据!Z649-10)*权重!P$52              )  )</f>
        <v>-1.25</v>
      </c>
      <c r="AA649" s="16">
        <f>IF( 数据!AA649&lt;=6,(数据!AA649-1)*权重!Q$48,              IF(数据!AA649&lt;=12, 5*权重!Q$48+(数据!AA649-6)*权重!Q$49,                              5*权重!Q$48+6*权重!Q$49+(数据!AA649-12)*权重!Q$51              )
 )</f>
        <v>4.5</v>
      </c>
      <c r="AB649" s="16">
        <f>IF( 数据!AB649&lt;=6,(数据!AB649-1)*权重!R$48,              IF(数据!AB649&lt;=10, 5*权重!R$48+(数据!AB649-4)*权重!R$50,                              5*权重!R$48+4*权重!R$50+(数据!AB649-10)*权重!R$52              )  )</f>
        <v>54.5</v>
      </c>
      <c r="AC649" s="16">
        <f>IF( 数据!AC649&lt;=6,(数据!AC649-1)*权重!S$48,              IF(数据!AC649&lt;=12, 5*权重!S$48+(数据!AC649-6)*权重!S$49,                              5*权重!S$48+6*权重!S$49+(数据!AC649-12)*权重!S$51              )
 )</f>
        <v>20.183333333333334</v>
      </c>
      <c r="AD649" s="16">
        <f>IF( 数据!AD649&lt;=6,(数据!AD649-1)*权重!T$48,              IF(数据!AD649&lt;=12, 5*权重!T$48+(数据!AD649-6)*权重!T$49,                              5*权重!T$48+6*权重!T$49+(数据!AD649-12)*权重!T$51              )
 )</f>
        <v>-0.83333333333333304</v>
      </c>
      <c r="AE649" s="16">
        <f>IF( 数据!AE649&lt;=6,(数据!AE649-1)*权重!U$48,              IF(数据!AE649&lt;=10, 5*权重!U$48+(数据!AE649-4)*权重!U$50,                              5*权重!U$48+4*权重!U$50+(数据!AE649-10)*权重!U$52              )  )</f>
        <v>-3.28</v>
      </c>
      <c r="AF649" s="16">
        <f>IF( 数据!AF649&lt;=6,(数据!AF649-1)*权重!V$48,              IF(数据!AF649&lt;=10, 5*权重!V$48+(数据!AF649-4)*权重!V$50,                              5*权重!V$48+4*权重!V$50+(数据!AF649-10)*权重!V$52              )  )</f>
        <v>5.4</v>
      </c>
      <c r="AG649" s="16">
        <f>IF( 数据!AG649&lt;=6,(数据!AG649-1)*权重!W$48,              IF(数据!AG649&lt;=12, 5*权重!W$48+(数据!AG649-6)*权重!W$49,                              5*权重!W$48+6*权重!W$49+(数据!AG649-12)*权重!W$51              )
 )</f>
        <v>3.3</v>
      </c>
      <c r="AH649" s="16">
        <f>IF( 数据!AH649&lt;=6,(数据!AH649-1)*权重!X$48,              IF(数据!AH649&lt;=10, 5*权重!X$48+(数据!AH649-4)*权重!X$50,                              5*权重!X$48+4*权重!X$50+(数据!AH649-10)*权重!X$52              )  )</f>
        <v>-0.27500000000000002</v>
      </c>
      <c r="AI649" s="16">
        <f>IF( 数据!AI649&lt;=6,(数据!AI649-1)*权重!Y$48,              IF(数据!AI649&lt;=12, 5*权重!Y$48+(数据!AI649-6)*权重!Y$49,                              5*权重!Y$48+6*权重!Y$49+(数据!AI649-12)*权重!Y$51              )
 )</f>
        <v>0.53333333333333333</v>
      </c>
      <c r="AJ649" s="16">
        <f>IF( 数据!AJ649&lt;=6,(数据!AJ649-1)*权重!Z$48,              IF(数据!AJ649&lt;=10, 5*权重!Z$48+(数据!AJ649-4)*权重!Z$50,                              5*权重!Z$48+4*权重!Z$50+(数据!AJ649-10)*权重!Z$52              )  )</f>
        <v>7.4875000000000007</v>
      </c>
      <c r="AK649" s="16">
        <f>IF( 数据!AK649&lt;=6,(数据!AK649-1)*权重!AA$48,              IF(数据!AK649&lt;=10, 5*权重!AA$48+(数据!AK649-4)*权重!AA$50,                              5*权重!AA$48+4*权重!AA$50+(数据!AK649-10)*权重!AA$52              )  )</f>
        <v>-1.625</v>
      </c>
      <c r="AL649" s="16">
        <f>IF( 数据!AL649&lt;=6,(数据!AL649-1)*权重!AB$48,              IF(数据!AL649&lt;=12, 5*权重!AB$48+(数据!AL649-6)*权重!AB$49,                              5*权重!AB$48+6*权重!AB$49+(数据!AL649-12)*权重!AB$51              )
 )</f>
        <v>11.716666666666665</v>
      </c>
      <c r="AM649" s="16">
        <f>IF( 数据!AM649&lt;=6,(数据!AM649-1)*权重!AC$48,              IF(数据!AM649&lt;=12, 5*权重!AC$48+(数据!AM649-6)*权重!AC$49,                              5*权重!AC$48+6*权重!AC$49+(数据!AM649-12)*权重!AC$51              )
 )</f>
        <v>8.3666666666666671</v>
      </c>
      <c r="AN649" s="16">
        <f>IF( 数据!AN649&lt;=6,(数据!AN649-1)*权重!AD$48,              IF(数据!AN649&lt;=12, 5*权重!AD$48+(数据!AN649-6)*权重!AD$49,                              5*权重!AD$48+6*权重!AD$49+(数据!AN649-12)*权重!AD$51              )
 )</f>
        <v>77.333333333333329</v>
      </c>
      <c r="AO649" s="16">
        <f>IF( 数据!AO649&lt;=6,(数据!AO649-1)*权重!AE$48,              IF(数据!AO649&lt;=12, 5*权重!AE$48+(数据!AO649-6)*权重!AE$49,                              5*权重!AE$48+6*权重!AE$49+(数据!AO649-12)*权重!AE$51              )
 )</f>
        <v>11.116666666666667</v>
      </c>
      <c r="AP649" s="16">
        <f>IF( 数据!AP649&lt;=6,(数据!AP649-1)*权重!AF$48,              IF(数据!AP649&lt;=12, 5*权重!AF$48+(数据!AP649-6)*权重!AF$49,                              5*权重!AF$48+6*权重!AF$49+(数据!AP649-12)*权重!AF$51              )
 )</f>
        <v>14.466666666666667</v>
      </c>
      <c r="AQ649" s="16">
        <f>IF( 数据!AQ649&lt;=6,(数据!AQ649-1)*权重!AG$48,              IF(数据!AQ649&lt;=12, 5*权重!AG$48+(数据!AQ649-6)*权重!AG$49,                              5*权重!AG$48+6*权重!AG$49+(数据!AQ649-12)*权重!AG$51              )
 )</f>
        <v>18.833333333333336</v>
      </c>
      <c r="AR649" s="16">
        <f>IF( 数据!AR649&lt;=6,(数据!AR649-1)*权重!AH$48,              IF(数据!AR649&lt;=12, 5*权重!AH$48+(数据!AR649-6)*权重!AH$49,                              5*权重!AH$48+6*权重!AH$49+(数据!AR649-12)*权重!AH$51              )
 )</f>
        <v>13.399999999999999</v>
      </c>
      <c r="AS649" s="16">
        <f>IF( 数据!AS649&lt;=6,(数据!AS649-1)*权重!AI$48,              IF(数据!AS649&lt;=12, 5*权重!AI$48+(数据!AS649-6)*权重!AI$49,                              5*权重!AI$48+6*权重!AI$49+(数据!AS649-12)*权重!AI$51              )
 )</f>
        <v>3.1333333333333337</v>
      </c>
      <c r="AT649" s="16">
        <f>IF( 数据!AT649&lt;=6,(数据!AT649-1)*权重!AJ$48,              IF(数据!AT649&lt;=12, 5*权重!AJ$48+(数据!AT649-6)*权重!AJ$49,                              5*权重!AJ$48+6*权重!AJ$49+(数据!AT649-12)*权重!AJ$51              )
 )</f>
        <v>76.75</v>
      </c>
      <c r="AU649" s="16">
        <f>IF( 数据!AU649&lt;=6,(数据!AU649-1)*权重!AK$48,              IF(数据!AU649&lt;=12, 5*权重!AK$48+(数据!AU649-6)*权重!AK$49,                              5*权重!AK$48+6*权重!AK$49+(数据!AU649-12)*权重!AK$51              )
 )</f>
        <v>14.2</v>
      </c>
      <c r="AV649" s="16">
        <f>IF( 数据!AV649&lt;=6,(数据!AV649-1)*权重!AL$48,              IF(数据!AV649&lt;=10, 5*权重!AL$48+(数据!AV649-4)*权重!AL$50,                              5*权重!AL$48+4*权重!AL$50+(数据!AV649-10)*权重!AL$52              )  )</f>
        <v>2.5499999999999998</v>
      </c>
      <c r="AW649" s="16">
        <f>IF( 数据!AW649&lt;=6,(数据!AW649-1)*权重!AM$48,              IF(数据!AW649&lt;=10, 5*权重!AM$48+(数据!AW649-4)*权重!AM$50,                              5*权重!AM$48+4*权重!AM$50+(数据!AW649-10)*权重!AM$52              )  )</f>
        <v>3.0750000000000002</v>
      </c>
      <c r="AX649" s="16">
        <f>IF( 数据!AX649&lt;=6,(数据!AX649-1)*权重!AN$48,              IF(数据!AX649&lt;=10, 5*权重!AN$48+(数据!AX649-4)*权重!AN$50,                              5*权重!AN$48+4*权重!AN$50+(数据!AX649-10)*权重!AN$52              )  )</f>
        <v>20.95</v>
      </c>
      <c r="AY649" s="8">
        <v>3</v>
      </c>
      <c r="AZ649" s="8">
        <v>3</v>
      </c>
      <c r="BA649" s="8">
        <v>1</v>
      </c>
      <c r="BB649" s="8">
        <v>2</v>
      </c>
      <c r="BC649" s="8">
        <v>3</v>
      </c>
      <c r="BD649" s="8">
        <v>2</v>
      </c>
      <c r="BE649" s="8">
        <v>4</v>
      </c>
      <c r="BF649" s="8">
        <v>3</v>
      </c>
      <c r="BG649" s="8">
        <v>1</v>
      </c>
      <c r="BH649" s="8">
        <v>3</v>
      </c>
      <c r="BI649" s="8">
        <v>2</v>
      </c>
      <c r="BJ649" s="8" t="s">
        <v>26</v>
      </c>
      <c r="BK649" s="8" t="s">
        <v>20</v>
      </c>
      <c r="BL649" s="8">
        <v>14</v>
      </c>
      <c r="BM649" s="8" t="s">
        <v>26</v>
      </c>
      <c r="BN649" s="8"/>
      <c r="BO649" s="8" t="s">
        <v>26</v>
      </c>
      <c r="BP649" s="34">
        <v>46934</v>
      </c>
      <c r="BQ649" s="8" t="s">
        <v>21</v>
      </c>
      <c r="BR649" s="8" t="s">
        <v>156</v>
      </c>
    </row>
    <row r="650" spans="1:70" ht="15.5" thickBot="1" x14ac:dyDescent="0.35">
      <c r="A650" s="8" t="s">
        <v>26</v>
      </c>
      <c r="B650" s="16">
        <f t="shared" si="24"/>
        <v>412.20666666666671</v>
      </c>
      <c r="C650" s="8" t="s">
        <v>1014</v>
      </c>
      <c r="D650" s="8" t="s">
        <v>154</v>
      </c>
      <c r="E650" s="33">
        <v>1</v>
      </c>
      <c r="F650" s="8">
        <v>0</v>
      </c>
      <c r="G650" s="8" t="s">
        <v>29</v>
      </c>
      <c r="H650" s="8" t="s">
        <v>235</v>
      </c>
      <c r="I650" s="8">
        <v>22</v>
      </c>
      <c r="J650" s="8">
        <v>126</v>
      </c>
      <c r="K650" s="8">
        <v>150</v>
      </c>
      <c r="L650" s="16">
        <f>IF( 数据!L650&lt;=6,(数据!L650-1)*权重!B$48,              IF(数据!L650&lt;=12, 5*权重!B$48+(数据!L650-6)*权重!B$49,                              5*权重!B$48+6*权重!B$49+(数据!L650-12)*权重!B$51              )
 )</f>
        <v>3.4666666666666668</v>
      </c>
      <c r="M650" s="16">
        <f>IF( 数据!M650&lt;=6,(数据!M650-1)*权重!C$48,              IF(数据!M650&lt;=12, 5*权重!C$48+(数据!M650-6)*权重!C$49,                              5*权重!C$48+6*权重!C$49+(数据!M650-12)*权重!C$51              )
 )</f>
        <v>0.90000000000000013</v>
      </c>
      <c r="N650" s="16">
        <f>IF( 数据!N650&lt;=6,(数据!N650-1)*权重!D$48,              IF(数据!N650&lt;=12, 5*权重!D$48+(数据!N650-6)*权重!D$49,                              5*权重!D$48+6*权重!D$49+(数据!N650-12)*权重!D$51              )
 )</f>
        <v>0.64</v>
      </c>
      <c r="O650" s="16">
        <f>IF( 数据!O650&lt;=6,(数据!O650-1)*权重!E$48,              IF(数据!O650&lt;=12, 5*权重!E$48+(数据!O650-6)*权重!E$49,                              5*权重!E$48+6*权重!E$49+(数据!O650-12)*权重!E$51              )
 )</f>
        <v>0</v>
      </c>
      <c r="P650" s="16">
        <f>IF( 数据!P650&lt;=6,(数据!P650-1)*权重!F$48,              IF(数据!P650&lt;=12, 5*权重!F$48+(数据!P650-6)*权重!F$49,                              5*权重!F$48+6*权重!F$49+(数据!P650-12)*权重!F$51              )
 )</f>
        <v>-2.3499999999999996</v>
      </c>
      <c r="Q650" s="16">
        <f>IF( 数据!Q650&lt;=6,(数据!Q650-1)*权重!G$48,              IF(数据!Q650&lt;=12, 5*权重!G$48+(数据!Q650-6)*权重!G$49,                              5*权重!G$48+6*权重!G$49+(数据!Q650-12)*权重!G$51              )
 )</f>
        <v>0</v>
      </c>
      <c r="R650" s="16">
        <f>IF( 数据!R650&lt;=6,(数据!R650-1)*权重!H$48,              IF(数据!R650&lt;=12, 5*权重!H$48+(数据!R650-6)*权重!H$49,                              5*权重!H$48+6*权重!H$49+(数据!R650-12)*权重!H$51              )
 )</f>
        <v>0</v>
      </c>
      <c r="S650" s="16">
        <f>IF( 数据!S650&lt;=6,(数据!S650-1)*权重!I$48,              IF(数据!S650&lt;=12, 5*权重!I$48+(数据!S650-6)*权重!I$49,                              5*权重!I$48+6*权重!I$49+(数据!S650-12)*权重!I$51              )
 )</f>
        <v>17.933333333333334</v>
      </c>
      <c r="T650" s="16">
        <f>IF( 数据!T650&lt;=6,(数据!T650-1)*权重!J$48,              IF(数据!T650&lt;=12, 5*权重!J$48+(数据!T650-6)*权重!J$49,                              5*权重!J$48+6*权重!J$49+(数据!T650-12)*权重!J$51              )
 )</f>
        <v>1.65</v>
      </c>
      <c r="U650" s="16">
        <f>IF( 数据!U650&lt;=6,(数据!U650-1)*权重!K$48,              IF(数据!U650&lt;=12, 5*权重!K$48+(数据!U650-6)*权重!K$49,                              5*权重!K$48+6*权重!K$49+(数据!U650-12)*权重!K$51              )
 )</f>
        <v>0</v>
      </c>
      <c r="V650" s="16">
        <f>IF( 数据!V650&lt;=6,(数据!V650-1)*权重!L$48,              IF(数据!V650&lt;=12, 5*权重!L$48+(数据!V650-6)*权重!L$49,                              5*权重!L$48+6*权重!L$49+(数据!V650-12)*权重!L$51              )
 )</f>
        <v>6.7666666666666675</v>
      </c>
      <c r="W650" s="16">
        <f>IF( 数据!W650&lt;=6,(数据!W650-1)*权重!M$48,              IF(数据!W650&lt;=12, 5*权重!M$48+(数据!W650-6)*权重!M$49,                              5*权重!M$48+6*权重!M$49+(数据!W650-12)*权重!M$51              )
 )</f>
        <v>0.76666666666666661</v>
      </c>
      <c r="X650" s="16">
        <f>IF( 数据!X650&lt;=6,(数据!X650-1)*权重!N$48,              IF(数据!X650&lt;=12, 5*权重!N$48+(数据!X650-6)*权重!N$49,                              5*权重!N$48+6*权重!N$49+(数据!X650-12)*权重!N$51              )
 )</f>
        <v>2.2999999999999998</v>
      </c>
      <c r="Y650" s="16">
        <f>IF( 数据!Y650&lt;=6,(数据!Y650-1)*权重!O$48,              IF(数据!Y650&lt;=12, 5*权重!O$48+(数据!Y650-6)*权重!O$49,                              5*权重!O$48+6*权重!O$49+(数据!Y650-12)*权重!O$51              )
 )</f>
        <v>1.5333333333333332</v>
      </c>
      <c r="Z650" s="16">
        <f>IF( 数据!Z650&lt;=6,(数据!Z650-1)*权重!P$48,              IF(数据!Z650&lt;=10, 5*权重!P$48+(数据!Z650-4)*权重!P$50,                              5*权重!P$48+4*权重!P$50+(数据!Z650-10)*权重!P$52              )  )</f>
        <v>-0.55000000000000027</v>
      </c>
      <c r="AA650" s="16">
        <f>IF( 数据!AA650&lt;=6,(数据!AA650-1)*权重!Q$48,              IF(数据!AA650&lt;=12, 5*权重!Q$48+(数据!AA650-6)*权重!Q$49,                              5*权重!Q$48+6*权重!Q$49+(数据!AA650-12)*权重!Q$51              )
 )</f>
        <v>6.6666666666666661</v>
      </c>
      <c r="AB650" s="16">
        <f>IF( 数据!AB650&lt;=6,(数据!AB650-1)*权重!R$48,              IF(数据!AB650&lt;=10, 5*权重!R$48+(数据!AB650-4)*权重!R$50,                              5*权重!R$48+4*权重!R$50+(数据!AB650-10)*权重!R$52              )  )</f>
        <v>57.5</v>
      </c>
      <c r="AC650" s="16">
        <f>IF( 数据!AC650&lt;=6,(数据!AC650-1)*权重!S$48,              IF(数据!AC650&lt;=12, 5*权重!S$48+(数据!AC650-6)*权重!S$49,                              5*权重!S$48+6*权重!S$49+(数据!AC650-12)*权重!S$51              )
 )</f>
        <v>18.75</v>
      </c>
      <c r="AD650" s="16">
        <f>IF( 数据!AD650&lt;=6,(数据!AD650-1)*权重!T$48,              IF(数据!AD650&lt;=12, 5*权重!T$48+(数据!AD650-6)*权重!T$49,                              5*权重!T$48+6*权重!T$49+(数据!AD650-12)*权重!T$51              )
 )</f>
        <v>-6.666666666666643E-2</v>
      </c>
      <c r="AE650" s="16">
        <f>IF( 数据!AE650&lt;=6,(数据!AE650-1)*权重!U$48,              IF(数据!AE650&lt;=10, 5*权重!U$48+(数据!AE650-4)*权重!U$50,                              5*权重!U$48+4*权重!U$50+(数据!AE650-10)*权重!U$52              )  )</f>
        <v>-4.0999999999999996</v>
      </c>
      <c r="AF650" s="16">
        <f>IF( 数据!AF650&lt;=6,(数据!AF650-1)*权重!V$48,              IF(数据!AF650&lt;=10, 5*权重!V$48+(数据!AF650-4)*权重!V$50,                              5*权重!V$48+4*权重!V$50+(数据!AF650-10)*权重!V$52              )  )</f>
        <v>7.8750000000000009</v>
      </c>
      <c r="AG650" s="16">
        <f>IF( 数据!AG650&lt;=6,(数据!AG650-1)*权重!W$48,              IF(数据!AG650&lt;=12, 5*权重!W$48+(数据!AG650-6)*权重!W$49,                              5*权重!W$48+6*权重!W$49+(数据!AG650-12)*权重!W$51              )
 )</f>
        <v>3.0999999999999996</v>
      </c>
      <c r="AH650" s="16">
        <f>IF( 数据!AH650&lt;=6,(数据!AH650-1)*权重!X$48,              IF(数据!AH650&lt;=10, 5*权重!X$48+(数据!AH650-4)*权重!X$50,                              5*权重!X$48+4*权重!X$50+(数据!AH650-10)*权重!X$52              )  )</f>
        <v>-0.27500000000000002</v>
      </c>
      <c r="AI650" s="16">
        <f>IF( 数据!AI650&lt;=6,(数据!AI650-1)*权重!Y$48,              IF(数据!AI650&lt;=12, 5*权重!Y$48+(数据!AI650-6)*权重!Y$49,                              5*权重!Y$48+6*权重!Y$49+(数据!AI650-12)*权重!Y$51              )
 )</f>
        <v>0</v>
      </c>
      <c r="AJ650" s="16">
        <f>IF( 数据!AJ650&lt;=6,(数据!AJ650-1)*权重!Z$48,              IF(数据!AJ650&lt;=10, 5*权重!Z$48+(数据!AJ650-4)*权重!Z$50,                              5*权重!Z$48+4*权重!Z$50+(数据!AJ650-10)*权重!Z$52              )  )</f>
        <v>8.0750000000000011</v>
      </c>
      <c r="AK650" s="16">
        <f>IF( 数据!AK650&lt;=6,(数据!AK650-1)*权重!AA$48,              IF(数据!AK650&lt;=10, 5*权重!AA$48+(数据!AK650-4)*权重!AA$50,                              5*权重!AA$48+4*权重!AA$50+(数据!AK650-10)*权重!AA$52              )  )</f>
        <v>-1.2750000000000001</v>
      </c>
      <c r="AL650" s="16">
        <f>IF( 数据!AL650&lt;=6,(数据!AL650-1)*权重!AB$48,              IF(数据!AL650&lt;=12, 5*权重!AB$48+(数据!AL650-6)*权重!AB$49,                              5*权重!AB$48+6*权重!AB$49+(数据!AL650-12)*权重!AB$51              )
 )</f>
        <v>13.5</v>
      </c>
      <c r="AM650" s="16">
        <f>IF( 数据!AM650&lt;=6,(数据!AM650-1)*权重!AC$48,              IF(数据!AM650&lt;=12, 5*权重!AC$48+(数据!AM650-6)*权重!AC$49,                              5*权重!AC$48+6*权重!AC$49+(数据!AM650-12)*权重!AC$51              )
 )</f>
        <v>8.5</v>
      </c>
      <c r="AN650" s="16">
        <f>IF( 数据!AN650&lt;=6,(数据!AN650-1)*权重!AD$48,              IF(数据!AN650&lt;=12, 5*权重!AD$48+(数据!AN650-6)*权重!AD$49,                              5*权重!AD$48+6*权重!AD$49+(数据!AN650-12)*权重!AD$51              )
 )</f>
        <v>72.604166666666671</v>
      </c>
      <c r="AO650" s="16">
        <f>IF( 数据!AO650&lt;=6,(数据!AO650-1)*权重!AE$48,              IF(数据!AO650&lt;=12, 5*权重!AE$48+(数据!AO650-6)*权重!AE$49,                              5*权重!AE$48+6*权重!AE$49+(数据!AO650-12)*权重!AE$51              )
 )</f>
        <v>11.116666666666667</v>
      </c>
      <c r="AP650" s="16">
        <f>IF( 数据!AP650&lt;=6,(数据!AP650-1)*权重!AF$48,              IF(数据!AP650&lt;=12, 5*权重!AF$48+(数据!AP650-6)*权重!AF$49,                              5*权重!AF$48+6*权重!AF$49+(数据!AP650-12)*权重!AF$51              )
 )</f>
        <v>17.366666666666667</v>
      </c>
      <c r="AQ650" s="16">
        <f>IF( 数据!AQ650&lt;=6,(数据!AQ650-1)*权重!AG$48,              IF(数据!AQ650&lt;=12, 5*权重!AG$48+(数据!AQ650-6)*权重!AG$49,                              5*权重!AG$48+6*权重!AG$49+(数据!AQ650-12)*权重!AG$51              )
 )</f>
        <v>19.866666666666667</v>
      </c>
      <c r="AR650" s="16">
        <f>IF( 数据!AR650&lt;=6,(数据!AR650-1)*权重!AH$48,              IF(数据!AR650&lt;=12, 5*权重!AH$48+(数据!AR650-6)*权重!AH$49,                              5*权重!AH$48+6*权重!AH$49+(数据!AR650-12)*权重!AH$51              )
 )</f>
        <v>14.566666666666665</v>
      </c>
      <c r="AS650" s="16">
        <f>IF( 数据!AS650&lt;=6,(数据!AS650-1)*权重!AI$48,              IF(数据!AS650&lt;=12, 5*权重!AI$48+(数据!AS650-6)*权重!AI$49,                              5*权重!AI$48+6*权重!AI$49+(数据!AS650-12)*权重!AI$51              )
 )</f>
        <v>4.416666666666667</v>
      </c>
      <c r="AT650" s="16">
        <f>IF( 数据!AT650&lt;=6,(数据!AT650-1)*权重!AJ$48,              IF(数据!AT650&lt;=12, 5*权重!AJ$48+(数据!AT650-6)*权重!AJ$49,                              5*权重!AJ$48+6*权重!AJ$49+(数据!AT650-12)*权重!AJ$51              )
 )</f>
        <v>76.75</v>
      </c>
      <c r="AU650" s="16">
        <f>IF( 数据!AU650&lt;=6,(数据!AU650-1)*权重!AK$48,              IF(数据!AU650&lt;=12, 5*权重!AK$48+(数据!AU650-6)*权重!AK$49,                              5*权重!AK$48+6*权重!AK$49+(数据!AU650-12)*权重!AK$51              )
 )</f>
        <v>14.799999999999999</v>
      </c>
      <c r="AV650" s="16">
        <f>IF( 数据!AV650&lt;=6,(数据!AV650-1)*权重!AL$48,              IF(数据!AV650&lt;=10, 5*权重!AL$48+(数据!AV650-4)*权重!AL$50,                              5*权重!AL$48+4*权重!AL$50+(数据!AV650-10)*权重!AL$52              )  )</f>
        <v>2.2999999999999998</v>
      </c>
      <c r="AW650" s="16">
        <f>IF( 数据!AW650&lt;=6,(数据!AW650-1)*权重!AM$48,              IF(数据!AW650&lt;=10, 5*权重!AM$48+(数据!AW650-4)*权重!AM$50,                              5*权重!AM$48+4*权重!AM$50+(数据!AW650-10)*权重!AM$52              )  )</f>
        <v>4.2</v>
      </c>
      <c r="AX650" s="16">
        <f>IF( 数据!AX650&lt;=6,(数据!AX650-1)*权重!AN$48,              IF(数据!AX650&lt;=10, 5*权重!AN$48+(数据!AX650-4)*权重!AN$50,                              5*权重!AN$48+4*权重!AN$50+(数据!AX650-10)*权重!AN$52              )  )</f>
        <v>22.912499999999998</v>
      </c>
      <c r="AY650" s="8">
        <v>1</v>
      </c>
      <c r="AZ650" s="8">
        <v>3</v>
      </c>
      <c r="BA650" s="8">
        <v>3</v>
      </c>
      <c r="BB650" s="8">
        <v>3</v>
      </c>
      <c r="BC650" s="8">
        <v>3</v>
      </c>
      <c r="BD650" s="8">
        <v>2</v>
      </c>
      <c r="BE650" s="8">
        <v>3</v>
      </c>
      <c r="BF650" s="8">
        <v>3</v>
      </c>
      <c r="BG650" s="8">
        <v>1</v>
      </c>
      <c r="BH650" s="8">
        <v>1</v>
      </c>
      <c r="BI650" s="8">
        <v>4</v>
      </c>
      <c r="BJ650" s="8" t="s">
        <v>26</v>
      </c>
      <c r="BK650" s="8" t="s">
        <v>20</v>
      </c>
      <c r="BL650" s="8">
        <v>12</v>
      </c>
      <c r="BM650" s="8" t="s">
        <v>26</v>
      </c>
      <c r="BN650" s="8"/>
      <c r="BO650" s="8">
        <v>2</v>
      </c>
      <c r="BP650" s="34">
        <v>46934</v>
      </c>
      <c r="BQ650" s="8" t="s">
        <v>21</v>
      </c>
      <c r="BR650" s="8" t="s">
        <v>156</v>
      </c>
    </row>
    <row r="651" spans="1:70" ht="15.5" thickBot="1" x14ac:dyDescent="0.35">
      <c r="A651" s="8" t="s">
        <v>26</v>
      </c>
      <c r="B651" s="16">
        <f t="shared" si="24"/>
        <v>379.26083333333332</v>
      </c>
      <c r="C651" s="8" t="s">
        <v>1015</v>
      </c>
      <c r="D651" s="8" t="s">
        <v>154</v>
      </c>
      <c r="E651" s="33">
        <v>1</v>
      </c>
      <c r="F651" s="8">
        <v>0</v>
      </c>
      <c r="G651" s="8" t="s">
        <v>157</v>
      </c>
      <c r="H651" s="8" t="s">
        <v>138</v>
      </c>
      <c r="I651" s="8">
        <v>26</v>
      </c>
      <c r="J651" s="8">
        <v>129</v>
      </c>
      <c r="K651" s="8">
        <v>140</v>
      </c>
      <c r="L651" s="16">
        <f>IF( 数据!L651&lt;=6,(数据!L651-1)*权重!B$48,              IF(数据!L651&lt;=12, 5*权重!B$48+(数据!L651-6)*权重!B$49,                              5*权重!B$48+6*权重!B$49+(数据!L651-12)*权重!B$51              )
 )</f>
        <v>3</v>
      </c>
      <c r="M651" s="16">
        <f>IF( 数据!M651&lt;=6,(数据!M651-1)*权重!C$48,              IF(数据!M651&lt;=12, 5*权重!C$48+(数据!M651-6)*权重!C$49,                              5*权重!C$48+6*权重!C$49+(数据!M651-12)*权重!C$51              )
 )</f>
        <v>0.90000000000000013</v>
      </c>
      <c r="N651" s="16">
        <f>IF( 数据!N651&lt;=6,(数据!N651-1)*权重!D$48,              IF(数据!N651&lt;=12, 5*权重!D$48+(数据!N651-6)*权重!D$49,                              5*权重!D$48+6*权重!D$49+(数据!N651-12)*权重!D$51              )
 )</f>
        <v>0.25666666666666671</v>
      </c>
      <c r="O651" s="16">
        <f>IF( 数据!O651&lt;=6,(数据!O651-1)*权重!E$48,              IF(数据!O651&lt;=12, 5*权重!E$48+(数据!O651-6)*权重!E$49,                              5*权重!E$48+6*权重!E$49+(数据!O651-12)*权重!E$51              )
 )</f>
        <v>0</v>
      </c>
      <c r="P651" s="16">
        <f>IF( 数据!P651&lt;=6,(数据!P651-1)*权重!F$48,              IF(数据!P651&lt;=12, 5*权重!F$48+(数据!P651-6)*权重!F$49,                              5*权重!F$48+6*权重!F$49+(数据!P651-12)*权重!F$51              )
 )</f>
        <v>-2.7333333333333329</v>
      </c>
      <c r="Q651" s="16">
        <f>IF( 数据!Q651&lt;=6,(数据!Q651-1)*权重!G$48,              IF(数据!Q651&lt;=12, 5*权重!G$48+(数据!Q651-6)*权重!G$49,                              5*权重!G$48+6*权重!G$49+(数据!Q651-12)*权重!G$51              )
 )</f>
        <v>0</v>
      </c>
      <c r="R651" s="16">
        <f>IF( 数据!R651&lt;=6,(数据!R651-1)*权重!H$48,              IF(数据!R651&lt;=12, 5*权重!H$48+(数据!R651-6)*权重!H$49,                              5*权重!H$48+6*权重!H$49+(数据!R651-12)*权重!H$51              )
 )</f>
        <v>0</v>
      </c>
      <c r="S651" s="16">
        <f>IF( 数据!S651&lt;=6,(数据!S651-1)*权重!I$48,              IF(数据!S651&lt;=12, 5*权重!I$48+(数据!S651-6)*权重!I$49,                              5*权重!I$48+6*权重!I$49+(数据!S651-12)*权重!I$51              )
 )</f>
        <v>15.2</v>
      </c>
      <c r="T651" s="16">
        <f>IF( 数据!T651&lt;=6,(数据!T651-1)*权重!J$48,              IF(数据!T651&lt;=12, 5*权重!J$48+(数据!T651-6)*权重!J$49,                              5*权重!J$48+6*权重!J$49+(数据!T651-12)*权重!J$51              )
 )</f>
        <v>1.65</v>
      </c>
      <c r="U651" s="16">
        <f>IF( 数据!U651&lt;=6,(数据!U651-1)*权重!K$48,              IF(数据!U651&lt;=12, 5*权重!K$48+(数据!U651-6)*权重!K$49,                              5*权重!K$48+6*权重!K$49+(数据!U651-12)*权重!K$51              )
 )</f>
        <v>0</v>
      </c>
      <c r="V651" s="16">
        <f>IF( 数据!V651&lt;=6,(数据!V651-1)*权重!L$48,              IF(数据!V651&lt;=12, 5*权重!L$48+(数据!V651-6)*权重!L$49,                              5*权重!L$48+6*权重!L$49+(数据!V651-12)*权重!L$51              )
 )</f>
        <v>8.8333333333333339</v>
      </c>
      <c r="W651" s="16">
        <f>IF( 数据!W651&lt;=6,(数据!W651-1)*权重!M$48,              IF(数据!W651&lt;=12, 5*权重!M$48+(数据!W651-6)*权重!M$49,                              5*权重!M$48+6*权重!M$49+(数据!W651-12)*权重!M$51              )
 )</f>
        <v>-0.5</v>
      </c>
      <c r="X651" s="16">
        <f>IF( 数据!X651&lt;=6,(数据!X651-1)*权重!N$48,              IF(数据!X651&lt;=12, 5*权重!N$48+(数据!X651-6)*权重!N$49,                              5*权重!N$48+6*权重!N$49+(数据!X651-12)*权重!N$51              )
 )</f>
        <v>1.7999999999999998</v>
      </c>
      <c r="Y651" s="16">
        <f>IF( 数据!Y651&lt;=6,(数据!Y651-1)*权重!O$48,              IF(数据!Y651&lt;=12, 5*权重!O$48+(数据!Y651-6)*权重!O$49,                              5*权重!O$48+6*权重!O$49+(数据!Y651-12)*权重!O$51              )
 )</f>
        <v>2.5333333333333332</v>
      </c>
      <c r="Z651" s="16">
        <f>IF( 数据!Z651&lt;=6,(数据!Z651-1)*权重!P$48,              IF(数据!Z651&lt;=10, 5*权重!P$48+(数据!Z651-4)*权重!P$50,                              5*权重!P$48+4*权重!P$50+(数据!Z651-10)*权重!P$52              )  )</f>
        <v>-1.25</v>
      </c>
      <c r="AA651" s="16">
        <f>IF( 数据!AA651&lt;=6,(数据!AA651-1)*权重!Q$48,              IF(数据!AA651&lt;=12, 5*权重!Q$48+(数据!AA651-6)*权重!Q$49,                              5*权重!Q$48+6*权重!Q$49+(数据!AA651-12)*权重!Q$51              )
 )</f>
        <v>6.2333333333333325</v>
      </c>
      <c r="AB651" s="16">
        <f>IF( 数据!AB651&lt;=6,(数据!AB651-1)*权重!R$48,              IF(数据!AB651&lt;=10, 5*权重!R$48+(数据!AB651-4)*权重!R$50,                              5*权重!R$48+4*权重!R$50+(数据!AB651-10)*权重!R$52              )  )</f>
        <v>53.75</v>
      </c>
      <c r="AC651" s="16">
        <f>IF( 数据!AC651&lt;=6,(数据!AC651-1)*权重!S$48,              IF(数据!AC651&lt;=12, 5*权重!S$48+(数据!AC651-6)*权重!S$49,                              5*权重!S$48+6*权重!S$49+(数据!AC651-12)*权重!S$51              )
 )</f>
        <v>19.5</v>
      </c>
      <c r="AD651" s="16">
        <f>IF( 数据!AD651&lt;=6,(数据!AD651-1)*权重!T$48,              IF(数据!AD651&lt;=12, 5*权重!T$48+(数据!AD651-6)*权重!T$49,                              5*权重!T$48+6*权重!T$49+(数据!AD651-12)*权重!T$51              )
 )</f>
        <v>-6.666666666666643E-2</v>
      </c>
      <c r="AE651" s="16">
        <f>IF( 数据!AE651&lt;=6,(数据!AE651-1)*权重!U$48,              IF(数据!AE651&lt;=10, 5*权重!U$48+(数据!AE651-4)*权重!U$50,                              5*权重!U$48+4*权重!U$50+(数据!AE651-10)*权重!U$52              )  )</f>
        <v>-2.5999999999999996</v>
      </c>
      <c r="AF651" s="16">
        <f>IF( 数据!AF651&lt;=6,(数据!AF651-1)*权重!V$48,              IF(数据!AF651&lt;=10, 5*权重!V$48+(数据!AF651-4)*权重!V$50,                              5*权重!V$48+4*权重!V$50+(数据!AF651-10)*权重!V$52              )  )</f>
        <v>6.5625000000000009</v>
      </c>
      <c r="AG651" s="16">
        <f>IF( 数据!AG651&lt;=6,(数据!AG651-1)*权重!W$48,              IF(数据!AG651&lt;=12, 5*权重!W$48+(数据!AG651-6)*权重!W$49,                              5*权重!W$48+6*权重!W$49+(数据!AG651-12)*权重!W$51              )
 )</f>
        <v>3.4999999999999996</v>
      </c>
      <c r="AH651" s="16">
        <f>IF( 数据!AH651&lt;=6,(数据!AH651-1)*权重!X$48,              IF(数据!AH651&lt;=10, 5*权重!X$48+(数据!AH651-4)*权重!X$50,                              5*权重!X$48+4*权重!X$50+(数据!AH651-10)*权重!X$52              )  )</f>
        <v>-0.27500000000000002</v>
      </c>
      <c r="AI651" s="16">
        <f>IF( 数据!AI651&lt;=6,(数据!AI651-1)*权重!Y$48,              IF(数据!AI651&lt;=12, 5*权重!Y$48+(数据!AI651-6)*权重!Y$49,                              5*权重!Y$48+6*权重!Y$49+(数据!AI651-12)*权重!Y$51              )
 )</f>
        <v>0.26666666666666666</v>
      </c>
      <c r="AJ651" s="16">
        <f>IF( 数据!AJ651&lt;=6,(数据!AJ651-1)*权重!Z$48,              IF(数据!AJ651&lt;=10, 5*权重!Z$48+(数据!AJ651-4)*权重!Z$50,                              5*权重!Z$48+4*权重!Z$50+(数据!AJ651-10)*权重!Z$52              )  )</f>
        <v>10.425000000000001</v>
      </c>
      <c r="AK651" s="16">
        <f>IF( 数据!AK651&lt;=6,(数据!AK651-1)*权重!AA$48,              IF(数据!AK651&lt;=10, 5*权重!AA$48+(数据!AK651-4)*权重!AA$50,                              5*权重!AA$48+4*权重!AA$50+(数据!AK651-10)*权重!AA$52              )  )</f>
        <v>-2.6000000000000005</v>
      </c>
      <c r="AL651" s="16">
        <f>IF( 数据!AL651&lt;=6,(数据!AL651-1)*权重!AB$48,              IF(数据!AL651&lt;=12, 5*权重!AB$48+(数据!AL651-6)*权重!AB$49,                              5*权重!AB$48+6*权重!AB$49+(数据!AL651-12)*权重!AB$51              )
 )</f>
        <v>13.5</v>
      </c>
      <c r="AM651" s="16">
        <f>IF( 数据!AM651&lt;=6,(数据!AM651-1)*权重!AC$48,              IF(数据!AM651&lt;=12, 5*权重!AC$48+(数据!AM651-6)*权重!AC$49,                              5*权重!AC$48+6*权重!AC$49+(数据!AM651-12)*权重!AC$51              )
 )</f>
        <v>9.2333333333333343</v>
      </c>
      <c r="AN651" s="16">
        <f>IF( 数据!AN651&lt;=6,(数据!AN651-1)*权重!AD$48,              IF(数据!AN651&lt;=12, 5*权重!AD$48+(数据!AN651-6)*权重!AD$49,                              5*权重!AD$48+6*权重!AD$49+(数据!AN651-12)*权重!AD$51              )
 )</f>
        <v>60.666666666666664</v>
      </c>
      <c r="AO651" s="16">
        <f>IF( 数据!AO651&lt;=6,(数据!AO651-1)*权重!AE$48,              IF(数据!AO651&lt;=12, 5*权重!AE$48+(数据!AO651-6)*权重!AE$49,                              5*权重!AE$48+6*权重!AE$49+(数据!AO651-12)*权重!AE$51              )
 )</f>
        <v>17.7</v>
      </c>
      <c r="AP651" s="16">
        <f>IF( 数据!AP651&lt;=6,(数据!AP651-1)*权重!AF$48,              IF(数据!AP651&lt;=12, 5*权重!AF$48+(数据!AP651-6)*权重!AF$49,                              5*权重!AF$48+6*权重!AF$49+(数据!AP651-12)*权重!AF$51              )
 )</f>
        <v>15.433333333333334</v>
      </c>
      <c r="AQ651" s="16">
        <f>IF( 数据!AQ651&lt;=6,(数据!AQ651-1)*权重!AG$48,              IF(数据!AQ651&lt;=12, 5*权重!AG$48+(数据!AQ651-6)*权重!AG$49,                              5*权重!AG$48+6*权重!AG$49+(数据!AQ651-12)*权重!AG$51              )
 )</f>
        <v>16.133333333333333</v>
      </c>
      <c r="AR651" s="16">
        <f>IF( 数据!AR651&lt;=6,(数据!AR651-1)*权重!AH$48,              IF(数据!AR651&lt;=12, 5*权重!AH$48+(数据!AR651-6)*权重!AH$49,                              5*权重!AH$48+6*权重!AH$49+(数据!AR651-12)*权重!AH$51              )
 )</f>
        <v>14.566666666666665</v>
      </c>
      <c r="AS651" s="16">
        <f>IF( 数据!AS651&lt;=6,(数据!AS651-1)*权重!AI$48,              IF(数据!AS651&lt;=12, 5*权重!AI$48+(数据!AS651-6)*权重!AI$49,                              5*权重!AI$48+6*权重!AI$49+(数据!AS651-12)*权重!AI$51              )
 )</f>
        <v>5.7000000000000011</v>
      </c>
      <c r="AT651" s="16">
        <f>IF( 数据!AT651&lt;=6,(数据!AT651-1)*权重!AJ$48,              IF(数据!AT651&lt;=12, 5*权重!AJ$48+(数据!AT651-6)*权重!AJ$49,                              5*权重!AJ$48+6*权重!AJ$49+(数据!AT651-12)*权重!AJ$51              )
 )</f>
        <v>60.770833333333343</v>
      </c>
      <c r="AU651" s="16">
        <f>IF( 数据!AU651&lt;=6,(数据!AU651-1)*权重!AK$48,              IF(数据!AU651&lt;=12, 5*权重!AK$48+(数据!AU651-6)*权重!AK$49,                              5*权重!AK$48+6*权重!AK$49+(数据!AU651-12)*权重!AK$51              )
 )</f>
        <v>10.833333333333332</v>
      </c>
      <c r="AV651" s="16">
        <f>IF( 数据!AV651&lt;=6,(数据!AV651-1)*权重!AL$48,              IF(数据!AV651&lt;=10, 5*权重!AL$48+(数据!AV651-4)*权重!AL$50,                              5*权重!AL$48+4*权重!AL$50+(数据!AV651-10)*权重!AL$52              )  )</f>
        <v>2.2999999999999998</v>
      </c>
      <c r="AW651" s="16">
        <f>IF( 数据!AW651&lt;=6,(数据!AW651-1)*权重!AM$48,              IF(数据!AW651&lt;=10, 5*权重!AM$48+(数据!AW651-4)*权重!AM$50,                              5*权重!AM$48+4*权重!AM$50+(数据!AW651-10)*权重!AM$52              )  )</f>
        <v>3.45</v>
      </c>
      <c r="AX651" s="16">
        <f>IF( 数据!AX651&lt;=6,(数据!AX651-1)*权重!AN$48,              IF(数据!AX651&lt;=10, 5*权重!AN$48+(数据!AX651-4)*权重!AN$50,                              5*权重!AN$48+4*权重!AN$50+(数据!AX651-10)*权重!AN$52              )  )</f>
        <v>24.587499999999999</v>
      </c>
      <c r="AY651" s="8">
        <v>3</v>
      </c>
      <c r="AZ651" s="8">
        <v>2</v>
      </c>
      <c r="BA651" s="8">
        <v>2</v>
      </c>
      <c r="BB651" s="8">
        <v>2</v>
      </c>
      <c r="BC651" s="8">
        <v>4</v>
      </c>
      <c r="BD651" s="8">
        <v>3</v>
      </c>
      <c r="BE651" s="8">
        <v>1</v>
      </c>
      <c r="BF651" s="8">
        <v>3</v>
      </c>
      <c r="BG651" s="8">
        <v>2</v>
      </c>
      <c r="BH651" s="8">
        <v>1</v>
      </c>
      <c r="BI651" s="8">
        <v>1</v>
      </c>
      <c r="BJ651" s="8" t="s">
        <v>26</v>
      </c>
      <c r="BK651" s="8" t="s">
        <v>20</v>
      </c>
      <c r="BL651" s="8">
        <v>16</v>
      </c>
      <c r="BM651" s="8" t="s">
        <v>26</v>
      </c>
      <c r="BN651" s="8"/>
      <c r="BO651" s="8">
        <v>58</v>
      </c>
      <c r="BP651" s="34">
        <v>47299</v>
      </c>
      <c r="BQ651" s="8" t="s">
        <v>21</v>
      </c>
      <c r="BR651" s="8" t="s">
        <v>156</v>
      </c>
    </row>
    <row r="652" spans="1:70" x14ac:dyDescent="0.3">
      <c r="A652" s="48" t="s">
        <v>1016</v>
      </c>
    </row>
    <row r="653" spans="1:70" ht="14.5" thickBot="1" x14ac:dyDescent="0.35">
      <c r="A653" s="7" t="s">
        <v>0</v>
      </c>
      <c r="B653" s="7"/>
      <c r="C653" s="7" t="s">
        <v>2</v>
      </c>
      <c r="D653" s="7" t="s">
        <v>3</v>
      </c>
      <c r="E653" s="7"/>
      <c r="F653" s="7" t="s">
        <v>14</v>
      </c>
      <c r="G653" s="7" t="s">
        <v>12</v>
      </c>
      <c r="H653" s="7" t="s">
        <v>1</v>
      </c>
      <c r="I653" s="7" t="s">
        <v>4</v>
      </c>
      <c r="J653" s="7" t="s">
        <v>5</v>
      </c>
      <c r="K653" s="7" t="s">
        <v>329</v>
      </c>
      <c r="L653" s="7" t="s">
        <v>34</v>
      </c>
      <c r="M653" s="7" t="s">
        <v>35</v>
      </c>
      <c r="N653" s="7" t="s">
        <v>36</v>
      </c>
      <c r="O653" s="7" t="s">
        <v>37</v>
      </c>
      <c r="P653" s="7" t="s">
        <v>38</v>
      </c>
      <c r="Q653" s="7" t="s">
        <v>39</v>
      </c>
      <c r="R653" s="7" t="s">
        <v>40</v>
      </c>
      <c r="S653" s="7" t="s">
        <v>9</v>
      </c>
      <c r="T653" s="7" t="s">
        <v>41</v>
      </c>
      <c r="U653" s="7" t="s">
        <v>42</v>
      </c>
      <c r="V653" s="7" t="s">
        <v>43</v>
      </c>
      <c r="W653" s="7" t="s">
        <v>44</v>
      </c>
      <c r="X653" s="7" t="s">
        <v>45</v>
      </c>
      <c r="Y653" s="7" t="s">
        <v>46</v>
      </c>
      <c r="Z653" s="7" t="s">
        <v>47</v>
      </c>
      <c r="AA653" s="7" t="s">
        <v>1</v>
      </c>
      <c r="AB653" s="7" t="s">
        <v>10</v>
      </c>
      <c r="AC653" s="7" t="s">
        <v>48</v>
      </c>
      <c r="AD653" s="7" t="s">
        <v>49</v>
      </c>
      <c r="AE653" s="7" t="s">
        <v>50</v>
      </c>
      <c r="AF653" s="7" t="s">
        <v>51</v>
      </c>
      <c r="AG653" s="7" t="s">
        <v>52</v>
      </c>
      <c r="AH653" s="7" t="s">
        <v>53</v>
      </c>
      <c r="AI653" s="7" t="s">
        <v>54</v>
      </c>
      <c r="AJ653" s="7" t="s">
        <v>55</v>
      </c>
      <c r="AK653" s="7" t="s">
        <v>56</v>
      </c>
      <c r="AL653" s="7" t="s">
        <v>57</v>
      </c>
      <c r="AM653" s="7" t="s">
        <v>58</v>
      </c>
      <c r="AN653" s="7" t="s">
        <v>7</v>
      </c>
      <c r="AO653" s="7" t="s">
        <v>8</v>
      </c>
      <c r="AP653" s="7" t="s">
        <v>59</v>
      </c>
      <c r="AQ653" s="7" t="s">
        <v>60</v>
      </c>
      <c r="AR653" s="7" t="s">
        <v>61</v>
      </c>
      <c r="AS653" s="7" t="s">
        <v>62</v>
      </c>
      <c r="AT653" s="7" t="s">
        <v>6</v>
      </c>
      <c r="AU653" s="7" t="s">
        <v>63</v>
      </c>
      <c r="AV653" s="7" t="s">
        <v>213</v>
      </c>
      <c r="AW653" s="7" t="s">
        <v>214</v>
      </c>
      <c r="AX653" s="7" t="s">
        <v>215</v>
      </c>
      <c r="AY653" s="7" t="s">
        <v>140</v>
      </c>
      <c r="AZ653" s="7" t="s">
        <v>141</v>
      </c>
      <c r="BA653" s="7" t="s">
        <v>142</v>
      </c>
      <c r="BB653" s="7" t="s">
        <v>143</v>
      </c>
      <c r="BC653" s="7" t="s">
        <v>144</v>
      </c>
      <c r="BD653" s="7" t="s">
        <v>145</v>
      </c>
      <c r="BE653" s="7" t="s">
        <v>146</v>
      </c>
      <c r="BF653" s="7" t="s">
        <v>147</v>
      </c>
      <c r="BG653" s="7" t="s">
        <v>148</v>
      </c>
      <c r="BH653" s="7" t="s">
        <v>149</v>
      </c>
      <c r="BI653" s="7" t="s">
        <v>150</v>
      </c>
      <c r="BJ653" s="7" t="s">
        <v>18</v>
      </c>
      <c r="BK653" s="7" t="s">
        <v>16</v>
      </c>
      <c r="BL653" s="7" t="s">
        <v>11</v>
      </c>
      <c r="BM653" s="7" t="s">
        <v>13</v>
      </c>
      <c r="BN653" s="7" t="s">
        <v>17</v>
      </c>
      <c r="BO653" s="7" t="s">
        <v>151</v>
      </c>
      <c r="BP653" s="7" t="s">
        <v>15</v>
      </c>
      <c r="BQ653" s="7" t="s">
        <v>152</v>
      </c>
      <c r="BR653" s="7" t="s">
        <v>153</v>
      </c>
    </row>
    <row r="654" spans="1:70" ht="15.5" thickBot="1" x14ac:dyDescent="0.35">
      <c r="A654" s="8" t="s">
        <v>26</v>
      </c>
      <c r="B654" s="16">
        <f t="shared" ref="B654:B677" si="25">SUM(L654:AX654)</f>
        <v>392.88666666666666</v>
      </c>
      <c r="C654" s="8" t="s">
        <v>1017</v>
      </c>
      <c r="D654" s="8" t="s">
        <v>154</v>
      </c>
      <c r="E654" s="33">
        <v>1</v>
      </c>
      <c r="F654" s="8">
        <v>0</v>
      </c>
      <c r="G654" s="8" t="s">
        <v>239</v>
      </c>
      <c r="H654" s="8" t="s">
        <v>397</v>
      </c>
      <c r="I654" s="8">
        <v>36</v>
      </c>
      <c r="J654" s="8">
        <v>129</v>
      </c>
      <c r="K654" s="8">
        <v>153</v>
      </c>
      <c r="L654" s="16">
        <f>IF( 数据!L654&lt;=6,(数据!L654-1)*权重!B$48,              IF(数据!L654&lt;=12, 5*权重!B$48+(数据!L654-6)*权重!B$49,                              5*权重!B$48+6*权重!B$49+(数据!L654-12)*权重!B$51              )
 )</f>
        <v>3</v>
      </c>
      <c r="M654" s="16">
        <f>IF( 数据!M654&lt;=6,(数据!M654-1)*权重!C$48,              IF(数据!M654&lt;=12, 5*权重!C$48+(数据!M654-6)*权重!C$49,                              5*权重!C$48+6*权重!C$49+(数据!M654-12)*权重!C$51              )
 )</f>
        <v>0.90000000000000013</v>
      </c>
      <c r="N654" s="16">
        <f>IF( 数据!N654&lt;=6,(数据!N654-1)*权重!D$48,              IF(数据!N654&lt;=12, 5*权重!D$48+(数据!N654-6)*权重!D$49,                              5*权重!D$48+6*权重!D$49+(数据!N654-12)*权重!D$51              )
 )</f>
        <v>-0.82999999999999985</v>
      </c>
      <c r="O654" s="16">
        <f>IF( 数据!O654&lt;=6,(数据!O654-1)*权重!E$48,              IF(数据!O654&lt;=12, 5*权重!E$48+(数据!O654-6)*权重!E$49,                              5*权重!E$48+6*权重!E$49+(数据!O654-12)*权重!E$51              )
 )</f>
        <v>0</v>
      </c>
      <c r="P654" s="16">
        <f>IF( 数据!P654&lt;=6,(数据!P654-1)*权重!F$48,              IF(数据!P654&lt;=12, 5*权重!F$48+(数据!P654-6)*权重!F$49,                              5*权重!F$48+6*权重!F$49+(数据!P654-12)*权重!F$51              )
 )</f>
        <v>-3.4999999999999996</v>
      </c>
      <c r="Q654" s="16">
        <f>IF( 数据!Q654&lt;=6,(数据!Q654-1)*权重!G$48,              IF(数据!Q654&lt;=12, 5*权重!G$48+(数据!Q654-6)*权重!G$49,                              5*权重!G$48+6*权重!G$49+(数据!Q654-12)*权重!G$51              )
 )</f>
        <v>0</v>
      </c>
      <c r="R654" s="16">
        <f>IF( 数据!R654&lt;=6,(数据!R654-1)*权重!H$48,              IF(数据!R654&lt;=12, 5*权重!H$48+(数据!R654-6)*权重!H$49,                              5*权重!H$48+6*权重!H$49+(数据!R654-12)*权重!H$51              )
 )</f>
        <v>0</v>
      </c>
      <c r="S654" s="16">
        <f>IF( 数据!S654&lt;=6,(数据!S654-1)*权重!I$48,              IF(数据!S654&lt;=12, 5*权重!I$48+(数据!S654-6)*权重!I$49,                              5*权重!I$48+6*权重!I$49+(数据!S654-12)*权重!I$51              )
 )</f>
        <v>13.666666666666666</v>
      </c>
      <c r="T654" s="16">
        <f>IF( 数据!T654&lt;=6,(数据!T654-1)*权重!J$48,              IF(数据!T654&lt;=12, 5*权重!J$48+(数据!T654-6)*权重!J$49,                              5*权重!J$48+6*权重!J$49+(数据!T654-12)*权重!J$51              )
 )</f>
        <v>1.2999999999999998</v>
      </c>
      <c r="U654" s="16">
        <f>IF( 数据!U654&lt;=6,(数据!U654-1)*权重!K$48,              IF(数据!U654&lt;=12, 5*权重!K$48+(数据!U654-6)*权重!K$49,                              5*权重!K$48+6*权重!K$49+(数据!U654-12)*权重!K$51              )
 )</f>
        <v>0</v>
      </c>
      <c r="V654" s="16">
        <f>IF( 数据!V654&lt;=6,(数据!V654-1)*权重!L$48,              IF(数据!V654&lt;=12, 5*权重!L$48+(数据!V654-6)*权重!L$49,                              5*权重!L$48+6*权重!L$49+(数据!V654-12)*权重!L$51              )
 )</f>
        <v>7.5000000000000009</v>
      </c>
      <c r="W654" s="16">
        <f>IF( 数据!W654&lt;=6,(数据!W654-1)*权重!M$48,              IF(数据!W654&lt;=12, 5*权重!M$48+(数据!W654-6)*权重!M$49,                              5*权重!M$48+6*权重!M$49+(数据!W654-12)*权重!M$51              )
 )</f>
        <v>-0.5</v>
      </c>
      <c r="X654" s="16">
        <f>IF( 数据!X654&lt;=6,(数据!X654-1)*权重!N$48,              IF(数据!X654&lt;=12, 5*权重!N$48+(数据!X654-6)*权重!N$49,                              5*权重!N$48+6*权重!N$49+(数据!X654-12)*权重!N$51              )
 )</f>
        <v>2.7333333333333329</v>
      </c>
      <c r="Y654" s="16">
        <f>IF( 数据!Y654&lt;=6,(数据!Y654-1)*权重!O$48,              IF(数据!Y654&lt;=12, 5*权重!O$48+(数据!Y654-6)*权重!O$49,                              5*权重!O$48+6*权重!O$49+(数据!Y654-12)*权重!O$51              )
 )</f>
        <v>2.5333333333333332</v>
      </c>
      <c r="Z654" s="16">
        <f>IF( 数据!Z654&lt;=6,(数据!Z654-1)*权重!P$48,              IF(数据!Z654&lt;=10, 5*权重!P$48+(数据!Z654-4)*权重!P$50,                              5*权重!P$48+4*权重!P$50+(数据!Z654-10)*权重!P$52              )  )</f>
        <v>-1.425</v>
      </c>
      <c r="AA654" s="16">
        <f>IF( 数据!AA654&lt;=6,(数据!AA654-1)*权重!Q$48,              IF(数据!AA654&lt;=12, 5*权重!Q$48+(数据!AA654-6)*权重!Q$49,                              5*权重!Q$48+6*权重!Q$49+(数据!AA654-12)*权重!Q$51              )
 )</f>
        <v>5.833333333333333</v>
      </c>
      <c r="AB654" s="16">
        <f>IF( 数据!AB654&lt;=6,(数据!AB654-1)*权重!R$48,              IF(数据!AB654&lt;=10, 5*权重!R$48+(数据!AB654-4)*权重!R$50,                              5*权重!R$48+4*权重!R$50+(数据!AB654-10)*权重!R$52              )  )</f>
        <v>56.75</v>
      </c>
      <c r="AC654" s="16">
        <f>IF( 数据!AC654&lt;=6,(数据!AC654-1)*权重!S$48,              IF(数据!AC654&lt;=12, 5*权重!S$48+(数据!AC654-6)*权重!S$49,                              5*权重!S$48+6*权重!S$49+(数据!AC654-12)*权重!S$51              )
 )</f>
        <v>20.866666666666667</v>
      </c>
      <c r="AD654" s="16">
        <f>IF( 数据!AD654&lt;=6,(数据!AD654-1)*权重!T$48,              IF(数据!AD654&lt;=12, 5*权重!T$48+(数据!AD654-6)*权重!T$49,                              5*权重!T$48+6*权重!T$49+(数据!AD654-12)*权重!T$51              )
 )</f>
        <v>-0.86666666666666625</v>
      </c>
      <c r="AE654" s="16">
        <f>IF( 数据!AE654&lt;=6,(数据!AE654-1)*权重!U$48,              IF(数据!AE654&lt;=10, 5*权重!U$48+(数据!AE654-4)*权重!U$50,                              5*权重!U$48+4*权重!U$50+(数据!AE654-10)*权重!U$52              )  )</f>
        <v>-0.19999999999999929</v>
      </c>
      <c r="AF654" s="16">
        <f>IF( 数据!AF654&lt;=6,(数据!AF654-1)*权重!V$48,              IF(数据!AF654&lt;=10, 5*权重!V$48+(数据!AF654-4)*权重!V$50,                              5*权重!V$48+4*权重!V$50+(数据!AF654-10)*权重!V$52              )  )</f>
        <v>7.6125000000000007</v>
      </c>
      <c r="AG654" s="16">
        <f>IF( 数据!AG654&lt;=6,(数据!AG654-1)*权重!W$48,              IF(数据!AG654&lt;=12, 5*权重!W$48+(数据!AG654-6)*权重!W$49,                              5*权重!W$48+6*权重!W$49+(数据!AG654-12)*权重!W$51              )
 )</f>
        <v>5.05</v>
      </c>
      <c r="AH654" s="16">
        <f>IF( 数据!AH654&lt;=6,(数据!AH654-1)*权重!X$48,              IF(数据!AH654&lt;=10, 5*权重!X$48+(数据!AH654-4)*权重!X$50,                              5*权重!X$48+4*权重!X$50+(数据!AH654-10)*权重!X$52              )  )</f>
        <v>6.25E-2</v>
      </c>
      <c r="AI654" s="16">
        <f>IF( 数据!AI654&lt;=6,(数据!AI654-1)*权重!Y$48,              IF(数据!AI654&lt;=12, 5*权重!Y$48+(数据!AI654-6)*权重!Y$49,                              5*权重!Y$48+6*权重!Y$49+(数据!AI654-12)*权重!Y$51              )
 )</f>
        <v>0.26666666666666666</v>
      </c>
      <c r="AJ654" s="16">
        <f>IF( 数据!AJ654&lt;=6,(数据!AJ654-1)*权重!Z$48,              IF(数据!AJ654&lt;=10, 5*权重!Z$48+(数据!AJ654-4)*权重!Z$50,                              5*权重!Z$48+4*权重!Z$50+(数据!AJ654-10)*权重!Z$52              )  )</f>
        <v>11.600000000000001</v>
      </c>
      <c r="AK654" s="16">
        <f>IF( 数据!AK654&lt;=6,(数据!AK654-1)*权重!AA$48,              IF(数据!AK654&lt;=10, 5*权重!AA$48+(数据!AK654-4)*权重!AA$50,                              5*权重!AA$48+4*权重!AA$50+(数据!AK654-10)*权重!AA$52              )  )</f>
        <v>-0.92500000000000004</v>
      </c>
      <c r="AL654" s="16">
        <f>IF( 数据!AL654&lt;=6,(数据!AL654-1)*权重!AB$48,              IF(数据!AL654&lt;=12, 5*权重!AB$48+(数据!AL654-6)*权重!AB$49,                              5*权重!AB$48+6*权重!AB$49+(数据!AL654-12)*权重!AB$51              )
 )</f>
        <v>14.4</v>
      </c>
      <c r="AM654" s="16">
        <f>IF( 数据!AM654&lt;=6,(数据!AM654-1)*权重!AC$48,              IF(数据!AM654&lt;=12, 5*权重!AC$48+(数据!AM654-6)*权重!AC$49,                              5*权重!AC$48+6*权重!AC$49+(数据!AM654-12)*权重!AC$51              )
 )</f>
        <v>8.8666666666666671</v>
      </c>
      <c r="AN654" s="16">
        <f>IF( 数据!AN654&lt;=6,(数据!AN654-1)*权重!AD$48,              IF(数据!AN654&lt;=12, 5*权重!AD$48+(数据!AN654-6)*权重!AD$49,                              5*权重!AD$48+6*权重!AD$49+(数据!AN654-12)*权重!AD$51              )
 )</f>
        <v>67.875</v>
      </c>
      <c r="AO654" s="16">
        <f>IF( 数据!AO654&lt;=6,(数据!AO654-1)*权重!AE$48,              IF(数据!AO654&lt;=12, 5*权重!AE$48+(数据!AO654-6)*权重!AE$49,                              5*权重!AE$48+6*权重!AE$49+(数据!AO654-12)*权重!AE$51              )
 )</f>
        <v>9.7333333333333343</v>
      </c>
      <c r="AP654" s="16">
        <f>IF( 数据!AP654&lt;=6,(数据!AP654-1)*权重!AF$48,              IF(数据!AP654&lt;=12, 5*权重!AF$48+(数据!AP654-6)*权重!AF$49,                              5*权重!AF$48+6*权重!AF$49+(数据!AP654-12)*权重!AF$51              )
 )</f>
        <v>13.5</v>
      </c>
      <c r="AQ654" s="16">
        <f>IF( 数据!AQ654&lt;=6,(数据!AQ654-1)*权重!AG$48,              IF(数据!AQ654&lt;=12, 5*权重!AG$48+(数据!AQ654-6)*权重!AG$49,                              5*权重!AG$48+6*权重!AG$49+(数据!AQ654-12)*权重!AG$51              )
 )</f>
        <v>17.8</v>
      </c>
      <c r="AR654" s="16">
        <f>IF( 数据!AR654&lt;=6,(数据!AR654-1)*权重!AH$48,              IF(数据!AR654&lt;=12, 5*权重!AH$48+(数据!AR654-6)*权重!AH$49,                              5*权重!AH$48+6*权重!AH$49+(数据!AR654-12)*权重!AH$51              )
 )</f>
        <v>15.733333333333333</v>
      </c>
      <c r="AS654" s="16">
        <f>IF( 数据!AS654&lt;=6,(数据!AS654-1)*权重!AI$48,              IF(数据!AS654&lt;=12, 5*权重!AI$48+(数据!AS654-6)*权重!AI$49,                              5*权重!AI$48+6*权重!AI$49+(数据!AS654-12)*权重!AI$51              )
 )</f>
        <v>6.6500000000000012</v>
      </c>
      <c r="AT654" s="16">
        <f>IF( 数据!AT654&lt;=6,(数据!AT654-1)*权重!AJ$48,              IF(数据!AT654&lt;=12, 5*权重!AJ$48+(数据!AT654-6)*权重!AJ$49,                              5*权重!AJ$48+6*权重!AJ$49+(数据!AT654-12)*权重!AJ$51              )
 )</f>
        <v>67</v>
      </c>
      <c r="AU654" s="16">
        <f>IF( 数据!AU654&lt;=6,(数据!AU654-1)*权重!AK$48,              IF(数据!AU654&lt;=12, 5*权重!AK$48+(数据!AU654-6)*权重!AK$49,                              5*权重!AK$48+6*权重!AK$49+(数据!AU654-12)*权重!AK$51              )
 )</f>
        <v>9.3000000000000007</v>
      </c>
      <c r="AV654" s="16">
        <f>IF( 数据!AV654&lt;=6,(数据!AV654-1)*权重!AL$48,              IF(数据!AV654&lt;=10, 5*权重!AL$48+(数据!AV654-4)*权重!AL$50,                              5*权重!AL$48+4*权重!AL$50+(数据!AV654-10)*权重!AL$52              )  )</f>
        <v>3.4</v>
      </c>
      <c r="AW654" s="16">
        <f>IF( 数据!AW654&lt;=6,(数据!AW654-1)*权重!AM$48,              IF(数据!AW654&lt;=10, 5*权重!AM$48+(数据!AW654-4)*权重!AM$50,                              5*权重!AM$48+4*权重!AM$50+(数据!AW654-10)*权重!AM$52              )  )</f>
        <v>3.45</v>
      </c>
      <c r="AX654" s="16">
        <f>IF( 数据!AX654&lt;=6,(数据!AX654-1)*权重!AN$48,              IF(数据!AX654&lt;=10, 5*权重!AN$48+(数据!AX654-4)*权重!AN$50,                              5*权重!AN$48+4*权重!AN$50+(数据!AX654-10)*权重!AN$52              )  )</f>
        <v>23.75</v>
      </c>
      <c r="AY654" s="8">
        <v>3</v>
      </c>
      <c r="AZ654" s="8">
        <v>2</v>
      </c>
      <c r="BA654" s="8">
        <v>1</v>
      </c>
      <c r="BB654" s="8">
        <v>2</v>
      </c>
      <c r="BC654" s="8">
        <v>2</v>
      </c>
      <c r="BD654" s="8">
        <v>2</v>
      </c>
      <c r="BE654" s="8">
        <v>3</v>
      </c>
      <c r="BF654" s="8">
        <v>2</v>
      </c>
      <c r="BG654" s="8">
        <v>3</v>
      </c>
      <c r="BH654" s="8">
        <v>3</v>
      </c>
      <c r="BI654" s="8">
        <v>1</v>
      </c>
      <c r="BJ654" s="8" t="s">
        <v>26</v>
      </c>
      <c r="BK654" s="8" t="s">
        <v>20</v>
      </c>
      <c r="BL654" s="8">
        <v>15</v>
      </c>
      <c r="BM654" s="8" t="s">
        <v>26</v>
      </c>
      <c r="BN654" s="8"/>
      <c r="BO654" s="8">
        <v>23</v>
      </c>
      <c r="BP654" s="34">
        <v>46203</v>
      </c>
      <c r="BQ654" s="8" t="s">
        <v>21</v>
      </c>
      <c r="BR654" s="8" t="s">
        <v>156</v>
      </c>
    </row>
    <row r="655" spans="1:70" ht="15.5" thickBot="1" x14ac:dyDescent="0.35">
      <c r="A655" s="8" t="s">
        <v>26</v>
      </c>
      <c r="B655" s="16">
        <f t="shared" si="25"/>
        <v>399.78916666666669</v>
      </c>
      <c r="C655" s="8" t="s">
        <v>1018</v>
      </c>
      <c r="D655" s="8" t="s">
        <v>154</v>
      </c>
      <c r="E655" s="33">
        <v>1</v>
      </c>
      <c r="F655" s="8">
        <v>0</v>
      </c>
      <c r="G655" s="8" t="s">
        <v>20</v>
      </c>
      <c r="H655" s="8" t="s">
        <v>235</v>
      </c>
      <c r="I655" s="8">
        <v>26</v>
      </c>
      <c r="J655" s="8">
        <v>145</v>
      </c>
      <c r="K655" s="8">
        <v>165</v>
      </c>
      <c r="L655" s="16">
        <f>IF( 数据!L655&lt;=6,(数据!L655-1)*权重!B$48,              IF(数据!L655&lt;=12, 5*权重!B$48+(数据!L655-6)*权重!B$49,                              5*权重!B$48+6*权重!B$49+(数据!L655-12)*权重!B$51              )
 )</f>
        <v>4.4000000000000004</v>
      </c>
      <c r="M655" s="16">
        <f>IF( 数据!M655&lt;=6,(数据!M655-1)*权重!C$48,              IF(数据!M655&lt;=12, 5*权重!C$48+(数据!M655-6)*权重!C$49,                              5*权重!C$48+6*权重!C$49+(数据!M655-12)*权重!C$51              )
 )</f>
        <v>0.5</v>
      </c>
      <c r="N655" s="16">
        <f>IF( 数据!N655&lt;=6,(数据!N655-1)*权重!D$48,              IF(数据!N655&lt;=12, 5*权重!D$48+(数据!N655-6)*权重!D$49,                              5*权重!D$48+6*权重!D$49+(数据!N655-12)*权重!D$51              )
 )</f>
        <v>-1.4999999999999902E-2</v>
      </c>
      <c r="O655" s="16">
        <f>IF( 数据!O655&lt;=6,(数据!O655-1)*权重!E$48,              IF(数据!O655&lt;=12, 5*权重!E$48+(数据!O655-6)*权重!E$49,                              5*权重!E$48+6*权重!E$49+(数据!O655-12)*权重!E$51              )
 )</f>
        <v>0</v>
      </c>
      <c r="P655" s="16">
        <f>IF( 数据!P655&lt;=6,(数据!P655-1)*权重!F$48,              IF(数据!P655&lt;=12, 5*权重!F$48+(数据!P655-6)*权重!F$49,                              5*权重!F$48+6*权重!F$49+(数据!P655-12)*权重!F$51              )
 )</f>
        <v>-3.1166666666666663</v>
      </c>
      <c r="Q655" s="16">
        <f>IF( 数据!Q655&lt;=6,(数据!Q655-1)*权重!G$48,              IF(数据!Q655&lt;=12, 5*权重!G$48+(数据!Q655-6)*权重!G$49,                              5*权重!G$48+6*权重!G$49+(数据!Q655-12)*权重!G$51              )
 )</f>
        <v>0</v>
      </c>
      <c r="R655" s="16">
        <f>IF( 数据!R655&lt;=6,(数据!R655-1)*权重!H$48,              IF(数据!R655&lt;=12, 5*权重!H$48+(数据!R655-6)*权重!H$49,                              5*权重!H$48+6*权重!H$49+(数据!R655-12)*权重!H$51              )
 )</f>
        <v>0</v>
      </c>
      <c r="S655" s="16">
        <f>IF( 数据!S655&lt;=6,(数据!S655-1)*权重!I$48,              IF(数据!S655&lt;=12, 5*权重!I$48+(数据!S655-6)*权重!I$49,                              5*权重!I$48+6*权重!I$49+(数据!S655-12)*权重!I$51              )
 )</f>
        <v>17.933333333333334</v>
      </c>
      <c r="T655" s="16">
        <f>IF( 数据!T655&lt;=6,(数据!T655-1)*权重!J$48,              IF(数据!T655&lt;=12, 5*权重!J$48+(数据!T655-6)*权重!J$49,                              5*权重!J$48+6*权重!J$49+(数据!T655-12)*权重!J$51              )
 )</f>
        <v>-0.20000000000000018</v>
      </c>
      <c r="U655" s="16">
        <f>IF( 数据!U655&lt;=6,(数据!U655-1)*权重!K$48,              IF(数据!U655&lt;=12, 5*权重!K$48+(数据!U655-6)*权重!K$49,                              5*权重!K$48+6*权重!K$49+(数据!U655-12)*权重!K$51              )
 )</f>
        <v>0</v>
      </c>
      <c r="V655" s="16">
        <f>IF( 数据!V655&lt;=6,(数据!V655-1)*权重!L$48,              IF(数据!V655&lt;=12, 5*权重!L$48+(数据!V655-6)*权重!L$49,                              5*权重!L$48+6*权重!L$49+(数据!V655-12)*权重!L$51              )
 )</f>
        <v>9.5</v>
      </c>
      <c r="W655" s="16">
        <f>IF( 数据!W655&lt;=6,(数据!W655-1)*权重!M$48,              IF(数据!W655&lt;=12, 5*权重!M$48+(数据!W655-6)*权重!M$49,                              5*权重!M$48+6*权重!M$49+(数据!W655-12)*权重!M$51              )
 )</f>
        <v>1.4</v>
      </c>
      <c r="X655" s="16">
        <f>IF( 数据!X655&lt;=6,(数据!X655-1)*权重!N$48,              IF(数据!X655&lt;=12, 5*权重!N$48+(数据!X655-6)*权重!N$49,                              5*权重!N$48+6*权重!N$49+(数据!X655-12)*权重!N$51              )
 )</f>
        <v>1.9666666666666666</v>
      </c>
      <c r="Y655" s="16">
        <f>IF( 数据!Y655&lt;=6,(数据!Y655-1)*权重!O$48,              IF(数据!Y655&lt;=12, 5*权重!O$48+(数据!Y655-6)*权重!O$49,                              5*权重!O$48+6*权重!O$49+(数据!Y655-12)*权重!O$51              )
 )</f>
        <v>1.6166666666666667</v>
      </c>
      <c r="Z655" s="16">
        <f>IF( 数据!Z655&lt;=6,(数据!Z655-1)*权重!P$48,              IF(数据!Z655&lt;=10, 5*权重!P$48+(数据!Z655-4)*权重!P$50,                              5*权重!P$48+4*权重!P$50+(数据!Z655-10)*权重!P$52              )  )</f>
        <v>-1.0750000000000002</v>
      </c>
      <c r="AA655" s="16">
        <f>IF( 数据!AA655&lt;=6,(数据!AA655-1)*权重!Q$48,              IF(数据!AA655&lt;=12, 5*权重!Q$48+(数据!AA655-6)*权重!Q$49,                              5*权重!Q$48+6*权重!Q$49+(数据!AA655-12)*权重!Q$51              )
 )</f>
        <v>5.833333333333333</v>
      </c>
      <c r="AB655" s="16">
        <f>IF( 数据!AB655&lt;=6,(数据!AB655-1)*权重!R$48,              IF(数据!AB655&lt;=10, 5*权重!R$48+(数据!AB655-4)*权重!R$50,                              5*权重!R$48+4*权重!R$50+(数据!AB655-10)*权重!R$52              )  )</f>
        <v>58.25</v>
      </c>
      <c r="AC655" s="16">
        <f>IF( 数据!AC655&lt;=6,(数据!AC655-1)*权重!S$48,              IF(数据!AC655&lt;=12, 5*权重!S$48+(数据!AC655-6)*权重!S$49,                              5*权重!S$48+6*权重!S$49+(数据!AC655-12)*权重!S$51              )
 )</f>
        <v>19.5</v>
      </c>
      <c r="AD655" s="16">
        <f>IF( 数据!AD655&lt;=6,(数据!AD655-1)*权重!T$48,              IF(数据!AD655&lt;=12, 5*权重!T$48+(数据!AD655-6)*权重!T$49,                              5*权重!T$48+6*权重!T$49+(数据!AD655-12)*权重!T$51              )
 )</f>
        <v>-0.86666666666666625</v>
      </c>
      <c r="AE655" s="16">
        <f>IF( 数据!AE655&lt;=6,(数据!AE655-1)*权重!U$48,              IF(数据!AE655&lt;=10, 5*权重!U$48+(数据!AE655-4)*权重!U$50,                              5*权重!U$48+4*权重!U$50+(数据!AE655-10)*权重!U$52              )  )</f>
        <v>-2.5999999999999996</v>
      </c>
      <c r="AF655" s="16">
        <f>IF( 数据!AF655&lt;=6,(数据!AF655-1)*权重!V$48,              IF(数据!AF655&lt;=10, 5*权重!V$48+(数据!AF655-4)*权重!V$50,                              5*权重!V$48+4*权重!V$50+(数据!AF655-10)*权重!V$52              )  )</f>
        <v>7.0875000000000004</v>
      </c>
      <c r="AG655" s="16">
        <f>IF( 数据!AG655&lt;=6,(数据!AG655-1)*权重!W$48,              IF(数据!AG655&lt;=12, 5*权重!W$48+(数据!AG655-6)*权重!W$49,                              5*权重!W$48+6*权重!W$49+(数据!AG655-12)*权重!W$51              )
 )</f>
        <v>3.6999999999999997</v>
      </c>
      <c r="AH655" s="16">
        <f>IF( 数据!AH655&lt;=6,(数据!AH655-1)*权重!X$48,              IF(数据!AH655&lt;=10, 5*权重!X$48+(数据!AH655-4)*权重!X$50,                              5*权重!X$48+4*权重!X$50+(数据!AH655-10)*权重!X$52              )  )</f>
        <v>6.25E-2</v>
      </c>
      <c r="AI655" s="16">
        <f>IF( 数据!AI655&lt;=6,(数据!AI655-1)*权重!Y$48,              IF(数据!AI655&lt;=12, 5*权重!Y$48+(数据!AI655-6)*权重!Y$49,                              5*权重!Y$48+6*权重!Y$49+(数据!AI655-12)*权重!Y$51              )
 )</f>
        <v>0.8</v>
      </c>
      <c r="AJ655" s="16">
        <f>IF( 数据!AJ655&lt;=6,(数据!AJ655-1)*权重!Z$48,              IF(数据!AJ655&lt;=10, 5*权重!Z$48+(数据!AJ655-4)*权重!Z$50,                              5*权重!Z$48+4*权重!Z$50+(数据!AJ655-10)*权重!Z$52              )  )</f>
        <v>9.8375000000000004</v>
      </c>
      <c r="AK655" s="16">
        <f>IF( 数据!AK655&lt;=6,(数据!AK655-1)*权重!AA$48,              IF(数据!AK655&lt;=10, 5*权重!AA$48+(数据!AK655-4)*权重!AA$50,                              5*权重!AA$48+4*权重!AA$50+(数据!AK655-10)*权重!AA$52              )  )</f>
        <v>-1.4500000000000002</v>
      </c>
      <c r="AL655" s="16">
        <f>IF( 数据!AL655&lt;=6,(数据!AL655-1)*权重!AB$48,              IF(数据!AL655&lt;=12, 5*权重!AB$48+(数据!AL655-6)*权重!AB$49,                              5*权重!AB$48+6*权重!AB$49+(数据!AL655-12)*权重!AB$51              )
 )</f>
        <v>12.6</v>
      </c>
      <c r="AM655" s="16">
        <f>IF( 数据!AM655&lt;=6,(数据!AM655-1)*权重!AC$48,              IF(数据!AM655&lt;=12, 5*权重!AC$48+(数据!AM655-6)*权重!AC$49,                              5*权重!AC$48+6*权重!AC$49+(数据!AM655-12)*权重!AC$51              )
 )</f>
        <v>9.2333333333333343</v>
      </c>
      <c r="AN655" s="16">
        <f>IF( 数据!AN655&lt;=6,(数据!AN655-1)*权重!AD$48,              IF(数据!AN655&lt;=12, 5*权重!AD$48+(数据!AN655-6)*权重!AD$49,                              5*权重!AD$48+6*权重!AD$49+(数据!AN655-12)*权重!AD$51              )
 )</f>
        <v>67.875</v>
      </c>
      <c r="AO655" s="16">
        <f>IF( 数据!AO655&lt;=6,(数据!AO655-1)*权重!AE$48,              IF(数据!AO655&lt;=12, 5*权重!AE$48+(数据!AO655-6)*权重!AE$49,                              5*权重!AE$48+6*权重!AE$49+(数据!AO655-12)*权重!AE$51              )
 )</f>
        <v>9.7333333333333343</v>
      </c>
      <c r="AP655" s="16">
        <f>IF( 数据!AP655&lt;=6,(数据!AP655-1)*权重!AF$48,              IF(数据!AP655&lt;=12, 5*权重!AF$48+(数据!AP655-6)*权重!AF$49,                              5*权重!AF$48+6*权重!AF$49+(数据!AP655-12)*权重!AF$51              )
 )</f>
        <v>14.466666666666667</v>
      </c>
      <c r="AQ655" s="16">
        <f>IF( 数据!AQ655&lt;=6,(数据!AQ655-1)*权重!AG$48,              IF(数据!AQ655&lt;=12, 5*权重!AG$48+(数据!AQ655-6)*权重!AG$49,                              5*权重!AG$48+6*权重!AG$49+(数据!AQ655-12)*权重!AG$51              )
 )</f>
        <v>19.866666666666667</v>
      </c>
      <c r="AR655" s="16">
        <f>IF( 数据!AR655&lt;=6,(数据!AR655-1)*权重!AH$48,              IF(数据!AR655&lt;=12, 5*权重!AH$48+(数据!AR655-6)*权重!AH$49,                              5*权重!AH$48+6*权重!AH$49+(数据!AR655-12)*权重!AH$51              )
 )</f>
        <v>13.399999999999999</v>
      </c>
      <c r="AS655" s="16">
        <f>IF( 数据!AS655&lt;=6,(数据!AS655-1)*权重!AI$48,              IF(数据!AS655&lt;=12, 5*权重!AI$48+(数据!AS655-6)*权重!AI$49,                              5*权重!AI$48+6*权重!AI$49+(数据!AS655-12)*权重!AI$51              )
 )</f>
        <v>7.6000000000000014</v>
      </c>
      <c r="AT655" s="16">
        <f>IF( 数据!AT655&lt;=6,(数据!AT655-1)*权重!AJ$48,              IF(数据!AT655&lt;=12, 5*权重!AJ$48+(数据!AT655-6)*权重!AJ$49,                              5*权重!AJ$48+6*权重!AJ$49+(数据!AT655-12)*权重!AJ$51              )
 )</f>
        <v>67</v>
      </c>
      <c r="AU655" s="16">
        <f>IF( 数据!AU655&lt;=6,(数据!AU655-1)*权重!AK$48,              IF(数据!AU655&lt;=12, 5*权重!AK$48+(数据!AU655-6)*权重!AK$49,                              5*权重!AK$48+6*权重!AK$49+(数据!AU655-12)*权重!AK$51              )
 )</f>
        <v>15.7</v>
      </c>
      <c r="AV655" s="16">
        <f>IF( 数据!AV655&lt;=6,(数据!AV655-1)*权重!AL$48,              IF(数据!AV655&lt;=10, 5*权重!AL$48+(数据!AV655-4)*权重!AL$50,                              5*权重!AL$48+4*权重!AL$50+(数据!AV655-10)*权重!AL$52              )  )</f>
        <v>2.9749999999999996</v>
      </c>
      <c r="AW655" s="16">
        <f>IF( 数据!AW655&lt;=6,(数据!AW655-1)*权重!AM$48,              IF(数据!AW655&lt;=10, 5*权重!AM$48+(数据!AW655-4)*权重!AM$50,                              5*权重!AM$48+4*权重!AM$50+(数据!AW655-10)*权重!AM$52              )  )</f>
        <v>4.2</v>
      </c>
      <c r="AX655" s="16">
        <f>IF( 数据!AX655&lt;=6,(数据!AX655-1)*权重!AN$48,              IF(数据!AX655&lt;=10, 5*权重!AN$48+(数据!AX655-4)*权重!AN$50,                              5*权重!AN$48+4*权重!AN$50+(数据!AX655-10)*权重!AN$52              )  )</f>
        <v>22.074999999999999</v>
      </c>
      <c r="AY655" s="8">
        <v>3</v>
      </c>
      <c r="AZ655" s="8">
        <v>3</v>
      </c>
      <c r="BA655" s="8">
        <v>3</v>
      </c>
      <c r="BB655" s="8">
        <v>1</v>
      </c>
      <c r="BC655" s="8">
        <v>2</v>
      </c>
      <c r="BD655" s="8">
        <v>4</v>
      </c>
      <c r="BE655" s="8">
        <v>2</v>
      </c>
      <c r="BF655" s="8">
        <v>3</v>
      </c>
      <c r="BG655" s="8">
        <v>3</v>
      </c>
      <c r="BH655" s="8">
        <v>4</v>
      </c>
      <c r="BI655" s="8">
        <v>2</v>
      </c>
      <c r="BJ655" s="8" t="s">
        <v>26</v>
      </c>
      <c r="BK655" s="8" t="s">
        <v>20</v>
      </c>
      <c r="BL655" s="8">
        <v>14</v>
      </c>
      <c r="BM655" s="8" t="s">
        <v>26</v>
      </c>
      <c r="BN655" s="8"/>
      <c r="BO655" s="8">
        <v>10</v>
      </c>
      <c r="BP655" s="34">
        <v>47664</v>
      </c>
      <c r="BQ655" s="8" t="s">
        <v>21</v>
      </c>
      <c r="BR655" s="8" t="s">
        <v>156</v>
      </c>
    </row>
    <row r="656" spans="1:70" ht="15.5" thickBot="1" x14ac:dyDescent="0.35">
      <c r="A656" s="8" t="s">
        <v>26</v>
      </c>
      <c r="B656" s="16">
        <f t="shared" si="25"/>
        <v>407.32833333333326</v>
      </c>
      <c r="C656" s="8" t="s">
        <v>1019</v>
      </c>
      <c r="D656" s="8" t="s">
        <v>154</v>
      </c>
      <c r="E656" s="33">
        <v>1</v>
      </c>
      <c r="F656" s="8">
        <v>0</v>
      </c>
      <c r="G656" s="8" t="s">
        <v>20</v>
      </c>
      <c r="H656" s="8" t="s">
        <v>235</v>
      </c>
      <c r="I656" s="8">
        <v>22</v>
      </c>
      <c r="J656" s="8">
        <v>139</v>
      </c>
      <c r="K656" s="8">
        <v>155</v>
      </c>
      <c r="L656" s="16">
        <f>IF( 数据!L656&lt;=6,(数据!L656-1)*权重!B$48,              IF(数据!L656&lt;=12, 5*权重!B$48+(数据!L656-6)*权重!B$49,                              5*权重!B$48+6*权重!B$49+(数据!L656-12)*权重!B$51              )
 )</f>
        <v>4.4000000000000004</v>
      </c>
      <c r="M656" s="16">
        <f>IF( 数据!M656&lt;=6,(数据!M656-1)*权重!C$48,              IF(数据!M656&lt;=12, 5*权重!C$48+(数据!M656-6)*权重!C$49,                              5*权重!C$48+6*权重!C$49+(数据!M656-12)*权重!C$51              )
 )</f>
        <v>0.90000000000000013</v>
      </c>
      <c r="N656" s="16">
        <f>IF( 数据!N656&lt;=6,(数据!N656-1)*权重!D$48,              IF(数据!N656&lt;=12, 5*权重!D$48+(数据!N656-6)*权重!D$49,                              5*权重!D$48+6*权重!D$49+(数据!N656-12)*权重!D$51              )
 )</f>
        <v>-0.82999999999999985</v>
      </c>
      <c r="O656" s="16">
        <f>IF( 数据!O656&lt;=6,(数据!O656-1)*权重!E$48,              IF(数据!O656&lt;=12, 5*权重!E$48+(数据!O656-6)*权重!E$49,                              5*权重!E$48+6*权重!E$49+(数据!O656-12)*权重!E$51              )
 )</f>
        <v>0</v>
      </c>
      <c r="P656" s="16">
        <f>IF( 数据!P656&lt;=6,(数据!P656-1)*权重!F$48,              IF(数据!P656&lt;=12, 5*权重!F$48+(数据!P656-6)*权重!F$49,                              5*权重!F$48+6*权重!F$49+(数据!P656-12)*权重!F$51              )
 )</f>
        <v>-2.3499999999999996</v>
      </c>
      <c r="Q656" s="16">
        <f>IF( 数据!Q656&lt;=6,(数据!Q656-1)*权重!G$48,              IF(数据!Q656&lt;=12, 5*权重!G$48+(数据!Q656-6)*权重!G$49,                              5*权重!G$48+6*权重!G$49+(数据!Q656-12)*权重!G$51              )
 )</f>
        <v>0</v>
      </c>
      <c r="R656" s="16">
        <f>IF( 数据!R656&lt;=6,(数据!R656-1)*权重!H$48,              IF(数据!R656&lt;=12, 5*权重!H$48+(数据!R656-6)*权重!H$49,                              5*权重!H$48+6*权重!H$49+(数据!R656-12)*权重!H$51              )
 )</f>
        <v>0</v>
      </c>
      <c r="S656" s="16">
        <f>IF( 数据!S656&lt;=6,(数据!S656-1)*权重!I$48,              IF(数据!S656&lt;=12, 5*权重!I$48+(数据!S656-6)*权重!I$49,                              5*权重!I$48+6*权重!I$49+(数据!S656-12)*权重!I$51              )
 )</f>
        <v>16.566666666666666</v>
      </c>
      <c r="T656" s="16">
        <f>IF( 数据!T656&lt;=6,(数据!T656-1)*权重!J$48,              IF(数据!T656&lt;=12, 5*权重!J$48+(数据!T656-6)*权重!J$49,                              5*权重!J$48+6*权重!J$49+(数据!T656-12)*权重!J$51              )
 )</f>
        <v>0.41666666666666652</v>
      </c>
      <c r="U656" s="16">
        <f>IF( 数据!U656&lt;=6,(数据!U656-1)*权重!K$48,              IF(数据!U656&lt;=12, 5*权重!K$48+(数据!U656-6)*权重!K$49,                              5*权重!K$48+6*权重!K$49+(数据!U656-12)*权重!K$51              )
 )</f>
        <v>0</v>
      </c>
      <c r="V656" s="16">
        <f>IF( 数据!V656&lt;=6,(数据!V656-1)*权重!L$48,              IF(数据!V656&lt;=12, 5*权重!L$48+(数据!V656-6)*权重!L$49,                              5*权重!L$48+6*权重!L$49+(数据!V656-12)*权重!L$51              )
 )</f>
        <v>8.1666666666666679</v>
      </c>
      <c r="W656" s="16">
        <f>IF( 数据!W656&lt;=6,(数据!W656-1)*权重!M$48,              IF(数据!W656&lt;=12, 5*权重!M$48+(数据!W656-6)*权重!M$49,                              5*权重!M$48+6*权重!M$49+(数据!W656-12)*权重!M$51              )
 )</f>
        <v>0.76666666666666661</v>
      </c>
      <c r="X656" s="16">
        <f>IF( 数据!X656&lt;=6,(数据!X656-1)*权重!N$48,              IF(数据!X656&lt;=12, 5*权重!N$48+(数据!X656-6)*权重!N$49,                              5*权重!N$48+6*权重!N$49+(数据!X656-12)*权重!N$51              )
 )</f>
        <v>2.0499999999999998</v>
      </c>
      <c r="Y656" s="16">
        <f>IF( 数据!Y656&lt;=6,(数据!Y656-1)*权重!O$48,              IF(数据!Y656&lt;=12, 5*权重!O$48+(数据!Y656-6)*权重!O$49,                              5*权重!O$48+6*权重!O$49+(数据!Y656-12)*权重!O$51              )
 )</f>
        <v>1.7</v>
      </c>
      <c r="Z656" s="16">
        <f>IF( 数据!Z656&lt;=6,(数据!Z656-1)*权重!P$48,              IF(数据!Z656&lt;=10, 5*权重!P$48+(数据!Z656-4)*权重!P$50,                              5*权重!P$48+4*权重!P$50+(数据!Z656-10)*权重!P$52              )  )</f>
        <v>-0.90000000000000013</v>
      </c>
      <c r="AA656" s="16">
        <f>IF( 数据!AA656&lt;=6,(数据!AA656-1)*权重!Q$48,              IF(数据!AA656&lt;=12, 5*权重!Q$48+(数据!AA656-6)*权重!Q$49,                              5*权重!Q$48+6*权重!Q$49+(数据!AA656-12)*权重!Q$51              )
 )</f>
        <v>6.5</v>
      </c>
      <c r="AB656" s="16">
        <f>IF( 数据!AB656&lt;=6,(数据!AB656-1)*权重!R$48,              IF(数据!AB656&lt;=10, 5*权重!R$48+(数据!AB656-4)*权重!R$50,                              5*权重!R$48+4*权重!R$50+(数据!AB656-10)*权重!R$52              )  )</f>
        <v>56</v>
      </c>
      <c r="AC656" s="16">
        <f>IF( 数据!AC656&lt;=6,(数据!AC656-1)*权重!S$48,              IF(数据!AC656&lt;=12, 5*权重!S$48+(数据!AC656-6)*权重!S$49,                              5*权重!S$48+6*权重!S$49+(数据!AC656-12)*权重!S$51              )
 )</f>
        <v>20.183333333333334</v>
      </c>
      <c r="AD656" s="16">
        <f>IF( 数据!AD656&lt;=6,(数据!AD656-1)*权重!T$48,              IF(数据!AD656&lt;=12, 5*权重!T$48+(数据!AD656-6)*权重!T$49,                              5*权重!T$48+6*权重!T$49+(数据!AD656-12)*权重!T$51              )
 )</f>
        <v>-0.86666666666666625</v>
      </c>
      <c r="AE656" s="16">
        <f>IF( 数据!AE656&lt;=6,(数据!AE656-1)*权重!U$48,              IF(数据!AE656&lt;=10, 5*权重!U$48+(数据!AE656-4)*权重!U$50,                              5*权重!U$48+4*权重!U$50+(数据!AE656-10)*权重!U$52              )  )</f>
        <v>-2.4499999999999993</v>
      </c>
      <c r="AF656" s="16">
        <f>IF( 数据!AF656&lt;=6,(数据!AF656-1)*权重!V$48,              IF(数据!AF656&lt;=10, 5*权重!V$48+(数据!AF656-4)*权重!V$50,                              5*权重!V$48+4*权重!V$50+(数据!AF656-10)*权重!V$52              )  )</f>
        <v>7.3500000000000005</v>
      </c>
      <c r="AG656" s="16">
        <f>IF( 数据!AG656&lt;=6,(数据!AG656-1)*权重!W$48,              IF(数据!AG656&lt;=12, 5*权重!W$48+(数据!AG656-6)*权重!W$49,                              5*权重!W$48+6*权重!W$49+(数据!AG656-12)*权重!W$51              )
 )</f>
        <v>3.4999999999999996</v>
      </c>
      <c r="AH656" s="16">
        <f>IF( 数据!AH656&lt;=6,(数据!AH656-1)*权重!X$48,              IF(数据!AH656&lt;=10, 5*权重!X$48+(数据!AH656-4)*权重!X$50,                              5*权重!X$48+4*权重!X$50+(数据!AH656-10)*权重!X$52              )  )</f>
        <v>6.25E-2</v>
      </c>
      <c r="AI656" s="16">
        <f>IF( 数据!AI656&lt;=6,(数据!AI656-1)*权重!Y$48,              IF(数据!AI656&lt;=12, 5*权重!Y$48+(数据!AI656-6)*权重!Y$49,                              5*权重!Y$48+6*权重!Y$49+(数据!AI656-12)*权重!Y$51              )
 )</f>
        <v>0.53333333333333333</v>
      </c>
      <c r="AJ656" s="16">
        <f>IF( 数据!AJ656&lt;=6,(数据!AJ656-1)*权重!Z$48,              IF(数据!AJ656&lt;=10, 5*权重!Z$48+(数据!AJ656-4)*权重!Z$50,                              5*权重!Z$48+4*权重!Z$50+(数据!AJ656-10)*权重!Z$52              )  )</f>
        <v>9.25</v>
      </c>
      <c r="AK656" s="16">
        <f>IF( 数据!AK656&lt;=6,(数据!AK656-1)*权重!AA$48,              IF(数据!AK656&lt;=10, 5*权重!AA$48+(数据!AK656-4)*权重!AA$50,                              5*权重!AA$48+4*权重!AA$50+(数据!AK656-10)*权重!AA$52              )  )</f>
        <v>-1.625</v>
      </c>
      <c r="AL656" s="16">
        <f>IF( 数据!AL656&lt;=6,(数据!AL656-1)*权重!AB$48,              IF(数据!AL656&lt;=12, 5*权重!AB$48+(数据!AL656-6)*权重!AB$49,                              5*权重!AB$48+6*权重!AB$49+(数据!AL656-12)*权重!AB$51              )
 )</f>
        <v>13.5</v>
      </c>
      <c r="AM656" s="16">
        <f>IF( 数据!AM656&lt;=6,(数据!AM656-1)*权重!AC$48,              IF(数据!AM656&lt;=12, 5*权重!AC$48+(数据!AM656-6)*权重!AC$49,                              5*权重!AC$48+6*权重!AC$49+(数据!AM656-12)*权重!AC$51              )
 )</f>
        <v>9.2333333333333343</v>
      </c>
      <c r="AN656" s="16">
        <f>IF( 数据!AN656&lt;=6,(数据!AN656-1)*权重!AD$48,              IF(数据!AN656&lt;=12, 5*权重!AD$48+(数据!AN656-6)*权重!AD$49,                              5*权重!AD$48+6*权重!AD$49+(数据!AN656-12)*权重!AD$51              )
 )</f>
        <v>72.604166666666671</v>
      </c>
      <c r="AO656" s="16">
        <f>IF( 数据!AO656&lt;=6,(数据!AO656-1)*权重!AE$48,              IF(数据!AO656&lt;=12, 5*权重!AE$48+(数据!AO656-6)*权重!AE$49,                              5*权重!AE$48+6*权重!AE$49+(数据!AO656-12)*权重!AE$51              )
 )</f>
        <v>17.7</v>
      </c>
      <c r="AP656" s="16">
        <f>IF( 数据!AP656&lt;=6,(数据!AP656-1)*权重!AF$48,              IF(数据!AP656&lt;=12, 5*权重!AF$48+(数据!AP656-6)*权重!AF$49,                              5*权重!AF$48+6*权重!AF$49+(数据!AP656-12)*权重!AF$51              )
 )</f>
        <v>13.833333333333334</v>
      </c>
      <c r="AQ656" s="16">
        <f>IF( 数据!AQ656&lt;=6,(数据!AQ656-1)*权重!AG$48,              IF(数据!AQ656&lt;=12, 5*权重!AG$48+(数据!AQ656-6)*权重!AG$49,                              5*权重!AG$48+6*权重!AG$49+(数据!AQ656-12)*权重!AG$51              )
 )</f>
        <v>18.316666666666666</v>
      </c>
      <c r="AR656" s="16">
        <f>IF( 数据!AR656&lt;=6,(数据!AR656-1)*权重!AH$48,              IF(数据!AR656&lt;=12, 5*权重!AH$48+(数据!AR656-6)*权重!AH$49,                              5*权重!AH$48+6*权重!AH$49+(数据!AR656-12)*权重!AH$51              )
 )</f>
        <v>14.566666666666665</v>
      </c>
      <c r="AS656" s="16">
        <f>IF( 数据!AS656&lt;=6,(数据!AS656-1)*权重!AI$48,              IF(数据!AS656&lt;=12, 5*权重!AI$48+(数据!AS656-6)*权重!AI$49,                              5*权重!AI$48+6*权重!AI$49+(数据!AS656-12)*权重!AI$51              )
 )</f>
        <v>5.7000000000000011</v>
      </c>
      <c r="AT656" s="16">
        <f>IF( 数据!AT656&lt;=6,(数据!AT656-1)*权重!AJ$48,              IF(数据!AT656&lt;=12, 5*权重!AJ$48+(数据!AT656-6)*权重!AJ$49,                              5*权重!AJ$48+6*权重!AJ$49+(数据!AT656-12)*权重!AJ$51              )
 )</f>
        <v>71.875</v>
      </c>
      <c r="AU656" s="16">
        <f>IF( 数据!AU656&lt;=6,(数据!AU656-1)*权重!AK$48,              IF(数据!AU656&lt;=12, 5*权重!AK$48+(数据!AU656-6)*权重!AK$49,                              5*权重!AK$48+6*权重!AK$49+(数据!AU656-12)*权重!AK$51              )
 )</f>
        <v>13.899999999999999</v>
      </c>
      <c r="AV656" s="16">
        <f>IF( 数据!AV656&lt;=6,(数据!AV656-1)*权重!AL$48,              IF(数据!AV656&lt;=10, 5*权重!AL$48+(数据!AV656-4)*权重!AL$50,                              5*权重!AL$48+4*权重!AL$50+(数据!AV656-10)*权重!AL$52              )  )</f>
        <v>2.5499999999999998</v>
      </c>
      <c r="AW656" s="16">
        <f>IF( 数据!AW656&lt;=6,(数据!AW656-1)*权重!AM$48,              IF(数据!AW656&lt;=10, 5*权重!AM$48+(数据!AW656-4)*权重!AM$50,                              5*权重!AM$48+4*权重!AM$50+(数据!AW656-10)*权重!AM$52              )  )</f>
        <v>3.8250000000000002</v>
      </c>
      <c r="AX656" s="16">
        <f>IF( 数据!AX656&lt;=6,(数据!AX656-1)*权重!AN$48,              IF(数据!AX656&lt;=10, 5*权重!AN$48+(数据!AX656-4)*权重!AN$50,                              5*权重!AN$48+4*权重!AN$50+(数据!AX656-10)*权重!AN$52              )  )</f>
        <v>20.399999999999999</v>
      </c>
      <c r="AY656" s="8">
        <v>2</v>
      </c>
      <c r="AZ656" s="8">
        <v>3</v>
      </c>
      <c r="BA656" s="8">
        <v>2</v>
      </c>
      <c r="BB656" s="8">
        <v>1</v>
      </c>
      <c r="BC656" s="8">
        <v>1</v>
      </c>
      <c r="BD656" s="8">
        <v>3</v>
      </c>
      <c r="BE656" s="8">
        <v>3</v>
      </c>
      <c r="BF656" s="8">
        <v>3</v>
      </c>
      <c r="BG656" s="8">
        <v>1</v>
      </c>
      <c r="BH656" s="8">
        <v>3</v>
      </c>
      <c r="BI656" s="8">
        <v>1</v>
      </c>
      <c r="BJ656" s="8" t="s">
        <v>26</v>
      </c>
      <c r="BK656" s="8" t="s">
        <v>20</v>
      </c>
      <c r="BL656" s="8">
        <v>10</v>
      </c>
      <c r="BM656" s="8" t="s">
        <v>26</v>
      </c>
      <c r="BN656" s="8"/>
      <c r="BO656" s="8">
        <v>15</v>
      </c>
      <c r="BP656" s="34">
        <v>46568</v>
      </c>
      <c r="BQ656" s="8" t="s">
        <v>21</v>
      </c>
      <c r="BR656" s="8" t="s">
        <v>156</v>
      </c>
    </row>
    <row r="657" spans="1:70" ht="15.5" thickBot="1" x14ac:dyDescent="0.35">
      <c r="A657" s="8" t="s">
        <v>26</v>
      </c>
      <c r="B657" s="16">
        <f t="shared" si="25"/>
        <v>441.41500000000002</v>
      </c>
      <c r="C657" s="8" t="s">
        <v>1020</v>
      </c>
      <c r="D657" s="8" t="s">
        <v>154</v>
      </c>
      <c r="E657" s="33">
        <v>1</v>
      </c>
      <c r="F657" s="8">
        <v>0</v>
      </c>
      <c r="G657" s="8" t="s">
        <v>155</v>
      </c>
      <c r="H657" s="8" t="s">
        <v>25</v>
      </c>
      <c r="I657" s="8">
        <v>22</v>
      </c>
      <c r="J657" s="8">
        <v>135</v>
      </c>
      <c r="K657" s="8">
        <v>150</v>
      </c>
      <c r="L657" s="16">
        <f>IF( 数据!L657&lt;=6,(数据!L657-1)*权重!B$48,              IF(数据!L657&lt;=12, 5*权重!B$48+(数据!L657-6)*权重!B$49,                              5*权重!B$48+6*权重!B$49+(数据!L657-12)*权重!B$51              )
 )</f>
        <v>3</v>
      </c>
      <c r="M657" s="16">
        <f>IF( 数据!M657&lt;=6,(数据!M657-1)*权重!C$48,              IF(数据!M657&lt;=12, 5*权重!C$48+(数据!M657-6)*权重!C$49,                              5*权重!C$48+6*权重!C$49+(数据!M657-12)*权重!C$51              )
 )</f>
        <v>1.3</v>
      </c>
      <c r="N657" s="16">
        <f>IF( 数据!N657&lt;=6,(数据!N657-1)*权重!D$48,              IF(数据!N657&lt;=12, 5*权重!D$48+(数据!N657-6)*权重!D$49,                              5*权重!D$48+6*权重!D$49+(数据!N657-12)*权重!D$51              )
 )</f>
        <v>0.25666666666666671</v>
      </c>
      <c r="O657" s="16">
        <f>IF( 数据!O657&lt;=6,(数据!O657-1)*权重!E$48,              IF(数据!O657&lt;=12, 5*权重!E$48+(数据!O657-6)*权重!E$49,                              5*权重!E$48+6*权重!E$49+(数据!O657-12)*权重!E$51              )
 )</f>
        <v>0</v>
      </c>
      <c r="P657" s="16">
        <f>IF( 数据!P657&lt;=6,(数据!P657-1)*权重!F$48,              IF(数据!P657&lt;=12, 5*权重!F$48+(数据!P657-6)*权重!F$49,                              5*权重!F$48+6*权重!F$49+(数据!P657-12)*权重!F$51              )
 )</f>
        <v>-3.4999999999999996</v>
      </c>
      <c r="Q657" s="16">
        <f>IF( 数据!Q657&lt;=6,(数据!Q657-1)*权重!G$48,              IF(数据!Q657&lt;=12, 5*权重!G$48+(数据!Q657-6)*权重!G$49,                              5*权重!G$48+6*权重!G$49+(数据!Q657-12)*权重!G$51              )
 )</f>
        <v>0</v>
      </c>
      <c r="R657" s="16">
        <f>IF( 数据!R657&lt;=6,(数据!R657-1)*权重!H$48,              IF(数据!R657&lt;=12, 5*权重!H$48+(数据!R657-6)*权重!H$49,                              5*权重!H$48+6*权重!H$49+(数据!R657-12)*权重!H$51              )
 )</f>
        <v>0</v>
      </c>
      <c r="S657" s="16">
        <f>IF( 数据!S657&lt;=6,(数据!S657-1)*权重!I$48,              IF(数据!S657&lt;=12, 5*权重!I$48+(数据!S657-6)*权重!I$49,                              5*权重!I$48+6*权重!I$49+(数据!S657-12)*权重!I$51              )
 )</f>
        <v>15.2</v>
      </c>
      <c r="T657" s="16">
        <f>IF( 数据!T657&lt;=6,(数据!T657-1)*权重!J$48,              IF(数据!T657&lt;=12, 5*权重!J$48+(数据!T657-6)*权重!J$49,                              5*权重!J$48+6*权重!J$49+(数据!T657-12)*权重!J$51              )
 )</f>
        <v>3.5</v>
      </c>
      <c r="U657" s="16">
        <f>IF( 数据!U657&lt;=6,(数据!U657-1)*权重!K$48,              IF(数据!U657&lt;=12, 5*权重!K$48+(数据!U657-6)*权重!K$49,                              5*权重!K$48+6*权重!K$49+(数据!U657-12)*权重!K$51              )
 )</f>
        <v>0</v>
      </c>
      <c r="V657" s="16">
        <f>IF( 数据!V657&lt;=6,(数据!V657-1)*权重!L$48,              IF(数据!V657&lt;=12, 5*权重!L$48+(数据!V657-6)*权重!L$49,                              5*权重!L$48+6*权重!L$49+(数据!V657-12)*权重!L$51              )
 )</f>
        <v>7.5000000000000009</v>
      </c>
      <c r="W657" s="16">
        <f>IF( 数据!W657&lt;=6,(数据!W657-1)*权重!M$48,              IF(数据!W657&lt;=12, 5*权重!M$48+(数据!W657-6)*权重!M$49,                              5*权重!M$48+6*权重!M$49+(数据!W657-12)*权重!M$51              )
 )</f>
        <v>-0.5</v>
      </c>
      <c r="X657" s="16">
        <f>IF( 数据!X657&lt;=6,(数据!X657-1)*权重!N$48,              IF(数据!X657&lt;=12, 5*权重!N$48+(数据!X657-6)*权重!N$49,                              5*权重!N$48+6*权重!N$49+(数据!X657-12)*权重!N$51              )
 )</f>
        <v>2.2666666666666666</v>
      </c>
      <c r="Y657" s="16">
        <f>IF( 数据!Y657&lt;=6,(数据!Y657-1)*权重!O$48,              IF(数据!Y657&lt;=12, 5*权重!O$48+(数据!Y657-6)*权重!O$49,                              5*权重!O$48+6*权重!O$49+(数据!Y657-12)*权重!O$51              )
 )</f>
        <v>2.5333333333333332</v>
      </c>
      <c r="Z657" s="16">
        <f>IF( 数据!Z657&lt;=6,(数据!Z657-1)*权重!P$48,              IF(数据!Z657&lt;=10, 5*权重!P$48+(数据!Z657-4)*权重!P$50,                              5*权重!P$48+4*权重!P$50+(数据!Z657-10)*权重!P$52              )  )</f>
        <v>-1.425</v>
      </c>
      <c r="AA657" s="16">
        <f>IF( 数据!AA657&lt;=6,(数据!AA657-1)*权重!Q$48,              IF(数据!AA657&lt;=12, 5*权重!Q$48+(数据!AA657-6)*权重!Q$49,                              5*权重!Q$48+6*权重!Q$49+(数据!AA657-12)*权重!Q$51              )
 )</f>
        <v>6.2333333333333325</v>
      </c>
      <c r="AB657" s="16">
        <f>IF( 数据!AB657&lt;=6,(数据!AB657-1)*权重!R$48,              IF(数据!AB657&lt;=10, 5*权重!R$48+(数据!AB657-4)*权重!R$50,                              5*权重!R$48+4*权重!R$50+(数据!AB657-10)*权重!R$52              )  )</f>
        <v>56</v>
      </c>
      <c r="AC657" s="16">
        <f>IF( 数据!AC657&lt;=6,(数据!AC657-1)*权重!S$48,              IF(数据!AC657&lt;=12, 5*权重!S$48+(数据!AC657-6)*权重!S$49,                              5*权重!S$48+6*权重!S$49+(数据!AC657-12)*权重!S$51              )
 )</f>
        <v>18.75</v>
      </c>
      <c r="AD657" s="16">
        <f>IF( 数据!AD657&lt;=6,(数据!AD657-1)*权重!T$48,              IF(数据!AD657&lt;=12, 5*权重!T$48+(数据!AD657-6)*权重!T$49,                              5*权重!T$48+6*权重!T$49+(数据!AD657-12)*权重!T$51              )
 )</f>
        <v>-1.2333333333333329</v>
      </c>
      <c r="AE657" s="16">
        <f>IF( 数据!AE657&lt;=6,(数据!AE657-1)*权重!U$48,              IF(数据!AE657&lt;=10, 5*权重!U$48+(数据!AE657-4)*权重!U$50,                              5*权重!U$48+4*权重!U$50+(数据!AE657-10)*权重!U$52              )  )</f>
        <v>-2.9999999999999996</v>
      </c>
      <c r="AF657" s="16">
        <f>IF( 数据!AF657&lt;=6,(数据!AF657-1)*权重!V$48,              IF(数据!AF657&lt;=10, 5*权重!V$48+(数据!AF657-4)*权重!V$50,                              5*权重!V$48+4*权重!V$50+(数据!AF657-10)*权重!V$52              )  )</f>
        <v>6.5625000000000009</v>
      </c>
      <c r="AG657" s="16">
        <f>IF( 数据!AG657&lt;=6,(数据!AG657-1)*权重!W$48,              IF(数据!AG657&lt;=12, 5*权重!W$48+(数据!AG657-6)*权重!W$49,                              5*权重!W$48+6*权重!W$49+(数据!AG657-12)*权重!W$51              )
 )</f>
        <v>3.3</v>
      </c>
      <c r="AH657" s="16">
        <f>IF( 数据!AH657&lt;=6,(数据!AH657-1)*权重!X$48,              IF(数据!AH657&lt;=10, 5*权重!X$48+(数据!AH657-4)*权重!X$50,                              5*权重!X$48+4*权重!X$50+(数据!AH657-10)*权重!X$52              )  )</f>
        <v>-4.9999999999999989E-2</v>
      </c>
      <c r="AI657" s="16">
        <f>IF( 数据!AI657&lt;=6,(数据!AI657-1)*权重!Y$48,              IF(数据!AI657&lt;=12, 5*权重!Y$48+(数据!AI657-6)*权重!Y$49,                              5*权重!Y$48+6*权重!Y$49+(数据!AI657-12)*权重!Y$51              )
 )</f>
        <v>0.8</v>
      </c>
      <c r="AJ657" s="16">
        <f>IF( 数据!AJ657&lt;=6,(数据!AJ657-1)*权重!Z$48,              IF(数据!AJ657&lt;=10, 5*权重!Z$48+(数据!AJ657-4)*权重!Z$50,                              5*权重!Z$48+4*权重!Z$50+(数据!AJ657-10)*权重!Z$52              )  )</f>
        <v>8.0750000000000011</v>
      </c>
      <c r="AK657" s="16">
        <f>IF( 数据!AK657&lt;=6,(数据!AK657-1)*权重!AA$48,              IF(数据!AK657&lt;=10, 5*权重!AA$48+(数据!AK657-4)*权重!AA$50,                              5*权重!AA$48+4*权重!AA$50+(数据!AK657-10)*权重!AA$52              )  )</f>
        <v>-0.92500000000000004</v>
      </c>
      <c r="AL657" s="16">
        <f>IF( 数据!AL657&lt;=6,(数据!AL657-1)*权重!AB$48,              IF(数据!AL657&lt;=12, 5*权重!AB$48+(数据!AL657-6)*权重!AB$49,                              5*权重!AB$48+6*权重!AB$49+(数据!AL657-12)*权重!AB$51              )
 )</f>
        <v>13.5</v>
      </c>
      <c r="AM657" s="16">
        <f>IF( 数据!AM657&lt;=6,(数据!AM657-1)*权重!AC$48,              IF(数据!AM657&lt;=12, 5*权重!AC$48+(数据!AM657-6)*权重!AC$49,                              5*权重!AC$48+6*权重!AC$49+(数据!AM657-12)*权重!AC$51              )
 )</f>
        <v>8.3666666666666671</v>
      </c>
      <c r="AN657" s="16">
        <f>IF( 数据!AN657&lt;=6,(数据!AN657-1)*权重!AD$48,              IF(数据!AN657&lt;=12, 5*权重!AD$48+(数据!AN657-6)*权重!AD$49,                              5*权重!AD$48+6*权重!AD$49+(数据!AN657-12)*权重!AD$51              )
 )</f>
        <v>77.333333333333329</v>
      </c>
      <c r="AO657" s="16">
        <f>IF( 数据!AO657&lt;=6,(数据!AO657-1)*权重!AE$48,              IF(数据!AO657&lt;=12, 5*权重!AE$48+(数据!AO657-6)*权重!AE$49,                              5*权重!AE$48+6*权重!AE$49+(数据!AO657-12)*权重!AE$51              )
 )</f>
        <v>28.1</v>
      </c>
      <c r="AP657" s="16">
        <f>IF( 数据!AP657&lt;=6,(数据!AP657-1)*权重!AF$48,              IF(数据!AP657&lt;=12, 5*权重!AF$48+(数据!AP657-6)*权重!AF$49,                              5*权重!AF$48+6*权重!AF$49+(数据!AP657-12)*权重!AF$51              )
 )</f>
        <v>17.366666666666667</v>
      </c>
      <c r="AQ657" s="16">
        <f>IF( 数据!AQ657&lt;=6,(数据!AQ657-1)*权重!AG$48,              IF(数据!AQ657&lt;=12, 5*权重!AG$48+(数据!AQ657-6)*权重!AG$49,                              5*权重!AG$48+6*权重!AG$49+(数据!AQ657-12)*权重!AG$51              )
 )</f>
        <v>19.350000000000001</v>
      </c>
      <c r="AR657" s="16">
        <f>IF( 数据!AR657&lt;=6,(数据!AR657-1)*权重!AH$48,              IF(数据!AR657&lt;=12, 5*权重!AH$48+(数据!AR657-6)*权重!AH$49,                              5*权重!AH$48+6*权重!AH$49+(数据!AR657-12)*权重!AH$51              )
 )</f>
        <v>14.566666666666665</v>
      </c>
      <c r="AS657" s="16">
        <f>IF( 数据!AS657&lt;=6,(数据!AS657-1)*权重!AI$48,              IF(数据!AS657&lt;=12, 5*权重!AI$48+(数据!AS657-6)*权重!AI$49,                              5*权重!AI$48+6*权重!AI$49+(数据!AS657-12)*权重!AI$51              )
 )</f>
        <v>7.6000000000000014</v>
      </c>
      <c r="AT657" s="16">
        <f>IF( 数据!AT657&lt;=6,(数据!AT657-1)*权重!AJ$48,              IF(数据!AT657&lt;=12, 5*权重!AJ$48+(数据!AT657-6)*权重!AJ$49,                              5*权重!AJ$48+6*权重!AJ$49+(数据!AT657-12)*权重!AJ$51              )
 )</f>
        <v>86.5</v>
      </c>
      <c r="AU657" s="16">
        <f>IF( 数据!AU657&lt;=6,(数据!AU657-1)*权重!AK$48,              IF(数据!AU657&lt;=12, 5*权重!AK$48+(数据!AU657-6)*权重!AK$49,                              5*权重!AK$48+6*权重!AK$49+(数据!AU657-12)*权重!AK$51              )
 )</f>
        <v>14.799999999999999</v>
      </c>
      <c r="AV657" s="16">
        <f>IF( 数据!AV657&lt;=6,(数据!AV657-1)*权重!AL$48,              IF(数据!AV657&lt;=10, 5*权重!AL$48+(数据!AV657-4)*权重!AL$50,                              5*权重!AL$48+4*权重!AL$50+(数据!AV657-10)*权重!AL$52              )  )</f>
        <v>2.5499999999999998</v>
      </c>
      <c r="AW657" s="16">
        <f>IF( 数据!AW657&lt;=6,(数据!AW657-1)*权重!AM$48,              IF(数据!AW657&lt;=10, 5*权重!AM$48+(数据!AW657-4)*权重!AM$50,                              5*权重!AM$48+4*权重!AM$50+(数据!AW657-10)*权重!AM$52              )  )</f>
        <v>3.8250000000000002</v>
      </c>
      <c r="AX657" s="16">
        <f>IF( 数据!AX657&lt;=6,(数据!AX657-1)*权重!AN$48,              IF(数据!AX657&lt;=10, 5*权重!AN$48+(数据!AX657-4)*权重!AN$50,                              5*权重!AN$48+4*权重!AN$50+(数据!AX657-10)*权重!AN$52              )  )</f>
        <v>22.912499999999998</v>
      </c>
      <c r="AY657" s="8">
        <v>2</v>
      </c>
      <c r="AZ657" s="8">
        <v>3</v>
      </c>
      <c r="BA657" s="8">
        <v>2</v>
      </c>
      <c r="BB657" s="8">
        <v>2</v>
      </c>
      <c r="BC657" s="8">
        <v>1</v>
      </c>
      <c r="BD657" s="8">
        <v>2</v>
      </c>
      <c r="BE657" s="8">
        <v>3</v>
      </c>
      <c r="BF657" s="8">
        <v>1</v>
      </c>
      <c r="BG657" s="8">
        <v>2</v>
      </c>
      <c r="BH657" s="8">
        <v>3</v>
      </c>
      <c r="BI657" s="8">
        <v>3</v>
      </c>
      <c r="BJ657" s="8" t="s">
        <v>26</v>
      </c>
      <c r="BK657" s="8" t="s">
        <v>20</v>
      </c>
      <c r="BL657" s="8">
        <v>11</v>
      </c>
      <c r="BM657" s="8" t="s">
        <v>26</v>
      </c>
      <c r="BN657" s="8"/>
      <c r="BO657" s="8">
        <v>14</v>
      </c>
      <c r="BP657" s="34">
        <v>47299</v>
      </c>
      <c r="BQ657" s="8" t="s">
        <v>21</v>
      </c>
      <c r="BR657" s="8" t="s">
        <v>156</v>
      </c>
    </row>
    <row r="658" spans="1:70" ht="15.5" thickBot="1" x14ac:dyDescent="0.35">
      <c r="A658" s="8" t="s">
        <v>26</v>
      </c>
      <c r="B658" s="16">
        <f t="shared" si="25"/>
        <v>415.32416666666671</v>
      </c>
      <c r="C658" s="8" t="s">
        <v>1021</v>
      </c>
      <c r="D658" s="8" t="s">
        <v>154</v>
      </c>
      <c r="E658" s="33">
        <v>1</v>
      </c>
      <c r="F658" s="8">
        <v>0</v>
      </c>
      <c r="G658" s="8" t="s">
        <v>228</v>
      </c>
      <c r="H658" s="8" t="s">
        <v>221</v>
      </c>
      <c r="I658" s="8">
        <v>21</v>
      </c>
      <c r="J658" s="8">
        <v>135</v>
      </c>
      <c r="K658" s="8">
        <v>150</v>
      </c>
      <c r="L658" s="16">
        <f>IF( 数据!L658&lt;=6,(数据!L658-1)*权重!B$48,              IF(数据!L658&lt;=12, 5*权重!B$48+(数据!L658-6)*权重!B$49,                              5*权重!B$48+6*权重!B$49+(数据!L658-12)*权重!B$51              )
 )</f>
        <v>3.4666666666666668</v>
      </c>
      <c r="M658" s="16">
        <f>IF( 数据!M658&lt;=6,(数据!M658-1)*权重!C$48,              IF(数据!M658&lt;=12, 5*权重!C$48+(数据!M658-6)*权重!C$49,                              5*权重!C$48+6*权重!C$49+(数据!M658-12)*权重!C$51              )
 )</f>
        <v>1.7</v>
      </c>
      <c r="N658" s="16">
        <f>IF( 数据!N658&lt;=6,(数据!N658-1)*权重!D$48,              IF(数据!N658&lt;=12, 5*权重!D$48+(数据!N658-6)*权重!D$49,                              5*权重!D$48+6*权重!D$49+(数据!N658-12)*权重!D$51              )
 )</f>
        <v>-0.27999999999999992</v>
      </c>
      <c r="O658" s="16">
        <f>IF( 数据!O658&lt;=6,(数据!O658-1)*权重!E$48,              IF(数据!O658&lt;=12, 5*权重!E$48+(数据!O658-6)*权重!E$49,                              5*权重!E$48+6*权重!E$49+(数据!O658-12)*权重!E$51              )
 )</f>
        <v>0</v>
      </c>
      <c r="P658" s="16">
        <f>IF( 数据!P658&lt;=6,(数据!P658-1)*权重!F$48,              IF(数据!P658&lt;=12, 5*权重!F$48+(数据!P658-6)*权重!F$49,                              5*权重!F$48+6*权重!F$49+(数据!P658-12)*权重!F$51              )
 )</f>
        <v>-2.7333333333333329</v>
      </c>
      <c r="Q658" s="16">
        <f>IF( 数据!Q658&lt;=6,(数据!Q658-1)*权重!G$48,              IF(数据!Q658&lt;=12, 5*权重!G$48+(数据!Q658-6)*权重!G$49,                              5*权重!G$48+6*权重!G$49+(数据!Q658-12)*权重!G$51              )
 )</f>
        <v>0</v>
      </c>
      <c r="R658" s="16">
        <f>IF( 数据!R658&lt;=6,(数据!R658-1)*权重!H$48,              IF(数据!R658&lt;=12, 5*权重!H$48+(数据!R658-6)*权重!H$49,                              5*权重!H$48+6*权重!H$49+(数据!R658-12)*权重!H$51              )
 )</f>
        <v>0</v>
      </c>
      <c r="S658" s="16">
        <f>IF( 数据!S658&lt;=6,(数据!S658-1)*权重!I$48,              IF(数据!S658&lt;=12, 5*权重!I$48+(数据!S658-6)*权重!I$49,                              5*权重!I$48+6*权重!I$49+(数据!S658-12)*权重!I$51              )
 )</f>
        <v>16.566666666666666</v>
      </c>
      <c r="T658" s="16">
        <f>IF( 数据!T658&lt;=6,(数据!T658-1)*权重!J$48,              IF(数据!T658&lt;=12, 5*权重!J$48+(数据!T658-6)*权重!J$49,                              5*权重!J$48+6*权重!J$49+(数据!T658-12)*权重!J$51              )
 )</f>
        <v>1.2999999999999998</v>
      </c>
      <c r="U658" s="16">
        <f>IF( 数据!U658&lt;=6,(数据!U658-1)*权重!K$48,              IF(数据!U658&lt;=12, 5*权重!K$48+(数据!U658-6)*权重!K$49,                              5*权重!K$48+6*权重!K$49+(数据!U658-12)*权重!K$51              )
 )</f>
        <v>0</v>
      </c>
      <c r="V658" s="16">
        <f>IF( 数据!V658&lt;=6,(数据!V658-1)*权重!L$48,              IF(数据!V658&lt;=12, 5*权重!L$48+(数据!V658-6)*权重!L$49,                              5*权重!L$48+6*权重!L$49+(数据!V658-12)*权重!L$51              )
 )</f>
        <v>6.0333333333333341</v>
      </c>
      <c r="W658" s="16">
        <f>IF( 数据!W658&lt;=6,(数据!W658-1)*权重!M$48,              IF(数据!W658&lt;=12, 5*权重!M$48+(数据!W658-6)*权重!M$49,                              5*权重!M$48+6*权重!M$49+(数据!W658-12)*权重!M$51              )
 )</f>
        <v>0.1333333333333333</v>
      </c>
      <c r="X658" s="16">
        <f>IF( 数据!X658&lt;=6,(数据!X658-1)*权重!N$48,              IF(数据!X658&lt;=12, 5*权重!N$48+(数据!X658-6)*权重!N$49,                              5*权重!N$48+6*权重!N$49+(数据!X658-12)*权重!N$51              )
 )</f>
        <v>2.2166666666666663</v>
      </c>
      <c r="Y658" s="16">
        <f>IF( 数据!Y658&lt;=6,(数据!Y658-1)*权重!O$48,              IF(数据!Y658&lt;=12, 5*权重!O$48+(数据!Y658-6)*权重!O$49,                              5*权重!O$48+6*权重!O$49+(数据!Y658-12)*权重!O$51              )
 )</f>
        <v>2.5333333333333332</v>
      </c>
      <c r="Z658" s="16">
        <f>IF( 数据!Z658&lt;=6,(数据!Z658-1)*权重!P$48,              IF(数据!Z658&lt;=10, 5*权重!P$48+(数据!Z658-4)*权重!P$50,                              5*权重!P$48+4*权重!P$50+(数据!Z658-10)*权重!P$52              )  )</f>
        <v>-0.90000000000000013</v>
      </c>
      <c r="AA658" s="16">
        <f>IF( 数据!AA658&lt;=6,(数据!AA658-1)*权重!Q$48,              IF(数据!AA658&lt;=12, 5*权重!Q$48+(数据!AA658-6)*权重!Q$49,                              5*权重!Q$48+6*权重!Q$49+(数据!AA658-12)*权重!Q$51              )
 )</f>
        <v>5.166666666666667</v>
      </c>
      <c r="AB658" s="16">
        <f>IF( 数据!AB658&lt;=6,(数据!AB658-1)*权重!R$48,              IF(数据!AB658&lt;=10, 5*权重!R$48+(数据!AB658-4)*权重!R$50,                              5*权重!R$48+4*权重!R$50+(数据!AB658-10)*权重!R$52              )  )</f>
        <v>56</v>
      </c>
      <c r="AC658" s="16">
        <f>IF( 数据!AC658&lt;=6,(数据!AC658-1)*权重!S$48,              IF(数据!AC658&lt;=12, 5*权重!S$48+(数据!AC658-6)*权重!S$49,                              5*权重!S$48+6*权重!S$49+(数据!AC658-12)*权重!S$51              )
 )</f>
        <v>20.183333333333334</v>
      </c>
      <c r="AD658" s="16">
        <f>IF( 数据!AD658&lt;=6,(数据!AD658-1)*权重!T$48,              IF(数据!AD658&lt;=12, 5*权重!T$48+(数据!AD658-6)*权重!T$49,                              5*权重!T$48+6*权重!T$49+(数据!AD658-12)*权重!T$51              )
 )</f>
        <v>-1.2333333333333329</v>
      </c>
      <c r="AE658" s="16">
        <f>IF( 数据!AE658&lt;=6,(数据!AE658-1)*权重!U$48,              IF(数据!AE658&lt;=10, 5*权重!U$48+(数据!AE658-4)*权重!U$50,                              5*权重!U$48+4*权重!U$50+(数据!AE658-10)*权重!U$52              )  )</f>
        <v>-4.0999999999999996</v>
      </c>
      <c r="AF658" s="16">
        <f>IF( 数据!AF658&lt;=6,(数据!AF658-1)*权重!V$48,              IF(数据!AF658&lt;=10, 5*权重!V$48+(数据!AF658-4)*权重!V$50,                              5*权重!V$48+4*权重!V$50+(数据!AF658-10)*权重!V$52              )  )</f>
        <v>7.3500000000000005</v>
      </c>
      <c r="AG658" s="16">
        <f>IF( 数据!AG658&lt;=6,(数据!AG658-1)*权重!W$48,              IF(数据!AG658&lt;=12, 5*权重!W$48+(数据!AG658-6)*权重!W$49,                              5*权重!W$48+6*权重!W$49+(数据!AG658-12)*权重!W$51              )
 )</f>
        <v>3.0999999999999996</v>
      </c>
      <c r="AH658" s="16">
        <f>IF( 数据!AH658&lt;=6,(数据!AH658-1)*权重!X$48,              IF(数据!AH658&lt;=10, 5*权重!X$48+(数据!AH658-4)*权重!X$50,                              5*权重!X$48+4*权重!X$50+(数据!AH658-10)*权重!X$52              )  )</f>
        <v>-4.9999999999999989E-2</v>
      </c>
      <c r="AI658" s="16">
        <f>IF( 数据!AI658&lt;=6,(数据!AI658-1)*权重!Y$48,              IF(数据!AI658&lt;=12, 5*权重!Y$48+(数据!AI658-6)*权重!Y$49,                              5*权重!Y$48+6*权重!Y$49+(数据!AI658-12)*权重!Y$51              )
 )</f>
        <v>0.26666666666666666</v>
      </c>
      <c r="AJ658" s="16">
        <f>IF( 数据!AJ658&lt;=6,(数据!AJ658-1)*权重!Z$48,              IF(数据!AJ658&lt;=10, 5*权重!Z$48+(数据!AJ658-4)*权重!Z$50,                              5*权重!Z$48+4*权重!Z$50+(数据!AJ658-10)*权重!Z$52              )  )</f>
        <v>8.6625000000000014</v>
      </c>
      <c r="AK658" s="16">
        <f>IF( 数据!AK658&lt;=6,(数据!AK658-1)*权重!AA$48,              IF(数据!AK658&lt;=10, 5*权重!AA$48+(数据!AK658-4)*权重!AA$50,                              5*权重!AA$48+4*权重!AA$50+(数据!AK658-10)*权重!AA$52              )  )</f>
        <v>-1.4500000000000002</v>
      </c>
      <c r="AL658" s="16">
        <f>IF( 数据!AL658&lt;=6,(数据!AL658-1)*权重!AB$48,              IF(数据!AL658&lt;=12, 5*权重!AB$48+(数据!AL658-6)*权重!AB$49,                              5*权重!AB$48+6*权重!AB$49+(数据!AL658-12)*权重!AB$51              )
 )</f>
        <v>13.5</v>
      </c>
      <c r="AM658" s="16">
        <f>IF( 数据!AM658&lt;=6,(数据!AM658-1)*权重!AC$48,              IF(数据!AM658&lt;=12, 5*权重!AC$48+(数据!AM658-6)*权重!AC$49,                              5*权重!AC$48+6*权重!AC$49+(数据!AM658-12)*权重!AC$51              )
 )</f>
        <v>9.2333333333333343</v>
      </c>
      <c r="AN658" s="16">
        <f>IF( 数据!AN658&lt;=6,(数据!AN658-1)*权重!AD$48,              IF(数据!AN658&lt;=12, 5*权重!AD$48+(数据!AN658-6)*权重!AD$49,                              5*权重!AD$48+6*权重!AD$49+(数据!AN658-12)*权重!AD$51              )
 )</f>
        <v>77.333333333333329</v>
      </c>
      <c r="AO658" s="16">
        <f>IF( 数据!AO658&lt;=6,(数据!AO658-1)*权重!AE$48,              IF(数据!AO658&lt;=12, 5*权重!AE$48+(数据!AO658-6)*权重!AE$49,                              5*权重!AE$48+6*权重!AE$49+(数据!AO658-12)*权重!AE$51              )
 )</f>
        <v>15.1</v>
      </c>
      <c r="AP658" s="16">
        <f>IF( 数据!AP658&lt;=6,(数据!AP658-1)*权重!AF$48,              IF(数据!AP658&lt;=12, 5*权重!AF$48+(数据!AP658-6)*权重!AF$49,                              5*权重!AF$48+6*权重!AF$49+(数据!AP658-12)*权重!AF$51              )
 )</f>
        <v>16.399999999999999</v>
      </c>
      <c r="AQ658" s="16">
        <f>IF( 数据!AQ658&lt;=6,(数据!AQ658-1)*权重!AG$48,              IF(数据!AQ658&lt;=12, 5*权重!AG$48+(数据!AQ658-6)*权重!AG$49,                              5*权重!AG$48+6*权重!AG$49+(数据!AQ658-12)*权重!AG$51              )
 )</f>
        <v>18.316666666666666</v>
      </c>
      <c r="AR658" s="16">
        <f>IF( 数据!AR658&lt;=6,(数据!AR658-1)*权重!AH$48,              IF(数据!AR658&lt;=12, 5*权重!AH$48+(数据!AR658-6)*权重!AH$49,                              5*权重!AH$48+6*权重!AH$49+(数据!AR658-12)*权重!AH$51              )
 )</f>
        <v>15.733333333333333</v>
      </c>
      <c r="AS658" s="16">
        <f>IF( 数据!AS658&lt;=6,(数据!AS658-1)*权重!AI$48,              IF(数据!AS658&lt;=12, 5*权重!AI$48+(数据!AS658-6)*权重!AI$49,                              5*权重!AI$48+6*权重!AI$49+(数据!AS658-12)*权重!AI$51              )
 )</f>
        <v>8.5500000000000007</v>
      </c>
      <c r="AT658" s="16">
        <f>IF( 数据!AT658&lt;=6,(数据!AT658-1)*权重!AJ$48,              IF(数据!AT658&lt;=12, 5*权重!AJ$48+(数据!AT658-6)*权重!AJ$49,                              5*权重!AJ$48+6*权重!AJ$49+(数据!AT658-12)*权重!AJ$51              )
 )</f>
        <v>71.875</v>
      </c>
      <c r="AU658" s="16">
        <f>IF( 数据!AU658&lt;=6,(数据!AU658-1)*权重!AK$48,              IF(数据!AU658&lt;=12, 5*权重!AK$48+(数据!AU658-6)*权重!AK$49,                              5*权重!AK$48+6*权重!AK$49+(数据!AU658-12)*权重!AK$51              )
 )</f>
        <v>14.799999999999999</v>
      </c>
      <c r="AV658" s="16">
        <f>IF( 数据!AV658&lt;=6,(数据!AV658-1)*权重!AL$48,              IF(数据!AV658&lt;=10, 5*权重!AL$48+(数据!AV658-4)*权重!AL$50,                              5*权重!AL$48+4*权重!AL$50+(数据!AV658-10)*权重!AL$52              )  )</f>
        <v>2.9749999999999996</v>
      </c>
      <c r="AW658" s="16">
        <f>IF( 数据!AW658&lt;=6,(数据!AW658-1)*权重!AM$48,              IF(数据!AW658&lt;=10, 5*权重!AM$48+(数据!AW658-4)*权重!AM$50,                              5*权重!AM$48+4*权重!AM$50+(数据!AW658-10)*权重!AM$52              )  )</f>
        <v>3.8250000000000002</v>
      </c>
      <c r="AX658" s="16">
        <f>IF( 数据!AX658&lt;=6,(数据!AX658-1)*权重!AN$48,              IF(数据!AX658&lt;=10, 5*权重!AN$48+(数据!AX658-4)*权重!AN$50,                              5*权重!AN$48+4*权重!AN$50+(数据!AX658-10)*权重!AN$52              )  )</f>
        <v>23.75</v>
      </c>
      <c r="AY658" s="8">
        <v>2</v>
      </c>
      <c r="AZ658" s="8">
        <v>2</v>
      </c>
      <c r="BA658" s="8">
        <v>1</v>
      </c>
      <c r="BB658" s="8">
        <v>2</v>
      </c>
      <c r="BC658" s="8">
        <v>2</v>
      </c>
      <c r="BD658" s="8">
        <v>3</v>
      </c>
      <c r="BE658" s="8">
        <v>1</v>
      </c>
      <c r="BF658" s="8">
        <v>1</v>
      </c>
      <c r="BG658" s="8">
        <v>1</v>
      </c>
      <c r="BH658" s="8">
        <v>1</v>
      </c>
      <c r="BI658" s="8">
        <v>3</v>
      </c>
      <c r="BJ658" s="8" t="s">
        <v>26</v>
      </c>
      <c r="BK658" s="8" t="s">
        <v>20</v>
      </c>
      <c r="BL658" s="8">
        <v>14</v>
      </c>
      <c r="BM658" s="8" t="s">
        <v>26</v>
      </c>
      <c r="BN658" s="8"/>
      <c r="BO658" s="8">
        <v>2</v>
      </c>
      <c r="BP658" s="34">
        <v>46568</v>
      </c>
      <c r="BQ658" s="8" t="s">
        <v>21</v>
      </c>
      <c r="BR658" s="8" t="s">
        <v>156</v>
      </c>
    </row>
    <row r="659" spans="1:70" ht="15.5" thickBot="1" x14ac:dyDescent="0.35">
      <c r="A659" s="8" t="s">
        <v>26</v>
      </c>
      <c r="B659" s="16">
        <f t="shared" si="25"/>
        <v>399.97416666666663</v>
      </c>
      <c r="C659" s="8" t="s">
        <v>1022</v>
      </c>
      <c r="D659" s="8" t="s">
        <v>154</v>
      </c>
      <c r="E659" s="33">
        <v>1</v>
      </c>
      <c r="F659" s="8">
        <v>0</v>
      </c>
      <c r="G659" s="8" t="s">
        <v>585</v>
      </c>
      <c r="H659" s="8" t="s">
        <v>221</v>
      </c>
      <c r="I659" s="8">
        <v>35</v>
      </c>
      <c r="J659" s="8">
        <v>141</v>
      </c>
      <c r="K659" s="8">
        <v>152</v>
      </c>
      <c r="L659" s="16">
        <f>IF( 数据!L659&lt;=6,(数据!L659-1)*权重!B$48,              IF(数据!L659&lt;=12, 5*权重!B$48+(数据!L659-6)*权重!B$49,                              5*权重!B$48+6*权重!B$49+(数据!L659-12)*权重!B$51              )
 )</f>
        <v>3.0833333333333335</v>
      </c>
      <c r="M659" s="16">
        <f>IF( 数据!M659&lt;=6,(数据!M659-1)*权重!C$48,              IF(数据!M659&lt;=12, 5*权重!C$48+(数据!M659-6)*权重!C$49,                              5*权重!C$48+6*权重!C$49+(数据!M659-12)*权重!C$51              )
 )</f>
        <v>1.7</v>
      </c>
      <c r="N659" s="16">
        <f>IF( 数据!N659&lt;=6,(数据!N659-1)*权重!D$48,              IF(数据!N659&lt;=12, 5*权重!D$48+(数据!N659-6)*权重!D$49,                              5*权重!D$48+6*权重!D$49+(数据!N659-12)*权重!D$51              )
 )</f>
        <v>0.27</v>
      </c>
      <c r="O659" s="16">
        <f>IF( 数据!O659&lt;=6,(数据!O659-1)*权重!E$48,              IF(数据!O659&lt;=12, 5*权重!E$48+(数据!O659-6)*权重!E$49,                              5*权重!E$48+6*权重!E$49+(数据!O659-12)*权重!E$51              )
 )</f>
        <v>0</v>
      </c>
      <c r="P659" s="16">
        <f>IF( 数据!P659&lt;=6,(数据!P659-1)*权重!F$48,              IF(数据!P659&lt;=12, 5*权重!F$48+(数据!P659-6)*权重!F$49,                              5*权重!F$48+6*权重!F$49+(数据!P659-12)*权重!F$51              )
 )</f>
        <v>-3.1166666666666663</v>
      </c>
      <c r="Q659" s="16">
        <f>IF( 数据!Q659&lt;=6,(数据!Q659-1)*权重!G$48,              IF(数据!Q659&lt;=12, 5*权重!G$48+(数据!Q659-6)*权重!G$49,                              5*权重!G$48+6*权重!G$49+(数据!Q659-12)*权重!G$51              )
 )</f>
        <v>0</v>
      </c>
      <c r="R659" s="16">
        <f>IF( 数据!R659&lt;=6,(数据!R659-1)*权重!H$48,              IF(数据!R659&lt;=12, 5*权重!H$48+(数据!R659-6)*权重!H$49,                              5*权重!H$48+6*权重!H$49+(数据!R659-12)*权重!H$51              )
 )</f>
        <v>0</v>
      </c>
      <c r="S659" s="16">
        <f>IF( 数据!S659&lt;=6,(数据!S659-1)*权重!I$48,              IF(数据!S659&lt;=12, 5*权重!I$48+(数据!S659-6)*权重!I$49,                              5*权重!I$48+6*权重!I$49+(数据!S659-12)*权重!I$51              )
 )</f>
        <v>12.133333333333333</v>
      </c>
      <c r="T659" s="16">
        <f>IF( 数据!T659&lt;=6,(数据!T659-1)*权重!J$48,              IF(数据!T659&lt;=12, 5*权重!J$48+(数据!T659-6)*权重!J$49,                              5*权重!J$48+6*权重!J$49+(数据!T659-12)*权重!J$51              )
 )</f>
        <v>2.8</v>
      </c>
      <c r="U659" s="16">
        <f>IF( 数据!U659&lt;=6,(数据!U659-1)*权重!K$48,              IF(数据!U659&lt;=12, 5*权重!K$48+(数据!U659-6)*权重!K$49,                              5*权重!K$48+6*权重!K$49+(数据!U659-12)*权重!K$51              )
 )</f>
        <v>0</v>
      </c>
      <c r="V659" s="16">
        <f>IF( 数据!V659&lt;=6,(数据!V659-1)*权重!L$48,              IF(数据!V659&lt;=12, 5*权重!L$48+(数据!V659-6)*权重!L$49,                              5*权重!L$48+6*权重!L$49+(数据!V659-12)*权重!L$51              )
 )</f>
        <v>5.3000000000000007</v>
      </c>
      <c r="W659" s="16">
        <f>IF( 数据!W659&lt;=6,(数据!W659-1)*权重!M$48,              IF(数据!W659&lt;=12, 5*权重!M$48+(数据!W659-6)*权重!M$49,                              5*权重!M$48+6*权重!M$49+(数据!W659-12)*权重!M$51              )
 )</f>
        <v>0.1333333333333333</v>
      </c>
      <c r="X659" s="16">
        <f>IF( 数据!X659&lt;=6,(数据!X659-1)*权重!N$48,              IF(数据!X659&lt;=12, 5*权重!N$48+(数据!X659-6)*权重!N$49,                              5*权重!N$48+6*权重!N$49+(数据!X659-12)*权重!N$51              )
 )</f>
        <v>1.8833333333333333</v>
      </c>
      <c r="Y659" s="16">
        <f>IF( 数据!Y659&lt;=6,(数据!Y659-1)*权重!O$48,              IF(数据!Y659&lt;=12, 5*权重!O$48+(数据!Y659-6)*权重!O$49,                              5*权重!O$48+6*权重!O$49+(数据!Y659-12)*权重!O$51              )
 )</f>
        <v>1.6166666666666667</v>
      </c>
      <c r="Z659" s="16">
        <f>IF( 数据!Z659&lt;=6,(数据!Z659-1)*权重!P$48,              IF(数据!Z659&lt;=10, 5*权重!P$48+(数据!Z659-4)*权重!P$50,                              5*权重!P$48+4*权重!P$50+(数据!Z659-10)*权重!P$52              )  )</f>
        <v>-1.6</v>
      </c>
      <c r="AA659" s="16">
        <f>IF( 数据!AA659&lt;=6,(数据!AA659-1)*权重!Q$48,              IF(数据!AA659&lt;=12, 5*权重!Q$48+(数据!AA659-6)*权重!Q$49,                              5*权重!Q$48+6*权重!Q$49+(数据!AA659-12)*权重!Q$51              )
 )</f>
        <v>5.833333333333333</v>
      </c>
      <c r="AB659" s="16">
        <f>IF( 数据!AB659&lt;=6,(数据!AB659-1)*权重!R$48,              IF(数据!AB659&lt;=10, 5*权重!R$48+(数据!AB659-4)*权重!R$50,                              5*权重!R$48+4*权重!R$50+(数据!AB659-10)*权重!R$52              )  )</f>
        <v>57.5</v>
      </c>
      <c r="AC659" s="16">
        <f>IF( 数据!AC659&lt;=6,(数据!AC659-1)*权重!S$48,              IF(数据!AC659&lt;=12, 5*权重!S$48+(数据!AC659-6)*权重!S$49,                              5*权重!S$48+6*权重!S$49+(数据!AC659-12)*权重!S$51              )
 )</f>
        <v>20.866666666666667</v>
      </c>
      <c r="AD659" s="16">
        <f>IF( 数据!AD659&lt;=6,(数据!AD659-1)*权重!T$48,              IF(数据!AD659&lt;=12, 5*权重!T$48+(数据!AD659-6)*权重!T$49,                              5*权重!T$48+6*权重!T$49+(数据!AD659-12)*权重!T$51              )
 )</f>
        <v>-1.2333333333333329</v>
      </c>
      <c r="AE659" s="16">
        <f>IF( 数据!AE659&lt;=6,(数据!AE659-1)*权重!U$48,              IF(数据!AE659&lt;=10, 5*权重!U$48+(数据!AE659-4)*权重!U$50,                              5*权重!U$48+4*权重!U$50+(数据!AE659-10)*权重!U$52              )  )</f>
        <v>-1.7999999999999994</v>
      </c>
      <c r="AF659" s="16">
        <f>IF( 数据!AF659&lt;=6,(数据!AF659-1)*权重!V$48,              IF(数据!AF659&lt;=10, 5*权重!V$48+(数据!AF659-4)*权重!V$50,                              5*权重!V$48+4*权重!V$50+(数据!AF659-10)*权重!V$52              )  )</f>
        <v>7.3500000000000005</v>
      </c>
      <c r="AG659" s="16">
        <f>IF( 数据!AG659&lt;=6,(数据!AG659-1)*权重!W$48,              IF(数据!AG659&lt;=12, 5*权重!W$48+(数据!AG659-6)*权重!W$49,                              5*权重!W$48+6*权重!W$49+(数据!AG659-12)*权重!W$51              )
 )</f>
        <v>3.0999999999999996</v>
      </c>
      <c r="AH659" s="16">
        <f>IF( 数据!AH659&lt;=6,(数据!AH659-1)*权重!X$48,              IF(数据!AH659&lt;=10, 5*权重!X$48+(数据!AH659-4)*权重!X$50,                              5*权重!X$48+4*权重!X$50+(数据!AH659-10)*权重!X$52              )  )</f>
        <v>0.28749999999999998</v>
      </c>
      <c r="AI659" s="16">
        <f>IF( 数据!AI659&lt;=6,(数据!AI659-1)*权重!Y$48,              IF(数据!AI659&lt;=12, 5*权重!Y$48+(数据!AI659-6)*权重!Y$49,                              5*权重!Y$48+6*权重!Y$49+(数据!AI659-12)*权重!Y$51              )
 )</f>
        <v>0.1</v>
      </c>
      <c r="AJ659" s="16">
        <f>IF( 数据!AJ659&lt;=6,(数据!AJ659-1)*权重!Z$48,              IF(数据!AJ659&lt;=10, 5*权重!Z$48+(数据!AJ659-4)*权重!Z$50,                              5*权重!Z$48+4*权重!Z$50+(数据!AJ659-10)*权重!Z$52              )  )</f>
        <v>10.425000000000001</v>
      </c>
      <c r="AK659" s="16">
        <f>IF( 数据!AK659&lt;=6,(数据!AK659-1)*权重!AA$48,              IF(数据!AK659&lt;=10, 5*权重!AA$48+(数据!AK659-4)*权重!AA$50,                              5*权重!AA$48+4*权重!AA$50+(数据!AK659-10)*权重!AA$52              )  )</f>
        <v>-0.57500000000000018</v>
      </c>
      <c r="AL659" s="16">
        <f>IF( 数据!AL659&lt;=6,(数据!AL659-1)*权重!AB$48,              IF(数据!AL659&lt;=12, 5*权重!AB$48+(数据!AL659-6)*权重!AB$49,                              5*权重!AB$48+6*权重!AB$49+(数据!AL659-12)*权重!AB$51              )
 )</f>
        <v>15.3</v>
      </c>
      <c r="AM659" s="16">
        <f>IF( 数据!AM659&lt;=6,(数据!AM659-1)*权重!AC$48,              IF(数据!AM659&lt;=12, 5*权重!AC$48+(数据!AM659-6)*权重!AC$49,                              5*权重!AC$48+6*权重!AC$49+(数据!AM659-12)*权重!AC$51              )
 )</f>
        <v>8.8666666666666671</v>
      </c>
      <c r="AN659" s="16">
        <f>IF( 数据!AN659&lt;=6,(数据!AN659-1)*权重!AD$48,              IF(数据!AN659&lt;=12, 5*权重!AD$48+(数据!AN659-6)*权重!AD$49,                              5*权重!AD$48+6*权重!AD$49+(数据!AN659-12)*权重!AD$51              )
 )</f>
        <v>72.604166666666671</v>
      </c>
      <c r="AO659" s="16">
        <f>IF( 数据!AO659&lt;=6,(数据!AO659-1)*权重!AE$48,              IF(数据!AO659&lt;=12, 5*权重!AE$48+(数据!AO659-6)*权重!AE$49,                              5*权重!AE$48+6*权重!AE$49+(数据!AO659-12)*权重!AE$51              )
 )</f>
        <v>6.9666666666666668</v>
      </c>
      <c r="AP659" s="16">
        <f>IF( 数据!AP659&lt;=6,(数据!AP659-1)*权重!AF$48,              IF(数据!AP659&lt;=12, 5*权重!AF$48+(数据!AP659-6)*权重!AF$49,                              5*权重!AF$48+6*权重!AF$49+(数据!AP659-12)*权重!AF$51              )
 )</f>
        <v>13.5</v>
      </c>
      <c r="AQ659" s="16">
        <f>IF( 数据!AQ659&lt;=6,(数据!AQ659-1)*权重!AG$48,              IF(数据!AQ659&lt;=12, 5*权重!AG$48+(数据!AQ659-6)*权重!AG$49,                              5*权重!AG$48+6*权重!AG$49+(数据!AQ659-12)*权重!AG$51              )
 )</f>
        <v>19.866666666666667</v>
      </c>
      <c r="AR659" s="16">
        <f>IF( 数据!AR659&lt;=6,(数据!AR659-1)*权重!AH$48,              IF(数据!AR659&lt;=12, 5*权重!AH$48+(数据!AR659-6)*权重!AH$49,                              5*权重!AH$48+6*权重!AH$49+(数据!AR659-12)*权重!AH$51              )
 )</f>
        <v>13.399999999999999</v>
      </c>
      <c r="AS659" s="16">
        <f>IF( 数据!AS659&lt;=6,(数据!AS659-1)*权重!AI$48,              IF(数据!AS659&lt;=12, 5*权重!AI$48+(数据!AS659-6)*权重!AI$49,                              5*权重!AI$48+6*权重!AI$49+(数据!AS659-12)*权重!AI$51              )
 )</f>
        <v>6.6500000000000012</v>
      </c>
      <c r="AT659" s="16">
        <f>IF( 数据!AT659&lt;=6,(数据!AT659-1)*权重!AJ$48,              IF(数据!AT659&lt;=12, 5*权重!AJ$48+(数据!AT659-6)*权重!AJ$49,                              5*权重!AJ$48+6*权重!AJ$49+(数据!AT659-12)*权重!AJ$51              )
 )</f>
        <v>71.875</v>
      </c>
      <c r="AU659" s="16">
        <f>IF( 数据!AU659&lt;=6,(数据!AU659-1)*权重!AK$48,              IF(数据!AU659&lt;=12, 5*权重!AK$48+(数据!AU659-6)*权重!AK$49,                              5*权重!AK$48+6*权重!AK$49+(数据!AU659-12)*权重!AK$51              )
 )</f>
        <v>14.799999999999999</v>
      </c>
      <c r="AV659" s="16">
        <f>IF( 数据!AV659&lt;=6,(数据!AV659-1)*权重!AL$48,              IF(数据!AV659&lt;=10, 5*权重!AL$48+(数据!AV659-4)*权重!AL$50,                              5*权重!AL$48+4*权重!AL$50+(数据!AV659-10)*权重!AL$52              )  )</f>
        <v>2.9749999999999996</v>
      </c>
      <c r="AW659" s="16">
        <f>IF( 数据!AW659&lt;=6,(数据!AW659-1)*权重!AM$48,              IF(数据!AW659&lt;=10, 5*权重!AM$48+(数据!AW659-4)*权重!AM$50,                              5*权重!AM$48+4*权重!AM$50+(数据!AW659-10)*权重!AM$52              )  )</f>
        <v>4.2</v>
      </c>
      <c r="AX659" s="16">
        <f>IF( 数据!AX659&lt;=6,(数据!AX659-1)*权重!AN$48,              IF(数据!AX659&lt;=10, 5*权重!AN$48+(数据!AX659-4)*权重!AN$50,                              5*权重!AN$48+4*权重!AN$50+(数据!AX659-10)*权重!AN$52              )  )</f>
        <v>22.912499999999998</v>
      </c>
      <c r="AY659" s="8">
        <v>1</v>
      </c>
      <c r="AZ659" s="8">
        <v>2</v>
      </c>
      <c r="BA659" s="8">
        <v>3</v>
      </c>
      <c r="BB659" s="8">
        <v>3</v>
      </c>
      <c r="BC659" s="8">
        <v>2</v>
      </c>
      <c r="BD659" s="8">
        <v>2</v>
      </c>
      <c r="BE659" s="8">
        <v>2</v>
      </c>
      <c r="BF659" s="8">
        <v>2</v>
      </c>
      <c r="BG659" s="8">
        <v>1</v>
      </c>
      <c r="BH659" s="8">
        <v>3</v>
      </c>
      <c r="BI659" s="8">
        <v>2</v>
      </c>
      <c r="BJ659" s="8" t="s">
        <v>26</v>
      </c>
      <c r="BK659" s="8" t="s">
        <v>20</v>
      </c>
      <c r="BL659" s="8">
        <v>15</v>
      </c>
      <c r="BM659" s="8" t="s">
        <v>26</v>
      </c>
      <c r="BN659" s="8"/>
      <c r="BO659" s="8">
        <v>14</v>
      </c>
      <c r="BP659" s="34">
        <v>46203</v>
      </c>
      <c r="BQ659" s="8" t="s">
        <v>21</v>
      </c>
      <c r="BR659" s="8" t="s">
        <v>156</v>
      </c>
    </row>
    <row r="660" spans="1:70" ht="14.5" thickBot="1" x14ac:dyDescent="0.35">
      <c r="A660" s="8" t="s">
        <v>26</v>
      </c>
      <c r="B660" s="16">
        <f t="shared" si="25"/>
        <v>448.57500000000005</v>
      </c>
      <c r="C660" s="8" t="s">
        <v>1023</v>
      </c>
      <c r="D660" s="8" t="s">
        <v>154</v>
      </c>
      <c r="E660" s="33">
        <v>1</v>
      </c>
      <c r="F660" s="8">
        <v>0</v>
      </c>
      <c r="G660" s="8" t="s">
        <v>20</v>
      </c>
      <c r="H660" s="8" t="s">
        <v>24</v>
      </c>
      <c r="I660" s="8">
        <v>27</v>
      </c>
      <c r="J660" s="8">
        <v>133</v>
      </c>
      <c r="K660" s="8">
        <v>142</v>
      </c>
      <c r="L660" s="16">
        <f>IF( 数据!L660&lt;=6,(数据!L660-1)*权重!B$48,              IF(数据!L660&lt;=12, 5*权重!B$48+(数据!L660-6)*权重!B$49,                              5*权重!B$48+6*权重!B$49+(数据!L660-12)*权重!B$51              )
 )</f>
        <v>3</v>
      </c>
      <c r="M660" s="16">
        <f>IF( 数据!M660&lt;=6,(数据!M660-1)*权重!C$48,              IF(数据!M660&lt;=12, 5*权重!C$48+(数据!M660-6)*权重!C$49,                              5*权重!C$48+6*权重!C$49+(数据!M660-12)*权重!C$51              )
 )</f>
        <v>2.5</v>
      </c>
      <c r="N660" s="16">
        <f>IF( 数据!N660&lt;=6,(数据!N660-1)*权重!D$48,              IF(数据!N660&lt;=12, 5*权重!D$48+(数据!N660-6)*权重!D$49,                              5*权重!D$48+6*权重!D$49+(数据!N660-12)*权重!D$51              )
 )</f>
        <v>0.8</v>
      </c>
      <c r="O660" s="16">
        <f>IF( 数据!O660&lt;=6,(数据!O660-1)*权重!E$48,              IF(数据!O660&lt;=12, 5*权重!E$48+(数据!O660-6)*权重!E$49,                              5*权重!E$48+6*权重!E$49+(数据!O660-12)*权重!E$51              )
 )</f>
        <v>0</v>
      </c>
      <c r="P660" s="16">
        <f>IF( 数据!P660&lt;=6,(数据!P660-1)*权重!F$48,              IF(数据!P660&lt;=12, 5*权重!F$48+(数据!P660-6)*权重!F$49,                              5*权重!F$48+6*权重!F$49+(数据!P660-12)*权重!F$51              )
 )</f>
        <v>-3.5166666666666662</v>
      </c>
      <c r="Q660" s="16">
        <f>IF( 数据!Q660&lt;=6,(数据!Q660-1)*权重!G$48,              IF(数据!Q660&lt;=12, 5*权重!G$48+(数据!Q660-6)*权重!G$49,                              5*权重!G$48+6*权重!G$49+(数据!Q660-12)*权重!G$51              )
 )</f>
        <v>0</v>
      </c>
      <c r="R660" s="16">
        <f>IF( 数据!R660&lt;=6,(数据!R660-1)*权重!H$48,              IF(数据!R660&lt;=12, 5*权重!H$48+(数据!R660-6)*权重!H$49,                              5*权重!H$48+6*权重!H$49+(数据!R660-12)*权重!H$51              )
 )</f>
        <v>0</v>
      </c>
      <c r="S660" s="16">
        <f>IF( 数据!S660&lt;=6,(数据!S660-1)*权重!I$48,              IF(数据!S660&lt;=12, 5*权重!I$48+(数据!S660-6)*权重!I$49,                              5*权重!I$48+6*权重!I$49+(数据!S660-12)*权重!I$51              )
 )</f>
        <v>16.566666666666666</v>
      </c>
      <c r="T660" s="16">
        <f>IF( 数据!T660&lt;=6,(数据!T660-1)*权重!J$48,              IF(数据!T660&lt;=12, 5*权重!J$48+(数据!T660-6)*权重!J$49,                              5*权重!J$48+6*权重!J$49+(数据!T660-12)*权重!J$51              )
 )</f>
        <v>3.5</v>
      </c>
      <c r="U660" s="16">
        <f>IF( 数据!U660&lt;=6,(数据!U660-1)*权重!K$48,              IF(数据!U660&lt;=12, 5*权重!K$48+(数据!U660-6)*权重!K$49,                              5*权重!K$48+6*权重!K$49+(数据!U660-12)*权重!K$51              )
 )</f>
        <v>0</v>
      </c>
      <c r="V660" s="16">
        <f>IF( 数据!V660&lt;=6,(数据!V660-1)*权重!L$48,              IF(数据!V660&lt;=12, 5*权重!L$48+(数据!V660-6)*权重!L$49,                              5*权重!L$48+6*权重!L$49+(数据!V660-12)*权重!L$51              )
 )</f>
        <v>7.5000000000000009</v>
      </c>
      <c r="W660" s="16">
        <f>IF( 数据!W660&lt;=6,(数据!W660-1)*权重!M$48,              IF(数据!W660&lt;=12, 5*权重!M$48+(数据!W660-6)*权重!M$49,                              5*权重!M$48+6*权重!M$49+(数据!W660-12)*权重!M$51              )
 )</f>
        <v>-0.51666666666666661</v>
      </c>
      <c r="X660" s="16">
        <f>IF( 数据!X660&lt;=6,(数据!X660-1)*权重!N$48,              IF(数据!X660&lt;=12, 5*权重!N$48+(数据!X660-6)*权重!N$49,                              5*权重!N$48+6*权重!N$49+(数据!X660-12)*权重!N$51              )
 )</f>
        <v>2.2666666666666666</v>
      </c>
      <c r="Y660" s="16">
        <f>IF( 数据!Y660&lt;=6,(数据!Y660-1)*权重!O$48,              IF(数据!Y660&lt;=12, 5*权重!O$48+(数据!Y660-6)*权重!O$49,                              5*权重!O$48+6*权重!O$49+(数据!Y660-12)*权重!O$51              )
 )</f>
        <v>1.6166666666666667</v>
      </c>
      <c r="Z660" s="16">
        <f>IF( 数据!Z660&lt;=6,(数据!Z660-1)*权重!P$48,              IF(数据!Z660&lt;=10, 5*权重!P$48+(数据!Z660-4)*权重!P$50,                              5*权重!P$48+4*权重!P$50+(数据!Z660-10)*权重!P$52              )  )</f>
        <v>-1.425</v>
      </c>
      <c r="AA660" s="16">
        <f>IF( 数据!AA660&lt;=6,(数据!AA660-1)*权重!Q$48,              IF(数据!AA660&lt;=12, 5*权重!Q$48+(数据!AA660-6)*权重!Q$49,                              5*权重!Q$48+6*权重!Q$49+(数据!AA660-12)*权重!Q$51              )
 )</f>
        <v>6.2333333333333325</v>
      </c>
      <c r="AB660" s="16">
        <f>IF( 数据!AB660&lt;=6,(数据!AB660-1)*权重!R$48,              IF(数据!AB660&lt;=10, 5*权重!R$48+(数据!AB660-4)*权重!R$50,                              5*权重!R$48+4*权重!R$50+(数据!AB660-10)*权重!R$52              )  )</f>
        <v>57.5</v>
      </c>
      <c r="AC660" s="16">
        <f>IF( 数据!AC660&lt;=6,(数据!AC660-1)*权重!S$48,              IF(数据!AC660&lt;=12, 5*权重!S$48+(数据!AC660-6)*权重!S$49,                              5*权重!S$48+6*权重!S$49+(数据!AC660-12)*权重!S$51              )
 )</f>
        <v>20.183333333333334</v>
      </c>
      <c r="AD660" s="16">
        <f>IF( 数据!AD660&lt;=6,(数据!AD660-1)*权重!T$48,              IF(数据!AD660&lt;=12, 5*权重!T$48+(数据!AD660-6)*权重!T$49,                              5*权重!T$48+6*权重!T$49+(数据!AD660-12)*权重!T$51              )
 )</f>
        <v>-1.2333333333333329</v>
      </c>
      <c r="AE660" s="16">
        <f>IF( 数据!AE660&lt;=6,(数据!AE660-1)*权重!U$48,              IF(数据!AE660&lt;=10, 5*权重!U$48+(数据!AE660-4)*权重!U$50,                              5*权重!U$48+4*权重!U$50+(数据!AE660-10)*权重!U$52              )  )</f>
        <v>-2.9999999999999996</v>
      </c>
      <c r="AF660" s="16">
        <f>IF( 数据!AF660&lt;=6,(数据!AF660-1)*权重!V$48,              IF(数据!AF660&lt;=10, 5*权重!V$48+(数据!AF660-4)*权重!V$50,                              5*权重!V$48+4*权重!V$50+(数据!AF660-10)*权重!V$52              )  )</f>
        <v>7.6125000000000007</v>
      </c>
      <c r="AG660" s="16">
        <f>IF( 数据!AG660&lt;=6,(数据!AG660-1)*权重!W$48,              IF(数据!AG660&lt;=12, 5*权重!W$48+(数据!AG660-6)*权重!W$49,                              5*权重!W$48+6*权重!W$49+(数据!AG660-12)*权重!W$51              )
 )</f>
        <v>4.4000000000000004</v>
      </c>
      <c r="AH660" s="16">
        <f>IF( 数据!AH660&lt;=6,(数据!AH660-1)*权重!X$48,              IF(数据!AH660&lt;=10, 5*权重!X$48+(数据!AH660-4)*权重!X$50,                              5*权重!X$48+4*权重!X$50+(数据!AH660-10)*权重!X$52              )  )</f>
        <v>-0.16249999999999998</v>
      </c>
      <c r="AI660" s="16">
        <f>IF( 数据!AI660&lt;=6,(数据!AI660-1)*权重!Y$48,              IF(数据!AI660&lt;=12, 5*权重!Y$48+(数据!AI660-6)*权重!Y$49,                              5*权重!Y$48+6*权重!Y$49+(数据!AI660-12)*权重!Y$51              )
 )</f>
        <v>0.8</v>
      </c>
      <c r="AJ660" s="16">
        <f>IF( 数据!AJ660&lt;=6,(数据!AJ660-1)*权重!Z$48,              IF(数据!AJ660&lt;=10, 5*权重!Z$48+(数据!AJ660-4)*权重!Z$50,                              5*权重!Z$48+4*权重!Z$50+(数据!AJ660-10)*权重!Z$52              )  )</f>
        <v>10.425000000000001</v>
      </c>
      <c r="AK660" s="16">
        <f>IF( 数据!AK660&lt;=6,(数据!AK660-1)*权重!AA$48,              IF(数据!AK660&lt;=10, 5*权重!AA$48+(数据!AK660-4)*权重!AA$50,                              5*权重!AA$48+4*权重!AA$50+(数据!AK660-10)*权重!AA$52              )  )</f>
        <v>-1.4500000000000002</v>
      </c>
      <c r="AL660" s="16">
        <f>IF( 数据!AL660&lt;=6,(数据!AL660-1)*权重!AB$48,              IF(数据!AL660&lt;=12, 5*权重!AB$48+(数据!AL660-6)*权重!AB$49,                              5*权重!AB$48+6*权重!AB$49+(数据!AL660-12)*权重!AB$51              )
 )</f>
        <v>12.6</v>
      </c>
      <c r="AM660" s="16">
        <f>IF( 数据!AM660&lt;=6,(数据!AM660-1)*权重!AC$48,              IF(数据!AM660&lt;=12, 5*权重!AC$48+(数据!AM660-6)*权重!AC$49,                              5*权重!AC$48+6*权重!AC$49+(数据!AM660-12)*权重!AC$51              )
 )</f>
        <v>9.2333333333333343</v>
      </c>
      <c r="AN660" s="16">
        <f>IF( 数据!AN660&lt;=6,(数据!AN660-1)*权重!AD$48,              IF(数据!AN660&lt;=12, 5*权重!AD$48+(数据!AN660-6)*权重!AD$49,                              5*权重!AD$48+6*权重!AD$49+(数据!AN660-12)*权重!AD$51              )
 )</f>
        <v>82.0625</v>
      </c>
      <c r="AO660" s="16">
        <f>IF( 数据!AO660&lt;=6,(数据!AO660-1)*权重!AE$48,              IF(数据!AO660&lt;=12, 5*权重!AE$48+(数据!AO660-6)*权重!AE$49,                              5*权重!AE$48+6*权重!AE$49+(数据!AO660-12)*权重!AE$51              )
 )</f>
        <v>25.5</v>
      </c>
      <c r="AP660" s="16">
        <f>IF( 数据!AP660&lt;=6,(数据!AP660-1)*权重!AF$48,              IF(数据!AP660&lt;=12, 5*权重!AF$48+(数据!AP660-6)*权重!AF$49,                              5*权重!AF$48+6*权重!AF$49+(数据!AP660-12)*权重!AF$51              )
 )</f>
        <v>17.366666666666667</v>
      </c>
      <c r="AQ660" s="16">
        <f>IF( 数据!AQ660&lt;=6,(数据!AQ660-1)*权重!AG$48,              IF(数据!AQ660&lt;=12, 5*权重!AG$48+(数据!AQ660-6)*权重!AG$49,                              5*权重!AG$48+6*权重!AG$49+(数据!AQ660-12)*权重!AG$51              )
 )</f>
        <v>18.316666666666666</v>
      </c>
      <c r="AR660" s="16">
        <f>IF( 数据!AR660&lt;=6,(数据!AR660-1)*权重!AH$48,              IF(数据!AR660&lt;=12, 5*权重!AH$48+(数据!AR660-6)*权重!AH$49,                              5*权重!AH$48+6*权重!AH$49+(数据!AR660-12)*权重!AH$51              )
 )</f>
        <v>10.033333333333333</v>
      </c>
      <c r="AS660" s="16">
        <f>IF( 数据!AS660&lt;=6,(数据!AS660-1)*权重!AI$48,              IF(数据!AS660&lt;=12, 5*权重!AI$48+(数据!AS660-6)*权重!AI$49,                              5*权重!AI$48+6*权重!AI$49+(数据!AS660-12)*权重!AI$51              )
 )</f>
        <v>10.450000000000001</v>
      </c>
      <c r="AT660" s="16">
        <f>IF( 数据!AT660&lt;=6,(数据!AT660-1)*权重!AJ$48,              IF(数据!AT660&lt;=12, 5*权重!AJ$48+(数据!AT660-6)*权重!AJ$49,                              5*权重!AJ$48+6*权重!AJ$49+(数据!AT660-12)*权重!AJ$51              )
 )</f>
        <v>86.5</v>
      </c>
      <c r="AU660" s="16">
        <f>IF( 数据!AU660&lt;=6,(数据!AU660-1)*权重!AK$48,              IF(数据!AU660&lt;=12, 5*权重!AK$48+(数据!AU660-6)*权重!AK$49,                              5*权重!AK$48+6*权重!AK$49+(数据!AU660-12)*权重!AK$51              )
 )</f>
        <v>14.499999999999998</v>
      </c>
      <c r="AV660" s="16">
        <f>IF( 数据!AV660&lt;=6,(数据!AV660-1)*权重!AL$48,              IF(数据!AV660&lt;=10, 5*权重!AL$48+(数据!AV660-4)*权重!AL$50,                              5*权重!AL$48+4*权重!AL$50+(数据!AV660-10)*权重!AL$52              )  )</f>
        <v>2.5499999999999998</v>
      </c>
      <c r="AW660" s="16">
        <f>IF( 数据!AW660&lt;=6,(数据!AW660-1)*权重!AM$48,              IF(数据!AW660&lt;=10, 5*权重!AM$48+(数据!AW660-4)*权重!AM$50,                              5*权重!AM$48+4*权重!AM$50+(数据!AW660-10)*权重!AM$52              )  )</f>
        <v>2.95</v>
      </c>
      <c r="AX660" s="16">
        <f>IF( 数据!AX660&lt;=6,(数据!AX660-1)*权重!AN$48,              IF(数据!AX660&lt;=10, 5*权重!AN$48+(数据!AX660-4)*权重!AN$50,                              5*权重!AN$48+4*权重!AN$50+(数据!AX660-10)*权重!AN$52              )  )</f>
        <v>22.912499999999998</v>
      </c>
      <c r="AY660" s="8">
        <v>1</v>
      </c>
      <c r="AZ660" s="8">
        <v>2</v>
      </c>
      <c r="BA660" s="8">
        <v>1</v>
      </c>
      <c r="BB660" s="8">
        <v>3</v>
      </c>
      <c r="BC660" s="8">
        <v>2</v>
      </c>
      <c r="BD660" s="8">
        <v>4</v>
      </c>
      <c r="BE660" s="8">
        <v>4</v>
      </c>
      <c r="BF660" s="8">
        <v>3</v>
      </c>
      <c r="BG660" s="8">
        <v>2</v>
      </c>
      <c r="BH660" s="8">
        <v>2</v>
      </c>
      <c r="BI660" s="8">
        <v>2</v>
      </c>
      <c r="BJ660" s="8" t="s">
        <v>26</v>
      </c>
      <c r="BK660" s="8" t="s">
        <v>20</v>
      </c>
      <c r="BL660" s="8">
        <v>13</v>
      </c>
      <c r="BM660" s="8" t="s">
        <v>26</v>
      </c>
      <c r="BN660" s="8"/>
      <c r="BO660" s="8">
        <v>60</v>
      </c>
      <c r="BP660" s="34">
        <v>46568</v>
      </c>
      <c r="BQ660" s="8" t="s">
        <v>21</v>
      </c>
      <c r="BR660" s="8" t="s">
        <v>156</v>
      </c>
    </row>
    <row r="661" spans="1:70" ht="15.5" thickBot="1" x14ac:dyDescent="0.35">
      <c r="A661" s="8" t="s">
        <v>26</v>
      </c>
      <c r="B661" s="16">
        <f t="shared" si="25"/>
        <v>407.14666666666665</v>
      </c>
      <c r="C661" s="8" t="s">
        <v>1024</v>
      </c>
      <c r="D661" s="8" t="s">
        <v>154</v>
      </c>
      <c r="E661" s="33">
        <v>1</v>
      </c>
      <c r="F661" s="8">
        <v>0</v>
      </c>
      <c r="G661" s="8" t="s">
        <v>33</v>
      </c>
      <c r="H661" s="8" t="s">
        <v>221</v>
      </c>
      <c r="I661" s="8">
        <v>24</v>
      </c>
      <c r="J661" s="8">
        <v>147</v>
      </c>
      <c r="K661" s="8">
        <v>160</v>
      </c>
      <c r="L661" s="16">
        <f>IF( 数据!L661&lt;=6,(数据!L661-1)*权重!B$48,              IF(数据!L661&lt;=12, 5*权重!B$48+(数据!L661-6)*权重!B$49,                              5*权重!B$48+6*权重!B$49+(数据!L661-12)*权重!B$51              )
 )</f>
        <v>4.4000000000000004</v>
      </c>
      <c r="M661" s="16">
        <f>IF( 数据!M661&lt;=6,(数据!M661-1)*权重!C$48,              IF(数据!M661&lt;=12, 5*权重!C$48+(数据!M661-6)*权重!C$49,                              5*权重!C$48+6*权重!C$49+(数据!M661-12)*权重!C$51              )
 )</f>
        <v>1.3333333333333335</v>
      </c>
      <c r="N661" s="16">
        <f>IF( 数据!N661&lt;=6,(数据!N661-1)*权重!D$48,              IF(数据!N661&lt;=12, 5*权重!D$48+(数据!N661-6)*权重!D$49,                              5*权重!D$48+6*权重!D$49+(数据!N661-12)*权重!D$51              )
 )</f>
        <v>-0.28666666666666663</v>
      </c>
      <c r="O661" s="16">
        <f>IF( 数据!O661&lt;=6,(数据!O661-1)*权重!E$48,              IF(数据!O661&lt;=12, 5*权重!E$48+(数据!O661-6)*权重!E$49,                              5*权重!E$48+6*权重!E$49+(数据!O661-12)*权重!E$51              )
 )</f>
        <v>0</v>
      </c>
      <c r="P661" s="16">
        <f>IF( 数据!P661&lt;=6,(数据!P661-1)*权重!F$48,              IF(数据!P661&lt;=12, 5*权重!F$48+(数据!P661-6)*权重!F$49,                              5*权重!F$48+6*权重!F$49+(数据!P661-12)*权重!F$51              )
 )</f>
        <v>-1.9666666666666663</v>
      </c>
      <c r="Q661" s="16">
        <f>IF( 数据!Q661&lt;=6,(数据!Q661-1)*权重!G$48,              IF(数据!Q661&lt;=12, 5*权重!G$48+(数据!Q661-6)*权重!G$49,                              5*权重!G$48+6*权重!G$49+(数据!Q661-12)*权重!G$51              )
 )</f>
        <v>0</v>
      </c>
      <c r="R661" s="16">
        <f>IF( 数据!R661&lt;=6,(数据!R661-1)*权重!H$48,              IF(数据!R661&lt;=12, 5*权重!H$48+(数据!R661-6)*权重!H$49,                              5*权重!H$48+6*权重!H$49+(数据!R661-12)*权重!H$51              )
 )</f>
        <v>0</v>
      </c>
      <c r="S661" s="16">
        <f>IF( 数据!S661&lt;=6,(数据!S661-1)*权重!I$48,              IF(数据!S661&lt;=12, 5*权重!I$48+(数据!S661-6)*权重!I$49,                              5*权重!I$48+6*权重!I$49+(数据!S661-12)*权重!I$51              )
 )</f>
        <v>12.133333333333333</v>
      </c>
      <c r="T661" s="16">
        <f>IF( 数据!T661&lt;=6,(数据!T661-1)*权重!J$48,              IF(数据!T661&lt;=12, 5*权重!J$48+(数据!T661-6)*权重!J$49,                              5*权重!J$48+6*权重!J$49+(数据!T661-12)*权重!J$51              )
 )</f>
        <v>1.7999999999999998</v>
      </c>
      <c r="U661" s="16">
        <f>IF( 数据!U661&lt;=6,(数据!U661-1)*权重!K$48,              IF(数据!U661&lt;=12, 5*权重!K$48+(数据!U661-6)*权重!K$49,                              5*权重!K$48+6*权重!K$49+(数据!U661-12)*权重!K$51              )
 )</f>
        <v>0</v>
      </c>
      <c r="V661" s="16">
        <f>IF( 数据!V661&lt;=6,(数据!V661-1)*权重!L$48,              IF(数据!V661&lt;=12, 5*权重!L$48+(数据!V661-6)*权重!L$49,                              5*权重!L$48+6*权重!L$49+(数据!V661-12)*权重!L$51              )
 )</f>
        <v>7.1333333333333346</v>
      </c>
      <c r="W661" s="16">
        <f>IF( 数据!W661&lt;=6,(数据!W661-1)*权重!M$48,              IF(数据!W661&lt;=12, 5*权重!M$48+(数据!W661-6)*权重!M$49,                              5*权重!M$48+6*权重!M$49+(数据!W661-12)*权重!M$51              )
 )</f>
        <v>0.76666666666666661</v>
      </c>
      <c r="X661" s="16">
        <f>IF( 数据!X661&lt;=6,(数据!X661-1)*权重!N$48,              IF(数据!X661&lt;=12, 5*权重!N$48+(数据!X661-6)*权重!N$49,                              5*权重!N$48+6*权重!N$49+(数据!X661-12)*权重!N$51              )
 )</f>
        <v>2.1333333333333333</v>
      </c>
      <c r="Y661" s="16">
        <f>IF( 数据!Y661&lt;=6,(数据!Y661-1)*权重!O$48,              IF(数据!Y661&lt;=12, 5*权重!O$48+(数据!Y661-6)*权重!O$49,                              5*权重!O$48+6*权重!O$49+(数据!Y661-12)*权重!O$51              )
 )</f>
        <v>2.5333333333333332</v>
      </c>
      <c r="Z661" s="16">
        <f>IF( 数据!Z661&lt;=6,(数据!Z661-1)*权重!P$48,              IF(数据!Z661&lt;=10, 5*权重!P$48+(数据!Z661-4)*权重!P$50,                              5*权重!P$48+4*权重!P$50+(数据!Z661-10)*权重!P$52              )  )</f>
        <v>-1.7250000000000001</v>
      </c>
      <c r="AA661" s="16">
        <f>IF( 数据!AA661&lt;=6,(数据!AA661-1)*权重!Q$48,              IF(数据!AA661&lt;=12, 5*权重!Q$48+(数据!AA661-6)*权重!Q$49,                              5*权重!Q$48+6*权重!Q$49+(数据!AA661-12)*权重!Q$51              )
 )</f>
        <v>6.5</v>
      </c>
      <c r="AB661" s="16">
        <f>IF( 数据!AB661&lt;=6,(数据!AB661-1)*权重!R$48,              IF(数据!AB661&lt;=10, 5*权重!R$48+(数据!AB661-4)*权重!R$50,                              5*权重!R$48+4*权重!R$50+(数据!AB661-10)*权重!R$52              )  )</f>
        <v>58.25</v>
      </c>
      <c r="AC661" s="16">
        <f>IF( 数据!AC661&lt;=6,(数据!AC661-1)*权重!S$48,              IF(数据!AC661&lt;=12, 5*权重!S$48+(数据!AC661-6)*权重!S$49,                              5*权重!S$48+6*权重!S$49+(数据!AC661-12)*权重!S$51              )
 )</f>
        <v>20.866666666666667</v>
      </c>
      <c r="AD661" s="16">
        <f>IF( 数据!AD661&lt;=6,(数据!AD661-1)*权重!T$48,              IF(数据!AD661&lt;=12, 5*权重!T$48+(数据!AD661-6)*权重!T$49,                              5*权重!T$48+6*权重!T$49+(数据!AD661-12)*权重!T$51              )
 )</f>
        <v>-1.2333333333333329</v>
      </c>
      <c r="AE661" s="16">
        <f>IF( 数据!AE661&lt;=6,(数据!AE661-1)*权重!U$48,              IF(数据!AE661&lt;=10, 5*权重!U$48+(数据!AE661-4)*权重!U$50,                              5*权重!U$48+4*权重!U$50+(数据!AE661-10)*权重!U$52              )  )</f>
        <v>-2.5999999999999996</v>
      </c>
      <c r="AF661" s="16">
        <f>IF( 数据!AF661&lt;=6,(数据!AF661-1)*权重!V$48,              IF(数据!AF661&lt;=10, 5*权重!V$48+(数据!AF661-4)*权重!V$50,                              5*权重!V$48+4*权重!V$50+(数据!AF661-10)*权重!V$52              )  )</f>
        <v>6.8250000000000011</v>
      </c>
      <c r="AG661" s="16">
        <f>IF( 数据!AG661&lt;=6,(数据!AG661-1)*权重!W$48,              IF(数据!AG661&lt;=12, 5*权重!W$48+(数据!AG661-6)*权重!W$49,                              5*权重!W$48+6*权重!W$49+(数据!AG661-12)*权重!W$51              )
 )</f>
        <v>3.4999999999999996</v>
      </c>
      <c r="AH661" s="16">
        <f>IF( 数据!AH661&lt;=6,(数据!AH661-1)*权重!X$48,              IF(数据!AH661&lt;=10, 5*权重!X$48+(数据!AH661-4)*权重!X$50,                              5*权重!X$48+4*权重!X$50+(数据!AH661-10)*权重!X$52              )  )</f>
        <v>0.17500000000000004</v>
      </c>
      <c r="AI661" s="16">
        <f>IF( 数据!AI661&lt;=6,(数据!AI661-1)*权重!Y$48,              IF(数据!AI661&lt;=12, 5*权重!Y$48+(数据!AI661-6)*权重!Y$49,                              5*权重!Y$48+6*权重!Y$49+(数据!AI661-12)*权重!Y$51              )
 )</f>
        <v>0.8</v>
      </c>
      <c r="AJ661" s="16">
        <f>IF( 数据!AJ661&lt;=6,(数据!AJ661-1)*权重!Z$48,              IF(数据!AJ661&lt;=10, 5*权重!Z$48+(数据!AJ661-4)*权重!Z$50,                              5*权重!Z$48+4*权重!Z$50+(数据!AJ661-10)*权重!Z$52              )  )</f>
        <v>10.425000000000001</v>
      </c>
      <c r="AK661" s="16">
        <f>IF( 数据!AK661&lt;=6,(数据!AK661-1)*权重!AA$48,              IF(数据!AK661&lt;=10, 5*权重!AA$48+(数据!AK661-4)*权重!AA$50,                              5*权重!AA$48+4*权重!AA$50+(数据!AK661-10)*权重!AA$52              )  )</f>
        <v>-1.4500000000000002</v>
      </c>
      <c r="AL661" s="16">
        <f>IF( 数据!AL661&lt;=6,(数据!AL661-1)*权重!AB$48,              IF(数据!AL661&lt;=12, 5*权重!AB$48+(数据!AL661-6)*权重!AB$49,                              5*权重!AB$48+6*权重!AB$49+(数据!AL661-12)*权重!AB$51              )
 )</f>
        <v>13.5</v>
      </c>
      <c r="AM661" s="16">
        <f>IF( 数据!AM661&lt;=6,(数据!AM661-1)*权重!AC$48,              IF(数据!AM661&lt;=12, 5*权重!AC$48+(数据!AM661-6)*权重!AC$49,                              5*权重!AC$48+6*权重!AC$49+(数据!AM661-12)*权重!AC$51              )
 )</f>
        <v>9.2333333333333343</v>
      </c>
      <c r="AN661" s="16">
        <f>IF( 数据!AN661&lt;=6,(数据!AN661-1)*权重!AD$48,              IF(数据!AN661&lt;=12, 5*权重!AD$48+(数据!AN661-6)*权重!AD$49,                              5*权重!AD$48+6*权重!AD$49+(数据!AN661-12)*权重!AD$51              )
 )</f>
        <v>67.875</v>
      </c>
      <c r="AO661" s="16">
        <f>IF( 数据!AO661&lt;=6,(数据!AO661-1)*权重!AE$48,              IF(数据!AO661&lt;=12, 5*权重!AE$48+(数据!AO661-6)*权重!AE$49,                              5*权重!AE$48+6*权重!AE$49+(数据!AO661-12)*权重!AE$51              )
 )</f>
        <v>12.5</v>
      </c>
      <c r="AP661" s="16">
        <f>IF( 数据!AP661&lt;=6,(数据!AP661-1)*权重!AF$48,              IF(数据!AP661&lt;=12, 5*权重!AF$48+(数据!AP661-6)*权重!AF$49,                              5*权重!AF$48+6*权重!AF$49+(数据!AP661-12)*权重!AF$51              )
 )</f>
        <v>13.5</v>
      </c>
      <c r="AQ661" s="16">
        <f>IF( 数据!AQ661&lt;=6,(数据!AQ661-1)*权重!AG$48,              IF(数据!AQ661&lt;=12, 5*权重!AG$48+(数据!AQ661-6)*权重!AG$49,                              5*权重!AG$48+6*权重!AG$49+(数据!AQ661-12)*权重!AG$51              )
 )</f>
        <v>20.383333333333333</v>
      </c>
      <c r="AR661" s="16">
        <f>IF( 数据!AR661&lt;=6,(数据!AR661-1)*权重!AH$48,              IF(数据!AR661&lt;=12, 5*权重!AH$48+(数据!AR661-6)*权重!AH$49,                              5*权重!AH$48+6*权重!AH$49+(数据!AR661-12)*权重!AH$51              )
 )</f>
        <v>14.566666666666665</v>
      </c>
      <c r="AS661" s="16">
        <f>IF( 数据!AS661&lt;=6,(数据!AS661-1)*权重!AI$48,              IF(数据!AS661&lt;=12, 5*权重!AI$48+(数据!AS661-6)*权重!AI$49,                              5*权重!AI$48+6*权重!AI$49+(数据!AS661-12)*权重!AI$51              )
 )</f>
        <v>6.6500000000000012</v>
      </c>
      <c r="AT661" s="16">
        <f>IF( 数据!AT661&lt;=6,(数据!AT661-1)*权重!AJ$48,              IF(数据!AT661&lt;=12, 5*权重!AJ$48+(数据!AT661-6)*权重!AJ$49,                              5*权重!AJ$48+6*权重!AJ$49+(数据!AT661-12)*权重!AJ$51              )
 )</f>
        <v>71.875</v>
      </c>
      <c r="AU661" s="16">
        <f>IF( 数据!AU661&lt;=6,(数据!AU661-1)*权重!AK$48,              IF(数据!AU661&lt;=12, 5*权重!AK$48+(数据!AU661-6)*权重!AK$49,                              5*权重!AK$48+6*权重!AK$49+(数据!AU661-12)*权重!AK$51              )
 )</f>
        <v>15.099999999999998</v>
      </c>
      <c r="AV661" s="16">
        <f>IF( 数据!AV661&lt;=6,(数据!AV661-1)*权重!AL$48,              IF(数据!AV661&lt;=10, 5*权重!AL$48+(数据!AV661-4)*权重!AL$50,                              5*权重!AL$48+4*权重!AL$50+(数据!AV661-10)*权重!AL$52              )  )</f>
        <v>4.25</v>
      </c>
      <c r="AW661" s="16">
        <f>IF( 数据!AW661&lt;=6,(数据!AW661-1)*权重!AM$48,              IF(数据!AW661&lt;=10, 5*权重!AM$48+(数据!AW661-4)*权重!AM$50,                              5*权重!AM$48+4*权重!AM$50+(数据!AW661-10)*权重!AM$52              )  )</f>
        <v>5.3250000000000002</v>
      </c>
      <c r="AX661" s="16">
        <f>IF( 数据!AX661&lt;=6,(数据!AX661-1)*权重!AN$48,              IF(数据!AX661&lt;=10, 5*权重!AN$48+(数据!AX661-4)*权重!AN$50,                              5*权重!AN$48+4*权重!AN$50+(数据!AX661-10)*权重!AN$52              )  )</f>
        <v>22.074999999999999</v>
      </c>
      <c r="AY661" s="8">
        <v>2</v>
      </c>
      <c r="AZ661" s="8">
        <v>2</v>
      </c>
      <c r="BA661" s="8">
        <v>3</v>
      </c>
      <c r="BB661" s="8">
        <v>1</v>
      </c>
      <c r="BC661" s="8">
        <v>1</v>
      </c>
      <c r="BD661" s="8">
        <v>2</v>
      </c>
      <c r="BE661" s="8">
        <v>1</v>
      </c>
      <c r="BF661" s="8">
        <v>2</v>
      </c>
      <c r="BG661" s="8">
        <v>2</v>
      </c>
      <c r="BH661" s="8">
        <v>2</v>
      </c>
      <c r="BI661" s="8">
        <v>3</v>
      </c>
      <c r="BJ661" s="8" t="s">
        <v>26</v>
      </c>
      <c r="BK661" s="8" t="s">
        <v>20</v>
      </c>
      <c r="BL661" s="8">
        <v>15</v>
      </c>
      <c r="BM661" s="8" t="s">
        <v>26</v>
      </c>
      <c r="BN661" s="8"/>
      <c r="BO661" s="8">
        <v>8</v>
      </c>
      <c r="BP661" s="34">
        <v>47664</v>
      </c>
      <c r="BQ661" s="8" t="s">
        <v>21</v>
      </c>
      <c r="BR661" s="8" t="s">
        <v>156</v>
      </c>
    </row>
    <row r="662" spans="1:70" ht="15.5" thickBot="1" x14ac:dyDescent="0.35">
      <c r="A662" s="8" t="s">
        <v>26</v>
      </c>
      <c r="B662" s="16">
        <f t="shared" si="25"/>
        <v>390.35083333333336</v>
      </c>
      <c r="C662" s="8" t="s">
        <v>1025</v>
      </c>
      <c r="D662" s="8" t="s">
        <v>154</v>
      </c>
      <c r="E662" s="33">
        <v>1</v>
      </c>
      <c r="F662" s="8">
        <v>0</v>
      </c>
      <c r="G662" s="8" t="s">
        <v>20</v>
      </c>
      <c r="H662" s="8" t="s">
        <v>711</v>
      </c>
      <c r="I662" s="8">
        <v>25</v>
      </c>
      <c r="J662" s="8">
        <v>136</v>
      </c>
      <c r="K662" s="8">
        <v>145</v>
      </c>
      <c r="L662" s="16">
        <f>IF( 数据!L662&lt;=6,(数据!L662-1)*权重!B$48,              IF(数据!L662&lt;=12, 5*权重!B$48+(数据!L662-6)*权重!B$49,                              5*权重!B$48+6*权重!B$49+(数据!L662-12)*权重!B$51              )
 )</f>
        <v>3.9333333333333331</v>
      </c>
      <c r="M662" s="16">
        <f>IF( 数据!M662&lt;=6,(数据!M662-1)*权重!C$48,              IF(数据!M662&lt;=12, 5*权重!C$48+(数据!M662-6)*权重!C$49,                              5*权重!C$48+6*权重!C$49+(数据!M662-12)*权重!C$51              )
 )</f>
        <v>1.3333333333333335</v>
      </c>
      <c r="N662" s="16">
        <f>IF( 数据!N662&lt;=6,(数据!N662-1)*权重!D$48,              IF(数据!N662&lt;=12, 5*权重!D$48+(数据!N662-6)*权重!D$49,                              5*权重!D$48+6*权重!D$49+(数据!N662-12)*权重!D$51              )
 )</f>
        <v>-0.28666666666666663</v>
      </c>
      <c r="O662" s="16">
        <f>IF( 数据!O662&lt;=6,(数据!O662-1)*权重!E$48,              IF(数据!O662&lt;=12, 5*权重!E$48+(数据!O662-6)*权重!E$49,                              5*权重!E$48+6*权重!E$49+(数据!O662-12)*权重!E$51              )
 )</f>
        <v>0</v>
      </c>
      <c r="P662" s="16">
        <f>IF( 数据!P662&lt;=6,(数据!P662-1)*权重!F$48,              IF(数据!P662&lt;=12, 5*权重!F$48+(数据!P662-6)*权重!F$49,                              5*权重!F$48+6*权重!F$49+(数据!P662-12)*权重!F$51              )
 )</f>
        <v>-2.3499999999999996</v>
      </c>
      <c r="Q662" s="16">
        <f>IF( 数据!Q662&lt;=6,(数据!Q662-1)*权重!G$48,              IF(数据!Q662&lt;=12, 5*权重!G$48+(数据!Q662-6)*权重!G$49,                              5*权重!G$48+6*权重!G$49+(数据!Q662-12)*权重!G$51              )
 )</f>
        <v>0</v>
      </c>
      <c r="R662" s="16">
        <f>IF( 数据!R662&lt;=6,(数据!R662-1)*权重!H$48,              IF(数据!R662&lt;=12, 5*权重!H$48+(数据!R662-6)*权重!H$49,                              5*权重!H$48+6*权重!H$49+(数据!R662-12)*权重!H$51              )
 )</f>
        <v>0</v>
      </c>
      <c r="S662" s="16">
        <f>IF( 数据!S662&lt;=6,(数据!S662-1)*权重!I$48,              IF(数据!S662&lt;=12, 5*权重!I$48+(数据!S662-6)*权重!I$49,                              5*权重!I$48+6*权重!I$49+(数据!S662-12)*权重!I$51              )
 )</f>
        <v>16.566666666666666</v>
      </c>
      <c r="T662" s="16">
        <f>IF( 数据!T662&lt;=6,(数据!T662-1)*权重!J$48,              IF(数据!T662&lt;=12, 5*权重!J$48+(数据!T662-6)*权重!J$49,                              5*权重!J$48+6*权重!J$49+(数据!T662-12)*权重!J$51              )
 )</f>
        <v>-0.20000000000000018</v>
      </c>
      <c r="U662" s="16">
        <f>IF( 数据!U662&lt;=6,(数据!U662-1)*权重!K$48,              IF(数据!U662&lt;=12, 5*权重!K$48+(数据!U662-6)*权重!K$49,                              5*权重!K$48+6*权重!K$49+(数据!U662-12)*权重!K$51              )
 )</f>
        <v>0</v>
      </c>
      <c r="V662" s="16">
        <f>IF( 数据!V662&lt;=6,(数据!V662-1)*权重!L$48,              IF(数据!V662&lt;=12, 5*权重!L$48+(数据!V662-6)*权重!L$49,                              5*权重!L$48+6*权重!L$49+(数据!V662-12)*权重!L$51              )
 )</f>
        <v>7.5000000000000009</v>
      </c>
      <c r="W662" s="16">
        <f>IF( 数据!W662&lt;=6,(数据!W662-1)*权重!M$48,              IF(数据!W662&lt;=12, 5*权重!M$48+(数据!W662-6)*权重!M$49,                              5*权重!M$48+6*权重!M$49+(数据!W662-12)*权重!M$51              )
 )</f>
        <v>0.76666666666666661</v>
      </c>
      <c r="X662" s="16">
        <f>IF( 数据!X662&lt;=6,(数据!X662-1)*权重!N$48,              IF(数据!X662&lt;=12, 5*权重!N$48+(数据!X662-6)*权重!N$49,                              5*权重!N$48+6*权重!N$49+(数据!X662-12)*权重!N$51              )
 )</f>
        <v>2.2166666666666663</v>
      </c>
      <c r="Y662" s="16">
        <f>IF( 数据!Y662&lt;=6,(数据!Y662-1)*权重!O$48,              IF(数据!Y662&lt;=12, 5*权重!O$48+(数据!Y662-6)*权重!O$49,                              5*权重!O$48+6*权重!O$49+(数据!Y662-12)*权重!O$51              )
 )</f>
        <v>3.3666666666666667</v>
      </c>
      <c r="Z662" s="16">
        <f>IF( 数据!Z662&lt;=6,(数据!Z662-1)*权重!P$48,              IF(数据!Z662&lt;=10, 5*权重!P$48+(数据!Z662-4)*权重!P$50,                              5*权重!P$48+4*权重!P$50+(数据!Z662-10)*权重!P$52              )  )</f>
        <v>-0.90000000000000013</v>
      </c>
      <c r="AA662" s="16">
        <f>IF( 数据!AA662&lt;=6,(数据!AA662-1)*权重!Q$48,              IF(数据!AA662&lt;=12, 5*权重!Q$48+(数据!AA662-6)*权重!Q$49,                              5*权重!Q$48+6*权重!Q$49+(数据!AA662-12)*权重!Q$51              )
 )</f>
        <v>5.3666666666666663</v>
      </c>
      <c r="AB662" s="16">
        <f>IF( 数据!AB662&lt;=6,(数据!AB662-1)*权重!R$48,              IF(数据!AB662&lt;=10, 5*权重!R$48+(数据!AB662-4)*权重!R$50,                              5*权重!R$48+4*权重!R$50+(数据!AB662-10)*权重!R$52              )  )</f>
        <v>55.25</v>
      </c>
      <c r="AC662" s="16">
        <f>IF( 数据!AC662&lt;=6,(数据!AC662-1)*权重!S$48,              IF(数据!AC662&lt;=12, 5*权重!S$48+(数据!AC662-6)*权重!S$49,                              5*权重!S$48+6*权重!S$49+(数据!AC662-12)*权重!S$51              )
 )</f>
        <v>19.5</v>
      </c>
      <c r="AD662" s="16">
        <f>IF( 数据!AD662&lt;=6,(数据!AD662-1)*权重!T$48,              IF(数据!AD662&lt;=12, 5*权重!T$48+(数据!AD662-6)*权重!T$49,                              5*权重!T$48+6*权重!T$49+(数据!AD662-12)*权重!T$51              )
 )</f>
        <v>-1.2333333333333329</v>
      </c>
      <c r="AE662" s="16">
        <f>IF( 数据!AE662&lt;=6,(数据!AE662-1)*权重!U$48,              IF(数据!AE662&lt;=10, 5*权重!U$48+(数据!AE662-4)*权重!U$50,                              5*权重!U$48+4*权重!U$50+(数据!AE662-10)*权重!U$52              )  )</f>
        <v>-4.0999999999999996</v>
      </c>
      <c r="AF662" s="16">
        <f>IF( 数据!AF662&lt;=6,(数据!AF662-1)*权重!V$48,              IF(数据!AF662&lt;=10, 5*权重!V$48+(数据!AF662-4)*权重!V$50,                              5*权重!V$48+4*权重!V$50+(数据!AF662-10)*权重!V$52              )  )</f>
        <v>6.3000000000000007</v>
      </c>
      <c r="AG662" s="16">
        <f>IF( 数据!AG662&lt;=6,(数据!AG662-1)*权重!W$48,              IF(数据!AG662&lt;=12, 5*权重!W$48+(数据!AG662-6)*权重!W$49,                              5*权重!W$48+6*权重!W$49+(数据!AG662-12)*权重!W$51              )
 )</f>
        <v>3.3</v>
      </c>
      <c r="AH662" s="16">
        <f>IF( 数据!AH662&lt;=6,(数据!AH662-1)*权重!X$48,              IF(数据!AH662&lt;=10, 5*权重!X$48+(数据!AH662-4)*权重!X$50,                              5*权重!X$48+4*权重!X$50+(数据!AH662-10)*权重!X$52              )  )</f>
        <v>6.25E-2</v>
      </c>
      <c r="AI662" s="16">
        <f>IF( 数据!AI662&lt;=6,(数据!AI662-1)*权重!Y$48,              IF(数据!AI662&lt;=12, 5*权重!Y$48+(数据!AI662-6)*权重!Y$49,                              5*权重!Y$48+6*权重!Y$49+(数据!AI662-12)*权重!Y$51              )
 )</f>
        <v>0.53333333333333333</v>
      </c>
      <c r="AJ662" s="16">
        <f>IF( 数据!AJ662&lt;=6,(数据!AJ662-1)*权重!Z$48,              IF(数据!AJ662&lt;=10, 5*权重!Z$48+(数据!AJ662-4)*权重!Z$50,                              5*权重!Z$48+4*权重!Z$50+(数据!AJ662-10)*权重!Z$52              )  )</f>
        <v>10.425000000000001</v>
      </c>
      <c r="AK662" s="16">
        <f>IF( 数据!AK662&lt;=6,(数据!AK662-1)*权重!AA$48,              IF(数据!AK662&lt;=10, 5*权重!AA$48+(数据!AK662-4)*权重!AA$50,                              5*权重!AA$48+4*权重!AA$50+(数据!AK662-10)*权重!AA$52              )  )</f>
        <v>-1.1000000000000001</v>
      </c>
      <c r="AL662" s="16">
        <f>IF( 数据!AL662&lt;=6,(数据!AL662-1)*权重!AB$48,              IF(数据!AL662&lt;=12, 5*权重!AB$48+(数据!AL662-6)*权重!AB$49,                              5*权重!AB$48+6*权重!AB$49+(数据!AL662-12)*权重!AB$51              )
 )</f>
        <v>13.5</v>
      </c>
      <c r="AM662" s="16">
        <f>IF( 数据!AM662&lt;=6,(数据!AM662-1)*权重!AC$48,              IF(数据!AM662&lt;=12, 5*权重!AC$48+(数据!AM662-6)*权重!AC$49,                              5*权重!AC$48+6*权重!AC$49+(数据!AM662-12)*权重!AC$51              )
 )</f>
        <v>8.8666666666666671</v>
      </c>
      <c r="AN662" s="16">
        <f>IF( 数据!AN662&lt;=6,(数据!AN662-1)*权重!AD$48,              IF(数据!AN662&lt;=12, 5*权重!AD$48+(数据!AN662-6)*权重!AD$49,                              5*权重!AD$48+6*权重!AD$49+(数据!AN662-12)*权重!AD$51              )
 )</f>
        <v>67.875</v>
      </c>
      <c r="AO662" s="16">
        <f>IF( 数据!AO662&lt;=6,(数据!AO662-1)*权重!AE$48,              IF(数据!AO662&lt;=12, 5*权重!AE$48+(数据!AO662-6)*权重!AE$49,                              5*权重!AE$48+6*权重!AE$49+(数据!AO662-12)*权重!AE$51              )
 )</f>
        <v>11.116666666666667</v>
      </c>
      <c r="AP662" s="16">
        <f>IF( 数据!AP662&lt;=6,(数据!AP662-1)*权重!AF$48,              IF(数据!AP662&lt;=12, 5*权重!AF$48+(数据!AP662-6)*权重!AF$49,                              5*权重!AF$48+6*权重!AF$49+(数据!AP662-12)*权重!AF$51              )
 )</f>
        <v>14.466666666666667</v>
      </c>
      <c r="AQ662" s="16">
        <f>IF( 数据!AQ662&lt;=6,(数据!AQ662-1)*权重!AG$48,              IF(数据!AQ662&lt;=12, 5*权重!AG$48+(数据!AQ662-6)*权重!AG$49,                              5*权重!AG$48+6*权重!AG$49+(数据!AQ662-12)*权重!AG$51              )
 )</f>
        <v>18.833333333333336</v>
      </c>
      <c r="AR662" s="16">
        <f>IF( 数据!AR662&lt;=6,(数据!AR662-1)*权重!AH$48,              IF(数据!AR662&lt;=12, 5*权重!AH$48+(数据!AR662-6)*权重!AH$49,                              5*权重!AH$48+6*权重!AH$49+(数据!AR662-12)*权重!AH$51              )
 )</f>
        <v>10.033333333333333</v>
      </c>
      <c r="AS662" s="16">
        <f>IF( 数据!AS662&lt;=6,(数据!AS662-1)*权重!AI$48,              IF(数据!AS662&lt;=12, 5*权重!AI$48+(数据!AS662-6)*权重!AI$49,                              5*权重!AI$48+6*权重!AI$49+(数据!AS662-12)*权重!AI$51              )
 )</f>
        <v>3.1333333333333337</v>
      </c>
      <c r="AT662" s="16">
        <f>IF( 数据!AT662&lt;=6,(数据!AT662-1)*权重!AJ$48,              IF(数据!AT662&lt;=12, 5*权重!AJ$48+(数据!AT662-6)*权重!AJ$49,                              5*权重!AJ$48+6*权重!AJ$49+(数据!AT662-12)*权重!AJ$51              )
 )</f>
        <v>71.875</v>
      </c>
      <c r="AU662" s="16">
        <f>IF( 数据!AU662&lt;=6,(数据!AU662-1)*权重!AK$48,              IF(数据!AU662&lt;=12, 5*权重!AK$48+(数据!AU662-6)*权重!AK$49,                              5*权重!AK$48+6*权重!AK$49+(数据!AU662-12)*权重!AK$51              )
 )</f>
        <v>15.099999999999998</v>
      </c>
      <c r="AV662" s="16">
        <f>IF( 数据!AV662&lt;=6,(数据!AV662-1)*权重!AL$48,              IF(数据!AV662&lt;=10, 5*权重!AL$48+(数据!AV662-4)*权重!AL$50,                              5*权重!AL$48+4*权重!AL$50+(数据!AV662-10)*权重!AL$52              )  )</f>
        <v>3.4</v>
      </c>
      <c r="AW662" s="16">
        <f>IF( 数据!AW662&lt;=6,(数据!AW662-1)*权重!AM$48,              IF(数据!AW662&lt;=10, 5*权重!AM$48+(数据!AW662-4)*权重!AM$50,                              5*权重!AM$48+4*权重!AM$50+(数据!AW662-10)*权重!AM$52              )  )</f>
        <v>3.8250000000000002</v>
      </c>
      <c r="AX662" s="16">
        <f>IF( 数据!AX662&lt;=6,(数据!AX662-1)*权重!AN$48,              IF(数据!AX662&lt;=10, 5*权重!AN$48+(数据!AX662-4)*权重!AN$50,                              5*权重!AN$48+4*权重!AN$50+(数据!AX662-10)*权重!AN$52              )  )</f>
        <v>22.074999999999999</v>
      </c>
      <c r="AY662" s="8">
        <v>2</v>
      </c>
      <c r="AZ662" s="8">
        <v>1</v>
      </c>
      <c r="BA662" s="8">
        <v>1</v>
      </c>
      <c r="BB662" s="8">
        <v>2</v>
      </c>
      <c r="BC662" s="8">
        <v>1</v>
      </c>
      <c r="BD662" s="8">
        <v>3</v>
      </c>
      <c r="BE662" s="8">
        <v>1</v>
      </c>
      <c r="BF662" s="8">
        <v>2</v>
      </c>
      <c r="BG662" s="8">
        <v>1</v>
      </c>
      <c r="BH662" s="8">
        <v>1</v>
      </c>
      <c r="BI662" s="8">
        <v>2</v>
      </c>
      <c r="BJ662" s="8" t="s">
        <v>26</v>
      </c>
      <c r="BK662" s="8" t="s">
        <v>20</v>
      </c>
      <c r="BL662" s="8">
        <v>14</v>
      </c>
      <c r="BM662" s="8" t="s">
        <v>26</v>
      </c>
      <c r="BN662" s="8"/>
      <c r="BO662" s="8">
        <v>14</v>
      </c>
      <c r="BP662" s="34">
        <v>46568</v>
      </c>
      <c r="BQ662" s="8" t="s">
        <v>21</v>
      </c>
      <c r="BR662" s="8" t="s">
        <v>156</v>
      </c>
    </row>
    <row r="663" spans="1:70" ht="15.5" thickBot="1" x14ac:dyDescent="0.35">
      <c r="A663" s="8" t="s">
        <v>26</v>
      </c>
      <c r="B663" s="16">
        <f t="shared" si="25"/>
        <v>411.5625</v>
      </c>
      <c r="C663" s="8" t="s">
        <v>1026</v>
      </c>
      <c r="D663" s="8" t="s">
        <v>154</v>
      </c>
      <c r="E663" s="33">
        <v>1</v>
      </c>
      <c r="F663" s="8">
        <v>0</v>
      </c>
      <c r="G663" s="8" t="s">
        <v>29</v>
      </c>
      <c r="H663" s="8" t="s">
        <v>137</v>
      </c>
      <c r="I663" s="8">
        <v>29</v>
      </c>
      <c r="J663" s="8">
        <v>150</v>
      </c>
      <c r="K663" s="8">
        <v>175</v>
      </c>
      <c r="L663" s="16">
        <f>IF( 数据!L663&lt;=6,(数据!L663-1)*权重!B$48,              IF(数据!L663&lt;=12, 5*权重!B$48+(数据!L663-6)*权重!B$49,                              5*权重!B$48+6*权重!B$49+(数据!L663-12)*权重!B$51              )
 )</f>
        <v>3.9333333333333331</v>
      </c>
      <c r="M663" s="16">
        <f>IF( 数据!M663&lt;=6,(数据!M663-1)*权重!C$48,              IF(数据!M663&lt;=12, 5*权重!C$48+(数据!M663-6)*权重!C$49,                              5*权重!C$48+6*权重!C$49+(数据!M663-12)*权重!C$51              )
 )</f>
        <v>1.3333333333333335</v>
      </c>
      <c r="N663" s="16">
        <f>IF( 数据!N663&lt;=6,(数据!N663-1)*权重!D$48,              IF(数据!N663&lt;=12, 5*权重!D$48+(数据!N663-6)*权重!D$49,                              5*权重!D$48+6*权重!D$49+(数据!N663-12)*权重!D$51              )
 )</f>
        <v>0.8</v>
      </c>
      <c r="O663" s="16">
        <f>IF( 数据!O663&lt;=6,(数据!O663-1)*权重!E$48,              IF(数据!O663&lt;=12, 5*权重!E$48+(数据!O663-6)*权重!E$49,                              5*权重!E$48+6*权重!E$49+(数据!O663-12)*权重!E$51              )
 )</f>
        <v>0</v>
      </c>
      <c r="P663" s="16">
        <f>IF( 数据!P663&lt;=6,(数据!P663-1)*权重!F$48,              IF(数据!P663&lt;=12, 5*权重!F$48+(数据!P663-6)*权重!F$49,                              5*权重!F$48+6*权重!F$49+(数据!P663-12)*权重!F$51              )
 )</f>
        <v>-2.7333333333333329</v>
      </c>
      <c r="Q663" s="16">
        <f>IF( 数据!Q663&lt;=6,(数据!Q663-1)*权重!G$48,              IF(数据!Q663&lt;=12, 5*权重!G$48+(数据!Q663-6)*权重!G$49,                              5*权重!G$48+6*权重!G$49+(数据!Q663-12)*权重!G$51              )
 )</f>
        <v>0</v>
      </c>
      <c r="R663" s="16">
        <f>IF( 数据!R663&lt;=6,(数据!R663-1)*权重!H$48,              IF(数据!R663&lt;=12, 5*权重!H$48+(数据!R663-6)*权重!H$49,                              5*权重!H$48+6*权重!H$49+(数据!R663-12)*权重!H$51              )
 )</f>
        <v>0</v>
      </c>
      <c r="S663" s="16">
        <f>IF( 数据!S663&lt;=6,(数据!S663-1)*权重!I$48,              IF(数据!S663&lt;=12, 5*权重!I$48+(数据!S663-6)*权重!I$49,                              5*权重!I$48+6*权重!I$49+(数据!S663-12)*权重!I$51              )
 )</f>
        <v>22.033333333333331</v>
      </c>
      <c r="T663" s="16">
        <f>IF( 数据!T663&lt;=6,(数据!T663-1)*权重!J$48,              IF(数据!T663&lt;=12, 5*权重!J$48+(数据!T663-6)*权重!J$49,                              5*权重!J$48+6*权重!J$49+(数据!T663-12)*权重!J$51              )
 )</f>
        <v>1.65</v>
      </c>
      <c r="U663" s="16">
        <f>IF( 数据!U663&lt;=6,(数据!U663-1)*权重!K$48,              IF(数据!U663&lt;=12, 5*权重!K$48+(数据!U663-6)*权重!K$49,                              5*权重!K$48+6*权重!K$49+(数据!U663-12)*权重!K$51              )
 )</f>
        <v>0</v>
      </c>
      <c r="V663" s="16">
        <f>IF( 数据!V663&lt;=6,(数据!V663-1)*权重!L$48,              IF(数据!V663&lt;=12, 5*权重!L$48+(数据!V663-6)*权重!L$49,                              5*权重!L$48+6*权重!L$49+(数据!V663-12)*权重!L$51              )
 )</f>
        <v>6.4</v>
      </c>
      <c r="W663" s="16">
        <f>IF( 数据!W663&lt;=6,(数据!W663-1)*权重!M$48,              IF(数据!W663&lt;=12, 5*权重!M$48+(数据!W663-6)*权重!M$49,                              5*权重!M$48+6*权重!M$49+(数据!W663-12)*权重!M$51              )
 )</f>
        <v>1.4</v>
      </c>
      <c r="X663" s="16">
        <f>IF( 数据!X663&lt;=6,(数据!X663-1)*权重!N$48,              IF(数据!X663&lt;=12, 5*权重!N$48+(数据!X663-6)*权重!N$49,                              5*权重!N$48+6*权重!N$49+(数据!X663-12)*权重!N$51              )
 )</f>
        <v>1.8833333333333333</v>
      </c>
      <c r="Y663" s="16">
        <f>IF( 数据!Y663&lt;=6,(数据!Y663-1)*权重!O$48,              IF(数据!Y663&lt;=12, 5*权重!O$48+(数据!Y663-6)*权重!O$49,                              5*权重!O$48+6*权重!O$49+(数据!Y663-12)*权重!O$51              )
 )</f>
        <v>1.5333333333333332</v>
      </c>
      <c r="Z663" s="16">
        <f>IF( 数据!Z663&lt;=6,(数据!Z663-1)*权重!P$48,              IF(数据!Z663&lt;=10, 5*权重!P$48+(数据!Z663-4)*权重!P$50,                              5*权重!P$48+4*权重!P$50+(数据!Z663-10)*权重!P$52              )  )</f>
        <v>-0.55000000000000027</v>
      </c>
      <c r="AA663" s="16">
        <f>IF( 数据!AA663&lt;=6,(数据!AA663-1)*权重!Q$48,              IF(数据!AA663&lt;=12, 5*权重!Q$48+(数据!AA663-6)*权重!Q$49,                              5*权重!Q$48+6*权重!Q$49+(数据!AA663-12)*权重!Q$51              )
 )</f>
        <v>5.3666666666666663</v>
      </c>
      <c r="AB663" s="16">
        <f>IF( 数据!AB663&lt;=6,(数据!AB663-1)*权重!R$48,              IF(数据!AB663&lt;=10, 5*权重!R$48+(数据!AB663-4)*权重!R$50,                              5*权重!R$48+4*权重!R$50+(数据!AB663-10)*权重!R$52              )  )</f>
        <v>56.75</v>
      </c>
      <c r="AC663" s="16">
        <f>IF( 数据!AC663&lt;=6,(数据!AC663-1)*权重!S$48,              IF(数据!AC663&lt;=12, 5*权重!S$48+(数据!AC663-6)*权重!S$49,                              5*权重!S$48+6*权重!S$49+(数据!AC663-12)*权重!S$51              )
 )</f>
        <v>19.5</v>
      </c>
      <c r="AD663" s="16">
        <f>IF( 数据!AD663&lt;=6,(数据!AD663-1)*权重!T$48,              IF(数据!AD663&lt;=12, 5*权重!T$48+(数据!AD663-6)*权重!T$49,                              5*权重!T$48+6*权重!T$49+(数据!AD663-12)*权重!T$51              )
 )</f>
        <v>-1.2333333333333329</v>
      </c>
      <c r="AE663" s="16">
        <f>IF( 数据!AE663&lt;=6,(数据!AE663-1)*权重!U$48,              IF(数据!AE663&lt;=10, 5*权重!U$48+(数据!AE663-4)*权重!U$50,                              5*权重!U$48+4*权重!U$50+(数据!AE663-10)*权重!U$52              )  )</f>
        <v>-2.1999999999999993</v>
      </c>
      <c r="AF663" s="16">
        <f>IF( 数据!AF663&lt;=6,(数据!AF663-1)*权重!V$48,              IF(数据!AF663&lt;=10, 5*权重!V$48+(数据!AF663-4)*权重!V$50,                              5*权重!V$48+4*权重!V$50+(数据!AF663-10)*权重!V$52              )  )</f>
        <v>6.5250000000000004</v>
      </c>
      <c r="AG663" s="16">
        <f>IF( 数据!AG663&lt;=6,(数据!AG663-1)*权重!W$48,              IF(数据!AG663&lt;=12, 5*权重!W$48+(数据!AG663-6)*权重!W$49,                              5*权重!W$48+6*权重!W$49+(数据!AG663-12)*权重!W$51              )
 )</f>
        <v>3.4999999999999996</v>
      </c>
      <c r="AH663" s="16">
        <f>IF( 数据!AH663&lt;=6,(数据!AH663-1)*权重!X$48,              IF(数据!AH663&lt;=10, 5*权重!X$48+(数据!AH663-4)*权重!X$50,                              5*权重!X$48+4*权重!X$50+(数据!AH663-10)*权重!X$52              )  )</f>
        <v>-0.16249999999999998</v>
      </c>
      <c r="AI663" s="16">
        <f>IF( 数据!AI663&lt;=6,(数据!AI663-1)*权重!Y$48,              IF(数据!AI663&lt;=12, 5*权重!Y$48+(数据!AI663-6)*权重!Y$49,                              5*权重!Y$48+6*权重!Y$49+(数据!AI663-12)*权重!Y$51              )
 )</f>
        <v>0.26666666666666666</v>
      </c>
      <c r="AJ663" s="16">
        <f>IF( 数据!AJ663&lt;=6,(数据!AJ663-1)*权重!Z$48,              IF(数据!AJ663&lt;=10, 5*权重!Z$48+(数据!AJ663-4)*权重!Z$50,                              5*权重!Z$48+4*权重!Z$50+(数据!AJ663-10)*权重!Z$52              )  )</f>
        <v>9.25</v>
      </c>
      <c r="AK663" s="16">
        <f>IF( 数据!AK663&lt;=6,(数据!AK663-1)*权重!AA$48,              IF(数据!AK663&lt;=10, 5*权重!AA$48+(数据!AK663-4)*权重!AA$50,                              5*权重!AA$48+4*权重!AA$50+(数据!AK663-10)*权重!AA$52              )  )</f>
        <v>-0.92500000000000004</v>
      </c>
      <c r="AL663" s="16">
        <f>IF( 数据!AL663&lt;=6,(数据!AL663-1)*权重!AB$48,              IF(数据!AL663&lt;=12, 5*权重!AB$48+(数据!AL663-6)*权重!AB$49,                              5*权重!AB$48+6*权重!AB$49+(数据!AL663-12)*权重!AB$51              )
 )</f>
        <v>13.5</v>
      </c>
      <c r="AM663" s="16">
        <f>IF( 数据!AM663&lt;=6,(数据!AM663-1)*权重!AC$48,              IF(数据!AM663&lt;=12, 5*权重!AC$48+(数据!AM663-6)*权重!AC$49,                              5*权重!AC$48+6*权重!AC$49+(数据!AM663-12)*权重!AC$51              )
 )</f>
        <v>9.2333333333333343</v>
      </c>
      <c r="AN663" s="16">
        <f>IF( 数据!AN663&lt;=6,(数据!AN663-1)*权重!AD$48,              IF(数据!AN663&lt;=12, 5*权重!AD$48+(数据!AN663-6)*权重!AD$49,                              5*权重!AD$48+6*权重!AD$49+(数据!AN663-12)*权重!AD$51              )
 )</f>
        <v>77.333333333333329</v>
      </c>
      <c r="AO663" s="16">
        <f>IF( 数据!AO663&lt;=6,(数据!AO663-1)*权重!AE$48,              IF(数据!AO663&lt;=12, 5*权重!AE$48+(数据!AO663-6)*权重!AE$49,                              5*权重!AE$48+6*权重!AE$49+(数据!AO663-12)*权重!AE$51              )
 )</f>
        <v>5.5833333333333339</v>
      </c>
      <c r="AP663" s="16">
        <f>IF( 数据!AP663&lt;=6,(数据!AP663-1)*权重!AF$48,              IF(数据!AP663&lt;=12, 5*权重!AF$48+(数据!AP663-6)*权重!AF$49,                              5*权重!AF$48+6*权重!AF$49+(数据!AP663-12)*权重!AF$51              )
 )</f>
        <v>16.399999999999999</v>
      </c>
      <c r="AQ663" s="16">
        <f>IF( 数据!AQ663&lt;=6,(数据!AQ663-1)*权重!AG$48,              IF(数据!AQ663&lt;=12, 5*权重!AG$48+(数据!AQ663-6)*权重!AG$49,                              5*权重!AG$48+6*权重!AG$49+(数据!AQ663-12)*权重!AG$51              )
 )</f>
        <v>18.833333333333336</v>
      </c>
      <c r="AR663" s="16">
        <f>IF( 数据!AR663&lt;=6,(数据!AR663-1)*权重!AH$48,              IF(数据!AR663&lt;=12, 5*权重!AH$48+(数据!AR663-6)*权重!AH$49,                              5*权重!AH$48+6*权重!AH$49+(数据!AR663-12)*权重!AH$51              )
 )</f>
        <v>15.733333333333333</v>
      </c>
      <c r="AS663" s="16">
        <f>IF( 数据!AS663&lt;=6,(数据!AS663-1)*权重!AI$48,              IF(数据!AS663&lt;=12, 5*权重!AI$48+(数据!AS663-6)*权重!AI$49,                              5*权重!AI$48+6*权重!AI$49+(数据!AS663-12)*权重!AI$51              )
 )</f>
        <v>6.6500000000000012</v>
      </c>
      <c r="AT663" s="16">
        <f>IF( 数据!AT663&lt;=6,(数据!AT663-1)*权重!AJ$48,              IF(数据!AT663&lt;=12, 5*权重!AJ$48+(数据!AT663-6)*权重!AJ$49,                              5*权重!AJ$48+6*权重!AJ$49+(数据!AT663-12)*权重!AJ$51              )
 )</f>
        <v>67</v>
      </c>
      <c r="AU663" s="16">
        <f>IF( 数据!AU663&lt;=6,(数据!AU663-1)*权重!AK$48,              IF(数据!AU663&lt;=12, 5*权重!AK$48+(数据!AU663-6)*权重!AK$49,                              5*权重!AK$48+6*权重!AK$49+(数据!AU663-12)*权重!AK$51              )
 )</f>
        <v>14.799999999999999</v>
      </c>
      <c r="AV663" s="16">
        <f>IF( 数据!AV663&lt;=6,(数据!AV663-1)*权重!AL$48,              IF(数据!AV663&lt;=10, 5*权重!AL$48+(数据!AV663-4)*权重!AL$50,                              5*权重!AL$48+4*权重!AL$50+(数据!AV663-10)*权重!AL$52              )  )</f>
        <v>2.5499999999999998</v>
      </c>
      <c r="AW663" s="16">
        <f>IF( 数据!AW663&lt;=6,(数据!AW663-1)*权重!AM$48,              IF(数据!AW663&lt;=10, 5*权重!AM$48+(数据!AW663-4)*权重!AM$50,                              5*权重!AM$48+4*权重!AM$50+(数据!AW663-10)*权重!AM$52              )  )</f>
        <v>4.2</v>
      </c>
      <c r="AX663" s="16">
        <f>IF( 数据!AX663&lt;=6,(数据!AX663-1)*权重!AN$48,              IF(数据!AX663&lt;=10, 5*权重!AN$48+(数据!AX663-4)*权重!AN$50,                              5*权重!AN$48+4*权重!AN$50+(数据!AX663-10)*权重!AN$52              )  )</f>
        <v>25.424999999999997</v>
      </c>
      <c r="AY663" s="8">
        <v>2</v>
      </c>
      <c r="AZ663" s="8">
        <v>3</v>
      </c>
      <c r="BA663" s="8">
        <v>1</v>
      </c>
      <c r="BB663" s="8">
        <v>4</v>
      </c>
      <c r="BC663" s="8">
        <v>3</v>
      </c>
      <c r="BD663" s="8">
        <v>1</v>
      </c>
      <c r="BE663" s="8">
        <v>1</v>
      </c>
      <c r="BF663" s="8">
        <v>1</v>
      </c>
      <c r="BG663" s="8">
        <v>4</v>
      </c>
      <c r="BH663" s="8">
        <v>3</v>
      </c>
      <c r="BI663" s="8">
        <v>1</v>
      </c>
      <c r="BJ663" s="8" t="s">
        <v>26</v>
      </c>
      <c r="BK663" s="8" t="s">
        <v>20</v>
      </c>
      <c r="BL663" s="8">
        <v>10</v>
      </c>
      <c r="BM663" s="8" t="s">
        <v>26</v>
      </c>
      <c r="BN663" s="8"/>
      <c r="BO663" s="8">
        <v>42</v>
      </c>
      <c r="BP663" s="34">
        <v>46203</v>
      </c>
      <c r="BQ663" s="8" t="s">
        <v>21</v>
      </c>
      <c r="BR663" s="8" t="s">
        <v>156</v>
      </c>
    </row>
    <row r="664" spans="1:70" ht="15.5" thickBot="1" x14ac:dyDescent="0.35">
      <c r="A664" s="8" t="s">
        <v>26</v>
      </c>
      <c r="B664" s="16">
        <f t="shared" si="25"/>
        <v>328.17249999999996</v>
      </c>
      <c r="C664" s="8" t="s">
        <v>1027</v>
      </c>
      <c r="D664" s="8" t="s">
        <v>154</v>
      </c>
      <c r="E664" s="33">
        <v>1</v>
      </c>
      <c r="F664" s="8">
        <v>0</v>
      </c>
      <c r="G664" s="8" t="s">
        <v>28</v>
      </c>
      <c r="H664" s="8" t="s">
        <v>32</v>
      </c>
      <c r="I664" s="8">
        <v>31</v>
      </c>
      <c r="J664" s="8">
        <v>156</v>
      </c>
      <c r="K664" s="8">
        <v>156</v>
      </c>
      <c r="L664" s="16">
        <f>IF( 数据!L664&lt;=6,(数据!L664-1)*权重!B$48,              IF(数据!L664&lt;=12, 5*权重!B$48+(数据!L664-6)*权重!B$49,                              5*权重!B$48+6*权重!B$49+(数据!L664-12)*权重!B$51              )
 )</f>
        <v>3.4666666666666668</v>
      </c>
      <c r="M664" s="16">
        <f>IF( 数据!M664&lt;=6,(数据!M664-1)*权重!C$48,              IF(数据!M664&lt;=12, 5*权重!C$48+(数据!M664-6)*权重!C$49,                              5*权重!C$48+6*权重!C$49+(数据!M664-12)*权重!C$51              )
 )</f>
        <v>0.57999999999999996</v>
      </c>
      <c r="N664" s="16">
        <f>IF( 数据!N664&lt;=6,(数据!N664-1)*权重!D$48,              IF(数据!N664&lt;=12, 5*权重!D$48+(数据!N664-6)*权重!D$49,                              5*权重!D$48+6*权重!D$49+(数据!N664-12)*权重!D$51              )
 )</f>
        <v>0</v>
      </c>
      <c r="O664" s="16">
        <f>IF( 数据!O664&lt;=6,(数据!O664-1)*权重!E$48,              IF(数据!O664&lt;=12, 5*权重!E$48+(数据!O664-6)*权重!E$49,                              5*权重!E$48+6*权重!E$49+(数据!O664-12)*权重!E$51              )
 )</f>
        <v>0</v>
      </c>
      <c r="P664" s="16">
        <f>IF( 数据!P664&lt;=6,(数据!P664-1)*权重!F$48,              IF(数据!P664&lt;=12, 5*权重!F$48+(数据!P664-6)*权重!F$49,                              5*权重!F$48+6*权重!F$49+(数据!P664-12)*权重!F$51              )
 )</f>
        <v>-2.7333333333333329</v>
      </c>
      <c r="Q664" s="16">
        <f>IF( 数据!Q664&lt;=6,(数据!Q664-1)*权重!G$48,              IF(数据!Q664&lt;=12, 5*权重!G$48+(数据!Q664-6)*权重!G$49,                              5*权重!G$48+6*权重!G$49+(数据!Q664-12)*权重!G$51              )
 )</f>
        <v>0</v>
      </c>
      <c r="R664" s="16">
        <f>IF( 数据!R664&lt;=6,(数据!R664-1)*权重!H$48,              IF(数据!R664&lt;=12, 5*权重!H$48+(数据!R664-6)*权重!H$49,                              5*权重!H$48+6*权重!H$49+(数据!R664-12)*权重!H$51              )
 )</f>
        <v>0</v>
      </c>
      <c r="S664" s="16">
        <f>IF( 数据!S664&lt;=6,(数据!S664-1)*权重!I$48,              IF(数据!S664&lt;=12, 5*权重!I$48+(数据!S664-6)*权重!I$49,                              5*权重!I$48+6*权重!I$49+(数据!S664-12)*权重!I$51              )
 )</f>
        <v>2.4</v>
      </c>
      <c r="T664" s="16">
        <f>IF( 数据!T664&lt;=6,(数据!T664-1)*权重!J$48,              IF(数据!T664&lt;=12, 5*权重!J$48+(数据!T664-6)*权重!J$49,                              5*权重!J$48+6*权重!J$49+(数据!T664-12)*权重!J$51              )
 )</f>
        <v>0</v>
      </c>
      <c r="U664" s="16">
        <f>IF( 数据!U664&lt;=6,(数据!U664-1)*权重!K$48,              IF(数据!U664&lt;=12, 5*权重!K$48+(数据!U664-6)*权重!K$49,                              5*权重!K$48+6*权重!K$49+(数据!U664-12)*权重!K$51              )
 )</f>
        <v>0</v>
      </c>
      <c r="V664" s="16">
        <f>IF( 数据!V664&lt;=6,(数据!V664-1)*权重!L$48,              IF(数据!V664&lt;=12, 5*权重!L$48+(数据!V664-6)*权重!L$49,                              5*权重!L$48+6*权重!L$49+(数据!V664-12)*权重!L$51              )
 )</f>
        <v>1.06</v>
      </c>
      <c r="W664" s="16">
        <f>IF( 数据!W664&lt;=6,(数据!W664-1)*权重!M$48,              IF(数据!W664&lt;=12, 5*权重!M$48+(数据!W664-6)*权重!M$49,                              5*权重!M$48+6*权重!M$49+(数据!W664-12)*权重!M$51              )
 )</f>
        <v>-0.51666666666666661</v>
      </c>
      <c r="X664" s="16">
        <f>IF( 数据!X664&lt;=6,(数据!X664-1)*权重!N$48,              IF(数据!X664&lt;=12, 5*权重!N$48+(数据!X664-6)*权重!N$49,                              5*权重!N$48+6*权重!N$49+(数据!X664-12)*权重!N$51              )
 )</f>
        <v>2.1333333333333333</v>
      </c>
      <c r="Y664" s="16">
        <f>IF( 数据!Y664&lt;=6,(数据!Y664-1)*权重!O$48,              IF(数据!Y664&lt;=12, 5*权重!O$48+(数据!Y664-6)*权重!O$49,                              5*权重!O$48+6*权重!O$49+(数据!Y664-12)*权重!O$51              )
 )</f>
        <v>0.48</v>
      </c>
      <c r="Z664" s="16">
        <f>IF( 数据!Z664&lt;=6,(数据!Z664-1)*权重!P$48,              IF(数据!Z664&lt;=10, 5*权重!P$48+(数据!Z664-4)*权重!P$50,                              5*权重!P$48+4*权重!P$50+(数据!Z664-10)*权重!P$52              )  )</f>
        <v>0</v>
      </c>
      <c r="AA664" s="16">
        <f>IF( 数据!AA664&lt;=6,(数据!AA664-1)*权重!Q$48,              IF(数据!AA664&lt;=12, 5*权重!Q$48+(数据!AA664-6)*权重!Q$49,                              5*权重!Q$48+6*权重!Q$49+(数据!AA664-12)*权重!Q$51              )
 )</f>
        <v>6.5</v>
      </c>
      <c r="AB664" s="16">
        <f>IF( 数据!AB664&lt;=6,(数据!AB664-1)*权重!R$48,              IF(数据!AB664&lt;=10, 5*权重!R$48+(数据!AB664-4)*权重!R$50,                              5*权重!R$48+4*权重!R$50+(数据!AB664-10)*权重!R$52              )  )</f>
        <v>53.75</v>
      </c>
      <c r="AC664" s="16">
        <f>IF( 数据!AC664&lt;=6,(数据!AC664-1)*权重!S$48,              IF(数据!AC664&lt;=12, 5*权重!S$48+(数据!AC664-6)*权重!S$49,                              5*权重!S$48+6*权重!S$49+(数据!AC664-12)*权重!S$51              )
 )</f>
        <v>21.55</v>
      </c>
      <c r="AD664" s="16">
        <f>IF( 数据!AD664&lt;=6,(数据!AD664-1)*权重!T$48,              IF(数据!AD664&lt;=12, 5*权重!T$48+(数据!AD664-6)*权重!T$49,                              5*权重!T$48+6*权重!T$49+(数据!AD664-12)*权重!T$51              )
 )</f>
        <v>-1.2333333333333329</v>
      </c>
      <c r="AE664" s="16">
        <f>IF( 数据!AE664&lt;=6,(数据!AE664-1)*权重!U$48,              IF(数据!AE664&lt;=10, 5*权重!U$48+(数据!AE664-4)*权重!U$50,                              5*权重!U$48+4*权重!U$50+(数据!AE664-10)*权重!U$52              )  )</f>
        <v>-0.5999999999999992</v>
      </c>
      <c r="AF664" s="16">
        <f>IF( 数据!AF664&lt;=6,(数据!AF664-1)*权重!V$48,              IF(数据!AF664&lt;=10, 5*权重!V$48+(数据!AF664-4)*权重!V$50,                              5*权重!V$48+4*权重!V$50+(数据!AF664-10)*权重!V$52              )  )</f>
        <v>7.8750000000000009</v>
      </c>
      <c r="AG664" s="16">
        <f>IF( 数据!AG664&lt;=6,(数据!AG664-1)*权重!W$48,              IF(数据!AG664&lt;=12, 5*权重!W$48+(数据!AG664-6)*权重!W$49,                              5*权重!W$48+6*权重!W$49+(数据!AG664-12)*权重!W$51              )
 )</f>
        <v>3.6999999999999997</v>
      </c>
      <c r="AH664" s="16">
        <f>IF( 数据!AH664&lt;=6,(数据!AH664-1)*权重!X$48,              IF(数据!AH664&lt;=10, 5*权重!X$48+(数据!AH664-4)*权重!X$50,                              5*权重!X$48+4*权重!X$50+(数据!AH664-10)*权重!X$52              )  )</f>
        <v>-1.75</v>
      </c>
      <c r="AI664" s="16">
        <f>IF( 数据!AI664&lt;=6,(数据!AI664-1)*权重!Y$48,              IF(数据!AI664&lt;=12, 5*权重!Y$48+(数据!AI664-6)*权重!Y$49,                              5*权重!Y$48+6*权重!Y$49+(数据!AI664-12)*权重!Y$51              )
 )</f>
        <v>0.04</v>
      </c>
      <c r="AJ664" s="16">
        <f>IF( 数据!AJ664&lt;=6,(数据!AJ664-1)*权重!Z$48,              IF(数据!AJ664&lt;=10, 5*权重!Z$48+(数据!AJ664-4)*权重!Z$50,                              5*权重!Z$48+4*权重!Z$50+(数据!AJ664-10)*权重!Z$52              )  )</f>
        <v>9.25</v>
      </c>
      <c r="AK664" s="16">
        <f>IF( 数据!AK664&lt;=6,(数据!AK664-1)*权重!AA$48,              IF(数据!AK664&lt;=10, 5*权重!AA$48+(数据!AK664-4)*权重!AA$50,                              5*权重!AA$48+4*权重!AA$50+(数据!AK664-10)*权重!AA$52              )  )</f>
        <v>-0.75000000000000022</v>
      </c>
      <c r="AL664" s="16">
        <f>IF( 数据!AL664&lt;=6,(数据!AL664-1)*权重!AB$48,              IF(数据!AL664&lt;=12, 5*权重!AB$48+(数据!AL664-6)*权重!AB$49,                              5*权重!AB$48+6*权重!AB$49+(数据!AL664-12)*权重!AB$51              )
 )</f>
        <v>15.3</v>
      </c>
      <c r="AM664" s="16">
        <f>IF( 数据!AM664&lt;=6,(数据!AM664-1)*权重!AC$48,              IF(数据!AM664&lt;=12, 5*权重!AC$48+(数据!AM664-6)*权重!AC$49,                              5*权重!AC$48+6*权重!AC$49+(数据!AM664-12)*权重!AC$51              )
 )</f>
        <v>8.2333333333333343</v>
      </c>
      <c r="AN664" s="16">
        <f>IF( 数据!AN664&lt;=6,(数据!AN664-1)*权重!AD$48,              IF(数据!AN664&lt;=12, 5*权重!AD$48+(数据!AN664-6)*权重!AD$49,                              5*权重!AD$48+6*权重!AD$49+(数据!AN664-12)*权重!AD$51              )
 )</f>
        <v>39.041666666666664</v>
      </c>
      <c r="AO664" s="16">
        <f>IF( 数据!AO664&lt;=6,(数据!AO664-1)*权重!AE$48,              IF(数据!AO664&lt;=12, 5*权重!AE$48+(数据!AO664-6)*权重!AE$49,                              5*权重!AE$48+6*权重!AE$49+(数据!AO664-12)*权重!AE$51              )
 )</f>
        <v>17.7</v>
      </c>
      <c r="AP664" s="16">
        <f>IF( 数据!AP664&lt;=6,(数据!AP664-1)*权重!AF$48,              IF(数据!AP664&lt;=12, 5*权重!AF$48+(数据!AP664-6)*权重!AF$49,                              5*权重!AF$48+6*权重!AF$49+(数据!AP664-12)*权重!AF$51              )
 )</f>
        <v>13.833333333333334</v>
      </c>
      <c r="AQ664" s="16">
        <f>IF( 数据!AQ664&lt;=6,(数据!AQ664-1)*权重!AG$48,              IF(数据!AQ664&lt;=12, 5*权重!AG$48+(数据!AQ664-6)*权重!AG$49,                              5*权重!AG$48+6*权重!AG$49+(数据!AQ664-12)*权重!AG$51              )
 )</f>
        <v>18.316666666666666</v>
      </c>
      <c r="AR664" s="16">
        <f>IF( 数据!AR664&lt;=6,(数据!AR664-1)*权重!AH$48,              IF(数据!AR664&lt;=12, 5*权重!AH$48+(数据!AR664-6)*权重!AH$49,                              5*权重!AH$48+6*权重!AH$49+(数据!AR664-12)*权重!AH$51              )
 )</f>
        <v>13.399999999999999</v>
      </c>
      <c r="AS664" s="16">
        <f>IF( 数据!AS664&lt;=6,(数据!AS664-1)*权重!AI$48,              IF(数据!AS664&lt;=12, 5*权重!AI$48+(数据!AS664-6)*权重!AI$49,                              5*权重!AI$48+6*权重!AI$49+(数据!AS664-12)*权重!AI$51              )
 )</f>
        <v>7.6000000000000014</v>
      </c>
      <c r="AT664" s="16">
        <f>IF( 数据!AT664&lt;=6,(数据!AT664-1)*权重!AJ$48,              IF(数据!AT664&lt;=12, 5*权重!AJ$48+(数据!AT664-6)*权重!AJ$49,                              5*权重!AJ$48+6*权重!AJ$49+(数据!AT664-12)*权重!AJ$51              )
 )</f>
        <v>42.083333333333336</v>
      </c>
      <c r="AU664" s="16">
        <f>IF( 数据!AU664&lt;=6,(数据!AU664-1)*权重!AK$48,              IF(数据!AU664&lt;=12, 5*权重!AK$48+(数据!AU664-6)*权重!AK$49,                              5*权重!AK$48+6*权重!AK$49+(数据!AU664-12)*权重!AK$51              )
 )</f>
        <v>14.799999999999999</v>
      </c>
      <c r="AV664" s="16">
        <f>IF( 数据!AV664&lt;=6,(数据!AV664-1)*权重!AL$48,              IF(数据!AV664&lt;=10, 5*权重!AL$48+(数据!AV664-4)*权重!AL$50,                              5*权重!AL$48+4*权重!AL$50+(数据!AV664-10)*权重!AL$52              )  )</f>
        <v>4.25</v>
      </c>
      <c r="AW664" s="16">
        <f>IF( 数据!AW664&lt;=6,(数据!AW664-1)*权重!AM$48,              IF(数据!AW664&lt;=10, 5*权重!AM$48+(数据!AW664-4)*权重!AM$50,                              5*权重!AM$48+4*权重!AM$50+(数据!AW664-10)*权重!AM$52              )  )</f>
        <v>3.8250000000000002</v>
      </c>
      <c r="AX664" s="16">
        <f>IF( 数据!AX664&lt;=6,(数据!AX664-1)*权重!AN$48,              IF(数据!AX664&lt;=10, 5*权重!AN$48+(数据!AX664-4)*权重!AN$50,                              5*权重!AN$48+4*权重!AN$50+(数据!AX664-10)*权重!AN$52              )  )</f>
        <v>24.587499999999999</v>
      </c>
      <c r="AY664" s="8">
        <v>15</v>
      </c>
      <c r="AZ664" s="8">
        <v>15</v>
      </c>
      <c r="BA664" s="8">
        <v>17</v>
      </c>
      <c r="BB664" s="8">
        <v>16</v>
      </c>
      <c r="BC664" s="8">
        <v>11</v>
      </c>
      <c r="BD664" s="8">
        <v>14</v>
      </c>
      <c r="BE664" s="8">
        <v>12</v>
      </c>
      <c r="BF664" s="8">
        <v>17</v>
      </c>
      <c r="BG664" s="8">
        <v>12</v>
      </c>
      <c r="BH664" s="8">
        <v>16</v>
      </c>
      <c r="BI664" s="8">
        <v>14</v>
      </c>
      <c r="BJ664" s="8" t="s">
        <v>26</v>
      </c>
      <c r="BK664" s="8" t="s">
        <v>20</v>
      </c>
      <c r="BL664" s="8">
        <v>14</v>
      </c>
      <c r="BM664" s="8" t="s">
        <v>26</v>
      </c>
      <c r="BN664" s="8"/>
      <c r="BO664" s="8" t="s">
        <v>26</v>
      </c>
      <c r="BP664" s="34">
        <v>46568</v>
      </c>
      <c r="BQ664" s="8" t="s">
        <v>21</v>
      </c>
      <c r="BR664" s="8" t="s">
        <v>156</v>
      </c>
    </row>
    <row r="665" spans="1:70" ht="15.5" thickBot="1" x14ac:dyDescent="0.35">
      <c r="A665" s="8" t="s">
        <v>26</v>
      </c>
      <c r="B665" s="16">
        <f t="shared" si="25"/>
        <v>419.35333333333335</v>
      </c>
      <c r="C665" s="8" t="s">
        <v>1028</v>
      </c>
      <c r="D665" s="8" t="s">
        <v>154</v>
      </c>
      <c r="E665" s="33">
        <v>1</v>
      </c>
      <c r="F665" s="8">
        <v>0</v>
      </c>
      <c r="G665" s="8" t="s">
        <v>19</v>
      </c>
      <c r="H665" s="8" t="s">
        <v>139</v>
      </c>
      <c r="I665" s="8">
        <v>19</v>
      </c>
      <c r="J665" s="8">
        <v>136</v>
      </c>
      <c r="K665" s="8">
        <v>169</v>
      </c>
      <c r="L665" s="16">
        <f>IF( 数据!L665&lt;=6,(数据!L665-1)*权重!B$48,              IF(数据!L665&lt;=12, 5*权重!B$48+(数据!L665-6)*权重!B$49,                              5*权重!B$48+6*权重!B$49+(数据!L665-12)*权重!B$51              )
 )</f>
        <v>3.9333333333333331</v>
      </c>
      <c r="M665" s="16">
        <f>IF( 数据!M665&lt;=6,(数据!M665-1)*权重!C$48,              IF(数据!M665&lt;=12, 5*权重!C$48+(数据!M665-6)*权重!C$49,                              5*权重!C$48+6*权重!C$49+(数据!M665-12)*权重!C$51              )
 )</f>
        <v>0.91666666666666674</v>
      </c>
      <c r="N665" s="16">
        <f>IF( 数据!N665&lt;=6,(数据!N665-1)*权重!D$48,              IF(数据!N665&lt;=12, 5*权重!D$48+(数据!N665-6)*权重!D$49,                              5*权重!D$48+6*权重!D$49+(数据!N665-12)*权重!D$51              )
 )</f>
        <v>0.52833333333333332</v>
      </c>
      <c r="O665" s="16">
        <f>IF( 数据!O665&lt;=6,(数据!O665-1)*权重!E$48,              IF(数据!O665&lt;=12, 5*权重!E$48+(数据!O665-6)*权重!E$49,                              5*权重!E$48+6*权重!E$49+(数据!O665-12)*权重!E$51              )
 )</f>
        <v>0</v>
      </c>
      <c r="P665" s="16">
        <f>IF( 数据!P665&lt;=6,(数据!P665-1)*权重!F$48,              IF(数据!P665&lt;=12, 5*权重!F$48+(数据!P665-6)*权重!F$49,                              5*权重!F$48+6*权重!F$49+(数据!P665-12)*权重!F$51              )
 )</f>
        <v>-2.3499999999999996</v>
      </c>
      <c r="Q665" s="16">
        <f>IF( 数据!Q665&lt;=6,(数据!Q665-1)*权重!G$48,              IF(数据!Q665&lt;=12, 5*权重!G$48+(数据!Q665-6)*权重!G$49,                              5*权重!G$48+6*权重!G$49+(数据!Q665-12)*权重!G$51              )
 )</f>
        <v>0</v>
      </c>
      <c r="R665" s="16">
        <f>IF( 数据!R665&lt;=6,(数据!R665-1)*权重!H$48,              IF(数据!R665&lt;=12, 5*权重!H$48+(数据!R665-6)*权重!H$49,                              5*权重!H$48+6*权重!H$49+(数据!R665-12)*权重!H$51              )
 )</f>
        <v>0</v>
      </c>
      <c r="S665" s="16">
        <f>IF( 数据!S665&lt;=6,(数据!S665-1)*权重!I$48,              IF(数据!S665&lt;=12, 5*权重!I$48+(数据!S665-6)*权重!I$49,                              5*权重!I$48+6*权重!I$49+(数据!S665-12)*权重!I$51              )
 )</f>
        <v>22.033333333333331</v>
      </c>
      <c r="T665" s="16">
        <f>IF( 数据!T665&lt;=6,(数据!T665-1)*权重!J$48,              IF(数据!T665&lt;=12, 5*权重!J$48+(数据!T665-6)*权重!J$49,                              5*权重!J$48+6*权重!J$49+(数据!T665-12)*权重!J$51              )
 )</f>
        <v>2.8833333333333333</v>
      </c>
      <c r="U665" s="16">
        <f>IF( 数据!U665&lt;=6,(数据!U665-1)*权重!K$48,              IF(数据!U665&lt;=12, 5*权重!K$48+(数据!U665-6)*权重!K$49,                              5*权重!K$48+6*权重!K$49+(数据!U665-12)*权重!K$51              )
 )</f>
        <v>0</v>
      </c>
      <c r="V665" s="16">
        <f>IF( 数据!V665&lt;=6,(数据!V665-1)*权重!L$48,              IF(数据!V665&lt;=12, 5*权重!L$48+(数据!V665-6)*权重!L$49,                              5*权重!L$48+6*权重!L$49+(数据!V665-12)*权重!L$51              )
 )</f>
        <v>6.7666666666666675</v>
      </c>
      <c r="W665" s="16">
        <f>IF( 数据!W665&lt;=6,(数据!W665-1)*权重!M$48,              IF(数据!W665&lt;=12, 5*权重!M$48+(数据!W665-6)*权重!M$49,                              5*权重!M$48+6*权重!M$49+(数据!W665-12)*权重!M$51              )
 )</f>
        <v>1.4</v>
      </c>
      <c r="X665" s="16">
        <f>IF( 数据!X665&lt;=6,(数据!X665-1)*权重!N$48,              IF(数据!X665&lt;=12, 5*权重!N$48+(数据!X665-6)*权重!N$49,                              5*权重!N$48+6*权重!N$49+(数据!X665-12)*权重!N$51              )
 )</f>
        <v>2.2166666666666663</v>
      </c>
      <c r="Y665" s="16">
        <f>IF( 数据!Y665&lt;=6,(数据!Y665-1)*权重!O$48,              IF(数据!Y665&lt;=12, 5*权重!O$48+(数据!Y665-6)*权重!O$49,                              5*权重!O$48+6*权重!O$49+(数据!Y665-12)*权重!O$51              )
 )</f>
        <v>2.5333333333333332</v>
      </c>
      <c r="Z665" s="16">
        <f>IF( 数据!Z665&lt;=6,(数据!Z665-1)*权重!P$48,              IF(数据!Z665&lt;=10, 5*权重!P$48+(数据!Z665-4)*权重!P$50,                              5*权重!P$48+4*权重!P$50+(数据!Z665-10)*权重!P$52              )  )</f>
        <v>-0.72500000000000009</v>
      </c>
      <c r="AA665" s="16">
        <f>IF( 数据!AA665&lt;=6,(数据!AA665-1)*权重!Q$48,              IF(数据!AA665&lt;=12, 5*权重!Q$48+(数据!AA665-6)*权重!Q$49,                              5*权重!Q$48+6*权重!Q$49+(数据!AA665-12)*权重!Q$51              )
 )</f>
        <v>5.8</v>
      </c>
      <c r="AB665" s="16">
        <f>IF( 数据!AB665&lt;=6,(数据!AB665-1)*权重!R$48,              IF(数据!AB665&lt;=10, 5*权重!R$48+(数据!AB665-4)*权重!R$50,                              5*权重!R$48+4*权重!R$50+(数据!AB665-10)*权重!R$52              )  )</f>
        <v>57.400000000000006</v>
      </c>
      <c r="AC665" s="16">
        <f>IF( 数据!AC665&lt;=6,(数据!AC665-1)*权重!S$48,              IF(数据!AC665&lt;=12, 5*权重!S$48+(数据!AC665-6)*权重!S$49,                              5*权重!S$48+6*权重!S$49+(数据!AC665-12)*权重!S$51              )
 )</f>
        <v>18.75</v>
      </c>
      <c r="AD665" s="16">
        <f>IF( 数据!AD665&lt;=6,(数据!AD665-1)*权重!T$48,              IF(数据!AD665&lt;=12, 5*权重!T$48+(数据!AD665-6)*权重!T$49,                              5*权重!T$48+6*权重!T$49+(数据!AD665-12)*权重!T$51              )
 )</f>
        <v>-1.5999999999999996</v>
      </c>
      <c r="AE665" s="16">
        <f>IF( 数据!AE665&lt;=6,(数据!AE665-1)*权重!U$48,              IF(数据!AE665&lt;=10, 5*权重!U$48+(数据!AE665-4)*权重!U$50,                              5*权重!U$48+4*权重!U$50+(数据!AE665-10)*权重!U$52              )  )</f>
        <v>-3.2749999999999995</v>
      </c>
      <c r="AF665" s="16">
        <f>IF( 数据!AF665&lt;=6,(数据!AF665-1)*权重!V$48,              IF(数据!AF665&lt;=10, 5*权重!V$48+(数据!AF665-4)*权重!V$50,                              5*权重!V$48+4*权重!V$50+(数据!AF665-10)*权重!V$52              )  )</f>
        <v>6.0750000000000002</v>
      </c>
      <c r="AG665" s="16">
        <f>IF( 数据!AG665&lt;=6,(数据!AG665-1)*权重!W$48,              IF(数据!AG665&lt;=12, 5*权重!W$48+(数据!AG665-6)*权重!W$49,                              5*权重!W$48+6*权重!W$49+(数据!AG665-12)*权重!W$51              )
 )</f>
        <v>3.4999999999999996</v>
      </c>
      <c r="AH665" s="16">
        <f>IF( 数据!AH665&lt;=6,(数据!AH665-1)*权重!X$48,              IF(数据!AH665&lt;=10, 5*权重!X$48+(数据!AH665-4)*权重!X$50,                              5*权重!X$48+4*权重!X$50+(数据!AH665-10)*权重!X$52              )  )</f>
        <v>-1.75</v>
      </c>
      <c r="AI665" s="16">
        <f>IF( 数据!AI665&lt;=6,(数据!AI665-1)*权重!Y$48,              IF(数据!AI665&lt;=12, 5*权重!Y$48+(数据!AI665-6)*权重!Y$49,                              5*权重!Y$48+6*权重!Y$49+(数据!AI665-12)*权重!Y$51              )
 )</f>
        <v>0.26666666666666666</v>
      </c>
      <c r="AJ665" s="16">
        <f>IF( 数据!AJ665&lt;=6,(数据!AJ665-1)*权重!Z$48,              IF(数据!AJ665&lt;=10, 5*权重!Z$48+(数据!AJ665-4)*权重!Z$50,                              5*权重!Z$48+4*权重!Z$50+(数据!AJ665-10)*权重!Z$52              )  )</f>
        <v>8.0750000000000011</v>
      </c>
      <c r="AK665" s="16">
        <f>IF( 数据!AK665&lt;=6,(数据!AK665-1)*权重!AA$48,              IF(数据!AK665&lt;=10, 5*权重!AA$48+(数据!AK665-4)*权重!AA$50,                              5*权重!AA$48+4*权重!AA$50+(数据!AK665-10)*权重!AA$52              )  )</f>
        <v>-2.6000000000000005</v>
      </c>
      <c r="AL665" s="16">
        <f>IF( 数据!AL665&lt;=6,(数据!AL665-1)*权重!AB$48,              IF(数据!AL665&lt;=12, 5*权重!AB$48+(数据!AL665-6)*权重!AB$49,                              5*权重!AB$48+6*权重!AB$49+(数据!AL665-12)*权重!AB$51              )
 )</f>
        <v>11.716666666666665</v>
      </c>
      <c r="AM665" s="16">
        <f>IF( 数据!AM665&lt;=6,(数据!AM665-1)*权重!AC$48,              IF(数据!AM665&lt;=12, 5*权重!AC$48+(数据!AM665-6)*权重!AC$49,                              5*权重!AC$48+6*权重!AC$49+(数据!AM665-12)*权重!AC$51              )
 )</f>
        <v>9.2333333333333343</v>
      </c>
      <c r="AN665" s="16">
        <f>IF( 数据!AN665&lt;=6,(数据!AN665-1)*权重!AD$48,              IF(数据!AN665&lt;=12, 5*权重!AD$48+(数据!AN665-6)*权重!AD$49,                              5*权重!AD$48+6*权重!AD$49+(数据!AN665-12)*权重!AD$51              )
 )</f>
        <v>77.333333333333329</v>
      </c>
      <c r="AO665" s="16">
        <f>IF( 数据!AO665&lt;=6,(数据!AO665-1)*权重!AE$48,              IF(数据!AO665&lt;=12, 5*权重!AE$48+(数据!AO665-6)*权重!AE$49,                              5*权重!AE$48+6*权重!AE$49+(数据!AO665-12)*权重!AE$51              )
 )</f>
        <v>9.7333333333333343</v>
      </c>
      <c r="AP665" s="16">
        <f>IF( 数据!AP665&lt;=6,(数据!AP665-1)*权重!AF$48,              IF(数据!AP665&lt;=12, 5*权重!AF$48+(数据!AP665-6)*权重!AF$49,                              5*权重!AF$48+6*权重!AF$49+(数据!AP665-12)*权重!AF$51              )
 )</f>
        <v>16.399999999999999</v>
      </c>
      <c r="AQ665" s="16">
        <f>IF( 数据!AQ665&lt;=6,(数据!AQ665-1)*权重!AG$48,              IF(数据!AQ665&lt;=12, 5*权重!AG$48+(数据!AQ665-6)*权重!AG$49,                              5*权重!AG$48+6*权重!AG$49+(数据!AQ665-12)*权重!AG$51              )
 )</f>
        <v>17.8</v>
      </c>
      <c r="AR665" s="16">
        <f>IF( 数据!AR665&lt;=6,(数据!AR665-1)*权重!AH$48,              IF(数据!AR665&lt;=12, 5*权重!AH$48+(数据!AR665-6)*权重!AH$49,                              5*权重!AH$48+6*权重!AH$49+(数据!AR665-12)*权重!AH$51              )
 )</f>
        <v>18.066666666666666</v>
      </c>
      <c r="AS665" s="16">
        <f>IF( 数据!AS665&lt;=6,(数据!AS665-1)*权重!AI$48,              IF(数据!AS665&lt;=12, 5*权重!AI$48+(数据!AS665-6)*权重!AI$49,                              5*权重!AI$48+6*权重!AI$49+(数据!AS665-12)*权重!AI$51              )
 )</f>
        <v>7.6000000000000014</v>
      </c>
      <c r="AT665" s="16">
        <f>IF( 数据!AT665&lt;=6,(数据!AT665-1)*权重!AJ$48,              IF(数据!AT665&lt;=12, 5*权重!AJ$48+(数据!AT665-6)*权重!AJ$49,                              5*权重!AJ$48+6*权重!AJ$49+(数据!AT665-12)*权重!AJ$51              )
 )</f>
        <v>81.625</v>
      </c>
      <c r="AU665" s="16">
        <f>IF( 数据!AU665&lt;=6,(数据!AU665-1)*权重!AK$48,              IF(数据!AU665&lt;=12, 5*权重!AK$48+(数据!AU665-6)*权重!AK$49,                              5*权重!AK$48+6*权重!AK$49+(数据!AU665-12)*权重!AK$51              )
 )</f>
        <v>12.366666666666667</v>
      </c>
      <c r="AV665" s="16">
        <f>IF( 数据!AV665&lt;=6,(数据!AV665-1)*权重!AL$48,              IF(数据!AV665&lt;=10, 5*权重!AL$48+(数据!AV665-4)*权重!AL$50,                              5*权重!AL$48+4*权重!AL$50+(数据!AV665-10)*权重!AL$52              )  )</f>
        <v>2.125</v>
      </c>
      <c r="AW665" s="16">
        <f>IF( 数据!AW665&lt;=6,(数据!AW665-1)*权重!AM$48,              IF(数据!AW665&lt;=10, 5*权重!AM$48+(数据!AW665-4)*权重!AM$50,                              5*权重!AM$48+4*权重!AM$50+(数据!AW665-10)*权重!AM$52              )  )</f>
        <v>3.0750000000000002</v>
      </c>
      <c r="AX665" s="16">
        <f>IF( 数据!AX665&lt;=6,(数据!AX665-1)*权重!AN$48,              IF(数据!AX665&lt;=10, 5*权重!AN$48+(数据!AX665-4)*权重!AN$50,                              5*权重!AN$48+4*权重!AN$50+(数据!AX665-10)*权重!AN$52              )  )</f>
        <v>21.5</v>
      </c>
      <c r="AY665" s="8">
        <v>1</v>
      </c>
      <c r="AZ665" s="8">
        <v>2</v>
      </c>
      <c r="BA665" s="8">
        <v>1</v>
      </c>
      <c r="BB665" s="8">
        <v>2</v>
      </c>
      <c r="BC665" s="8">
        <v>2</v>
      </c>
      <c r="BD665" s="8">
        <v>3</v>
      </c>
      <c r="BE665" s="8">
        <v>2</v>
      </c>
      <c r="BF665" s="8">
        <v>2</v>
      </c>
      <c r="BG665" s="8">
        <v>4</v>
      </c>
      <c r="BH665" s="8">
        <v>3</v>
      </c>
      <c r="BI665" s="8">
        <v>3</v>
      </c>
      <c r="BJ665" s="8" t="s">
        <v>26</v>
      </c>
      <c r="BK665" s="8" t="s">
        <v>20</v>
      </c>
      <c r="BL665" s="8">
        <v>10</v>
      </c>
      <c r="BM665" s="8" t="s">
        <v>26</v>
      </c>
      <c r="BN665" s="8"/>
      <c r="BO665" s="8" t="s">
        <v>26</v>
      </c>
      <c r="BP665" s="34">
        <v>47299</v>
      </c>
      <c r="BQ665" s="8" t="s">
        <v>21</v>
      </c>
      <c r="BR665" s="8" t="s">
        <v>156</v>
      </c>
    </row>
    <row r="666" spans="1:70" ht="15.5" thickBot="1" x14ac:dyDescent="0.35">
      <c r="A666" s="8" t="s">
        <v>26</v>
      </c>
      <c r="B666" s="16">
        <f t="shared" si="25"/>
        <v>422.85333333333335</v>
      </c>
      <c r="C666" s="8" t="s">
        <v>1029</v>
      </c>
      <c r="D666" s="8" t="s">
        <v>154</v>
      </c>
      <c r="E666" s="33">
        <v>1</v>
      </c>
      <c r="F666" s="8">
        <v>0</v>
      </c>
      <c r="G666" s="8" t="s">
        <v>155</v>
      </c>
      <c r="H666" s="8" t="s">
        <v>369</v>
      </c>
      <c r="I666" s="8">
        <v>26</v>
      </c>
      <c r="J666" s="8">
        <v>134</v>
      </c>
      <c r="K666" s="8">
        <v>150</v>
      </c>
      <c r="L666" s="16">
        <f>IF( 数据!L666&lt;=6,(数据!L666-1)*权重!B$48,              IF(数据!L666&lt;=12, 5*权重!B$48+(数据!L666-6)*权重!B$49,                              5*权重!B$48+6*权重!B$49+(数据!L666-12)*权重!B$51              )
 )</f>
        <v>3.4666666666666668</v>
      </c>
      <c r="M666" s="16">
        <f>IF( 数据!M666&lt;=6,(数据!M666-1)*权重!C$48,              IF(数据!M666&lt;=12, 5*权重!C$48+(数据!M666-6)*权重!C$49,                              5*权重!C$48+6*权重!C$49+(数据!M666-12)*权重!C$51              )
 )</f>
        <v>0.91666666666666674</v>
      </c>
      <c r="N666" s="16">
        <f>IF( 数据!N666&lt;=6,(数据!N666-1)*权重!D$48,              IF(数据!N666&lt;=12, 5*权重!D$48+(数据!N666-6)*权重!D$49,                              5*权重!D$48+6*权重!D$49+(数据!N666-12)*权重!D$51              )
 )</f>
        <v>0.27</v>
      </c>
      <c r="O666" s="16">
        <f>IF( 数据!O666&lt;=6,(数据!O666-1)*权重!E$48,              IF(数据!O666&lt;=12, 5*权重!E$48+(数据!O666-6)*权重!E$49,                              5*权重!E$48+6*权重!E$49+(数据!O666-12)*权重!E$51              )
 )</f>
        <v>0</v>
      </c>
      <c r="P666" s="16">
        <f>IF( 数据!P666&lt;=6,(数据!P666-1)*权重!F$48,              IF(数据!P666&lt;=12, 5*权重!F$48+(数据!P666-6)*权重!F$49,                              5*权重!F$48+6*权重!F$49+(数据!P666-12)*权重!F$51              )
 )</f>
        <v>-3.5166666666666662</v>
      </c>
      <c r="Q666" s="16">
        <f>IF( 数据!Q666&lt;=6,(数据!Q666-1)*权重!G$48,              IF(数据!Q666&lt;=12, 5*权重!G$48+(数据!Q666-6)*权重!G$49,                              5*权重!G$48+6*权重!G$49+(数据!Q666-12)*权重!G$51              )
 )</f>
        <v>0</v>
      </c>
      <c r="R666" s="16">
        <f>IF( 数据!R666&lt;=6,(数据!R666-1)*权重!H$48,              IF(数据!R666&lt;=12, 5*权重!H$48+(数据!R666-6)*权重!H$49,                              5*权重!H$48+6*权重!H$49+(数据!R666-12)*权重!H$51              )
 )</f>
        <v>0</v>
      </c>
      <c r="S666" s="16">
        <f>IF( 数据!S666&lt;=6,(数据!S666-1)*权重!I$48,              IF(数据!S666&lt;=12, 5*权重!I$48+(数据!S666-6)*权重!I$49,                              5*权重!I$48+6*权重!I$49+(数据!S666-12)*权重!I$51              )
 )</f>
        <v>12.133333333333333</v>
      </c>
      <c r="T666" s="16">
        <f>IF( 数据!T666&lt;=6,(数据!T666-1)*权重!J$48,              IF(数据!T666&lt;=12, 5*权重!J$48+(数据!T666-6)*权重!J$49,                              5*权重!J$48+6*权重!J$49+(数据!T666-12)*权重!J$51              )
 )</f>
        <v>0.79999999999999982</v>
      </c>
      <c r="U666" s="16">
        <f>IF( 数据!U666&lt;=6,(数据!U666-1)*权重!K$48,              IF(数据!U666&lt;=12, 5*权重!K$48+(数据!U666-6)*权重!K$49,                              5*权重!K$48+6*权重!K$49+(数据!U666-12)*权重!K$51              )
 )</f>
        <v>0</v>
      </c>
      <c r="V666" s="16">
        <f>IF( 数据!V666&lt;=6,(数据!V666-1)*权重!L$48,              IF(数据!V666&lt;=12, 5*权重!L$48+(数据!V666-6)*权重!L$49,                              5*权重!L$48+6*权重!L$49+(数据!V666-12)*权重!L$51              )
 )</f>
        <v>6.4</v>
      </c>
      <c r="W666" s="16">
        <f>IF( 数据!W666&lt;=6,(数据!W666-1)*权重!M$48,              IF(数据!W666&lt;=12, 5*权重!M$48+(数据!W666-6)*权重!M$49,                              5*权重!M$48+6*权重!M$49+(数据!W666-12)*权重!M$51              )
 )</f>
        <v>-0.5</v>
      </c>
      <c r="X666" s="16">
        <f>IF( 数据!X666&lt;=6,(数据!X666-1)*权重!N$48,              IF(数据!X666&lt;=12, 5*权重!N$48+(数据!X666-6)*权重!N$49,                              5*权重!N$48+6*权重!N$49+(数据!X666-12)*权重!N$51              )
 )</f>
        <v>2.2666666666666666</v>
      </c>
      <c r="Y666" s="16">
        <f>IF( 数据!Y666&lt;=6,(数据!Y666-1)*权重!O$48,              IF(数据!Y666&lt;=12, 5*权重!O$48+(数据!Y666-6)*权重!O$49,                              5*权重!O$48+6*权重!O$49+(数据!Y666-12)*权重!O$51              )
 )</f>
        <v>1.45</v>
      </c>
      <c r="Z666" s="16">
        <f>IF( 数据!Z666&lt;=6,(数据!Z666-1)*权重!P$48,              IF(数据!Z666&lt;=10, 5*权重!P$48+(数据!Z666-4)*权重!P$50,                              5*权重!P$48+4*权重!P$50+(数据!Z666-10)*权重!P$52              )  )</f>
        <v>-1.4750000000000001</v>
      </c>
      <c r="AA666" s="16">
        <f>IF( 数据!AA666&lt;=6,(数据!AA666-1)*权重!Q$48,              IF(数据!AA666&lt;=12, 5*权重!Q$48+(数据!AA666-6)*权重!Q$49,                              5*权重!Q$48+6*权重!Q$49+(数据!AA666-12)*权重!Q$51              )
 )</f>
        <v>5.166666666666667</v>
      </c>
      <c r="AB666" s="16">
        <f>IF( 数据!AB666&lt;=6,(数据!AB666-1)*权重!R$48,              IF(数据!AB666&lt;=10, 5*权重!R$48+(数据!AB666-4)*权重!R$50,                              5*权重!R$48+4*权重!R$50+(数据!AB666-10)*权重!R$52              )  )</f>
        <v>57.5</v>
      </c>
      <c r="AC666" s="16">
        <f>IF( 数据!AC666&lt;=6,(数据!AC666-1)*权重!S$48,              IF(数据!AC666&lt;=12, 5*权重!S$48+(数据!AC666-6)*权重!S$49,                              5*权重!S$48+6*权重!S$49+(数据!AC666-12)*权重!S$51              )
 )</f>
        <v>18.75</v>
      </c>
      <c r="AD666" s="16">
        <f>IF( 数据!AD666&lt;=6,(数据!AD666-1)*权重!T$48,              IF(数据!AD666&lt;=12, 5*权重!T$48+(数据!AD666-6)*权重!T$49,                              5*权重!T$48+6*权重!T$49+(数据!AD666-12)*权重!T$51              )
 )</f>
        <v>-1.5999999999999996</v>
      </c>
      <c r="AE666" s="16">
        <f>IF( 数据!AE666&lt;=6,(数据!AE666-1)*权重!U$48,              IF(数据!AE666&lt;=10, 5*权重!U$48+(数据!AE666-4)*权重!U$50,                              5*权重!U$48+4*权重!U$50+(数据!AE666-10)*权重!U$52              )  )</f>
        <v>-2.9999999999999996</v>
      </c>
      <c r="AF666" s="16">
        <f>IF( 数据!AF666&lt;=6,(数据!AF666-1)*权重!V$48,              IF(数据!AF666&lt;=10, 5*权重!V$48+(数据!AF666-4)*权重!V$50,                              5*权重!V$48+4*权重!V$50+(数据!AF666-10)*权重!V$52              )  )</f>
        <v>6.8250000000000011</v>
      </c>
      <c r="AG666" s="16">
        <f>IF( 数据!AG666&lt;=6,(数据!AG666-1)*权重!W$48,              IF(数据!AG666&lt;=12, 5*权重!W$48+(数据!AG666-6)*权重!W$49,                              5*权重!W$48+6*权重!W$49+(数据!AG666-12)*权重!W$51              )
 )</f>
        <v>3.75</v>
      </c>
      <c r="AH666" s="16">
        <f>IF( 数据!AH666&lt;=6,(数据!AH666-1)*权重!X$48,              IF(数据!AH666&lt;=10, 5*权重!X$48+(数据!AH666-4)*权重!X$50,                              5*权重!X$48+4*权重!X$50+(数据!AH666-10)*权重!X$52              )  )</f>
        <v>-0.16249999999999998</v>
      </c>
      <c r="AI666" s="16">
        <f>IF( 数据!AI666&lt;=6,(数据!AI666-1)*权重!Y$48,              IF(数据!AI666&lt;=12, 5*权重!Y$48+(数据!AI666-6)*权重!Y$49,                              5*权重!Y$48+6*权重!Y$49+(数据!AI666-12)*权重!Y$51              )
 )</f>
        <v>0.26666666666666666</v>
      </c>
      <c r="AJ666" s="16">
        <f>IF( 数据!AJ666&lt;=6,(数据!AJ666-1)*权重!Z$48,              IF(数据!AJ666&lt;=10, 5*权重!Z$48+(数据!AJ666-4)*权重!Z$50,                              5*权重!Z$48+4*权重!Z$50+(数据!AJ666-10)*权重!Z$52              )  )</f>
        <v>10.425000000000001</v>
      </c>
      <c r="AK666" s="16">
        <f>IF( 数据!AK666&lt;=6,(数据!AK666-1)*权重!AA$48,              IF(数据!AK666&lt;=10, 5*权重!AA$48+(数据!AK666-4)*权重!AA$50,                              5*权重!AA$48+4*权重!AA$50+(数据!AK666-10)*权重!AA$52              )  )</f>
        <v>-0.92500000000000004</v>
      </c>
      <c r="AL666" s="16">
        <f>IF( 数据!AL666&lt;=6,(数据!AL666-1)*权重!AB$48,              IF(数据!AL666&lt;=12, 5*权重!AB$48+(数据!AL666-6)*权重!AB$49,                              5*权重!AB$48+6*权重!AB$49+(数据!AL666-12)*权重!AB$51              )
 )</f>
        <v>14.4</v>
      </c>
      <c r="AM666" s="16">
        <f>IF( 数据!AM666&lt;=6,(数据!AM666-1)*权重!AC$48,              IF(数据!AM666&lt;=12, 5*权重!AC$48+(数据!AM666-6)*权重!AC$49,                              5*权重!AC$48+6*权重!AC$49+(数据!AM666-12)*权重!AC$51              )
 )</f>
        <v>8.8666666666666671</v>
      </c>
      <c r="AN666" s="16">
        <f>IF( 数据!AN666&lt;=6,(数据!AN666-1)*权重!AD$48,              IF(数据!AN666&lt;=12, 5*权重!AD$48+(数据!AN666-6)*权重!AD$49,                              5*权重!AD$48+6*权重!AD$49+(数据!AN666-12)*权重!AD$51              )
 )</f>
        <v>82.0625</v>
      </c>
      <c r="AO666" s="16">
        <f>IF( 数据!AO666&lt;=6,(数据!AO666-1)*权重!AE$48,              IF(数据!AO666&lt;=12, 5*权重!AE$48+(数据!AO666-6)*权重!AE$49,                              5*权重!AE$48+6*权重!AE$49+(数据!AO666-12)*权重!AE$51              )
 )</f>
        <v>15.1</v>
      </c>
      <c r="AP666" s="16">
        <f>IF( 数据!AP666&lt;=6,(数据!AP666-1)*权重!AF$48,              IF(数据!AP666&lt;=12, 5*权重!AF$48+(数据!AP666-6)*权重!AF$49,                              5*权重!AF$48+6*权重!AF$49+(数据!AP666-12)*权重!AF$51              )
 )</f>
        <v>16.399999999999999</v>
      </c>
      <c r="AQ666" s="16">
        <f>IF( 数据!AQ666&lt;=6,(数据!AQ666-1)*权重!AG$48,              IF(数据!AQ666&lt;=12, 5*权重!AG$48+(数据!AQ666-6)*权重!AG$49,                              5*权重!AG$48+6*权重!AG$49+(数据!AQ666-12)*权重!AG$51              )
 )</f>
        <v>19.350000000000001</v>
      </c>
      <c r="AR666" s="16">
        <f>IF( 数据!AR666&lt;=6,(数据!AR666-1)*权重!AH$48,              IF(数据!AR666&lt;=12, 5*权重!AH$48+(数据!AR666-6)*权重!AH$49,                              5*权重!AH$48+6*权重!AH$49+(数据!AR666-12)*权重!AH$51              )
 )</f>
        <v>11.716666666666665</v>
      </c>
      <c r="AS666" s="16">
        <f>IF( 数据!AS666&lt;=6,(数据!AS666-1)*权重!AI$48,              IF(数据!AS666&lt;=12, 5*权重!AI$48+(数据!AS666-6)*权重!AI$49,                              5*权重!AI$48+6*权重!AI$49+(数据!AS666-12)*权重!AI$51              )
 )</f>
        <v>6.6500000000000012</v>
      </c>
      <c r="AT666" s="16">
        <f>IF( 数据!AT666&lt;=6,(数据!AT666-1)*权重!AJ$48,              IF(数据!AT666&lt;=12, 5*权重!AJ$48+(数据!AT666-6)*权重!AJ$49,                              5*权重!AJ$48+6*权重!AJ$49+(数据!AT666-12)*权重!AJ$51              )
 )</f>
        <v>81.625</v>
      </c>
      <c r="AU666" s="16">
        <f>IF( 数据!AU666&lt;=6,(数据!AU666-1)*权重!AK$48,              IF(数据!AU666&lt;=12, 5*权重!AK$48+(数据!AU666-6)*权重!AK$49,                              5*权重!AK$48+6*权重!AK$49+(数据!AU666-12)*权重!AK$51              )
 )</f>
        <v>14.499999999999998</v>
      </c>
      <c r="AV666" s="16">
        <f>IF( 数据!AV666&lt;=6,(数据!AV666-1)*权重!AL$48,              IF(数据!AV666&lt;=10, 5*权重!AL$48+(数据!AV666-4)*权重!AL$50,                              5*权重!AL$48+4*权重!AL$50+(数据!AV666-10)*权重!AL$52              )  )</f>
        <v>2.9749999999999996</v>
      </c>
      <c r="AW666" s="16">
        <f>IF( 数据!AW666&lt;=6,(数据!AW666-1)*权重!AM$48,              IF(数据!AW666&lt;=10, 5*权重!AM$48+(数据!AW666-4)*权重!AM$50,                              5*权重!AM$48+4*权重!AM$50+(数据!AW666-10)*权重!AM$52              )  )</f>
        <v>4.5750000000000002</v>
      </c>
      <c r="AX666" s="16">
        <f>IF( 数据!AX666&lt;=6,(数据!AX666-1)*权重!AN$48,              IF(数据!AX666&lt;=10, 5*权重!AN$48+(数据!AX666-4)*权重!AN$50,                              5*权重!AN$48+4*权重!AN$50+(数据!AX666-10)*权重!AN$52              )  )</f>
        <v>25.424999999999997</v>
      </c>
      <c r="AY666" s="8">
        <v>3</v>
      </c>
      <c r="AZ666" s="8">
        <v>3</v>
      </c>
      <c r="BA666" s="8">
        <v>2</v>
      </c>
      <c r="BB666" s="8">
        <v>2</v>
      </c>
      <c r="BC666" s="8">
        <v>3</v>
      </c>
      <c r="BD666" s="8">
        <v>1</v>
      </c>
      <c r="BE666" s="8">
        <v>2</v>
      </c>
      <c r="BF666" s="8">
        <v>1</v>
      </c>
      <c r="BG666" s="8">
        <v>2</v>
      </c>
      <c r="BH666" s="8">
        <v>1</v>
      </c>
      <c r="BI666" s="8">
        <v>3</v>
      </c>
      <c r="BJ666" s="8" t="s">
        <v>26</v>
      </c>
      <c r="BK666" s="8" t="s">
        <v>20</v>
      </c>
      <c r="BL666" s="8">
        <v>14</v>
      </c>
      <c r="BM666" s="8" t="s">
        <v>26</v>
      </c>
      <c r="BN666" s="8"/>
      <c r="BO666" s="8">
        <v>6</v>
      </c>
      <c r="BP666" s="34">
        <v>46203</v>
      </c>
      <c r="BQ666" s="8" t="s">
        <v>21</v>
      </c>
      <c r="BR666" s="8" t="s">
        <v>156</v>
      </c>
    </row>
    <row r="667" spans="1:70" ht="15.5" thickBot="1" x14ac:dyDescent="0.35">
      <c r="A667" s="8" t="s">
        <v>26</v>
      </c>
      <c r="B667" s="16">
        <f t="shared" si="25"/>
        <v>437.32083333333327</v>
      </c>
      <c r="C667" s="8" t="s">
        <v>1030</v>
      </c>
      <c r="D667" s="8" t="s">
        <v>154</v>
      </c>
      <c r="E667" s="33">
        <v>1</v>
      </c>
      <c r="F667" s="8">
        <v>0</v>
      </c>
      <c r="G667" s="8" t="s">
        <v>20</v>
      </c>
      <c r="H667" s="8" t="s">
        <v>226</v>
      </c>
      <c r="I667" s="8">
        <v>24</v>
      </c>
      <c r="J667" s="8">
        <v>142</v>
      </c>
      <c r="K667" s="8">
        <v>150</v>
      </c>
      <c r="L667" s="16">
        <f>IF( 数据!L667&lt;=6,(数据!L667-1)*权重!B$48,              IF(数据!L667&lt;=12, 5*权重!B$48+(数据!L667-6)*权重!B$49,                              5*权重!B$48+6*权重!B$49+(数据!L667-12)*权重!B$51              )
 )</f>
        <v>3.0833333333333335</v>
      </c>
      <c r="M667" s="16">
        <f>IF( 数据!M667&lt;=6,(数据!M667-1)*权重!C$48,              IF(数据!M667&lt;=12, 5*权重!C$48+(数据!M667-6)*权重!C$49,                              5*权重!C$48+6*权重!C$49+(数据!M667-12)*权重!C$51              )
 )</f>
        <v>1.3</v>
      </c>
      <c r="N667" s="16">
        <f>IF( 数据!N667&lt;=6,(数据!N667-1)*权重!D$48,              IF(数据!N667&lt;=12, 5*权重!D$48+(数据!N667-6)*权重!D$49,                              5*权重!D$48+6*权重!D$49+(数据!N667-12)*权重!D$51              )
 )</f>
        <v>0.27</v>
      </c>
      <c r="O667" s="16">
        <f>IF( 数据!O667&lt;=6,(数据!O667-1)*权重!E$48,              IF(数据!O667&lt;=12, 5*权重!E$48+(数据!O667-6)*权重!E$49,                              5*权重!E$48+6*权重!E$49+(数据!O667-12)*权重!E$51              )
 )</f>
        <v>0</v>
      </c>
      <c r="P667" s="16">
        <f>IF( 数据!P667&lt;=6,(数据!P667-1)*权重!F$48,              IF(数据!P667&lt;=12, 5*权重!F$48+(数据!P667-6)*权重!F$49,                              5*权重!F$48+6*权重!F$49+(数据!P667-12)*权重!F$51              )
 )</f>
        <v>-3.5166666666666662</v>
      </c>
      <c r="Q667" s="16">
        <f>IF( 数据!Q667&lt;=6,(数据!Q667-1)*权重!G$48,              IF(数据!Q667&lt;=12, 5*权重!G$48+(数据!Q667-6)*权重!G$49,                              5*权重!G$48+6*权重!G$49+(数据!Q667-12)*权重!G$51              )
 )</f>
        <v>0</v>
      </c>
      <c r="R667" s="16">
        <f>IF( 数据!R667&lt;=6,(数据!R667-1)*权重!H$48,              IF(数据!R667&lt;=12, 5*权重!H$48+(数据!R667-6)*权重!H$49,                              5*权重!H$48+6*权重!H$49+(数据!R667-12)*权重!H$51              )
 )</f>
        <v>0</v>
      </c>
      <c r="S667" s="16">
        <f>IF( 数据!S667&lt;=6,(数据!S667-1)*权重!I$48,              IF(数据!S667&lt;=12, 5*权重!I$48+(数据!S667-6)*权重!I$49,                              5*权重!I$48+6*权重!I$49+(数据!S667-12)*权重!I$51              )
 )</f>
        <v>10.6</v>
      </c>
      <c r="T667" s="16">
        <f>IF( 数据!T667&lt;=6,(数据!T667-1)*权重!J$48,              IF(数据!T667&lt;=12, 5*权重!J$48+(数据!T667-6)*权重!J$49,                              5*权重!J$48+6*权重!J$49+(数据!T667-12)*权重!J$51              )
 )</f>
        <v>1.2999999999999998</v>
      </c>
      <c r="U667" s="16">
        <f>IF( 数据!U667&lt;=6,(数据!U667-1)*权重!K$48,              IF(数据!U667&lt;=12, 5*权重!K$48+(数据!U667-6)*权重!K$49,                              5*权重!K$48+6*权重!K$49+(数据!U667-12)*权重!K$51              )
 )</f>
        <v>0</v>
      </c>
      <c r="V667" s="16">
        <f>IF( 数据!V667&lt;=6,(数据!V667-1)*权重!L$48,              IF(数据!V667&lt;=12, 5*权重!L$48+(数据!V667-6)*权重!L$49,                              5*权重!L$48+6*权重!L$49+(数据!V667-12)*权重!L$51              )
 )</f>
        <v>6.0333333333333341</v>
      </c>
      <c r="W667" s="16">
        <f>IF( 数据!W667&lt;=6,(数据!W667-1)*权重!M$48,              IF(数据!W667&lt;=12, 5*权重!M$48+(数据!W667-6)*权重!M$49,                              5*权重!M$48+6*权重!M$49+(数据!W667-12)*权重!M$51              )
 )</f>
        <v>0.1333333333333333</v>
      </c>
      <c r="X667" s="16">
        <f>IF( 数据!X667&lt;=6,(数据!X667-1)*权重!N$48,              IF(数据!X667&lt;=12, 5*权重!N$48+(数据!X667-6)*权重!N$49,                              5*权重!N$48+6*权重!N$49+(数据!X667-12)*权重!N$51              )
 )</f>
        <v>3.6666666666666661</v>
      </c>
      <c r="Y667" s="16">
        <f>IF( 数据!Y667&lt;=6,(数据!Y667-1)*权重!O$48,              IF(数据!Y667&lt;=12, 5*权重!O$48+(数据!Y667-6)*权重!O$49,                              5*权重!O$48+6*权重!O$49+(数据!Y667-12)*权重!O$51              )
 )</f>
        <v>0.72</v>
      </c>
      <c r="Z667" s="16">
        <f>IF( 数据!Z667&lt;=6,(数据!Z667-1)*权重!P$48,              IF(数据!Z667&lt;=10, 5*权重!P$48+(数据!Z667-4)*权重!P$50,                              5*权重!P$48+4*权重!P$50+(数据!Z667-10)*权重!P$52              )  )</f>
        <v>-0.44000000000000006</v>
      </c>
      <c r="AA667" s="16">
        <f>IF( 数据!AA667&lt;=6,(数据!AA667-1)*权重!Q$48,              IF(数据!AA667&lt;=12, 5*权重!Q$48+(数据!AA667-6)*权重!Q$49,                              5*权重!Q$48+6*权重!Q$49+(数据!AA667-12)*权重!Q$51              )
 )</f>
        <v>5.833333333333333</v>
      </c>
      <c r="AB667" s="16">
        <f>IF( 数据!AB667&lt;=6,(数据!AB667-1)*权重!R$48,              IF(数据!AB667&lt;=10, 5*权重!R$48+(数据!AB667-4)*权重!R$50,                              5*权重!R$48+4*权重!R$50+(数据!AB667-10)*权重!R$52              )  )</f>
        <v>56</v>
      </c>
      <c r="AC667" s="16">
        <f>IF( 数据!AC667&lt;=6,(数据!AC667-1)*权重!S$48,              IF(数据!AC667&lt;=12, 5*权重!S$48+(数据!AC667-6)*权重!S$49,                              5*权重!S$48+6*权重!S$49+(数据!AC667-12)*权重!S$51              )
 )</f>
        <v>20.183333333333334</v>
      </c>
      <c r="AD667" s="16">
        <f>IF( 数据!AD667&lt;=6,(数据!AD667-1)*权重!T$48,              IF(数据!AD667&lt;=12, 5*权重!T$48+(数据!AD667-6)*权重!T$49,                              5*权重!T$48+6*权重!T$49+(数据!AD667-12)*权重!T$51              )
 )</f>
        <v>-1.5999999999999996</v>
      </c>
      <c r="AE667" s="16">
        <f>IF( 数据!AE667&lt;=6,(数据!AE667-1)*权重!U$48,              IF(数据!AE667&lt;=10, 5*权重!U$48+(数据!AE667-4)*权重!U$50,                              5*权重!U$48+4*权重!U$50+(数据!AE667-10)*权重!U$52              )  )</f>
        <v>-0.99999999999999956</v>
      </c>
      <c r="AF667" s="16">
        <f>IF( 数据!AF667&lt;=6,(数据!AF667-1)*权重!V$48,              IF(数据!AF667&lt;=10, 5*权重!V$48+(数据!AF667-4)*权重!V$50,                              5*权重!V$48+4*权重!V$50+(数据!AF667-10)*权重!V$52              )  )</f>
        <v>7.3500000000000005</v>
      </c>
      <c r="AG667" s="16">
        <f>IF( 数据!AG667&lt;=6,(数据!AG667-1)*权重!W$48,              IF(数据!AG667&lt;=12, 5*权重!W$48+(数据!AG667-6)*权重!W$49,                              5*权重!W$48+6*权重!W$49+(数据!AG667-12)*权重!W$51              )
 )</f>
        <v>6.35</v>
      </c>
      <c r="AH667" s="16">
        <f>IF( 数据!AH667&lt;=6,(数据!AH667-1)*权重!X$48,              IF(数据!AH667&lt;=10, 5*权重!X$48+(数据!AH667-4)*权重!X$50,                              5*权重!X$48+4*权重!X$50+(数据!AH667-10)*权重!X$52              )  )</f>
        <v>-0.27500000000000002</v>
      </c>
      <c r="AI667" s="16">
        <f>IF( 数据!AI667&lt;=6,(数据!AI667-1)*权重!Y$48,              IF(数据!AI667&lt;=12, 5*权重!Y$48+(数据!AI667-6)*权重!Y$49,                              5*权重!Y$48+6*权重!Y$49+(数据!AI667-12)*权重!Y$51              )
 )</f>
        <v>3.3333333333333354E-2</v>
      </c>
      <c r="AJ667" s="16">
        <f>IF( 数据!AJ667&lt;=6,(数据!AJ667-1)*权重!Z$48,              IF(数据!AJ667&lt;=10, 5*权重!Z$48+(数据!AJ667-4)*权重!Z$50,                              5*权重!Z$48+4*权重!Z$50+(数据!AJ667-10)*权重!Z$52              )  )</f>
        <v>9.25</v>
      </c>
      <c r="AK667" s="16">
        <f>IF( 数据!AK667&lt;=6,(数据!AK667-1)*权重!AA$48,              IF(数据!AK667&lt;=10, 5*权重!AA$48+(数据!AK667-4)*权重!AA$50,                              5*权重!AA$48+4*权重!AA$50+(数据!AK667-10)*权重!AA$52              )  )</f>
        <v>-0.92500000000000004</v>
      </c>
      <c r="AL667" s="16">
        <f>IF( 数据!AL667&lt;=6,(数据!AL667-1)*权重!AB$48,              IF(数据!AL667&lt;=12, 5*权重!AB$48+(数据!AL667-6)*权重!AB$49,                              5*权重!AB$48+6*权重!AB$49+(数据!AL667-12)*权重!AB$51              )
 )</f>
        <v>12.6</v>
      </c>
      <c r="AM667" s="16">
        <f>IF( 数据!AM667&lt;=6,(数据!AM667-1)*权重!AC$48,              IF(数据!AM667&lt;=12, 5*权重!AC$48+(数据!AM667-6)*权重!AC$49,                              5*权重!AC$48+6*权重!AC$49+(数据!AM667-12)*权重!AC$51              )
 )</f>
        <v>8.8666666666666671</v>
      </c>
      <c r="AN667" s="16">
        <f>IF( 数据!AN667&lt;=6,(数据!AN667-1)*权重!AD$48,              IF(数据!AN667&lt;=12, 5*权重!AD$48+(数据!AN667-6)*权重!AD$49,                              5*权重!AD$48+6*权重!AD$49+(数据!AN667-12)*权重!AD$51              )
 )</f>
        <v>77.333333333333329</v>
      </c>
      <c r="AO667" s="16">
        <f>IF( 数据!AO667&lt;=6,(数据!AO667-1)*权重!AE$48,              IF(数据!AO667&lt;=12, 5*权重!AE$48+(数据!AO667-6)*权重!AE$49,                              5*权重!AE$48+6*权重!AE$49+(数据!AO667-12)*权重!AE$51              )
 )</f>
        <v>28.1</v>
      </c>
      <c r="AP667" s="16">
        <f>IF( 数据!AP667&lt;=6,(数据!AP667-1)*权重!AF$48,              IF(数据!AP667&lt;=12, 5*权重!AF$48+(数据!AP667-6)*权重!AF$49,                              5*权重!AF$48+6*权重!AF$49+(数据!AP667-12)*权重!AF$51              )
 )</f>
        <v>15.433333333333334</v>
      </c>
      <c r="AQ667" s="16">
        <f>IF( 数据!AQ667&lt;=6,(数据!AQ667-1)*权重!AG$48,              IF(数据!AQ667&lt;=12, 5*权重!AG$48+(数据!AQ667-6)*权重!AG$49,                              5*权重!AG$48+6*权重!AG$49+(数据!AQ667-12)*权重!AG$51              )
 )</f>
        <v>18.833333333333336</v>
      </c>
      <c r="AR667" s="16">
        <f>IF( 数据!AR667&lt;=6,(数据!AR667-1)*权重!AH$48,              IF(数据!AR667&lt;=12, 5*权重!AH$48+(数据!AR667-6)*权重!AH$49,                              5*权重!AH$48+6*权重!AH$49+(数据!AR667-12)*权重!AH$51              )
 )</f>
        <v>15.733333333333333</v>
      </c>
      <c r="AS667" s="16">
        <f>IF( 数据!AS667&lt;=6,(数据!AS667-1)*权重!AI$48,              IF(数据!AS667&lt;=12, 5*权重!AI$48+(数据!AS667-6)*权重!AI$49,                              5*权重!AI$48+6*权重!AI$49+(数据!AS667-12)*权重!AI$51              )
 )</f>
        <v>8.5500000000000007</v>
      </c>
      <c r="AT667" s="16">
        <f>IF( 数据!AT667&lt;=6,(数据!AT667-1)*权重!AJ$48,              IF(数据!AT667&lt;=12, 5*权重!AJ$48+(数据!AT667-6)*权重!AJ$49,                              5*权重!AJ$48+6*权重!AJ$49+(数据!AT667-12)*权重!AJ$51              )
 )</f>
        <v>86.5</v>
      </c>
      <c r="AU667" s="16">
        <f>IF( 数据!AU667&lt;=6,(数据!AU667-1)*权重!AK$48,              IF(数据!AU667&lt;=12, 5*权重!AK$48+(数据!AU667-6)*权重!AK$49,                              5*权重!AK$48+6*权重!AK$49+(数据!AU667-12)*权重!AK$51              )
 )</f>
        <v>10.833333333333332</v>
      </c>
      <c r="AV667" s="16">
        <f>IF( 数据!AV667&lt;=6,(数据!AV667-1)*权重!AL$48,              IF(数据!AV667&lt;=10, 5*权重!AL$48+(数据!AV667-4)*权重!AL$50,                              5*权重!AL$48+4*权重!AL$50+(数据!AV667-10)*权重!AL$52              )  )</f>
        <v>3.8250000000000002</v>
      </c>
      <c r="AW667" s="16">
        <f>IF( 数据!AW667&lt;=6,(数据!AW667-1)*权重!AM$48,              IF(数据!AW667&lt;=10, 5*权重!AM$48+(数据!AW667-4)*权重!AM$50,                              5*权重!AM$48+4*权重!AM$50+(数据!AW667-10)*权重!AM$52              )  )</f>
        <v>3.45</v>
      </c>
      <c r="AX667" s="16">
        <f>IF( 数据!AX667&lt;=6,(数据!AX667-1)*权重!AN$48,              IF(数据!AX667&lt;=10, 5*权重!AN$48+(数据!AX667-4)*权重!AN$50,                              5*权重!AN$48+4*权重!AN$50+(数据!AX667-10)*权重!AN$52              )  )</f>
        <v>22.912499999999998</v>
      </c>
      <c r="AY667" s="8">
        <v>2</v>
      </c>
      <c r="AZ667" s="8">
        <v>2</v>
      </c>
      <c r="BA667" s="8">
        <v>1</v>
      </c>
      <c r="BB667" s="8">
        <v>1</v>
      </c>
      <c r="BC667" s="8">
        <v>1</v>
      </c>
      <c r="BD667" s="8">
        <v>2</v>
      </c>
      <c r="BE667" s="8">
        <v>1</v>
      </c>
      <c r="BF667" s="8">
        <v>2</v>
      </c>
      <c r="BG667" s="8">
        <v>4</v>
      </c>
      <c r="BH667" s="8">
        <v>1</v>
      </c>
      <c r="BI667" s="8">
        <v>2</v>
      </c>
      <c r="BJ667" s="8" t="s">
        <v>26</v>
      </c>
      <c r="BK667" s="8" t="s">
        <v>20</v>
      </c>
      <c r="BL667" s="8">
        <v>15</v>
      </c>
      <c r="BM667" s="8" t="s">
        <v>26</v>
      </c>
      <c r="BN667" s="8"/>
      <c r="BO667" s="8">
        <v>3</v>
      </c>
      <c r="BP667" s="34">
        <v>46934</v>
      </c>
      <c r="BQ667" s="8" t="s">
        <v>21</v>
      </c>
      <c r="BR667" s="8" t="s">
        <v>156</v>
      </c>
    </row>
    <row r="668" spans="1:70" ht="15.5" thickBot="1" x14ac:dyDescent="0.35">
      <c r="A668" s="8" t="s">
        <v>26</v>
      </c>
      <c r="B668" s="16">
        <f t="shared" si="25"/>
        <v>345.73250000000002</v>
      </c>
      <c r="C668" s="8" t="s">
        <v>1031</v>
      </c>
      <c r="D668" s="8" t="s">
        <v>154</v>
      </c>
      <c r="E668" s="33">
        <v>1</v>
      </c>
      <c r="F668" s="8">
        <v>0</v>
      </c>
      <c r="G668" s="8" t="s">
        <v>28</v>
      </c>
      <c r="H668" s="8" t="s">
        <v>32</v>
      </c>
      <c r="I668" s="8">
        <v>26</v>
      </c>
      <c r="J668" s="8">
        <v>133</v>
      </c>
      <c r="K668" s="8">
        <v>145</v>
      </c>
      <c r="L668" s="16">
        <f>IF( 数据!L668&lt;=6,(数据!L668-1)*权重!B$48,              IF(数据!L668&lt;=12, 5*权重!B$48+(数据!L668-6)*权重!B$49,                              5*权重!B$48+6*权重!B$49+(数据!L668-12)*权重!B$51              )
 )</f>
        <v>3.1666666666666665</v>
      </c>
      <c r="M668" s="16">
        <f>IF( 数据!M668&lt;=6,(数据!M668-1)*权重!C$48,              IF(数据!M668&lt;=12, 5*权重!C$48+(数据!M668-6)*权重!C$49,                              5*权重!C$48+6*权重!C$49+(数据!M668-12)*权重!C$51              )
 )</f>
        <v>0.57999999999999996</v>
      </c>
      <c r="N668" s="16">
        <f>IF( 数据!N668&lt;=6,(数据!N668-1)*权重!D$48,              IF(数据!N668&lt;=12, 5*权重!D$48+(数据!N668-6)*权重!D$49,                              5*权重!D$48+6*权重!D$49+(数据!N668-12)*权重!D$51              )
 )</f>
        <v>0</v>
      </c>
      <c r="O668" s="16">
        <f>IF( 数据!O668&lt;=6,(数据!O668-1)*权重!E$48,              IF(数据!O668&lt;=12, 5*权重!E$48+(数据!O668-6)*权重!E$49,                              5*权重!E$48+6*权重!E$49+(数据!O668-12)*权重!E$51              )
 )</f>
        <v>0</v>
      </c>
      <c r="P668" s="16">
        <f>IF( 数据!P668&lt;=6,(数据!P668-1)*权重!F$48,              IF(数据!P668&lt;=12, 5*权重!F$48+(数据!P668-6)*权重!F$49,                              5*权重!F$48+6*权重!F$49+(数据!P668-12)*权重!F$51              )
 )</f>
        <v>-3.5333333333333328</v>
      </c>
      <c r="Q668" s="16">
        <f>IF( 数据!Q668&lt;=6,(数据!Q668-1)*权重!G$48,              IF(数据!Q668&lt;=12, 5*权重!G$48+(数据!Q668-6)*权重!G$49,                              5*权重!G$48+6*权重!G$49+(数据!Q668-12)*权重!G$51              )
 )</f>
        <v>0</v>
      </c>
      <c r="R668" s="16">
        <f>IF( 数据!R668&lt;=6,(数据!R668-1)*权重!H$48,              IF(数据!R668&lt;=12, 5*权重!H$48+(数据!R668-6)*权重!H$49,                              5*权重!H$48+6*权重!H$49+(数据!R668-12)*权重!H$51              )
 )</f>
        <v>0</v>
      </c>
      <c r="S668" s="16">
        <f>IF( 数据!S668&lt;=6,(数据!S668-1)*权重!I$48,              IF(数据!S668&lt;=12, 5*权重!I$48+(数据!S668-6)*权重!I$49,                              5*权重!I$48+6*权重!I$49+(数据!S668-12)*权重!I$51              )
 )</f>
        <v>2.4</v>
      </c>
      <c r="T668" s="16">
        <f>IF( 数据!T668&lt;=6,(数据!T668-1)*权重!J$48,              IF(数据!T668&lt;=12, 5*权重!J$48+(数据!T668-6)*权重!J$49,                              5*权重!J$48+6*权重!J$49+(数据!T668-12)*权重!J$51              )
 )</f>
        <v>1.4</v>
      </c>
      <c r="U668" s="16">
        <f>IF( 数据!U668&lt;=6,(数据!U668-1)*权重!K$48,              IF(数据!U668&lt;=12, 5*权重!K$48+(数据!U668-6)*权重!K$49,                              5*权重!K$48+6*权重!K$49+(数据!U668-12)*权重!K$51              )
 )</f>
        <v>0</v>
      </c>
      <c r="V668" s="16">
        <f>IF( 数据!V668&lt;=6,(数据!V668-1)*权重!L$48,              IF(数据!V668&lt;=12, 5*权重!L$48+(数据!V668-6)*权重!L$49,                              5*权重!L$48+6*权重!L$49+(数据!V668-12)*权重!L$51              )
 )</f>
        <v>0</v>
      </c>
      <c r="W668" s="16">
        <f>IF( 数据!W668&lt;=6,(数据!W668-1)*权重!M$48,              IF(数据!W668&lt;=12, 5*权重!M$48+(数据!W668-6)*权重!M$49,                              5*权重!M$48+6*权重!M$49+(数据!W668-12)*权重!M$51              )
 )</f>
        <v>-0.54999999999999993</v>
      </c>
      <c r="X668" s="16">
        <f>IF( 数据!X668&lt;=6,(数据!X668-1)*权重!N$48,              IF(数据!X668&lt;=12, 5*权重!N$48+(数据!X668-6)*权重!N$49,                              5*权重!N$48+6*权重!N$49+(数据!X668-12)*权重!N$51              )
 )</f>
        <v>0.45999999999999996</v>
      </c>
      <c r="Y668" s="16">
        <f>IF( 数据!Y668&lt;=6,(数据!Y668-1)*权重!O$48,              IF(数据!Y668&lt;=12, 5*权重!O$48+(数据!Y668-6)*权重!O$49,                              5*权重!O$48+6*权重!O$49+(数据!Y668-12)*权重!O$51              )
 )</f>
        <v>0</v>
      </c>
      <c r="Z668" s="16">
        <f>IF( 数据!Z668&lt;=6,(数据!Z668-1)*权重!P$48,              IF(数据!Z668&lt;=10, 5*权重!P$48+(数据!Z668-4)*权重!P$50,                              5*权重!P$48+4*权重!P$50+(数据!Z668-10)*权重!P$52              )  )</f>
        <v>-1.1000000000000001</v>
      </c>
      <c r="AA668" s="16">
        <f>IF( 数据!AA668&lt;=6,(数据!AA668-1)*权重!Q$48,              IF(数据!AA668&lt;=12, 5*权重!Q$48+(数据!AA668-6)*权重!Q$49,                              5*权重!Q$48+6*权重!Q$49+(数据!AA668-12)*权重!Q$51              )
 )</f>
        <v>5.833333333333333</v>
      </c>
      <c r="AB668" s="16">
        <f>IF( 数据!AB668&lt;=6,(数据!AB668-1)*权重!R$48,              IF(数据!AB668&lt;=10, 5*权重!R$48+(数据!AB668-4)*权重!R$50,                              5*权重!R$48+4*权重!R$50+(数据!AB668-10)*权重!R$52              )  )</f>
        <v>54.5</v>
      </c>
      <c r="AC668" s="16">
        <f>IF( 数据!AC668&lt;=6,(数据!AC668-1)*权重!S$48,              IF(数据!AC668&lt;=12, 5*权重!S$48+(数据!AC668-6)*权重!S$49,                              5*权重!S$48+6*权重!S$49+(数据!AC668-12)*权重!S$51              )
 )</f>
        <v>20.183333333333334</v>
      </c>
      <c r="AD668" s="16">
        <f>IF( 数据!AD668&lt;=6,(数据!AD668-1)*权重!T$48,              IF(数据!AD668&lt;=12, 5*权重!T$48+(数据!AD668-6)*权重!T$49,                              5*权重!T$48+6*权重!T$49+(数据!AD668-12)*权重!T$51              )
 )</f>
        <v>-1.5999999999999996</v>
      </c>
      <c r="AE668" s="16">
        <f>IF( 数据!AE668&lt;=6,(数据!AE668-1)*权重!U$48,              IF(数据!AE668&lt;=10, 5*权重!U$48+(数据!AE668-4)*权重!U$50,                              5*权重!U$48+4*权重!U$50+(数据!AE668-10)*权重!U$52              )  )</f>
        <v>-2.9999999999999996</v>
      </c>
      <c r="AF668" s="16">
        <f>IF( 数据!AF668&lt;=6,(数据!AF668-1)*权重!V$48,              IF(数据!AF668&lt;=10, 5*权重!V$48+(数据!AF668-4)*权重!V$50,                              5*权重!V$48+4*权重!V$50+(数据!AF668-10)*权重!V$52              )  )</f>
        <v>6.3000000000000007</v>
      </c>
      <c r="AG668" s="16">
        <f>IF( 数据!AG668&lt;=6,(数据!AG668-1)*权重!W$48,              IF(数据!AG668&lt;=12, 5*权重!W$48+(数据!AG668-6)*权重!W$49,                              5*权重!W$48+6*权重!W$49+(数据!AG668-12)*权重!W$51              )
 )</f>
        <v>3.0999999999999996</v>
      </c>
      <c r="AH668" s="16">
        <f>IF( 数据!AH668&lt;=6,(数据!AH668-1)*权重!X$48,              IF(数据!AH668&lt;=10, 5*权重!X$48+(数据!AH668-4)*权重!X$50,                              5*权重!X$48+4*权重!X$50+(数据!AH668-10)*权重!X$52              )  )</f>
        <v>-0.38750000000000001</v>
      </c>
      <c r="AI668" s="16">
        <f>IF( 数据!AI668&lt;=6,(数据!AI668-1)*权重!Y$48,              IF(数据!AI668&lt;=12, 5*权重!Y$48+(数据!AI668-6)*权重!Y$49,                              5*权重!Y$48+6*权重!Y$49+(数据!AI668-12)*权重!Y$51              )
 )</f>
        <v>0.08</v>
      </c>
      <c r="AJ668" s="16">
        <f>IF( 数据!AJ668&lt;=6,(数据!AJ668-1)*权重!Z$48,              IF(数据!AJ668&lt;=10, 5*权重!Z$48+(数据!AJ668-4)*权重!Z$50,                              5*权重!Z$48+4*权重!Z$50+(数据!AJ668-10)*权重!Z$52              )  )</f>
        <v>8.0750000000000011</v>
      </c>
      <c r="AK668" s="16">
        <f>IF( 数据!AK668&lt;=6,(数据!AK668-1)*权重!AA$48,              IF(数据!AK668&lt;=10, 5*权重!AA$48+(数据!AK668-4)*权重!AA$50,                              5*权重!AA$48+4*权重!AA$50+(数据!AK668-10)*权重!AA$52              )  )</f>
        <v>-1.4500000000000002</v>
      </c>
      <c r="AL668" s="16">
        <f>IF( 数据!AL668&lt;=6,(数据!AL668-1)*权重!AB$48,              IF(数据!AL668&lt;=12, 5*权重!AB$48+(数据!AL668-6)*权重!AB$49,                              5*权重!AB$48+6*权重!AB$49+(数据!AL668-12)*权重!AB$51              )
 )</f>
        <v>14.4</v>
      </c>
      <c r="AM668" s="16">
        <f>IF( 数据!AM668&lt;=6,(数据!AM668-1)*权重!AC$48,              IF(数据!AM668&lt;=12, 5*权重!AC$48+(数据!AM668-6)*权重!AC$49,                              5*权重!AC$48+6*权重!AC$49+(数据!AM668-12)*权重!AC$51              )
 )</f>
        <v>8.2333333333333343</v>
      </c>
      <c r="AN668" s="16">
        <f>IF( 数据!AN668&lt;=6,(数据!AN668-1)*权重!AD$48,              IF(数据!AN668&lt;=12, 5*权重!AD$48+(数据!AN668-6)*权重!AD$49,                              5*权重!AD$48+6*权重!AD$49+(数据!AN668-12)*权重!AD$51              )
 )</f>
        <v>60.666666666666664</v>
      </c>
      <c r="AO668" s="16">
        <f>IF( 数据!AO668&lt;=6,(数据!AO668-1)*权重!AE$48,              IF(数据!AO668&lt;=12, 5*权重!AE$48+(数据!AO668-6)*权重!AE$49,                              5*权重!AE$48+6*权重!AE$49+(数据!AO668-12)*权重!AE$51              )
 )</f>
        <v>15.1</v>
      </c>
      <c r="AP668" s="16">
        <f>IF( 数据!AP668&lt;=6,(数据!AP668-1)*权重!AF$48,              IF(数据!AP668&lt;=12, 5*权重!AF$48+(数据!AP668-6)*权重!AF$49,                              5*权重!AF$48+6*权重!AF$49+(数据!AP668-12)*权重!AF$51              )
 )</f>
        <v>14.466666666666667</v>
      </c>
      <c r="AQ668" s="16">
        <f>IF( 数据!AQ668&lt;=6,(数据!AQ668-1)*权重!AG$48,              IF(数据!AQ668&lt;=12, 5*权重!AG$48+(数据!AQ668-6)*权重!AG$49,                              5*权重!AG$48+6*权重!AG$49+(数据!AQ668-12)*权重!AG$51              )
 )</f>
        <v>19.350000000000001</v>
      </c>
      <c r="AR668" s="16">
        <f>IF( 数据!AR668&lt;=6,(数据!AR668-1)*权重!AH$48,              IF(数据!AR668&lt;=12, 5*权重!AH$48+(数据!AR668-6)*权重!AH$49,                              5*权重!AH$48+6*权重!AH$49+(数据!AR668-12)*权重!AH$51              )
 )</f>
        <v>10.033333333333333</v>
      </c>
      <c r="AS668" s="16">
        <f>IF( 数据!AS668&lt;=6,(数据!AS668-1)*权重!AI$48,              IF(数据!AS668&lt;=12, 5*权重!AI$48+(数据!AS668-6)*权重!AI$49,                              5*权重!AI$48+6*权重!AI$49+(数据!AS668-12)*权重!AI$51              )
 )</f>
        <v>4.416666666666667</v>
      </c>
      <c r="AT668" s="16">
        <f>IF( 数据!AT668&lt;=6,(数据!AT668-1)*权重!AJ$48,              IF(数据!AT668&lt;=12, 5*权重!AJ$48+(数据!AT668-6)*权重!AJ$49,                              5*权重!AJ$48+6*权重!AJ$49+(数据!AT668-12)*权重!AJ$51              )
 )</f>
        <v>60.770833333333343</v>
      </c>
      <c r="AU668" s="16">
        <f>IF( 数据!AU668&lt;=6,(数据!AU668-1)*权重!AK$48,              IF(数据!AU668&lt;=12, 5*权重!AK$48+(数据!AU668-6)*权重!AK$49,                              5*权重!AK$48+6*权重!AK$49+(数据!AU668-12)*权重!AK$51              )
 )</f>
        <v>14.499999999999998</v>
      </c>
      <c r="AV668" s="16">
        <f>IF( 数据!AV668&lt;=6,(数据!AV668-1)*权重!AL$48,              IF(数据!AV668&lt;=10, 5*权重!AL$48+(数据!AV668-4)*权重!AL$50,                              5*权重!AL$48+4*权重!AL$50+(数据!AV668-10)*权重!AL$52              )  )</f>
        <v>2.9749999999999996</v>
      </c>
      <c r="AW668" s="16">
        <f>IF( 数据!AW668&lt;=6,(数据!AW668-1)*权重!AM$48,              IF(数据!AW668&lt;=10, 5*权重!AM$48+(数据!AW668-4)*权重!AM$50,                              5*权重!AM$48+4*权重!AM$50+(数据!AW668-10)*权重!AM$52              )  )</f>
        <v>3.45</v>
      </c>
      <c r="AX668" s="16">
        <f>IF( 数据!AX668&lt;=6,(数据!AX668-1)*权重!AN$48,              IF(数据!AX668&lt;=10, 5*权重!AN$48+(数据!AX668-4)*权重!AN$50,                              5*权重!AN$48+4*权重!AN$50+(数据!AX668-10)*权重!AN$52              )  )</f>
        <v>22.912499999999998</v>
      </c>
      <c r="AY668" s="8">
        <v>8</v>
      </c>
      <c r="AZ668" s="8">
        <v>14</v>
      </c>
      <c r="BA668" s="8">
        <v>16</v>
      </c>
      <c r="BB668" s="8">
        <v>12</v>
      </c>
      <c r="BC668" s="8">
        <v>7</v>
      </c>
      <c r="BD668" s="8">
        <v>15</v>
      </c>
      <c r="BE668" s="8">
        <v>14</v>
      </c>
      <c r="BF668" s="8">
        <v>12</v>
      </c>
      <c r="BG668" s="8">
        <v>7</v>
      </c>
      <c r="BH668" s="8">
        <v>13</v>
      </c>
      <c r="BI668" s="8">
        <v>14</v>
      </c>
      <c r="BJ668" s="8" t="s">
        <v>26</v>
      </c>
      <c r="BK668" s="8" t="s">
        <v>20</v>
      </c>
      <c r="BL668" s="8">
        <v>14</v>
      </c>
      <c r="BM668" s="8" t="s">
        <v>26</v>
      </c>
      <c r="BN668" s="8"/>
      <c r="BO668" s="8">
        <v>1</v>
      </c>
      <c r="BP668" s="34">
        <v>47299</v>
      </c>
      <c r="BQ668" s="8" t="s">
        <v>21</v>
      </c>
      <c r="BR668" s="8" t="s">
        <v>156</v>
      </c>
    </row>
    <row r="669" spans="1:70" ht="15.5" thickBot="1" x14ac:dyDescent="0.35">
      <c r="A669" s="8" t="s">
        <v>26</v>
      </c>
      <c r="B669" s="16">
        <f t="shared" si="25"/>
        <v>432.9758333333333</v>
      </c>
      <c r="C669" s="8" t="s">
        <v>1032</v>
      </c>
      <c r="D669" s="8" t="s">
        <v>154</v>
      </c>
      <c r="E669" s="33">
        <v>1</v>
      </c>
      <c r="F669" s="8">
        <v>0</v>
      </c>
      <c r="G669" s="8" t="s">
        <v>33</v>
      </c>
      <c r="H669" s="8" t="s">
        <v>30</v>
      </c>
      <c r="I669" s="8">
        <v>22</v>
      </c>
      <c r="J669" s="8">
        <v>149</v>
      </c>
      <c r="K669" s="8">
        <v>160</v>
      </c>
      <c r="L669" s="16">
        <f>IF( 数据!L669&lt;=6,(数据!L669-1)*权重!B$48,              IF(数据!L669&lt;=12, 5*权重!B$48+(数据!L669-6)*权重!B$49,                              5*权重!B$48+6*权重!B$49+(数据!L669-12)*权重!B$51              )
 )</f>
        <v>3</v>
      </c>
      <c r="M669" s="16">
        <f>IF( 数据!M669&lt;=6,(数据!M669-1)*权重!C$48,              IF(数据!M669&lt;=12, 5*权重!C$48+(数据!M669-6)*权重!C$49,                              5*权重!C$48+6*权重!C$49+(数据!M669-12)*权重!C$51              )
 )</f>
        <v>2.9</v>
      </c>
      <c r="N669" s="16">
        <f>IF( 数据!N669&lt;=6,(数据!N669-1)*权重!D$48,              IF(数据!N669&lt;=12, 5*权重!D$48+(数据!N669-6)*权重!D$49,                              5*权重!D$48+6*权重!D$49+(数据!N669-12)*权重!D$51              )
 )</f>
        <v>-0.82999999999999985</v>
      </c>
      <c r="O669" s="16">
        <f>IF( 数据!O669&lt;=6,(数据!O669-1)*权重!E$48,              IF(数据!O669&lt;=12, 5*权重!E$48+(数据!O669-6)*权重!E$49,                              5*权重!E$48+6*权重!E$49+(数据!O669-12)*权重!E$51              )
 )</f>
        <v>0</v>
      </c>
      <c r="P669" s="16">
        <f>IF( 数据!P669&lt;=6,(数据!P669-1)*权重!F$48,              IF(数据!P669&lt;=12, 5*权重!F$48+(数据!P669-6)*权重!F$49,                              5*权重!F$48+6*权重!F$49+(数据!P669-12)*权重!F$51              )
 )</f>
        <v>-2.7333333333333329</v>
      </c>
      <c r="Q669" s="16">
        <f>IF( 数据!Q669&lt;=6,(数据!Q669-1)*权重!G$48,              IF(数据!Q669&lt;=12, 5*权重!G$48+(数据!Q669-6)*权重!G$49,                              5*权重!G$48+6*权重!G$49+(数据!Q669-12)*权重!G$51              )
 )</f>
        <v>0</v>
      </c>
      <c r="R669" s="16">
        <f>IF( 数据!R669&lt;=6,(数据!R669-1)*权重!H$48,              IF(数据!R669&lt;=12, 5*权重!H$48+(数据!R669-6)*权重!H$49,                              5*权重!H$48+6*权重!H$49+(数据!R669-12)*权重!H$51              )
 )</f>
        <v>0</v>
      </c>
      <c r="S669" s="16">
        <f>IF( 数据!S669&lt;=6,(数据!S669-1)*权重!I$48,              IF(数据!S669&lt;=12, 5*权重!I$48+(数据!S669-6)*权重!I$49,                              5*权重!I$48+6*权重!I$49+(数据!S669-12)*权重!I$51              )
 )</f>
        <v>15.2</v>
      </c>
      <c r="T669" s="16">
        <f>IF( 数据!T669&lt;=6,(数据!T669-1)*权重!J$48,              IF(数据!T669&lt;=12, 5*权重!J$48+(数据!T669-6)*权重!J$49,                              5*权重!J$48+6*权重!J$49+(数据!T669-12)*权重!J$51              )
 )</f>
        <v>0.79999999999999982</v>
      </c>
      <c r="U669" s="16">
        <f>IF( 数据!U669&lt;=6,(数据!U669-1)*权重!K$48,              IF(数据!U669&lt;=12, 5*权重!K$48+(数据!U669-6)*权重!K$49,                              5*权重!K$48+6*权重!K$49+(数据!U669-12)*权重!K$51              )
 )</f>
        <v>0</v>
      </c>
      <c r="V669" s="16">
        <f>IF( 数据!V669&lt;=6,(数据!V669-1)*权重!L$48,              IF(数据!V669&lt;=12, 5*权重!L$48+(数据!V669-6)*权重!L$49,                              5*权重!L$48+6*权重!L$49+(数据!V669-12)*权重!L$51              )
 )</f>
        <v>5.6666666666666679</v>
      </c>
      <c r="W669" s="16">
        <f>IF( 数据!W669&lt;=6,(数据!W669-1)*权重!M$48,              IF(数据!W669&lt;=12, 5*权重!M$48+(数据!W669-6)*权重!M$49,                              5*权重!M$48+6*权重!M$49+(数据!W669-12)*权重!M$51              )
 )</f>
        <v>-0.5</v>
      </c>
      <c r="X669" s="16">
        <f>IF( 数据!X669&lt;=6,(数据!X669-1)*权重!N$48,              IF(数据!X669&lt;=12, 5*权重!N$48+(数据!X669-6)*权重!N$49,                              5*权重!N$48+6*权重!N$49+(数据!X669-12)*权重!N$51              )
 )</f>
        <v>3.6666666666666661</v>
      </c>
      <c r="Y669" s="16">
        <f>IF( 数据!Y669&lt;=6,(数据!Y669-1)*权重!O$48,              IF(数据!Y669&lt;=12, 5*权重!O$48+(数据!Y669-6)*权重!O$49,                              5*权重!O$48+6*权重!O$49+(数据!Y669-12)*权重!O$51              )
 )</f>
        <v>0.96</v>
      </c>
      <c r="Z669" s="16">
        <f>IF( 数据!Z669&lt;=6,(数据!Z669-1)*权重!P$48,              IF(数据!Z669&lt;=10, 5*权重!P$48+(数据!Z669-4)*权重!P$50,                              5*权重!P$48+4*权重!P$50+(数据!Z669-10)*权重!P$52              )  )</f>
        <v>-1.0750000000000002</v>
      </c>
      <c r="AA669" s="16">
        <f>IF( 数据!AA669&lt;=6,(数据!AA669-1)*权重!Q$48,              IF(数据!AA669&lt;=12, 5*权重!Q$48+(数据!AA669-6)*权重!Q$49,                              5*权重!Q$48+6*权重!Q$49+(数据!AA669-12)*权重!Q$51              )
 )</f>
        <v>5.833333333333333</v>
      </c>
      <c r="AB669" s="16">
        <f>IF( 数据!AB669&lt;=6,(数据!AB669-1)*权重!R$48,              IF(数据!AB669&lt;=10, 5*权重!R$48+(数据!AB669-4)*权重!R$50,                              5*权重!R$48+4*权重!R$50+(数据!AB669-10)*权重!R$52              )  )</f>
        <v>56</v>
      </c>
      <c r="AC669" s="16">
        <f>IF( 数据!AC669&lt;=6,(数据!AC669-1)*权重!S$48,              IF(数据!AC669&lt;=12, 5*权重!S$48+(数据!AC669-6)*权重!S$49,                              5*权重!S$48+6*权重!S$49+(数据!AC669-12)*权重!S$51              )
 )</f>
        <v>20.866666666666667</v>
      </c>
      <c r="AD669" s="16">
        <f>IF( 数据!AD669&lt;=6,(数据!AD669-1)*权重!T$48,              IF(数据!AD669&lt;=12, 5*权重!T$48+(数据!AD669-6)*权重!T$49,                              5*权重!T$48+6*权重!T$49+(数据!AD669-12)*权重!T$51              )
 )</f>
        <v>-1.5999999999999996</v>
      </c>
      <c r="AE669" s="16">
        <f>IF( 数据!AE669&lt;=6,(数据!AE669-1)*权重!U$48,              IF(数据!AE669&lt;=10, 5*权重!U$48+(数据!AE669-4)*权重!U$50,                              5*权重!U$48+4*权重!U$50+(数据!AE669-10)*权重!U$52              )  )</f>
        <v>-2.5999999999999996</v>
      </c>
      <c r="AF669" s="16">
        <f>IF( 数据!AF669&lt;=6,(数据!AF669-1)*权重!V$48,              IF(数据!AF669&lt;=10, 5*权重!V$48+(数据!AF669-4)*权重!V$50,                              5*权重!V$48+4*权重!V$50+(数据!AF669-10)*权重!V$52              )  )</f>
        <v>7.3500000000000005</v>
      </c>
      <c r="AG669" s="16">
        <f>IF( 数据!AG669&lt;=6,(数据!AG669-1)*权重!W$48,              IF(数据!AG669&lt;=12, 5*权重!W$48+(数据!AG669-6)*权重!W$49,                              5*权重!W$48+6*权重!W$49+(数据!AG669-12)*权重!W$51              )
 )</f>
        <v>3.4999999999999996</v>
      </c>
      <c r="AH669" s="16">
        <f>IF( 数据!AH669&lt;=6,(数据!AH669-1)*权重!X$48,              IF(数据!AH669&lt;=10, 5*权重!X$48+(数据!AH669-4)*权重!X$50,                              5*权重!X$48+4*权重!X$50+(数据!AH669-10)*权重!X$52              )  )</f>
        <v>-0.16249999999999998</v>
      </c>
      <c r="AI669" s="16">
        <f>IF( 数据!AI669&lt;=6,(数据!AI669-1)*权重!Y$48,              IF(数据!AI669&lt;=12, 5*权重!Y$48+(数据!AI669-6)*权重!Y$49,                              5*权重!Y$48+6*权重!Y$49+(数据!AI669-12)*权重!Y$51              )
 )</f>
        <v>3.3333333333333354E-2</v>
      </c>
      <c r="AJ669" s="16">
        <f>IF( 数据!AJ669&lt;=6,(数据!AJ669-1)*权重!Z$48,              IF(数据!AJ669&lt;=10, 5*权重!Z$48+(数据!AJ669-4)*权重!Z$50,                              5*权重!Z$48+4*权重!Z$50+(数据!AJ669-10)*权重!Z$52              )  )</f>
        <v>8.6625000000000014</v>
      </c>
      <c r="AK669" s="16">
        <f>IF( 数据!AK669&lt;=6,(数据!AK669-1)*权重!AA$48,              IF(数据!AK669&lt;=10, 5*权重!AA$48+(数据!AK669-4)*权重!AA$50,                              5*权重!AA$48+4*权重!AA$50+(数据!AK669-10)*权重!AA$52              )  )</f>
        <v>-0.57500000000000018</v>
      </c>
      <c r="AL669" s="16">
        <f>IF( 数据!AL669&lt;=6,(数据!AL669-1)*权重!AB$48,              IF(数据!AL669&lt;=12, 5*权重!AB$48+(数据!AL669-6)*权重!AB$49,                              5*权重!AB$48+6*权重!AB$49+(数据!AL669-12)*权重!AB$51              )
 )</f>
        <v>14.4</v>
      </c>
      <c r="AM669" s="16">
        <f>IF( 数据!AM669&lt;=6,(数据!AM669-1)*权重!AC$48,              IF(数据!AM669&lt;=12, 5*权重!AC$48+(数据!AM669-6)*权重!AC$49,                              5*权重!AC$48+6*权重!AC$49+(数据!AM669-12)*权重!AC$51              )
 )</f>
        <v>9.6</v>
      </c>
      <c r="AN669" s="16">
        <f>IF( 数据!AN669&lt;=6,(数据!AN669-1)*权重!AD$48,              IF(数据!AN669&lt;=12, 5*权重!AD$48+(数据!AN669-6)*权重!AD$49,                              5*权重!AD$48+6*权重!AD$49+(数据!AN669-12)*权重!AD$51              )
 )</f>
        <v>77.333333333333329</v>
      </c>
      <c r="AO669" s="16">
        <f>IF( 数据!AO669&lt;=6,(数据!AO669-1)*权重!AE$48,              IF(数据!AO669&lt;=12, 5*权重!AE$48+(数据!AO669-6)*权重!AE$49,                              5*权重!AE$48+6*权重!AE$49+(数据!AO669-12)*权重!AE$51              )
 )</f>
        <v>28.1</v>
      </c>
      <c r="AP669" s="16">
        <f>IF( 数据!AP669&lt;=6,(数据!AP669-1)*权重!AF$48,              IF(数据!AP669&lt;=12, 5*权重!AF$48+(数据!AP669-6)*权重!AF$49,                              5*权重!AF$48+6*权重!AF$49+(数据!AP669-12)*权重!AF$51              )
 )</f>
        <v>15.433333333333334</v>
      </c>
      <c r="AQ669" s="16">
        <f>IF( 数据!AQ669&lt;=6,(数据!AQ669-1)*权重!AG$48,              IF(数据!AQ669&lt;=12, 5*权重!AG$48+(数据!AQ669-6)*权重!AG$49,                              5*权重!AG$48+6*权重!AG$49+(数据!AQ669-12)*权重!AG$51              )
 )</f>
        <v>18.316666666666666</v>
      </c>
      <c r="AR669" s="16">
        <f>IF( 数据!AR669&lt;=6,(数据!AR669-1)*权重!AH$48,              IF(数据!AR669&lt;=12, 5*权重!AH$48+(数据!AR669-6)*权重!AH$49,                              5*权重!AH$48+6*权重!AH$49+(数据!AR669-12)*权重!AH$51              )
 )</f>
        <v>14.566666666666665</v>
      </c>
      <c r="AS669" s="16">
        <f>IF( 数据!AS669&lt;=6,(数据!AS669-1)*权重!AI$48,              IF(数据!AS669&lt;=12, 5*权重!AI$48+(数据!AS669-6)*权重!AI$49,                              5*权重!AI$48+6*权重!AI$49+(数据!AS669-12)*权重!AI$51              )
 )</f>
        <v>8.5500000000000007</v>
      </c>
      <c r="AT669" s="16">
        <f>IF( 数据!AT669&lt;=6,(数据!AT669-1)*权重!AJ$48,              IF(数据!AT669&lt;=12, 5*权重!AJ$48+(数据!AT669-6)*权重!AJ$49,                              5*权重!AJ$48+6*权重!AJ$49+(数据!AT669-12)*权重!AJ$51              )
 )</f>
        <v>76.75</v>
      </c>
      <c r="AU669" s="16">
        <f>IF( 数据!AU669&lt;=6,(数据!AU669-1)*权重!AK$48,              IF(数据!AU669&lt;=12, 5*权重!AK$48+(数据!AU669-6)*权重!AK$49,                              5*权重!AK$48+6*权重!AK$49+(数据!AU669-12)*权重!AK$51              )
 )</f>
        <v>14.2</v>
      </c>
      <c r="AV669" s="16">
        <f>IF( 数据!AV669&lt;=6,(数据!AV669-1)*权重!AL$48,              IF(数据!AV669&lt;=10, 5*权重!AL$48+(数据!AV669-4)*权重!AL$50,                              5*权重!AL$48+4*权重!AL$50+(数据!AV669-10)*权重!AL$52              )  )</f>
        <v>4.25</v>
      </c>
      <c r="AW669" s="16">
        <f>IF( 数据!AW669&lt;=6,(数据!AW669-1)*权重!AM$48,              IF(数据!AW669&lt;=10, 5*权重!AM$48+(数据!AW669-4)*权重!AM$50,                              5*权重!AM$48+4*权重!AM$50+(数据!AW669-10)*权重!AM$52              )  )</f>
        <v>4.2</v>
      </c>
      <c r="AX669" s="16">
        <f>IF( 数据!AX669&lt;=6,(数据!AX669-1)*权重!AN$48,              IF(数据!AX669&lt;=10, 5*权重!AN$48+(数据!AX669-4)*权重!AN$50,                              5*权重!AN$48+4*权重!AN$50+(数据!AX669-10)*权重!AN$52              )  )</f>
        <v>22.912499999999998</v>
      </c>
      <c r="AY669" s="8">
        <v>2</v>
      </c>
      <c r="AZ669" s="8">
        <v>2</v>
      </c>
      <c r="BA669" s="8">
        <v>2</v>
      </c>
      <c r="BB669" s="8">
        <v>4</v>
      </c>
      <c r="BC669" s="8">
        <v>1</v>
      </c>
      <c r="BD669" s="8">
        <v>3</v>
      </c>
      <c r="BE669" s="8">
        <v>1</v>
      </c>
      <c r="BF669" s="8">
        <v>1</v>
      </c>
      <c r="BG669" s="8">
        <v>1</v>
      </c>
      <c r="BH669" s="8">
        <v>3</v>
      </c>
      <c r="BI669" s="8">
        <v>2</v>
      </c>
      <c r="BJ669" s="8" t="s">
        <v>26</v>
      </c>
      <c r="BK669" s="8" t="s">
        <v>20</v>
      </c>
      <c r="BL669" s="8">
        <v>11</v>
      </c>
      <c r="BM669" s="8" t="s">
        <v>26</v>
      </c>
      <c r="BN669" s="8"/>
      <c r="BO669" s="8">
        <v>3</v>
      </c>
      <c r="BP669" s="34">
        <v>47664</v>
      </c>
      <c r="BQ669" s="8" t="s">
        <v>21</v>
      </c>
      <c r="BR669" s="8" t="s">
        <v>156</v>
      </c>
    </row>
    <row r="670" spans="1:70" ht="15.5" thickBot="1" x14ac:dyDescent="0.35">
      <c r="A670" s="8" t="s">
        <v>26</v>
      </c>
      <c r="B670" s="16">
        <f t="shared" si="25"/>
        <v>406.64083333333343</v>
      </c>
      <c r="C670" s="8" t="s">
        <v>1033</v>
      </c>
      <c r="D670" s="8" t="s">
        <v>154</v>
      </c>
      <c r="E670" s="33">
        <v>1</v>
      </c>
      <c r="F670" s="8">
        <v>0</v>
      </c>
      <c r="G670" s="8" t="s">
        <v>239</v>
      </c>
      <c r="H670" s="8" t="s">
        <v>31</v>
      </c>
      <c r="I670" s="8">
        <v>32</v>
      </c>
      <c r="J670" s="8">
        <v>138</v>
      </c>
      <c r="K670" s="8">
        <v>150</v>
      </c>
      <c r="L670" s="16">
        <f>IF( 数据!L670&lt;=6,(数据!L670-1)*权重!B$48,              IF(数据!L670&lt;=12, 5*权重!B$48+(数据!L670-6)*权重!B$49,                              5*权重!B$48+6*权重!B$49+(数据!L670-12)*权重!B$51              )
 )</f>
        <v>3</v>
      </c>
      <c r="M670" s="16">
        <f>IF( 数据!M670&lt;=6,(数据!M670-1)*权重!C$48,              IF(数据!M670&lt;=12, 5*权重!C$48+(数据!M670-6)*权重!C$49,                              5*权重!C$48+6*权重!C$49+(数据!M670-12)*权重!C$51              )
 )</f>
        <v>2.9</v>
      </c>
      <c r="N670" s="16">
        <f>IF( 数据!N670&lt;=6,(数据!N670-1)*权重!D$48,              IF(数据!N670&lt;=12, 5*权重!D$48+(数据!N670-6)*权重!D$49,                              5*权重!D$48+6*权重!D$49+(数据!N670-12)*权重!D$51              )
 )</f>
        <v>0.27</v>
      </c>
      <c r="O670" s="16">
        <f>IF( 数据!O670&lt;=6,(数据!O670-1)*权重!E$48,              IF(数据!O670&lt;=12, 5*权重!E$48+(数据!O670-6)*权重!E$49,                              5*权重!E$48+6*权重!E$49+(数据!O670-12)*权重!E$51              )
 )</f>
        <v>0</v>
      </c>
      <c r="P670" s="16">
        <f>IF( 数据!P670&lt;=6,(数据!P670-1)*权重!F$48,              IF(数据!P670&lt;=12, 5*权重!F$48+(数据!P670-6)*权重!F$49,                              5*权重!F$48+6*权重!F$49+(数据!P670-12)*权重!F$51              )
 )</f>
        <v>-3.4999999999999996</v>
      </c>
      <c r="Q670" s="16">
        <f>IF( 数据!Q670&lt;=6,(数据!Q670-1)*权重!G$48,              IF(数据!Q670&lt;=12, 5*权重!G$48+(数据!Q670-6)*权重!G$49,                              5*权重!G$48+6*权重!G$49+(数据!Q670-12)*权重!G$51              )
 )</f>
        <v>0</v>
      </c>
      <c r="R670" s="16">
        <f>IF( 数据!R670&lt;=6,(数据!R670-1)*权重!H$48,              IF(数据!R670&lt;=12, 5*权重!H$48+(数据!R670-6)*权重!H$49,                              5*权重!H$48+6*权重!H$49+(数据!R670-12)*权重!H$51              )
 )</f>
        <v>0</v>
      </c>
      <c r="S670" s="16">
        <f>IF( 数据!S670&lt;=6,(数据!S670-1)*权重!I$48,              IF(数据!S670&lt;=12, 5*权重!I$48+(数据!S670-6)*权重!I$49,                              5*权重!I$48+6*权重!I$49+(数据!S670-12)*权重!I$51              )
 )</f>
        <v>12.133333333333333</v>
      </c>
      <c r="T670" s="16">
        <f>IF( 数据!T670&lt;=6,(数据!T670-1)*权重!J$48,              IF(数据!T670&lt;=12, 5*权重!J$48+(数据!T670-6)*权重!J$49,                              5*权重!J$48+6*权重!J$49+(数据!T670-12)*权重!J$51              )
 )</f>
        <v>1.7999999999999998</v>
      </c>
      <c r="U670" s="16">
        <f>IF( 数据!U670&lt;=6,(数据!U670-1)*权重!K$48,              IF(数据!U670&lt;=12, 5*权重!K$48+(数据!U670-6)*权重!K$49,                              5*权重!K$48+6*权重!K$49+(数据!U670-12)*权重!K$51              )
 )</f>
        <v>0</v>
      </c>
      <c r="V670" s="16">
        <f>IF( 数据!V670&lt;=6,(数据!V670-1)*权重!L$48,              IF(数据!V670&lt;=12, 5*权重!L$48+(数据!V670-6)*权重!L$49,                              5*权重!L$48+6*权重!L$49+(数据!V670-12)*权重!L$51              )
 )</f>
        <v>6.0333333333333341</v>
      </c>
      <c r="W670" s="16">
        <f>IF( 数据!W670&lt;=6,(数据!W670-1)*权重!M$48,              IF(数据!W670&lt;=12, 5*权重!M$48+(数据!W670-6)*权重!M$49,                              5*权重!M$48+6*权重!M$49+(数据!W670-12)*权重!M$51              )
 )</f>
        <v>0.1333333333333333</v>
      </c>
      <c r="X670" s="16">
        <f>IF( 数据!X670&lt;=6,(数据!X670-1)*权重!N$48,              IF(数据!X670&lt;=12, 5*权重!N$48+(数据!X670-6)*权重!N$49,                              5*权重!N$48+6*权重!N$49+(数据!X670-12)*权重!N$51              )
 )</f>
        <v>4.1333333333333329</v>
      </c>
      <c r="Y670" s="16">
        <f>IF( 数据!Y670&lt;=6,(数据!Y670-1)*权重!O$48,              IF(数据!Y670&lt;=12, 5*权重!O$48+(数据!Y670-6)*权重!O$49,                              5*权重!O$48+6*权重!O$49+(数据!Y670-12)*权重!O$51              )
 )</f>
        <v>1.2</v>
      </c>
      <c r="Z670" s="16">
        <f>IF( 数据!Z670&lt;=6,(数据!Z670-1)*权重!P$48,              IF(数据!Z670&lt;=10, 5*权重!P$48+(数据!Z670-4)*权重!P$50,                              5*权重!P$48+4*权重!P$50+(数据!Z670-10)*权重!P$52              )  )</f>
        <v>-1.85</v>
      </c>
      <c r="AA670" s="16">
        <f>IF( 数据!AA670&lt;=6,(数据!AA670-1)*权重!Q$48,              IF(数据!AA670&lt;=12, 5*权重!Q$48+(数据!AA670-6)*权重!Q$49,                              5*权重!Q$48+6*权重!Q$49+(数据!AA670-12)*权重!Q$51              )
 )</f>
        <v>5.833333333333333</v>
      </c>
      <c r="AB670" s="16">
        <f>IF( 数据!AB670&lt;=6,(数据!AB670-1)*权重!R$48,              IF(数据!AB670&lt;=10, 5*权重!R$48+(数据!AB670-4)*权重!R$50,                              5*权重!R$48+4*权重!R$50+(数据!AB670-10)*权重!R$52              )  )</f>
        <v>56.75</v>
      </c>
      <c r="AC670" s="16">
        <f>IF( 数据!AC670&lt;=6,(数据!AC670-1)*权重!S$48,              IF(数据!AC670&lt;=12, 5*权重!S$48+(数据!AC670-6)*权重!S$49,                              5*权重!S$48+6*权重!S$49+(数据!AC670-12)*权重!S$51              )
 )</f>
        <v>21.55</v>
      </c>
      <c r="AD670" s="16">
        <f>IF( 数据!AD670&lt;=6,(数据!AD670-1)*权重!T$48,              IF(数据!AD670&lt;=12, 5*权重!T$48+(数据!AD670-6)*权重!T$49,                              5*权重!T$48+6*权重!T$49+(数据!AD670-12)*权重!T$51              )
 )</f>
        <v>-1.5999999999999996</v>
      </c>
      <c r="AE670" s="16">
        <f>IF( 数据!AE670&lt;=6,(数据!AE670-1)*权重!U$48,              IF(数据!AE670&lt;=10, 5*权重!U$48+(数据!AE670-4)*权重!U$50,                              5*权重!U$48+4*权重!U$50+(数据!AE670-10)*权重!U$52              )  )</f>
        <v>-0.19999999999999929</v>
      </c>
      <c r="AF670" s="16">
        <f>IF( 数据!AF670&lt;=6,(数据!AF670-1)*权重!V$48,              IF(数据!AF670&lt;=10, 5*权重!V$48+(数据!AF670-4)*权重!V$50,                              5*权重!V$48+4*权重!V$50+(数据!AF670-10)*权重!V$52              )  )</f>
        <v>8.1375000000000011</v>
      </c>
      <c r="AG670" s="16">
        <f>IF( 数据!AG670&lt;=6,(数据!AG670-1)*权重!W$48,              IF(数据!AG670&lt;=12, 5*权重!W$48+(数据!AG670-6)*权重!W$49,                              5*权重!W$48+6*权重!W$49+(数据!AG670-12)*权重!W$51              )
 )</f>
        <v>4.4000000000000004</v>
      </c>
      <c r="AH670" s="16">
        <f>IF( 数据!AH670&lt;=6,(数据!AH670-1)*权重!X$48,              IF(数据!AH670&lt;=10, 5*权重!X$48+(数据!AH670-4)*权重!X$50,                              5*权重!X$48+4*权重!X$50+(数据!AH670-10)*权重!X$52              )  )</f>
        <v>0.17500000000000004</v>
      </c>
      <c r="AI670" s="16">
        <f>IF( 数据!AI670&lt;=6,(数据!AI670-1)*权重!Y$48,              IF(数据!AI670&lt;=12, 5*权重!Y$48+(数据!AI670-6)*权重!Y$49,                              5*权重!Y$48+6*权重!Y$49+(数据!AI670-12)*权重!Y$51              )
 )</f>
        <v>0.13333333333333336</v>
      </c>
      <c r="AJ670" s="16">
        <f>IF( 数据!AJ670&lt;=6,(数据!AJ670-1)*权重!Z$48,              IF(数据!AJ670&lt;=10, 5*权重!Z$48+(数据!AJ670-4)*权重!Z$50,                              5*权重!Z$48+4*权重!Z$50+(数据!AJ670-10)*权重!Z$52              )  )</f>
        <v>8.6625000000000014</v>
      </c>
      <c r="AK670" s="16">
        <f>IF( 数据!AK670&lt;=6,(数据!AK670-1)*权重!AA$48,              IF(数据!AK670&lt;=10, 5*权重!AA$48+(数据!AK670-4)*权重!AA$50,                              5*权重!AA$48+4*权重!AA$50+(数据!AK670-10)*权重!AA$52              )  )</f>
        <v>-0.57500000000000018</v>
      </c>
      <c r="AL670" s="16">
        <f>IF( 数据!AL670&lt;=6,(数据!AL670-1)*权重!AB$48,              IF(数据!AL670&lt;=12, 5*权重!AB$48+(数据!AL670-6)*权重!AB$49,                              5*权重!AB$48+6*权重!AB$49+(数据!AL670-12)*权重!AB$51              )
 )</f>
        <v>15.3</v>
      </c>
      <c r="AM670" s="16">
        <f>IF( 数据!AM670&lt;=6,(数据!AM670-1)*权重!AC$48,              IF(数据!AM670&lt;=12, 5*权重!AC$48+(数据!AM670-6)*权重!AC$49,                              5*权重!AC$48+6*权重!AC$49+(数据!AM670-12)*权重!AC$51              )
 )</f>
        <v>8.8666666666666671</v>
      </c>
      <c r="AN670" s="16">
        <f>IF( 数据!AN670&lt;=6,(数据!AN670-1)*权重!AD$48,              IF(数据!AN670&lt;=12, 5*权重!AD$48+(数据!AN670-6)*权重!AD$49,                              5*权重!AD$48+6*权重!AD$49+(数据!AN670-12)*权重!AD$51              )
 )</f>
        <v>67.875</v>
      </c>
      <c r="AO670" s="16">
        <f>IF( 数据!AO670&lt;=6,(数据!AO670-1)*权重!AE$48,              IF(数据!AO670&lt;=12, 5*权重!AE$48+(数据!AO670-6)*权重!AE$49,                              5*权重!AE$48+6*权重!AE$49+(数据!AO670-12)*权重!AE$51              )
 )</f>
        <v>17.7</v>
      </c>
      <c r="AP670" s="16">
        <f>IF( 数据!AP670&lt;=6,(数据!AP670-1)*权重!AF$48,              IF(数据!AP670&lt;=12, 5*权重!AF$48+(数据!AP670-6)*权重!AF$49,                              5*权重!AF$48+6*权重!AF$49+(数据!AP670-12)*权重!AF$51              )
 )</f>
        <v>13.833333333333334</v>
      </c>
      <c r="AQ670" s="16">
        <f>IF( 数据!AQ670&lt;=6,(数据!AQ670-1)*权重!AG$48,              IF(数据!AQ670&lt;=12, 5*权重!AG$48+(数据!AQ670-6)*权重!AG$49,                              5*权重!AG$48+6*权重!AG$49+(数据!AQ670-12)*权重!AG$51              )
 )</f>
        <v>18.316666666666666</v>
      </c>
      <c r="AR670" s="16">
        <f>IF( 数据!AR670&lt;=6,(数据!AR670-1)*权重!AH$48,              IF(数据!AR670&lt;=12, 5*权重!AH$48+(数据!AR670-6)*权重!AH$49,                              5*权重!AH$48+6*权重!AH$49+(数据!AR670-12)*权重!AH$51              )
 )</f>
        <v>14.566666666666665</v>
      </c>
      <c r="AS670" s="16">
        <f>IF( 数据!AS670&lt;=6,(数据!AS670-1)*权重!AI$48,              IF(数据!AS670&lt;=12, 5*权重!AI$48+(数据!AS670-6)*权重!AI$49,                              5*权重!AI$48+6*权重!AI$49+(数据!AS670-12)*权重!AI$51              )
 )</f>
        <v>8.5500000000000007</v>
      </c>
      <c r="AT670" s="16">
        <f>IF( 数据!AT670&lt;=6,(数据!AT670-1)*权重!AJ$48,              IF(数据!AT670&lt;=12, 5*权重!AJ$48+(数据!AT670-6)*权重!AJ$49,                              5*权重!AJ$48+6*权重!AJ$49+(数据!AT670-12)*权重!AJ$51              )
 )</f>
        <v>67</v>
      </c>
      <c r="AU670" s="16">
        <f>IF( 数据!AU670&lt;=6,(数据!AU670-1)*权重!AK$48,              IF(数据!AU670&lt;=12, 5*权重!AK$48+(数据!AU670-6)*权重!AK$49,                              5*权重!AK$48+6*权重!AK$49+(数据!AU670-12)*权重!AK$51              )
 )</f>
        <v>14.499999999999998</v>
      </c>
      <c r="AV670" s="16">
        <f>IF( 数据!AV670&lt;=6,(数据!AV670-1)*权重!AL$48,              IF(数据!AV670&lt;=10, 5*权重!AL$48+(数据!AV670-4)*权重!AL$50,                              5*权重!AL$48+4*权重!AL$50+(数据!AV670-10)*权重!AL$52              )  )</f>
        <v>4.25</v>
      </c>
      <c r="AW670" s="16">
        <f>IF( 数据!AW670&lt;=6,(数据!AW670-1)*权重!AM$48,              IF(数据!AW670&lt;=10, 5*权重!AM$48+(数据!AW670-4)*权重!AM$50,                              5*权重!AM$48+4*权重!AM$50+(数据!AW670-10)*权重!AM$52              )  )</f>
        <v>3.45</v>
      </c>
      <c r="AX670" s="16">
        <f>IF( 数据!AX670&lt;=6,(数据!AX670-1)*权重!AN$48,              IF(数据!AX670&lt;=10, 5*权重!AN$48+(数据!AX670-4)*权重!AN$50,                              5*权重!AN$48+4*权重!AN$50+(数据!AX670-10)*权重!AN$52              )  )</f>
        <v>22.912499999999998</v>
      </c>
      <c r="AY670" s="8">
        <v>1</v>
      </c>
      <c r="AZ670" s="8">
        <v>1</v>
      </c>
      <c r="BA670" s="8">
        <v>3</v>
      </c>
      <c r="BB670" s="8">
        <v>1</v>
      </c>
      <c r="BC670" s="8">
        <v>2</v>
      </c>
      <c r="BD670" s="8">
        <v>1</v>
      </c>
      <c r="BE670" s="8">
        <v>1</v>
      </c>
      <c r="BF670" s="8">
        <v>3</v>
      </c>
      <c r="BG670" s="8">
        <v>2</v>
      </c>
      <c r="BH670" s="8">
        <v>1</v>
      </c>
      <c r="BI670" s="8">
        <v>3</v>
      </c>
      <c r="BJ670" s="8" t="s">
        <v>26</v>
      </c>
      <c r="BK670" s="8" t="s">
        <v>20</v>
      </c>
      <c r="BL670" s="8">
        <v>7</v>
      </c>
      <c r="BM670" s="8" t="s">
        <v>26</v>
      </c>
      <c r="BN670" s="8"/>
      <c r="BO670" s="8">
        <v>17</v>
      </c>
      <c r="BP670" s="34">
        <v>46203</v>
      </c>
      <c r="BQ670" s="8" t="s">
        <v>21</v>
      </c>
      <c r="BR670" s="8" t="s">
        <v>156</v>
      </c>
    </row>
    <row r="671" spans="1:70" ht="15.5" thickBot="1" x14ac:dyDescent="0.35">
      <c r="A671" s="8" t="s">
        <v>26</v>
      </c>
      <c r="B671" s="16">
        <f t="shared" si="25"/>
        <v>386.18583333333333</v>
      </c>
      <c r="C671" s="8" t="s">
        <v>1034</v>
      </c>
      <c r="D671" s="8" t="s">
        <v>154</v>
      </c>
      <c r="E671" s="33">
        <v>1</v>
      </c>
      <c r="F671" s="8">
        <v>0</v>
      </c>
      <c r="G671" s="8" t="s">
        <v>228</v>
      </c>
      <c r="H671" s="8" t="s">
        <v>31</v>
      </c>
      <c r="I671" s="8">
        <v>32</v>
      </c>
      <c r="J671" s="8">
        <v>135</v>
      </c>
      <c r="K671" s="8">
        <v>146</v>
      </c>
      <c r="L671" s="16">
        <f>IF( 数据!L671&lt;=6,(数据!L671-1)*权重!B$48,              IF(数据!L671&lt;=12, 5*权重!B$48+(数据!L671-6)*权重!B$49,                              5*权重!B$48+6*权重!B$49+(数据!L671-12)*权重!B$51              )
 )</f>
        <v>3.4666666666666668</v>
      </c>
      <c r="M671" s="16">
        <f>IF( 数据!M671&lt;=6,(数据!M671-1)*权重!C$48,              IF(数据!M671&lt;=12, 5*权重!C$48+(数据!M671-6)*权重!C$49,                              5*权重!C$48+6*权重!C$49+(数据!M671-12)*权重!C$51              )
 )</f>
        <v>2.1</v>
      </c>
      <c r="N671" s="16">
        <f>IF( 数据!N671&lt;=6,(数据!N671-1)*权重!D$48,              IF(数据!N671&lt;=12, 5*权重!D$48+(数据!N671-6)*权重!D$49,                              5*权重!D$48+6*权重!D$49+(数据!N671-12)*权重!D$51              )
 )</f>
        <v>0.27</v>
      </c>
      <c r="O671" s="16">
        <f>IF( 数据!O671&lt;=6,(数据!O671-1)*权重!E$48,              IF(数据!O671&lt;=12, 5*权重!E$48+(数据!O671-6)*权重!E$49,                              5*权重!E$48+6*权重!E$49+(数据!O671-12)*权重!E$51              )
 )</f>
        <v>0</v>
      </c>
      <c r="P671" s="16">
        <f>IF( 数据!P671&lt;=6,(数据!P671-1)*权重!F$48,              IF(数据!P671&lt;=12, 5*权重!F$48+(数据!P671-6)*权重!F$49,                              5*权重!F$48+6*权重!F$49+(数据!P671-12)*权重!F$51              )
 )</f>
        <v>-2.3499999999999996</v>
      </c>
      <c r="Q671" s="16">
        <f>IF( 数据!Q671&lt;=6,(数据!Q671-1)*权重!G$48,              IF(数据!Q671&lt;=12, 5*权重!G$48+(数据!Q671-6)*权重!G$49,                              5*权重!G$48+6*权重!G$49+(数据!Q671-12)*权重!G$51              )
 )</f>
        <v>0</v>
      </c>
      <c r="R671" s="16">
        <f>IF( 数据!R671&lt;=6,(数据!R671-1)*权重!H$48,              IF(数据!R671&lt;=12, 5*权重!H$48+(数据!R671-6)*权重!H$49,                              5*权重!H$48+6*权重!H$49+(数据!R671-12)*权重!H$51              )
 )</f>
        <v>0</v>
      </c>
      <c r="S671" s="16">
        <f>IF( 数据!S671&lt;=6,(数据!S671-1)*权重!I$48,              IF(数据!S671&lt;=12, 5*权重!I$48+(数据!S671-6)*权重!I$49,                              5*权重!I$48+6*权重!I$49+(数据!S671-12)*权重!I$51              )
 )</f>
        <v>9.0666666666666664</v>
      </c>
      <c r="T671" s="16">
        <f>IF( 数据!T671&lt;=6,(数据!T671-1)*权重!J$48,              IF(数据!T671&lt;=12, 5*权重!J$48+(数据!T671-6)*权重!J$49,                              5*权重!J$48+6*权重!J$49+(数据!T671-12)*权重!J$51              )
 )</f>
        <v>1.7999999999999998</v>
      </c>
      <c r="U671" s="16">
        <f>IF( 数据!U671&lt;=6,(数据!U671-1)*权重!K$48,              IF(数据!U671&lt;=12, 5*权重!K$48+(数据!U671-6)*权重!K$49,                              5*权重!K$48+6*权重!K$49+(数据!U671-12)*权重!K$51              )
 )</f>
        <v>0</v>
      </c>
      <c r="V671" s="16">
        <f>IF( 数据!V671&lt;=6,(数据!V671-1)*权重!L$48,              IF(数据!V671&lt;=12, 5*权重!L$48+(数据!V671-6)*权重!L$49,                              5*权重!L$48+6*权重!L$49+(数据!V671-12)*权重!L$51              )
 )</f>
        <v>6.4</v>
      </c>
      <c r="W671" s="16">
        <f>IF( 数据!W671&lt;=6,(数据!W671-1)*权重!M$48,              IF(数据!W671&lt;=12, 5*权重!M$48+(数据!W671-6)*权重!M$49,                              5*权重!M$48+6*权重!M$49+(数据!W671-12)*权重!M$51              )
 )</f>
        <v>-0.5</v>
      </c>
      <c r="X671" s="16">
        <f>IF( 数据!X671&lt;=6,(数据!X671-1)*权重!N$48,              IF(数据!X671&lt;=12, 5*权重!N$48+(数据!X671-6)*权重!N$49,                              5*权重!N$48+6*权重!N$49+(数据!X671-12)*权重!N$51              )
 )</f>
        <v>4.1333333333333329</v>
      </c>
      <c r="Y671" s="16">
        <f>IF( 数据!Y671&lt;=6,(数据!Y671-1)*权重!O$48,              IF(数据!Y671&lt;=12, 5*权重!O$48+(数据!Y671-6)*权重!O$49,                              5*权重!O$48+6*权重!O$49+(数据!Y671-12)*权重!O$51              )
 )</f>
        <v>1.2</v>
      </c>
      <c r="Z671" s="16">
        <f>IF( 数据!Z671&lt;=6,(数据!Z671-1)*权重!P$48,              IF(数据!Z671&lt;=10, 5*权重!P$48+(数据!Z671-4)*权重!P$50,                              5*权重!P$48+4*权重!P$50+(数据!Z671-10)*权重!P$52              )  )</f>
        <v>-0.88000000000000012</v>
      </c>
      <c r="AA671" s="16">
        <f>IF( 数据!AA671&lt;=6,(数据!AA671-1)*权重!Q$48,              IF(数据!AA671&lt;=12, 5*权重!Q$48+(数据!AA671-6)*权重!Q$49,                              5*权重!Q$48+6*权重!Q$49+(数据!AA671-12)*权重!Q$51              )
 )</f>
        <v>6.5</v>
      </c>
      <c r="AB671" s="16">
        <f>IF( 数据!AB671&lt;=6,(数据!AB671-1)*权重!R$48,              IF(数据!AB671&lt;=10, 5*权重!R$48+(数据!AB671-4)*权重!R$50,                              5*权重!R$48+4*权重!R$50+(数据!AB671-10)*权重!R$52              )  )</f>
        <v>55.25</v>
      </c>
      <c r="AC671" s="16">
        <f>IF( 数据!AC671&lt;=6,(数据!AC671-1)*权重!S$48,              IF(数据!AC671&lt;=12, 5*权重!S$48+(数据!AC671-6)*权重!S$49,                              5*权重!S$48+6*权重!S$49+(数据!AC671-12)*权重!S$51              )
 )</f>
        <v>20.866666666666667</v>
      </c>
      <c r="AD671" s="16">
        <f>IF( 数据!AD671&lt;=6,(数据!AD671-1)*权重!T$48,              IF(数据!AD671&lt;=12, 5*权重!T$48+(数据!AD671-6)*权重!T$49,                              5*权重!T$48+6*权重!T$49+(数据!AD671-12)*权重!T$51              )
 )</f>
        <v>-1.5999999999999996</v>
      </c>
      <c r="AE671" s="16">
        <f>IF( 数据!AE671&lt;=6,(数据!AE671-1)*权重!U$48,              IF(数据!AE671&lt;=10, 5*权重!U$48+(数据!AE671-4)*权重!U$50,                              5*权重!U$48+4*权重!U$50+(数据!AE671-10)*权重!U$52              )  )</f>
        <v>-2.1999999999999993</v>
      </c>
      <c r="AF671" s="16">
        <f>IF( 数据!AF671&lt;=6,(数据!AF671-1)*权重!V$48,              IF(数据!AF671&lt;=10, 5*权重!V$48+(数据!AF671-4)*权重!V$50,                              5*权重!V$48+4*权重!V$50+(数据!AF671-10)*权重!V$52              )  )</f>
        <v>6.5625000000000009</v>
      </c>
      <c r="AG671" s="16">
        <f>IF( 数据!AG671&lt;=6,(数据!AG671-1)*权重!W$48,              IF(数据!AG671&lt;=12, 5*权重!W$48+(数据!AG671-6)*权重!W$49,                              5*权重!W$48+6*权重!W$49+(数据!AG671-12)*权重!W$51              )
 )</f>
        <v>4.4000000000000004</v>
      </c>
      <c r="AH671" s="16">
        <f>IF( 数据!AH671&lt;=6,(数据!AH671-1)*权重!X$48,              IF(数据!AH671&lt;=10, 5*权重!X$48+(数据!AH671-4)*权重!X$50,                              5*权重!X$48+4*权重!X$50+(数据!AH671-10)*权重!X$52              )  )</f>
        <v>6.25E-2</v>
      </c>
      <c r="AI671" s="16">
        <f>IF( 数据!AI671&lt;=6,(数据!AI671-1)*权重!Y$48,              IF(数据!AI671&lt;=12, 5*权重!Y$48+(数据!AI671-6)*权重!Y$49,                              5*权重!Y$48+6*权重!Y$49+(数据!AI671-12)*权重!Y$51              )
 )</f>
        <v>6.666666666666668E-2</v>
      </c>
      <c r="AJ671" s="16">
        <f>IF( 数据!AJ671&lt;=6,(数据!AJ671-1)*权重!Z$48,              IF(数据!AJ671&lt;=10, 5*权重!Z$48+(数据!AJ671-4)*权重!Z$50,                              5*权重!Z$48+4*权重!Z$50+(数据!AJ671-10)*权重!Z$52              )  )</f>
        <v>11.012499999999999</v>
      </c>
      <c r="AK671" s="16">
        <f>IF( 数据!AK671&lt;=6,(数据!AK671-1)*权重!AA$48,              IF(数据!AK671&lt;=10, 5*权重!AA$48+(数据!AK671-4)*权重!AA$50,                              5*权重!AA$48+4*权重!AA$50+(数据!AK671-10)*权重!AA$52              )  )</f>
        <v>-0.92500000000000004</v>
      </c>
      <c r="AL671" s="16">
        <f>IF( 数据!AL671&lt;=6,(数据!AL671-1)*权重!AB$48,              IF(数据!AL671&lt;=12, 5*权重!AB$48+(数据!AL671-6)*权重!AB$49,                              5*权重!AB$48+6*权重!AB$49+(数据!AL671-12)*权重!AB$51              )
 )</f>
        <v>15.3</v>
      </c>
      <c r="AM671" s="16">
        <f>IF( 数据!AM671&lt;=6,(数据!AM671-1)*权重!AC$48,              IF(数据!AM671&lt;=12, 5*权重!AC$48+(数据!AM671-6)*权重!AC$49,                              5*权重!AC$48+6*权重!AC$49+(数据!AM671-12)*权重!AC$51              )
 )</f>
        <v>8.3666666666666671</v>
      </c>
      <c r="AN671" s="16">
        <f>IF( 数据!AN671&lt;=6,(数据!AN671-1)*权重!AD$48,              IF(数据!AN671&lt;=12, 5*权重!AD$48+(数据!AN671-6)*权重!AD$49,                              5*权重!AD$48+6*权重!AD$49+(数据!AN671-12)*权重!AD$51              )
 )</f>
        <v>53.458333333333329</v>
      </c>
      <c r="AO671" s="16">
        <f>IF( 数据!AO671&lt;=6,(数据!AO671-1)*权重!AE$48,              IF(数据!AO671&lt;=12, 5*权重!AE$48+(数据!AO671-6)*权重!AE$49,                              5*权重!AE$48+6*权重!AE$49+(数据!AO671-12)*权重!AE$51              )
 )</f>
        <v>20.3</v>
      </c>
      <c r="AP671" s="16">
        <f>IF( 数据!AP671&lt;=6,(数据!AP671-1)*权重!AF$48,              IF(数据!AP671&lt;=12, 5*权重!AF$48+(数据!AP671-6)*权重!AF$49,                              5*权重!AF$48+6*权重!AF$49+(数据!AP671-12)*权重!AF$51              )
 )</f>
        <v>14.466666666666667</v>
      </c>
      <c r="AQ671" s="16">
        <f>IF( 数据!AQ671&lt;=6,(数据!AQ671-1)*权重!AG$48,              IF(数据!AQ671&lt;=12, 5*权重!AG$48+(数据!AQ671-6)*权重!AG$49,                              5*权重!AG$48+6*权重!AG$49+(数据!AQ671-12)*权重!AG$51              )
 )</f>
        <v>18.316666666666666</v>
      </c>
      <c r="AR671" s="16">
        <f>IF( 数据!AR671&lt;=6,(数据!AR671-1)*权重!AH$48,              IF(数据!AR671&lt;=12, 5*权重!AH$48+(数据!AR671-6)*权重!AH$49,                              5*权重!AH$48+6*权重!AH$49+(数据!AR671-12)*权重!AH$51              )
 )</f>
        <v>13.399999999999999</v>
      </c>
      <c r="AS671" s="16">
        <f>IF( 数据!AS671&lt;=6,(数据!AS671-1)*权重!AI$48,              IF(数据!AS671&lt;=12, 5*权重!AI$48+(数据!AS671-6)*权重!AI$49,                              5*权重!AI$48+6*权重!AI$49+(数据!AS671-12)*权重!AI$51              )
 )</f>
        <v>8.5500000000000007</v>
      </c>
      <c r="AT671" s="16">
        <f>IF( 数据!AT671&lt;=6,(数据!AT671-1)*权重!AJ$48,              IF(数据!AT671&lt;=12, 5*权重!AJ$48+(数据!AT671-6)*权重!AJ$49,                              5*权重!AJ$48+6*权重!AJ$49+(数据!AT671-12)*权重!AJ$51              )
 )</f>
        <v>67</v>
      </c>
      <c r="AU671" s="16">
        <f>IF( 数据!AU671&lt;=6,(数据!AU671-1)*权重!AK$48,              IF(数据!AU671&lt;=12, 5*权重!AK$48+(数据!AU671-6)*权重!AK$49,                              5*权重!AK$48+6*权重!AK$49+(数据!AU671-12)*权重!AK$51              )
 )</f>
        <v>14.499999999999998</v>
      </c>
      <c r="AV671" s="16">
        <f>IF( 数据!AV671&lt;=6,(数据!AV671-1)*权重!AL$48,              IF(数据!AV671&lt;=10, 5*权重!AL$48+(数据!AV671-4)*权重!AL$50,                              5*权重!AL$48+4*权重!AL$50+(数据!AV671-10)*权重!AL$52              )  )</f>
        <v>2.2999999999999998</v>
      </c>
      <c r="AW671" s="16">
        <f>IF( 数据!AW671&lt;=6,(数据!AW671-1)*权重!AM$48,              IF(数据!AW671&lt;=10, 5*权重!AM$48+(数据!AW671-4)*权重!AM$50,                              5*权重!AM$48+4*权重!AM$50+(数据!AW671-10)*权重!AM$52              )  )</f>
        <v>3.45</v>
      </c>
      <c r="AX671" s="16">
        <f>IF( 数据!AX671&lt;=6,(数据!AX671-1)*权重!AN$48,              IF(数据!AX671&lt;=10, 5*权重!AN$48+(数据!AX671-4)*权重!AN$50,                              5*权重!AN$48+4*权重!AN$50+(数据!AX671-10)*权重!AN$52              )  )</f>
        <v>22.074999999999999</v>
      </c>
      <c r="AY671" s="8">
        <v>3</v>
      </c>
      <c r="AZ671" s="8">
        <v>2</v>
      </c>
      <c r="BA671" s="8">
        <v>3</v>
      </c>
      <c r="BB671" s="8">
        <v>4</v>
      </c>
      <c r="BC671" s="8">
        <v>1</v>
      </c>
      <c r="BD671" s="8">
        <v>1</v>
      </c>
      <c r="BE671" s="8">
        <v>2</v>
      </c>
      <c r="BF671" s="8">
        <v>3</v>
      </c>
      <c r="BG671" s="8">
        <v>2</v>
      </c>
      <c r="BH671" s="8">
        <v>1</v>
      </c>
      <c r="BI671" s="8">
        <v>1</v>
      </c>
      <c r="BJ671" s="8" t="s">
        <v>26</v>
      </c>
      <c r="BK671" s="8" t="s">
        <v>20</v>
      </c>
      <c r="BL671" s="8">
        <v>16</v>
      </c>
      <c r="BM671" s="8" t="s">
        <v>26</v>
      </c>
      <c r="BN671" s="8"/>
      <c r="BO671" s="8">
        <v>22</v>
      </c>
      <c r="BP671" s="34">
        <v>46203</v>
      </c>
      <c r="BQ671" s="8" t="s">
        <v>21</v>
      </c>
      <c r="BR671" s="8" t="s">
        <v>156</v>
      </c>
    </row>
    <row r="672" spans="1:70" ht="15.5" thickBot="1" x14ac:dyDescent="0.35">
      <c r="A672" s="8" t="s">
        <v>26</v>
      </c>
      <c r="B672" s="16">
        <f t="shared" si="25"/>
        <v>408.89750000000004</v>
      </c>
      <c r="C672" s="8" t="s">
        <v>1035</v>
      </c>
      <c r="D672" s="8" t="s">
        <v>154</v>
      </c>
      <c r="E672" s="33">
        <v>1</v>
      </c>
      <c r="F672" s="8">
        <v>0</v>
      </c>
      <c r="G672" s="8" t="s">
        <v>20</v>
      </c>
      <c r="H672" s="8" t="s">
        <v>315</v>
      </c>
      <c r="I672" s="8">
        <v>18</v>
      </c>
      <c r="J672" s="8">
        <v>122</v>
      </c>
      <c r="K672" s="8">
        <v>160</v>
      </c>
      <c r="L672" s="16">
        <f>IF( 数据!L672&lt;=6,(数据!L672-1)*权重!B$48,              IF(数据!L672&lt;=12, 5*权重!B$48+(数据!L672-6)*权重!B$49,                              5*权重!B$48+6*权重!B$49+(数据!L672-12)*权重!B$51              )
 )</f>
        <v>3</v>
      </c>
      <c r="M672" s="16">
        <f>IF( 数据!M672&lt;=6,(数据!M672-1)*权重!C$48,              IF(数据!M672&lt;=12, 5*权重!C$48+(数据!M672-6)*权重!C$49,                              5*权重!C$48+6*权重!C$49+(数据!M672-12)*权重!C$51              )
 )</f>
        <v>0.90000000000000013</v>
      </c>
      <c r="N672" s="16">
        <f>IF( 数据!N672&lt;=6,(数据!N672-1)*权重!D$48,              IF(数据!N672&lt;=12, 5*权重!D$48+(数据!N672-6)*权重!D$49,                              5*权重!D$48+6*权重!D$49+(数据!N672-12)*权重!D$51              )
 )</f>
        <v>-1.4999999999999902E-2</v>
      </c>
      <c r="O672" s="16">
        <f>IF( 数据!O672&lt;=6,(数据!O672-1)*权重!E$48,              IF(数据!O672&lt;=12, 5*权重!E$48+(数据!O672-6)*权重!E$49,                              5*权重!E$48+6*权重!E$49+(数据!O672-12)*权重!E$51              )
 )</f>
        <v>0</v>
      </c>
      <c r="P672" s="16">
        <f>IF( 数据!P672&lt;=6,(数据!P672-1)*权重!F$48,              IF(数据!P672&lt;=12, 5*权重!F$48+(数据!P672-6)*权重!F$49,                              5*权重!F$48+6*权重!F$49+(数据!P672-12)*权重!F$51              )
 )</f>
        <v>-2.7333333333333329</v>
      </c>
      <c r="Q672" s="16">
        <f>IF( 数据!Q672&lt;=6,(数据!Q672-1)*权重!G$48,              IF(数据!Q672&lt;=12, 5*权重!G$48+(数据!Q672-6)*权重!G$49,                              5*权重!G$48+6*权重!G$49+(数据!Q672-12)*权重!G$51              )
 )</f>
        <v>0</v>
      </c>
      <c r="R672" s="16">
        <f>IF( 数据!R672&lt;=6,(数据!R672-1)*权重!H$48,              IF(数据!R672&lt;=12, 5*权重!H$48+(数据!R672-6)*权重!H$49,                              5*权重!H$48+6*权重!H$49+(数据!R672-12)*权重!H$51              )
 )</f>
        <v>0</v>
      </c>
      <c r="S672" s="16">
        <f>IF( 数据!S672&lt;=6,(数据!S672-1)*权重!I$48,              IF(数据!S672&lt;=12, 5*权重!I$48+(数据!S672-6)*权重!I$49,                              5*权重!I$48+6*权重!I$49+(数据!S672-12)*权重!I$51              )
 )</f>
        <v>15.2</v>
      </c>
      <c r="T672" s="16">
        <f>IF( 数据!T672&lt;=6,(数据!T672-1)*权重!J$48,              IF(数据!T672&lt;=12, 5*权重!J$48+(数据!T672-6)*权重!J$49,                              5*权重!J$48+6*权重!J$49+(数据!T672-12)*权重!J$51              )
 )</f>
        <v>0.41666666666666652</v>
      </c>
      <c r="U672" s="16">
        <f>IF( 数据!U672&lt;=6,(数据!U672-1)*权重!K$48,              IF(数据!U672&lt;=12, 5*权重!K$48+(数据!U672-6)*权重!K$49,                              5*权重!K$48+6*权重!K$49+(数据!U672-12)*权重!K$51              )
 )</f>
        <v>0</v>
      </c>
      <c r="V672" s="16">
        <f>IF( 数据!V672&lt;=6,(数据!V672-1)*权重!L$48,              IF(数据!V672&lt;=12, 5*权重!L$48+(数据!V672-6)*权重!L$49,                              5*权重!L$48+6*权重!L$49+(数据!V672-12)*权重!L$51              )
 )</f>
        <v>6.0333333333333341</v>
      </c>
      <c r="W672" s="16">
        <f>IF( 数据!W672&lt;=6,(数据!W672-1)*权重!M$48,              IF(数据!W672&lt;=12, 5*权重!M$48+(数据!W672-6)*权重!M$49,                              5*权重!M$48+6*权重!M$49+(数据!W672-12)*权重!M$51              )
 )</f>
        <v>0.1333333333333333</v>
      </c>
      <c r="X672" s="16">
        <f>IF( 数据!X672&lt;=6,(数据!X672-1)*权重!N$48,              IF(数据!X672&lt;=12, 5*权重!N$48+(数据!X672-6)*权重!N$49,                              5*权重!N$48+6*权重!N$49+(数据!X672-12)*权重!N$51              )
 )</f>
        <v>1.9666666666666666</v>
      </c>
      <c r="Y672" s="16">
        <f>IF( 数据!Y672&lt;=6,(数据!Y672-1)*权重!O$48,              IF(数据!Y672&lt;=12, 5*权重!O$48+(数据!Y672-6)*权重!O$49,                              5*权重!O$48+6*权重!O$49+(数据!Y672-12)*权重!O$51              )
 )</f>
        <v>1.2833333333333332</v>
      </c>
      <c r="Z672" s="16">
        <f>IF( 数据!Z672&lt;=6,(数据!Z672-1)*权重!P$48,              IF(数据!Z672&lt;=10, 5*权重!P$48+(数据!Z672-4)*权重!P$50,                              5*权重!P$48+4*权重!P$50+(数据!Z672-10)*权重!P$52              )  )</f>
        <v>-1.25</v>
      </c>
      <c r="AA672" s="16">
        <f>IF( 数据!AA672&lt;=6,(数据!AA672-1)*权重!Q$48,              IF(数据!AA672&lt;=12, 5*权重!Q$48+(数据!AA672-6)*权重!Q$49,                              5*权重!Q$48+6*权重!Q$49+(数据!AA672-12)*权重!Q$51              )
 )</f>
        <v>5.166666666666667</v>
      </c>
      <c r="AB672" s="16">
        <f>IF( 数据!AB672&lt;=6,(数据!AB672-1)*权重!R$48,              IF(数据!AB672&lt;=10, 5*权重!R$48+(数据!AB672-4)*权重!R$50,                              5*权重!R$48+4*权重!R$50+(数据!AB672-10)*权重!R$52              )  )</f>
        <v>56</v>
      </c>
      <c r="AC672" s="16">
        <f>IF( 数据!AC672&lt;=6,(数据!AC672-1)*权重!S$48,              IF(数据!AC672&lt;=12, 5*权重!S$48+(数据!AC672-6)*权重!S$49,                              5*权重!S$48+6*权重!S$49+(数据!AC672-12)*权重!S$51              )
 )</f>
        <v>19.5</v>
      </c>
      <c r="AD672" s="16">
        <f>IF( 数据!AD672&lt;=6,(数据!AD672-1)*权重!T$48,              IF(数据!AD672&lt;=12, 5*权重!T$48+(数据!AD672-6)*权重!T$49,                              5*权重!T$48+6*权重!T$49+(数据!AD672-12)*权重!T$51              )
 )</f>
        <v>-0.83333333333333304</v>
      </c>
      <c r="AE672" s="16">
        <f>IF( 数据!AE672&lt;=6,(数据!AE672-1)*权重!U$48,              IF(数据!AE672&lt;=10, 5*权重!U$48+(数据!AE672-4)*权重!U$50,                              5*权重!U$48+4*权重!U$50+(数据!AE672-10)*权重!U$52              )  )</f>
        <v>-2.5999999999999996</v>
      </c>
      <c r="AF672" s="16">
        <f>IF( 数据!AF672&lt;=6,(数据!AF672-1)*权重!V$48,              IF(数据!AF672&lt;=10, 5*权重!V$48+(数据!AF672-4)*权重!V$50,                              5*权重!V$48+4*权重!V$50+(数据!AF672-10)*权重!V$52              )  )</f>
        <v>6.8250000000000011</v>
      </c>
      <c r="AG672" s="16">
        <f>IF( 数据!AG672&lt;=6,(数据!AG672-1)*权重!W$48,              IF(数据!AG672&lt;=12, 5*权重!W$48+(数据!AG672-6)*权重!W$49,                              5*权重!W$48+6*权重!W$49+(数据!AG672-12)*权重!W$51              )
 )</f>
        <v>3.3</v>
      </c>
      <c r="AH672" s="16">
        <f>IF( 数据!AH672&lt;=6,(数据!AH672-1)*权重!X$48,              IF(数据!AH672&lt;=10, 5*权重!X$48+(数据!AH672-4)*权重!X$50,                              5*权重!X$48+4*权重!X$50+(数据!AH672-10)*权重!X$52              )  )</f>
        <v>-0.27500000000000002</v>
      </c>
      <c r="AI672" s="16">
        <f>IF( 数据!AI672&lt;=6,(数据!AI672-1)*权重!Y$48,              IF(数据!AI672&lt;=12, 5*权重!Y$48+(数据!AI672-6)*权重!Y$49,                              5*权重!Y$48+6*权重!Y$49+(数据!AI672-12)*权重!Y$51              )
 )</f>
        <v>6.666666666666668E-2</v>
      </c>
      <c r="AJ672" s="16">
        <f>IF( 数据!AJ672&lt;=6,(数据!AJ672-1)*权重!Z$48,              IF(数据!AJ672&lt;=10, 5*权重!Z$48+(数据!AJ672-4)*权重!Z$50,                              5*权重!Z$48+4*权重!Z$50+(数据!AJ672-10)*权重!Z$52              )  )</f>
        <v>9.25</v>
      </c>
      <c r="AK672" s="16">
        <f>IF( 数据!AK672&lt;=6,(数据!AK672-1)*权重!AA$48,              IF(数据!AK672&lt;=10, 5*权重!AA$48+(数据!AK672-4)*权重!AA$50,                              5*权重!AA$48+4*权重!AA$50+(数据!AK672-10)*权重!AA$52              )  )</f>
        <v>-1.1000000000000001</v>
      </c>
      <c r="AL672" s="16">
        <f>IF( 数据!AL672&lt;=6,(数据!AL672-1)*权重!AB$48,              IF(数据!AL672&lt;=12, 5*权重!AB$48+(数据!AL672-6)*权重!AB$49,                              5*权重!AB$48+6*权重!AB$49+(数据!AL672-12)*权重!AB$51              )
 )</f>
        <v>12.6</v>
      </c>
      <c r="AM672" s="16">
        <f>IF( 数据!AM672&lt;=6,(数据!AM672-1)*权重!AC$48,              IF(数据!AM672&lt;=12, 5*权重!AC$48+(数据!AM672-6)*权重!AC$49,                              5*权重!AC$48+6*权重!AC$49+(数据!AM672-12)*权重!AC$51              )
 )</f>
        <v>8.8666666666666671</v>
      </c>
      <c r="AN672" s="16">
        <f>IF( 数据!AN672&lt;=6,(数据!AN672-1)*权重!AD$48,              IF(数据!AN672&lt;=12, 5*权重!AD$48+(数据!AN672-6)*权重!AD$49,                              5*权重!AD$48+6*权重!AD$49+(数据!AN672-12)*权重!AD$51              )
 )</f>
        <v>72.604166666666671</v>
      </c>
      <c r="AO672" s="16">
        <f>IF( 数据!AO672&lt;=6,(数据!AO672-1)*权重!AE$48,              IF(数据!AO672&lt;=12, 5*权重!AE$48+(数据!AO672-6)*权重!AE$49,                              5*权重!AE$48+6*权重!AE$49+(数据!AO672-12)*权重!AE$51              )
 )</f>
        <v>17.7</v>
      </c>
      <c r="AP672" s="16">
        <f>IF( 数据!AP672&lt;=6,(数据!AP672-1)*权重!AF$48,              IF(数据!AP672&lt;=12, 5*权重!AF$48+(数据!AP672-6)*权重!AF$49,                              5*权重!AF$48+6*权重!AF$49+(数据!AP672-12)*权重!AF$51              )
 )</f>
        <v>14.166666666666666</v>
      </c>
      <c r="AQ672" s="16">
        <f>IF( 数据!AQ672&lt;=6,(数据!AQ672-1)*权重!AG$48,              IF(数据!AQ672&lt;=12, 5*权重!AG$48+(数据!AQ672-6)*权重!AG$49,                              5*权重!AG$48+6*权重!AG$49+(数据!AQ672-12)*权重!AG$51              )
 )</f>
        <v>18.833333333333336</v>
      </c>
      <c r="AR672" s="16">
        <f>IF( 数据!AR672&lt;=6,(数据!AR672-1)*权重!AH$48,              IF(数据!AR672&lt;=12, 5*权重!AH$48+(数据!AR672-6)*权重!AH$49,                              5*权重!AH$48+6*权重!AH$49+(数据!AR672-12)*权重!AH$51              )
 )</f>
        <v>14.566666666666665</v>
      </c>
      <c r="AS672" s="16">
        <f>IF( 数据!AS672&lt;=6,(数据!AS672-1)*权重!AI$48,              IF(数据!AS672&lt;=12, 5*权重!AI$48+(数据!AS672-6)*权重!AI$49,                              5*权重!AI$48+6*权重!AI$49+(数据!AS672-12)*权重!AI$51              )
 )</f>
        <v>7.6000000000000014</v>
      </c>
      <c r="AT672" s="16">
        <f>IF( 数据!AT672&lt;=6,(数据!AT672-1)*权重!AJ$48,              IF(数据!AT672&lt;=12, 5*权重!AJ$48+(数据!AT672-6)*权重!AJ$49,                              5*权重!AJ$48+6*权重!AJ$49+(数据!AT672-12)*权重!AJ$51              )
 )</f>
        <v>76.75</v>
      </c>
      <c r="AU672" s="16">
        <f>IF( 数据!AU672&lt;=6,(数据!AU672-1)*权重!AK$48,              IF(数据!AU672&lt;=12, 5*权重!AK$48+(数据!AU672-6)*权重!AK$49,                              5*权重!AK$48+6*权重!AK$49+(数据!AU672-12)*权重!AK$51              )
 )</f>
        <v>14.799999999999999</v>
      </c>
      <c r="AV672" s="16">
        <f>IF( 数据!AV672&lt;=6,(数据!AV672-1)*权重!AL$48,              IF(数据!AV672&lt;=10, 5*权重!AL$48+(数据!AV672-4)*权重!AL$50,                              5*权重!AL$48+4*权重!AL$50+(数据!AV672-10)*权重!AL$52              )  )</f>
        <v>2.9749999999999996</v>
      </c>
      <c r="AW672" s="16">
        <f>IF( 数据!AW672&lt;=6,(数据!AW672-1)*权重!AM$48,              IF(数据!AW672&lt;=10, 5*权重!AM$48+(数据!AW672-4)*权重!AM$50,                              5*权重!AM$48+4*权重!AM$50+(数据!AW672-10)*权重!AM$52              )  )</f>
        <v>3.45</v>
      </c>
      <c r="AX672" s="16">
        <f>IF( 数据!AX672&lt;=6,(数据!AX672-1)*权重!AN$48,              IF(数据!AX672&lt;=10, 5*权重!AN$48+(数据!AX672-4)*权重!AN$50,                              5*权重!AN$48+4*权重!AN$50+(数据!AX672-10)*权重!AN$52              )  )</f>
        <v>23.75</v>
      </c>
      <c r="AY672" s="8">
        <v>1</v>
      </c>
      <c r="AZ672" s="8">
        <v>1</v>
      </c>
      <c r="BA672" s="8">
        <v>3</v>
      </c>
      <c r="BB672" s="8">
        <v>1</v>
      </c>
      <c r="BC672" s="8">
        <v>1</v>
      </c>
      <c r="BD672" s="8">
        <v>2</v>
      </c>
      <c r="BE672" s="8">
        <v>3</v>
      </c>
      <c r="BF672" s="8">
        <v>1</v>
      </c>
      <c r="BG672" s="8">
        <v>3</v>
      </c>
      <c r="BH672" s="8">
        <v>1</v>
      </c>
      <c r="BI672" s="8">
        <v>3</v>
      </c>
      <c r="BJ672" s="8" t="s">
        <v>26</v>
      </c>
      <c r="BK672" s="8" t="s">
        <v>20</v>
      </c>
      <c r="BL672" s="8">
        <v>13</v>
      </c>
      <c r="BM672" s="8" t="s">
        <v>26</v>
      </c>
      <c r="BN672" s="8"/>
      <c r="BO672" s="8" t="s">
        <v>26</v>
      </c>
      <c r="BP672" s="34">
        <v>46934</v>
      </c>
      <c r="BQ672" s="8" t="s">
        <v>21</v>
      </c>
      <c r="BR672" s="8" t="s">
        <v>156</v>
      </c>
    </row>
    <row r="673" spans="1:70" ht="15.5" thickBot="1" x14ac:dyDescent="0.35">
      <c r="A673" s="8" t="s">
        <v>26</v>
      </c>
      <c r="B673" s="16">
        <f t="shared" si="25"/>
        <v>412.63</v>
      </c>
      <c r="C673" s="8" t="s">
        <v>1036</v>
      </c>
      <c r="D673" s="8" t="s">
        <v>154</v>
      </c>
      <c r="E673" s="33">
        <v>1</v>
      </c>
      <c r="F673" s="8">
        <v>0</v>
      </c>
      <c r="G673" s="8" t="s">
        <v>19</v>
      </c>
      <c r="H673" s="8" t="s">
        <v>315</v>
      </c>
      <c r="I673" s="8">
        <v>22</v>
      </c>
      <c r="J673" s="8">
        <v>135</v>
      </c>
      <c r="K673" s="8">
        <v>155</v>
      </c>
      <c r="L673" s="16">
        <f>IF( 数据!L673&lt;=6,(数据!L673-1)*权重!B$48,              IF(数据!L673&lt;=12, 5*权重!B$48+(数据!L673-6)*权重!B$49,                              5*权重!B$48+6*权重!B$49+(数据!L673-12)*权重!B$51              )
 )</f>
        <v>3.4666666666666668</v>
      </c>
      <c r="M673" s="16">
        <f>IF( 数据!M673&lt;=6,(数据!M673-1)*权重!C$48,              IF(数据!M673&lt;=12, 5*权重!C$48+(数据!M673-6)*权重!C$49,                              5*权重!C$48+6*权重!C$49+(数据!M673-12)*权重!C$51              )
 )</f>
        <v>1.3</v>
      </c>
      <c r="N673" s="16">
        <f>IF( 数据!N673&lt;=6,(数据!N673-1)*权重!D$48,              IF(数据!N673&lt;=12, 5*权重!D$48+(数据!N673-6)*权重!D$49,                              5*权重!D$48+6*权重!D$49+(数据!N673-12)*权重!D$51              )
 )</f>
        <v>-0.28666666666666663</v>
      </c>
      <c r="O673" s="16">
        <f>IF( 数据!O673&lt;=6,(数据!O673-1)*权重!E$48,              IF(数据!O673&lt;=12, 5*权重!E$48+(数据!O673-6)*权重!E$49,                              5*权重!E$48+6*权重!E$49+(数据!O673-12)*权重!E$51              )
 )</f>
        <v>0</v>
      </c>
      <c r="P673" s="16">
        <f>IF( 数据!P673&lt;=6,(数据!P673-1)*权重!F$48,              IF(数据!P673&lt;=12, 5*权重!F$48+(数据!P673-6)*权重!F$49,                              5*权重!F$48+6*权重!F$49+(数据!P673-12)*权重!F$51              )
 )</f>
        <v>-2.3499999999999996</v>
      </c>
      <c r="Q673" s="16">
        <f>IF( 数据!Q673&lt;=6,(数据!Q673-1)*权重!G$48,              IF(数据!Q673&lt;=12, 5*权重!G$48+(数据!Q673-6)*权重!G$49,                              5*权重!G$48+6*权重!G$49+(数据!Q673-12)*权重!G$51              )
 )</f>
        <v>0</v>
      </c>
      <c r="R673" s="16">
        <f>IF( 数据!R673&lt;=6,(数据!R673-1)*权重!H$48,              IF(数据!R673&lt;=12, 5*权重!H$48+(数据!R673-6)*权重!H$49,                              5*权重!H$48+6*权重!H$49+(数据!R673-12)*权重!H$51              )
 )</f>
        <v>0</v>
      </c>
      <c r="S673" s="16">
        <f>IF( 数据!S673&lt;=6,(数据!S673-1)*权重!I$48,              IF(数据!S673&lt;=12, 5*权重!I$48+(数据!S673-6)*权重!I$49,                              5*权重!I$48+6*权重!I$49+(数据!S673-12)*权重!I$51              )
 )</f>
        <v>19.299999999999997</v>
      </c>
      <c r="T673" s="16">
        <f>IF( 数据!T673&lt;=6,(数据!T673-1)*权重!J$48,              IF(数据!T673&lt;=12, 5*权重!J$48+(数据!T673-6)*权重!J$49,                              5*权重!J$48+6*权重!J$49+(数据!T673-12)*权重!J$51              )
 )</f>
        <v>-0.20000000000000018</v>
      </c>
      <c r="U673" s="16">
        <f>IF( 数据!U673&lt;=6,(数据!U673-1)*权重!K$48,              IF(数据!U673&lt;=12, 5*权重!K$48+(数据!U673-6)*权重!K$49,                              5*权重!K$48+6*权重!K$49+(数据!U673-12)*权重!K$51              )
 )</f>
        <v>0</v>
      </c>
      <c r="V673" s="16">
        <f>IF( 数据!V673&lt;=6,(数据!V673-1)*权重!L$48,              IF(数据!V673&lt;=12, 5*权重!L$48+(数据!V673-6)*权重!L$49,                              5*权重!L$48+6*权重!L$49+(数据!V673-12)*权重!L$51              )
 )</f>
        <v>6.0333333333333341</v>
      </c>
      <c r="W673" s="16">
        <f>IF( 数据!W673&lt;=6,(数据!W673-1)*权重!M$48,              IF(数据!W673&lt;=12, 5*权重!M$48+(数据!W673-6)*权重!M$49,                              5*权重!M$48+6*权重!M$49+(数据!W673-12)*权重!M$51              )
 )</f>
        <v>0.76666666666666661</v>
      </c>
      <c r="X673" s="16">
        <f>IF( 数据!X673&lt;=6,(数据!X673-1)*权重!N$48,              IF(数据!X673&lt;=12, 5*权重!N$48+(数据!X673-6)*权重!N$49,                              5*权重!N$48+6*权重!N$49+(数据!X673-12)*权重!N$51              )
 )</f>
        <v>1.7999999999999998</v>
      </c>
      <c r="Y673" s="16">
        <f>IF( 数据!Y673&lt;=6,(数据!Y673-1)*权重!O$48,              IF(数据!Y673&lt;=12, 5*权重!O$48+(数据!Y673-6)*权重!O$49,                              5*权重!O$48+6*权重!O$49+(数据!Y673-12)*权重!O$51              )
 )</f>
        <v>1.5333333333333332</v>
      </c>
      <c r="Z673" s="16">
        <f>IF( 数据!Z673&lt;=6,(数据!Z673-1)*权重!P$48,              IF(数据!Z673&lt;=10, 5*权重!P$48+(数据!Z673-4)*权重!P$50,                              5*权重!P$48+4*权重!P$50+(数据!Z673-10)*权重!P$52              )  )</f>
        <v>-0.72500000000000009</v>
      </c>
      <c r="AA673" s="16">
        <f>IF( 数据!AA673&lt;=6,(数据!AA673-1)*权重!Q$48,              IF(数据!AA673&lt;=12, 5*权重!Q$48+(数据!AA673-6)*权重!Q$49,                              5*权重!Q$48+6*权重!Q$49+(数据!AA673-12)*权重!Q$51              )
 )</f>
        <v>5.3666666666666663</v>
      </c>
      <c r="AB673" s="16">
        <f>IF( 数据!AB673&lt;=6,(数据!AB673-1)*权重!R$48,              IF(数据!AB673&lt;=10, 5*权重!R$48+(数据!AB673-4)*权重!R$50,                              5*权重!R$48+4*权重!R$50+(数据!AB673-10)*权重!R$52              )  )</f>
        <v>56.75</v>
      </c>
      <c r="AC673" s="16">
        <f>IF( 数据!AC673&lt;=6,(数据!AC673-1)*权重!S$48,              IF(数据!AC673&lt;=12, 5*权重!S$48+(数据!AC673-6)*权重!S$49,                              5*权重!S$48+6*权重!S$49+(数据!AC673-12)*权重!S$51              )
 )</f>
        <v>19.5</v>
      </c>
      <c r="AD673" s="16">
        <f>IF( 数据!AD673&lt;=6,(数据!AD673-1)*权重!T$48,              IF(数据!AD673&lt;=12, 5*权重!T$48+(数据!AD673-6)*权重!T$49,                              5*权重!T$48+6*权重!T$49+(数据!AD673-12)*权重!T$51              )
 )</f>
        <v>-0.83333333333333304</v>
      </c>
      <c r="AE673" s="16">
        <f>IF( 数据!AE673&lt;=6,(数据!AE673-1)*权重!U$48,              IF(数据!AE673&lt;=10, 5*权重!U$48+(数据!AE673-4)*权重!U$50,                              5*权重!U$48+4*权重!U$50+(数据!AE673-10)*权重!U$52              )  )</f>
        <v>-2.5999999999999996</v>
      </c>
      <c r="AF673" s="16">
        <f>IF( 数据!AF673&lt;=6,(数据!AF673-1)*权重!V$48,              IF(数据!AF673&lt;=10, 5*权重!V$48+(数据!AF673-4)*权重!V$50,                              5*权重!V$48+4*权重!V$50+(数据!AF673-10)*权重!V$52              )  )</f>
        <v>7.0875000000000004</v>
      </c>
      <c r="AG673" s="16">
        <f>IF( 数据!AG673&lt;=6,(数据!AG673-1)*权重!W$48,              IF(数据!AG673&lt;=12, 5*权重!W$48+(数据!AG673-6)*权重!W$49,                              5*权重!W$48+6*权重!W$49+(数据!AG673-12)*权重!W$51              )
 )</f>
        <v>3.0999999999999996</v>
      </c>
      <c r="AH673" s="16">
        <f>IF( 数据!AH673&lt;=6,(数据!AH673-1)*权重!X$48,              IF(数据!AH673&lt;=10, 5*权重!X$48+(数据!AH673-4)*权重!X$50,                              5*权重!X$48+4*权重!X$50+(数据!AH673-10)*权重!X$52              )  )</f>
        <v>6.25E-2</v>
      </c>
      <c r="AI673" s="16">
        <f>IF( 数据!AI673&lt;=6,(数据!AI673-1)*权重!Y$48,              IF(数据!AI673&lt;=12, 5*权重!Y$48+(数据!AI673-6)*权重!Y$49,                              5*权重!Y$48+6*权重!Y$49+(数据!AI673-12)*权重!Y$51              )
 )</f>
        <v>0</v>
      </c>
      <c r="AJ673" s="16">
        <f>IF( 数据!AJ673&lt;=6,(数据!AJ673-1)*权重!Z$48,              IF(数据!AJ673&lt;=10, 5*权重!Z$48+(数据!AJ673-4)*权重!Z$50,                              5*权重!Z$48+4*权重!Z$50+(数据!AJ673-10)*权重!Z$52              )  )</f>
        <v>9.8375000000000004</v>
      </c>
      <c r="AK673" s="16">
        <f>IF( 数据!AK673&lt;=6,(数据!AK673-1)*权重!AA$48,              IF(数据!AK673&lt;=10, 5*权重!AA$48+(数据!AK673-4)*权重!AA$50,                              5*权重!AA$48+4*权重!AA$50+(数据!AK673-10)*权重!AA$52              )  )</f>
        <v>-1.4500000000000002</v>
      </c>
      <c r="AL673" s="16">
        <f>IF( 数据!AL673&lt;=6,(数据!AL673-1)*权重!AB$48,              IF(数据!AL673&lt;=12, 5*权重!AB$48+(数据!AL673-6)*权重!AB$49,                              5*权重!AB$48+6*权重!AB$49+(数据!AL673-12)*权重!AB$51              )
 )</f>
        <v>12.6</v>
      </c>
      <c r="AM673" s="16">
        <f>IF( 数据!AM673&lt;=6,(数据!AM673-1)*权重!AC$48,              IF(数据!AM673&lt;=12, 5*权重!AC$48+(数据!AM673-6)*权重!AC$49,                              5*权重!AC$48+6*权重!AC$49+(数据!AM673-12)*权重!AC$51              )
 )</f>
        <v>8.3666666666666671</v>
      </c>
      <c r="AN673" s="16">
        <f>IF( 数据!AN673&lt;=6,(数据!AN673-1)*权重!AD$48,              IF(数据!AN673&lt;=12, 5*权重!AD$48+(数据!AN673-6)*权重!AD$49,                              5*权重!AD$48+6*权重!AD$49+(数据!AN673-12)*权重!AD$51              )
 )</f>
        <v>72.604166666666671</v>
      </c>
      <c r="AO673" s="16">
        <f>IF( 数据!AO673&lt;=6,(数据!AO673-1)*权重!AE$48,              IF(数据!AO673&lt;=12, 5*权重!AE$48+(数据!AO673-6)*权重!AE$49,                              5*权重!AE$48+6*权重!AE$49+(数据!AO673-12)*权重!AE$51              )
 )</f>
        <v>17.7</v>
      </c>
      <c r="AP673" s="16">
        <f>IF( 数据!AP673&lt;=6,(数据!AP673-1)*权重!AF$48,              IF(数据!AP673&lt;=12, 5*权重!AF$48+(数据!AP673-6)*权重!AF$49,                              5*权重!AF$48+6*权重!AF$49+(数据!AP673-12)*权重!AF$51              )
 )</f>
        <v>16.399999999999999</v>
      </c>
      <c r="AQ673" s="16">
        <f>IF( 数据!AQ673&lt;=6,(数据!AQ673-1)*权重!AG$48,              IF(数据!AQ673&lt;=12, 5*权重!AG$48+(数据!AQ673-6)*权重!AG$49,                              5*权重!AG$48+6*权重!AG$49+(数据!AQ673-12)*权重!AG$51              )
 )</f>
        <v>19.350000000000001</v>
      </c>
      <c r="AR673" s="16">
        <f>IF( 数据!AR673&lt;=6,(数据!AR673-1)*权重!AH$48,              IF(数据!AR673&lt;=12, 5*权重!AH$48+(数据!AR673-6)*权重!AH$49,                              5*权重!AH$48+6*权重!AH$49+(数据!AR673-12)*权重!AH$51              )
 )</f>
        <v>13.399999999999999</v>
      </c>
      <c r="AS673" s="16">
        <f>IF( 数据!AS673&lt;=6,(数据!AS673-1)*权重!AI$48,              IF(数据!AS673&lt;=12, 5*权重!AI$48+(数据!AS673-6)*权重!AI$49,                              5*权重!AI$48+6*权重!AI$49+(数据!AS673-12)*权重!AI$51              )
 )</f>
        <v>4.416666666666667</v>
      </c>
      <c r="AT673" s="16">
        <f>IF( 数据!AT673&lt;=6,(数据!AT673-1)*权重!AJ$48,              IF(数据!AT673&lt;=12, 5*权重!AJ$48+(数据!AT673-6)*权重!AJ$49,                              5*权重!AJ$48+6*权重!AJ$49+(数据!AT673-12)*权重!AJ$51              )
 )</f>
        <v>81.625</v>
      </c>
      <c r="AU673" s="16">
        <f>IF( 数据!AU673&lt;=6,(数据!AU673-1)*权重!AK$48,              IF(数据!AU673&lt;=12, 5*权重!AK$48+(数据!AU673-6)*权重!AK$49,                              5*权重!AK$48+6*权重!AK$49+(数据!AU673-12)*权重!AK$51              )
 )</f>
        <v>10.833333333333332</v>
      </c>
      <c r="AV673" s="16">
        <f>IF( 数据!AV673&lt;=6,(数据!AV673-1)*权重!AL$48,              IF(数据!AV673&lt;=10, 5*权重!AL$48+(数据!AV673-4)*权重!AL$50,                              5*权重!AL$48+4*权重!AL$50+(数据!AV673-10)*权重!AL$52              )  )</f>
        <v>2.5499999999999998</v>
      </c>
      <c r="AW673" s="16">
        <f>IF( 数据!AW673&lt;=6,(数据!AW673-1)*权重!AM$48,              IF(数据!AW673&lt;=10, 5*权重!AM$48+(数据!AW673-4)*权重!AM$50,                              5*权重!AM$48+4*权重!AM$50+(数据!AW673-10)*权重!AM$52              )  )</f>
        <v>3.8250000000000002</v>
      </c>
      <c r="AX673" s="16">
        <f>IF( 数据!AX673&lt;=6,(数据!AX673-1)*权重!AN$48,              IF(数据!AX673&lt;=10, 5*权重!AN$48+(数据!AX673-4)*权重!AN$50,                              5*权重!AN$48+4*权重!AN$50+(数据!AX673-10)*权重!AN$52              )  )</f>
        <v>21.5</v>
      </c>
      <c r="AY673" s="8">
        <v>3</v>
      </c>
      <c r="AZ673" s="8">
        <v>1</v>
      </c>
      <c r="BA673" s="8">
        <v>1</v>
      </c>
      <c r="BB673" s="8">
        <v>1</v>
      </c>
      <c r="BC673" s="8">
        <v>2</v>
      </c>
      <c r="BD673" s="8">
        <v>3</v>
      </c>
      <c r="BE673" s="8">
        <v>3</v>
      </c>
      <c r="BF673" s="8">
        <v>2</v>
      </c>
      <c r="BG673" s="8">
        <v>2</v>
      </c>
      <c r="BH673" s="8">
        <v>1</v>
      </c>
      <c r="BI673" s="8">
        <v>4</v>
      </c>
      <c r="BJ673" s="8" t="s">
        <v>26</v>
      </c>
      <c r="BK673" s="8" t="s">
        <v>20</v>
      </c>
      <c r="BL673" s="8">
        <v>17</v>
      </c>
      <c r="BM673" s="8" t="s">
        <v>26</v>
      </c>
      <c r="BN673" s="8"/>
      <c r="BO673" s="8">
        <v>4</v>
      </c>
      <c r="BP673" s="34">
        <v>46203</v>
      </c>
      <c r="BQ673" s="8" t="s">
        <v>21</v>
      </c>
      <c r="BR673" s="8" t="s">
        <v>156</v>
      </c>
    </row>
    <row r="674" spans="1:70" ht="15.5" thickBot="1" x14ac:dyDescent="0.35">
      <c r="A674" s="8" t="s">
        <v>26</v>
      </c>
      <c r="B674" s="16">
        <f t="shared" si="25"/>
        <v>403.65583333333342</v>
      </c>
      <c r="C674" s="8" t="s">
        <v>1037</v>
      </c>
      <c r="D674" s="8" t="s">
        <v>154</v>
      </c>
      <c r="E674" s="33">
        <v>1</v>
      </c>
      <c r="F674" s="8">
        <v>0</v>
      </c>
      <c r="G674" s="8" t="s">
        <v>20</v>
      </c>
      <c r="H674" s="8" t="s">
        <v>369</v>
      </c>
      <c r="I674" s="8">
        <v>19</v>
      </c>
      <c r="J674" s="8">
        <v>120</v>
      </c>
      <c r="K674" s="8">
        <v>134</v>
      </c>
      <c r="L674" s="16">
        <f>IF( 数据!L674&lt;=6,(数据!L674-1)*权重!B$48,              IF(数据!L674&lt;=12, 5*权重!B$48+(数据!L674-6)*权重!B$49,                              5*权重!B$48+6*权重!B$49+(数据!L674-12)*权重!B$51              )
 )</f>
        <v>3</v>
      </c>
      <c r="M674" s="16">
        <f>IF( 数据!M674&lt;=6,(数据!M674-1)*权重!C$48,              IF(数据!M674&lt;=12, 5*权重!C$48+(数据!M674-6)*权重!C$49,                              5*权重!C$48+6*权重!C$49+(数据!M674-12)*权重!C$51              )
 )</f>
        <v>1.3333333333333335</v>
      </c>
      <c r="N674" s="16">
        <f>IF( 数据!N674&lt;=6,(数据!N674-1)*权重!D$48,              IF(数据!N674&lt;=12, 5*权重!D$48+(数据!N674-6)*权重!D$49,                              5*权重!D$48+6*权重!D$49+(数据!N674-12)*权重!D$51              )
 )</f>
        <v>-1.4999999999999902E-2</v>
      </c>
      <c r="O674" s="16">
        <f>IF( 数据!O674&lt;=6,(数据!O674-1)*权重!E$48,              IF(数据!O674&lt;=12, 5*权重!E$48+(数据!O674-6)*权重!E$49,                              5*权重!E$48+6*权重!E$49+(数据!O674-12)*权重!E$51              )
 )</f>
        <v>0</v>
      </c>
      <c r="P674" s="16">
        <f>IF( 数据!P674&lt;=6,(数据!P674-1)*权重!F$48,              IF(数据!P674&lt;=12, 5*权重!F$48+(数据!P674-6)*权重!F$49,                              5*权重!F$48+6*权重!F$49+(数据!P674-12)*权重!F$51              )
 )</f>
        <v>-1.9666666666666663</v>
      </c>
      <c r="Q674" s="16">
        <f>IF( 数据!Q674&lt;=6,(数据!Q674-1)*权重!G$48,              IF(数据!Q674&lt;=12, 5*权重!G$48+(数据!Q674-6)*权重!G$49,                              5*权重!G$48+6*权重!G$49+(数据!Q674-12)*权重!G$51              )
 )</f>
        <v>0</v>
      </c>
      <c r="R674" s="16">
        <f>IF( 数据!R674&lt;=6,(数据!R674-1)*权重!H$48,              IF(数据!R674&lt;=12, 5*权重!H$48+(数据!R674-6)*权重!H$49,                              5*权重!H$48+6*权重!H$49+(数据!R674-12)*权重!H$51              )
 )</f>
        <v>0</v>
      </c>
      <c r="S674" s="16">
        <f>IF( 数据!S674&lt;=6,(数据!S674-1)*权重!I$48,              IF(数据!S674&lt;=12, 5*权重!I$48+(数据!S674-6)*权重!I$49,                              5*权重!I$48+6*权重!I$49+(数据!S674-12)*权重!I$51              )
 )</f>
        <v>19.299999999999997</v>
      </c>
      <c r="T674" s="16">
        <f>IF( 数据!T674&lt;=6,(数据!T674-1)*权重!J$48,              IF(数据!T674&lt;=12, 5*权重!J$48+(数据!T674-6)*权重!J$49,                              5*权重!J$48+6*权重!J$49+(数据!T674-12)*权重!J$51              )
 )</f>
        <v>0.41666666666666652</v>
      </c>
      <c r="U674" s="16">
        <f>IF( 数据!U674&lt;=6,(数据!U674-1)*权重!K$48,              IF(数据!U674&lt;=12, 5*权重!K$48+(数据!U674-6)*权重!K$49,                              5*权重!K$48+6*权重!K$49+(数据!U674-12)*权重!K$51              )
 )</f>
        <v>0</v>
      </c>
      <c r="V674" s="16">
        <f>IF( 数据!V674&lt;=6,(数据!V674-1)*权重!L$48,              IF(数据!V674&lt;=12, 5*权重!L$48+(数据!V674-6)*权重!L$49,                              5*权重!L$48+6*权重!L$49+(数据!V674-12)*权重!L$51              )
 )</f>
        <v>5.6666666666666679</v>
      </c>
      <c r="W674" s="16">
        <f>IF( 数据!W674&lt;=6,(数据!W674-1)*权重!M$48,              IF(数据!W674&lt;=12, 5*权重!M$48+(数据!W674-6)*权重!M$49,                              5*权重!M$48+6*权重!M$49+(数据!W674-12)*权重!M$51              )
 )</f>
        <v>0.76666666666666661</v>
      </c>
      <c r="X674" s="16">
        <f>IF( 数据!X674&lt;=6,(数据!X674-1)*权重!N$48,              IF(数据!X674&lt;=12, 5*权重!N$48+(数据!X674-6)*权重!N$49,                              5*权重!N$48+6*权重!N$49+(数据!X674-12)*权重!N$51              )
 )</f>
        <v>2.2999999999999998</v>
      </c>
      <c r="Y674" s="16">
        <f>IF( 数据!Y674&lt;=6,(数据!Y674-1)*权重!O$48,              IF(数据!Y674&lt;=12, 5*权重!O$48+(数据!Y674-6)*权重!O$49,                              5*权重!O$48+6*权重!O$49+(数据!Y674-12)*权重!O$51              )
 )</f>
        <v>1.5333333333333332</v>
      </c>
      <c r="Z674" s="16">
        <f>IF( 数据!Z674&lt;=6,(数据!Z674-1)*权重!P$48,              IF(数据!Z674&lt;=10, 5*权重!P$48+(数据!Z674-4)*权重!P$50,                              5*权重!P$48+4*权重!P$50+(数据!Z674-10)*权重!P$52              )  )</f>
        <v>-0.55000000000000027</v>
      </c>
      <c r="AA674" s="16">
        <f>IF( 数据!AA674&lt;=6,(数据!AA674-1)*权重!Q$48,              IF(数据!AA674&lt;=12, 5*权重!Q$48+(数据!AA674-6)*权重!Q$49,                              5*权重!Q$48+6*权重!Q$49+(数据!AA674-12)*权重!Q$51              )
 )</f>
        <v>5.8</v>
      </c>
      <c r="AB674" s="16">
        <f>IF( 数据!AB674&lt;=6,(数据!AB674-1)*权重!R$48,              IF(数据!AB674&lt;=10, 5*权重!R$48+(数据!AB674-4)*权重!R$50,                              5*权重!R$48+4*权重!R$50+(数据!AB674-10)*权重!R$52              )  )</f>
        <v>56.75</v>
      </c>
      <c r="AC674" s="16">
        <f>IF( 数据!AC674&lt;=6,(数据!AC674-1)*权重!S$48,              IF(数据!AC674&lt;=12, 5*权重!S$48+(数据!AC674-6)*权重!S$49,                              5*权重!S$48+6*权重!S$49+(数据!AC674-12)*权重!S$51              )
 )</f>
        <v>17.25</v>
      </c>
      <c r="AD674" s="16">
        <f>IF( 数据!AD674&lt;=6,(数据!AD674-1)*权重!T$48,              IF(数据!AD674&lt;=12, 5*权重!T$48+(数据!AD674-6)*权重!T$49,                              5*权重!T$48+6*权重!T$49+(数据!AD674-12)*权重!T$51              )
 )</f>
        <v>-6.666666666666643E-2</v>
      </c>
      <c r="AE674" s="16">
        <f>IF( 数据!AE674&lt;=6,(数据!AE674-1)*权重!U$48,              IF(数据!AE674&lt;=10, 5*权重!U$48+(数据!AE674-4)*权重!U$50,                              5*权重!U$48+4*权重!U$50+(数据!AE674-10)*权重!U$52              )  )</f>
        <v>-2.4499999999999993</v>
      </c>
      <c r="AF674" s="16">
        <f>IF( 数据!AF674&lt;=6,(数据!AF674-1)*权重!V$48,              IF(数据!AF674&lt;=10, 5*权重!V$48+(数据!AF674-4)*权重!V$50,                              5*权重!V$48+4*权重!V$50+(数据!AF674-10)*权重!V$52              )  )</f>
        <v>7.0875000000000004</v>
      </c>
      <c r="AG674" s="16">
        <f>IF( 数据!AG674&lt;=6,(数据!AG674-1)*权重!W$48,              IF(数据!AG674&lt;=12, 5*权重!W$48+(数据!AG674-6)*权重!W$49,                              5*权重!W$48+6*权重!W$49+(数据!AG674-12)*权重!W$51              )
 )</f>
        <v>3.75</v>
      </c>
      <c r="AH674" s="16">
        <f>IF( 数据!AH674&lt;=6,(数据!AH674-1)*权重!X$48,              IF(数据!AH674&lt;=10, 5*权重!X$48+(数据!AH674-4)*权重!X$50,                              5*权重!X$48+4*权重!X$50+(数据!AH674-10)*权重!X$52              )  )</f>
        <v>-0.27500000000000002</v>
      </c>
      <c r="AI674" s="16">
        <f>IF( 数据!AI674&lt;=6,(数据!AI674-1)*权重!Y$48,              IF(数据!AI674&lt;=12, 5*权重!Y$48+(数据!AI674-6)*权重!Y$49,                              5*权重!Y$48+6*权重!Y$49+(数据!AI674-12)*权重!Y$51              )
 )</f>
        <v>3.3333333333333354E-2</v>
      </c>
      <c r="AJ674" s="16">
        <f>IF( 数据!AJ674&lt;=6,(数据!AJ674-1)*权重!Z$48,              IF(数据!AJ674&lt;=10, 5*权重!Z$48+(数据!AJ674-4)*权重!Z$50,                              5*权重!Z$48+4*权重!Z$50+(数据!AJ674-10)*权重!Z$52              )  )</f>
        <v>8.6625000000000014</v>
      </c>
      <c r="AK674" s="16">
        <f>IF( 数据!AK674&lt;=6,(数据!AK674-1)*权重!AA$48,              IF(数据!AK674&lt;=10, 5*权重!AA$48+(数据!AK674-4)*权重!AA$50,                              5*权重!AA$48+4*权重!AA$50+(数据!AK674-10)*权重!AA$52              )  )</f>
        <v>-1.4500000000000002</v>
      </c>
      <c r="AL674" s="16">
        <f>IF( 数据!AL674&lt;=6,(数据!AL674-1)*权重!AB$48,              IF(数据!AL674&lt;=12, 5*权重!AB$48+(数据!AL674-6)*权重!AB$49,                              5*权重!AB$48+6*权重!AB$49+(数据!AL674-12)*权重!AB$51              )
 )</f>
        <v>12.6</v>
      </c>
      <c r="AM674" s="16">
        <f>IF( 数据!AM674&lt;=6,(数据!AM674-1)*权重!AC$48,              IF(数据!AM674&lt;=12, 5*权重!AC$48+(数据!AM674-6)*权重!AC$49,                              5*权重!AC$48+6*权重!AC$49+(数据!AM674-12)*权重!AC$51              )
 )</f>
        <v>8.2333333333333343</v>
      </c>
      <c r="AN674" s="16">
        <f>IF( 数据!AN674&lt;=6,(数据!AN674-1)*权重!AD$48,              IF(数据!AN674&lt;=12, 5*权重!AD$48+(数据!AN674-6)*权重!AD$49,                              5*权重!AD$48+6*权重!AD$49+(数据!AN674-12)*权重!AD$51              )
 )</f>
        <v>82.0625</v>
      </c>
      <c r="AO674" s="16">
        <f>IF( 数据!AO674&lt;=6,(数据!AO674-1)*权重!AE$48,              IF(数据!AO674&lt;=12, 5*权重!AE$48+(数据!AO674-6)*权重!AE$49,                              5*权重!AE$48+6*权重!AE$49+(数据!AO674-12)*权重!AE$51              )
 )</f>
        <v>6.9666666666666668</v>
      </c>
      <c r="AP674" s="16">
        <f>IF( 数据!AP674&lt;=6,(数据!AP674-1)*权重!AF$48,              IF(数据!AP674&lt;=12, 5*权重!AF$48+(数据!AP674-6)*权重!AF$49,                              5*权重!AF$48+6*权重!AF$49+(数据!AP674-12)*权重!AF$51              )
 )</f>
        <v>15.433333333333334</v>
      </c>
      <c r="AQ674" s="16">
        <f>IF( 数据!AQ674&lt;=6,(数据!AQ674-1)*权重!AG$48,              IF(数据!AQ674&lt;=12, 5*权重!AG$48+(数据!AQ674-6)*权重!AG$49,                              5*权重!AG$48+6*权重!AG$49+(数据!AQ674-12)*权重!AG$51              )
 )</f>
        <v>18.316666666666666</v>
      </c>
      <c r="AR674" s="16">
        <f>IF( 数据!AR674&lt;=6,(数据!AR674-1)*权重!AH$48,              IF(数据!AR674&lt;=12, 5*权重!AH$48+(数据!AR674-6)*权重!AH$49,                              5*权重!AH$48+6*权重!AH$49+(数据!AR674-12)*权重!AH$51              )
 )</f>
        <v>15.733333333333333</v>
      </c>
      <c r="AS674" s="16">
        <f>IF( 数据!AS674&lt;=6,(数据!AS674-1)*权重!AI$48,              IF(数据!AS674&lt;=12, 5*权重!AI$48+(数据!AS674-6)*权重!AI$49,                              5*权重!AI$48+6*权重!AI$49+(数据!AS674-12)*权重!AI$51              )
 )</f>
        <v>-0.71666666666666656</v>
      </c>
      <c r="AT674" s="16">
        <f>IF( 数据!AT674&lt;=6,(数据!AT674-1)*权重!AJ$48,              IF(数据!AT674&lt;=12, 5*权重!AJ$48+(数据!AT674-6)*权重!AJ$49,                              5*权重!AJ$48+6*权重!AJ$49+(数据!AT674-12)*权重!AJ$51              )
 )</f>
        <v>76.75</v>
      </c>
      <c r="AU674" s="16">
        <f>IF( 数据!AU674&lt;=6,(数据!AU674-1)*权重!AK$48,              IF(数据!AU674&lt;=12, 5*权重!AK$48+(数据!AU674-6)*权重!AK$49,                              5*权重!AK$48+6*权重!AK$49+(数据!AU674-12)*权重!AK$51              )
 )</f>
        <v>14.2</v>
      </c>
      <c r="AV674" s="16">
        <f>IF( 数据!AV674&lt;=6,(数据!AV674-1)*权重!AL$48,              IF(数据!AV674&lt;=10, 5*权重!AL$48+(数据!AV674-4)*权重!AL$50,                              5*权重!AL$48+4*权重!AL$50+(数据!AV674-10)*权重!AL$52              )  )</f>
        <v>2.9749999999999996</v>
      </c>
      <c r="AW674" s="16">
        <f>IF( 数据!AW674&lt;=6,(数据!AW674-1)*权重!AM$48,              IF(数据!AW674&lt;=10, 5*权重!AM$48+(数据!AW674-4)*权重!AM$50,                              5*权重!AM$48+4*权重!AM$50+(数据!AW674-10)*权重!AM$52              )  )</f>
        <v>3.8250000000000002</v>
      </c>
      <c r="AX674" s="16">
        <f>IF( 数据!AX674&lt;=6,(数据!AX674-1)*权重!AN$48,              IF(数据!AX674&lt;=10, 5*权重!AN$48+(数据!AX674-4)*权重!AN$50,                              5*权重!AN$48+4*权重!AN$50+(数据!AX674-10)*权重!AN$52              )  )</f>
        <v>20.399999999999999</v>
      </c>
      <c r="AY674" s="8">
        <v>2</v>
      </c>
      <c r="AZ674" s="8">
        <v>1</v>
      </c>
      <c r="BA674" s="8">
        <v>2</v>
      </c>
      <c r="BB674" s="8">
        <v>1</v>
      </c>
      <c r="BC674" s="8">
        <v>2</v>
      </c>
      <c r="BD674" s="8">
        <v>2</v>
      </c>
      <c r="BE674" s="8">
        <v>2</v>
      </c>
      <c r="BF674" s="8">
        <v>1</v>
      </c>
      <c r="BG674" s="8">
        <v>3</v>
      </c>
      <c r="BH674" s="8">
        <v>2</v>
      </c>
      <c r="BI674" s="8">
        <v>3</v>
      </c>
      <c r="BJ674" s="8" t="s">
        <v>26</v>
      </c>
      <c r="BK674" s="8" t="s">
        <v>20</v>
      </c>
      <c r="BL674" s="8">
        <v>10</v>
      </c>
      <c r="BM674" s="8" t="s">
        <v>26</v>
      </c>
      <c r="BN674" s="8"/>
      <c r="BO674" s="8" t="s">
        <v>26</v>
      </c>
      <c r="BP674" s="34">
        <v>47299</v>
      </c>
      <c r="BQ674" s="8" t="s">
        <v>21</v>
      </c>
      <c r="BR674" s="8" t="s">
        <v>156</v>
      </c>
    </row>
    <row r="675" spans="1:70" ht="15.5" thickBot="1" x14ac:dyDescent="0.35">
      <c r="A675" s="8" t="s">
        <v>26</v>
      </c>
      <c r="B675" s="16">
        <f t="shared" si="25"/>
        <v>423.64833333333337</v>
      </c>
      <c r="C675" s="8" t="s">
        <v>1038</v>
      </c>
      <c r="D675" s="8" t="s">
        <v>154</v>
      </c>
      <c r="E675" s="33">
        <v>1</v>
      </c>
      <c r="F675" s="8">
        <v>0</v>
      </c>
      <c r="G675" s="8" t="s">
        <v>29</v>
      </c>
      <c r="H675" s="8" t="s">
        <v>138</v>
      </c>
      <c r="I675" s="8">
        <v>25</v>
      </c>
      <c r="J675" s="8">
        <v>155</v>
      </c>
      <c r="K675" s="8">
        <v>160</v>
      </c>
      <c r="L675" s="16">
        <f>IF( 数据!L675&lt;=6,(数据!L675-1)*权重!B$48,              IF(数据!L675&lt;=12, 5*权重!B$48+(数据!L675-6)*权重!B$49,                              5*权重!B$48+6*权重!B$49+(数据!L675-12)*权重!B$51              )
 )</f>
        <v>3</v>
      </c>
      <c r="M675" s="16">
        <f>IF( 数据!M675&lt;=6,(数据!M675-1)*权重!C$48,              IF(数据!M675&lt;=12, 5*权重!C$48+(数据!M675-6)*权重!C$49,                              5*权重!C$48+6*权重!C$49+(数据!M675-12)*权重!C$51              )
 )</f>
        <v>0.5</v>
      </c>
      <c r="N675" s="16">
        <f>IF( 数据!N675&lt;=6,(数据!N675-1)*权重!D$48,              IF(数据!N675&lt;=12, 5*权重!D$48+(数据!N675-6)*权重!D$49,                              5*权重!D$48+6*权重!D$49+(数据!N675-12)*权重!D$51              )
 )</f>
        <v>0.64</v>
      </c>
      <c r="O675" s="16">
        <f>IF( 数据!O675&lt;=6,(数据!O675-1)*权重!E$48,              IF(数据!O675&lt;=12, 5*权重!E$48+(数据!O675-6)*权重!E$49,                              5*权重!E$48+6*权重!E$49+(数据!O675-12)*权重!E$51              )
 )</f>
        <v>0</v>
      </c>
      <c r="P675" s="16">
        <f>IF( 数据!P675&lt;=6,(数据!P675-1)*权重!F$48,              IF(数据!P675&lt;=12, 5*权重!F$48+(数据!P675-6)*权重!F$49,                              5*权重!F$48+6*权重!F$49+(数据!P675-12)*权重!F$51              )
 )</f>
        <v>-1.583333333333333</v>
      </c>
      <c r="Q675" s="16">
        <f>IF( 数据!Q675&lt;=6,(数据!Q675-1)*权重!G$48,              IF(数据!Q675&lt;=12, 5*权重!G$48+(数据!Q675-6)*权重!G$49,                              5*权重!G$48+6*权重!G$49+(数据!Q675-12)*权重!G$51              )
 )</f>
        <v>0</v>
      </c>
      <c r="R675" s="16">
        <f>IF( 数据!R675&lt;=6,(数据!R675-1)*权重!H$48,              IF(数据!R675&lt;=12, 5*权重!H$48+(数据!R675-6)*权重!H$49,                              5*权重!H$48+6*权重!H$49+(数据!R675-12)*权重!H$51              )
 )</f>
        <v>0</v>
      </c>
      <c r="S675" s="16">
        <f>IF( 数据!S675&lt;=6,(数据!S675-1)*权重!I$48,              IF(数据!S675&lt;=12, 5*权重!I$48+(数据!S675-6)*权重!I$49,                              5*权重!I$48+6*权重!I$49+(数据!S675-12)*权重!I$51              )
 )</f>
        <v>24.766666666666666</v>
      </c>
      <c r="T675" s="16">
        <f>IF( 数据!T675&lt;=6,(数据!T675-1)*权重!J$48,              IF(数据!T675&lt;=12, 5*权重!J$48+(数据!T675-6)*权重!J$49,                              5*权重!J$48+6*权重!J$49+(数据!T675-12)*权重!J$51              )
 )</f>
        <v>1.0333333333333332</v>
      </c>
      <c r="U675" s="16">
        <f>IF( 数据!U675&lt;=6,(数据!U675-1)*权重!K$48,              IF(数据!U675&lt;=12, 5*权重!K$48+(数据!U675-6)*权重!K$49,                              5*权重!K$48+6*权重!K$49+(数据!U675-12)*权重!K$51              )
 )</f>
        <v>0</v>
      </c>
      <c r="V675" s="16">
        <f>IF( 数据!V675&lt;=6,(数据!V675-1)*权重!L$48,              IF(数据!V675&lt;=12, 5*权重!L$48+(数据!V675-6)*权重!L$49,                              5*权重!L$48+6*权重!L$49+(数据!V675-12)*权重!L$51              )
 )</f>
        <v>9.5</v>
      </c>
      <c r="W675" s="16">
        <f>IF( 数据!W675&lt;=6,(数据!W675-1)*权重!M$48,              IF(数据!W675&lt;=12, 5*权重!M$48+(数据!W675-6)*权重!M$49,                              5*权重!M$48+6*权重!M$49+(数据!W675-12)*权重!M$51              )
 )</f>
        <v>2.0333333333333332</v>
      </c>
      <c r="X675" s="16">
        <f>IF( 数据!X675&lt;=6,(数据!X675-1)*权重!N$48,              IF(数据!X675&lt;=12, 5*权重!N$48+(数据!X675-6)*权重!N$49,                              5*权重!N$48+6*权重!N$49+(数据!X675-12)*权重!N$51              )
 )</f>
        <v>1.7999999999999998</v>
      </c>
      <c r="Y675" s="16">
        <f>IF( 数据!Y675&lt;=6,(数据!Y675-1)*权重!O$48,              IF(数据!Y675&lt;=12, 5*权重!O$48+(数据!Y675-6)*权重!O$49,                              5*权重!O$48+6*权重!O$49+(数据!Y675-12)*权重!O$51              )
 )</f>
        <v>1.7</v>
      </c>
      <c r="Z675" s="16">
        <f>IF( 数据!Z675&lt;=6,(数据!Z675-1)*权重!P$48,              IF(数据!Z675&lt;=10, 5*权重!P$48+(数据!Z675-4)*权重!P$50,                              5*权重!P$48+4*权重!P$50+(数据!Z675-10)*权重!P$52              )  )</f>
        <v>-0.37500000000000022</v>
      </c>
      <c r="AA675" s="16">
        <f>IF( 数据!AA675&lt;=6,(数据!AA675-1)*权重!Q$48,              IF(数据!AA675&lt;=12, 5*权重!Q$48+(数据!AA675-6)*权重!Q$49,                              5*权重!Q$48+6*权重!Q$49+(数据!AA675-12)*权重!Q$51              )
 )</f>
        <v>5.3666666666666663</v>
      </c>
      <c r="AB675" s="16">
        <f>IF( 数据!AB675&lt;=6,(数据!AB675-1)*权重!R$48,              IF(数据!AB675&lt;=10, 5*权重!R$48+(数据!AB675-4)*权重!R$50,                              5*权重!R$48+4*权重!R$50+(数据!AB675-10)*权重!R$52              )  )</f>
        <v>56.75</v>
      </c>
      <c r="AC675" s="16">
        <f>IF( 数据!AC675&lt;=6,(数据!AC675-1)*权重!S$48,              IF(数据!AC675&lt;=12, 5*权重!S$48+(数据!AC675-6)*权重!S$49,                              5*权重!S$48+6*权重!S$49+(数据!AC675-12)*权重!S$51              )
 )</f>
        <v>20.183333333333334</v>
      </c>
      <c r="AD675" s="16">
        <f>IF( 数据!AD675&lt;=6,(数据!AD675-1)*权重!T$48,              IF(数据!AD675&lt;=12, 5*权重!T$48+(数据!AD675-6)*权重!T$49,                              5*权重!T$48+6*权重!T$49+(数据!AD675-12)*权重!T$51              )
 )</f>
        <v>-6.666666666666643E-2</v>
      </c>
      <c r="AE675" s="16">
        <f>IF( 数据!AE675&lt;=6,(数据!AE675-1)*权重!U$48,              IF(数据!AE675&lt;=10, 5*权重!U$48+(数据!AE675-4)*权重!U$50,                              5*权重!U$48+4*权重!U$50+(数据!AE675-10)*权重!U$52              )  )</f>
        <v>-2.7249999999999996</v>
      </c>
      <c r="AF675" s="16">
        <f>IF( 数据!AF675&lt;=6,(数据!AF675-1)*权重!V$48,              IF(数据!AF675&lt;=10, 5*权重!V$48+(数据!AF675-4)*权重!V$50,                              5*权重!V$48+4*权重!V$50+(数据!AF675-10)*权重!V$52              )  )</f>
        <v>5.4</v>
      </c>
      <c r="AG675" s="16">
        <f>IF( 数据!AG675&lt;=6,(数据!AG675-1)*权重!W$48,              IF(数据!AG675&lt;=12, 5*权重!W$48+(数据!AG675-6)*权重!W$49,                              5*权重!W$48+6*权重!W$49+(数据!AG675-12)*权重!W$51              )
 )</f>
        <v>3.3</v>
      </c>
      <c r="AH675" s="16">
        <f>IF( 数据!AH675&lt;=6,(数据!AH675-1)*权重!X$48,              IF(数据!AH675&lt;=10, 5*权重!X$48+(数据!AH675-4)*权重!X$50,                              5*权重!X$48+4*权重!X$50+(数据!AH675-10)*权重!X$52              )  )</f>
        <v>-0.27500000000000002</v>
      </c>
      <c r="AI675" s="16">
        <f>IF( 数据!AI675&lt;=6,(数据!AI675-1)*权重!Y$48,              IF(数据!AI675&lt;=12, 5*权重!Y$48+(数据!AI675-6)*权重!Y$49,                              5*权重!Y$48+6*权重!Y$49+(数据!AI675-12)*权重!Y$51              )
 )</f>
        <v>0.26666666666666666</v>
      </c>
      <c r="AJ675" s="16">
        <f>IF( 数据!AJ675&lt;=6,(数据!AJ675-1)*权重!Z$48,              IF(数据!AJ675&lt;=10, 5*权重!Z$48+(数据!AJ675-4)*权重!Z$50,                              5*权重!Z$48+4*权重!Z$50+(数据!AJ675-10)*权重!Z$52              )  )</f>
        <v>9.8375000000000004</v>
      </c>
      <c r="AK675" s="16">
        <f>IF( 数据!AK675&lt;=6,(数据!AK675-1)*权重!AA$48,              IF(数据!AK675&lt;=10, 5*权重!AA$48+(数据!AK675-4)*权重!AA$50,                              5*权重!AA$48+4*权重!AA$50+(数据!AK675-10)*权重!AA$52              )  )</f>
        <v>-1.625</v>
      </c>
      <c r="AL675" s="16">
        <f>IF( 数据!AL675&lt;=6,(数据!AL675-1)*权重!AB$48,              IF(数据!AL675&lt;=12, 5*权重!AB$48+(数据!AL675-6)*权重!AB$49,                              5*权重!AB$48+6*权重!AB$49+(数据!AL675-12)*权重!AB$51              )
 )</f>
        <v>11.716666666666665</v>
      </c>
      <c r="AM675" s="16">
        <f>IF( 数据!AM675&lt;=6,(数据!AM675-1)*权重!AC$48,              IF(数据!AM675&lt;=12, 5*权重!AC$48+(数据!AM675-6)*权重!AC$49,                              5*权重!AC$48+6*权重!AC$49+(数据!AM675-12)*权重!AC$51              )
 )</f>
        <v>8.8666666666666671</v>
      </c>
      <c r="AN675" s="16">
        <f>IF( 数据!AN675&lt;=6,(数据!AN675-1)*权重!AD$48,              IF(数据!AN675&lt;=12, 5*权重!AD$48+(数据!AN675-6)*权重!AD$49,                              5*权重!AD$48+6*权重!AD$49+(数据!AN675-12)*权重!AD$51              )
 )</f>
        <v>77.333333333333329</v>
      </c>
      <c r="AO675" s="16">
        <f>IF( 数据!AO675&lt;=6,(数据!AO675-1)*权重!AE$48,              IF(数据!AO675&lt;=12, 5*权重!AE$48+(数据!AO675-6)*权重!AE$49,                              5*权重!AE$48+6*权重!AE$49+(数据!AO675-12)*权重!AE$51              )
 )</f>
        <v>6.9666666666666668</v>
      </c>
      <c r="AP675" s="16">
        <f>IF( 数据!AP675&lt;=6,(数据!AP675-1)*权重!AF$48,              IF(数据!AP675&lt;=12, 5*权重!AF$48+(数据!AP675-6)*权重!AF$49,                              5*权重!AF$48+6*权重!AF$49+(数据!AP675-12)*权重!AF$51              )
 )</f>
        <v>17.366666666666667</v>
      </c>
      <c r="AQ675" s="16">
        <f>IF( 数据!AQ675&lt;=6,(数据!AQ675-1)*权重!AG$48,              IF(数据!AQ675&lt;=12, 5*权重!AG$48+(数据!AQ675-6)*权重!AG$49,                              5*权重!AG$48+6*权重!AG$49+(数据!AQ675-12)*权重!AG$51              )
 )</f>
        <v>17.8</v>
      </c>
      <c r="AR675" s="16">
        <f>IF( 数据!AR675&lt;=6,(数据!AR675-1)*权重!AH$48,              IF(数据!AR675&lt;=12, 5*权重!AH$48+(数据!AR675-6)*权重!AH$49,                              5*权重!AH$48+6*权重!AH$49+(数据!AR675-12)*权重!AH$51              )
 )</f>
        <v>15.733333333333333</v>
      </c>
      <c r="AS675" s="16">
        <f>IF( 数据!AS675&lt;=6,(数据!AS675-1)*权重!AI$48,              IF(数据!AS675&lt;=12, 5*权重!AI$48+(数据!AS675-6)*权重!AI$49,                              5*权重!AI$48+6*权重!AI$49+(数据!AS675-12)*权重!AI$51              )
 )</f>
        <v>7.6000000000000014</v>
      </c>
      <c r="AT675" s="16">
        <f>IF( 数据!AT675&lt;=6,(数据!AT675-1)*权重!AJ$48,              IF(数据!AT675&lt;=12, 5*权重!AJ$48+(数据!AT675-6)*权重!AJ$49,                              5*权重!AJ$48+6*权重!AJ$49+(数据!AT675-12)*权重!AJ$51              )
 )</f>
        <v>76.75</v>
      </c>
      <c r="AU675" s="16">
        <f>IF( 数据!AU675&lt;=6,(数据!AU675-1)*权重!AK$48,              IF(数据!AU675&lt;=12, 5*权重!AK$48+(数据!AU675-6)*权重!AK$49,                              5*权重!AK$48+6*权重!AK$49+(数据!AU675-12)*权重!AK$51              )
 )</f>
        <v>13.899999999999999</v>
      </c>
      <c r="AV675" s="16">
        <f>IF( 数据!AV675&lt;=6,(数据!AV675-1)*权重!AL$48,              IF(数据!AV675&lt;=10, 5*权重!AL$48+(数据!AV675-4)*权重!AL$50,                              5*权重!AL$48+4*权重!AL$50+(数据!AV675-10)*权重!AL$52              )  )</f>
        <v>3.8250000000000002</v>
      </c>
      <c r="AW675" s="16">
        <f>IF( 数据!AW675&lt;=6,(数据!AW675-1)*权重!AM$48,              IF(数据!AW675&lt;=10, 5*权重!AM$48+(数据!AW675-4)*权重!AM$50,                              5*权重!AM$48+4*权重!AM$50+(数据!AW675-10)*权重!AM$52              )  )</f>
        <v>3.45</v>
      </c>
      <c r="AX675" s="16">
        <f>IF( 数据!AX675&lt;=6,(数据!AX675-1)*权重!AN$48,              IF(数据!AX675&lt;=10, 5*权重!AN$48+(数据!AX675-4)*权重!AN$50,                              5*权重!AN$48+4*权重!AN$50+(数据!AX675-10)*权重!AN$52              )  )</f>
        <v>22.912499999999998</v>
      </c>
      <c r="AY675" s="8">
        <v>1</v>
      </c>
      <c r="AZ675" s="8">
        <v>1</v>
      </c>
      <c r="BA675" s="8">
        <v>1</v>
      </c>
      <c r="BB675" s="8">
        <v>3</v>
      </c>
      <c r="BC675" s="8">
        <v>1</v>
      </c>
      <c r="BD675" s="8">
        <v>3</v>
      </c>
      <c r="BE675" s="8">
        <v>3</v>
      </c>
      <c r="BF675" s="8">
        <v>4</v>
      </c>
      <c r="BG675" s="8">
        <v>3</v>
      </c>
      <c r="BH675" s="8">
        <v>1</v>
      </c>
      <c r="BI675" s="8">
        <v>2</v>
      </c>
      <c r="BJ675" s="8" t="s">
        <v>26</v>
      </c>
      <c r="BK675" s="8" t="s">
        <v>20</v>
      </c>
      <c r="BL675" s="8">
        <v>14</v>
      </c>
      <c r="BM675" s="8" t="s">
        <v>26</v>
      </c>
      <c r="BN675" s="8"/>
      <c r="BO675" s="8">
        <v>22</v>
      </c>
      <c r="BP675" s="34">
        <v>47299</v>
      </c>
      <c r="BQ675" s="8" t="s">
        <v>21</v>
      </c>
      <c r="BR675" s="8" t="s">
        <v>156</v>
      </c>
    </row>
    <row r="676" spans="1:70" ht="15.5" thickBot="1" x14ac:dyDescent="0.35">
      <c r="A676" s="8" t="s">
        <v>26</v>
      </c>
      <c r="B676" s="16">
        <f t="shared" si="25"/>
        <v>408.64083333333332</v>
      </c>
      <c r="C676" s="8" t="s">
        <v>1039</v>
      </c>
      <c r="D676" s="8" t="s">
        <v>154</v>
      </c>
      <c r="E676" s="33">
        <v>1</v>
      </c>
      <c r="F676" s="8">
        <v>0</v>
      </c>
      <c r="G676" s="8" t="s">
        <v>28</v>
      </c>
      <c r="H676" s="8" t="s">
        <v>430</v>
      </c>
      <c r="I676" s="8">
        <v>23</v>
      </c>
      <c r="J676" s="8">
        <v>127</v>
      </c>
      <c r="K676" s="8">
        <v>148</v>
      </c>
      <c r="L676" s="16">
        <f>IF( 数据!L676&lt;=6,(数据!L676-1)*权重!B$48,              IF(数据!L676&lt;=12, 5*权重!B$48+(数据!L676-6)*权重!B$49,                              5*权重!B$48+6*权重!B$49+(数据!L676-12)*权重!B$51              )
 )</f>
        <v>3.0833333333333335</v>
      </c>
      <c r="M676" s="16">
        <f>IF( 数据!M676&lt;=6,(数据!M676-1)*权重!C$48,              IF(数据!M676&lt;=12, 5*权重!C$48+(数据!M676-6)*权重!C$49,                              5*权重!C$48+6*权重!C$49+(数据!M676-12)*权重!C$51              )
 )</f>
        <v>1.3333333333333335</v>
      </c>
      <c r="N676" s="16">
        <f>IF( 数据!N676&lt;=6,(数据!N676-1)*权重!D$48,              IF(数据!N676&lt;=12, 5*权重!D$48+(数据!N676-6)*权重!D$49,                              5*权重!D$48+6*权重!D$49+(数据!N676-12)*权重!D$51              )
 )</f>
        <v>-0.28666666666666663</v>
      </c>
      <c r="O676" s="16">
        <f>IF( 数据!O676&lt;=6,(数据!O676-1)*权重!E$48,              IF(数据!O676&lt;=12, 5*权重!E$48+(数据!O676-6)*权重!E$49,                              5*权重!E$48+6*权重!E$49+(数据!O676-12)*权重!E$51              )
 )</f>
        <v>0</v>
      </c>
      <c r="P676" s="16">
        <f>IF( 数据!P676&lt;=6,(数据!P676-1)*权重!F$48,              IF(数据!P676&lt;=12, 5*权重!F$48+(数据!P676-6)*权重!F$49,                              5*权重!F$48+6*权重!F$49+(数据!P676-12)*权重!F$51              )
 )</f>
        <v>-3.5166666666666662</v>
      </c>
      <c r="Q676" s="16">
        <f>IF( 数据!Q676&lt;=6,(数据!Q676-1)*权重!G$48,              IF(数据!Q676&lt;=12, 5*权重!G$48+(数据!Q676-6)*权重!G$49,                              5*权重!G$48+6*权重!G$49+(数据!Q676-12)*权重!G$51              )
 )</f>
        <v>0</v>
      </c>
      <c r="R676" s="16">
        <f>IF( 数据!R676&lt;=6,(数据!R676-1)*权重!H$48,              IF(数据!R676&lt;=12, 5*权重!H$48+(数据!R676-6)*权重!H$49,                              5*权重!H$48+6*权重!H$49+(数据!R676-12)*权重!H$51              )
 )</f>
        <v>0</v>
      </c>
      <c r="S676" s="16">
        <f>IF( 数据!S676&lt;=6,(数据!S676-1)*权重!I$48,              IF(数据!S676&lt;=12, 5*权重!I$48+(数据!S676-6)*权重!I$49,                              5*权重!I$48+6*权重!I$49+(数据!S676-12)*权重!I$51              )
 )</f>
        <v>10.6</v>
      </c>
      <c r="T676" s="16">
        <f>IF( 数据!T676&lt;=6,(数据!T676-1)*权重!J$48,              IF(数据!T676&lt;=12, 5*权重!J$48+(数据!T676-6)*权重!J$49,                              5*权重!J$48+6*权重!J$49+(数据!T676-12)*权重!J$51              )
 )</f>
        <v>0.29999999999999982</v>
      </c>
      <c r="U676" s="16">
        <f>IF( 数据!U676&lt;=6,(数据!U676-1)*权重!K$48,              IF(数据!U676&lt;=12, 5*权重!K$48+(数据!U676-6)*权重!K$49,                              5*权重!K$48+6*权重!K$49+(数据!U676-12)*权重!K$51              )
 )</f>
        <v>0</v>
      </c>
      <c r="V676" s="16">
        <f>IF( 数据!V676&lt;=6,(数据!V676-1)*权重!L$48,              IF(数据!V676&lt;=12, 5*权重!L$48+(数据!V676-6)*权重!L$49,                              5*权重!L$48+6*权重!L$49+(数据!V676-12)*权重!L$51              )
 )</f>
        <v>6.0333333333333341</v>
      </c>
      <c r="W676" s="16">
        <f>IF( 数据!W676&lt;=6,(数据!W676-1)*权重!M$48,              IF(数据!W676&lt;=12, 5*权重!M$48+(数据!W676-6)*权重!M$49,                              5*权重!M$48+6*权重!M$49+(数据!W676-12)*权重!M$51              )
 )</f>
        <v>-0.51666666666666661</v>
      </c>
      <c r="X676" s="16">
        <f>IF( 数据!X676&lt;=6,(数据!X676-1)*权重!N$48,              IF(数据!X676&lt;=12, 5*权重!N$48+(数据!X676-6)*权重!N$49,                              5*权重!N$48+6*权重!N$49+(数据!X676-12)*权重!N$51              )
 )</f>
        <v>2.1333333333333333</v>
      </c>
      <c r="Y676" s="16">
        <f>IF( 数据!Y676&lt;=6,(数据!Y676-1)*权重!O$48,              IF(数据!Y676&lt;=12, 5*权重!O$48+(数据!Y676-6)*权重!O$49,                              5*权重!O$48+6*权重!O$49+(数据!Y676-12)*权重!O$51              )
 )</f>
        <v>1.6166666666666667</v>
      </c>
      <c r="Z676" s="16">
        <f>IF( 数据!Z676&lt;=6,(数据!Z676-1)*权重!P$48,              IF(数据!Z676&lt;=10, 5*权重!P$48+(数据!Z676-4)*权重!P$50,                              5*权重!P$48+4*权重!P$50+(数据!Z676-10)*权重!P$52              )  )</f>
        <v>-1.4750000000000001</v>
      </c>
      <c r="AA676" s="16">
        <f>IF( 数据!AA676&lt;=6,(数据!AA676-1)*权重!Q$48,              IF(数据!AA676&lt;=12, 5*权重!Q$48+(数据!AA676-6)*权重!Q$49,                              5*权重!Q$48+6*权重!Q$49+(数据!AA676-12)*权重!Q$51              )
 )</f>
        <v>4.9333333333333327</v>
      </c>
      <c r="AB676" s="16">
        <f>IF( 数据!AB676&lt;=6,(数据!AB676-1)*权重!R$48,              IF(数据!AB676&lt;=10, 5*权重!R$48+(数据!AB676-4)*权重!R$50,                              5*权重!R$48+4*权重!R$50+(数据!AB676-10)*权重!R$52              )  )</f>
        <v>56</v>
      </c>
      <c r="AC676" s="16">
        <f>IF( 数据!AC676&lt;=6,(数据!AC676-1)*权重!S$48,              IF(数据!AC676&lt;=12, 5*权重!S$48+(数据!AC676-6)*权重!S$49,                              5*权重!S$48+6*权重!S$49+(数据!AC676-12)*权重!S$51              )
 )</f>
        <v>19.5</v>
      </c>
      <c r="AD676" s="16">
        <f>IF( 数据!AD676&lt;=6,(数据!AD676-1)*权重!T$48,              IF(数据!AD676&lt;=12, 5*权重!T$48+(数据!AD676-6)*权重!T$49,                              5*权重!T$48+6*权重!T$49+(数据!AD676-12)*权重!T$51              )
 )</f>
        <v>2.2333333333333334</v>
      </c>
      <c r="AE676" s="16">
        <f>IF( 数据!AE676&lt;=6,(数据!AE676-1)*权重!U$48,              IF(数据!AE676&lt;=10, 5*权重!U$48+(数据!AE676-4)*权重!U$50,                              5*权重!U$48+4*权重!U$50+(数据!AE676-10)*权重!U$52              )  )</f>
        <v>-2.46</v>
      </c>
      <c r="AF676" s="16">
        <f>IF( 数据!AF676&lt;=6,(数据!AF676-1)*权重!V$48,              IF(数据!AF676&lt;=10, 5*权重!V$48+(数据!AF676-4)*权重!V$50,                              5*权重!V$48+4*权重!V$50+(数据!AF676-10)*权重!V$52              )  )</f>
        <v>6.8250000000000011</v>
      </c>
      <c r="AG676" s="16">
        <f>IF( 数据!AG676&lt;=6,(数据!AG676-1)*权重!W$48,              IF(数据!AG676&lt;=12, 5*权重!W$48+(数据!AG676-6)*权重!W$49,                              5*权重!W$48+6*权重!W$49+(数据!AG676-12)*权重!W$51              )
 )</f>
        <v>3.75</v>
      </c>
      <c r="AH676" s="16">
        <f>IF( 数据!AH676&lt;=6,(数据!AH676-1)*权重!X$48,              IF(数据!AH676&lt;=10, 5*权重!X$48+(数据!AH676-4)*权重!X$50,                              5*权重!X$48+4*权重!X$50+(数据!AH676-10)*权重!X$52              )  )</f>
        <v>-0.16249999999999998</v>
      </c>
      <c r="AI676" s="16">
        <f>IF( 数据!AI676&lt;=6,(数据!AI676-1)*权重!Y$48,              IF(数据!AI676&lt;=12, 5*权重!Y$48+(数据!AI676-6)*权重!Y$49,                              5*权重!Y$48+6*权重!Y$49+(数据!AI676-12)*权重!Y$51              )
 )</f>
        <v>0.26666666666666666</v>
      </c>
      <c r="AJ676" s="16">
        <f>IF( 数据!AJ676&lt;=6,(数据!AJ676-1)*权重!Z$48,              IF(数据!AJ676&lt;=10, 5*权重!Z$48+(数据!AJ676-4)*权重!Z$50,                              5*权重!Z$48+4*权重!Z$50+(数据!AJ676-10)*权重!Z$52              )  )</f>
        <v>9.25</v>
      </c>
      <c r="AK676" s="16">
        <f>IF( 数据!AK676&lt;=6,(数据!AK676-1)*权重!AA$48,              IF(数据!AK676&lt;=10, 5*权重!AA$48+(数据!AK676-4)*权重!AA$50,                              5*权重!AA$48+4*权重!AA$50+(数据!AK676-10)*权重!AA$52              )  )</f>
        <v>-1.4500000000000002</v>
      </c>
      <c r="AL676" s="16">
        <f>IF( 数据!AL676&lt;=6,(数据!AL676-1)*权重!AB$48,              IF(数据!AL676&lt;=12, 5*权重!AB$48+(数据!AL676-6)*权重!AB$49,                              5*权重!AB$48+6*权重!AB$49+(数据!AL676-12)*权重!AB$51              )
 )</f>
        <v>11.716666666666665</v>
      </c>
      <c r="AM676" s="16">
        <f>IF( 数据!AM676&lt;=6,(数据!AM676-1)*权重!AC$48,              IF(数据!AM676&lt;=12, 5*权重!AC$48+(数据!AM676-6)*权重!AC$49,                              5*权重!AC$48+6*权重!AC$49+(数据!AM676-12)*权重!AC$51              )
 )</f>
        <v>8.5</v>
      </c>
      <c r="AN676" s="16">
        <f>IF( 数据!AN676&lt;=6,(数据!AN676-1)*权重!AD$48,              IF(数据!AN676&lt;=12, 5*权重!AD$48+(数据!AN676-6)*权重!AD$49,                              5*权重!AD$48+6*权重!AD$49+(数据!AN676-12)*权重!AD$51              )
 )</f>
        <v>82.0625</v>
      </c>
      <c r="AO676" s="16">
        <f>IF( 数据!AO676&lt;=6,(数据!AO676-1)*权重!AE$48,              IF(数据!AO676&lt;=12, 5*权重!AE$48+(数据!AO676-6)*权重!AE$49,                              5*权重!AE$48+6*权重!AE$49+(数据!AO676-12)*权重!AE$51              )
 )</f>
        <v>11.116666666666667</v>
      </c>
      <c r="AP676" s="16">
        <f>IF( 数据!AP676&lt;=6,(数据!AP676-1)*权重!AF$48,              IF(数据!AP676&lt;=12, 5*权重!AF$48+(数据!AP676-6)*权重!AF$49,                              5*权重!AF$48+6*权重!AF$49+(数据!AP676-12)*权重!AF$51              )
 )</f>
        <v>14.466666666666667</v>
      </c>
      <c r="AQ676" s="16">
        <f>IF( 数据!AQ676&lt;=6,(数据!AQ676-1)*权重!AG$48,              IF(数据!AQ676&lt;=12, 5*权重!AG$48+(数据!AQ676-6)*权重!AG$49,                              5*权重!AG$48+6*权重!AG$49+(数据!AQ676-12)*权重!AG$51              )
 )</f>
        <v>20.383333333333333</v>
      </c>
      <c r="AR676" s="16">
        <f>IF( 数据!AR676&lt;=6,(数据!AR676-1)*权重!AH$48,              IF(数据!AR676&lt;=12, 5*权重!AH$48+(数据!AR676-6)*权重!AH$49,                              5*权重!AH$48+6*权重!AH$49+(数据!AR676-12)*权重!AH$51              )
 )</f>
        <v>11.716666666666665</v>
      </c>
      <c r="AS676" s="16">
        <f>IF( 数据!AS676&lt;=6,(数据!AS676-1)*权重!AI$48,              IF(数据!AS676&lt;=12, 5*权重!AI$48+(数据!AS676-6)*权重!AI$49,                              5*权重!AI$48+6*权重!AI$49+(数据!AS676-12)*权重!AI$51              )
 )</f>
        <v>5.7000000000000011</v>
      </c>
      <c r="AT676" s="16">
        <f>IF( 数据!AT676&lt;=6,(数据!AT676-1)*权重!AJ$48,              IF(数据!AT676&lt;=12, 5*权重!AJ$48+(数据!AT676-6)*权重!AJ$49,                              5*权重!AJ$48+6*权重!AJ$49+(数据!AT676-12)*权重!AJ$51              )
 )</f>
        <v>81.625</v>
      </c>
      <c r="AU676" s="16">
        <f>IF( 数据!AU676&lt;=6,(数据!AU676-1)*权重!AK$48,              IF(数据!AU676&lt;=12, 5*权重!AK$48+(数据!AU676-6)*权重!AK$49,                              5*权重!AK$48+6*权重!AK$49+(数据!AU676-12)*权重!AK$51              )
 )</f>
        <v>14.499999999999998</v>
      </c>
      <c r="AV676" s="16">
        <f>IF( 数据!AV676&lt;=6,(数据!AV676-1)*权重!AL$48,              IF(数据!AV676&lt;=10, 5*权重!AL$48+(数据!AV676-4)*权重!AL$50,                              5*权重!AL$48+4*权重!AL$50+(数据!AV676-10)*权重!AL$52              )  )</f>
        <v>2.125</v>
      </c>
      <c r="AW676" s="16">
        <f>IF( 数据!AW676&lt;=6,(数据!AW676-1)*权重!AM$48,              IF(数据!AW676&lt;=10, 5*权重!AM$48+(数据!AW676-4)*权重!AM$50,                              5*权重!AM$48+4*权重!AM$50+(数据!AW676-10)*权重!AM$52              )  )</f>
        <v>3.8250000000000002</v>
      </c>
      <c r="AX676" s="16">
        <f>IF( 数据!AX676&lt;=6,(数据!AX676-1)*权重!AN$48,              IF(数据!AX676&lt;=10, 5*权重!AN$48+(数据!AX676-4)*权重!AN$50,                              5*权重!AN$48+4*权重!AN$50+(数据!AX676-10)*权重!AN$52              )  )</f>
        <v>22.912499999999998</v>
      </c>
      <c r="AY676" s="8">
        <v>3</v>
      </c>
      <c r="AZ676" s="8">
        <v>2</v>
      </c>
      <c r="BA676" s="8">
        <v>2</v>
      </c>
      <c r="BB676" s="8">
        <v>2</v>
      </c>
      <c r="BC676" s="8">
        <v>3</v>
      </c>
      <c r="BD676" s="8">
        <v>1</v>
      </c>
      <c r="BE676" s="8">
        <v>3</v>
      </c>
      <c r="BF676" s="8">
        <v>2</v>
      </c>
      <c r="BG676" s="8">
        <v>2</v>
      </c>
      <c r="BH676" s="8">
        <v>3</v>
      </c>
      <c r="BI676" s="8">
        <v>1</v>
      </c>
      <c r="BJ676" s="8" t="s">
        <v>26</v>
      </c>
      <c r="BK676" s="8" t="s">
        <v>20</v>
      </c>
      <c r="BL676" s="8">
        <v>14</v>
      </c>
      <c r="BM676" s="8" t="s">
        <v>26</v>
      </c>
      <c r="BN676" s="8"/>
      <c r="BO676" s="8" t="s">
        <v>26</v>
      </c>
      <c r="BP676" s="34">
        <v>46568</v>
      </c>
      <c r="BQ676" s="8" t="s">
        <v>21</v>
      </c>
      <c r="BR676" s="8" t="s">
        <v>156</v>
      </c>
    </row>
    <row r="677" spans="1:70" ht="15.5" thickBot="1" x14ac:dyDescent="0.35">
      <c r="A677" s="8" t="s">
        <v>26</v>
      </c>
      <c r="B677" s="16">
        <f t="shared" si="25"/>
        <v>280.14916666666664</v>
      </c>
      <c r="C677" s="8" t="s">
        <v>1040</v>
      </c>
      <c r="D677" s="8" t="s">
        <v>154</v>
      </c>
      <c r="E677" s="33">
        <v>1</v>
      </c>
      <c r="F677" s="8">
        <v>0</v>
      </c>
      <c r="G677" s="8" t="s">
        <v>33</v>
      </c>
      <c r="H677" s="8" t="s">
        <v>32</v>
      </c>
      <c r="I677" s="8">
        <v>30</v>
      </c>
      <c r="J677" s="8">
        <v>84</v>
      </c>
      <c r="K677" s="8">
        <v>120</v>
      </c>
      <c r="L677" s="16">
        <f>IF( 数据!L677&lt;=6,(数据!L677-1)*权重!B$48,              IF(数据!L677&lt;=12, 5*权重!B$48+(数据!L677-6)*权重!B$49,                              5*权重!B$48+6*权重!B$49+(数据!L677-12)*权重!B$51              )
 )</f>
        <v>2.0999999999999996</v>
      </c>
      <c r="M677" s="16">
        <f>IF( 数据!M677&lt;=6,(数据!M677-1)*权重!C$48,              IF(数据!M677&lt;=12, 5*权重!C$48+(数据!M677-6)*权重!C$49,                              5*权重!C$48+6*权重!C$49+(数据!M677-12)*权重!C$51              )
 )</f>
        <v>0</v>
      </c>
      <c r="N677" s="16">
        <f>IF( 数据!N677&lt;=6,(数据!N677-1)*权重!D$48,              IF(数据!N677&lt;=12, 5*权重!D$48+(数据!N677-6)*权重!D$49,                              5*权重!D$48+6*权重!D$49+(数据!N677-12)*权重!D$51              )
 )</f>
        <v>0.32</v>
      </c>
      <c r="O677" s="16">
        <f>IF( 数据!O677&lt;=6,(数据!O677-1)*权重!E$48,              IF(数据!O677&lt;=12, 5*权重!E$48+(数据!O677-6)*权重!E$49,                              5*权重!E$48+6*权重!E$49+(数据!O677-12)*权重!E$51              )
 )</f>
        <v>0</v>
      </c>
      <c r="P677" s="16">
        <f>IF( 数据!P677&lt;=6,(数据!P677-1)*权重!F$48,              IF(数据!P677&lt;=12, 5*权重!F$48+(数据!P677-6)*权重!F$49,                              5*权重!F$48+6*权重!F$49+(数据!P677-12)*权重!F$51              )
 )</f>
        <v>-3.5999999999999996</v>
      </c>
      <c r="Q677" s="16">
        <f>IF( 数据!Q677&lt;=6,(数据!Q677-1)*权重!G$48,              IF(数据!Q677&lt;=12, 5*权重!G$48+(数据!Q677-6)*权重!G$49,                              5*权重!G$48+6*权重!G$49+(数据!Q677-12)*权重!G$51              )
 )</f>
        <v>0</v>
      </c>
      <c r="R677" s="16">
        <f>IF( 数据!R677&lt;=6,(数据!R677-1)*权重!H$48,              IF(数据!R677&lt;=12, 5*权重!H$48+(数据!R677-6)*权重!H$49,                              5*权重!H$48+6*权重!H$49+(数据!R677-12)*权重!H$51              )
 )</f>
        <v>0</v>
      </c>
      <c r="S677" s="16">
        <f>IF( 数据!S677&lt;=6,(数据!S677-1)*权重!I$48,              IF(数据!S677&lt;=12, 5*权重!I$48+(数据!S677-6)*权重!I$49,                              5*权重!I$48+6*权重!I$49+(数据!S677-12)*权重!I$51              )
 )</f>
        <v>1.2</v>
      </c>
      <c r="T677" s="16">
        <f>IF( 数据!T677&lt;=6,(数据!T677-1)*权重!J$48,              IF(数据!T677&lt;=12, 5*权重!J$48+(数据!T677-6)*权重!J$49,                              5*权重!J$48+6*权重!J$49+(数据!T677-12)*权重!J$51              )
 )</f>
        <v>2.0999999999999996</v>
      </c>
      <c r="U677" s="16">
        <f>IF( 数据!U677&lt;=6,(数据!U677-1)*权重!K$48,              IF(数据!U677&lt;=12, 5*权重!K$48+(数据!U677-6)*权重!K$49,                              5*权重!K$48+6*权重!K$49+(数据!U677-12)*权重!K$51              )
 )</f>
        <v>0</v>
      </c>
      <c r="V677" s="16">
        <f>IF( 数据!V677&lt;=6,(数据!V677-1)*权重!L$48,              IF(数据!V677&lt;=12, 5*权重!L$48+(数据!V677-6)*权重!L$49,                              5*权重!L$48+6*权重!L$49+(数据!V677-12)*权重!L$51              )
 )</f>
        <v>1.06</v>
      </c>
      <c r="W677" s="16">
        <f>IF( 数据!W677&lt;=6,(数据!W677-1)*权重!M$48,              IF(数据!W677&lt;=12, 5*权重!M$48+(数据!W677-6)*权重!M$49,                              5*权重!M$48+6*权重!M$49+(数据!W677-12)*权重!M$51              )
 )</f>
        <v>-0.6</v>
      </c>
      <c r="X677" s="16">
        <f>IF( 数据!X677&lt;=6,(数据!X677-1)*权重!N$48,              IF(数据!X677&lt;=12, 5*权重!N$48+(数据!X677-6)*权重!N$49,                              5*权重!N$48+6*权重!N$49+(数据!X677-12)*权重!N$51              )
 )</f>
        <v>0.45999999999999996</v>
      </c>
      <c r="Y677" s="16">
        <f>IF( 数据!Y677&lt;=6,(数据!Y677-1)*权重!O$48,              IF(数据!Y677&lt;=12, 5*权重!O$48+(数据!Y677-6)*权重!O$49,                              5*权重!O$48+6*权重!O$49+(数据!Y677-12)*权重!O$51              )
 )</f>
        <v>0.24</v>
      </c>
      <c r="Z677" s="16">
        <f>IF( 数据!Z677&lt;=6,(数据!Z677-1)*权重!P$48,              IF(数据!Z677&lt;=10, 5*权重!P$48+(数据!Z677-4)*权重!P$50,                              5*权重!P$48+4*权重!P$50+(数据!Z677-10)*权重!P$52              )  )</f>
        <v>-0.22000000000000003</v>
      </c>
      <c r="AA677" s="16">
        <f>IF( 数据!AA677&lt;=6,(数据!AA677-1)*权重!Q$48,              IF(数据!AA677&lt;=12, 5*权重!Q$48+(数据!AA677-6)*权重!Q$49,                              5*权重!Q$48+6*权重!Q$49+(数据!AA677-12)*权重!Q$51              )
 )</f>
        <v>7.1</v>
      </c>
      <c r="AB677" s="16">
        <f>IF( 数据!AB677&lt;=6,(数据!AB677-1)*权重!R$48,              IF(数据!AB677&lt;=10, 5*权重!R$48+(数据!AB677-4)*权重!R$50,                              5*权重!R$48+4*权重!R$50+(数据!AB677-10)*权重!R$52              )  )</f>
        <v>54.5</v>
      </c>
      <c r="AC677" s="16">
        <f>IF( 数据!AC677&lt;=6,(数据!AC677-1)*权重!S$48,              IF(数据!AC677&lt;=12, 5*权重!S$48+(数据!AC677-6)*权重!S$49,                              5*权重!S$48+6*权重!S$49+(数据!AC677-12)*权重!S$51              )
 )</f>
        <v>15</v>
      </c>
      <c r="AD677" s="16">
        <f>IF( 数据!AD677&lt;=6,(数据!AD677-1)*权重!T$48,              IF(数据!AD677&lt;=12, 5*权重!T$48+(数据!AD677-6)*权重!T$49,                              5*权重!T$48+6*权重!T$49+(数据!AD677-12)*权重!T$51              )
 )</f>
        <v>3</v>
      </c>
      <c r="AE677" s="16">
        <f>IF( 数据!AE677&lt;=6,(数据!AE677-1)*权重!U$48,              IF(数据!AE677&lt;=10, 5*权重!U$48+(数据!AE677-4)*权重!U$50,                              5*权重!U$48+4*权重!U$50+(数据!AE677-10)*权重!U$52              )  )</f>
        <v>-2.7249999999999996</v>
      </c>
      <c r="AF677" s="16">
        <f>IF( 数据!AF677&lt;=6,(数据!AF677-1)*权重!V$48,              IF(数据!AF677&lt;=10, 5*权重!V$48+(数据!AF677-4)*权重!V$50,                              5*权重!V$48+4*权重!V$50+(数据!AF677-10)*权重!V$52              )  )</f>
        <v>5.4</v>
      </c>
      <c r="AG677" s="16">
        <f>IF( 数据!AG677&lt;=6,(数据!AG677-1)*权重!W$48,              IF(数据!AG677&lt;=12, 5*权重!W$48+(数据!AG677-6)*权重!W$49,                              5*权重!W$48+6*权重!W$49+(数据!AG677-12)*权重!W$51              )
 )</f>
        <v>6.35</v>
      </c>
      <c r="AH677" s="16">
        <f>IF( 数据!AH677&lt;=6,(数据!AH677-1)*权重!X$48,              IF(数据!AH677&lt;=10, 5*权重!X$48+(数据!AH677-4)*权重!X$50,                              5*权重!X$48+4*权重!X$50+(数据!AH677-10)*权重!X$52              )  )</f>
        <v>-0.38750000000000001</v>
      </c>
      <c r="AI677" s="16">
        <f>IF( 数据!AI677&lt;=6,(数据!AI677-1)*权重!Y$48,              IF(数据!AI677&lt;=12, 5*权重!Y$48+(数据!AI677-6)*权重!Y$49,                              5*权重!Y$48+6*权重!Y$49+(数据!AI677-12)*权重!Y$51              )
 )</f>
        <v>0</v>
      </c>
      <c r="AJ677" s="16">
        <f>IF( 数据!AJ677&lt;=6,(数据!AJ677-1)*权重!Z$48,              IF(数据!AJ677&lt;=10, 5*权重!Z$48+(数据!AJ677-4)*权重!Z$50,                              5*权重!Z$48+4*权重!Z$50+(数据!AJ677-10)*权重!Z$52              )  )</f>
        <v>8.0750000000000011</v>
      </c>
      <c r="AK677" s="16">
        <f>IF( 数据!AK677&lt;=6,(数据!AK677-1)*权重!AA$48,              IF(数据!AK677&lt;=10, 5*权重!AA$48+(数据!AK677-4)*权重!AA$50,                              5*权重!AA$48+4*权重!AA$50+(数据!AK677-10)*权重!AA$52              )  )</f>
        <v>-1.625</v>
      </c>
      <c r="AL677" s="16">
        <f>IF( 数据!AL677&lt;=6,(数据!AL677-1)*权重!AB$48,              IF(数据!AL677&lt;=12, 5*权重!AB$48+(数据!AL677-6)*权重!AB$49,                              5*权重!AB$48+6*权重!AB$49+(数据!AL677-12)*权重!AB$51              )
 )</f>
        <v>8.1833333333333336</v>
      </c>
      <c r="AM677" s="16">
        <f>IF( 数据!AM677&lt;=6,(数据!AM677-1)*权重!AC$48,              IF(数据!AM677&lt;=12, 5*权重!AC$48+(数据!AM677-6)*权重!AC$49,                              5*权重!AC$48+6*权重!AC$49+(数据!AM677-12)*权重!AC$51              )
 )</f>
        <v>7.8333333333333339</v>
      </c>
      <c r="AN677" s="16">
        <f>IF( 数据!AN677&lt;=6,(数据!AN677-1)*权重!AD$48,              IF(数据!AN677&lt;=12, 5*权重!AD$48+(数据!AN677-6)*权重!AD$49,                              5*权重!AD$48+6*权重!AD$49+(数据!AN677-12)*权重!AD$51              )
 )</f>
        <v>31.833333333333332</v>
      </c>
      <c r="AO677" s="16">
        <f>IF( 数据!AO677&lt;=6,(数据!AO677-1)*权重!AE$48,              IF(数据!AO677&lt;=12, 5*权重!AE$48+(数据!AO677-6)*权重!AE$49,                              5*权重!AE$48+6*权重!AE$49+(数据!AO677-12)*权重!AE$51              )
 )</f>
        <v>17.7</v>
      </c>
      <c r="AP677" s="16">
        <f>IF( 数据!AP677&lt;=6,(数据!AP677-1)*权重!AF$48,              IF(数据!AP677&lt;=12, 5*权重!AF$48+(数据!AP677-6)*权重!AF$49,                              5*权重!AF$48+6*权重!AF$49+(数据!AP677-12)*权重!AF$51              )
 )</f>
        <v>19.3</v>
      </c>
      <c r="AQ677" s="16">
        <f>IF( 数据!AQ677&lt;=6,(数据!AQ677-1)*权重!AG$48,              IF(数据!AQ677&lt;=12, 5*权重!AG$48+(数据!AQ677-6)*权重!AG$49,                              5*权重!AG$48+6*权重!AG$49+(数据!AQ677-12)*权重!AG$51              )
 )</f>
        <v>16.966666666666669</v>
      </c>
      <c r="AR677" s="16">
        <f>IF( 数据!AR677&lt;=6,(数据!AR677-1)*权重!AH$48,              IF(数据!AR677&lt;=12, 5*权重!AH$48+(数据!AR677-6)*权重!AH$49,                              5*权重!AH$48+6*权重!AH$49+(数据!AR677-12)*权重!AH$51              )
 )</f>
        <v>15.733333333333333</v>
      </c>
      <c r="AS677" s="16">
        <f>IF( 数据!AS677&lt;=6,(数据!AS677-1)*权重!AI$48,              IF(数据!AS677&lt;=12, 5*权重!AI$48+(数据!AS677-6)*权重!AI$49,                              5*权重!AI$48+6*权重!AI$49+(数据!AS677-12)*权重!AI$51              )
 )</f>
        <v>8.5500000000000007</v>
      </c>
      <c r="AT677" s="16">
        <f>IF( 数据!AT677&lt;=6,(数据!AT677-1)*权重!AJ$48,              IF(数据!AT677&lt;=12, 5*权重!AJ$48+(数据!AT677-6)*权重!AJ$49,                              5*权重!AJ$48+6*权重!AJ$49+(数据!AT677-12)*权重!AJ$51              )
 )</f>
        <v>29.625000000000004</v>
      </c>
      <c r="AU677" s="16">
        <f>IF( 数据!AU677&lt;=6,(数据!AU677-1)*权重!AK$48,              IF(数据!AU677&lt;=12, 5*权重!AK$48+(数据!AU677-6)*权重!AK$49,                              5*权重!AK$48+6*权重!AK$49+(数据!AU677-12)*权重!AK$51              )
 )</f>
        <v>7.7666666666666666</v>
      </c>
      <c r="AV677" s="16">
        <f>IF( 数据!AV677&lt;=6,(数据!AV677-1)*权重!AL$48,              IF(数据!AV677&lt;=10, 5*权重!AL$48+(数据!AV677-4)*权重!AL$50,                              5*权重!AL$48+4*权重!AL$50+(数据!AV677-10)*权重!AL$52              )  )</f>
        <v>1.4</v>
      </c>
      <c r="AW677" s="16">
        <f>IF( 数据!AW677&lt;=6,(数据!AW677-1)*权重!AM$48,              IF(数据!AW677&lt;=10, 5*权重!AM$48+(数据!AW677-4)*权重!AM$50,                              5*权重!AM$48+4*权重!AM$50+(数据!AW677-10)*权重!AM$52              )  )</f>
        <v>2.95</v>
      </c>
      <c r="AX677" s="16">
        <f>IF( 数据!AX677&lt;=6,(数据!AX677-1)*权重!AN$48,              IF(数据!AX677&lt;=10, 5*权重!AN$48+(数据!AX677-4)*权重!AN$50,                              5*权重!AN$48+4*权重!AN$50+(数据!AX677-10)*权重!AN$52              )  )</f>
        <v>14.559999999999999</v>
      </c>
      <c r="AY677" s="8">
        <v>11</v>
      </c>
      <c r="AZ677" s="8">
        <v>14</v>
      </c>
      <c r="BA677" s="8">
        <v>11</v>
      </c>
      <c r="BB677" s="8">
        <v>8</v>
      </c>
      <c r="BC677" s="8">
        <v>13</v>
      </c>
      <c r="BD677" s="8">
        <v>8</v>
      </c>
      <c r="BE677" s="8">
        <v>12</v>
      </c>
      <c r="BF677" s="8">
        <v>9</v>
      </c>
      <c r="BG677" s="8">
        <v>10</v>
      </c>
      <c r="BH677" s="8">
        <v>9</v>
      </c>
      <c r="BI677" s="8">
        <v>14</v>
      </c>
      <c r="BJ677" s="8" t="s">
        <v>26</v>
      </c>
      <c r="BK677" s="8" t="s">
        <v>20</v>
      </c>
      <c r="BL677" s="8">
        <v>12</v>
      </c>
      <c r="BM677" s="8" t="s">
        <v>26</v>
      </c>
      <c r="BN677" s="8"/>
      <c r="BO677" s="8">
        <v>1</v>
      </c>
      <c r="BP677" s="34">
        <v>46568</v>
      </c>
      <c r="BQ677" s="8" t="s">
        <v>21</v>
      </c>
      <c r="BR677" s="8" t="s">
        <v>156</v>
      </c>
    </row>
    <row r="678" spans="1:70" x14ac:dyDescent="0.3">
      <c r="A678" s="48" t="s">
        <v>1041</v>
      </c>
    </row>
    <row r="679" spans="1:70" ht="14.5" thickBot="1" x14ac:dyDescent="0.35">
      <c r="A679" s="7" t="s">
        <v>0</v>
      </c>
      <c r="B679" s="7"/>
      <c r="C679" s="7" t="s">
        <v>2</v>
      </c>
      <c r="D679" s="7" t="s">
        <v>3</v>
      </c>
      <c r="E679" s="7"/>
      <c r="F679" s="7" t="s">
        <v>14</v>
      </c>
      <c r="G679" s="7" t="s">
        <v>12</v>
      </c>
      <c r="H679" s="7" t="s">
        <v>1</v>
      </c>
      <c r="I679" s="7" t="s">
        <v>4</v>
      </c>
      <c r="J679" s="7" t="s">
        <v>5</v>
      </c>
      <c r="K679" s="7" t="s">
        <v>329</v>
      </c>
      <c r="L679" s="7" t="s">
        <v>34</v>
      </c>
      <c r="M679" s="7" t="s">
        <v>35</v>
      </c>
      <c r="N679" s="7" t="s">
        <v>36</v>
      </c>
      <c r="O679" s="7" t="s">
        <v>37</v>
      </c>
      <c r="P679" s="7" t="s">
        <v>38</v>
      </c>
      <c r="Q679" s="7" t="s">
        <v>39</v>
      </c>
      <c r="R679" s="7" t="s">
        <v>40</v>
      </c>
      <c r="S679" s="7" t="s">
        <v>9</v>
      </c>
      <c r="T679" s="7" t="s">
        <v>41</v>
      </c>
      <c r="U679" s="7" t="s">
        <v>42</v>
      </c>
      <c r="V679" s="7" t="s">
        <v>43</v>
      </c>
      <c r="W679" s="7" t="s">
        <v>44</v>
      </c>
      <c r="X679" s="7" t="s">
        <v>45</v>
      </c>
      <c r="Y679" s="7" t="s">
        <v>46</v>
      </c>
      <c r="Z679" s="7" t="s">
        <v>47</v>
      </c>
      <c r="AA679" s="7" t="s">
        <v>1</v>
      </c>
      <c r="AB679" s="7" t="s">
        <v>10</v>
      </c>
      <c r="AC679" s="7" t="s">
        <v>48</v>
      </c>
      <c r="AD679" s="7" t="s">
        <v>49</v>
      </c>
      <c r="AE679" s="7" t="s">
        <v>50</v>
      </c>
      <c r="AF679" s="7" t="s">
        <v>51</v>
      </c>
      <c r="AG679" s="7" t="s">
        <v>52</v>
      </c>
      <c r="AH679" s="7" t="s">
        <v>53</v>
      </c>
      <c r="AI679" s="7" t="s">
        <v>54</v>
      </c>
      <c r="AJ679" s="7" t="s">
        <v>55</v>
      </c>
      <c r="AK679" s="7" t="s">
        <v>56</v>
      </c>
      <c r="AL679" s="7" t="s">
        <v>57</v>
      </c>
      <c r="AM679" s="7" t="s">
        <v>58</v>
      </c>
      <c r="AN679" s="7" t="s">
        <v>7</v>
      </c>
      <c r="AO679" s="7" t="s">
        <v>8</v>
      </c>
      <c r="AP679" s="7" t="s">
        <v>59</v>
      </c>
      <c r="AQ679" s="7" t="s">
        <v>60</v>
      </c>
      <c r="AR679" s="7" t="s">
        <v>61</v>
      </c>
      <c r="AS679" s="7" t="s">
        <v>62</v>
      </c>
      <c r="AT679" s="7" t="s">
        <v>6</v>
      </c>
      <c r="AU679" s="7" t="s">
        <v>63</v>
      </c>
      <c r="AV679" s="7" t="s">
        <v>213</v>
      </c>
      <c r="AW679" s="7" t="s">
        <v>214</v>
      </c>
      <c r="AX679" s="7" t="s">
        <v>215</v>
      </c>
      <c r="AY679" s="7" t="s">
        <v>140</v>
      </c>
      <c r="AZ679" s="7" t="s">
        <v>141</v>
      </c>
      <c r="BA679" s="7" t="s">
        <v>142</v>
      </c>
      <c r="BB679" s="7" t="s">
        <v>143</v>
      </c>
      <c r="BC679" s="7" t="s">
        <v>144</v>
      </c>
      <c r="BD679" s="7" t="s">
        <v>145</v>
      </c>
      <c r="BE679" s="7" t="s">
        <v>146</v>
      </c>
      <c r="BF679" s="7" t="s">
        <v>147</v>
      </c>
      <c r="BG679" s="7" t="s">
        <v>148</v>
      </c>
      <c r="BH679" s="7" t="s">
        <v>149</v>
      </c>
      <c r="BI679" s="7" t="s">
        <v>150</v>
      </c>
      <c r="BJ679" s="7" t="s">
        <v>18</v>
      </c>
      <c r="BK679" s="7" t="s">
        <v>16</v>
      </c>
      <c r="BL679" s="7" t="s">
        <v>11</v>
      </c>
      <c r="BM679" s="7" t="s">
        <v>13</v>
      </c>
      <c r="BN679" s="7" t="s">
        <v>17</v>
      </c>
      <c r="BO679" s="7" t="s">
        <v>151</v>
      </c>
      <c r="BP679" s="7" t="s">
        <v>15</v>
      </c>
      <c r="BQ679" s="7" t="s">
        <v>152</v>
      </c>
      <c r="BR679" s="7" t="s">
        <v>153</v>
      </c>
    </row>
    <row r="680" spans="1:70" ht="15.5" thickBot="1" x14ac:dyDescent="0.35">
      <c r="A680" s="8" t="s">
        <v>26</v>
      </c>
      <c r="B680" s="16">
        <f t="shared" ref="B680:B704" si="26">SUM(L680:AX680)</f>
        <v>404.04916666666662</v>
      </c>
      <c r="C680" s="8" t="s">
        <v>1042</v>
      </c>
      <c r="D680" s="8" t="s">
        <v>154</v>
      </c>
      <c r="E680" s="33">
        <v>1</v>
      </c>
      <c r="F680" s="8">
        <v>0</v>
      </c>
      <c r="G680" s="8" t="s">
        <v>22</v>
      </c>
      <c r="H680" s="8" t="s">
        <v>32</v>
      </c>
      <c r="I680" s="8">
        <v>27</v>
      </c>
      <c r="J680" s="8">
        <v>162</v>
      </c>
      <c r="K680" s="8">
        <v>165</v>
      </c>
      <c r="L680" s="16">
        <f>IF( 数据!L680&lt;=6,(数据!L680-1)*权重!B$48,              IF(数据!L680&lt;=12, 5*权重!B$48+(数据!L680-6)*权重!B$49,                              5*权重!B$48+6*权重!B$49+(数据!L680-12)*权重!B$51              )
 )</f>
        <v>3.0833333333333335</v>
      </c>
      <c r="M680" s="16">
        <f>IF( 数据!M680&lt;=6,(数据!M680-1)*权重!C$48,              IF(数据!M680&lt;=12, 5*权重!C$48+(数据!M680-6)*权重!C$49,                              5*权重!C$48+6*权重!C$49+(数据!M680-12)*权重!C$51              )
 )</f>
        <v>0.57999999999999996</v>
      </c>
      <c r="N680" s="16">
        <f>IF( 数据!N680&lt;=6,(数据!N680-1)*权重!D$48,              IF(数据!N680&lt;=12, 5*权重!D$48+(数据!N680-6)*权重!D$49,                              5*权重!D$48+6*权重!D$49+(数据!N680-12)*权重!D$51              )
 )</f>
        <v>0</v>
      </c>
      <c r="O680" s="16">
        <f>IF( 数据!O680&lt;=6,(数据!O680-1)*权重!E$48,              IF(数据!O680&lt;=12, 5*权重!E$48+(数据!O680-6)*权重!E$49,                              5*权重!E$48+6*权重!E$49+(数据!O680-12)*权重!E$51              )
 )</f>
        <v>0</v>
      </c>
      <c r="P680" s="16">
        <f>IF( 数据!P680&lt;=6,(数据!P680-1)*权重!F$48,              IF(数据!P680&lt;=12, 5*权重!F$48+(数据!P680-6)*权重!F$49,                              5*权重!F$48+6*权重!F$49+(数据!P680-12)*权重!F$51              )
 )</f>
        <v>-3.5333333333333328</v>
      </c>
      <c r="Q680" s="16">
        <f>IF( 数据!Q680&lt;=6,(数据!Q680-1)*权重!G$48,              IF(数据!Q680&lt;=12, 5*权重!G$48+(数据!Q680-6)*权重!G$49,                              5*权重!G$48+6*权重!G$49+(数据!Q680-12)*权重!G$51              )
 )</f>
        <v>0</v>
      </c>
      <c r="R680" s="16">
        <f>IF( 数据!R680&lt;=6,(数据!R680-1)*权重!H$48,              IF(数据!R680&lt;=12, 5*权重!H$48+(数据!R680-6)*权重!H$49,                              5*权重!H$48+6*权重!H$49+(数据!R680-12)*权重!H$51              )
 )</f>
        <v>0</v>
      </c>
      <c r="S680" s="16">
        <f>IF( 数据!S680&lt;=6,(数据!S680-1)*权重!I$48,              IF(数据!S680&lt;=12, 5*权重!I$48+(数据!S680-6)*权重!I$49,                              5*权重!I$48+6*权重!I$49+(数据!S680-12)*权重!I$51              )
 )</f>
        <v>7.5333333333333332</v>
      </c>
      <c r="T680" s="16">
        <f>IF( 数据!T680&lt;=6,(数据!T680-1)*权重!J$48,              IF(数据!T680&lt;=12, 5*权重!J$48+(数据!T680-6)*权重!J$49,                              5*权重!J$48+6*权重!J$49+(数据!T680-12)*权重!J$51              )
 )</f>
        <v>3.5</v>
      </c>
      <c r="U680" s="16">
        <f>IF( 数据!U680&lt;=6,(数据!U680-1)*权重!K$48,              IF(数据!U680&lt;=12, 5*权重!K$48+(数据!U680-6)*权重!K$49,                              5*权重!K$48+6*权重!K$49+(数据!U680-12)*权重!K$51              )
 )</f>
        <v>0</v>
      </c>
      <c r="V680" s="16">
        <f>IF( 数据!V680&lt;=6,(数据!V680-1)*权重!L$48,              IF(数据!V680&lt;=12, 5*权重!L$48+(数据!V680-6)*权重!L$49,                              5*权重!L$48+6*权重!L$49+(数据!V680-12)*权重!L$51              )
 )</f>
        <v>4.24</v>
      </c>
      <c r="W680" s="16">
        <f>IF( 数据!W680&lt;=6,(数据!W680-1)*权重!M$48,              IF(数据!W680&lt;=12, 5*权重!M$48+(数据!W680-6)*权重!M$49,                              5*权重!M$48+6*权重!M$49+(数据!W680-12)*权重!M$51              )
 )</f>
        <v>-0.54999999999999993</v>
      </c>
      <c r="X680" s="16">
        <f>IF( 数据!X680&lt;=6,(数据!X680-1)*权重!N$48,              IF(数据!X680&lt;=12, 5*权重!N$48+(数据!X680-6)*权重!N$49,                              5*权重!N$48+6*权重!N$49+(数据!X680-12)*权重!N$51              )
 )</f>
        <v>2.2166666666666663</v>
      </c>
      <c r="Y680" s="16">
        <f>IF( 数据!Y680&lt;=6,(数据!Y680-1)*权重!O$48,              IF(数据!Y680&lt;=12, 5*权重!O$48+(数据!Y680-6)*权重!O$49,                              5*权重!O$48+6*权重!O$49+(数据!Y680-12)*权重!O$51              )
 )</f>
        <v>1.2</v>
      </c>
      <c r="Z680" s="16">
        <f>IF( 数据!Z680&lt;=6,(数据!Z680-1)*权重!P$48,              IF(数据!Z680&lt;=10, 5*权重!P$48+(数据!Z680-4)*权重!P$50,                              5*权重!P$48+4*权重!P$50+(数据!Z680-10)*权重!P$52              )  )</f>
        <v>-1.6</v>
      </c>
      <c r="AA680" s="16">
        <f>IF( 数据!AA680&lt;=6,(数据!AA680-1)*权重!Q$48,              IF(数据!AA680&lt;=12, 5*权重!Q$48+(数据!AA680-6)*权重!Q$49,                              5*权重!Q$48+6*权重!Q$49+(数据!AA680-12)*权重!Q$51              )
 )</f>
        <v>7.833333333333333</v>
      </c>
      <c r="AB680" s="16">
        <f>IF( 数据!AB680&lt;=6,(数据!AB680-1)*权重!R$48,              IF(数据!AB680&lt;=10, 5*权重!R$48+(数据!AB680-4)*权重!R$50,                              5*权重!R$48+4*权重!R$50+(数据!AB680-10)*权重!R$52              )  )</f>
        <v>58.25</v>
      </c>
      <c r="AC680" s="16">
        <f>IF( 数据!AC680&lt;=6,(数据!AC680-1)*权重!S$48,              IF(数据!AC680&lt;=12, 5*权重!S$48+(数据!AC680-6)*权重!S$49,                              5*权重!S$48+6*权重!S$49+(数据!AC680-12)*权重!S$51              )
 )</f>
        <v>20.866666666666667</v>
      </c>
      <c r="AD680" s="16">
        <f>IF( 数据!AD680&lt;=6,(数据!AD680-1)*权重!T$48,              IF(数据!AD680&lt;=12, 5*权重!T$48+(数据!AD680-6)*权重!T$49,                              5*权重!T$48+6*权重!T$49+(数据!AD680-12)*权重!T$51              )
 )</f>
        <v>-0.49999999999999956</v>
      </c>
      <c r="AE680" s="16">
        <f>IF( 数据!AE680&lt;=6,(数据!AE680-1)*权重!U$48,              IF(数据!AE680&lt;=10, 5*权重!U$48+(数据!AE680-4)*权重!U$50,                              5*权重!U$48+4*权重!U$50+(数据!AE680-10)*权重!U$52              )  )</f>
        <v>-0.5999999999999992</v>
      </c>
      <c r="AF680" s="16">
        <f>IF( 数据!AF680&lt;=6,(数据!AF680-1)*权重!V$48,              IF(数据!AF680&lt;=10, 5*权重!V$48+(数据!AF680-4)*权重!V$50,                              5*权重!V$48+4*权重!V$50+(数据!AF680-10)*权重!V$52              )  )</f>
        <v>7.8750000000000009</v>
      </c>
      <c r="AG680" s="16">
        <f>IF( 数据!AG680&lt;=6,(数据!AG680-1)*权重!W$48,              IF(数据!AG680&lt;=12, 5*权重!W$48+(数据!AG680-6)*权重!W$49,                              5*权重!W$48+6*权重!W$49+(数据!AG680-12)*权重!W$51              )
 )</f>
        <v>3.75</v>
      </c>
      <c r="AH680" s="16">
        <f>IF( 数据!AH680&lt;=6,(数据!AH680-1)*权重!X$48,              IF(数据!AH680&lt;=10, 5*权重!X$48+(数据!AH680-4)*权重!X$50,                              5*权重!X$48+4*权重!X$50+(数据!AH680-10)*权重!X$52              )  )</f>
        <v>-0.16249999999999998</v>
      </c>
      <c r="AI680" s="16">
        <f>IF( 数据!AI680&lt;=6,(数据!AI680-1)*权重!Y$48,              IF(数据!AI680&lt;=12, 5*权重!Y$48+(数据!AI680-6)*权重!Y$49,                              5*权重!Y$48+6*权重!Y$49+(数据!AI680-12)*权重!Y$51              )
 )</f>
        <v>0.2</v>
      </c>
      <c r="AJ680" s="16">
        <f>IF( 数据!AJ680&lt;=6,(数据!AJ680-1)*权重!Z$48,              IF(数据!AJ680&lt;=10, 5*权重!Z$48+(数据!AJ680-4)*权重!Z$50,                              5*权重!Z$48+4*权重!Z$50+(数据!AJ680-10)*权重!Z$52              )  )</f>
        <v>11.600000000000001</v>
      </c>
      <c r="AK680" s="16">
        <f>IF( 数据!AK680&lt;=6,(数据!AK680-1)*权重!AA$48,              IF(数据!AK680&lt;=10, 5*权重!AA$48+(数据!AK680-4)*权重!AA$50,                              5*权重!AA$48+4*权重!AA$50+(数据!AK680-10)*权重!AA$52              )  )</f>
        <v>-0.75000000000000022</v>
      </c>
      <c r="AL680" s="16">
        <f>IF( 数据!AL680&lt;=6,(数据!AL680-1)*权重!AB$48,              IF(数据!AL680&lt;=12, 5*权重!AB$48+(数据!AL680-6)*权重!AB$49,                              5*权重!AB$48+6*权重!AB$49+(数据!AL680-12)*权重!AB$51              )
 )</f>
        <v>16.2</v>
      </c>
      <c r="AM680" s="16">
        <f>IF( 数据!AM680&lt;=6,(数据!AM680-1)*权重!AC$48,              IF(数据!AM680&lt;=12, 5*权重!AC$48+(数据!AM680-6)*权重!AC$49,                              5*权重!AC$48+6*权重!AC$49+(数据!AM680-12)*权重!AC$51              )
 )</f>
        <v>8.8666666666666671</v>
      </c>
      <c r="AN680" s="16">
        <f>IF( 数据!AN680&lt;=6,(数据!AN680-1)*权重!AD$48,              IF(数据!AN680&lt;=12, 5*权重!AD$48+(数据!AN680-6)*权重!AD$49,                              5*权重!AD$48+6*权重!AD$49+(数据!AN680-12)*权重!AD$51              )
 )</f>
        <v>53.458333333333329</v>
      </c>
      <c r="AO680" s="16">
        <f>IF( 数据!AO680&lt;=6,(数据!AO680-1)*权重!AE$48,              IF(数据!AO680&lt;=12, 5*权重!AE$48+(数据!AO680-6)*权重!AE$49,                              5*权重!AE$48+6*权重!AE$49+(数据!AO680-12)*权重!AE$51              )
 )</f>
        <v>28.1</v>
      </c>
      <c r="AP680" s="16">
        <f>IF( 数据!AP680&lt;=6,(数据!AP680-1)*权重!AF$48,              IF(数据!AP680&lt;=12, 5*权重!AF$48+(数据!AP680-6)*权重!AF$49,                              5*权重!AF$48+6*权重!AF$49+(数据!AP680-12)*权重!AF$51              )
 )</f>
        <v>14.5</v>
      </c>
      <c r="AQ680" s="16">
        <f>IF( 数据!AQ680&lt;=6,(数据!AQ680-1)*权重!AG$48,              IF(数据!AQ680&lt;=12, 5*权重!AG$48+(数据!AQ680-6)*权重!AG$49,                              5*权重!AG$48+6*权重!AG$49+(数据!AQ680-12)*权重!AG$51              )
 )</f>
        <v>17.8</v>
      </c>
      <c r="AR680" s="16">
        <f>IF( 数据!AR680&lt;=6,(数据!AR680-1)*权重!AH$48,              IF(数据!AR680&lt;=12, 5*权重!AH$48+(数据!AR680-6)*权重!AH$49,                              5*权重!AH$48+6*权重!AH$49+(数据!AR680-12)*权重!AH$51              )
 )</f>
        <v>14.566666666666665</v>
      </c>
      <c r="AS680" s="16">
        <f>IF( 数据!AS680&lt;=6,(数据!AS680-1)*权重!AI$48,              IF(数据!AS680&lt;=12, 5*权重!AI$48+(数据!AS680-6)*权重!AI$49,                              5*权重!AI$48+6*权重!AI$49+(数据!AS680-12)*权重!AI$51              )
 )</f>
        <v>10.450000000000001</v>
      </c>
      <c r="AT680" s="16">
        <f>IF( 数据!AT680&lt;=6,(数据!AT680-1)*权重!AJ$48,              IF(数据!AT680&lt;=12, 5*权重!AJ$48+(数据!AT680-6)*权重!AJ$49,                              5*权重!AJ$48+6*权重!AJ$49+(数据!AT680-12)*权重!AJ$51              )
 )</f>
        <v>67</v>
      </c>
      <c r="AU680" s="16">
        <f>IF( 数据!AU680&lt;=6,(数据!AU680-1)*权重!AK$48,              IF(数据!AU680&lt;=12, 5*权重!AK$48+(数据!AU680-6)*权重!AK$49,                              5*权重!AK$48+6*权重!AK$49+(数据!AU680-12)*权重!AK$51              )
 )</f>
        <v>13.899999999999999</v>
      </c>
      <c r="AV680" s="16">
        <f>IF( 数据!AV680&lt;=6,(数据!AV680-1)*权重!AL$48,              IF(数据!AV680&lt;=10, 5*权重!AL$48+(数据!AV680-4)*权重!AL$50,                              5*权重!AL$48+4*权重!AL$50+(数据!AV680-10)*权重!AL$52              )  )</f>
        <v>5.0999999999999996</v>
      </c>
      <c r="AW680" s="16">
        <f>IF( 数据!AW680&lt;=6,(数据!AW680-1)*权重!AM$48,              IF(数据!AW680&lt;=10, 5*权重!AM$48+(数据!AW680-4)*权重!AM$50,                              5*权重!AM$48+4*权重!AM$50+(数据!AW680-10)*权重!AM$52              )  )</f>
        <v>5.3250000000000002</v>
      </c>
      <c r="AX680" s="16">
        <f>IF( 数据!AX680&lt;=6,(数据!AX680-1)*权重!AN$48,              IF(数据!AX680&lt;=10, 5*权重!AN$48+(数据!AX680-4)*权重!AN$50,                              5*权重!AN$48+4*权重!AN$50+(数据!AX680-10)*权重!AN$52              )  )</f>
        <v>23.75</v>
      </c>
      <c r="AY680" s="8">
        <v>12</v>
      </c>
      <c r="AZ680" s="8">
        <v>13</v>
      </c>
      <c r="BA680" s="8">
        <v>20</v>
      </c>
      <c r="BB680" s="8">
        <v>14</v>
      </c>
      <c r="BC680" s="8">
        <v>8</v>
      </c>
      <c r="BD680" s="8">
        <v>17</v>
      </c>
      <c r="BE680" s="8">
        <v>16</v>
      </c>
      <c r="BF680" s="8">
        <v>19</v>
      </c>
      <c r="BG680" s="8">
        <v>6</v>
      </c>
      <c r="BH680" s="8">
        <v>17</v>
      </c>
      <c r="BI680" s="8">
        <v>16</v>
      </c>
      <c r="BJ680" s="8" t="s">
        <v>26</v>
      </c>
      <c r="BK680" s="8" t="s">
        <v>20</v>
      </c>
      <c r="BL680" s="8">
        <v>17</v>
      </c>
      <c r="BM680" s="8" t="s">
        <v>26</v>
      </c>
      <c r="BN680" s="8"/>
      <c r="BO680" s="8" t="s">
        <v>26</v>
      </c>
      <c r="BP680" s="34">
        <v>46934</v>
      </c>
      <c r="BQ680" s="8" t="s">
        <v>21</v>
      </c>
      <c r="BR680" s="8" t="s">
        <v>156</v>
      </c>
    </row>
    <row r="681" spans="1:70" ht="15.5" thickBot="1" x14ac:dyDescent="0.35">
      <c r="A681" s="8" t="s">
        <v>26</v>
      </c>
      <c r="B681" s="16">
        <f t="shared" si="26"/>
        <v>442.1825</v>
      </c>
      <c r="C681" s="8" t="s">
        <v>1043</v>
      </c>
      <c r="D681" s="8" t="s">
        <v>154</v>
      </c>
      <c r="E681" s="33">
        <v>1</v>
      </c>
      <c r="F681" s="8">
        <v>0</v>
      </c>
      <c r="G681" s="8" t="s">
        <v>20</v>
      </c>
      <c r="H681" s="8" t="s">
        <v>158</v>
      </c>
      <c r="I681" s="8">
        <v>25</v>
      </c>
      <c r="J681" s="8">
        <v>160</v>
      </c>
      <c r="K681" s="8">
        <v>165</v>
      </c>
      <c r="L681" s="16">
        <f>IF( 数据!L681&lt;=6,(数据!L681-1)*权重!B$48,              IF(数据!L681&lt;=12, 5*权重!B$48+(数据!L681-6)*权重!B$49,                              5*权重!B$48+6*权重!B$49+(数据!L681-12)*权重!B$51              )
 )</f>
        <v>4.8666666666666663</v>
      </c>
      <c r="M681" s="16">
        <f>IF( 数据!M681&lt;=6,(数据!M681-1)*权重!C$48,              IF(数据!M681&lt;=12, 5*权重!C$48+(数据!M681-6)*权重!C$49,                              5*权重!C$48+6*权重!C$49+(数据!M681-12)*权重!C$51              )
 )</f>
        <v>0.5</v>
      </c>
      <c r="N681" s="16">
        <f>IF( 数据!N681&lt;=6,(数据!N681-1)*权重!D$48,              IF(数据!N681&lt;=12, 5*权重!D$48+(数据!N681-6)*权重!D$49,                              5*权重!D$48+6*权重!D$49+(数据!N681-12)*权重!D$51              )
 )</f>
        <v>0.27</v>
      </c>
      <c r="O681" s="16">
        <f>IF( 数据!O681&lt;=6,(数据!O681-1)*权重!E$48,              IF(数据!O681&lt;=12, 5*权重!E$48+(数据!O681-6)*权重!E$49,                              5*权重!E$48+6*权重!E$49+(数据!O681-12)*权重!E$51              )
 )</f>
        <v>0</v>
      </c>
      <c r="P681" s="16">
        <f>IF( 数据!P681&lt;=6,(数据!P681-1)*权重!F$48,              IF(数据!P681&lt;=12, 5*权重!F$48+(数据!P681-6)*权重!F$49,                              5*权重!F$48+6*权重!F$49+(数据!P681-12)*权重!F$51              )
 )</f>
        <v>-2.7333333333333329</v>
      </c>
      <c r="Q681" s="16">
        <f>IF( 数据!Q681&lt;=6,(数据!Q681-1)*权重!G$48,              IF(数据!Q681&lt;=12, 5*权重!G$48+(数据!Q681-6)*权重!G$49,                              5*权重!G$48+6*权重!G$49+(数据!Q681-12)*权重!G$51              )
 )</f>
        <v>0</v>
      </c>
      <c r="R681" s="16">
        <f>IF( 数据!R681&lt;=6,(数据!R681-1)*权重!H$48,              IF(数据!R681&lt;=12, 5*权重!H$48+(数据!R681-6)*权重!H$49,                              5*权重!H$48+6*权重!H$49+(数据!R681-12)*权重!H$51              )
 )</f>
        <v>0</v>
      </c>
      <c r="S681" s="16">
        <f>IF( 数据!S681&lt;=6,(数据!S681-1)*权重!I$48,              IF(数据!S681&lt;=12, 5*权重!I$48+(数据!S681-6)*权重!I$49,                              5*权重!I$48+6*权重!I$49+(数据!S681-12)*权重!I$51              )
 )</f>
        <v>15.2</v>
      </c>
      <c r="T681" s="16">
        <f>IF( 数据!T681&lt;=6,(数据!T681-1)*权重!J$48,              IF(数据!T681&lt;=12, 5*权重!J$48+(数据!T681-6)*权重!J$49,                              5*权重!J$48+6*权重!J$49+(数据!T681-12)*权重!J$51              )
 )</f>
        <v>2.2999999999999998</v>
      </c>
      <c r="U681" s="16">
        <f>IF( 数据!U681&lt;=6,(数据!U681-1)*权重!K$48,              IF(数据!U681&lt;=12, 5*权重!K$48+(数据!U681-6)*权重!K$49,                              5*权重!K$48+6*权重!K$49+(数据!U681-12)*权重!K$51              )
 )</f>
        <v>0</v>
      </c>
      <c r="V681" s="16">
        <f>IF( 数据!V681&lt;=6,(数据!V681-1)*权重!L$48,              IF(数据!V681&lt;=12, 5*权重!L$48+(数据!V681-6)*权重!L$49,                              5*权重!L$48+6*权重!L$49+(数据!V681-12)*权重!L$51              )
 )</f>
        <v>5.6666666666666679</v>
      </c>
      <c r="W681" s="16">
        <f>IF( 数据!W681&lt;=6,(数据!W681-1)*权重!M$48,              IF(数据!W681&lt;=12, 5*权重!M$48+(数据!W681-6)*权重!M$49,                              5*权重!M$48+6*权重!M$49+(数据!W681-12)*权重!M$51              )
 )</f>
        <v>0.1333333333333333</v>
      </c>
      <c r="X681" s="16">
        <f>IF( 数据!X681&lt;=6,(数据!X681-1)*权重!N$48,              IF(数据!X681&lt;=12, 5*权重!N$48+(数据!X681-6)*权重!N$49,                              5*权重!N$48+6*权重!N$49+(数据!X681-12)*权重!N$51              )
 )</f>
        <v>2.7333333333333329</v>
      </c>
      <c r="Y681" s="16">
        <f>IF( 数据!Y681&lt;=6,(数据!Y681-1)*权重!O$48,              IF(数据!Y681&lt;=12, 5*权重!O$48+(数据!Y681-6)*权重!O$49,                              5*权重!O$48+6*权重!O$49+(数据!Y681-12)*权重!O$51              )
 )</f>
        <v>2.5333333333333332</v>
      </c>
      <c r="Z681" s="16">
        <f>IF( 数据!Z681&lt;=6,(数据!Z681-1)*权重!P$48,              IF(数据!Z681&lt;=10, 5*权重!P$48+(数据!Z681-4)*权重!P$50,                              5*权重!P$48+4*权重!P$50+(数据!Z681-10)*权重!P$52              )  )</f>
        <v>-1.25</v>
      </c>
      <c r="AA681" s="16">
        <f>IF( 数据!AA681&lt;=6,(数据!AA681-1)*权重!Q$48,              IF(数据!AA681&lt;=12, 5*权重!Q$48+(数据!AA681-6)*权重!Q$49,                              5*权重!Q$48+6*权重!Q$49+(数据!AA681-12)*权重!Q$51              )
 )</f>
        <v>6.5</v>
      </c>
      <c r="AB681" s="16">
        <f>IF( 数据!AB681&lt;=6,(数据!AB681-1)*权重!R$48,              IF(数据!AB681&lt;=10, 5*权重!R$48+(数据!AB681-4)*权重!R$50,                              5*权重!R$48+4*权重!R$50+(数据!AB681-10)*权重!R$52              )  )</f>
        <v>59</v>
      </c>
      <c r="AC681" s="16">
        <f>IF( 数据!AC681&lt;=6,(数据!AC681-1)*权重!S$48,              IF(数据!AC681&lt;=12, 5*权重!S$48+(数据!AC681-6)*权重!S$49,                              5*权重!S$48+6*权重!S$49+(数据!AC681-12)*权重!S$51              )
 )</f>
        <v>20.183333333333334</v>
      </c>
      <c r="AD681" s="16">
        <f>IF( 数据!AD681&lt;=6,(数据!AD681-1)*权重!T$48,              IF(数据!AD681&lt;=12, 5*权重!T$48+(数据!AD681-6)*权重!T$49,                              5*权重!T$48+6*权重!T$49+(数据!AD681-12)*权重!T$51              )
 )</f>
        <v>-0.86666666666666625</v>
      </c>
      <c r="AE681" s="16">
        <f>IF( 数据!AE681&lt;=6,(数据!AE681-1)*权重!U$48,              IF(数据!AE681&lt;=10, 5*权重!U$48+(数据!AE681-4)*权重!U$50,                              5*权重!U$48+4*权重!U$50+(数据!AE681-10)*权重!U$52              )  )</f>
        <v>-0.5999999999999992</v>
      </c>
      <c r="AF681" s="16">
        <f>IF( 数据!AF681&lt;=6,(数据!AF681-1)*权重!V$48,              IF(数据!AF681&lt;=10, 5*权重!V$48+(数据!AF681-4)*权重!V$50,                              5*权重!V$48+4*权重!V$50+(数据!AF681-10)*权重!V$52              )  )</f>
        <v>7.8750000000000009</v>
      </c>
      <c r="AG681" s="16">
        <f>IF( 数据!AG681&lt;=6,(数据!AG681-1)*权重!W$48,              IF(数据!AG681&lt;=12, 5*权重!W$48+(数据!AG681-6)*权重!W$49,                              5*权重!W$48+6*权重!W$49+(数据!AG681-12)*权重!W$51              )
 )</f>
        <v>3.8999999999999995</v>
      </c>
      <c r="AH681" s="16">
        <f>IF( 数据!AH681&lt;=6,(数据!AH681-1)*权重!X$48,              IF(数据!AH681&lt;=10, 5*权重!X$48+(数据!AH681-4)*权重!X$50,                              5*权重!X$48+4*权重!X$50+(数据!AH681-10)*权重!X$52              )  )</f>
        <v>0.17500000000000004</v>
      </c>
      <c r="AI681" s="16">
        <f>IF( 数据!AI681&lt;=6,(数据!AI681-1)*权重!Y$48,              IF(数据!AI681&lt;=12, 5*权重!Y$48+(数据!AI681-6)*权重!Y$49,                              5*权重!Y$48+6*权重!Y$49+(数据!AI681-12)*权重!Y$51              )
 )</f>
        <v>6.666666666666668E-2</v>
      </c>
      <c r="AJ681" s="16">
        <f>IF( 数据!AJ681&lt;=6,(数据!AJ681-1)*权重!Z$48,              IF(数据!AJ681&lt;=10, 5*权重!Z$48+(数据!AJ681-4)*权重!Z$50,                              5*权重!Z$48+4*权重!Z$50+(数据!AJ681-10)*权重!Z$52              )  )</f>
        <v>11.600000000000001</v>
      </c>
      <c r="AK681" s="16">
        <f>IF( 数据!AK681&lt;=6,(数据!AK681-1)*权重!AA$48,              IF(数据!AK681&lt;=10, 5*权重!AA$48+(数据!AK681-4)*权重!AA$50,                              5*权重!AA$48+4*权重!AA$50+(数据!AK681-10)*权重!AA$52              )  )</f>
        <v>-0.57500000000000018</v>
      </c>
      <c r="AL681" s="16">
        <f>IF( 数据!AL681&lt;=6,(数据!AL681-1)*权重!AB$48,              IF(数据!AL681&lt;=12, 5*权重!AB$48+(数据!AL681-6)*权重!AB$49,                              5*权重!AB$48+6*权重!AB$49+(数据!AL681-12)*权重!AB$51              )
 )</f>
        <v>15.3</v>
      </c>
      <c r="AM681" s="16">
        <f>IF( 数据!AM681&lt;=6,(数据!AM681-1)*权重!AC$48,              IF(数据!AM681&lt;=12, 5*权重!AC$48+(数据!AM681-6)*权重!AC$49,                              5*权重!AC$48+6*权重!AC$49+(数据!AM681-12)*权重!AC$51              )
 )</f>
        <v>9.9666666666666668</v>
      </c>
      <c r="AN681" s="16">
        <f>IF( 数据!AN681&lt;=6,(数据!AN681-1)*权重!AD$48,              IF(数据!AN681&lt;=12, 5*权重!AD$48+(数据!AN681-6)*权重!AD$49,                              5*权重!AD$48+6*权重!AD$49+(数据!AN681-12)*权重!AD$51              )
 )</f>
        <v>72.604166666666671</v>
      </c>
      <c r="AO681" s="16">
        <f>IF( 数据!AO681&lt;=6,(数据!AO681-1)*权重!AE$48,              IF(数据!AO681&lt;=12, 5*权重!AE$48+(数据!AO681-6)*权重!AE$49,                              5*权重!AE$48+6*权重!AE$49+(数据!AO681-12)*权重!AE$51              )
 )</f>
        <v>22.9</v>
      </c>
      <c r="AP681" s="16">
        <f>IF( 数据!AP681&lt;=6,(数据!AP681-1)*权重!AF$48,              IF(数据!AP681&lt;=12, 5*权重!AF$48+(数据!AP681-6)*权重!AF$49,                              5*权重!AF$48+6*权重!AF$49+(数据!AP681-12)*权重!AF$51              )
 )</f>
        <v>13.5</v>
      </c>
      <c r="AQ681" s="16">
        <f>IF( 数据!AQ681&lt;=6,(数据!AQ681-1)*权重!AG$48,              IF(数据!AQ681&lt;=12, 5*权重!AG$48+(数据!AQ681-6)*权重!AG$49,                              5*权重!AG$48+6*权重!AG$49+(数据!AQ681-12)*权重!AG$51              )
 )</f>
        <v>18.316666666666666</v>
      </c>
      <c r="AR681" s="16">
        <f>IF( 数据!AR681&lt;=6,(数据!AR681-1)*权重!AH$48,              IF(数据!AR681&lt;=12, 5*权重!AH$48+(数据!AR681-6)*权重!AH$49,                              5*权重!AH$48+6*权重!AH$49+(数据!AR681-12)*权重!AH$51              )
 )</f>
        <v>18.066666666666666</v>
      </c>
      <c r="AS681" s="16">
        <f>IF( 数据!AS681&lt;=6,(数据!AS681-1)*权重!AI$48,              IF(数据!AS681&lt;=12, 5*权重!AI$48+(数据!AS681-6)*权重!AI$49,                              5*权重!AI$48+6*权重!AI$49+(数据!AS681-12)*权重!AI$51              )
 )</f>
        <v>9.5000000000000018</v>
      </c>
      <c r="AT681" s="16">
        <f>IF( 数据!AT681&lt;=6,(数据!AT681-1)*权重!AJ$48,              IF(数据!AT681&lt;=12, 5*权重!AJ$48+(数据!AT681-6)*权重!AJ$49,                              5*权重!AJ$48+6*权重!AJ$49+(数据!AT681-12)*权重!AJ$51              )
 )</f>
        <v>76.75</v>
      </c>
      <c r="AU681" s="16">
        <f>IF( 数据!AU681&lt;=6,(数据!AU681-1)*权重!AK$48,              IF(数据!AU681&lt;=12, 5*权重!AK$48+(数据!AU681-6)*权重!AK$49,                              5*权重!AK$48+6*权重!AK$49+(数据!AU681-12)*权重!AK$51              )
 )</f>
        <v>14.799999999999999</v>
      </c>
      <c r="AV681" s="16">
        <f>IF( 数据!AV681&lt;=6,(数据!AV681-1)*权重!AL$48,              IF(数据!AV681&lt;=10, 5*权重!AL$48+(数据!AV681-4)*权重!AL$50,                              5*权重!AL$48+4*权重!AL$50+(数据!AV681-10)*权重!AL$52              )  )</f>
        <v>4.6749999999999998</v>
      </c>
      <c r="AW681" s="16">
        <f>IF( 数据!AW681&lt;=6,(数据!AW681-1)*权重!AM$48,              IF(数据!AW681&lt;=10, 5*权重!AM$48+(数据!AW681-4)*权重!AM$50,                              5*权重!AM$48+4*权重!AM$50+(数据!AW681-10)*权重!AM$52              )  )</f>
        <v>4.5750000000000002</v>
      </c>
      <c r="AX681" s="16">
        <f>IF( 数据!AX681&lt;=6,(数据!AX681-1)*权重!AN$48,              IF(数据!AX681&lt;=10, 5*权重!AN$48+(数据!AX681-4)*权重!AN$50,                              5*权重!AN$48+4*权重!AN$50+(数据!AX681-10)*权重!AN$52              )  )</f>
        <v>23.75</v>
      </c>
      <c r="AY681" s="8">
        <v>2</v>
      </c>
      <c r="AZ681" s="8">
        <v>3</v>
      </c>
      <c r="BA681" s="8">
        <v>1</v>
      </c>
      <c r="BB681" s="8">
        <v>1</v>
      </c>
      <c r="BC681" s="8">
        <v>3</v>
      </c>
      <c r="BD681" s="8">
        <v>3</v>
      </c>
      <c r="BE681" s="8">
        <v>3</v>
      </c>
      <c r="BF681" s="8">
        <v>1</v>
      </c>
      <c r="BG681" s="8">
        <v>3</v>
      </c>
      <c r="BH681" s="8">
        <v>1</v>
      </c>
      <c r="BI681" s="8">
        <v>1</v>
      </c>
      <c r="BJ681" s="8" t="s">
        <v>26</v>
      </c>
      <c r="BK681" s="8" t="s">
        <v>20</v>
      </c>
      <c r="BL681" s="8">
        <v>14</v>
      </c>
      <c r="BM681" s="8" t="s">
        <v>26</v>
      </c>
      <c r="BN681" s="8"/>
      <c r="BO681" s="8">
        <v>11</v>
      </c>
      <c r="BP681" s="34">
        <v>46568</v>
      </c>
      <c r="BQ681" s="8" t="s">
        <v>21</v>
      </c>
      <c r="BR681" s="8" t="s">
        <v>156</v>
      </c>
    </row>
    <row r="682" spans="1:70" ht="15.5" thickBot="1" x14ac:dyDescent="0.35">
      <c r="A682" s="8" t="s">
        <v>26</v>
      </c>
      <c r="B682" s="16">
        <f t="shared" si="26"/>
        <v>442.05749999999989</v>
      </c>
      <c r="C682" s="8" t="s">
        <v>1044</v>
      </c>
      <c r="D682" s="8" t="s">
        <v>154</v>
      </c>
      <c r="E682" s="33">
        <v>1</v>
      </c>
      <c r="F682" s="8">
        <v>0</v>
      </c>
      <c r="G682" s="8" t="s">
        <v>20</v>
      </c>
      <c r="H682" s="8" t="s">
        <v>24</v>
      </c>
      <c r="I682" s="8">
        <v>29</v>
      </c>
      <c r="J682" s="8">
        <v>160</v>
      </c>
      <c r="K682" s="8">
        <v>165</v>
      </c>
      <c r="L682" s="16">
        <f>IF( 数据!L682&lt;=6,(数据!L682-1)*权重!B$48,              IF(数据!L682&lt;=12, 5*权重!B$48+(数据!L682-6)*权重!B$49,                              5*权重!B$48+6*权重!B$49+(数据!L682-12)*权重!B$51              )
 )</f>
        <v>3.9333333333333331</v>
      </c>
      <c r="M682" s="16">
        <f>IF( 数据!M682&lt;=6,(数据!M682-1)*权重!C$48,              IF(数据!M682&lt;=12, 5*权重!C$48+(数据!M682-6)*权重!C$49,                              5*权重!C$48+6*权重!C$49+(数据!M682-12)*权重!C$51              )
 )</f>
        <v>2.1</v>
      </c>
      <c r="N682" s="16">
        <f>IF( 数据!N682&lt;=6,(数据!N682-1)*权重!D$48,              IF(数据!N682&lt;=12, 5*权重!D$48+(数据!N682-6)*权重!D$49,                              5*权重!D$48+6*权重!D$49+(数据!N682-12)*权重!D$51              )
 )</f>
        <v>0.52833333333333332</v>
      </c>
      <c r="O682" s="16">
        <f>IF( 数据!O682&lt;=6,(数据!O682-1)*权重!E$48,              IF(数据!O682&lt;=12, 5*权重!E$48+(数据!O682-6)*权重!E$49,                              5*权重!E$48+6*权重!E$49+(数据!O682-12)*权重!E$51              )
 )</f>
        <v>0</v>
      </c>
      <c r="P682" s="16">
        <f>IF( 数据!P682&lt;=6,(数据!P682-1)*权重!F$48,              IF(数据!P682&lt;=12, 5*权重!F$48+(数据!P682-6)*权重!F$49,                              5*权重!F$48+6*权重!F$49+(数据!P682-12)*权重!F$51              )
 )</f>
        <v>-2.3499999999999996</v>
      </c>
      <c r="Q682" s="16">
        <f>IF( 数据!Q682&lt;=6,(数据!Q682-1)*权重!G$48,              IF(数据!Q682&lt;=12, 5*权重!G$48+(数据!Q682-6)*权重!G$49,                              5*权重!G$48+6*权重!G$49+(数据!Q682-12)*权重!G$51              )
 )</f>
        <v>0</v>
      </c>
      <c r="R682" s="16">
        <f>IF( 数据!R682&lt;=6,(数据!R682-1)*权重!H$48,              IF(数据!R682&lt;=12, 5*权重!H$48+(数据!R682-6)*权重!H$49,                              5*权重!H$48+6*权重!H$49+(数据!R682-12)*权重!H$51              )
 )</f>
        <v>0</v>
      </c>
      <c r="S682" s="16">
        <f>IF( 数据!S682&lt;=6,(数据!S682-1)*权重!I$48,              IF(数据!S682&lt;=12, 5*权重!I$48+(数据!S682-6)*权重!I$49,                              5*权重!I$48+6*权重!I$49+(数据!S682-12)*权重!I$51              )
 )</f>
        <v>16.566666666666666</v>
      </c>
      <c r="T682" s="16">
        <f>IF( 数据!T682&lt;=6,(数据!T682-1)*权重!J$48,              IF(数据!T682&lt;=12, 5*权重!J$48+(数据!T682-6)*权重!J$49,                              5*权重!J$48+6*权重!J$49+(数据!T682-12)*权重!J$51              )
 )</f>
        <v>2.2666666666666666</v>
      </c>
      <c r="U682" s="16">
        <f>IF( 数据!U682&lt;=6,(数据!U682-1)*权重!K$48,              IF(数据!U682&lt;=12, 5*权重!K$48+(数据!U682-6)*权重!K$49,                              5*权重!K$48+6*权重!K$49+(数据!U682-12)*权重!K$51              )
 )</f>
        <v>0</v>
      </c>
      <c r="V682" s="16">
        <f>IF( 数据!V682&lt;=6,(数据!V682-1)*权重!L$48,              IF(数据!V682&lt;=12, 5*权重!L$48+(数据!V682-6)*权重!L$49,                              5*权重!L$48+6*权重!L$49+(数据!V682-12)*权重!L$51              )
 )</f>
        <v>10.833333333333334</v>
      </c>
      <c r="W682" s="16">
        <f>IF( 数据!W682&lt;=6,(数据!W682-1)*权重!M$48,              IF(数据!W682&lt;=12, 5*权重!M$48+(数据!W682-6)*权重!M$49,                              5*权重!M$48+6*权重!M$49+(数据!W682-12)*权重!M$51              )
 )</f>
        <v>1.4</v>
      </c>
      <c r="X682" s="16">
        <f>IF( 数据!X682&lt;=6,(数据!X682-1)*权重!N$48,              IF(数据!X682&lt;=12, 5*权重!N$48+(数据!X682-6)*权重!N$49,                              5*权重!N$48+6*权重!N$49+(数据!X682-12)*权重!N$51              )
 )</f>
        <v>3.6666666666666661</v>
      </c>
      <c r="Y682" s="16">
        <f>IF( 数据!Y682&lt;=6,(数据!Y682-1)*权重!O$48,              IF(数据!Y682&lt;=12, 5*权重!O$48+(数据!Y682-6)*权重!O$49,                              5*权重!O$48+6*权重!O$49+(数据!Y682-12)*权重!O$51              )
 )</f>
        <v>2.5333333333333332</v>
      </c>
      <c r="Z682" s="16">
        <f>IF( 数据!Z682&lt;=6,(数据!Z682-1)*权重!P$48,              IF(数据!Z682&lt;=10, 5*权重!P$48+(数据!Z682-4)*权重!P$50,                              5*权重!P$48+4*权重!P$50+(数据!Z682-10)*权重!P$52              )  )</f>
        <v>-1.0750000000000002</v>
      </c>
      <c r="AA682" s="16">
        <f>IF( 数据!AA682&lt;=6,(数据!AA682-1)*权重!Q$48,              IF(数据!AA682&lt;=12, 5*权重!Q$48+(数据!AA682-6)*权重!Q$49,                              5*权重!Q$48+6*权重!Q$49+(数据!AA682-12)*权重!Q$51              )
 )</f>
        <v>6.2333333333333325</v>
      </c>
      <c r="AB682" s="16">
        <f>IF( 数据!AB682&lt;=6,(数据!AB682-1)*权重!R$48,              IF(数据!AB682&lt;=10, 5*权重!R$48+(数据!AB682-4)*权重!R$50,                              5*权重!R$48+4*权重!R$50+(数据!AB682-10)*权重!R$52              )  )</f>
        <v>54.5</v>
      </c>
      <c r="AC682" s="16">
        <f>IF( 数据!AC682&lt;=6,(数据!AC682-1)*权重!S$48,              IF(数据!AC682&lt;=12, 5*权重!S$48+(数据!AC682-6)*权重!S$49,                              5*权重!S$48+6*权重!S$49+(数据!AC682-12)*权重!S$51              )
 )</f>
        <v>20.866666666666667</v>
      </c>
      <c r="AD682" s="16">
        <f>IF( 数据!AD682&lt;=6,(数据!AD682-1)*权重!T$48,              IF(数据!AD682&lt;=12, 5*权重!T$48+(数据!AD682-6)*权重!T$49,                              5*权重!T$48+6*权重!T$49+(数据!AD682-12)*权重!T$51              )
 )</f>
        <v>-0.86666666666666625</v>
      </c>
      <c r="AE682" s="16">
        <f>IF( 数据!AE682&lt;=6,(数据!AE682-1)*权重!U$48,              IF(数据!AE682&lt;=10, 5*权重!U$48+(数据!AE682-4)*权重!U$50,                              5*权重!U$48+4*权重!U$50+(数据!AE682-10)*权重!U$52              )  )</f>
        <v>-1.3999999999999995</v>
      </c>
      <c r="AF682" s="16">
        <f>IF( 数据!AF682&lt;=6,(数据!AF682-1)*权重!V$48,              IF(数据!AF682&lt;=10, 5*权重!V$48+(数据!AF682-4)*权重!V$50,                              5*权重!V$48+4*权重!V$50+(数据!AF682-10)*权重!V$52              )  )</f>
        <v>7.0875000000000004</v>
      </c>
      <c r="AG682" s="16">
        <f>IF( 数据!AG682&lt;=6,(数据!AG682-1)*权重!W$48,              IF(数据!AG682&lt;=12, 5*权重!W$48+(数据!AG682-6)*权重!W$49,                              5*权重!W$48+6*权重!W$49+(数据!AG682-12)*权重!W$51              )
 )</f>
        <v>3.4999999999999996</v>
      </c>
      <c r="AH682" s="16">
        <f>IF( 数据!AH682&lt;=6,(数据!AH682-1)*权重!X$48,              IF(数据!AH682&lt;=10, 5*权重!X$48+(数据!AH682-4)*权重!X$50,                              5*权重!X$48+4*权重!X$50+(数据!AH682-10)*权重!X$52              )  )</f>
        <v>6.25E-2</v>
      </c>
      <c r="AI682" s="16">
        <f>IF( 数据!AI682&lt;=6,(数据!AI682-1)*权重!Y$48,              IF(数据!AI682&lt;=12, 5*权重!Y$48+(数据!AI682-6)*权重!Y$49,                              5*权重!Y$48+6*权重!Y$49+(数据!AI682-12)*权重!Y$51              )
 )</f>
        <v>1.0666666666666667</v>
      </c>
      <c r="AJ682" s="16">
        <f>IF( 数据!AJ682&lt;=6,(数据!AJ682-1)*权重!Z$48,              IF(数据!AJ682&lt;=10, 5*权重!Z$48+(数据!AJ682-4)*权重!Z$50,                              5*权重!Z$48+4*权重!Z$50+(数据!AJ682-10)*权重!Z$52              )  )</f>
        <v>10.425000000000001</v>
      </c>
      <c r="AK682" s="16">
        <f>IF( 数据!AK682&lt;=6,(数据!AK682-1)*权重!AA$48,              IF(数据!AK682&lt;=10, 5*权重!AA$48+(数据!AK682-4)*权重!AA$50,                              5*权重!AA$48+4*权重!AA$50+(数据!AK682-10)*权重!AA$52              )  )</f>
        <v>-0.92500000000000004</v>
      </c>
      <c r="AL682" s="16">
        <f>IF( 数据!AL682&lt;=6,(数据!AL682-1)*权重!AB$48,              IF(数据!AL682&lt;=12, 5*权重!AB$48+(数据!AL682-6)*权重!AB$49,                              5*权重!AB$48+6*权重!AB$49+(数据!AL682-12)*权重!AB$51              )
 )</f>
        <v>17.100000000000001</v>
      </c>
      <c r="AM682" s="16">
        <f>IF( 数据!AM682&lt;=6,(数据!AM682-1)*权重!AC$48,              IF(数据!AM682&lt;=12, 5*权重!AC$48+(数据!AM682-6)*权重!AC$49,                              5*权重!AC$48+6*权重!AC$49+(数据!AM682-12)*权重!AC$51              )
 )</f>
        <v>9.9666666666666668</v>
      </c>
      <c r="AN682" s="16">
        <f>IF( 数据!AN682&lt;=6,(数据!AN682-1)*权重!AD$48,              IF(数据!AN682&lt;=12, 5*权重!AD$48+(数据!AN682-6)*权重!AD$49,                              5*权重!AD$48+6*权重!AD$49+(数据!AN682-12)*权重!AD$51              )
 )</f>
        <v>72.604166666666671</v>
      </c>
      <c r="AO682" s="16">
        <f>IF( 数据!AO682&lt;=6,(数据!AO682-1)*权重!AE$48,              IF(数据!AO682&lt;=12, 5*权重!AE$48+(数据!AO682-6)*权重!AE$49,                              5*权重!AE$48+6*权重!AE$49+(数据!AO682-12)*权重!AE$51              )
 )</f>
        <v>22.9</v>
      </c>
      <c r="AP682" s="16">
        <f>IF( 数据!AP682&lt;=6,(数据!AP682-1)*权重!AF$48,              IF(数据!AP682&lt;=12, 5*权重!AF$48+(数据!AP682-6)*权重!AF$49,                              5*权重!AF$48+6*权重!AF$49+(数据!AP682-12)*权重!AF$51              )
 )</f>
        <v>16.399999999999999</v>
      </c>
      <c r="AQ682" s="16">
        <f>IF( 数据!AQ682&lt;=6,(数据!AQ682-1)*权重!AG$48,              IF(数据!AQ682&lt;=12, 5*权重!AG$48+(数据!AQ682-6)*权重!AG$49,                              5*权重!AG$48+6*权重!AG$49+(数据!AQ682-12)*权重!AG$51              )
 )</f>
        <v>18.316666666666666</v>
      </c>
      <c r="AR682" s="16">
        <f>IF( 数据!AR682&lt;=6,(数据!AR682-1)*权重!AH$48,              IF(数据!AR682&lt;=12, 5*权重!AH$48+(数据!AR682-6)*权重!AH$49,                              5*权重!AH$48+6*权重!AH$49+(数据!AR682-12)*权重!AH$51              )
 )</f>
        <v>18.066666666666666</v>
      </c>
      <c r="AS682" s="16">
        <f>IF( 数据!AS682&lt;=6,(数据!AS682-1)*权重!AI$48,              IF(数据!AS682&lt;=12, 5*权重!AI$48+(数据!AS682-6)*权重!AI$49,                              5*权重!AI$48+6*权重!AI$49+(数据!AS682-12)*权重!AI$51              )
 )</f>
        <v>9.5000000000000018</v>
      </c>
      <c r="AT682" s="16">
        <f>IF( 数据!AT682&lt;=6,(数据!AT682-1)*权重!AJ$48,              IF(数据!AT682&lt;=12, 5*权重!AJ$48+(数据!AT682-6)*权重!AJ$49,                              5*权重!AJ$48+6*权重!AJ$49+(数据!AT682-12)*权重!AJ$51              )
 )</f>
        <v>71.875</v>
      </c>
      <c r="AU682" s="16">
        <f>IF( 数据!AU682&lt;=6,(数据!AU682-1)*权重!AK$48,              IF(数据!AU682&lt;=12, 5*权重!AK$48+(数据!AU682-6)*权重!AK$49,                              5*权重!AK$48+6*权重!AK$49+(数据!AU682-12)*权重!AK$51              )
 )</f>
        <v>13.899999999999999</v>
      </c>
      <c r="AV682" s="16">
        <f>IF( 数据!AV682&lt;=6,(数据!AV682-1)*权重!AL$48,              IF(数据!AV682&lt;=10, 5*权重!AL$48+(数据!AV682-4)*权重!AL$50,                              5*权重!AL$48+4*权重!AL$50+(数据!AV682-10)*权重!AL$52              )  )</f>
        <v>3.8250000000000002</v>
      </c>
      <c r="AW682" s="16">
        <f>IF( 数据!AW682&lt;=6,(数据!AW682-1)*权重!AM$48,              IF(数据!AW682&lt;=10, 5*权重!AM$48+(数据!AW682-4)*权重!AM$50,                              5*权重!AM$48+4*权重!AM$50+(数据!AW682-10)*权重!AM$52              )  )</f>
        <v>4.5750000000000002</v>
      </c>
      <c r="AX682" s="16">
        <f>IF( 数据!AX682&lt;=6,(数据!AX682-1)*权重!AN$48,              IF(数据!AX682&lt;=10, 5*权重!AN$48+(数据!AX682-4)*权重!AN$50,                              5*权重!AN$48+4*权重!AN$50+(数据!AX682-10)*权重!AN$52              )  )</f>
        <v>22.074999999999999</v>
      </c>
      <c r="AY682" s="8">
        <v>1</v>
      </c>
      <c r="AZ682" s="8">
        <v>2</v>
      </c>
      <c r="BA682" s="8">
        <v>3</v>
      </c>
      <c r="BB682" s="8">
        <v>2</v>
      </c>
      <c r="BC682" s="8">
        <v>3</v>
      </c>
      <c r="BD682" s="8">
        <v>1</v>
      </c>
      <c r="BE682" s="8">
        <v>1</v>
      </c>
      <c r="BF682" s="8">
        <v>3</v>
      </c>
      <c r="BG682" s="8">
        <v>3</v>
      </c>
      <c r="BH682" s="8">
        <v>3</v>
      </c>
      <c r="BI682" s="8">
        <v>1</v>
      </c>
      <c r="BJ682" s="8" t="s">
        <v>26</v>
      </c>
      <c r="BK682" s="8" t="s">
        <v>20</v>
      </c>
      <c r="BL682" s="8">
        <v>16</v>
      </c>
      <c r="BM682" s="8" t="s">
        <v>26</v>
      </c>
      <c r="BN682" s="8"/>
      <c r="BO682" s="8">
        <v>65</v>
      </c>
      <c r="BP682" s="34">
        <v>46934</v>
      </c>
      <c r="BQ682" s="8" t="s">
        <v>21</v>
      </c>
      <c r="BR682" s="8" t="s">
        <v>156</v>
      </c>
    </row>
    <row r="683" spans="1:70" ht="15.5" thickBot="1" x14ac:dyDescent="0.35">
      <c r="A683" s="8" t="s">
        <v>26</v>
      </c>
      <c r="B683" s="16">
        <f t="shared" si="26"/>
        <v>431.0241666666667</v>
      </c>
      <c r="C683" s="8" t="s">
        <v>1045</v>
      </c>
      <c r="D683" s="8" t="s">
        <v>154</v>
      </c>
      <c r="E683" s="33">
        <v>1</v>
      </c>
      <c r="F683" s="8">
        <v>0</v>
      </c>
      <c r="G683" s="8" t="s">
        <v>33</v>
      </c>
      <c r="H683" s="8" t="s">
        <v>356</v>
      </c>
      <c r="I683" s="8">
        <v>28</v>
      </c>
      <c r="J683" s="8">
        <v>148</v>
      </c>
      <c r="K683" s="8">
        <v>150</v>
      </c>
      <c r="L683" s="16">
        <f>IF( 数据!L683&lt;=6,(数据!L683-1)*权重!B$48,              IF(数据!L683&lt;=12, 5*权重!B$48+(数据!L683-6)*权重!B$49,                              5*权重!B$48+6*权重!B$49+(数据!L683-12)*权重!B$51              )
 )</f>
        <v>3.9333333333333331</v>
      </c>
      <c r="M683" s="16">
        <f>IF( 数据!M683&lt;=6,(数据!M683-1)*权重!C$48,              IF(数据!M683&lt;=12, 5*权重!C$48+(数据!M683-6)*权重!C$49,                              5*权重!C$48+6*权重!C$49+(数据!M683-12)*权重!C$51              )
 )</f>
        <v>2.1</v>
      </c>
      <c r="N683" s="16">
        <f>IF( 数据!N683&lt;=6,(数据!N683-1)*权重!D$48,              IF(数据!N683&lt;=12, 5*权重!D$48+(数据!N683-6)*权重!D$49,                              5*权重!D$48+6*权重!D$49+(数据!N683-12)*权重!D$51              )
 )</f>
        <v>0.82000000000000006</v>
      </c>
      <c r="O683" s="16">
        <f>IF( 数据!O683&lt;=6,(数据!O683-1)*权重!E$48,              IF(数据!O683&lt;=12, 5*权重!E$48+(数据!O683-6)*权重!E$49,                              5*权重!E$48+6*权重!E$49+(数据!O683-12)*权重!E$51              )
 )</f>
        <v>0</v>
      </c>
      <c r="P683" s="16">
        <f>IF( 数据!P683&lt;=6,(数据!P683-1)*权重!F$48,              IF(数据!P683&lt;=12, 5*权重!F$48+(数据!P683-6)*权重!F$49,                              5*权重!F$48+6*权重!F$49+(数据!P683-12)*权重!F$51              )
 )</f>
        <v>-3.4999999999999996</v>
      </c>
      <c r="Q683" s="16">
        <f>IF( 数据!Q683&lt;=6,(数据!Q683-1)*权重!G$48,              IF(数据!Q683&lt;=12, 5*权重!G$48+(数据!Q683-6)*权重!G$49,                              5*权重!G$48+6*权重!G$49+(数据!Q683-12)*权重!G$51              )
 )</f>
        <v>0</v>
      </c>
      <c r="R683" s="16">
        <f>IF( 数据!R683&lt;=6,(数据!R683-1)*权重!H$48,              IF(数据!R683&lt;=12, 5*权重!H$48+(数据!R683-6)*权重!H$49,                              5*权重!H$48+6*权重!H$49+(数据!R683-12)*权重!H$51              )
 )</f>
        <v>0</v>
      </c>
      <c r="S683" s="16">
        <f>IF( 数据!S683&lt;=6,(数据!S683-1)*权重!I$48,              IF(数据!S683&lt;=12, 5*权重!I$48+(数据!S683-6)*权重!I$49,                              5*权重!I$48+6*权重!I$49+(数据!S683-12)*权重!I$51              )
 )</f>
        <v>15.2</v>
      </c>
      <c r="T683" s="16">
        <f>IF( 数据!T683&lt;=6,(数据!T683-1)*权重!J$48,              IF(数据!T683&lt;=12, 5*权重!J$48+(数据!T683-6)*权重!J$49,                              5*权重!J$48+6*权重!J$49+(数据!T683-12)*权重!J$51              )
 )</f>
        <v>1.2999999999999998</v>
      </c>
      <c r="U683" s="16">
        <f>IF( 数据!U683&lt;=6,(数据!U683-1)*权重!K$48,              IF(数据!U683&lt;=12, 5*权重!K$48+(数据!U683-6)*权重!K$49,                              5*权重!K$48+6*权重!K$49+(数据!U683-12)*权重!K$51              )
 )</f>
        <v>0</v>
      </c>
      <c r="V683" s="16">
        <f>IF( 数据!V683&lt;=6,(数据!V683-1)*权重!L$48,              IF(数据!V683&lt;=12, 5*权重!L$48+(数据!V683-6)*权重!L$49,                              5*权重!L$48+6*权重!L$49+(数据!V683-12)*权重!L$51              )
 )</f>
        <v>5.3000000000000007</v>
      </c>
      <c r="W683" s="16">
        <f>IF( 数据!W683&lt;=6,(数据!W683-1)*权重!M$48,              IF(数据!W683&lt;=12, 5*权重!M$48+(数据!W683-6)*权重!M$49,                              5*权重!M$48+6*权重!M$49+(数据!W683-12)*权重!M$51              )
 )</f>
        <v>-0.5</v>
      </c>
      <c r="X683" s="16">
        <f>IF( 数据!X683&lt;=6,(数据!X683-1)*权重!N$48,              IF(数据!X683&lt;=12, 5*权重!N$48+(数据!X683-6)*权重!N$49,                              5*权重!N$48+6*权重!N$49+(数据!X683-12)*权重!N$51              )
 )</f>
        <v>2.7333333333333329</v>
      </c>
      <c r="Y683" s="16">
        <f>IF( 数据!Y683&lt;=6,(数据!Y683-1)*权重!O$48,              IF(数据!Y683&lt;=12, 5*权重!O$48+(数据!Y683-6)*权重!O$49,                              5*权重!O$48+6*权重!O$49+(数据!Y683-12)*权重!O$51              )
 )</f>
        <v>1.3666666666666667</v>
      </c>
      <c r="Z683" s="16">
        <f>IF( 数据!Z683&lt;=6,(数据!Z683-1)*权重!P$48,              IF(数据!Z683&lt;=10, 5*权重!P$48+(数据!Z683-4)*权重!P$50,                              5*权重!P$48+4*权重!P$50+(数据!Z683-10)*权重!P$52              )  )</f>
        <v>-1.6</v>
      </c>
      <c r="AA683" s="16">
        <f>IF( 数据!AA683&lt;=6,(数据!AA683-1)*权重!Q$48,              IF(数据!AA683&lt;=12, 5*权重!Q$48+(数据!AA683-6)*权重!Q$49,                              5*权重!Q$48+6*权重!Q$49+(数据!AA683-12)*权重!Q$51              )
 )</f>
        <v>6.5</v>
      </c>
      <c r="AB683" s="16">
        <f>IF( 数据!AB683&lt;=6,(数据!AB683-1)*权重!R$48,              IF(数据!AB683&lt;=10, 5*权重!R$48+(数据!AB683-4)*权重!R$50,                              5*权重!R$48+4*权重!R$50+(数据!AB683-10)*权重!R$52              )  )</f>
        <v>58.25</v>
      </c>
      <c r="AC683" s="16">
        <f>IF( 数据!AC683&lt;=6,(数据!AC683-1)*权重!S$48,              IF(数据!AC683&lt;=12, 5*权重!S$48+(数据!AC683-6)*权重!S$49,                              5*权重!S$48+6*权重!S$49+(数据!AC683-12)*权重!S$51              )
 )</f>
        <v>20.183333333333334</v>
      </c>
      <c r="AD683" s="16">
        <f>IF( 数据!AD683&lt;=6,(数据!AD683-1)*权重!T$48,              IF(数据!AD683&lt;=12, 5*权重!T$48+(数据!AD683-6)*权重!T$49,                              5*权重!T$48+6*权重!T$49+(数据!AD683-12)*权重!T$51              )
 )</f>
        <v>-1.2333333333333329</v>
      </c>
      <c r="AE683" s="16">
        <f>IF( 数据!AE683&lt;=6,(数据!AE683-1)*权重!U$48,              IF(数据!AE683&lt;=10, 5*权重!U$48+(数据!AE683-4)*权重!U$50,                              5*权重!U$48+4*权重!U$50+(数据!AE683-10)*权重!U$52              )  )</f>
        <v>-0.5999999999999992</v>
      </c>
      <c r="AF683" s="16">
        <f>IF( 数据!AF683&lt;=6,(数据!AF683-1)*权重!V$48,              IF(数据!AF683&lt;=10, 5*权重!V$48+(数据!AF683-4)*权重!V$50,                              5*权重!V$48+4*权重!V$50+(数据!AF683-10)*权重!V$52              )  )</f>
        <v>7.8750000000000009</v>
      </c>
      <c r="AG683" s="16">
        <f>IF( 数据!AG683&lt;=6,(数据!AG683-1)*权重!W$48,              IF(数据!AG683&lt;=12, 5*权重!W$48+(数据!AG683-6)*权重!W$49,                              5*权重!W$48+6*权重!W$49+(数据!AG683-12)*权重!W$51              )
 )</f>
        <v>3.3</v>
      </c>
      <c r="AH683" s="16">
        <f>IF( 数据!AH683&lt;=6,(数据!AH683-1)*权重!X$48,              IF(数据!AH683&lt;=10, 5*权重!X$48+(数据!AH683-4)*权重!X$50,                              5*权重!X$48+4*权重!X$50+(数据!AH683-10)*权重!X$52              )  )</f>
        <v>0.17500000000000004</v>
      </c>
      <c r="AI683" s="16">
        <f>IF( 数据!AI683&lt;=6,(数据!AI683-1)*权重!Y$48,              IF(数据!AI683&lt;=12, 5*权重!Y$48+(数据!AI683-6)*权重!Y$49,                              5*权重!Y$48+6*权重!Y$49+(数据!AI683-12)*权重!Y$51              )
 )</f>
        <v>6.666666666666668E-2</v>
      </c>
      <c r="AJ683" s="16">
        <f>IF( 数据!AJ683&lt;=6,(数据!AJ683-1)*权重!Z$48,              IF(数据!AJ683&lt;=10, 5*权重!Z$48+(数据!AJ683-4)*权重!Z$50,                              5*权重!Z$48+4*权重!Z$50+(数据!AJ683-10)*权重!Z$52              )  )</f>
        <v>11.012499999999999</v>
      </c>
      <c r="AK683" s="16">
        <f>IF( 数据!AK683&lt;=6,(数据!AK683-1)*权重!AA$48,              IF(数据!AK683&lt;=10, 5*权重!AA$48+(数据!AK683-4)*权重!AA$50,                              5*权重!AA$48+4*权重!AA$50+(数据!AK683-10)*权重!AA$52              )  )</f>
        <v>-0.57500000000000018</v>
      </c>
      <c r="AL683" s="16">
        <f>IF( 数据!AL683&lt;=6,(数据!AL683-1)*权重!AB$48,              IF(数据!AL683&lt;=12, 5*权重!AB$48+(数据!AL683-6)*权重!AB$49,                              5*权重!AB$48+6*权重!AB$49+(数据!AL683-12)*权重!AB$51              )
 )</f>
        <v>15.3</v>
      </c>
      <c r="AM683" s="16">
        <f>IF( 数据!AM683&lt;=6,(数据!AM683-1)*权重!AC$48,              IF(数据!AM683&lt;=12, 5*权重!AC$48+(数据!AM683-6)*权重!AC$49,                              5*权重!AC$48+6*权重!AC$49+(数据!AM683-12)*权重!AC$51              )
 )</f>
        <v>9.2333333333333343</v>
      </c>
      <c r="AN683" s="16">
        <f>IF( 数据!AN683&lt;=6,(数据!AN683-1)*权重!AD$48,              IF(数据!AN683&lt;=12, 5*权重!AD$48+(数据!AN683-6)*权重!AD$49,                              5*权重!AD$48+6*权重!AD$49+(数据!AN683-12)*权重!AD$51              )
 )</f>
        <v>67.875</v>
      </c>
      <c r="AO683" s="16">
        <f>IF( 数据!AO683&lt;=6,(数据!AO683-1)*权重!AE$48,              IF(数据!AO683&lt;=12, 5*权重!AE$48+(数据!AO683-6)*权重!AE$49,                              5*权重!AE$48+6*权重!AE$49+(数据!AO683-12)*权重!AE$51              )
 )</f>
        <v>22.9</v>
      </c>
      <c r="AP683" s="16">
        <f>IF( 数据!AP683&lt;=6,(数据!AP683-1)*权重!AF$48,              IF(数据!AP683&lt;=12, 5*权重!AF$48+(数据!AP683-6)*权重!AF$49,                              5*权重!AF$48+6*权重!AF$49+(数据!AP683-12)*权重!AF$51              )
 )</f>
        <v>15.433333333333334</v>
      </c>
      <c r="AQ683" s="16">
        <f>IF( 数据!AQ683&lt;=6,(数据!AQ683-1)*权重!AG$48,              IF(数据!AQ683&lt;=12, 5*权重!AG$48+(数据!AQ683-6)*权重!AG$49,                              5*权重!AG$48+6*权重!AG$49+(数据!AQ683-12)*权重!AG$51              )
 )</f>
        <v>19.350000000000001</v>
      </c>
      <c r="AR683" s="16">
        <f>IF( 数据!AR683&lt;=6,(数据!AR683-1)*权重!AH$48,              IF(数据!AR683&lt;=12, 5*权重!AH$48+(数据!AR683-6)*权重!AH$49,                              5*权重!AH$48+6*权重!AH$49+(数据!AR683-12)*权重!AH$51              )
 )</f>
        <v>16.899999999999999</v>
      </c>
      <c r="AS683" s="16">
        <f>IF( 数据!AS683&lt;=6,(数据!AS683-1)*权重!AI$48,              IF(数据!AS683&lt;=12, 5*权重!AI$48+(数据!AS683-6)*权重!AI$49,                              5*权重!AI$48+6*权重!AI$49+(数据!AS683-12)*权重!AI$51              )
 )</f>
        <v>8.5500000000000007</v>
      </c>
      <c r="AT683" s="16">
        <f>IF( 数据!AT683&lt;=6,(数据!AT683-1)*权重!AJ$48,              IF(数据!AT683&lt;=12, 5*权重!AJ$48+(数据!AT683-6)*权重!AJ$49,                              5*权重!AJ$48+6*权重!AJ$49+(数据!AT683-12)*权重!AJ$51              )
 )</f>
        <v>76.75</v>
      </c>
      <c r="AU683" s="16">
        <f>IF( 数据!AU683&lt;=6,(数据!AU683-1)*权重!AK$48,              IF(数据!AU683&lt;=12, 5*权重!AK$48+(数据!AU683-6)*权重!AK$49,                              5*权重!AK$48+6*权重!AK$49+(数据!AU683-12)*权重!AK$51              )
 )</f>
        <v>14.799999999999999</v>
      </c>
      <c r="AV683" s="16">
        <f>IF( 数据!AV683&lt;=6,(数据!AV683-1)*权重!AL$48,              IF(数据!AV683&lt;=10, 5*权重!AL$48+(数据!AV683-4)*权重!AL$50,                              5*权重!AL$48+4*权重!AL$50+(数据!AV683-10)*权重!AL$52              )  )</f>
        <v>4.25</v>
      </c>
      <c r="AW683" s="16">
        <f>IF( 数据!AW683&lt;=6,(数据!AW683-1)*权重!AM$48,              IF(数据!AW683&lt;=10, 5*权重!AM$48+(数据!AW683-4)*权重!AM$50,                              5*权重!AM$48+4*权重!AM$50+(数据!AW683-10)*权重!AM$52              )  )</f>
        <v>3.8250000000000002</v>
      </c>
      <c r="AX683" s="16">
        <f>IF( 数据!AX683&lt;=6,(数据!AX683-1)*权重!AN$48,              IF(数据!AX683&lt;=10, 5*权重!AN$48+(数据!AX683-4)*权重!AN$50,                              5*权重!AN$48+4*权重!AN$50+(数据!AX683-10)*权重!AN$52              )  )</f>
        <v>23.75</v>
      </c>
      <c r="AY683" s="8">
        <v>3</v>
      </c>
      <c r="AZ683" s="8">
        <v>1</v>
      </c>
      <c r="BA683" s="8">
        <v>2</v>
      </c>
      <c r="BB683" s="8">
        <v>3</v>
      </c>
      <c r="BC683" s="8">
        <v>3</v>
      </c>
      <c r="BD683" s="8">
        <v>1</v>
      </c>
      <c r="BE683" s="8">
        <v>3</v>
      </c>
      <c r="BF683" s="8">
        <v>1</v>
      </c>
      <c r="BG683" s="8">
        <v>2</v>
      </c>
      <c r="BH683" s="8">
        <v>1</v>
      </c>
      <c r="BI683" s="8">
        <v>2</v>
      </c>
      <c r="BJ683" s="8" t="s">
        <v>26</v>
      </c>
      <c r="BK683" s="8" t="s">
        <v>20</v>
      </c>
      <c r="BL683" s="8">
        <v>18</v>
      </c>
      <c r="BM683" s="8" t="s">
        <v>26</v>
      </c>
      <c r="BN683" s="8"/>
      <c r="BO683" s="8">
        <v>9</v>
      </c>
      <c r="BP683" s="34">
        <v>46934</v>
      </c>
      <c r="BQ683" s="8" t="s">
        <v>21</v>
      </c>
      <c r="BR683" s="8" t="s">
        <v>156</v>
      </c>
    </row>
    <row r="684" spans="1:70" ht="15.5" thickBot="1" x14ac:dyDescent="0.35">
      <c r="A684" s="8" t="s">
        <v>26</v>
      </c>
      <c r="B684" s="16">
        <f t="shared" si="26"/>
        <v>403.65666666666664</v>
      </c>
      <c r="C684" s="8" t="s">
        <v>1046</v>
      </c>
      <c r="D684" s="8" t="s">
        <v>154</v>
      </c>
      <c r="E684" s="33">
        <v>1</v>
      </c>
      <c r="F684" s="8">
        <v>0</v>
      </c>
      <c r="G684" s="8" t="s">
        <v>20</v>
      </c>
      <c r="H684" s="8" t="s">
        <v>229</v>
      </c>
      <c r="I684" s="8">
        <v>29</v>
      </c>
      <c r="J684" s="8">
        <v>148</v>
      </c>
      <c r="K684" s="8">
        <v>158</v>
      </c>
      <c r="L684" s="16">
        <f>IF( 数据!L684&lt;=6,(数据!L684-1)*权重!B$48,              IF(数据!L684&lt;=12, 5*权重!B$48+(数据!L684-6)*权重!B$49,                              5*权重!B$48+6*权重!B$49+(数据!L684-12)*权重!B$51              )
 )</f>
        <v>4.8666666666666663</v>
      </c>
      <c r="M684" s="16">
        <f>IF( 数据!M684&lt;=6,(数据!M684-1)*权重!C$48,              IF(数据!M684&lt;=12, 5*权重!C$48+(数据!M684-6)*权重!C$49,                              5*权重!C$48+6*权重!C$49+(数据!M684-12)*权重!C$51              )
 )</f>
        <v>1.3333333333333335</v>
      </c>
      <c r="N684" s="16">
        <f>IF( 数据!N684&lt;=6,(数据!N684-1)*权重!D$48,              IF(数据!N684&lt;=12, 5*权重!D$48+(数据!N684-6)*权重!D$49,                              5*权重!D$48+6*权重!D$49+(数据!N684-12)*权重!D$51              )
 )</f>
        <v>0.25666666666666671</v>
      </c>
      <c r="O684" s="16">
        <f>IF( 数据!O684&lt;=6,(数据!O684-1)*权重!E$48,              IF(数据!O684&lt;=12, 5*权重!E$48+(数据!O684-6)*权重!E$49,                              5*权重!E$48+6*权重!E$49+(数据!O684-12)*权重!E$51              )
 )</f>
        <v>0</v>
      </c>
      <c r="P684" s="16">
        <f>IF( 数据!P684&lt;=6,(数据!P684-1)*权重!F$48,              IF(数据!P684&lt;=12, 5*权重!F$48+(数据!P684-6)*权重!F$49,                              5*权重!F$48+6*权重!F$49+(数据!P684-12)*权重!F$51              )
 )</f>
        <v>-1.583333333333333</v>
      </c>
      <c r="Q684" s="16">
        <f>IF( 数据!Q684&lt;=6,(数据!Q684-1)*权重!G$48,              IF(数据!Q684&lt;=12, 5*权重!G$48+(数据!Q684-6)*权重!G$49,                              5*权重!G$48+6*权重!G$49+(数据!Q684-12)*权重!G$51              )
 )</f>
        <v>0</v>
      </c>
      <c r="R684" s="16">
        <f>IF( 数据!R684&lt;=6,(数据!R684-1)*权重!H$48,              IF(数据!R684&lt;=12, 5*权重!H$48+(数据!R684-6)*权重!H$49,                              5*权重!H$48+6*权重!H$49+(数据!R684-12)*权重!H$51              )
 )</f>
        <v>0</v>
      </c>
      <c r="S684" s="16">
        <f>IF( 数据!S684&lt;=6,(数据!S684-1)*权重!I$48,              IF(数据!S684&lt;=12, 5*权重!I$48+(数据!S684-6)*权重!I$49,                              5*权重!I$48+6*权重!I$49+(数据!S684-12)*权重!I$51              )
 )</f>
        <v>19.299999999999997</v>
      </c>
      <c r="T684" s="16">
        <f>IF( 数据!T684&lt;=6,(数据!T684-1)*权重!J$48,              IF(数据!T684&lt;=12, 5*权重!J$48+(数据!T684-6)*权重!J$49,                              5*权重!J$48+6*权重!J$49+(数据!T684-12)*权重!J$51              )
 )</f>
        <v>2.2666666666666666</v>
      </c>
      <c r="U684" s="16">
        <f>IF( 数据!U684&lt;=6,(数据!U684-1)*权重!K$48,              IF(数据!U684&lt;=12, 5*权重!K$48+(数据!U684-6)*权重!K$49,                              5*权重!K$48+6*权重!K$49+(数据!U684-12)*权重!K$51              )
 )</f>
        <v>0</v>
      </c>
      <c r="V684" s="16">
        <f>IF( 数据!V684&lt;=6,(数据!V684-1)*权重!L$48,              IF(数据!V684&lt;=12, 5*权重!L$48+(数据!V684-6)*权重!L$49,                              5*权重!L$48+6*权重!L$49+(数据!V684-12)*权重!L$51              )
 )</f>
        <v>7.5000000000000009</v>
      </c>
      <c r="W684" s="16">
        <f>IF( 数据!W684&lt;=6,(数据!W684-1)*权重!M$48,              IF(数据!W684&lt;=12, 5*权重!M$48+(数据!W684-6)*权重!M$49,                              5*权重!M$48+6*权重!M$49+(数据!W684-12)*权重!M$51              )
 )</f>
        <v>2.6666666666666665</v>
      </c>
      <c r="X684" s="16">
        <f>IF( 数据!X684&lt;=6,(数据!X684-1)*权重!N$48,              IF(数据!X684&lt;=12, 5*权重!N$48+(数据!X684-6)*权重!N$49,                              5*权重!N$48+6*权重!N$49+(数据!X684-12)*权重!N$51              )
 )</f>
        <v>2.2166666666666663</v>
      </c>
      <c r="Y684" s="16">
        <f>IF( 数据!Y684&lt;=6,(数据!Y684-1)*权重!O$48,              IF(数据!Y684&lt;=12, 5*权重!O$48+(数据!Y684-6)*权重!O$49,                              5*权重!O$48+6*权重!O$49+(数据!Y684-12)*权重!O$51              )
 )</f>
        <v>3.3666666666666667</v>
      </c>
      <c r="Z684" s="16">
        <f>IF( 数据!Z684&lt;=6,(数据!Z684-1)*权重!P$48,              IF(数据!Z684&lt;=10, 5*权重!P$48+(数据!Z684-4)*权重!P$50,                              5*权重!P$48+4*权重!P$50+(数据!Z684-10)*权重!P$52              )  )</f>
        <v>-0.55000000000000027</v>
      </c>
      <c r="AA684" s="16">
        <f>IF( 数据!AA684&lt;=6,(数据!AA684-1)*权重!Q$48,              IF(数据!AA684&lt;=12, 5*权重!Q$48+(数据!AA684-6)*权重!Q$49,                              5*权重!Q$48+6*权重!Q$49+(数据!AA684-12)*权重!Q$51              )
 )</f>
        <v>6.2333333333333325</v>
      </c>
      <c r="AB684" s="16">
        <f>IF( 数据!AB684&lt;=6,(数据!AB684-1)*权重!R$48,              IF(数据!AB684&lt;=10, 5*权重!R$48+(数据!AB684-4)*权重!R$50,                              5*权重!R$48+4*权重!R$50+(数据!AB684-10)*权重!R$52              )  )</f>
        <v>55.2</v>
      </c>
      <c r="AC684" s="16">
        <f>IF( 数据!AC684&lt;=6,(数据!AC684-1)*权重!S$48,              IF(数据!AC684&lt;=12, 5*权重!S$48+(数据!AC684-6)*权重!S$49,                              5*权重!S$48+6*权重!S$49+(数据!AC684-12)*权重!S$51              )
 )</f>
        <v>19.5</v>
      </c>
      <c r="AD684" s="16">
        <f>IF( 数据!AD684&lt;=6,(数据!AD684-1)*权重!T$48,              IF(数据!AD684&lt;=12, 5*权重!T$48+(数据!AD684-6)*权重!T$49,                              5*权重!T$48+6*权重!T$49+(数据!AD684-12)*权重!T$51              )
 )</f>
        <v>-1.2333333333333329</v>
      </c>
      <c r="AE684" s="16">
        <f>IF( 数据!AE684&lt;=6,(数据!AE684-1)*权重!U$48,              IF(数据!AE684&lt;=10, 5*权重!U$48+(数据!AE684-4)*权重!U$50,                              5*权重!U$48+4*权重!U$50+(数据!AE684-10)*权重!U$52              )  )</f>
        <v>-2.1999999999999993</v>
      </c>
      <c r="AF684" s="16">
        <f>IF( 数据!AF684&lt;=6,(数据!AF684-1)*权重!V$48,              IF(数据!AF684&lt;=10, 5*权重!V$48+(数据!AF684-4)*权重!V$50,                              5*权重!V$48+4*权重!V$50+(数据!AF684-10)*权重!V$52              )  )</f>
        <v>6.3000000000000007</v>
      </c>
      <c r="AG684" s="16">
        <f>IF( 数据!AG684&lt;=6,(数据!AG684-1)*权重!W$48,              IF(数据!AG684&lt;=12, 5*权重!W$48+(数据!AG684-6)*权重!W$49,                              5*权重!W$48+6*权重!W$49+(数据!AG684-12)*权重!W$51              )
 )</f>
        <v>4.0999999999999996</v>
      </c>
      <c r="AH684" s="16">
        <f>IF( 数据!AH684&lt;=6,(数据!AH684-1)*权重!X$48,              IF(数据!AH684&lt;=10, 5*权重!X$48+(数据!AH684-4)*权重!X$50,                              5*权重!X$48+4*权重!X$50+(数据!AH684-10)*权重!X$52              )  )</f>
        <v>-0.27500000000000002</v>
      </c>
      <c r="AI684" s="16">
        <f>IF( 数据!AI684&lt;=6,(数据!AI684-1)*权重!Y$48,              IF(数据!AI684&lt;=12, 5*权重!Y$48+(数据!AI684-6)*权重!Y$49,                              5*权重!Y$48+6*权重!Y$49+(数据!AI684-12)*权重!Y$51              )
 )</f>
        <v>0</v>
      </c>
      <c r="AJ684" s="16">
        <f>IF( 数据!AJ684&lt;=6,(数据!AJ684-1)*权重!Z$48,              IF(数据!AJ684&lt;=10, 5*权重!Z$48+(数据!AJ684-4)*权重!Z$50,                              5*权重!Z$48+4*权重!Z$50+(数据!AJ684-10)*权重!Z$52              )  )</f>
        <v>6.65</v>
      </c>
      <c r="AK684" s="16">
        <f>IF( 数据!AK684&lt;=6,(数据!AK684-1)*权重!AA$48,              IF(数据!AK684&lt;=10, 5*权重!AA$48+(数据!AK684-4)*权重!AA$50,                              5*权重!AA$48+4*权重!AA$50+(数据!AK684-10)*权重!AA$52              )  )</f>
        <v>-2.6000000000000005</v>
      </c>
      <c r="AL684" s="16">
        <f>IF( 数据!AL684&lt;=6,(数据!AL684-1)*权重!AB$48,              IF(数据!AL684&lt;=12, 5*权重!AB$48+(数据!AL684-6)*权重!AB$49,                              5*权重!AB$48+6*权重!AB$49+(数据!AL684-12)*权重!AB$51              )
 )</f>
        <v>14.4</v>
      </c>
      <c r="AM684" s="16">
        <f>IF( 数据!AM684&lt;=6,(数据!AM684-1)*权重!AC$48,              IF(数据!AM684&lt;=12, 5*权重!AC$48+(数据!AM684-6)*权重!AC$49,                              5*权重!AC$48+6*权重!AC$49+(数据!AM684-12)*权重!AC$51              )
 )</f>
        <v>9.9666666666666668</v>
      </c>
      <c r="AN684" s="16">
        <f>IF( 数据!AN684&lt;=6,(数据!AN684-1)*权重!AD$48,              IF(数据!AN684&lt;=12, 5*权重!AD$48+(数据!AN684-6)*权重!AD$49,                              5*权重!AD$48+6*权重!AD$49+(数据!AN684-12)*权重!AD$51              )
 )</f>
        <v>67.875</v>
      </c>
      <c r="AO684" s="16">
        <f>IF( 数据!AO684&lt;=6,(数据!AO684-1)*权重!AE$48,              IF(数据!AO684&lt;=12, 5*权重!AE$48+(数据!AO684-6)*权重!AE$49,                              5*权重!AE$48+6*权重!AE$49+(数据!AO684-12)*权重!AE$51              )
 )</f>
        <v>9.7333333333333343</v>
      </c>
      <c r="AP684" s="16">
        <f>IF( 数据!AP684&lt;=6,(数据!AP684-1)*权重!AF$48,              IF(数据!AP684&lt;=12, 5*权重!AF$48+(数据!AP684-6)*权重!AF$49,                              5*权重!AF$48+6*权重!AF$49+(数据!AP684-12)*权重!AF$51              )
 )</f>
        <v>15.433333333333334</v>
      </c>
      <c r="AQ684" s="16">
        <f>IF( 数据!AQ684&lt;=6,(数据!AQ684-1)*权重!AG$48,              IF(数据!AQ684&lt;=12, 5*权重!AG$48+(数据!AQ684-6)*权重!AG$49,                              5*权重!AG$48+6*权重!AG$49+(数据!AQ684-12)*权重!AG$51              )
 )</f>
        <v>19.350000000000001</v>
      </c>
      <c r="AR684" s="16">
        <f>IF( 数据!AR684&lt;=6,(数据!AR684-1)*权重!AH$48,              IF(数据!AR684&lt;=12, 5*权重!AH$48+(数据!AR684-6)*权重!AH$49,                              5*权重!AH$48+6*权重!AH$49+(数据!AR684-12)*权重!AH$51              )
 )</f>
        <v>13.399999999999999</v>
      </c>
      <c r="AS684" s="16">
        <f>IF( 数据!AS684&lt;=6,(数据!AS684-1)*权重!AI$48,              IF(数据!AS684&lt;=12, 5*权重!AI$48+(数据!AS684-6)*权重!AI$49,                              5*权重!AI$48+6*权重!AI$49+(数据!AS684-12)*权重!AI$51              )
 )</f>
        <v>3.1333333333333337</v>
      </c>
      <c r="AT684" s="16">
        <f>IF( 数据!AT684&lt;=6,(数据!AT684-1)*权重!AJ$48,              IF(数据!AT684&lt;=12, 5*权重!AJ$48+(数据!AT684-6)*权重!AJ$49,                              5*权重!AJ$48+6*权重!AJ$49+(数据!AT684-12)*权重!AJ$51              )
 )</f>
        <v>76.75</v>
      </c>
      <c r="AU684" s="16">
        <f>IF( 数据!AU684&lt;=6,(数据!AU684-1)*权重!AK$48,              IF(数据!AU684&lt;=12, 5*权重!AK$48+(数据!AU684-6)*权重!AK$49,                              5*权重!AK$48+6*权重!AK$49+(数据!AU684-12)*权重!AK$51              )
 )</f>
        <v>13.899999999999999</v>
      </c>
      <c r="AV684" s="16">
        <f>IF( 数据!AV684&lt;=6,(数据!AV684-1)*权重!AL$48,              IF(数据!AV684&lt;=10, 5*权重!AL$48+(数据!AV684-4)*权重!AL$50,                              5*权重!AL$48+4*权重!AL$50+(数据!AV684-10)*权重!AL$52              )  )</f>
        <v>2.5499999999999998</v>
      </c>
      <c r="AW684" s="16">
        <f>IF( 数据!AW684&lt;=6,(数据!AW684-1)*权重!AM$48,              IF(数据!AW684&lt;=10, 5*权重!AM$48+(数据!AW684-4)*权重!AM$50,                              5*权重!AM$48+4*权重!AM$50+(数据!AW684-10)*权重!AM$52              )  )</f>
        <v>3.45</v>
      </c>
      <c r="AX684" s="16">
        <f>IF( 数据!AX684&lt;=6,(数据!AX684-1)*权重!AN$48,              IF(数据!AX684&lt;=10, 5*权重!AN$48+(数据!AX684-4)*权重!AN$50,                              5*权重!AN$48+4*权重!AN$50+(数据!AX684-10)*权重!AN$52              )  )</f>
        <v>20.399999999999999</v>
      </c>
      <c r="AY684" s="8">
        <v>2</v>
      </c>
      <c r="AZ684" s="8">
        <v>2</v>
      </c>
      <c r="BA684" s="8">
        <v>1</v>
      </c>
      <c r="BB684" s="8">
        <v>2</v>
      </c>
      <c r="BC684" s="8">
        <v>3</v>
      </c>
      <c r="BD684" s="8">
        <v>3</v>
      </c>
      <c r="BE684" s="8">
        <v>1</v>
      </c>
      <c r="BF684" s="8">
        <v>3</v>
      </c>
      <c r="BG684" s="8">
        <v>3</v>
      </c>
      <c r="BH684" s="8">
        <v>3</v>
      </c>
      <c r="BI684" s="8">
        <v>1</v>
      </c>
      <c r="BJ684" s="8" t="s">
        <v>26</v>
      </c>
      <c r="BK684" s="8" t="s">
        <v>20</v>
      </c>
      <c r="BL684" s="8">
        <v>12</v>
      </c>
      <c r="BM684" s="8" t="s">
        <v>26</v>
      </c>
      <c r="BN684" s="8"/>
      <c r="BO684" s="8">
        <v>59</v>
      </c>
      <c r="BP684" s="34">
        <v>46203</v>
      </c>
      <c r="BQ684" s="8" t="s">
        <v>21</v>
      </c>
      <c r="BR684" s="8" t="s">
        <v>156</v>
      </c>
    </row>
    <row r="685" spans="1:70" ht="15.5" thickBot="1" x14ac:dyDescent="0.35">
      <c r="A685" s="8" t="s">
        <v>26</v>
      </c>
      <c r="B685" s="16">
        <f t="shared" si="26"/>
        <v>414.10749999999996</v>
      </c>
      <c r="C685" s="8" t="s">
        <v>1047</v>
      </c>
      <c r="D685" s="8" t="s">
        <v>154</v>
      </c>
      <c r="E685" s="33">
        <v>1</v>
      </c>
      <c r="F685" s="8">
        <v>0</v>
      </c>
      <c r="G685" s="8" t="s">
        <v>20</v>
      </c>
      <c r="H685" s="8" t="s">
        <v>226</v>
      </c>
      <c r="I685" s="8">
        <v>29</v>
      </c>
      <c r="J685" s="8">
        <v>145</v>
      </c>
      <c r="K685" s="8">
        <v>159</v>
      </c>
      <c r="L685" s="16">
        <f>IF( 数据!L685&lt;=6,(数据!L685-1)*权重!B$48,              IF(数据!L685&lt;=12, 5*权重!B$48+(数据!L685-6)*权重!B$49,                              5*权重!B$48+6*权重!B$49+(数据!L685-12)*权重!B$51              )
 )</f>
        <v>3.9333333333333331</v>
      </c>
      <c r="M685" s="16">
        <f>IF( 数据!M685&lt;=6,(数据!M685-1)*权重!C$48,              IF(数据!M685&lt;=12, 5*权重!C$48+(数据!M685-6)*权重!C$49,                              5*权重!C$48+6*权重!C$49+(数据!M685-12)*权重!C$51              )
 )</f>
        <v>0.90000000000000013</v>
      </c>
      <c r="N685" s="16">
        <f>IF( 数据!N685&lt;=6,(数据!N685-1)*权重!D$48,              IF(数据!N685&lt;=12, 5*权重!D$48+(数据!N685-6)*权重!D$49,                              5*权重!D$48+6*权重!D$49+(数据!N685-12)*权重!D$51              )
 )</f>
        <v>0.27</v>
      </c>
      <c r="O685" s="16">
        <f>IF( 数据!O685&lt;=6,(数据!O685-1)*权重!E$48,              IF(数据!O685&lt;=12, 5*权重!E$48+(数据!O685-6)*权重!E$49,                              5*权重!E$48+6*权重!E$49+(数据!O685-12)*权重!E$51              )
 )</f>
        <v>0</v>
      </c>
      <c r="P685" s="16">
        <f>IF( 数据!P685&lt;=6,(数据!P685-1)*权重!F$48,              IF(数据!P685&lt;=12, 5*权重!F$48+(数据!P685-6)*权重!F$49,                              5*权重!F$48+6*权重!F$49+(数据!P685-12)*权重!F$51              )
 )</f>
        <v>-3.1166666666666663</v>
      </c>
      <c r="Q685" s="16">
        <f>IF( 数据!Q685&lt;=6,(数据!Q685-1)*权重!G$48,              IF(数据!Q685&lt;=12, 5*权重!G$48+(数据!Q685-6)*权重!G$49,                              5*权重!G$48+6*权重!G$49+(数据!Q685-12)*权重!G$51              )
 )</f>
        <v>0</v>
      </c>
      <c r="R685" s="16">
        <f>IF( 数据!R685&lt;=6,(数据!R685-1)*权重!H$48,              IF(数据!R685&lt;=12, 5*权重!H$48+(数据!R685-6)*权重!H$49,                              5*权重!H$48+6*权重!H$49+(数据!R685-12)*权重!H$51              )
 )</f>
        <v>0</v>
      </c>
      <c r="S685" s="16">
        <f>IF( 数据!S685&lt;=6,(数据!S685-1)*权重!I$48,              IF(数据!S685&lt;=12, 5*权重!I$48+(数据!S685-6)*权重!I$49,                              5*权重!I$48+6*权重!I$49+(数据!S685-12)*权重!I$51              )
 )</f>
        <v>15.2</v>
      </c>
      <c r="T685" s="16">
        <f>IF( 数据!T685&lt;=6,(数据!T685-1)*权重!J$48,              IF(数据!T685&lt;=12, 5*权重!J$48+(数据!T685-6)*权重!J$49,                              5*权重!J$48+6*权重!J$49+(数据!T685-12)*权重!J$51              )
 )</f>
        <v>0.79999999999999982</v>
      </c>
      <c r="U685" s="16">
        <f>IF( 数据!U685&lt;=6,(数据!U685-1)*权重!K$48,              IF(数据!U685&lt;=12, 5*权重!K$48+(数据!U685-6)*权重!K$49,                              5*权重!K$48+6*权重!K$49+(数据!U685-12)*权重!K$51              )
 )</f>
        <v>0</v>
      </c>
      <c r="V685" s="16">
        <f>IF( 数据!V685&lt;=6,(数据!V685-1)*权重!L$48,              IF(数据!V685&lt;=12, 5*权重!L$48+(数据!V685-6)*权重!L$49,                              5*权重!L$48+6*权重!L$49+(数据!V685-12)*权重!L$51              )
 )</f>
        <v>6.0333333333333341</v>
      </c>
      <c r="W685" s="16">
        <f>IF( 数据!W685&lt;=6,(数据!W685-1)*权重!M$48,              IF(数据!W685&lt;=12, 5*权重!M$48+(数据!W685-6)*权重!M$49,                              5*权重!M$48+6*权重!M$49+(数据!W685-12)*权重!M$51              )
 )</f>
        <v>0.1333333333333333</v>
      </c>
      <c r="X685" s="16">
        <f>IF( 数据!X685&lt;=6,(数据!X685-1)*权重!N$48,              IF(数据!X685&lt;=12, 5*权重!N$48+(数据!X685-6)*权重!N$49,                              5*权重!N$48+6*权重!N$49+(数据!X685-12)*权重!N$51              )
 )</f>
        <v>2.7333333333333329</v>
      </c>
      <c r="Y685" s="16">
        <f>IF( 数据!Y685&lt;=6,(数据!Y685-1)*权重!O$48,              IF(数据!Y685&lt;=12, 5*权重!O$48+(数据!Y685-6)*权重!O$49,                              5*权重!O$48+6*权重!O$49+(数据!Y685-12)*权重!O$51              )
 )</f>
        <v>1.7</v>
      </c>
      <c r="Z685" s="16">
        <f>IF( 数据!Z685&lt;=6,(数据!Z685-1)*权重!P$48,              IF(数据!Z685&lt;=10, 5*权重!P$48+(数据!Z685-4)*权重!P$50,                              5*权重!P$48+4*权重!P$50+(数据!Z685-10)*权重!P$52              )  )</f>
        <v>-1.25</v>
      </c>
      <c r="AA685" s="16">
        <f>IF( 数据!AA685&lt;=6,(数据!AA685-1)*权重!Q$48,              IF(数据!AA685&lt;=12, 5*权重!Q$48+(数据!AA685-6)*权重!Q$49,                              5*权重!Q$48+6*权重!Q$49+(数据!AA685-12)*权重!Q$51              )
 )</f>
        <v>6.5</v>
      </c>
      <c r="AB685" s="16">
        <f>IF( 数据!AB685&lt;=6,(数据!AB685-1)*权重!R$48,              IF(数据!AB685&lt;=10, 5*权重!R$48+(数据!AB685-4)*权重!R$50,                              5*权重!R$48+4*权重!R$50+(数据!AB685-10)*权重!R$52              )  )</f>
        <v>53.75</v>
      </c>
      <c r="AC685" s="16">
        <f>IF( 数据!AC685&lt;=6,(数据!AC685-1)*权重!S$48,              IF(数据!AC685&lt;=12, 5*权重!S$48+(数据!AC685-6)*权重!S$49,                              5*权重!S$48+6*权重!S$49+(数据!AC685-12)*权重!S$51              )
 )</f>
        <v>20.183333333333334</v>
      </c>
      <c r="AD685" s="16">
        <f>IF( 数据!AD685&lt;=6,(数据!AD685-1)*权重!T$48,              IF(数据!AD685&lt;=12, 5*权重!T$48+(数据!AD685-6)*权重!T$49,                              5*权重!T$48+6*权重!T$49+(数据!AD685-12)*权重!T$51              )
 )</f>
        <v>-1.2333333333333329</v>
      </c>
      <c r="AE685" s="16">
        <f>IF( 数据!AE685&lt;=6,(数据!AE685-1)*权重!U$48,              IF(数据!AE685&lt;=10, 5*权重!U$48+(数据!AE685-4)*权重!U$50,                              5*权重!U$48+4*权重!U$50+(数据!AE685-10)*权重!U$52              )  )</f>
        <v>-1.7999999999999994</v>
      </c>
      <c r="AF685" s="16">
        <f>IF( 数据!AF685&lt;=6,(数据!AF685-1)*权重!V$48,              IF(数据!AF685&lt;=10, 5*权重!V$48+(数据!AF685-4)*权重!V$50,                              5*权重!V$48+4*权重!V$50+(数据!AF685-10)*权重!V$52              )  )</f>
        <v>6.5625000000000009</v>
      </c>
      <c r="AG685" s="16">
        <f>IF( 数据!AG685&lt;=6,(数据!AG685-1)*权重!W$48,              IF(数据!AG685&lt;=12, 5*权重!W$48+(数据!AG685-6)*权重!W$49,                              5*权重!W$48+6*权重!W$49+(数据!AG685-12)*权重!W$51              )
 )</f>
        <v>3.3</v>
      </c>
      <c r="AH685" s="16">
        <f>IF( 数据!AH685&lt;=6,(数据!AH685-1)*权重!X$48,              IF(数据!AH685&lt;=10, 5*权重!X$48+(数据!AH685-4)*权重!X$50,                              5*权重!X$48+4*权重!X$50+(数据!AH685-10)*权重!X$52              )  )</f>
        <v>-0.16249999999999998</v>
      </c>
      <c r="AI685" s="16">
        <f>IF( 数据!AI685&lt;=6,(数据!AI685-1)*权重!Y$48,              IF(数据!AI685&lt;=12, 5*权重!Y$48+(数据!AI685-6)*权重!Y$49,                              5*权重!Y$48+6*权重!Y$49+(数据!AI685-12)*权重!Y$51              )
 )</f>
        <v>3.3333333333333354E-2</v>
      </c>
      <c r="AJ685" s="16">
        <f>IF( 数据!AJ685&lt;=6,(数据!AJ685-1)*权重!Z$48,              IF(数据!AJ685&lt;=10, 5*权重!Z$48+(数据!AJ685-4)*权重!Z$50,                              5*权重!Z$48+4*权重!Z$50+(数据!AJ685-10)*权重!Z$52              )  )</f>
        <v>7.4875000000000007</v>
      </c>
      <c r="AK685" s="16">
        <f>IF( 数据!AK685&lt;=6,(数据!AK685-1)*权重!AA$48,              IF(数据!AK685&lt;=10, 5*权重!AA$48+(数据!AK685-4)*权重!AA$50,                              5*权重!AA$48+4*权重!AA$50+(数据!AK685-10)*权重!AA$52              )  )</f>
        <v>-0.92500000000000004</v>
      </c>
      <c r="AL685" s="16">
        <f>IF( 数据!AL685&lt;=6,(数据!AL685-1)*权重!AB$48,              IF(数据!AL685&lt;=12, 5*权重!AB$48+(数据!AL685-6)*权重!AB$49,                              5*权重!AB$48+6*权重!AB$49+(数据!AL685-12)*权重!AB$51              )
 )</f>
        <v>14.4</v>
      </c>
      <c r="AM685" s="16">
        <f>IF( 数据!AM685&lt;=6,(数据!AM685-1)*权重!AC$48,              IF(数据!AM685&lt;=12, 5*权重!AC$48+(数据!AM685-6)*权重!AC$49,                              5*权重!AC$48+6*权重!AC$49+(数据!AM685-12)*权重!AC$51              )
 )</f>
        <v>9.6</v>
      </c>
      <c r="AN685" s="16">
        <f>IF( 数据!AN685&lt;=6,(数据!AN685-1)*权重!AD$48,              IF(数据!AN685&lt;=12, 5*权重!AD$48+(数据!AN685-6)*权重!AD$49,                              5*权重!AD$48+6*权重!AD$49+(数据!AN685-12)*权重!AD$51              )
 )</f>
        <v>60.666666666666664</v>
      </c>
      <c r="AO685" s="16">
        <f>IF( 数据!AO685&lt;=6,(数据!AO685-1)*权重!AE$48,              IF(数据!AO685&lt;=12, 5*权重!AE$48+(数据!AO685-6)*权重!AE$49,                              5*权重!AE$48+6*权重!AE$49+(数据!AO685-12)*权重!AE$51              )
 )</f>
        <v>22.9</v>
      </c>
      <c r="AP685" s="16">
        <f>IF( 数据!AP685&lt;=6,(数据!AP685-1)*权重!AF$48,              IF(数据!AP685&lt;=12, 5*权重!AF$48+(数据!AP685-6)*权重!AF$49,                              5*权重!AF$48+6*权重!AF$49+(数据!AP685-12)*权重!AF$51              )
 )</f>
        <v>15.433333333333334</v>
      </c>
      <c r="AQ685" s="16">
        <f>IF( 数据!AQ685&lt;=6,(数据!AQ685-1)*权重!AG$48,              IF(数据!AQ685&lt;=12, 5*权重!AG$48+(数据!AQ685-6)*权重!AG$49,                              5*权重!AG$48+6*权重!AG$49+(数据!AQ685-12)*权重!AG$51              )
 )</f>
        <v>17.8</v>
      </c>
      <c r="AR685" s="16">
        <f>IF( 数据!AR685&lt;=6,(数据!AR685-1)*权重!AH$48,              IF(数据!AR685&lt;=12, 5*权重!AH$48+(数据!AR685-6)*权重!AH$49,                              5*权重!AH$48+6*权重!AH$49+(数据!AR685-12)*权重!AH$51              )
 )</f>
        <v>19.233333333333334</v>
      </c>
      <c r="AS685" s="16">
        <f>IF( 数据!AS685&lt;=6,(数据!AS685-1)*权重!AI$48,              IF(数据!AS685&lt;=12, 5*权重!AI$48+(数据!AS685-6)*权重!AI$49,                              5*权重!AI$48+6*权重!AI$49+(数据!AS685-12)*权重!AI$51              )
 )</f>
        <v>10.450000000000001</v>
      </c>
      <c r="AT685" s="16">
        <f>IF( 数据!AT685&lt;=6,(数据!AT685-1)*权重!AJ$48,              IF(数据!AT685&lt;=12, 5*权重!AJ$48+(数据!AT685-6)*权重!AJ$49,                              5*权重!AJ$48+6*权重!AJ$49+(数据!AT685-12)*权重!AJ$51              )
 )</f>
        <v>86.5</v>
      </c>
      <c r="AU685" s="16">
        <f>IF( 数据!AU685&lt;=6,(数据!AU685-1)*权重!AK$48,              IF(数据!AU685&lt;=12, 5*权重!AK$48+(数据!AU685-6)*权重!AK$49,                              5*权重!AK$48+6*权重!AK$49+(数据!AU685-12)*权重!AK$51              )
 )</f>
        <v>7.7666666666666666</v>
      </c>
      <c r="AV685" s="16">
        <f>IF( 数据!AV685&lt;=6,(数据!AV685-1)*权重!AL$48,              IF(数据!AV685&lt;=10, 5*权重!AL$48+(数据!AV685-4)*权重!AL$50,                              5*权重!AL$48+4*权重!AL$50+(数据!AV685-10)*权重!AL$52              )  )</f>
        <v>2.9749999999999996</v>
      </c>
      <c r="AW685" s="16">
        <f>IF( 数据!AW685&lt;=6,(数据!AW685-1)*权重!AM$48,              IF(数据!AW685&lt;=10, 5*权重!AM$48+(数据!AW685-4)*权重!AM$50,                              5*权重!AM$48+4*权重!AM$50+(数据!AW685-10)*权重!AM$52              )  )</f>
        <v>4.95</v>
      </c>
      <c r="AX685" s="16">
        <f>IF( 数据!AX685&lt;=6,(数据!AX685-1)*权重!AN$48,              IF(数据!AX685&lt;=10, 5*权重!AN$48+(数据!AX685-4)*权重!AN$50,                              5*权重!AN$48+4*权重!AN$50+(数据!AX685-10)*权重!AN$52              )  )</f>
        <v>20.399999999999999</v>
      </c>
      <c r="AY685" s="8">
        <v>3</v>
      </c>
      <c r="AZ685" s="8">
        <v>2</v>
      </c>
      <c r="BA685" s="8">
        <v>3</v>
      </c>
      <c r="BB685" s="8">
        <v>1</v>
      </c>
      <c r="BC685" s="8">
        <v>3</v>
      </c>
      <c r="BD685" s="8">
        <v>1</v>
      </c>
      <c r="BE685" s="8">
        <v>3</v>
      </c>
      <c r="BF685" s="8">
        <v>2</v>
      </c>
      <c r="BG685" s="8">
        <v>2</v>
      </c>
      <c r="BH685" s="8">
        <v>1</v>
      </c>
      <c r="BI685" s="8">
        <v>1</v>
      </c>
      <c r="BJ685" s="8" t="s">
        <v>26</v>
      </c>
      <c r="BK685" s="8" t="s">
        <v>20</v>
      </c>
      <c r="BL685" s="8">
        <v>8</v>
      </c>
      <c r="BM685" s="8" t="s">
        <v>26</v>
      </c>
      <c r="BN685" s="8"/>
      <c r="BO685" s="8">
        <v>15</v>
      </c>
      <c r="BP685" s="34">
        <v>46203</v>
      </c>
      <c r="BQ685" s="8" t="s">
        <v>21</v>
      </c>
      <c r="BR685" s="8" t="s">
        <v>156</v>
      </c>
    </row>
    <row r="686" spans="1:70" ht="15.5" thickBot="1" x14ac:dyDescent="0.35">
      <c r="A686" s="8" t="s">
        <v>26</v>
      </c>
      <c r="B686" s="16">
        <f t="shared" si="26"/>
        <v>436.58333333333337</v>
      </c>
      <c r="C686" s="8" t="s">
        <v>1048</v>
      </c>
      <c r="D686" s="8" t="s">
        <v>154</v>
      </c>
      <c r="E686" s="33">
        <v>1</v>
      </c>
      <c r="F686" s="8">
        <v>0</v>
      </c>
      <c r="G686" s="8" t="s">
        <v>20</v>
      </c>
      <c r="H686" s="8" t="s">
        <v>315</v>
      </c>
      <c r="I686" s="8">
        <v>24</v>
      </c>
      <c r="J686" s="8">
        <v>150</v>
      </c>
      <c r="K686" s="8">
        <v>158</v>
      </c>
      <c r="L686" s="16">
        <f>IF( 数据!L686&lt;=6,(数据!L686-1)*权重!B$48,              IF(数据!L686&lt;=12, 5*权重!B$48+(数据!L686-6)*权重!B$49,                              5*权重!B$48+6*权重!B$49+(数据!L686-12)*权重!B$51              )
 )</f>
        <v>4.4000000000000004</v>
      </c>
      <c r="M686" s="16">
        <f>IF( 数据!M686&lt;=6,(数据!M686-1)*权重!C$48,              IF(数据!M686&lt;=12, 5*权重!C$48+(数据!M686-6)*权重!C$49,                              5*权重!C$48+6*权重!C$49+(数据!M686-12)*权重!C$51              )
 )</f>
        <v>0.90000000000000013</v>
      </c>
      <c r="N686" s="16">
        <f>IF( 数据!N686&lt;=6,(数据!N686-1)*权重!D$48,              IF(数据!N686&lt;=12, 5*权重!D$48+(数据!N686-6)*权重!D$49,                              5*权重!D$48+6*权重!D$49+(数据!N686-12)*权重!D$51              )
 )</f>
        <v>-0.55833333333333335</v>
      </c>
      <c r="O686" s="16">
        <f>IF( 数据!O686&lt;=6,(数据!O686-1)*权重!E$48,              IF(数据!O686&lt;=12, 5*权重!E$48+(数据!O686-6)*权重!E$49,                              5*权重!E$48+6*权重!E$49+(数据!O686-12)*权重!E$51              )
 )</f>
        <v>0</v>
      </c>
      <c r="P686" s="16">
        <f>IF( 数据!P686&lt;=6,(数据!P686-1)*权重!F$48,              IF(数据!P686&lt;=12, 5*权重!F$48+(数据!P686-6)*权重!F$49,                              5*权重!F$48+6*权重!F$49+(数据!P686-12)*权重!F$51              )
 )</f>
        <v>-1.9666666666666663</v>
      </c>
      <c r="Q686" s="16">
        <f>IF( 数据!Q686&lt;=6,(数据!Q686-1)*权重!G$48,              IF(数据!Q686&lt;=12, 5*权重!G$48+(数据!Q686-6)*权重!G$49,                              5*权重!G$48+6*权重!G$49+(数据!Q686-12)*权重!G$51              )
 )</f>
        <v>0</v>
      </c>
      <c r="R686" s="16">
        <f>IF( 数据!R686&lt;=6,(数据!R686-1)*权重!H$48,              IF(数据!R686&lt;=12, 5*权重!H$48+(数据!R686-6)*权重!H$49,                              5*权重!H$48+6*权重!H$49+(数据!R686-12)*权重!H$51              )
 )</f>
        <v>0</v>
      </c>
      <c r="S686" s="16">
        <f>IF( 数据!S686&lt;=6,(数据!S686-1)*权重!I$48,              IF(数据!S686&lt;=12, 5*权重!I$48+(数据!S686-6)*权重!I$49,                              5*权重!I$48+6*权重!I$49+(数据!S686-12)*权重!I$51              )
 )</f>
        <v>20.666666666666664</v>
      </c>
      <c r="T686" s="16">
        <f>IF( 数据!T686&lt;=6,(数据!T686-1)*权重!J$48,              IF(数据!T686&lt;=12, 5*权重!J$48+(数据!T686-6)*权重!J$49,                              5*权重!J$48+6*权重!J$49+(数据!T686-12)*权重!J$51              )
 )</f>
        <v>-0.20000000000000018</v>
      </c>
      <c r="U686" s="16">
        <f>IF( 数据!U686&lt;=6,(数据!U686-1)*权重!K$48,              IF(数据!U686&lt;=12, 5*权重!K$48+(数据!U686-6)*权重!K$49,                              5*权重!K$48+6*权重!K$49+(数据!U686-12)*权重!K$51              )
 )</f>
        <v>0</v>
      </c>
      <c r="V686" s="16">
        <f>IF( 数据!V686&lt;=6,(数据!V686-1)*权重!L$48,              IF(数据!V686&lt;=12, 5*权重!L$48+(数据!V686-6)*权重!L$49,                              5*权重!L$48+6*权重!L$49+(数据!V686-12)*权重!L$51              )
 )</f>
        <v>6.7666666666666675</v>
      </c>
      <c r="W686" s="16">
        <f>IF( 数据!W686&lt;=6,(数据!W686-1)*权重!M$48,              IF(数据!W686&lt;=12, 5*权重!M$48+(数据!W686-6)*权重!M$49,                              5*权重!M$48+6*权重!M$49+(数据!W686-12)*权重!M$51              )
 )</f>
        <v>2.0333333333333332</v>
      </c>
      <c r="X686" s="16">
        <f>IF( 数据!X686&lt;=6,(数据!X686-1)*权重!N$48,              IF(数据!X686&lt;=12, 5*权重!N$48+(数据!X686-6)*权重!N$49,                              5*权重!N$48+6*权重!N$49+(数据!X686-12)*权重!N$51              )
 )</f>
        <v>2.2666666666666666</v>
      </c>
      <c r="Y686" s="16">
        <f>IF( 数据!Y686&lt;=6,(数据!Y686-1)*权重!O$48,              IF(数据!Y686&lt;=12, 5*权重!O$48+(数据!Y686-6)*权重!O$49,                              5*权重!O$48+6*权重!O$49+(数据!Y686-12)*权重!O$51              )
 )</f>
        <v>3.3666666666666667</v>
      </c>
      <c r="Z686" s="16">
        <f>IF( 数据!Z686&lt;=6,(数据!Z686-1)*权重!P$48,              IF(数据!Z686&lt;=10, 5*权重!P$48+(数据!Z686-4)*权重!P$50,                              5*权重!P$48+4*权重!P$50+(数据!Z686-10)*权重!P$52              )  )</f>
        <v>-0.55000000000000027</v>
      </c>
      <c r="AA686" s="16">
        <f>IF( 数据!AA686&lt;=6,(数据!AA686-1)*权重!Q$48,              IF(数据!AA686&lt;=12, 5*权重!Q$48+(数据!AA686-6)*权重!Q$49,                              5*权重!Q$48+6*权重!Q$49+(数据!AA686-12)*权重!Q$51              )
 )</f>
        <v>4.5</v>
      </c>
      <c r="AB686" s="16">
        <f>IF( 数据!AB686&lt;=6,(数据!AB686-1)*权重!R$48,              IF(数据!AB686&lt;=10, 5*权重!R$48+(数据!AB686-4)*权重!R$50,                              5*权重!R$48+4*权重!R$50+(数据!AB686-10)*权重!R$52              )  )</f>
        <v>55.25</v>
      </c>
      <c r="AC686" s="16">
        <f>IF( 数据!AC686&lt;=6,(数据!AC686-1)*权重!S$48,              IF(数据!AC686&lt;=12, 5*权重!S$48+(数据!AC686-6)*权重!S$49,                              5*权重!S$48+6*权重!S$49+(数据!AC686-12)*权重!S$51              )
 )</f>
        <v>19.5</v>
      </c>
      <c r="AD686" s="16">
        <f>IF( 数据!AD686&lt;=6,(数据!AD686-1)*权重!T$48,              IF(数据!AD686&lt;=12, 5*权重!T$48+(数据!AD686-6)*权重!T$49,                              5*权重!T$48+6*权重!T$49+(数据!AD686-12)*权重!T$51              )
 )</f>
        <v>-1.2333333333333329</v>
      </c>
      <c r="AE686" s="16">
        <f>IF( 数据!AE686&lt;=6,(数据!AE686-1)*权重!U$48,              IF(数据!AE686&lt;=10, 5*权重!U$48+(数据!AE686-4)*权重!U$50,                              5*权重!U$48+4*权重!U$50+(数据!AE686-10)*权重!U$52              )  )</f>
        <v>-2.9999999999999996</v>
      </c>
      <c r="AF686" s="16">
        <f>IF( 数据!AF686&lt;=6,(数据!AF686-1)*权重!V$48,              IF(数据!AF686&lt;=10, 5*权重!V$48+(数据!AF686-4)*权重!V$50,                              5*权重!V$48+4*权重!V$50+(数据!AF686-10)*权重!V$52              )  )</f>
        <v>7.0875000000000004</v>
      </c>
      <c r="AG686" s="16">
        <f>IF( 数据!AG686&lt;=6,(数据!AG686-1)*权重!W$48,              IF(数据!AG686&lt;=12, 5*权重!W$48+(数据!AG686-6)*权重!W$49,                              5*权重!W$48+6*权重!W$49+(数据!AG686-12)*权重!W$51              )
 )</f>
        <v>3.6999999999999997</v>
      </c>
      <c r="AH686" s="16">
        <f>IF( 数据!AH686&lt;=6,(数据!AH686-1)*权重!X$48,              IF(数据!AH686&lt;=10, 5*权重!X$48+(数据!AH686-4)*权重!X$50,                              5*权重!X$48+4*权重!X$50+(数据!AH686-10)*权重!X$52              )  )</f>
        <v>-0.16249999999999998</v>
      </c>
      <c r="AI686" s="16">
        <f>IF( 数据!AI686&lt;=6,(数据!AI686-1)*权重!Y$48,              IF(数据!AI686&lt;=12, 5*权重!Y$48+(数据!AI686-6)*权重!Y$49,                              5*权重!Y$48+6*权重!Y$49+(数据!AI686-12)*权重!Y$51              )
 )</f>
        <v>0</v>
      </c>
      <c r="AJ686" s="16">
        <f>IF( 数据!AJ686&lt;=6,(数据!AJ686-1)*权重!Z$48,              IF(数据!AJ686&lt;=10, 5*权重!Z$48+(数据!AJ686-4)*权重!Z$50,                              5*权重!Z$48+4*权重!Z$50+(数据!AJ686-10)*权重!Z$52              )  )</f>
        <v>8.6625000000000014</v>
      </c>
      <c r="AK686" s="16">
        <f>IF( 数据!AK686&lt;=6,(数据!AK686-1)*权重!AA$48,              IF(数据!AK686&lt;=10, 5*权重!AA$48+(数据!AK686-4)*权重!AA$50,                              5*权重!AA$48+4*权重!AA$50+(数据!AK686-10)*权重!AA$52              )  )</f>
        <v>-1.2750000000000001</v>
      </c>
      <c r="AL686" s="16">
        <f>IF( 数据!AL686&lt;=6,(数据!AL686-1)*权重!AB$48,              IF(数据!AL686&lt;=12, 5*权重!AB$48+(数据!AL686-6)*权重!AB$49,                              5*权重!AB$48+6*权重!AB$49+(数据!AL686-12)*权重!AB$51              )
 )</f>
        <v>14.4</v>
      </c>
      <c r="AM686" s="16">
        <f>IF( 数据!AM686&lt;=6,(数据!AM686-1)*权重!AC$48,              IF(数据!AM686&lt;=12, 5*权重!AC$48+(数据!AM686-6)*权重!AC$49,                              5*权重!AC$48+6*权重!AC$49+(数据!AM686-12)*权重!AC$51              )
 )</f>
        <v>9.9666666666666668</v>
      </c>
      <c r="AN686" s="16">
        <f>IF( 数据!AN686&lt;=6,(数据!AN686-1)*权重!AD$48,              IF(数据!AN686&lt;=12, 5*权重!AD$48+(数据!AN686-6)*权重!AD$49,                              5*权重!AD$48+6*权重!AD$49+(数据!AN686-12)*权重!AD$51              )
 )</f>
        <v>72.604166666666671</v>
      </c>
      <c r="AO686" s="16">
        <f>IF( 数据!AO686&lt;=6,(数据!AO686-1)*权重!AE$48,              IF(数据!AO686&lt;=12, 5*权重!AE$48+(数据!AO686-6)*权重!AE$49,                              5*权重!AE$48+6*权重!AE$49+(数据!AO686-12)*权重!AE$51              )
 )</f>
        <v>20.3</v>
      </c>
      <c r="AP686" s="16">
        <f>IF( 数据!AP686&lt;=6,(数据!AP686-1)*权重!AF$48,              IF(数据!AP686&lt;=12, 5*权重!AF$48+(数据!AP686-6)*权重!AF$49,                              5*权重!AF$48+6*权重!AF$49+(数据!AP686-12)*权重!AF$51              )
 )</f>
        <v>16.399999999999999</v>
      </c>
      <c r="AQ686" s="16">
        <f>IF( 数据!AQ686&lt;=6,(数据!AQ686-1)*权重!AG$48,              IF(数据!AQ686&lt;=12, 5*权重!AG$48+(数据!AQ686-6)*权重!AG$49,                              5*权重!AG$48+6*权重!AG$49+(数据!AQ686-12)*权重!AG$51              )
 )</f>
        <v>19.350000000000001</v>
      </c>
      <c r="AR686" s="16">
        <f>IF( 数据!AR686&lt;=6,(数据!AR686-1)*权重!AH$48,              IF(数据!AR686&lt;=12, 5*权重!AH$48+(数据!AR686-6)*权重!AH$49,                              5*权重!AH$48+6*权重!AH$49+(数据!AR686-12)*权重!AH$51              )
 )</f>
        <v>18.066666666666666</v>
      </c>
      <c r="AS686" s="16">
        <f>IF( 数据!AS686&lt;=6,(数据!AS686-1)*权重!AI$48,              IF(数据!AS686&lt;=12, 5*权重!AI$48+(数据!AS686-6)*权重!AI$49,                              5*权重!AI$48+6*权重!AI$49+(数据!AS686-12)*权重!AI$51              )
 )</f>
        <v>8.5500000000000007</v>
      </c>
      <c r="AT686" s="16">
        <f>IF( 数据!AT686&lt;=6,(数据!AT686-1)*权重!AJ$48,              IF(数据!AT686&lt;=12, 5*权重!AJ$48+(数据!AT686-6)*权重!AJ$49,                              5*权重!AJ$48+6*权重!AJ$49+(数据!AT686-12)*权重!AJ$51              )
 )</f>
        <v>86.5</v>
      </c>
      <c r="AU686" s="16">
        <f>IF( 数据!AU686&lt;=6,(数据!AU686-1)*权重!AK$48,              IF(数据!AU686&lt;=12, 5*权重!AK$48+(数据!AU686-6)*权重!AK$49,                              5*权重!AK$48+6*权重!AK$49+(数据!AU686-12)*权重!AK$51              )
 )</f>
        <v>12.366666666666667</v>
      </c>
      <c r="AV686" s="16">
        <f>IF( 数据!AV686&lt;=6,(数据!AV686-1)*权重!AL$48,              IF(数据!AV686&lt;=10, 5*权重!AL$48+(数据!AV686-4)*权重!AL$50,                              5*权重!AL$48+4*权重!AL$50+(数据!AV686-10)*权重!AL$52              )  )</f>
        <v>2.9749999999999996</v>
      </c>
      <c r="AW686" s="16">
        <f>IF( 数据!AW686&lt;=6,(数据!AW686-1)*权重!AM$48,              IF(数据!AW686&lt;=10, 5*权重!AM$48+(数据!AW686-4)*权重!AM$50,                              5*权重!AM$48+4*权重!AM$50+(数据!AW686-10)*权重!AM$52              )  )</f>
        <v>3.45</v>
      </c>
      <c r="AX686" s="16">
        <f>IF( 数据!AX686&lt;=6,(数据!AX686-1)*权重!AN$48,              IF(数据!AX686&lt;=10, 5*权重!AN$48+(数据!AX686-4)*权重!AN$50,                              5*权重!AN$48+4*权重!AN$50+(数据!AX686-10)*权重!AN$52              )  )</f>
        <v>21.5</v>
      </c>
      <c r="AY686" s="8">
        <v>2</v>
      </c>
      <c r="AZ686" s="8">
        <v>4</v>
      </c>
      <c r="BA686" s="8">
        <v>3</v>
      </c>
      <c r="BB686" s="8">
        <v>3</v>
      </c>
      <c r="BC686" s="8">
        <v>3</v>
      </c>
      <c r="BD686" s="8">
        <v>1</v>
      </c>
      <c r="BE686" s="8">
        <v>1</v>
      </c>
      <c r="BF686" s="8">
        <v>2</v>
      </c>
      <c r="BG686" s="8">
        <v>4</v>
      </c>
      <c r="BH686" s="8">
        <v>2</v>
      </c>
      <c r="BI686" s="8">
        <v>1</v>
      </c>
      <c r="BJ686" s="8" t="s">
        <v>26</v>
      </c>
      <c r="BK686" s="8" t="s">
        <v>20</v>
      </c>
      <c r="BL686" s="8">
        <v>8</v>
      </c>
      <c r="BM686" s="8" t="s">
        <v>26</v>
      </c>
      <c r="BN686" s="8"/>
      <c r="BO686" s="8">
        <v>3</v>
      </c>
      <c r="BP686" s="34">
        <v>46934</v>
      </c>
      <c r="BQ686" s="8" t="s">
        <v>21</v>
      </c>
      <c r="BR686" s="8" t="s">
        <v>156</v>
      </c>
    </row>
    <row r="687" spans="1:70" ht="15.5" thickBot="1" x14ac:dyDescent="0.35">
      <c r="A687" s="8" t="s">
        <v>26</v>
      </c>
      <c r="B687" s="16">
        <f t="shared" si="26"/>
        <v>407.36833333333328</v>
      </c>
      <c r="C687" s="8" t="s">
        <v>1049</v>
      </c>
      <c r="D687" s="8" t="s">
        <v>154</v>
      </c>
      <c r="E687" s="33">
        <v>1</v>
      </c>
      <c r="F687" s="8">
        <v>0</v>
      </c>
      <c r="G687" s="8" t="s">
        <v>155</v>
      </c>
      <c r="H687" s="8" t="s">
        <v>397</v>
      </c>
      <c r="I687" s="8">
        <v>23</v>
      </c>
      <c r="J687" s="8">
        <v>138</v>
      </c>
      <c r="K687" s="8">
        <v>160</v>
      </c>
      <c r="L687" s="16">
        <f>IF( 数据!L687&lt;=6,(数据!L687-1)*权重!B$48,              IF(数据!L687&lt;=12, 5*权重!B$48+(数据!L687-6)*权重!B$49,                              5*权重!B$48+6*权重!B$49+(数据!L687-12)*权重!B$51              )
 )</f>
        <v>3.9333333333333331</v>
      </c>
      <c r="M687" s="16">
        <f>IF( 数据!M687&lt;=6,(数据!M687-1)*权重!C$48,              IF(数据!M687&lt;=12, 5*权重!C$48+(数据!M687-6)*权重!C$49,                              5*权重!C$48+6*权重!C$49+(数据!M687-12)*权重!C$51              )
 )</f>
        <v>1.75</v>
      </c>
      <c r="N687" s="16">
        <f>IF( 数据!N687&lt;=6,(数据!N687-1)*权重!D$48,              IF(数据!N687&lt;=12, 5*权重!D$48+(数据!N687-6)*权重!D$49,                              5*权重!D$48+6*权重!D$49+(数据!N687-12)*权重!D$51              )
 )</f>
        <v>-1.4999999999999902E-2</v>
      </c>
      <c r="O687" s="16">
        <f>IF( 数据!O687&lt;=6,(数据!O687-1)*权重!E$48,              IF(数据!O687&lt;=12, 5*权重!E$48+(数据!O687-6)*权重!E$49,                              5*权重!E$48+6*权重!E$49+(数据!O687-12)*权重!E$51              )
 )</f>
        <v>0</v>
      </c>
      <c r="P687" s="16">
        <f>IF( 数据!P687&lt;=6,(数据!P687-1)*权重!F$48,              IF(数据!P687&lt;=12, 5*权重!F$48+(数据!P687-6)*权重!F$49,                              5*权重!F$48+6*权重!F$49+(数据!P687-12)*权重!F$51              )
 )</f>
        <v>-2.3499999999999996</v>
      </c>
      <c r="Q687" s="16">
        <f>IF( 数据!Q687&lt;=6,(数据!Q687-1)*权重!G$48,              IF(数据!Q687&lt;=12, 5*权重!G$48+(数据!Q687-6)*权重!G$49,                              5*权重!G$48+6*权重!G$49+(数据!Q687-12)*权重!G$51              )
 )</f>
        <v>0</v>
      </c>
      <c r="R687" s="16">
        <f>IF( 数据!R687&lt;=6,(数据!R687-1)*权重!H$48,              IF(数据!R687&lt;=12, 5*权重!H$48+(数据!R687-6)*权重!H$49,                              5*权重!H$48+6*权重!H$49+(数据!R687-12)*权重!H$51              )
 )</f>
        <v>0</v>
      </c>
      <c r="S687" s="16">
        <f>IF( 数据!S687&lt;=6,(数据!S687-1)*权重!I$48,              IF(数据!S687&lt;=12, 5*权重!I$48+(数据!S687-6)*权重!I$49,                              5*权重!I$48+6*权重!I$49+(数据!S687-12)*权重!I$51              )
 )</f>
        <v>20.666666666666664</v>
      </c>
      <c r="T687" s="16">
        <f>IF( 数据!T687&lt;=6,(数据!T687-1)*权重!J$48,              IF(数据!T687&lt;=12, 5*权重!J$48+(数据!T687-6)*权重!J$49,                              5*权重!J$48+6*权重!J$49+(数据!T687-12)*权重!J$51              )
 )</f>
        <v>0.41666666666666652</v>
      </c>
      <c r="U687" s="16">
        <f>IF( 数据!U687&lt;=6,(数据!U687-1)*权重!K$48,              IF(数据!U687&lt;=12, 5*权重!K$48+(数据!U687-6)*权重!K$49,                              5*权重!K$48+6*权重!K$49+(数据!U687-12)*权重!K$51              )
 )</f>
        <v>0</v>
      </c>
      <c r="V687" s="16">
        <f>IF( 数据!V687&lt;=6,(数据!V687-1)*权重!L$48,              IF(数据!V687&lt;=12, 5*权重!L$48+(数据!V687-6)*权重!L$49,                              5*权重!L$48+6*权重!L$49+(数据!V687-12)*权重!L$51              )
 )</f>
        <v>6.0333333333333341</v>
      </c>
      <c r="W687" s="16">
        <f>IF( 数据!W687&lt;=6,(数据!W687-1)*权重!M$48,              IF(数据!W687&lt;=12, 5*权重!M$48+(数据!W687-6)*权重!M$49,                              5*权重!M$48+6*权重!M$49+(数据!W687-12)*权重!M$51              )
 )</f>
        <v>1.4</v>
      </c>
      <c r="X687" s="16">
        <f>IF( 数据!X687&lt;=6,(数据!X687-1)*权重!N$48,              IF(数据!X687&lt;=12, 5*权重!N$48+(数据!X687-6)*权重!N$49,                              5*权重!N$48+6*权重!N$49+(数据!X687-12)*权重!N$51              )
 )</f>
        <v>2.2999999999999998</v>
      </c>
      <c r="Y687" s="16">
        <f>IF( 数据!Y687&lt;=6,(数据!Y687-1)*权重!O$48,              IF(数据!Y687&lt;=12, 5*权重!O$48+(数据!Y687-6)*权重!O$49,                              5*权重!O$48+6*权重!O$49+(数据!Y687-12)*权重!O$51              )
 )</f>
        <v>1.5333333333333332</v>
      </c>
      <c r="Z687" s="16">
        <f>IF( 数据!Z687&lt;=6,(数据!Z687-1)*权重!P$48,              IF(数据!Z687&lt;=10, 5*权重!P$48+(数据!Z687-4)*权重!P$50,                              5*权重!P$48+4*权重!P$50+(数据!Z687-10)*权重!P$52              )  )</f>
        <v>-0.72500000000000009</v>
      </c>
      <c r="AA687" s="16">
        <f>IF( 数据!AA687&lt;=6,(数据!AA687-1)*权重!Q$48,              IF(数据!AA687&lt;=12, 5*权重!Q$48+(数据!AA687-6)*权重!Q$49,                              5*权重!Q$48+6*权重!Q$49+(数据!AA687-12)*权重!Q$51              )
 )</f>
        <v>5.3666666666666663</v>
      </c>
      <c r="AB687" s="16">
        <f>IF( 数据!AB687&lt;=6,(数据!AB687-1)*权重!R$48,              IF(数据!AB687&lt;=10, 5*权重!R$48+(数据!AB687-4)*权重!R$50,                              5*权重!R$48+4*权重!R$50+(数据!AB687-10)*权重!R$52              )  )</f>
        <v>55.25</v>
      </c>
      <c r="AC687" s="16">
        <f>IF( 数据!AC687&lt;=6,(数据!AC687-1)*权重!S$48,              IF(数据!AC687&lt;=12, 5*权重!S$48+(数据!AC687-6)*权重!S$49,                              5*权重!S$48+6*权重!S$49+(数据!AC687-12)*权重!S$51              )
 )</f>
        <v>18</v>
      </c>
      <c r="AD687" s="16">
        <f>IF( 数据!AD687&lt;=6,(数据!AD687-1)*权重!T$48,              IF(数据!AD687&lt;=12, 5*权重!T$48+(数据!AD687-6)*权重!T$49,                              5*权重!T$48+6*权重!T$49+(数据!AD687-12)*权重!T$51              )
 )</f>
        <v>-1.2333333333333329</v>
      </c>
      <c r="AE687" s="16">
        <f>IF( 数据!AE687&lt;=6,(数据!AE687-1)*权重!U$48,              IF(数据!AE687&lt;=10, 5*权重!U$48+(数据!AE687-4)*权重!U$50,                              5*权重!U$48+4*权重!U$50+(数据!AE687-10)*权重!U$52              )  )</f>
        <v>-2.9999999999999996</v>
      </c>
      <c r="AF687" s="16">
        <f>IF( 数据!AF687&lt;=6,(数据!AF687-1)*权重!V$48,              IF(数据!AF687&lt;=10, 5*权重!V$48+(数据!AF687-4)*权重!V$50,                              5*权重!V$48+4*权重!V$50+(数据!AF687-10)*权重!V$52              )  )</f>
        <v>7.0875000000000004</v>
      </c>
      <c r="AG687" s="16">
        <f>IF( 数据!AG687&lt;=6,(数据!AG687-1)*权重!W$48,              IF(数据!AG687&lt;=12, 5*权重!W$48+(数据!AG687-6)*权重!W$49,                              5*权重!W$48+6*权重!W$49+(数据!AG687-12)*权重!W$51              )
 )</f>
        <v>3.4999999999999996</v>
      </c>
      <c r="AH687" s="16">
        <f>IF( 数据!AH687&lt;=6,(数据!AH687-1)*权重!X$48,              IF(数据!AH687&lt;=10, 5*权重!X$48+(数据!AH687-4)*权重!X$50,                              5*权重!X$48+4*权重!X$50+(数据!AH687-10)*权重!X$52              )  )</f>
        <v>-0.27500000000000002</v>
      </c>
      <c r="AI687" s="16">
        <f>IF( 数据!AI687&lt;=6,(数据!AI687-1)*权重!Y$48,              IF(数据!AI687&lt;=12, 5*权重!Y$48+(数据!AI687-6)*权重!Y$49,                              5*权重!Y$48+6*权重!Y$49+(数据!AI687-12)*权重!Y$51              )
 )</f>
        <v>0.8</v>
      </c>
      <c r="AJ687" s="16">
        <f>IF( 数据!AJ687&lt;=6,(数据!AJ687-1)*权重!Z$48,              IF(数据!AJ687&lt;=10, 5*权重!Z$48+(数据!AJ687-4)*权重!Z$50,                              5*权重!Z$48+4*权重!Z$50+(数据!AJ687-10)*权重!Z$52              )  )</f>
        <v>8.0750000000000011</v>
      </c>
      <c r="AK687" s="16">
        <f>IF( 数据!AK687&lt;=6,(数据!AK687-1)*权重!AA$48,              IF(数据!AK687&lt;=10, 5*权重!AA$48+(数据!AK687-4)*权重!AA$50,                              5*权重!AA$48+4*权重!AA$50+(数据!AK687-10)*权重!AA$52              )  )</f>
        <v>-1.4500000000000002</v>
      </c>
      <c r="AL687" s="16">
        <f>IF( 数据!AL687&lt;=6,(数据!AL687-1)*权重!AB$48,              IF(数据!AL687&lt;=12, 5*权重!AB$48+(数据!AL687-6)*权重!AB$49,                              5*权重!AB$48+6*权重!AB$49+(数据!AL687-12)*权重!AB$51              )
 )</f>
        <v>13.5</v>
      </c>
      <c r="AM687" s="16">
        <f>IF( 数据!AM687&lt;=6,(数据!AM687-1)*权重!AC$48,              IF(数据!AM687&lt;=12, 5*权重!AC$48+(数据!AM687-6)*权重!AC$49,                              5*权重!AC$48+6*权重!AC$49+(数据!AM687-12)*权重!AC$51              )
 )</f>
        <v>8.5</v>
      </c>
      <c r="AN687" s="16">
        <f>IF( 数据!AN687&lt;=6,(数据!AN687-1)*权重!AD$48,              IF(数据!AN687&lt;=12, 5*权重!AD$48+(数据!AN687-6)*权重!AD$49,                              5*权重!AD$48+6*权重!AD$49+(数据!AN687-12)*权重!AD$51              )
 )</f>
        <v>82.0625</v>
      </c>
      <c r="AO687" s="16">
        <f>IF( 数据!AO687&lt;=6,(数据!AO687-1)*权重!AE$48,              IF(数据!AO687&lt;=12, 5*权重!AE$48+(数据!AO687-6)*权重!AE$49,                              5*权重!AE$48+6*权重!AE$49+(数据!AO687-12)*权重!AE$51              )
 )</f>
        <v>4.2</v>
      </c>
      <c r="AP687" s="16">
        <f>IF( 数据!AP687&lt;=6,(数据!AP687-1)*权重!AF$48,              IF(数据!AP687&lt;=12, 5*权重!AF$48+(数据!AP687-6)*权重!AF$49,                              5*权重!AF$48+6*权重!AF$49+(数据!AP687-12)*权重!AF$51              )
 )</f>
        <v>15.433333333333334</v>
      </c>
      <c r="AQ687" s="16">
        <f>IF( 数据!AQ687&lt;=6,(数据!AQ687-1)*权重!AG$48,              IF(数据!AQ687&lt;=12, 5*权重!AG$48+(数据!AQ687-6)*权重!AG$49,                              5*权重!AG$48+6*权重!AG$49+(数据!AQ687-12)*权重!AG$51              )
 )</f>
        <v>18.833333333333336</v>
      </c>
      <c r="AR687" s="16">
        <f>IF( 数据!AR687&lt;=6,(数据!AR687-1)*权重!AH$48,              IF(数据!AR687&lt;=12, 5*权重!AH$48+(数据!AR687-6)*权重!AH$49,                              5*权重!AH$48+6*权重!AH$49+(数据!AR687-12)*权重!AH$51              )
 )</f>
        <v>13.399999999999999</v>
      </c>
      <c r="AS687" s="16">
        <f>IF( 数据!AS687&lt;=6,(数据!AS687-1)*权重!AI$48,              IF(数据!AS687&lt;=12, 5*权重!AI$48+(数据!AS687-6)*权重!AI$49,                              5*权重!AI$48+6*权重!AI$49+(数据!AS687-12)*权重!AI$51              )
 )</f>
        <v>1.8500000000000005</v>
      </c>
      <c r="AT687" s="16">
        <f>IF( 数据!AT687&lt;=6,(数据!AT687-1)*权重!AJ$48,              IF(数据!AT687&lt;=12, 5*权重!AJ$48+(数据!AT687-6)*权重!AJ$49,                              5*权重!AJ$48+6*权重!AJ$49+(数据!AT687-12)*权重!AJ$51              )
 )</f>
        <v>81.625</v>
      </c>
      <c r="AU687" s="16">
        <f>IF( 数据!AU687&lt;=6,(数据!AU687-1)*权重!AK$48,              IF(数据!AU687&lt;=12, 5*权重!AK$48+(数据!AU687-6)*权重!AK$49,                              5*权重!AK$48+6*权重!AK$49+(数据!AU687-12)*权重!AK$51              )
 )</f>
        <v>13.899999999999999</v>
      </c>
      <c r="AV687" s="16">
        <f>IF( 数据!AV687&lt;=6,(数据!AV687-1)*权重!AL$48,              IF(数据!AV687&lt;=10, 5*权重!AL$48+(数据!AV687-4)*权重!AL$50,                              5*权重!AL$48+4*权重!AL$50+(数据!AV687-10)*权重!AL$52              )  )</f>
        <v>2.5499999999999998</v>
      </c>
      <c r="AW687" s="16">
        <f>IF( 数据!AW687&lt;=6,(数据!AW687-1)*权重!AM$48,              IF(数据!AW687&lt;=10, 5*权重!AM$48+(数据!AW687-4)*权重!AM$50,                              5*权重!AM$48+4*权重!AM$50+(数据!AW687-10)*权重!AM$52              )  )</f>
        <v>2.95</v>
      </c>
      <c r="AX687" s="16">
        <f>IF( 数据!AX687&lt;=6,(数据!AX687-1)*权重!AN$48,              IF(数据!AX687&lt;=10, 5*权重!AN$48+(数据!AX687-4)*权重!AN$50,                              5*权重!AN$48+4*权重!AN$50+(数据!AX687-10)*权重!AN$52              )  )</f>
        <v>21.5</v>
      </c>
      <c r="AY687" s="8">
        <v>2</v>
      </c>
      <c r="AZ687" s="8">
        <v>3</v>
      </c>
      <c r="BA687" s="8">
        <v>3</v>
      </c>
      <c r="BB687" s="8">
        <v>3</v>
      </c>
      <c r="BC687" s="8">
        <v>3</v>
      </c>
      <c r="BD687" s="8">
        <v>3</v>
      </c>
      <c r="BE687" s="8">
        <v>1</v>
      </c>
      <c r="BF687" s="8">
        <v>1</v>
      </c>
      <c r="BG687" s="8">
        <v>3</v>
      </c>
      <c r="BH687" s="8">
        <v>1</v>
      </c>
      <c r="BI687" s="8">
        <v>1</v>
      </c>
      <c r="BJ687" s="8" t="s">
        <v>26</v>
      </c>
      <c r="BK687" s="8" t="s">
        <v>20</v>
      </c>
      <c r="BL687" s="8">
        <v>12</v>
      </c>
      <c r="BM687" s="8" t="s">
        <v>26</v>
      </c>
      <c r="BN687" s="8"/>
      <c r="BO687" s="8">
        <v>3</v>
      </c>
      <c r="BP687" s="34">
        <v>47299</v>
      </c>
      <c r="BQ687" s="8" t="s">
        <v>21</v>
      </c>
      <c r="BR687" s="8" t="s">
        <v>156</v>
      </c>
    </row>
    <row r="688" spans="1:70" ht="15.5" thickBot="1" x14ac:dyDescent="0.35">
      <c r="A688" s="8" t="s">
        <v>26</v>
      </c>
      <c r="B688" s="16">
        <f t="shared" si="26"/>
        <v>401.25749999999994</v>
      </c>
      <c r="C688" s="8" t="s">
        <v>1050</v>
      </c>
      <c r="D688" s="8" t="s">
        <v>154</v>
      </c>
      <c r="E688" s="33">
        <v>1</v>
      </c>
      <c r="F688" s="8">
        <v>0</v>
      </c>
      <c r="G688" s="8" t="s">
        <v>33</v>
      </c>
      <c r="H688" s="8" t="s">
        <v>315</v>
      </c>
      <c r="I688" s="8">
        <v>31</v>
      </c>
      <c r="J688" s="8">
        <v>146</v>
      </c>
      <c r="K688" s="8">
        <v>156</v>
      </c>
      <c r="L688" s="16">
        <f>IF( 数据!L688&lt;=6,(数据!L688-1)*权重!B$48,              IF(数据!L688&lt;=12, 5*权重!B$48+(数据!L688-6)*权重!B$49,                              5*权重!B$48+6*权重!B$49+(数据!L688-12)*权重!B$51              )
 )</f>
        <v>3.9333333333333331</v>
      </c>
      <c r="M688" s="16">
        <f>IF( 数据!M688&lt;=6,(数据!M688-1)*权重!C$48,              IF(数据!M688&lt;=12, 5*权重!C$48+(数据!M688-6)*权重!C$49,                              5*权重!C$48+6*权重!C$49+(数据!M688-12)*权重!C$51              )
 )</f>
        <v>0.5</v>
      </c>
      <c r="N688" s="16">
        <f>IF( 数据!N688&lt;=6,(数据!N688-1)*权重!D$48,              IF(数据!N688&lt;=12, 5*权重!D$48+(数据!N688-6)*权重!D$49,                              5*权重!D$48+6*权重!D$49+(数据!N688-12)*权重!D$51              )
 )</f>
        <v>-0.82999999999999985</v>
      </c>
      <c r="O688" s="16">
        <f>IF( 数据!O688&lt;=6,(数据!O688-1)*权重!E$48,              IF(数据!O688&lt;=12, 5*权重!E$48+(数据!O688-6)*权重!E$49,                              5*权重!E$48+6*权重!E$49+(数据!O688-12)*权重!E$51              )
 )</f>
        <v>0</v>
      </c>
      <c r="P688" s="16">
        <f>IF( 数据!P688&lt;=6,(数据!P688-1)*权重!F$48,              IF(数据!P688&lt;=12, 5*权重!F$48+(数据!P688-6)*权重!F$49,                              5*权重!F$48+6*权重!F$49+(数据!P688-12)*权重!F$51              )
 )</f>
        <v>-3.1166666666666663</v>
      </c>
      <c r="Q688" s="16">
        <f>IF( 数据!Q688&lt;=6,(数据!Q688-1)*权重!G$48,              IF(数据!Q688&lt;=12, 5*权重!G$48+(数据!Q688-6)*权重!G$49,                              5*权重!G$48+6*权重!G$49+(数据!Q688-12)*权重!G$51              )
 )</f>
        <v>0</v>
      </c>
      <c r="R688" s="16">
        <f>IF( 数据!R688&lt;=6,(数据!R688-1)*权重!H$48,              IF(数据!R688&lt;=12, 5*权重!H$48+(数据!R688-6)*权重!H$49,                              5*权重!H$48+6*权重!H$49+(数据!R688-12)*权重!H$51              )
 )</f>
        <v>0</v>
      </c>
      <c r="S688" s="16">
        <f>IF( 数据!S688&lt;=6,(数据!S688-1)*权重!I$48,              IF(数据!S688&lt;=12, 5*权重!I$48+(数据!S688-6)*权重!I$49,                              5*权重!I$48+6*权重!I$49+(数据!S688-12)*权重!I$51              )
 )</f>
        <v>15.2</v>
      </c>
      <c r="T688" s="16">
        <f>IF( 数据!T688&lt;=6,(数据!T688-1)*权重!J$48,              IF(数据!T688&lt;=12, 5*权重!J$48+(数据!T688-6)*权重!J$49,                              5*权重!J$48+6*权重!J$49+(数据!T688-12)*权重!J$51              )
 )</f>
        <v>-0.20000000000000018</v>
      </c>
      <c r="U688" s="16">
        <f>IF( 数据!U688&lt;=6,(数据!U688-1)*权重!K$48,              IF(数据!U688&lt;=12, 5*权重!K$48+(数据!U688-6)*权重!K$49,                              5*权重!K$48+6*权重!K$49+(数据!U688-12)*权重!K$51              )
 )</f>
        <v>0</v>
      </c>
      <c r="V688" s="16">
        <f>IF( 数据!V688&lt;=6,(数据!V688-1)*权重!L$48,              IF(数据!V688&lt;=12, 5*权重!L$48+(数据!V688-6)*权重!L$49,                              5*权重!L$48+6*权重!L$49+(数据!V688-12)*权重!L$51              )
 )</f>
        <v>7.1333333333333346</v>
      </c>
      <c r="W688" s="16">
        <f>IF( 数据!W688&lt;=6,(数据!W688-1)*权重!M$48,              IF(数据!W688&lt;=12, 5*权重!M$48+(数据!W688-6)*权重!M$49,                              5*权重!M$48+6*权重!M$49+(数据!W688-12)*权重!M$51              )
 )</f>
        <v>0.1333333333333333</v>
      </c>
      <c r="X688" s="16">
        <f>IF( 数据!X688&lt;=6,(数据!X688-1)*权重!N$48,              IF(数据!X688&lt;=12, 5*权重!N$48+(数据!X688-6)*权重!N$49,                              5*权重!N$48+6*权重!N$49+(数据!X688-12)*权重!N$51              )
 )</f>
        <v>1.9666666666666666</v>
      </c>
      <c r="Y688" s="16">
        <f>IF( 数据!Y688&lt;=6,(数据!Y688-1)*权重!O$48,              IF(数据!Y688&lt;=12, 5*权重!O$48+(数据!Y688-6)*权重!O$49,                              5*权重!O$48+6*权重!O$49+(数据!Y688-12)*权重!O$51              )
 )</f>
        <v>5.0333333333333332</v>
      </c>
      <c r="Z688" s="16">
        <f>IF( 数据!Z688&lt;=6,(数据!Z688-1)*权重!P$48,              IF(数据!Z688&lt;=10, 5*权重!P$48+(数据!Z688-4)*权重!P$50,                              5*权重!P$48+4*权重!P$50+(数据!Z688-10)*权重!P$52              )  )</f>
        <v>-1.25</v>
      </c>
      <c r="AA688" s="16">
        <f>IF( 数据!AA688&lt;=6,(数据!AA688-1)*权重!Q$48,              IF(数据!AA688&lt;=12, 5*权重!Q$48+(数据!AA688-6)*权重!Q$49,                              5*权重!Q$48+6*权重!Q$49+(数据!AA688-12)*权重!Q$51              )
 )</f>
        <v>4.5</v>
      </c>
      <c r="AB688" s="16">
        <f>IF( 数据!AB688&lt;=6,(数据!AB688-1)*权重!R$48,              IF(数据!AB688&lt;=10, 5*权重!R$48+(数据!AB688-4)*权重!R$50,                              5*权重!R$48+4*权重!R$50+(数据!AB688-10)*权重!R$52              )  )</f>
        <v>58.25</v>
      </c>
      <c r="AC688" s="16">
        <f>IF( 数据!AC688&lt;=6,(数据!AC688-1)*权重!S$48,              IF(数据!AC688&lt;=12, 5*权重!S$48+(数据!AC688-6)*权重!S$49,                              5*权重!S$48+6*权重!S$49+(数据!AC688-12)*权重!S$51              )
 )</f>
        <v>19.5</v>
      </c>
      <c r="AD688" s="16">
        <f>IF( 数据!AD688&lt;=6,(数据!AD688-1)*权重!T$48,              IF(数据!AD688&lt;=12, 5*权重!T$48+(数据!AD688-6)*权重!T$49,                              5*权重!T$48+6*权重!T$49+(数据!AD688-12)*权重!T$51              )
 )</f>
        <v>-1.2333333333333329</v>
      </c>
      <c r="AE688" s="16">
        <f>IF( 数据!AE688&lt;=6,(数据!AE688-1)*权重!U$48,              IF(数据!AE688&lt;=10, 5*权重!U$48+(数据!AE688-4)*权重!U$50,                              5*权重!U$48+4*权重!U$50+(数据!AE688-10)*权重!U$52              )  )</f>
        <v>-0.99999999999999956</v>
      </c>
      <c r="AF688" s="16">
        <f>IF( 数据!AF688&lt;=6,(数据!AF688-1)*权重!V$48,              IF(数据!AF688&lt;=10, 5*权重!V$48+(数据!AF688-4)*权重!V$50,                              5*权重!V$48+4*权重!V$50+(数据!AF688-10)*权重!V$52              )  )</f>
        <v>7.8750000000000009</v>
      </c>
      <c r="AG688" s="16">
        <f>IF( 数据!AG688&lt;=6,(数据!AG688-1)*权重!W$48,              IF(数据!AG688&lt;=12, 5*权重!W$48+(数据!AG688-6)*权重!W$49,                              5*权重!W$48+6*权重!W$49+(数据!AG688-12)*权重!W$51              )
 )</f>
        <v>3.3</v>
      </c>
      <c r="AH688" s="16">
        <f>IF( 数据!AH688&lt;=6,(数据!AH688-1)*权重!X$48,              IF(数据!AH688&lt;=10, 5*权重!X$48+(数据!AH688-4)*权重!X$50,                              5*权重!X$48+4*权重!X$50+(数据!AH688-10)*权重!X$52              )  )</f>
        <v>0.17500000000000004</v>
      </c>
      <c r="AI688" s="16">
        <f>IF( 数据!AI688&lt;=6,(数据!AI688-1)*权重!Y$48,              IF(数据!AI688&lt;=12, 5*权重!Y$48+(数据!AI688-6)*权重!Y$49,                              5*权重!Y$48+6*权重!Y$49+(数据!AI688-12)*权重!Y$51              )
 )</f>
        <v>1.0666666666666667</v>
      </c>
      <c r="AJ688" s="16">
        <f>IF( 数据!AJ688&lt;=6,(数据!AJ688-1)*权重!Z$48,              IF(数据!AJ688&lt;=10, 5*权重!Z$48+(数据!AJ688-4)*权重!Z$50,                              5*权重!Z$48+4*权重!Z$50+(数据!AJ688-10)*权重!Z$52              )  )</f>
        <v>11.012499999999999</v>
      </c>
      <c r="AK688" s="16">
        <f>IF( 数据!AK688&lt;=6,(数据!AK688-1)*权重!AA$48,              IF(数据!AK688&lt;=10, 5*权重!AA$48+(数据!AK688-4)*权重!AA$50,                              5*权重!AA$48+4*权重!AA$50+(数据!AK688-10)*权重!AA$52              )  )</f>
        <v>-0.92500000000000004</v>
      </c>
      <c r="AL688" s="16">
        <f>IF( 数据!AL688&lt;=6,(数据!AL688-1)*权重!AB$48,              IF(数据!AL688&lt;=12, 5*权重!AB$48+(数据!AL688-6)*权重!AB$49,                              5*权重!AB$48+6*权重!AB$49+(数据!AL688-12)*权重!AB$51              )
 )</f>
        <v>13.5</v>
      </c>
      <c r="AM688" s="16">
        <f>IF( 数据!AM688&lt;=6,(数据!AM688-1)*权重!AC$48,              IF(数据!AM688&lt;=12, 5*权重!AC$48+(数据!AM688-6)*权重!AC$49,                              5*权重!AC$48+6*权重!AC$49+(数据!AM688-12)*权重!AC$51              )
 )</f>
        <v>8.8666666666666671</v>
      </c>
      <c r="AN688" s="16">
        <f>IF( 数据!AN688&lt;=6,(数据!AN688-1)*权重!AD$48,              IF(数据!AN688&lt;=12, 5*权重!AD$48+(数据!AN688-6)*权重!AD$49,                              5*权重!AD$48+6*权重!AD$49+(数据!AN688-12)*权重!AD$51              )
 )</f>
        <v>67.875</v>
      </c>
      <c r="AO688" s="16">
        <f>IF( 数据!AO688&lt;=6,(数据!AO688-1)*权重!AE$48,              IF(数据!AO688&lt;=12, 5*权重!AE$48+(数据!AO688-6)*权重!AE$49,                              5*权重!AE$48+6*权重!AE$49+(数据!AO688-12)*权重!AE$51              )
 )</f>
        <v>9.7333333333333343</v>
      </c>
      <c r="AP688" s="16">
        <f>IF( 数据!AP688&lt;=6,(数据!AP688-1)*权重!AF$48,              IF(数据!AP688&lt;=12, 5*权重!AF$48+(数据!AP688-6)*权重!AF$49,                              5*权重!AF$48+6*权重!AF$49+(数据!AP688-12)*权重!AF$51              )
 )</f>
        <v>14.466666666666667</v>
      </c>
      <c r="AQ688" s="16">
        <f>IF( 数据!AQ688&lt;=6,(数据!AQ688-1)*权重!AG$48,              IF(数据!AQ688&lt;=12, 5*权重!AG$48+(数据!AQ688-6)*权重!AG$49,                              5*权重!AG$48+6*权重!AG$49+(数据!AQ688-12)*权重!AG$51              )
 )</f>
        <v>19.866666666666667</v>
      </c>
      <c r="AR688" s="16">
        <f>IF( 数据!AR688&lt;=6,(数据!AR688-1)*权重!AH$48,              IF(数据!AR688&lt;=12, 5*权重!AH$48+(数据!AR688-6)*权重!AH$49,                              5*权重!AH$48+6*权重!AH$49+(数据!AR688-12)*权重!AH$51              )
 )</f>
        <v>13.399999999999999</v>
      </c>
      <c r="AS688" s="16">
        <f>IF( 数据!AS688&lt;=6,(数据!AS688-1)*权重!AI$48,              IF(数据!AS688&lt;=12, 5*权重!AI$48+(数据!AS688-6)*权重!AI$49,                              5*权重!AI$48+6*权重!AI$49+(数据!AS688-12)*权重!AI$51              )
 )</f>
        <v>5.7000000000000011</v>
      </c>
      <c r="AT688" s="16">
        <f>IF( 数据!AT688&lt;=6,(数据!AT688-1)*权重!AJ$48,              IF(数据!AT688&lt;=12, 5*权重!AJ$48+(数据!AT688-6)*权重!AJ$49,                              5*权重!AJ$48+6*权重!AJ$49+(数据!AT688-12)*权重!AJ$51              )
 )</f>
        <v>71.875</v>
      </c>
      <c r="AU688" s="16">
        <f>IF( 数据!AU688&lt;=6,(数据!AU688-1)*权重!AK$48,              IF(数据!AU688&lt;=12, 5*权重!AK$48+(数据!AU688-6)*权重!AK$49,                              5*权重!AK$48+6*权重!AK$49+(数据!AU688-12)*权重!AK$51              )
 )</f>
        <v>15.099999999999998</v>
      </c>
      <c r="AV688" s="16">
        <f>IF( 数据!AV688&lt;=6,(数据!AV688-1)*权重!AL$48,              IF(数据!AV688&lt;=10, 5*权重!AL$48+(数据!AV688-4)*权重!AL$50,                              5*权重!AL$48+4*权重!AL$50+(数据!AV688-10)*权重!AL$52              )  )</f>
        <v>3.4</v>
      </c>
      <c r="AW688" s="16">
        <f>IF( 数据!AW688&lt;=6,(数据!AW688-1)*权重!AM$48,              IF(数据!AW688&lt;=10, 5*权重!AM$48+(数据!AW688-4)*权重!AM$50,                              5*权重!AM$48+4*权重!AM$50+(数据!AW688-10)*权重!AM$52              )  )</f>
        <v>4.95</v>
      </c>
      <c r="AX688" s="16">
        <f>IF( 数据!AX688&lt;=6,(数据!AX688-1)*权重!AN$48,              IF(数据!AX688&lt;=10, 5*权重!AN$48+(数据!AX688-4)*权重!AN$50,                              5*权重!AN$48+4*权重!AN$50+(数据!AX688-10)*权重!AN$52              )  )</f>
        <v>21.5</v>
      </c>
      <c r="AY688" s="8">
        <v>3</v>
      </c>
      <c r="AZ688" s="8">
        <v>1</v>
      </c>
      <c r="BA688" s="8">
        <v>1</v>
      </c>
      <c r="BB688" s="8">
        <v>3</v>
      </c>
      <c r="BC688" s="8">
        <v>2</v>
      </c>
      <c r="BD688" s="8">
        <v>2</v>
      </c>
      <c r="BE688" s="8">
        <v>2</v>
      </c>
      <c r="BF688" s="8">
        <v>3</v>
      </c>
      <c r="BG688" s="8">
        <v>2</v>
      </c>
      <c r="BH688" s="8">
        <v>1</v>
      </c>
      <c r="BI688" s="8">
        <v>3</v>
      </c>
      <c r="BJ688" s="8" t="s">
        <v>26</v>
      </c>
      <c r="BK688" s="8" t="s">
        <v>20</v>
      </c>
      <c r="BL688" s="8">
        <v>12</v>
      </c>
      <c r="BM688" s="8" t="s">
        <v>26</v>
      </c>
      <c r="BN688" s="8"/>
      <c r="BO688" s="8">
        <v>96</v>
      </c>
      <c r="BP688" s="34">
        <v>46568</v>
      </c>
      <c r="BQ688" s="8" t="s">
        <v>21</v>
      </c>
      <c r="BR688" s="8" t="s">
        <v>156</v>
      </c>
    </row>
    <row r="689" spans="1:70" ht="15.5" thickBot="1" x14ac:dyDescent="0.35">
      <c r="A689" s="8" t="s">
        <v>26</v>
      </c>
      <c r="B689" s="16">
        <f t="shared" si="26"/>
        <v>422.30333333333328</v>
      </c>
      <c r="C689" s="8" t="s">
        <v>1051</v>
      </c>
      <c r="D689" s="8" t="s">
        <v>154</v>
      </c>
      <c r="E689" s="33">
        <v>1</v>
      </c>
      <c r="F689" s="8">
        <v>0</v>
      </c>
      <c r="G689" s="8" t="s">
        <v>33</v>
      </c>
      <c r="H689" s="8" t="s">
        <v>23</v>
      </c>
      <c r="I689" s="8">
        <v>30</v>
      </c>
      <c r="J689" s="8">
        <v>146</v>
      </c>
      <c r="K689" s="8">
        <v>148</v>
      </c>
      <c r="L689" s="16">
        <f>IF( 数据!L689&lt;=6,(数据!L689-1)*权重!B$48,              IF(数据!L689&lt;=12, 5*权重!B$48+(数据!L689-6)*权重!B$49,                              5*权重!B$48+6*权重!B$49+(数据!L689-12)*权重!B$51              )
 )</f>
        <v>3.4666666666666668</v>
      </c>
      <c r="M689" s="16">
        <f>IF( 数据!M689&lt;=6,(数据!M689-1)*权重!C$48,              IF(数据!M689&lt;=12, 5*权重!C$48+(数据!M689-6)*权重!C$49,                              5*权重!C$48+6*权重!C$49+(数据!M689-12)*权重!C$51              )
 )</f>
        <v>0.5</v>
      </c>
      <c r="N689" s="16">
        <f>IF( 数据!N689&lt;=6,(数据!N689-1)*权重!D$48,              IF(数据!N689&lt;=12, 5*权重!D$48+(数据!N689-6)*权重!D$49,                              5*权重!D$48+6*权重!D$49+(数据!N689-12)*权重!D$51              )
 )</f>
        <v>-0.27999999999999992</v>
      </c>
      <c r="O689" s="16">
        <f>IF( 数据!O689&lt;=6,(数据!O689-1)*权重!E$48,              IF(数据!O689&lt;=12, 5*权重!E$48+(数据!O689-6)*权重!E$49,                              5*权重!E$48+6*权重!E$49+(数据!O689-12)*权重!E$51              )
 )</f>
        <v>0</v>
      </c>
      <c r="P689" s="16">
        <f>IF( 数据!P689&lt;=6,(数据!P689-1)*权重!F$48,              IF(数据!P689&lt;=12, 5*权重!F$48+(数据!P689-6)*权重!F$49,                              5*权重!F$48+6*权重!F$49+(数据!P689-12)*权重!F$51              )
 )</f>
        <v>-2.3499999999999996</v>
      </c>
      <c r="Q689" s="16">
        <f>IF( 数据!Q689&lt;=6,(数据!Q689-1)*权重!G$48,              IF(数据!Q689&lt;=12, 5*权重!G$48+(数据!Q689-6)*权重!G$49,                              5*权重!G$48+6*权重!G$49+(数据!Q689-12)*权重!G$51              )
 )</f>
        <v>0</v>
      </c>
      <c r="R689" s="16">
        <f>IF( 数据!R689&lt;=6,(数据!R689-1)*权重!H$48,              IF(数据!R689&lt;=12, 5*权重!H$48+(数据!R689-6)*权重!H$49,                              5*权重!H$48+6*权重!H$49+(数据!R689-12)*权重!H$51              )
 )</f>
        <v>0</v>
      </c>
      <c r="S689" s="16">
        <f>IF( 数据!S689&lt;=6,(数据!S689-1)*权重!I$48,              IF(数据!S689&lt;=12, 5*权重!I$48+(数据!S689-6)*权重!I$49,                              5*权重!I$48+6*权重!I$49+(数据!S689-12)*权重!I$51              )
 )</f>
        <v>15.2</v>
      </c>
      <c r="T689" s="16">
        <f>IF( 数据!T689&lt;=6,(数据!T689-1)*权重!J$48,              IF(数据!T689&lt;=12, 5*权重!J$48+(数据!T689-6)*权重!J$49,                              5*权重!J$48+6*权重!J$49+(数据!T689-12)*权重!J$51              )
 )</f>
        <v>1.2999999999999998</v>
      </c>
      <c r="U689" s="16">
        <f>IF( 数据!U689&lt;=6,(数据!U689-1)*权重!K$48,              IF(数据!U689&lt;=12, 5*权重!K$48+(数据!U689-6)*权重!K$49,                              5*权重!K$48+6*权重!K$49+(数据!U689-12)*权重!K$51              )
 )</f>
        <v>0</v>
      </c>
      <c r="V689" s="16">
        <f>IF( 数据!V689&lt;=6,(数据!V689-1)*权重!L$48,              IF(数据!V689&lt;=12, 5*权重!L$48+(数据!V689-6)*权重!L$49,                              5*权重!L$48+6*权重!L$49+(数据!V689-12)*权重!L$51              )
 )</f>
        <v>6.7666666666666675</v>
      </c>
      <c r="W689" s="16">
        <f>IF( 数据!W689&lt;=6,(数据!W689-1)*权重!M$48,              IF(数据!W689&lt;=12, 5*权重!M$48+(数据!W689-6)*权重!M$49,                              5*权重!M$48+6*权重!M$49+(数据!W689-12)*权重!M$51              )
 )</f>
        <v>1.4</v>
      </c>
      <c r="X689" s="16">
        <f>IF( 数据!X689&lt;=6,(数据!X689-1)*权重!N$48,              IF(数据!X689&lt;=12, 5*权重!N$48+(数据!X689-6)*权重!N$49,                              5*权重!N$48+6*权重!N$49+(数据!X689-12)*权重!N$51              )
 )</f>
        <v>3.6666666666666661</v>
      </c>
      <c r="Y689" s="16">
        <f>IF( 数据!Y689&lt;=6,(数据!Y689-1)*权重!O$48,              IF(数据!Y689&lt;=12, 5*权重!O$48+(数据!Y689-6)*权重!O$49,                              5*权重!O$48+6*权重!O$49+(数据!Y689-12)*权重!O$51              )
 )</f>
        <v>1.45</v>
      </c>
      <c r="Z689" s="16">
        <f>IF( 数据!Z689&lt;=6,(数据!Z689-1)*权重!P$48,              IF(数据!Z689&lt;=10, 5*权重!P$48+(数据!Z689-4)*权重!P$50,                              5*权重!P$48+4*权重!P$50+(数据!Z689-10)*权重!P$52              )  )</f>
        <v>-1.25</v>
      </c>
      <c r="AA689" s="16">
        <f>IF( 数据!AA689&lt;=6,(数据!AA689-1)*权重!Q$48,              IF(数据!AA689&lt;=12, 5*权重!Q$48+(数据!AA689-6)*权重!Q$49,                              5*权重!Q$48+6*权重!Q$49+(数据!AA689-12)*权重!Q$51              )
 )</f>
        <v>5.166666666666667</v>
      </c>
      <c r="AB689" s="16">
        <f>IF( 数据!AB689&lt;=6,(数据!AB689-1)*权重!R$48,              IF(数据!AB689&lt;=10, 5*权重!R$48+(数据!AB689-4)*权重!R$50,                              5*权重!R$48+4*权重!R$50+(数据!AB689-10)*权重!R$52              )  )</f>
        <v>56</v>
      </c>
      <c r="AC689" s="16">
        <f>IF( 数据!AC689&lt;=6,(数据!AC689-1)*权重!S$48,              IF(数据!AC689&lt;=12, 5*权重!S$48+(数据!AC689-6)*权重!S$49,                              5*权重!S$48+6*权重!S$49+(数据!AC689-12)*权重!S$51              )
 )</f>
        <v>20.183333333333334</v>
      </c>
      <c r="AD689" s="16">
        <f>IF( 数据!AD689&lt;=6,(数据!AD689-1)*权重!T$48,              IF(数据!AD689&lt;=12, 5*权重!T$48+(数据!AD689-6)*权重!T$49,                              5*权重!T$48+6*权重!T$49+(数据!AD689-12)*权重!T$51              )
 )</f>
        <v>-1.2333333333333329</v>
      </c>
      <c r="AE689" s="16">
        <f>IF( 数据!AE689&lt;=6,(数据!AE689-1)*权重!U$48,              IF(数据!AE689&lt;=10, 5*权重!U$48+(数据!AE689-4)*权重!U$50,                              5*权重!U$48+4*权重!U$50+(数据!AE689-10)*权重!U$52              )  )</f>
        <v>-1.7999999999999994</v>
      </c>
      <c r="AF689" s="16">
        <f>IF( 数据!AF689&lt;=6,(数据!AF689-1)*权重!V$48,              IF(数据!AF689&lt;=10, 5*权重!V$48+(数据!AF689-4)*权重!V$50,                              5*权重!V$48+4*权重!V$50+(数据!AF689-10)*权重!V$52              )  )</f>
        <v>7.8750000000000009</v>
      </c>
      <c r="AG689" s="16">
        <f>IF( 数据!AG689&lt;=6,(数据!AG689-1)*权重!W$48,              IF(数据!AG689&lt;=12, 5*权重!W$48+(数据!AG689-6)*权重!W$49,                              5*权重!W$48+6*权重!W$49+(数据!AG689-12)*权重!W$51              )
 )</f>
        <v>3.3</v>
      </c>
      <c r="AH689" s="16">
        <f>IF( 数据!AH689&lt;=6,(数据!AH689-1)*权重!X$48,              IF(数据!AH689&lt;=10, 5*权重!X$48+(数据!AH689-4)*权重!X$50,                              5*权重!X$48+4*权重!X$50+(数据!AH689-10)*权重!X$52              )  )</f>
        <v>-0.16249999999999998</v>
      </c>
      <c r="AI689" s="16">
        <f>IF( 数据!AI689&lt;=6,(数据!AI689-1)*权重!Y$48,              IF(数据!AI689&lt;=12, 5*权重!Y$48+(数据!AI689-6)*权重!Y$49,                              5*权重!Y$48+6*权重!Y$49+(数据!AI689-12)*权重!Y$51              )
 )</f>
        <v>0.26666666666666666</v>
      </c>
      <c r="AJ689" s="16">
        <f>IF( 数据!AJ689&lt;=6,(数据!AJ689-1)*权重!Z$48,              IF(数据!AJ689&lt;=10, 5*权重!Z$48+(数据!AJ689-4)*权重!Z$50,                              5*权重!Z$48+4*权重!Z$50+(数据!AJ689-10)*权重!Z$52              )  )</f>
        <v>10.425000000000001</v>
      </c>
      <c r="AK689" s="16">
        <f>IF( 数据!AK689&lt;=6,(数据!AK689-1)*权重!AA$48,              IF(数据!AK689&lt;=10, 5*权重!AA$48+(数据!AK689-4)*权重!AA$50,                              5*权重!AA$48+4*权重!AA$50+(数据!AK689-10)*权重!AA$52              )  )</f>
        <v>-0.75000000000000022</v>
      </c>
      <c r="AL689" s="16">
        <f>IF( 数据!AL689&lt;=6,(数据!AL689-1)*权重!AB$48,              IF(数据!AL689&lt;=12, 5*权重!AB$48+(数据!AL689-6)*权重!AB$49,                              5*权重!AB$48+6*权重!AB$49+(数据!AL689-12)*权重!AB$51              )
 )</f>
        <v>13.5</v>
      </c>
      <c r="AM689" s="16">
        <f>IF( 数据!AM689&lt;=6,(数据!AM689-1)*权重!AC$48,              IF(数据!AM689&lt;=12, 5*权重!AC$48+(数据!AM689-6)*权重!AC$49,                              5*权重!AC$48+6*权重!AC$49+(数据!AM689-12)*权重!AC$51              )
 )</f>
        <v>9.6</v>
      </c>
      <c r="AN689" s="16">
        <f>IF( 数据!AN689&lt;=6,(数据!AN689-1)*权重!AD$48,              IF(数据!AN689&lt;=12, 5*权重!AD$48+(数据!AN689-6)*权重!AD$49,                              5*权重!AD$48+6*权重!AD$49+(数据!AN689-12)*权重!AD$51              )
 )</f>
        <v>72.604166666666671</v>
      </c>
      <c r="AO689" s="16">
        <f>IF( 数据!AO689&lt;=6,(数据!AO689-1)*权重!AE$48,              IF(数据!AO689&lt;=12, 5*权重!AE$48+(数据!AO689-6)*权重!AE$49,                              5*权重!AE$48+6*权重!AE$49+(数据!AO689-12)*权重!AE$51              )
 )</f>
        <v>20.3</v>
      </c>
      <c r="AP689" s="16">
        <f>IF( 数据!AP689&lt;=6,(数据!AP689-1)*权重!AF$48,              IF(数据!AP689&lt;=12, 5*权重!AF$48+(数据!AP689-6)*权重!AF$49,                              5*权重!AF$48+6*权重!AF$49+(数据!AP689-12)*权重!AF$51              )
 )</f>
        <v>13.5</v>
      </c>
      <c r="AQ689" s="16">
        <f>IF( 数据!AQ689&lt;=6,(数据!AQ689-1)*权重!AG$48,              IF(数据!AQ689&lt;=12, 5*权重!AG$48+(数据!AQ689-6)*权重!AG$49,                              5*权重!AG$48+6*权重!AG$49+(数据!AQ689-12)*权重!AG$51              )
 )</f>
        <v>18.833333333333336</v>
      </c>
      <c r="AR689" s="16">
        <f>IF( 数据!AR689&lt;=6,(数据!AR689-1)*权重!AH$48,              IF(数据!AR689&lt;=12, 5*权重!AH$48+(数据!AR689-6)*权重!AH$49,                              5*权重!AH$48+6*权重!AH$49+(数据!AR689-12)*权重!AH$51              )
 )</f>
        <v>16.899999999999999</v>
      </c>
      <c r="AS689" s="16">
        <f>IF( 数据!AS689&lt;=6,(数据!AS689-1)*权重!AI$48,              IF(数据!AS689&lt;=12, 5*权重!AI$48+(数据!AS689-6)*权重!AI$49,                              5*权重!AI$48+6*权重!AI$49+(数据!AS689-12)*权重!AI$51              )
 )</f>
        <v>7.6000000000000014</v>
      </c>
      <c r="AT689" s="16">
        <f>IF( 数据!AT689&lt;=6,(数据!AT689-1)*权重!AJ$48,              IF(数据!AT689&lt;=12, 5*权重!AJ$48+(数据!AT689-6)*权重!AJ$49,                              5*权重!AJ$48+6*权重!AJ$49+(数据!AT689-12)*权重!AJ$51              )
 )</f>
        <v>76.75</v>
      </c>
      <c r="AU689" s="16">
        <f>IF( 数据!AU689&lt;=6,(数据!AU689-1)*权重!AK$48,              IF(数据!AU689&lt;=12, 5*权重!AK$48+(数据!AU689-6)*权重!AK$49,                              5*权重!AK$48+6*权重!AK$49+(数据!AU689-12)*权重!AK$51              )
 )</f>
        <v>13.899999999999999</v>
      </c>
      <c r="AV689" s="16">
        <f>IF( 数据!AV689&lt;=6,(数据!AV689-1)*权重!AL$48,              IF(数据!AV689&lt;=10, 5*权重!AL$48+(数据!AV689-4)*权重!AL$50,                              5*权重!AL$48+4*权重!AL$50+(数据!AV689-10)*权重!AL$52              )  )</f>
        <v>3.4</v>
      </c>
      <c r="AW689" s="16">
        <f>IF( 数据!AW689&lt;=6,(数据!AW689-1)*权重!AM$48,              IF(数据!AW689&lt;=10, 5*权重!AM$48+(数据!AW689-4)*权重!AM$50,                              5*权重!AM$48+4*权重!AM$50+(数据!AW689-10)*权重!AM$52              )  )</f>
        <v>4.2</v>
      </c>
      <c r="AX689" s="16">
        <f>IF( 数据!AX689&lt;=6,(数据!AX689-1)*权重!AN$48,              IF(数据!AX689&lt;=10, 5*权重!AN$48+(数据!AX689-4)*权重!AN$50,                              5*权重!AN$48+4*权重!AN$50+(数据!AX689-10)*权重!AN$52              )  )</f>
        <v>22.074999999999999</v>
      </c>
      <c r="AY689" s="8">
        <v>1</v>
      </c>
      <c r="AZ689" s="8">
        <v>3</v>
      </c>
      <c r="BA689" s="8">
        <v>1</v>
      </c>
      <c r="BB689" s="8">
        <v>2</v>
      </c>
      <c r="BC689" s="8">
        <v>2</v>
      </c>
      <c r="BD689" s="8">
        <v>2</v>
      </c>
      <c r="BE689" s="8">
        <v>3</v>
      </c>
      <c r="BF689" s="8">
        <v>4</v>
      </c>
      <c r="BG689" s="8">
        <v>3</v>
      </c>
      <c r="BH689" s="8">
        <v>1</v>
      </c>
      <c r="BI689" s="8">
        <v>1</v>
      </c>
      <c r="BJ689" s="8" t="s">
        <v>26</v>
      </c>
      <c r="BK689" s="8" t="s">
        <v>20</v>
      </c>
      <c r="BL689" s="8">
        <v>10</v>
      </c>
      <c r="BM689" s="8" t="s">
        <v>26</v>
      </c>
      <c r="BN689" s="8"/>
      <c r="BO689" s="8">
        <v>23</v>
      </c>
      <c r="BP689" s="34">
        <v>46568</v>
      </c>
      <c r="BQ689" s="8" t="s">
        <v>21</v>
      </c>
      <c r="BR689" s="8" t="s">
        <v>156</v>
      </c>
    </row>
    <row r="690" spans="1:70" ht="15.5" thickBot="1" x14ac:dyDescent="0.35">
      <c r="A690" s="8" t="s">
        <v>26</v>
      </c>
      <c r="B690" s="16">
        <f t="shared" si="26"/>
        <v>407.32416666666671</v>
      </c>
      <c r="C690" s="8" t="s">
        <v>1052</v>
      </c>
      <c r="D690" s="8" t="s">
        <v>154</v>
      </c>
      <c r="E690" s="33">
        <v>1</v>
      </c>
      <c r="F690" s="8">
        <v>0</v>
      </c>
      <c r="G690" s="8" t="s">
        <v>33</v>
      </c>
      <c r="H690" s="8" t="s">
        <v>315</v>
      </c>
      <c r="I690" s="8">
        <v>19</v>
      </c>
      <c r="J690" s="8">
        <v>134</v>
      </c>
      <c r="K690" s="8">
        <v>142</v>
      </c>
      <c r="L690" s="16">
        <f>IF( 数据!L690&lt;=6,(数据!L690-1)*权重!B$48,              IF(数据!L690&lt;=12, 5*权重!B$48+(数据!L690-6)*权重!B$49,                              5*权重!B$48+6*权重!B$49+(数据!L690-12)*权重!B$51              )
 )</f>
        <v>3.9333333333333331</v>
      </c>
      <c r="M690" s="16">
        <f>IF( 数据!M690&lt;=6,(数据!M690-1)*权重!C$48,              IF(数据!M690&lt;=12, 5*权重!C$48+(数据!M690-6)*权重!C$49,                              5*权重!C$48+6*权重!C$49+(数据!M690-12)*权重!C$51              )
 )</f>
        <v>1.7</v>
      </c>
      <c r="N690" s="16">
        <f>IF( 数据!N690&lt;=6,(数据!N690-1)*权重!D$48,              IF(数据!N690&lt;=12, 5*权重!D$48+(数据!N690-6)*权重!D$49,                              5*权重!D$48+6*权重!D$49+(数据!N690-12)*权重!D$51              )
 )</f>
        <v>-0.82999999999999985</v>
      </c>
      <c r="O690" s="16">
        <f>IF( 数据!O690&lt;=6,(数据!O690-1)*权重!E$48,              IF(数据!O690&lt;=12, 5*权重!E$48+(数据!O690-6)*权重!E$49,                              5*权重!E$48+6*权重!E$49+(数据!O690-12)*权重!E$51              )
 )</f>
        <v>0</v>
      </c>
      <c r="P690" s="16">
        <f>IF( 数据!P690&lt;=6,(数据!P690-1)*权重!F$48,              IF(数据!P690&lt;=12, 5*权重!F$48+(数据!P690-6)*权重!F$49,                              5*权重!F$48+6*权重!F$49+(数据!P690-12)*权重!F$51              )
 )</f>
        <v>-2.3499999999999996</v>
      </c>
      <c r="Q690" s="16">
        <f>IF( 数据!Q690&lt;=6,(数据!Q690-1)*权重!G$48,              IF(数据!Q690&lt;=12, 5*权重!G$48+(数据!Q690-6)*权重!G$49,                              5*权重!G$48+6*权重!G$49+(数据!Q690-12)*权重!G$51              )
 )</f>
        <v>0</v>
      </c>
      <c r="R690" s="16">
        <f>IF( 数据!R690&lt;=6,(数据!R690-1)*权重!H$48,              IF(数据!R690&lt;=12, 5*权重!H$48+(数据!R690-6)*权重!H$49,                              5*权重!H$48+6*权重!H$49+(数据!R690-12)*权重!H$51              )
 )</f>
        <v>0</v>
      </c>
      <c r="S690" s="16">
        <f>IF( 数据!S690&lt;=6,(数据!S690-1)*权重!I$48,              IF(数据!S690&lt;=12, 5*权重!I$48+(数据!S690-6)*权重!I$49,                              5*权重!I$48+6*权重!I$49+(数据!S690-12)*权重!I$51              )
 )</f>
        <v>16.566666666666666</v>
      </c>
      <c r="T690" s="16">
        <f>IF( 数据!T690&lt;=6,(数据!T690-1)*权重!J$48,              IF(数据!T690&lt;=12, 5*权重!J$48+(数据!T690-6)*权重!J$49,                              5*权重!J$48+6*权重!J$49+(数据!T690-12)*权重!J$51              )
 )</f>
        <v>-0.20000000000000018</v>
      </c>
      <c r="U690" s="16">
        <f>IF( 数据!U690&lt;=6,(数据!U690-1)*权重!K$48,              IF(数据!U690&lt;=12, 5*权重!K$48+(数据!U690-6)*权重!K$49,                              5*权重!K$48+6*权重!K$49+(数据!U690-12)*权重!K$51              )
 )</f>
        <v>0</v>
      </c>
      <c r="V690" s="16">
        <f>IF( 数据!V690&lt;=6,(数据!V690-1)*权重!L$48,              IF(数据!V690&lt;=12, 5*权重!L$48+(数据!V690-6)*权重!L$49,                              5*权重!L$48+6*权重!L$49+(数据!V690-12)*权重!L$51              )
 )</f>
        <v>7.1333333333333346</v>
      </c>
      <c r="W690" s="16">
        <f>IF( 数据!W690&lt;=6,(数据!W690-1)*权重!M$48,              IF(数据!W690&lt;=12, 5*权重!M$48+(数据!W690-6)*权重!M$49,                              5*权重!M$48+6*权重!M$49+(数据!W690-12)*权重!M$51              )
 )</f>
        <v>1.4</v>
      </c>
      <c r="X690" s="16">
        <f>IF( 数据!X690&lt;=6,(数据!X690-1)*权重!N$48,              IF(数据!X690&lt;=12, 5*权重!N$48+(数据!X690-6)*权重!N$49,                              5*权重!N$48+6*权重!N$49+(数据!X690-12)*权重!N$51              )
 )</f>
        <v>1.7999999999999998</v>
      </c>
      <c r="Y690" s="16">
        <f>IF( 数据!Y690&lt;=6,(数据!Y690-1)*权重!O$48,              IF(数据!Y690&lt;=12, 5*权重!O$48+(数据!Y690-6)*权重!O$49,                              5*权重!O$48+6*权重!O$49+(数据!Y690-12)*权重!O$51              )
 )</f>
        <v>1.7</v>
      </c>
      <c r="Z690" s="16">
        <f>IF( 数据!Z690&lt;=6,(数据!Z690-1)*权重!P$48,              IF(数据!Z690&lt;=10, 5*权重!P$48+(数据!Z690-4)*权重!P$50,                              5*权重!P$48+4*权重!P$50+(数据!Z690-10)*权重!P$52              )  )</f>
        <v>-1.25</v>
      </c>
      <c r="AA690" s="16">
        <f>IF( 数据!AA690&lt;=6,(数据!AA690-1)*权重!Q$48,              IF(数据!AA690&lt;=12, 5*权重!Q$48+(数据!AA690-6)*权重!Q$49,                              5*权重!Q$48+6*权重!Q$49+(数据!AA690-12)*权重!Q$51              )
 )</f>
        <v>4.5</v>
      </c>
      <c r="AB690" s="16">
        <f>IF( 数据!AB690&lt;=6,(数据!AB690-1)*权重!R$48,              IF(数据!AB690&lt;=10, 5*权重!R$48+(数据!AB690-4)*权重!R$50,                              5*权重!R$48+4*权重!R$50+(数据!AB690-10)*权重!R$52              )  )</f>
        <v>56</v>
      </c>
      <c r="AC690" s="16">
        <f>IF( 数据!AC690&lt;=6,(数据!AC690-1)*权重!S$48,              IF(数据!AC690&lt;=12, 5*权重!S$48+(数据!AC690-6)*权重!S$49,                              5*权重!S$48+6*权重!S$49+(数据!AC690-12)*权重!S$51              )
 )</f>
        <v>19.5</v>
      </c>
      <c r="AD690" s="16">
        <f>IF( 数据!AD690&lt;=6,(数据!AD690-1)*权重!T$48,              IF(数据!AD690&lt;=12, 5*权重!T$48+(数据!AD690-6)*权重!T$49,                              5*权重!T$48+6*权重!T$49+(数据!AD690-12)*权重!T$51              )
 )</f>
        <v>-1.5999999999999996</v>
      </c>
      <c r="AE690" s="16">
        <f>IF( 数据!AE690&lt;=6,(数据!AE690-1)*权重!U$48,              IF(数据!AE690&lt;=10, 5*权重!U$48+(数据!AE690-4)*权重!U$50,                              5*权重!U$48+4*权重!U$50+(数据!AE690-10)*权重!U$52              )  )</f>
        <v>-2.1999999999999993</v>
      </c>
      <c r="AF690" s="16">
        <f>IF( 数据!AF690&lt;=6,(数据!AF690-1)*权重!V$48,              IF(数据!AF690&lt;=10, 5*权重!V$48+(数据!AF690-4)*权重!V$50,                              5*权重!V$48+4*权重!V$50+(数据!AF690-10)*权重!V$52              )  )</f>
        <v>7.6125000000000007</v>
      </c>
      <c r="AG690" s="16">
        <f>IF( 数据!AG690&lt;=6,(数据!AG690-1)*权重!W$48,              IF(数据!AG690&lt;=12, 5*权重!W$48+(数据!AG690-6)*权重!W$49,                              5*权重!W$48+6*权重!W$49+(数据!AG690-12)*权重!W$51              )
 )</f>
        <v>3.0999999999999996</v>
      </c>
      <c r="AH690" s="16">
        <f>IF( 数据!AH690&lt;=6,(数据!AH690-1)*权重!X$48,              IF(数据!AH690&lt;=10, 5*权重!X$48+(数据!AH690-4)*权重!X$50,                              5*权重!X$48+4*权重!X$50+(数据!AH690-10)*权重!X$52              )  )</f>
        <v>-0.16249999999999998</v>
      </c>
      <c r="AI690" s="16">
        <f>IF( 数据!AI690&lt;=6,(数据!AI690-1)*权重!Y$48,              IF(数据!AI690&lt;=12, 5*权重!Y$48+(数据!AI690-6)*权重!Y$49,                              5*权重!Y$48+6*权重!Y$49+(数据!AI690-12)*权重!Y$51              )
 )</f>
        <v>0.26666666666666666</v>
      </c>
      <c r="AJ690" s="16">
        <f>IF( 数据!AJ690&lt;=6,(数据!AJ690-1)*权重!Z$48,              IF(数据!AJ690&lt;=10, 5*权重!Z$48+(数据!AJ690-4)*权重!Z$50,                              5*权重!Z$48+4*权重!Z$50+(数据!AJ690-10)*权重!Z$52              )  )</f>
        <v>10.425000000000001</v>
      </c>
      <c r="AK690" s="16">
        <f>IF( 数据!AK690&lt;=6,(数据!AK690-1)*权重!AA$48,              IF(数据!AK690&lt;=10, 5*权重!AA$48+(数据!AK690-4)*权重!AA$50,                              5*权重!AA$48+4*权重!AA$50+(数据!AK690-10)*权重!AA$52              )  )</f>
        <v>-1.1000000000000001</v>
      </c>
      <c r="AL690" s="16">
        <f>IF( 数据!AL690&lt;=6,(数据!AL690-1)*权重!AB$48,              IF(数据!AL690&lt;=12, 5*权重!AB$48+(数据!AL690-6)*权重!AB$49,                              5*权重!AB$48+6*权重!AB$49+(数据!AL690-12)*权重!AB$51              )
 )</f>
        <v>14.4</v>
      </c>
      <c r="AM690" s="16">
        <f>IF( 数据!AM690&lt;=6,(数据!AM690-1)*权重!AC$48,              IF(数据!AM690&lt;=12, 5*权重!AC$48+(数据!AM690-6)*权重!AC$49,                              5*权重!AC$48+6*权重!AC$49+(数据!AM690-12)*权重!AC$51              )
 )</f>
        <v>8.8666666666666671</v>
      </c>
      <c r="AN690" s="16">
        <f>IF( 数据!AN690&lt;=6,(数据!AN690-1)*权重!AD$48,              IF(数据!AN690&lt;=12, 5*权重!AD$48+(数据!AN690-6)*权重!AD$49,                              5*权重!AD$48+6*权重!AD$49+(数据!AN690-12)*权重!AD$51              )
 )</f>
        <v>67.875</v>
      </c>
      <c r="AO690" s="16">
        <f>IF( 数据!AO690&lt;=6,(数据!AO690-1)*权重!AE$48,              IF(数据!AO690&lt;=12, 5*权重!AE$48+(数据!AO690-6)*权重!AE$49,                              5*权重!AE$48+6*权重!AE$49+(数据!AO690-12)*权重!AE$51              )
 )</f>
        <v>17.7</v>
      </c>
      <c r="AP690" s="16">
        <f>IF( 数据!AP690&lt;=6,(数据!AP690-1)*权重!AF$48,              IF(数据!AP690&lt;=12, 5*权重!AF$48+(数据!AP690-6)*权重!AF$49,                              5*权重!AF$48+6*权重!AF$49+(数据!AP690-12)*权重!AF$51              )
 )</f>
        <v>16.399999999999999</v>
      </c>
      <c r="AQ690" s="16">
        <f>IF( 数据!AQ690&lt;=6,(数据!AQ690-1)*权重!AG$48,              IF(数据!AQ690&lt;=12, 5*权重!AG$48+(数据!AQ690-6)*权重!AG$49,                              5*权重!AG$48+6*权重!AG$49+(数据!AQ690-12)*权重!AG$51              )
 )</f>
        <v>19.350000000000001</v>
      </c>
      <c r="AR690" s="16">
        <f>IF( 数据!AR690&lt;=6,(数据!AR690-1)*权重!AH$48,              IF(数据!AR690&lt;=12, 5*权重!AH$48+(数据!AR690-6)*权重!AH$49,                              5*权重!AH$48+6*权重!AH$49+(数据!AR690-12)*权重!AH$51              )
 )</f>
        <v>13.399999999999999</v>
      </c>
      <c r="AS690" s="16">
        <f>IF( 数据!AS690&lt;=6,(数据!AS690-1)*权重!AI$48,              IF(数据!AS690&lt;=12, 5*权重!AI$48+(数据!AS690-6)*权重!AI$49,                              5*权重!AI$48+6*权重!AI$49+(数据!AS690-12)*权重!AI$51              )
 )</f>
        <v>7.6000000000000014</v>
      </c>
      <c r="AT690" s="16">
        <f>IF( 数据!AT690&lt;=6,(数据!AT690-1)*权重!AJ$48,              IF(数据!AT690&lt;=12, 5*权重!AJ$48+(数据!AT690-6)*权重!AJ$49,                              5*权重!AJ$48+6*权重!AJ$49+(数据!AT690-12)*权重!AJ$51              )
 )</f>
        <v>71.875</v>
      </c>
      <c r="AU690" s="16">
        <f>IF( 数据!AU690&lt;=6,(数据!AU690-1)*权重!AK$48,              IF(数据!AU690&lt;=12, 5*权重!AK$48+(数据!AU690-6)*权重!AK$49,                              5*权重!AK$48+6*权重!AK$49+(数据!AU690-12)*权重!AK$51              )
 )</f>
        <v>14.2</v>
      </c>
      <c r="AV690" s="16">
        <f>IF( 数据!AV690&lt;=6,(数据!AV690-1)*权重!AL$48,              IF(数据!AV690&lt;=10, 5*权重!AL$48+(数据!AV690-4)*权重!AL$50,                              5*权重!AL$48+4*权重!AL$50+(数据!AV690-10)*权重!AL$52              )  )</f>
        <v>2.9749999999999996</v>
      </c>
      <c r="AW690" s="16">
        <f>IF( 数据!AW690&lt;=6,(数据!AW690-1)*权重!AM$48,              IF(数据!AW690&lt;=10, 5*权重!AM$48+(数据!AW690-4)*权重!AM$50,                              5*权重!AM$48+4*权重!AM$50+(数据!AW690-10)*权重!AM$52              )  )</f>
        <v>3.8250000000000002</v>
      </c>
      <c r="AX690" s="16">
        <f>IF( 数据!AX690&lt;=6,(数据!AX690-1)*权重!AN$48,              IF(数据!AX690&lt;=10, 5*权重!AN$48+(数据!AX690-4)*权重!AN$50,                              5*权重!AN$48+4*权重!AN$50+(数据!AX690-10)*权重!AN$52              )  )</f>
        <v>22.912499999999998</v>
      </c>
      <c r="AY690" s="8">
        <v>1</v>
      </c>
      <c r="AZ690" s="8">
        <v>1</v>
      </c>
      <c r="BA690" s="8">
        <v>4</v>
      </c>
      <c r="BB690" s="8">
        <v>1</v>
      </c>
      <c r="BC690" s="8">
        <v>1</v>
      </c>
      <c r="BD690" s="8">
        <v>3</v>
      </c>
      <c r="BE690" s="8">
        <v>3</v>
      </c>
      <c r="BF690" s="8">
        <v>1</v>
      </c>
      <c r="BG690" s="8">
        <v>3</v>
      </c>
      <c r="BH690" s="8">
        <v>3</v>
      </c>
      <c r="BI690" s="8">
        <v>1</v>
      </c>
      <c r="BJ690" s="8" t="s">
        <v>26</v>
      </c>
      <c r="BK690" s="8" t="s">
        <v>20</v>
      </c>
      <c r="BL690" s="8">
        <v>12</v>
      </c>
      <c r="BM690" s="8" t="s">
        <v>26</v>
      </c>
      <c r="BN690" s="8"/>
      <c r="BO690" s="8" t="s">
        <v>26</v>
      </c>
      <c r="BP690" s="34">
        <v>47664</v>
      </c>
      <c r="BQ690" s="8" t="s">
        <v>21</v>
      </c>
      <c r="BR690" s="8" t="s">
        <v>156</v>
      </c>
    </row>
    <row r="691" spans="1:70" ht="15.5" thickBot="1" x14ac:dyDescent="0.35">
      <c r="A691" s="8" t="s">
        <v>26</v>
      </c>
      <c r="B691" s="16">
        <f t="shared" si="26"/>
        <v>394.27833333333325</v>
      </c>
      <c r="C691" s="8" t="s">
        <v>1053</v>
      </c>
      <c r="D691" s="8" t="s">
        <v>154</v>
      </c>
      <c r="E691" s="33">
        <v>1</v>
      </c>
      <c r="F691" s="8">
        <v>0</v>
      </c>
      <c r="G691" s="8" t="s">
        <v>33</v>
      </c>
      <c r="H691" s="8" t="s">
        <v>1054</v>
      </c>
      <c r="I691" s="8">
        <v>23</v>
      </c>
      <c r="J691" s="8">
        <v>140</v>
      </c>
      <c r="K691" s="8">
        <v>152</v>
      </c>
      <c r="L691" s="16">
        <f>IF( 数据!L691&lt;=6,(数据!L691-1)*权重!B$48,              IF(数据!L691&lt;=12, 5*权重!B$48+(数据!L691-6)*权重!B$49,                              5*权重!B$48+6*权重!B$49+(数据!L691-12)*权重!B$51              )
 )</f>
        <v>3.4666666666666668</v>
      </c>
      <c r="M691" s="16">
        <f>IF( 数据!M691&lt;=6,(数据!M691-1)*权重!C$48,              IF(数据!M691&lt;=12, 5*权重!C$48+(数据!M691-6)*权重!C$49,                              5*权重!C$48+6*权重!C$49+(数据!M691-12)*权重!C$51              )
 )</f>
        <v>0.91666666666666674</v>
      </c>
      <c r="N691" s="16">
        <f>IF( 数据!N691&lt;=6,(数据!N691-1)*权重!D$48,              IF(数据!N691&lt;=12, 5*权重!D$48+(数据!N691-6)*权重!D$49,                              5*权重!D$48+6*权重!D$49+(数据!N691-12)*权重!D$51              )
 )</f>
        <v>-0.82999999999999985</v>
      </c>
      <c r="O691" s="16">
        <f>IF( 数据!O691&lt;=6,(数据!O691-1)*权重!E$48,              IF(数据!O691&lt;=12, 5*权重!E$48+(数据!O691-6)*权重!E$49,                              5*权重!E$48+6*权重!E$49+(数据!O691-12)*权重!E$51              )
 )</f>
        <v>0</v>
      </c>
      <c r="P691" s="16">
        <f>IF( 数据!P691&lt;=6,(数据!P691-1)*权重!F$48,              IF(数据!P691&lt;=12, 5*权重!F$48+(数据!P691-6)*权重!F$49,                              5*权重!F$48+6*权重!F$49+(数据!P691-12)*权重!F$51              )
 )</f>
        <v>-3.1166666666666663</v>
      </c>
      <c r="Q691" s="16">
        <f>IF( 数据!Q691&lt;=6,(数据!Q691-1)*权重!G$48,              IF(数据!Q691&lt;=12, 5*权重!G$48+(数据!Q691-6)*权重!G$49,                              5*权重!G$48+6*权重!G$49+(数据!Q691-12)*权重!G$51              )
 )</f>
        <v>0</v>
      </c>
      <c r="R691" s="16">
        <f>IF( 数据!R691&lt;=6,(数据!R691-1)*权重!H$48,              IF(数据!R691&lt;=12, 5*权重!H$48+(数据!R691-6)*权重!H$49,                              5*权重!H$48+6*权重!H$49+(数据!R691-12)*权重!H$51              )
 )</f>
        <v>0</v>
      </c>
      <c r="S691" s="16">
        <f>IF( 数据!S691&lt;=6,(数据!S691-1)*权重!I$48,              IF(数据!S691&lt;=12, 5*权重!I$48+(数据!S691-6)*权重!I$49,                              5*权重!I$48+6*权重!I$49+(数据!S691-12)*权重!I$51              )
 )</f>
        <v>15.2</v>
      </c>
      <c r="T691" s="16">
        <f>IF( 数据!T691&lt;=6,(数据!T691-1)*权重!J$48,              IF(数据!T691&lt;=12, 5*权重!J$48+(数据!T691-6)*权重!J$49,                              5*权重!J$48+6*权重!J$49+(数据!T691-12)*权重!J$51              )
 )</f>
        <v>-0.20000000000000018</v>
      </c>
      <c r="U691" s="16">
        <f>IF( 数据!U691&lt;=6,(数据!U691-1)*权重!K$48,              IF(数据!U691&lt;=12, 5*权重!K$48+(数据!U691-6)*权重!K$49,                              5*权重!K$48+6*权重!K$49+(数据!U691-12)*权重!K$51              )
 )</f>
        <v>0</v>
      </c>
      <c r="V691" s="16">
        <f>IF( 数据!V691&lt;=6,(数据!V691-1)*权重!L$48,              IF(数据!V691&lt;=12, 5*权重!L$48+(数据!V691-6)*权重!L$49,                              5*权重!L$48+6*权重!L$49+(数据!V691-12)*权重!L$51              )
 )</f>
        <v>6.0333333333333341</v>
      </c>
      <c r="W691" s="16">
        <f>IF( 数据!W691&lt;=6,(数据!W691-1)*权重!M$48,              IF(数据!W691&lt;=12, 5*权重!M$48+(数据!W691-6)*权重!M$49,                              5*权重!M$48+6*权重!M$49+(数据!W691-12)*权重!M$51              )
 )</f>
        <v>0.1333333333333333</v>
      </c>
      <c r="X691" s="16">
        <f>IF( 数据!X691&lt;=6,(数据!X691-1)*权重!N$48,              IF(数据!X691&lt;=12, 5*权重!N$48+(数据!X691-6)*权重!N$49,                              5*权重!N$48+6*权重!N$49+(数据!X691-12)*权重!N$51              )
 )</f>
        <v>1.8833333333333333</v>
      </c>
      <c r="Y691" s="16">
        <f>IF( 数据!Y691&lt;=6,(数据!Y691-1)*权重!O$48,              IF(数据!Y691&lt;=12, 5*权重!O$48+(数据!Y691-6)*权重!O$49,                              5*权重!O$48+6*权重!O$49+(数据!Y691-12)*权重!O$51              )
 )</f>
        <v>1.5333333333333332</v>
      </c>
      <c r="Z691" s="16">
        <f>IF( 数据!Z691&lt;=6,(数据!Z691-1)*权重!P$48,              IF(数据!Z691&lt;=10, 5*权重!P$48+(数据!Z691-4)*权重!P$50,                              5*权重!P$48+4*权重!P$50+(数据!Z691-10)*权重!P$52              )  )</f>
        <v>-1.25</v>
      </c>
      <c r="AA691" s="16">
        <f>IF( 数据!AA691&lt;=6,(数据!AA691-1)*权重!Q$48,              IF(数据!AA691&lt;=12, 5*权重!Q$48+(数据!AA691-6)*权重!Q$49,                              5*权重!Q$48+6*权重!Q$49+(数据!AA691-12)*权重!Q$51              )
 )</f>
        <v>4.5</v>
      </c>
      <c r="AB691" s="16">
        <f>IF( 数据!AB691&lt;=6,(数据!AB691-1)*权重!R$48,              IF(数据!AB691&lt;=10, 5*权重!R$48+(数据!AB691-4)*权重!R$50,                              5*权重!R$48+4*权重!R$50+(数据!AB691-10)*权重!R$52              )  )</f>
        <v>57.5</v>
      </c>
      <c r="AC691" s="16">
        <f>IF( 数据!AC691&lt;=6,(数据!AC691-1)*权重!S$48,              IF(数据!AC691&lt;=12, 5*权重!S$48+(数据!AC691-6)*权重!S$49,                              5*权重!S$48+6*权重!S$49+(数据!AC691-12)*权重!S$51              )
 )</f>
        <v>20.183333333333334</v>
      </c>
      <c r="AD691" s="16">
        <f>IF( 数据!AD691&lt;=6,(数据!AD691-1)*权重!T$48,              IF(数据!AD691&lt;=12, 5*权重!T$48+(数据!AD691-6)*权重!T$49,                              5*权重!T$48+6*权重!T$49+(数据!AD691-12)*权重!T$51              )
 )</f>
        <v>-1.5999999999999996</v>
      </c>
      <c r="AE691" s="16">
        <f>IF( 数据!AE691&lt;=6,(数据!AE691-1)*权重!U$48,              IF(数据!AE691&lt;=10, 5*权重!U$48+(数据!AE691-4)*权重!U$50,                              5*权重!U$48+4*权重!U$50+(数据!AE691-10)*权重!U$52              )  )</f>
        <v>-2.9999999999999996</v>
      </c>
      <c r="AF691" s="16">
        <f>IF( 数据!AF691&lt;=6,(数据!AF691-1)*权重!V$48,              IF(数据!AF691&lt;=10, 5*权重!V$48+(数据!AF691-4)*权重!V$50,                              5*权重!V$48+4*权重!V$50+(数据!AF691-10)*权重!V$52              )  )</f>
        <v>6.75</v>
      </c>
      <c r="AG691" s="16">
        <f>IF( 数据!AG691&lt;=6,(数据!AG691-1)*权重!W$48,              IF(数据!AG691&lt;=12, 5*权重!W$48+(数据!AG691-6)*权重!W$49,                              5*权重!W$48+6*权重!W$49+(数据!AG691-12)*权重!W$51              )
 )</f>
        <v>3.0999999999999996</v>
      </c>
      <c r="AH691" s="16">
        <f>IF( 数据!AH691&lt;=6,(数据!AH691-1)*权重!X$48,              IF(数据!AH691&lt;=10, 5*权重!X$48+(数据!AH691-4)*权重!X$50,                              5*权重!X$48+4*权重!X$50+(数据!AH691-10)*权重!X$52              )  )</f>
        <v>0.17500000000000004</v>
      </c>
      <c r="AI691" s="16">
        <f>IF( 数据!AI691&lt;=6,(数据!AI691-1)*权重!Y$48,              IF(数据!AI691&lt;=12, 5*权重!Y$48+(数据!AI691-6)*权重!Y$49,                              5*权重!Y$48+6*权重!Y$49+(数据!AI691-12)*权重!Y$51              )
 )</f>
        <v>0.26666666666666666</v>
      </c>
      <c r="AJ691" s="16">
        <f>IF( 数据!AJ691&lt;=6,(数据!AJ691-1)*权重!Z$48,              IF(数据!AJ691&lt;=10, 5*权重!Z$48+(数据!AJ691-4)*权重!Z$50,                              5*权重!Z$48+4*权重!Z$50+(数据!AJ691-10)*权重!Z$52              )  )</f>
        <v>8.6625000000000014</v>
      </c>
      <c r="AK691" s="16">
        <f>IF( 数据!AK691&lt;=6,(数据!AK691-1)*权重!AA$48,              IF(数据!AK691&lt;=10, 5*权重!AA$48+(数据!AK691-4)*权重!AA$50,                              5*权重!AA$48+4*权重!AA$50+(数据!AK691-10)*权重!AA$52              )  )</f>
        <v>-1.2750000000000001</v>
      </c>
      <c r="AL691" s="16">
        <f>IF( 数据!AL691&lt;=6,(数据!AL691-1)*权重!AB$48,              IF(数据!AL691&lt;=12, 5*权重!AB$48+(数据!AL691-6)*权重!AB$49,                              5*权重!AB$48+6*权重!AB$49+(数据!AL691-12)*权重!AB$51              )
 )</f>
        <v>12.6</v>
      </c>
      <c r="AM691" s="16">
        <f>IF( 数据!AM691&lt;=6,(数据!AM691-1)*权重!AC$48,              IF(数据!AM691&lt;=12, 5*权重!AC$48+(数据!AM691-6)*权重!AC$49,                              5*权重!AC$48+6*权重!AC$49+(数据!AM691-12)*权重!AC$51              )
 )</f>
        <v>8.5</v>
      </c>
      <c r="AN691" s="16">
        <f>IF( 数据!AN691&lt;=6,(数据!AN691-1)*权重!AD$48,              IF(数据!AN691&lt;=12, 5*权重!AD$48+(数据!AN691-6)*权重!AD$49,                              5*权重!AD$48+6*权重!AD$49+(数据!AN691-12)*权重!AD$51              )
 )</f>
        <v>72.604166666666671</v>
      </c>
      <c r="AO691" s="16">
        <f>IF( 数据!AO691&lt;=6,(数据!AO691-1)*权重!AE$48,              IF(数据!AO691&lt;=12, 5*权重!AE$48+(数据!AO691-6)*权重!AE$49,                              5*权重!AE$48+6*权重!AE$49+(数据!AO691-12)*权重!AE$51              )
 )</f>
        <v>11.116666666666667</v>
      </c>
      <c r="AP691" s="16">
        <f>IF( 数据!AP691&lt;=6,(数据!AP691-1)*权重!AF$48,              IF(数据!AP691&lt;=12, 5*权重!AF$48+(数据!AP691-6)*权重!AF$49,                              5*权重!AF$48+6*权重!AF$49+(数据!AP691-12)*权重!AF$51              )
 )</f>
        <v>13.5</v>
      </c>
      <c r="AQ691" s="16">
        <f>IF( 数据!AQ691&lt;=6,(数据!AQ691-1)*权重!AG$48,              IF(数据!AQ691&lt;=12, 5*权重!AG$48+(数据!AQ691-6)*权重!AG$49,                              5*权重!AG$48+6*权重!AG$49+(数据!AQ691-12)*权重!AG$51              )
 )</f>
        <v>20.900000000000002</v>
      </c>
      <c r="AR691" s="16">
        <f>IF( 数据!AR691&lt;=6,(数据!AR691-1)*权重!AH$48,              IF(数据!AR691&lt;=12, 5*权重!AH$48+(数据!AR691-6)*权重!AH$49,                              5*权重!AH$48+6*权重!AH$49+(数据!AR691-12)*权重!AH$51              )
 )</f>
        <v>13.399999999999999</v>
      </c>
      <c r="AS691" s="16">
        <f>IF( 数据!AS691&lt;=6,(数据!AS691-1)*权重!AI$48,              IF(数据!AS691&lt;=12, 5*权重!AI$48+(数据!AS691-6)*权重!AI$49,                              5*权重!AI$48+6*权重!AI$49+(数据!AS691-12)*权重!AI$51              )
 )</f>
        <v>5.7000000000000011</v>
      </c>
      <c r="AT691" s="16">
        <f>IF( 数据!AT691&lt;=6,(数据!AT691-1)*权重!AJ$48,              IF(数据!AT691&lt;=12, 5*权重!AJ$48+(数据!AT691-6)*权重!AJ$49,                              5*权重!AJ$48+6*权重!AJ$49+(数据!AT691-12)*权重!AJ$51              )
 )</f>
        <v>71.875</v>
      </c>
      <c r="AU691" s="16">
        <f>IF( 数据!AU691&lt;=6,(数据!AU691-1)*权重!AK$48,              IF(数据!AU691&lt;=12, 5*权重!AK$48+(数据!AU691-6)*权重!AK$49,                              5*权重!AK$48+6*权重!AK$49+(数据!AU691-12)*权重!AK$51              )
 )</f>
        <v>15.7</v>
      </c>
      <c r="AV691" s="16">
        <f>IF( 数据!AV691&lt;=6,(数据!AV691-1)*权重!AL$48,              IF(数据!AV691&lt;=10, 5*权重!AL$48+(数据!AV691-4)*权重!AL$50,                              5*权重!AL$48+4*权重!AL$50+(数据!AV691-10)*权重!AL$52              )  )</f>
        <v>3.8250000000000002</v>
      </c>
      <c r="AW691" s="16">
        <f>IF( 数据!AW691&lt;=6,(数据!AW691-1)*权重!AM$48,              IF(数据!AW691&lt;=10, 5*权重!AM$48+(数据!AW691-4)*权重!AM$50,                              5*权重!AM$48+4*权重!AM$50+(数据!AW691-10)*权重!AM$52              )  )</f>
        <v>3.45</v>
      </c>
      <c r="AX691" s="16">
        <f>IF( 数据!AX691&lt;=6,(数据!AX691-1)*权重!AN$48,              IF(数据!AX691&lt;=10, 5*权重!AN$48+(数据!AX691-4)*权重!AN$50,                              5*权重!AN$48+4*权重!AN$50+(数据!AX691-10)*权重!AN$52              )  )</f>
        <v>22.074999999999999</v>
      </c>
      <c r="AY691" s="8">
        <v>3</v>
      </c>
      <c r="AZ691" s="8">
        <v>1</v>
      </c>
      <c r="BA691" s="8">
        <v>3</v>
      </c>
      <c r="BB691" s="8">
        <v>1</v>
      </c>
      <c r="BC691" s="8">
        <v>1</v>
      </c>
      <c r="BD691" s="8">
        <v>1</v>
      </c>
      <c r="BE691" s="8">
        <v>3</v>
      </c>
      <c r="BF691" s="8">
        <v>2</v>
      </c>
      <c r="BG691" s="8">
        <v>1</v>
      </c>
      <c r="BH691" s="8">
        <v>3</v>
      </c>
      <c r="BI691" s="8">
        <v>3</v>
      </c>
      <c r="BJ691" s="8" t="s">
        <v>26</v>
      </c>
      <c r="BK691" s="8" t="s">
        <v>20</v>
      </c>
      <c r="BL691" s="8">
        <v>19</v>
      </c>
      <c r="BM691" s="8" t="s">
        <v>26</v>
      </c>
      <c r="BN691" s="8"/>
      <c r="BO691" s="8">
        <v>3</v>
      </c>
      <c r="BP691" s="34">
        <v>47299</v>
      </c>
      <c r="BQ691" s="8" t="s">
        <v>21</v>
      </c>
      <c r="BR691" s="8" t="s">
        <v>156</v>
      </c>
    </row>
    <row r="692" spans="1:70" ht="15.5" thickBot="1" x14ac:dyDescent="0.35">
      <c r="A692" s="8" t="s">
        <v>26</v>
      </c>
      <c r="B692" s="16">
        <f t="shared" si="26"/>
        <v>371.63499999999999</v>
      </c>
      <c r="C692" s="8" t="s">
        <v>1055</v>
      </c>
      <c r="D692" s="8" t="s">
        <v>154</v>
      </c>
      <c r="E692" s="33">
        <v>1</v>
      </c>
      <c r="F692" s="8">
        <v>0</v>
      </c>
      <c r="G692" s="8" t="s">
        <v>33</v>
      </c>
      <c r="H692" s="8" t="s">
        <v>221</v>
      </c>
      <c r="I692" s="8">
        <v>24</v>
      </c>
      <c r="J692" s="8">
        <v>112</v>
      </c>
      <c r="K692" s="8">
        <v>130</v>
      </c>
      <c r="L692" s="16">
        <f>IF( 数据!L692&lt;=6,(数据!L692-1)*权重!B$48,              IF(数据!L692&lt;=12, 5*权重!B$48+(数据!L692-6)*权重!B$49,                              5*权重!B$48+6*权重!B$49+(数据!L692-12)*权重!B$51              )
 )</f>
        <v>3.4666666666666668</v>
      </c>
      <c r="M692" s="16">
        <f>IF( 数据!M692&lt;=6,(数据!M692-1)*权重!C$48,              IF(数据!M692&lt;=12, 5*权重!C$48+(数据!M692-6)*权重!C$49,                              5*权重!C$48+6*权重!C$49+(数据!M692-12)*权重!C$51              )
 )</f>
        <v>1.3</v>
      </c>
      <c r="N692" s="16">
        <f>IF( 数据!N692&lt;=6,(数据!N692-1)*权重!D$48,              IF(数据!N692&lt;=12, 5*权重!D$48+(数据!N692-6)*权重!D$49,                              5*权重!D$48+6*权重!D$49+(数据!N692-12)*权重!D$51              )
 )</f>
        <v>-1.4999999999999902E-2</v>
      </c>
      <c r="O692" s="16">
        <f>IF( 数据!O692&lt;=6,(数据!O692-1)*权重!E$48,              IF(数据!O692&lt;=12, 5*权重!E$48+(数据!O692-6)*权重!E$49,                              5*权重!E$48+6*权重!E$49+(数据!O692-12)*权重!E$51              )
 )</f>
        <v>0</v>
      </c>
      <c r="P692" s="16">
        <f>IF( 数据!P692&lt;=6,(数据!P692-1)*权重!F$48,              IF(数据!P692&lt;=12, 5*权重!F$48+(数据!P692-6)*权重!F$49,                              5*权重!F$48+6*权重!F$49+(数据!P692-12)*权重!F$51              )
 )</f>
        <v>-2.7333333333333329</v>
      </c>
      <c r="Q692" s="16">
        <f>IF( 数据!Q692&lt;=6,(数据!Q692-1)*权重!G$48,              IF(数据!Q692&lt;=12, 5*权重!G$48+(数据!Q692-6)*权重!G$49,                              5*权重!G$48+6*权重!G$49+(数据!Q692-12)*权重!G$51              )
 )</f>
        <v>0</v>
      </c>
      <c r="R692" s="16">
        <f>IF( 数据!R692&lt;=6,(数据!R692-1)*权重!H$48,              IF(数据!R692&lt;=12, 5*权重!H$48+(数据!R692-6)*权重!H$49,                              5*权重!H$48+6*权重!H$49+(数据!R692-12)*权重!H$51              )
 )</f>
        <v>0</v>
      </c>
      <c r="S692" s="16">
        <f>IF( 数据!S692&lt;=6,(数据!S692-1)*权重!I$48,              IF(数据!S692&lt;=12, 5*权重!I$48+(数据!S692-6)*权重!I$49,                              5*权重!I$48+6*权重!I$49+(数据!S692-12)*权重!I$51              )
 )</f>
        <v>15.2</v>
      </c>
      <c r="T692" s="16">
        <f>IF( 数据!T692&lt;=6,(数据!T692-1)*权重!J$48,              IF(数据!T692&lt;=12, 5*权重!J$48+(数据!T692-6)*权重!J$49,                              5*权重!J$48+6*权重!J$49+(数据!T692-12)*权重!J$51              )
 )</f>
        <v>1.0333333333333332</v>
      </c>
      <c r="U692" s="16">
        <f>IF( 数据!U692&lt;=6,(数据!U692-1)*权重!K$48,              IF(数据!U692&lt;=12, 5*权重!K$48+(数据!U692-6)*权重!K$49,                              5*权重!K$48+6*权重!K$49+(数据!U692-12)*权重!K$51              )
 )</f>
        <v>0</v>
      </c>
      <c r="V692" s="16">
        <f>IF( 数据!V692&lt;=6,(数据!V692-1)*权重!L$48,              IF(数据!V692&lt;=12, 5*权重!L$48+(数据!V692-6)*权重!L$49,                              5*权重!L$48+6*权重!L$49+(数据!V692-12)*权重!L$51              )
 )</f>
        <v>6.0333333333333341</v>
      </c>
      <c r="W692" s="16">
        <f>IF( 数据!W692&lt;=6,(数据!W692-1)*权重!M$48,              IF(数据!W692&lt;=12, 5*权重!M$48+(数据!W692-6)*权重!M$49,                              5*权重!M$48+6*权重!M$49+(数据!W692-12)*权重!M$51              )
 )</f>
        <v>0.1333333333333333</v>
      </c>
      <c r="X692" s="16">
        <f>IF( 数据!X692&lt;=6,(数据!X692-1)*权重!N$48,              IF(数据!X692&lt;=12, 5*权重!N$48+(数据!X692-6)*权重!N$49,                              5*权重!N$48+6*权重!N$49+(数据!X692-12)*权重!N$51              )
 )</f>
        <v>2.2166666666666663</v>
      </c>
      <c r="Y692" s="16">
        <f>IF( 数据!Y692&lt;=6,(数据!Y692-1)*权重!O$48,              IF(数据!Y692&lt;=12, 5*权重!O$48+(数据!Y692-6)*权重!O$49,                              5*权重!O$48+6*权重!O$49+(数据!Y692-12)*权重!O$51              )
 )</f>
        <v>1.6166666666666667</v>
      </c>
      <c r="Z692" s="16">
        <f>IF( 数据!Z692&lt;=6,(数据!Z692-1)*权重!P$48,              IF(数据!Z692&lt;=10, 5*权重!P$48+(数据!Z692-4)*权重!P$50,                              5*权重!P$48+4*权重!P$50+(数据!Z692-10)*权重!P$52              )  )</f>
        <v>-1.25</v>
      </c>
      <c r="AA692" s="16">
        <f>IF( 数据!AA692&lt;=6,(数据!AA692-1)*权重!Q$48,              IF(数据!AA692&lt;=12, 5*权重!Q$48+(数据!AA692-6)*权重!Q$49,                              5*权重!Q$48+6*权重!Q$49+(数据!AA692-12)*权重!Q$51              )
 )</f>
        <v>5.8</v>
      </c>
      <c r="AB692" s="16">
        <f>IF( 数据!AB692&lt;=6,(数据!AB692-1)*权重!R$48,              IF(数据!AB692&lt;=10, 5*权重!R$48+(数据!AB692-4)*权重!R$50,                              5*权重!R$48+4*权重!R$50+(数据!AB692-10)*权重!R$52              )  )</f>
        <v>56</v>
      </c>
      <c r="AC692" s="16">
        <f>IF( 数据!AC692&lt;=6,(数据!AC692-1)*权重!S$48,              IF(数据!AC692&lt;=12, 5*权重!S$48+(数据!AC692-6)*权重!S$49,                              5*权重!S$48+6*权重!S$49+(数据!AC692-12)*权重!S$51              )
 )</f>
        <v>18.75</v>
      </c>
      <c r="AD692" s="16">
        <f>IF( 数据!AD692&lt;=6,(数据!AD692-1)*权重!T$48,              IF(数据!AD692&lt;=12, 5*权重!T$48+(数据!AD692-6)*权重!T$49,                              5*权重!T$48+6*权重!T$49+(数据!AD692-12)*权重!T$51              )
 )</f>
        <v>-1.5999999999999996</v>
      </c>
      <c r="AE692" s="16">
        <f>IF( 数据!AE692&lt;=6,(数据!AE692-1)*权重!U$48,              IF(数据!AE692&lt;=10, 5*权重!U$48+(数据!AE692-4)*权重!U$50,                              5*权重!U$48+4*权重!U$50+(数据!AE692-10)*权重!U$52              )  )</f>
        <v>-1.7999999999999994</v>
      </c>
      <c r="AF692" s="16">
        <f>IF( 数据!AF692&lt;=6,(数据!AF692-1)*权重!V$48,              IF(数据!AF692&lt;=10, 5*权重!V$48+(数据!AF692-4)*权重!V$50,                              5*权重!V$48+4*权重!V$50+(数据!AF692-10)*权重!V$52              )  )</f>
        <v>7.3500000000000005</v>
      </c>
      <c r="AG692" s="16">
        <f>IF( 数据!AG692&lt;=6,(数据!AG692-1)*权重!W$48,              IF(数据!AG692&lt;=12, 5*权重!W$48+(数据!AG692-6)*权重!W$49,                              5*权重!W$48+6*权重!W$49+(数据!AG692-12)*权重!W$51              )
 )</f>
        <v>3.3</v>
      </c>
      <c r="AH692" s="16">
        <f>IF( 数据!AH692&lt;=6,(数据!AH692-1)*权重!X$48,              IF(数据!AH692&lt;=10, 5*权重!X$48+(数据!AH692-4)*权重!X$50,                              5*权重!X$48+4*权重!X$50+(数据!AH692-10)*权重!X$52              )  )</f>
        <v>-0.16249999999999998</v>
      </c>
      <c r="AI692" s="16">
        <f>IF( 数据!AI692&lt;=6,(数据!AI692-1)*权重!Y$48,              IF(数据!AI692&lt;=12, 5*权重!Y$48+(数据!AI692-6)*权重!Y$49,                              5*权重!Y$48+6*权重!Y$49+(数据!AI692-12)*权重!Y$51              )
 )</f>
        <v>0.1</v>
      </c>
      <c r="AJ692" s="16">
        <f>IF( 数据!AJ692&lt;=6,(数据!AJ692-1)*权重!Z$48,              IF(数据!AJ692&lt;=10, 5*权重!Z$48+(数据!AJ692-4)*权重!Z$50,                              5*权重!Z$48+4*权重!Z$50+(数据!AJ692-10)*权重!Z$52              )  )</f>
        <v>9.25</v>
      </c>
      <c r="AK692" s="16">
        <f>IF( 数据!AK692&lt;=6,(数据!AK692-1)*权重!AA$48,              IF(数据!AK692&lt;=10, 5*权重!AA$48+(数据!AK692-4)*权重!AA$50,                              5*权重!AA$48+4*权重!AA$50+(数据!AK692-10)*权重!AA$52              )  )</f>
        <v>-1.4500000000000002</v>
      </c>
      <c r="AL692" s="16">
        <f>IF( 数据!AL692&lt;=6,(数据!AL692-1)*权重!AB$48,              IF(数据!AL692&lt;=12, 5*权重!AB$48+(数据!AL692-6)*权重!AB$49,                              5*权重!AB$48+6*权重!AB$49+(数据!AL692-12)*权重!AB$51              )
 )</f>
        <v>12.6</v>
      </c>
      <c r="AM692" s="16">
        <f>IF( 数据!AM692&lt;=6,(数据!AM692-1)*权重!AC$48,              IF(数据!AM692&lt;=12, 5*权重!AC$48+(数据!AM692-6)*权重!AC$49,                              5*权重!AC$48+6*权重!AC$49+(数据!AM692-12)*权重!AC$51              )
 )</f>
        <v>8.8666666666666671</v>
      </c>
      <c r="AN692" s="16">
        <f>IF( 数据!AN692&lt;=6,(数据!AN692-1)*权重!AD$48,              IF(数据!AN692&lt;=12, 5*权重!AD$48+(数据!AN692-6)*权重!AD$49,                              5*权重!AD$48+6*权重!AD$49+(数据!AN692-12)*权重!AD$51              )
 )</f>
        <v>67.875</v>
      </c>
      <c r="AO692" s="16">
        <f>IF( 数据!AO692&lt;=6,(数据!AO692-1)*权重!AE$48,              IF(数据!AO692&lt;=12, 5*权重!AE$48+(数据!AO692-6)*权重!AE$49,                              5*权重!AE$48+6*权重!AE$49+(数据!AO692-12)*权重!AE$51              )
 )</f>
        <v>5.5833333333333339</v>
      </c>
      <c r="AP692" s="16">
        <f>IF( 数据!AP692&lt;=6,(数据!AP692-1)*权重!AF$48,              IF(数据!AP692&lt;=12, 5*权重!AF$48+(数据!AP692-6)*权重!AF$49,                              5*权重!AF$48+6*权重!AF$49+(数据!AP692-12)*权重!AF$51              )
 )</f>
        <v>16.399999999999999</v>
      </c>
      <c r="AQ692" s="16">
        <f>IF( 数据!AQ692&lt;=6,(数据!AQ692-1)*权重!AG$48,              IF(数据!AQ692&lt;=12, 5*权重!AG$48+(数据!AQ692-6)*权重!AG$49,                              5*权重!AG$48+6*权重!AG$49+(数据!AQ692-12)*权重!AG$51              )
 )</f>
        <v>19.350000000000001</v>
      </c>
      <c r="AR692" s="16">
        <f>IF( 数据!AR692&lt;=6,(数据!AR692-1)*权重!AH$48,              IF(数据!AR692&lt;=12, 5*权重!AH$48+(数据!AR692-6)*权重!AH$49,                              5*权重!AH$48+6*权重!AH$49+(数据!AR692-12)*权重!AH$51              )
 )</f>
        <v>13.399999999999999</v>
      </c>
      <c r="AS692" s="16">
        <f>IF( 数据!AS692&lt;=6,(数据!AS692-1)*权重!AI$48,              IF(数据!AS692&lt;=12, 5*权重!AI$48+(数据!AS692-6)*权重!AI$49,                              5*权重!AI$48+6*权重!AI$49+(数据!AS692-12)*权重!AI$51              )
 )</f>
        <v>1.8500000000000005</v>
      </c>
      <c r="AT692" s="16">
        <f>IF( 数据!AT692&lt;=6,(数据!AT692-1)*权重!AJ$48,              IF(数据!AT692&lt;=12, 5*权重!AJ$48+(数据!AT692-6)*权重!AJ$49,                              5*权重!AJ$48+6*权重!AJ$49+(数据!AT692-12)*权重!AJ$51              )
 )</f>
        <v>60.770833333333343</v>
      </c>
      <c r="AU692" s="16">
        <f>IF( 数据!AU692&lt;=6,(数据!AU692-1)*权重!AK$48,              IF(数据!AU692&lt;=12, 5*权重!AK$48+(数据!AU692-6)*权重!AK$49,                              5*权重!AK$48+6*权重!AK$49+(数据!AU692-12)*权重!AK$51              )
 )</f>
        <v>13.899999999999999</v>
      </c>
      <c r="AV692" s="16">
        <f>IF( 数据!AV692&lt;=6,(数据!AV692-1)*权重!AL$48,              IF(数据!AV692&lt;=10, 5*权重!AL$48+(数据!AV692-4)*权重!AL$50,                              5*权重!AL$48+4*权重!AL$50+(数据!AV692-10)*权重!AL$52              )  )</f>
        <v>2.9749999999999996</v>
      </c>
      <c r="AW692" s="16">
        <f>IF( 数据!AW692&lt;=6,(数据!AW692-1)*权重!AM$48,              IF(数据!AW692&lt;=10, 5*权重!AM$48+(数据!AW692-4)*权重!AM$50,                              5*权重!AM$48+4*权重!AM$50+(数据!AW692-10)*权重!AM$52              )  )</f>
        <v>3.45</v>
      </c>
      <c r="AX692" s="16">
        <f>IF( 数据!AX692&lt;=6,(数据!AX692-1)*权重!AN$48,              IF(数据!AX692&lt;=10, 5*权重!AN$48+(数据!AX692-4)*权重!AN$50,                              5*权重!AN$48+4*权重!AN$50+(数据!AX692-10)*权重!AN$52              )  )</f>
        <v>22.074999999999999</v>
      </c>
      <c r="AY692" s="8">
        <v>3</v>
      </c>
      <c r="AZ692" s="8">
        <v>2</v>
      </c>
      <c r="BA692" s="8">
        <v>3</v>
      </c>
      <c r="BB692" s="8">
        <v>3</v>
      </c>
      <c r="BC692" s="8">
        <v>2</v>
      </c>
      <c r="BD692" s="8">
        <v>1</v>
      </c>
      <c r="BE692" s="8">
        <v>1</v>
      </c>
      <c r="BF692" s="8">
        <v>2</v>
      </c>
      <c r="BG692" s="8">
        <v>3</v>
      </c>
      <c r="BH692" s="8">
        <v>3</v>
      </c>
      <c r="BI692" s="8">
        <v>1</v>
      </c>
      <c r="BJ692" s="8" t="s">
        <v>26</v>
      </c>
      <c r="BK692" s="8" t="s">
        <v>20</v>
      </c>
      <c r="BL692" s="8">
        <v>13</v>
      </c>
      <c r="BM692" s="8" t="s">
        <v>26</v>
      </c>
      <c r="BN692" s="8"/>
      <c r="BO692" s="8" t="s">
        <v>26</v>
      </c>
      <c r="BP692" s="34">
        <v>46568</v>
      </c>
      <c r="BQ692" s="8" t="s">
        <v>21</v>
      </c>
      <c r="BR692" s="8" t="s">
        <v>156</v>
      </c>
    </row>
    <row r="693" spans="1:70" ht="15.5" thickBot="1" x14ac:dyDescent="0.35">
      <c r="A693" s="8" t="s">
        <v>26</v>
      </c>
      <c r="B693" s="16">
        <f t="shared" si="26"/>
        <v>365.065</v>
      </c>
      <c r="C693" s="8" t="s">
        <v>1056</v>
      </c>
      <c r="D693" s="8" t="s">
        <v>154</v>
      </c>
      <c r="E693" s="33">
        <v>1</v>
      </c>
      <c r="F693" s="8">
        <v>0</v>
      </c>
      <c r="G693" s="8" t="s">
        <v>33</v>
      </c>
      <c r="H693" s="8" t="s">
        <v>567</v>
      </c>
      <c r="I693" s="8">
        <v>31</v>
      </c>
      <c r="J693" s="8">
        <v>106</v>
      </c>
      <c r="K693" s="8">
        <v>111</v>
      </c>
      <c r="L693" s="16">
        <f>IF( 数据!L693&lt;=6,(数据!L693-1)*权重!B$48,              IF(数据!L693&lt;=12, 5*权重!B$48+(数据!L693-6)*权重!B$49,                              5*权重!B$48+6*权重!B$49+(数据!L693-12)*权重!B$51              )
 )</f>
        <v>3.9333333333333331</v>
      </c>
      <c r="M693" s="16">
        <f>IF( 数据!M693&lt;=6,(数据!M693-1)*权重!C$48,              IF(数据!M693&lt;=12, 5*权重!C$48+(数据!M693-6)*权重!C$49,                              5*权重!C$48+6*权重!C$49+(数据!M693-12)*权重!C$51              )
 )</f>
        <v>1.3333333333333335</v>
      </c>
      <c r="N693" s="16">
        <f>IF( 数据!N693&lt;=6,(数据!N693-1)*权重!D$48,              IF(数据!N693&lt;=12, 5*权重!D$48+(数据!N693-6)*权重!D$49,                              5*权重!D$48+6*权重!D$49+(数据!N693-12)*权重!D$51              )
 )</f>
        <v>-1.4999999999999902E-2</v>
      </c>
      <c r="O693" s="16">
        <f>IF( 数据!O693&lt;=6,(数据!O693-1)*权重!E$48,              IF(数据!O693&lt;=12, 5*权重!E$48+(数据!O693-6)*权重!E$49,                              5*权重!E$48+6*权重!E$49+(数据!O693-12)*权重!E$51              )
 )</f>
        <v>0</v>
      </c>
      <c r="P693" s="16">
        <f>IF( 数据!P693&lt;=6,(数据!P693-1)*权重!F$48,              IF(数据!P693&lt;=12, 5*权重!F$48+(数据!P693-6)*权重!F$49,                              5*权重!F$48+6*权重!F$49+(数据!P693-12)*权重!F$51              )
 )</f>
        <v>-3.1166666666666663</v>
      </c>
      <c r="Q693" s="16">
        <f>IF( 数据!Q693&lt;=6,(数据!Q693-1)*权重!G$48,              IF(数据!Q693&lt;=12, 5*权重!G$48+(数据!Q693-6)*权重!G$49,                              5*权重!G$48+6*权重!G$49+(数据!Q693-12)*权重!G$51              )
 )</f>
        <v>0</v>
      </c>
      <c r="R693" s="16">
        <f>IF( 数据!R693&lt;=6,(数据!R693-1)*权重!H$48,              IF(数据!R693&lt;=12, 5*权重!H$48+(数据!R693-6)*权重!H$49,                              5*权重!H$48+6*权重!H$49+(数据!R693-12)*权重!H$51              )
 )</f>
        <v>0</v>
      </c>
      <c r="S693" s="16">
        <f>IF( 数据!S693&lt;=6,(数据!S693-1)*权重!I$48,              IF(数据!S693&lt;=12, 5*权重!I$48+(数据!S693-6)*权重!I$49,                              5*权重!I$48+6*权重!I$49+(数据!S693-12)*权重!I$51              )
 )</f>
        <v>16.566666666666666</v>
      </c>
      <c r="T693" s="16">
        <f>IF( 数据!T693&lt;=6,(数据!T693-1)*权重!J$48,              IF(数据!T693&lt;=12, 5*权重!J$48+(数据!T693-6)*权重!J$49,                              5*权重!J$48+6*权重!J$49+(数据!T693-12)*权重!J$51              )
 )</f>
        <v>1.65</v>
      </c>
      <c r="U693" s="16">
        <f>IF( 数据!U693&lt;=6,(数据!U693-1)*权重!K$48,              IF(数据!U693&lt;=12, 5*权重!K$48+(数据!U693-6)*权重!K$49,                              5*权重!K$48+6*权重!K$49+(数据!U693-12)*权重!K$51              )
 )</f>
        <v>0</v>
      </c>
      <c r="V693" s="16">
        <f>IF( 数据!V693&lt;=6,(数据!V693-1)*权重!L$48,              IF(数据!V693&lt;=12, 5*权重!L$48+(数据!V693-6)*权重!L$49,                              5*权重!L$48+6*权重!L$49+(数据!V693-12)*权重!L$51              )
 )</f>
        <v>6.4</v>
      </c>
      <c r="W693" s="16">
        <f>IF( 数据!W693&lt;=6,(数据!W693-1)*权重!M$48,              IF(数据!W693&lt;=12, 5*权重!M$48+(数据!W693-6)*权重!M$49,                              5*权重!M$48+6*权重!M$49+(数据!W693-12)*权重!M$51              )
 )</f>
        <v>-0.5</v>
      </c>
      <c r="X693" s="16">
        <f>IF( 数据!X693&lt;=6,(数据!X693-1)*权重!N$48,              IF(数据!X693&lt;=12, 5*权重!N$48+(数据!X693-6)*权重!N$49,                              5*权重!N$48+6*权重!N$49+(数据!X693-12)*权重!N$51              )
 )</f>
        <v>1.8399999999999999</v>
      </c>
      <c r="Y693" s="16">
        <f>IF( 数据!Y693&lt;=6,(数据!Y693-1)*权重!O$48,              IF(数据!Y693&lt;=12, 5*权重!O$48+(数据!Y693-6)*权重!O$49,                              5*权重!O$48+6*权重!O$49+(数据!Y693-12)*权重!O$51              )
 )</f>
        <v>1.5333333333333332</v>
      </c>
      <c r="Z693" s="16">
        <f>IF( 数据!Z693&lt;=6,(数据!Z693-1)*权重!P$48,              IF(数据!Z693&lt;=10, 5*权重!P$48+(数据!Z693-4)*权重!P$50,                              5*权重!P$48+4*权重!P$50+(数据!Z693-10)*权重!P$52              )  )</f>
        <v>-1.25</v>
      </c>
      <c r="AA693" s="16">
        <f>IF( 数据!AA693&lt;=6,(数据!AA693-1)*权重!Q$48,              IF(数据!AA693&lt;=12, 5*权重!Q$48+(数据!AA693-6)*权重!Q$49,                              5*权重!Q$48+6*权重!Q$49+(数据!AA693-12)*权重!Q$51              )
 )</f>
        <v>5.3666666666666663</v>
      </c>
      <c r="AB693" s="16">
        <f>IF( 数据!AB693&lt;=6,(数据!AB693-1)*权重!R$48,              IF(数据!AB693&lt;=10, 5*权重!R$48+(数据!AB693-4)*权重!R$50,                              5*权重!R$48+4*权重!R$50+(数据!AB693-10)*权重!R$52              )  )</f>
        <v>55.25</v>
      </c>
      <c r="AC693" s="16">
        <f>IF( 数据!AC693&lt;=6,(数据!AC693-1)*权重!S$48,              IF(数据!AC693&lt;=12, 5*权重!S$48+(数据!AC693-6)*权重!S$49,                              5*权重!S$48+6*权重!S$49+(数据!AC693-12)*权重!S$51              )
 )</f>
        <v>18</v>
      </c>
      <c r="AD693" s="16">
        <f>IF( 数据!AD693&lt;=6,(数据!AD693-1)*权重!T$48,              IF(数据!AD693&lt;=12, 5*权重!T$48+(数据!AD693-6)*权重!T$49,                              5*权重!T$48+6*权重!T$49+(数据!AD693-12)*权重!T$51              )
 )</f>
        <v>-1.5999999999999996</v>
      </c>
      <c r="AE693" s="16">
        <f>IF( 数据!AE693&lt;=6,(数据!AE693-1)*权重!U$48,              IF(数据!AE693&lt;=10, 5*权重!U$48+(数据!AE693-4)*权重!U$50,                              5*权重!U$48+4*权重!U$50+(数据!AE693-10)*权重!U$52              )  )</f>
        <v>-4.0999999999999996</v>
      </c>
      <c r="AF693" s="16">
        <f>IF( 数据!AF693&lt;=6,(数据!AF693-1)*权重!V$48,              IF(数据!AF693&lt;=10, 5*权重!V$48+(数据!AF693-4)*权重!V$50,                              5*权重!V$48+4*权重!V$50+(数据!AF693-10)*权重!V$52              )  )</f>
        <v>3.24</v>
      </c>
      <c r="AG693" s="16">
        <f>IF( 数据!AG693&lt;=6,(数据!AG693-1)*权重!W$48,              IF(数据!AG693&lt;=12, 5*权重!W$48+(数据!AG693-6)*权重!W$49,                              5*权重!W$48+6*权重!W$49+(数据!AG693-12)*权重!W$51              )
 )</f>
        <v>3.4999999999999996</v>
      </c>
      <c r="AH693" s="16">
        <f>IF( 数据!AH693&lt;=6,(数据!AH693-1)*权重!X$48,              IF(数据!AH693&lt;=10, 5*权重!X$48+(数据!AH693-4)*权重!X$50,                              5*权重!X$48+4*权重!X$50+(数据!AH693-10)*权重!X$52              )  )</f>
        <v>-4.9999999999999989E-2</v>
      </c>
      <c r="AI693" s="16">
        <f>IF( 数据!AI693&lt;=6,(数据!AI693-1)*权重!Y$48,              IF(数据!AI693&lt;=12, 5*权重!Y$48+(数据!AI693-6)*权重!Y$49,                              5*权重!Y$48+6*权重!Y$49+(数据!AI693-12)*权重!Y$51              )
 )</f>
        <v>0.26666666666666666</v>
      </c>
      <c r="AJ693" s="16">
        <f>IF( 数据!AJ693&lt;=6,(数据!AJ693-1)*权重!Z$48,              IF(数据!AJ693&lt;=10, 5*权重!Z$48+(数据!AJ693-4)*权重!Z$50,                              5*权重!Z$48+4*权重!Z$50+(数据!AJ693-10)*权重!Z$52              )  )</f>
        <v>8.6625000000000014</v>
      </c>
      <c r="AK693" s="16">
        <f>IF( 数据!AK693&lt;=6,(数据!AK693-1)*权重!AA$48,              IF(数据!AK693&lt;=10, 5*权重!AA$48+(数据!AK693-4)*权重!AA$50,                              5*权重!AA$48+4*权重!AA$50+(数据!AK693-10)*权重!AA$52              )  )</f>
        <v>-1.4000000000000001</v>
      </c>
      <c r="AL693" s="16">
        <f>IF( 数据!AL693&lt;=6,(数据!AL693-1)*权重!AB$48,              IF(数据!AL693&lt;=12, 5*权重!AB$48+(数据!AL693-6)*权重!AB$49,                              5*权重!AB$48+6*权重!AB$49+(数据!AL693-12)*权重!AB$51              )
 )</f>
        <v>11.716666666666665</v>
      </c>
      <c r="AM693" s="16">
        <f>IF( 数据!AM693&lt;=6,(数据!AM693-1)*权重!AC$48,              IF(数据!AM693&lt;=12, 5*权重!AC$48+(数据!AM693-6)*权重!AC$49,                              5*权重!AC$48+6*权重!AC$49+(数据!AM693-12)*权重!AC$51              )
 )</f>
        <v>8.1</v>
      </c>
      <c r="AN693" s="16">
        <f>IF( 数据!AN693&lt;=6,(数据!AN693-1)*权重!AD$48,              IF(数据!AN693&lt;=12, 5*权重!AD$48+(数据!AN693-6)*权重!AD$49,                              5*权重!AD$48+6*权重!AD$49+(数据!AN693-12)*权重!AD$51              )
 )</f>
        <v>72.604166666666671</v>
      </c>
      <c r="AO693" s="16">
        <f>IF( 数据!AO693&lt;=6,(数据!AO693-1)*权重!AE$48,              IF(数据!AO693&lt;=12, 5*权重!AE$48+(数据!AO693-6)*权重!AE$49,                              5*权重!AE$48+6*权重!AE$49+(数据!AO693-12)*权重!AE$51              )
 )</f>
        <v>4.2</v>
      </c>
      <c r="AP693" s="16">
        <f>IF( 数据!AP693&lt;=6,(数据!AP693-1)*权重!AF$48,              IF(数据!AP693&lt;=12, 5*权重!AF$48+(数据!AP693-6)*权重!AF$49,                              5*权重!AF$48+6*权重!AF$49+(数据!AP693-12)*权重!AF$51              )
 )</f>
        <v>13.5</v>
      </c>
      <c r="AQ693" s="16">
        <f>IF( 数据!AQ693&lt;=6,(数据!AQ693-1)*权重!AG$48,              IF(数据!AQ693&lt;=12, 5*权重!AG$48+(数据!AQ693-6)*权重!AG$49,                              5*权重!AG$48+6*权重!AG$49+(数据!AQ693-12)*权重!AG$51              )
 )</f>
        <v>16.133333333333333</v>
      </c>
      <c r="AR693" s="16">
        <f>IF( 数据!AR693&lt;=6,(数据!AR693-1)*权重!AH$48,              IF(数据!AR693&lt;=12, 5*权重!AH$48+(数据!AR693-6)*权重!AH$49,                              5*权重!AH$48+6*权重!AH$49+(数据!AR693-12)*权重!AH$51              )
 )</f>
        <v>10.033333333333333</v>
      </c>
      <c r="AS693" s="16">
        <f>IF( 数据!AS693&lt;=6,(数据!AS693-1)*权重!AI$48,              IF(数据!AS693&lt;=12, 5*权重!AI$48+(数据!AS693-6)*权重!AI$49,                              5*权重!AI$48+6*权重!AI$49+(数据!AS693-12)*权重!AI$51              )
 )</f>
        <v>0.56666666666666687</v>
      </c>
      <c r="AT693" s="16">
        <f>IF( 数据!AT693&lt;=6,(数据!AT693-1)*权重!AJ$48,              IF(数据!AT693&lt;=12, 5*权重!AJ$48+(数据!AT693-6)*权重!AJ$49,                              5*权重!AJ$48+6*权重!AJ$49+(数据!AT693-12)*权重!AJ$51              )
 )</f>
        <v>67</v>
      </c>
      <c r="AU693" s="16">
        <f>IF( 数据!AU693&lt;=6,(数据!AU693-1)*权重!AK$48,              IF(数据!AU693&lt;=12, 5*权重!AK$48+(数据!AU693-6)*权重!AK$49,                              5*权重!AK$48+6*权重!AK$49+(数据!AU693-12)*权重!AK$51              )
 )</f>
        <v>13.899999999999999</v>
      </c>
      <c r="AV693" s="16">
        <f>IF( 数据!AV693&lt;=6,(数据!AV693-1)*权重!AL$48,              IF(数据!AV693&lt;=10, 5*权重!AL$48+(数据!AV693-4)*权重!AL$50,                              5*权重!AL$48+4*权重!AL$50+(数据!AV693-10)*权重!AL$52              )  )</f>
        <v>5.0999999999999996</v>
      </c>
      <c r="AW693" s="16">
        <f>IF( 数据!AW693&lt;=6,(数据!AW693-1)*权重!AM$48,              IF(数据!AW693&lt;=10, 5*权重!AM$48+(数据!AW693-4)*权重!AM$50,                              5*权重!AM$48+4*权重!AM$50+(数据!AW693-10)*权重!AM$52              )  )</f>
        <v>2.95</v>
      </c>
      <c r="AX693" s="16">
        <f>IF( 数据!AX693&lt;=6,(数据!AX693-1)*权重!AN$48,              IF(数据!AX693&lt;=10, 5*权重!AN$48+(数据!AX693-4)*权重!AN$50,                              5*权重!AN$48+4*权重!AN$50+(数据!AX693-10)*权重!AN$52              )  )</f>
        <v>23.75</v>
      </c>
      <c r="AY693" s="8">
        <v>4</v>
      </c>
      <c r="AZ693" s="8">
        <v>3</v>
      </c>
      <c r="BA693" s="8">
        <v>4</v>
      </c>
      <c r="BB693" s="8">
        <v>1</v>
      </c>
      <c r="BC693" s="8">
        <v>1</v>
      </c>
      <c r="BD693" s="8">
        <v>2</v>
      </c>
      <c r="BE693" s="8">
        <v>2</v>
      </c>
      <c r="BF693" s="8">
        <v>3</v>
      </c>
      <c r="BG693" s="8">
        <v>1</v>
      </c>
      <c r="BH693" s="8">
        <v>1</v>
      </c>
      <c r="BI693" s="8">
        <v>1</v>
      </c>
      <c r="BJ693" s="8" t="s">
        <v>26</v>
      </c>
      <c r="BK693" s="8" t="s">
        <v>20</v>
      </c>
      <c r="BL693" s="8">
        <v>15</v>
      </c>
      <c r="BM693" s="8" t="s">
        <v>26</v>
      </c>
      <c r="BN693" s="8"/>
      <c r="BO693" s="8">
        <v>33</v>
      </c>
      <c r="BP693" s="34">
        <v>46203</v>
      </c>
      <c r="BQ693" s="8" t="s">
        <v>21</v>
      </c>
      <c r="BR693" s="8" t="s">
        <v>156</v>
      </c>
    </row>
    <row r="694" spans="1:70" ht="15.5" thickBot="1" x14ac:dyDescent="0.35">
      <c r="A694" s="8" t="s">
        <v>26</v>
      </c>
      <c r="B694" s="16">
        <f t="shared" si="26"/>
        <v>427.0116666666666</v>
      </c>
      <c r="C694" s="8" t="s">
        <v>1057</v>
      </c>
      <c r="D694" s="8" t="s">
        <v>154</v>
      </c>
      <c r="E694" s="33">
        <v>1</v>
      </c>
      <c r="F694" s="8">
        <v>0</v>
      </c>
      <c r="G694" s="8" t="s">
        <v>29</v>
      </c>
      <c r="H694" s="8" t="s">
        <v>427</v>
      </c>
      <c r="I694" s="8">
        <v>31</v>
      </c>
      <c r="J694" s="8">
        <v>146</v>
      </c>
      <c r="K694" s="8">
        <v>155</v>
      </c>
      <c r="L694" s="16">
        <f>IF( 数据!L694&lt;=6,(数据!L694-1)*权重!B$48,              IF(数据!L694&lt;=12, 5*权重!B$48+(数据!L694-6)*权重!B$49,                              5*权重!B$48+6*权重!B$49+(数据!L694-12)*权重!B$51              )
 )</f>
        <v>3.4666666666666668</v>
      </c>
      <c r="M694" s="16">
        <f>IF( 数据!M694&lt;=6,(数据!M694-1)*权重!C$48,              IF(数据!M694&lt;=12, 5*权重!C$48+(数据!M694-6)*权重!C$49,                              5*权重!C$48+6*权重!C$49+(数据!M694-12)*权重!C$51              )
 )</f>
        <v>1.7</v>
      </c>
      <c r="N694" s="16">
        <f>IF( 数据!N694&lt;=6,(数据!N694-1)*权重!D$48,              IF(数据!N694&lt;=12, 5*权重!D$48+(数据!N694-6)*权重!D$49,                              5*权重!D$48+6*权重!D$49+(数据!N694-12)*权重!D$51              )
 )</f>
        <v>-0.27999999999999992</v>
      </c>
      <c r="O694" s="16">
        <f>IF( 数据!O694&lt;=6,(数据!O694-1)*权重!E$48,              IF(数据!O694&lt;=12, 5*权重!E$48+(数据!O694-6)*权重!E$49,                              5*权重!E$48+6*权重!E$49+(数据!O694-12)*权重!E$51              )
 )</f>
        <v>0</v>
      </c>
      <c r="P694" s="16">
        <f>IF( 数据!P694&lt;=6,(数据!P694-1)*权重!F$48,              IF(数据!P694&lt;=12, 5*权重!F$48+(数据!P694-6)*权重!F$49,                              5*权重!F$48+6*权重!F$49+(数据!P694-12)*权重!F$51              )
 )</f>
        <v>-3.1166666666666663</v>
      </c>
      <c r="Q694" s="16">
        <f>IF( 数据!Q694&lt;=6,(数据!Q694-1)*权重!G$48,              IF(数据!Q694&lt;=12, 5*权重!G$48+(数据!Q694-6)*权重!G$49,                              5*权重!G$48+6*权重!G$49+(数据!Q694-12)*权重!G$51              )
 )</f>
        <v>0</v>
      </c>
      <c r="R694" s="16">
        <f>IF( 数据!R694&lt;=6,(数据!R694-1)*权重!H$48,              IF(数据!R694&lt;=12, 5*权重!H$48+(数据!R694-6)*权重!H$49,                              5*权重!H$48+6*权重!H$49+(数据!R694-12)*权重!H$51              )
 )</f>
        <v>0</v>
      </c>
      <c r="S694" s="16">
        <f>IF( 数据!S694&lt;=6,(数据!S694-1)*权重!I$48,              IF(数据!S694&lt;=12, 5*权重!I$48+(数据!S694-6)*权重!I$49,                              5*权重!I$48+6*权重!I$49+(数据!S694-12)*权重!I$51              )
 )</f>
        <v>16.566666666666666</v>
      </c>
      <c r="T694" s="16">
        <f>IF( 数据!T694&lt;=6,(数据!T694-1)*权重!J$48,              IF(数据!T694&lt;=12, 5*权重!J$48+(数据!T694-6)*权重!J$49,                              5*权重!J$48+6*权重!J$49+(数据!T694-12)*权重!J$51              )
 )</f>
        <v>1.7999999999999998</v>
      </c>
      <c r="U694" s="16">
        <f>IF( 数据!U694&lt;=6,(数据!U694-1)*权重!K$48,              IF(数据!U694&lt;=12, 5*权重!K$48+(数据!U694-6)*权重!K$49,                              5*权重!K$48+6*权重!K$49+(数据!U694-12)*权重!K$51              )
 )</f>
        <v>0</v>
      </c>
      <c r="V694" s="16">
        <f>IF( 数据!V694&lt;=6,(数据!V694-1)*权重!L$48,              IF(数据!V694&lt;=12, 5*权重!L$48+(数据!V694-6)*权重!L$49,                              5*权重!L$48+6*权重!L$49+(数据!V694-12)*权重!L$51              )
 )</f>
        <v>6.7666666666666675</v>
      </c>
      <c r="W694" s="16">
        <f>IF( 数据!W694&lt;=6,(数据!W694-1)*权重!M$48,              IF(数据!W694&lt;=12, 5*权重!M$48+(数据!W694-6)*权重!M$49,                              5*权重!M$48+6*权重!M$49+(数据!W694-12)*权重!M$51              )
 )</f>
        <v>0.1333333333333333</v>
      </c>
      <c r="X694" s="16">
        <f>IF( 数据!X694&lt;=6,(数据!X694-1)*权重!N$48,              IF(数据!X694&lt;=12, 5*权重!N$48+(数据!X694-6)*权重!N$49,                              5*权重!N$48+6*权重!N$49+(数据!X694-12)*权重!N$51              )
 )</f>
        <v>2.7333333333333329</v>
      </c>
      <c r="Y694" s="16">
        <f>IF( 数据!Y694&lt;=6,(数据!Y694-1)*权重!O$48,              IF(数据!Y694&lt;=12, 5*权重!O$48+(数据!Y694-6)*权重!O$49,                              5*权重!O$48+6*权重!O$49+(数据!Y694-12)*权重!O$51              )
 )</f>
        <v>3.3666666666666667</v>
      </c>
      <c r="Z694" s="16">
        <f>IF( 数据!Z694&lt;=6,(数据!Z694-1)*权重!P$48,              IF(数据!Z694&lt;=10, 5*权重!P$48+(数据!Z694-4)*权重!P$50,                              5*权重!P$48+4*权重!P$50+(数据!Z694-10)*权重!P$52              )  )</f>
        <v>-1.25</v>
      </c>
      <c r="AA694" s="16">
        <f>IF( 数据!AA694&lt;=6,(数据!AA694-1)*权重!Q$48,              IF(数据!AA694&lt;=12, 5*权重!Q$48+(数据!AA694-6)*权重!Q$49,                              5*权重!Q$48+6*权重!Q$49+(数据!AA694-12)*权重!Q$51              )
 )</f>
        <v>5.166666666666667</v>
      </c>
      <c r="AB694" s="16">
        <f>IF( 数据!AB694&lt;=6,(数据!AB694-1)*权重!R$48,              IF(数据!AB694&lt;=10, 5*权重!R$48+(数据!AB694-4)*权重!R$50,                              5*权重!R$48+4*权重!R$50+(数据!AB694-10)*权重!R$52              )  )</f>
        <v>57.5</v>
      </c>
      <c r="AC694" s="16">
        <f>IF( 数据!AC694&lt;=6,(数据!AC694-1)*权重!S$48,              IF(数据!AC694&lt;=12, 5*权重!S$48+(数据!AC694-6)*权重!S$49,                              5*权重!S$48+6*权重!S$49+(数据!AC694-12)*权重!S$51              )
 )</f>
        <v>19.5</v>
      </c>
      <c r="AD694" s="16">
        <f>IF( 数据!AD694&lt;=6,(数据!AD694-1)*权重!T$48,              IF(数据!AD694&lt;=12, 5*权重!T$48+(数据!AD694-6)*权重!T$49,                              5*权重!T$48+6*权重!T$49+(数据!AD694-12)*权重!T$51              )
 )</f>
        <v>-1.5999999999999996</v>
      </c>
      <c r="AE694" s="16">
        <f>IF( 数据!AE694&lt;=6,(数据!AE694-1)*权重!U$48,              IF(数据!AE694&lt;=10, 5*权重!U$48+(数据!AE694-4)*权重!U$50,                              5*权重!U$48+4*权重!U$50+(数据!AE694-10)*权重!U$52              )  )</f>
        <v>-1.3999999999999995</v>
      </c>
      <c r="AF694" s="16">
        <f>IF( 数据!AF694&lt;=6,(数据!AF694-1)*权重!V$48,              IF(数据!AF694&lt;=10, 5*权重!V$48+(数据!AF694-4)*权重!V$50,                              5*权重!V$48+4*权重!V$50+(数据!AF694-10)*权重!V$52              )  )</f>
        <v>8.1375000000000011</v>
      </c>
      <c r="AG694" s="16">
        <f>IF( 数据!AG694&lt;=6,(数据!AG694-1)*权重!W$48,              IF(数据!AG694&lt;=12, 5*权重!W$48+(数据!AG694-6)*权重!W$49,                              5*权重!W$48+6*权重!W$49+(数据!AG694-12)*权重!W$51              )
 )</f>
        <v>3.3</v>
      </c>
      <c r="AH694" s="16">
        <f>IF( 数据!AH694&lt;=6,(数据!AH694-1)*权重!X$48,              IF(数据!AH694&lt;=10, 5*权重!X$48+(数据!AH694-4)*权重!X$50,                              5*权重!X$48+4*权重!X$50+(数据!AH694-10)*权重!X$52              )  )</f>
        <v>-0.27500000000000002</v>
      </c>
      <c r="AI694" s="16">
        <f>IF( 数据!AI694&lt;=6,(数据!AI694-1)*权重!Y$48,              IF(数据!AI694&lt;=12, 5*权重!Y$48+(数据!AI694-6)*权重!Y$49,                              5*权重!Y$48+6*权重!Y$49+(数据!AI694-12)*权重!Y$51              )
 )</f>
        <v>0</v>
      </c>
      <c r="AJ694" s="16">
        <f>IF( 数据!AJ694&lt;=6,(数据!AJ694-1)*权重!Z$48,              IF(数据!AJ694&lt;=10, 5*权重!Z$48+(数据!AJ694-4)*权重!Z$50,                              5*权重!Z$48+4*权重!Z$50+(数据!AJ694-10)*权重!Z$52              )  )</f>
        <v>11.012499999999999</v>
      </c>
      <c r="AK694" s="16">
        <f>IF( 数据!AK694&lt;=6,(数据!AK694-1)*权重!AA$48,              IF(数据!AK694&lt;=10, 5*权重!AA$48+(数据!AK694-4)*权重!AA$50,                              5*权重!AA$48+4*权重!AA$50+(数据!AK694-10)*权重!AA$52              )  )</f>
        <v>-0.75000000000000022</v>
      </c>
      <c r="AL694" s="16">
        <f>IF( 数据!AL694&lt;=6,(数据!AL694-1)*权重!AB$48,              IF(数据!AL694&lt;=12, 5*权重!AB$48+(数据!AL694-6)*权重!AB$49,                              5*权重!AB$48+6*权重!AB$49+(数据!AL694-12)*权重!AB$51              )
 )</f>
        <v>13.5</v>
      </c>
      <c r="AM694" s="16">
        <f>IF( 数据!AM694&lt;=6,(数据!AM694-1)*权重!AC$48,              IF(数据!AM694&lt;=12, 5*权重!AC$48+(数据!AM694-6)*权重!AC$49,                              5*权重!AC$48+6*权重!AC$49+(数据!AM694-12)*权重!AC$51              )
 )</f>
        <v>8.5</v>
      </c>
      <c r="AN694" s="16">
        <f>IF( 数据!AN694&lt;=6,(数据!AN694-1)*权重!AD$48,              IF(数据!AN694&lt;=12, 5*权重!AD$48+(数据!AN694-6)*权重!AD$49,                              5*权重!AD$48+6*权重!AD$49+(数据!AN694-12)*权重!AD$51              )
 )</f>
        <v>67.875</v>
      </c>
      <c r="AO694" s="16">
        <f>IF( 数据!AO694&lt;=6,(数据!AO694-1)*权重!AE$48,              IF(数据!AO694&lt;=12, 5*权重!AE$48+(数据!AO694-6)*权重!AE$49,                              5*权重!AE$48+6*权重!AE$49+(数据!AO694-12)*权重!AE$51              )
 )</f>
        <v>20.3</v>
      </c>
      <c r="AP694" s="16">
        <f>IF( 数据!AP694&lt;=6,(数据!AP694-1)*权重!AF$48,              IF(数据!AP694&lt;=12, 5*权重!AF$48+(数据!AP694-6)*权重!AF$49,                              5*权重!AF$48+6*权重!AF$49+(数据!AP694-12)*权重!AF$51              )
 )</f>
        <v>15.433333333333334</v>
      </c>
      <c r="AQ694" s="16">
        <f>IF( 数据!AQ694&lt;=6,(数据!AQ694-1)*权重!AG$48,              IF(数据!AQ694&lt;=12, 5*权重!AG$48+(数据!AQ694-6)*权重!AG$49,                              5*权重!AG$48+6*权重!AG$49+(数据!AQ694-12)*权重!AG$51              )
 )</f>
        <v>18.833333333333336</v>
      </c>
      <c r="AR694" s="16">
        <f>IF( 数据!AR694&lt;=6,(数据!AR694-1)*权重!AH$48,              IF(数据!AR694&lt;=12, 5*权重!AH$48+(数据!AR694-6)*权重!AH$49,                              5*权重!AH$48+6*权重!AH$49+(数据!AR694-12)*权重!AH$51              )
 )</f>
        <v>18.066666666666666</v>
      </c>
      <c r="AS694" s="16">
        <f>IF( 数据!AS694&lt;=6,(数据!AS694-1)*权重!AI$48,              IF(数据!AS694&lt;=12, 5*权重!AI$48+(数据!AS694-6)*权重!AI$49,                              5*权重!AI$48+6*权重!AI$49+(数据!AS694-12)*权重!AI$51              )
 )</f>
        <v>9.5000000000000018</v>
      </c>
      <c r="AT694" s="16">
        <f>IF( 数据!AT694&lt;=6,(数据!AT694-1)*权重!AJ$48,              IF(数据!AT694&lt;=12, 5*权重!AJ$48+(数据!AT694-6)*权重!AJ$49,                              5*权重!AJ$48+6*权重!AJ$49+(数据!AT694-12)*权重!AJ$51              )
 )</f>
        <v>81.625</v>
      </c>
      <c r="AU694" s="16">
        <f>IF( 数据!AU694&lt;=6,(数据!AU694-1)*权重!AK$48,              IF(数据!AU694&lt;=12, 5*权重!AK$48+(数据!AU694-6)*权重!AK$49,                              5*权重!AK$48+6*权重!AK$49+(数据!AU694-12)*权重!AK$51              )
 )</f>
        <v>13.899999999999999</v>
      </c>
      <c r="AV694" s="16">
        <f>IF( 数据!AV694&lt;=6,(数据!AV694-1)*权重!AL$48,              IF(数据!AV694&lt;=10, 5*权重!AL$48+(数据!AV694-4)*权重!AL$50,                              5*权重!AL$48+4*权重!AL$50+(数据!AV694-10)*权重!AL$52              )  )</f>
        <v>2.5499999999999998</v>
      </c>
      <c r="AW694" s="16">
        <f>IF( 数据!AW694&lt;=6,(数据!AW694-1)*权重!AM$48,              IF(数据!AW694&lt;=10, 5*权重!AM$48+(数据!AW694-4)*权重!AM$50,                              5*权重!AM$48+4*权重!AM$50+(数据!AW694-10)*权重!AM$52              )  )</f>
        <v>2.95</v>
      </c>
      <c r="AX694" s="16">
        <f>IF( 数据!AX694&lt;=6,(数据!AX694-1)*权重!AN$48,              IF(数据!AX694&lt;=10, 5*权重!AN$48+(数据!AX694-4)*权重!AN$50,                              5*权重!AN$48+4*权重!AN$50+(数据!AX694-10)*权重!AN$52              )  )</f>
        <v>21.5</v>
      </c>
      <c r="AY694" s="8">
        <v>3</v>
      </c>
      <c r="AZ694" s="8">
        <v>2</v>
      </c>
      <c r="BA694" s="8">
        <v>3</v>
      </c>
      <c r="BB694" s="8">
        <v>2</v>
      </c>
      <c r="BC694" s="8">
        <v>3</v>
      </c>
      <c r="BD694" s="8">
        <v>3</v>
      </c>
      <c r="BE694" s="8">
        <v>1</v>
      </c>
      <c r="BF694" s="8">
        <v>3</v>
      </c>
      <c r="BG694" s="8">
        <v>3</v>
      </c>
      <c r="BH694" s="8">
        <v>1</v>
      </c>
      <c r="BI694" s="8">
        <v>1</v>
      </c>
      <c r="BJ694" s="8" t="s">
        <v>26</v>
      </c>
      <c r="BK694" s="8" t="s">
        <v>20</v>
      </c>
      <c r="BL694" s="8">
        <v>12</v>
      </c>
      <c r="BM694" s="8" t="s">
        <v>26</v>
      </c>
      <c r="BN694" s="8"/>
      <c r="BO694" s="8">
        <v>30</v>
      </c>
      <c r="BP694" s="34">
        <v>46203</v>
      </c>
      <c r="BQ694" s="8" t="s">
        <v>21</v>
      </c>
      <c r="BR694" s="8" t="s">
        <v>156</v>
      </c>
    </row>
    <row r="695" spans="1:70" ht="15.5" thickBot="1" x14ac:dyDescent="0.35">
      <c r="A695" s="8" t="s">
        <v>26</v>
      </c>
      <c r="B695" s="16">
        <f t="shared" si="26"/>
        <v>404.90333333333336</v>
      </c>
      <c r="C695" s="8" t="s">
        <v>1058</v>
      </c>
      <c r="D695" s="8" t="s">
        <v>154</v>
      </c>
      <c r="E695" s="33">
        <v>1</v>
      </c>
      <c r="F695" s="8">
        <v>0</v>
      </c>
      <c r="G695" s="8" t="s">
        <v>20</v>
      </c>
      <c r="H695" s="8" t="s">
        <v>221</v>
      </c>
      <c r="I695" s="8">
        <v>27</v>
      </c>
      <c r="J695" s="8">
        <v>134</v>
      </c>
      <c r="K695" s="8">
        <v>140</v>
      </c>
      <c r="L695" s="16">
        <f>IF( 数据!L695&lt;=6,(数据!L695-1)*权重!B$48,              IF(数据!L695&lt;=12, 5*权重!B$48+(数据!L695-6)*权重!B$49,                              5*权重!B$48+6*权重!B$49+(数据!L695-12)*权重!B$51              )
 )</f>
        <v>3.4666666666666668</v>
      </c>
      <c r="M695" s="16">
        <f>IF( 数据!M695&lt;=6,(数据!M695-1)*权重!C$48,              IF(数据!M695&lt;=12, 5*权重!C$48+(数据!M695-6)*权重!C$49,                              5*权重!C$48+6*权重!C$49+(数据!M695-12)*权重!C$51              )
 )</f>
        <v>0.90000000000000013</v>
      </c>
      <c r="N695" s="16">
        <f>IF( 数据!N695&lt;=6,(数据!N695-1)*权重!D$48,              IF(数据!N695&lt;=12, 5*权重!D$48+(数据!N695-6)*权重!D$49,                              5*权重!D$48+6*权重!D$49+(数据!N695-12)*权重!D$51              )
 )</f>
        <v>-0.27999999999999992</v>
      </c>
      <c r="O695" s="16">
        <f>IF( 数据!O695&lt;=6,(数据!O695-1)*权重!E$48,              IF(数据!O695&lt;=12, 5*权重!E$48+(数据!O695-6)*权重!E$49,                              5*权重!E$48+6*权重!E$49+(数据!O695-12)*权重!E$51              )
 )</f>
        <v>0</v>
      </c>
      <c r="P695" s="16">
        <f>IF( 数据!P695&lt;=6,(数据!P695-1)*权重!F$48,              IF(数据!P695&lt;=12, 5*权重!F$48+(数据!P695-6)*权重!F$49,                              5*权重!F$48+6*权重!F$49+(数据!P695-12)*权重!F$51              )
 )</f>
        <v>-3.1166666666666663</v>
      </c>
      <c r="Q695" s="16">
        <f>IF( 数据!Q695&lt;=6,(数据!Q695-1)*权重!G$48,              IF(数据!Q695&lt;=12, 5*权重!G$48+(数据!Q695-6)*权重!G$49,                              5*权重!G$48+6*权重!G$49+(数据!Q695-12)*权重!G$51              )
 )</f>
        <v>0</v>
      </c>
      <c r="R695" s="16">
        <f>IF( 数据!R695&lt;=6,(数据!R695-1)*权重!H$48,              IF(数据!R695&lt;=12, 5*权重!H$48+(数据!R695-6)*权重!H$49,                              5*权重!H$48+6*权重!H$49+(数据!R695-12)*权重!H$51              )
 )</f>
        <v>0</v>
      </c>
      <c r="S695" s="16">
        <f>IF( 数据!S695&lt;=6,(数据!S695-1)*权重!I$48,              IF(数据!S695&lt;=12, 5*权重!I$48+(数据!S695-6)*权重!I$49,                              5*权重!I$48+6*权重!I$49+(数据!S695-12)*权重!I$51              )
 )</f>
        <v>15.2</v>
      </c>
      <c r="T695" s="16">
        <f>IF( 数据!T695&lt;=6,(数据!T695-1)*权重!J$48,              IF(数据!T695&lt;=12, 5*权重!J$48+(数据!T695-6)*权重!J$49,                              5*权重!J$48+6*权重!J$49+(数据!T695-12)*权重!J$51              )
 )</f>
        <v>0.79999999999999982</v>
      </c>
      <c r="U695" s="16">
        <f>IF( 数据!U695&lt;=6,(数据!U695-1)*权重!K$48,              IF(数据!U695&lt;=12, 5*权重!K$48+(数据!U695-6)*权重!K$49,                              5*权重!K$48+6*权重!K$49+(数据!U695-12)*权重!K$51              )
 )</f>
        <v>0</v>
      </c>
      <c r="V695" s="16">
        <f>IF( 数据!V695&lt;=6,(数据!V695-1)*权重!L$48,              IF(数据!V695&lt;=12, 5*权重!L$48+(数据!V695-6)*权重!L$49,                              5*权重!L$48+6*权重!L$49+(数据!V695-12)*权重!L$51              )
 )</f>
        <v>6.0333333333333341</v>
      </c>
      <c r="W695" s="16">
        <f>IF( 数据!W695&lt;=6,(数据!W695-1)*权重!M$48,              IF(数据!W695&lt;=12, 5*权重!M$48+(数据!W695-6)*权重!M$49,                              5*权重!M$48+6*权重!M$49+(数据!W695-12)*权重!M$51              )
 )</f>
        <v>0.1333333333333333</v>
      </c>
      <c r="X695" s="16">
        <f>IF( 数据!X695&lt;=6,(数据!X695-1)*权重!N$48,              IF(数据!X695&lt;=12, 5*权重!N$48+(数据!X695-6)*权重!N$49,                              5*权重!N$48+6*权重!N$49+(数据!X695-12)*权重!N$51              )
 )</f>
        <v>2.2666666666666666</v>
      </c>
      <c r="Y695" s="16">
        <f>IF( 数据!Y695&lt;=6,(数据!Y695-1)*权重!O$48,              IF(数据!Y695&lt;=12, 5*权重!O$48+(数据!Y695-6)*权重!O$49,                              5*权重!O$48+6*权重!O$49+(数据!Y695-12)*权重!O$51              )
 )</f>
        <v>1.45</v>
      </c>
      <c r="Z695" s="16">
        <f>IF( 数据!Z695&lt;=6,(数据!Z695-1)*权重!P$48,              IF(数据!Z695&lt;=10, 5*权重!P$48+(数据!Z695-4)*权重!P$50,                              5*权重!P$48+4*权重!P$50+(数据!Z695-10)*权重!P$52              )  )</f>
        <v>-1.25</v>
      </c>
      <c r="AA695" s="16">
        <f>IF( 数据!AA695&lt;=6,(数据!AA695-1)*权重!Q$48,              IF(数据!AA695&lt;=12, 5*权重!Q$48+(数据!AA695-6)*权重!Q$49,                              5*权重!Q$48+6*权重!Q$49+(数据!AA695-12)*权重!Q$51              )
 )</f>
        <v>5.166666666666667</v>
      </c>
      <c r="AB695" s="16">
        <f>IF( 数据!AB695&lt;=6,(数据!AB695-1)*权重!R$48,              IF(数据!AB695&lt;=10, 5*权重!R$48+(数据!AB695-4)*权重!R$50,                              5*权重!R$48+4*权重!R$50+(数据!AB695-10)*权重!R$52              )  )</f>
        <v>57.5</v>
      </c>
      <c r="AC695" s="16">
        <f>IF( 数据!AC695&lt;=6,(数据!AC695-1)*权重!S$48,              IF(数据!AC695&lt;=12, 5*权重!S$48+(数据!AC695-6)*权重!S$49,                              5*权重!S$48+6*权重!S$49+(数据!AC695-12)*权重!S$51              )
 )</f>
        <v>20.866666666666667</v>
      </c>
      <c r="AD695" s="16">
        <f>IF( 数据!AD695&lt;=6,(数据!AD695-1)*权重!T$48,              IF(数据!AD695&lt;=12, 5*权重!T$48+(数据!AD695-6)*权重!T$49,                              5*权重!T$48+6*权重!T$49+(数据!AD695-12)*权重!T$51              )
 )</f>
        <v>-1.5999999999999996</v>
      </c>
      <c r="AE695" s="16">
        <f>IF( 数据!AE695&lt;=6,(数据!AE695-1)*权重!U$48,              IF(数据!AE695&lt;=10, 5*权重!U$48+(数据!AE695-4)*权重!U$50,                              5*权重!U$48+4*权重!U$50+(数据!AE695-10)*权重!U$52              )  )</f>
        <v>-1.7999999999999994</v>
      </c>
      <c r="AF695" s="16">
        <f>IF( 数据!AF695&lt;=6,(数据!AF695-1)*权重!V$48,              IF(数据!AF695&lt;=10, 5*权重!V$48+(数据!AF695-4)*权重!V$50,                              5*权重!V$48+4*权重!V$50+(数据!AF695-10)*权重!V$52              )  )</f>
        <v>7.8750000000000009</v>
      </c>
      <c r="AG695" s="16">
        <f>IF( 数据!AG695&lt;=6,(数据!AG695-1)*权重!W$48,              IF(数据!AG695&lt;=12, 5*权重!W$48+(数据!AG695-6)*权重!W$49,                              5*权重!W$48+6*权重!W$49+(数据!AG695-12)*权重!W$51              )
 )</f>
        <v>3.0999999999999996</v>
      </c>
      <c r="AH695" s="16">
        <f>IF( 数据!AH695&lt;=6,(数据!AH695-1)*权重!X$48,              IF(数据!AH695&lt;=10, 5*权重!X$48+(数据!AH695-4)*权重!X$50,                              5*权重!X$48+4*权重!X$50+(数据!AH695-10)*权重!X$52              )  )</f>
        <v>0.17500000000000004</v>
      </c>
      <c r="AI695" s="16">
        <f>IF( 数据!AI695&lt;=6,(数据!AI695-1)*权重!Y$48,              IF(数据!AI695&lt;=12, 5*权重!Y$48+(数据!AI695-6)*权重!Y$49,                              5*权重!Y$48+6*权重!Y$49+(数据!AI695-12)*权重!Y$51              )
 )</f>
        <v>3.3333333333333354E-2</v>
      </c>
      <c r="AJ695" s="16">
        <f>IF( 数据!AJ695&lt;=6,(数据!AJ695-1)*权重!Z$48,              IF(数据!AJ695&lt;=10, 5*权重!Z$48+(数据!AJ695-4)*权重!Z$50,                              5*权重!Z$48+4*权重!Z$50+(数据!AJ695-10)*权重!Z$52              )  )</f>
        <v>10.425000000000001</v>
      </c>
      <c r="AK695" s="16">
        <f>IF( 数据!AK695&lt;=6,(数据!AK695-1)*权重!AA$48,              IF(数据!AK695&lt;=10, 5*权重!AA$48+(数据!AK695-4)*权重!AA$50,                              5*权重!AA$48+4*权重!AA$50+(数据!AK695-10)*权重!AA$52              )  )</f>
        <v>-0.75000000000000022</v>
      </c>
      <c r="AL695" s="16">
        <f>IF( 数据!AL695&lt;=6,(数据!AL695-1)*权重!AB$48,              IF(数据!AL695&lt;=12, 5*权重!AB$48+(数据!AL695-6)*权重!AB$49,                              5*权重!AB$48+6*权重!AB$49+(数据!AL695-12)*权重!AB$51              )
 )</f>
        <v>15.3</v>
      </c>
      <c r="AM695" s="16">
        <f>IF( 数据!AM695&lt;=6,(数据!AM695-1)*权重!AC$48,              IF(数据!AM695&lt;=12, 5*权重!AC$48+(数据!AM695-6)*权重!AC$49,                              5*权重!AC$48+6*权重!AC$49+(数据!AM695-12)*权重!AC$51              )
 )</f>
        <v>8.5</v>
      </c>
      <c r="AN695" s="16">
        <f>IF( 数据!AN695&lt;=6,(数据!AN695-1)*权重!AD$48,              IF(数据!AN695&lt;=12, 5*权重!AD$48+(数据!AN695-6)*权重!AD$49,                              5*权重!AD$48+6*权重!AD$49+(数据!AN695-12)*权重!AD$51              )
 )</f>
        <v>67.875</v>
      </c>
      <c r="AO695" s="16">
        <f>IF( 数据!AO695&lt;=6,(数据!AO695-1)*权重!AE$48,              IF(数据!AO695&lt;=12, 5*权重!AE$48+(数据!AO695-6)*权重!AE$49,                              5*权重!AE$48+6*权重!AE$49+(数据!AO695-12)*权重!AE$51              )
 )</f>
        <v>12.5</v>
      </c>
      <c r="AP695" s="16">
        <f>IF( 数据!AP695&lt;=6,(数据!AP695-1)*权重!AF$48,              IF(数据!AP695&lt;=12, 5*权重!AF$48+(数据!AP695-6)*权重!AF$49,                              5*权重!AF$48+6*权重!AF$49+(数据!AP695-12)*权重!AF$51              )
 )</f>
        <v>16.399999999999999</v>
      </c>
      <c r="AQ695" s="16">
        <f>IF( 数据!AQ695&lt;=6,(数据!AQ695-1)*权重!AG$48,              IF(数据!AQ695&lt;=12, 5*权重!AG$48+(数据!AQ695-6)*权重!AG$49,                              5*权重!AG$48+6*权重!AG$49+(数据!AQ695-12)*权重!AG$51              )
 )</f>
        <v>19.350000000000001</v>
      </c>
      <c r="AR695" s="16">
        <f>IF( 数据!AR695&lt;=6,(数据!AR695-1)*权重!AH$48,              IF(数据!AR695&lt;=12, 5*权重!AH$48+(数据!AR695-6)*权重!AH$49,                              5*权重!AH$48+6*权重!AH$49+(数据!AR695-12)*权重!AH$51              )
 )</f>
        <v>15.733333333333333</v>
      </c>
      <c r="AS695" s="16">
        <f>IF( 数据!AS695&lt;=6,(数据!AS695-1)*权重!AI$48,              IF(数据!AS695&lt;=12, 5*权重!AI$48+(数据!AS695-6)*权重!AI$49,                              5*权重!AI$48+6*权重!AI$49+(数据!AS695-12)*权重!AI$51              )
 )</f>
        <v>6.6500000000000012</v>
      </c>
      <c r="AT695" s="16">
        <f>IF( 数据!AT695&lt;=6,(数据!AT695-1)*权重!AJ$48,              IF(数据!AT695&lt;=12, 5*权重!AJ$48+(数据!AT695-6)*权重!AJ$49,                              5*权重!AJ$48+6*权重!AJ$49+(数据!AT695-12)*权重!AJ$51              )
 )</f>
        <v>71.875</v>
      </c>
      <c r="AU695" s="16">
        <f>IF( 数据!AU695&lt;=6,(数据!AU695-1)*权重!AK$48,              IF(数据!AU695&lt;=12, 5*权重!AK$48+(数据!AU695-6)*权重!AK$49,                              5*权重!AK$48+6*权重!AK$49+(数据!AU695-12)*权重!AK$51              )
 )</f>
        <v>14.499999999999998</v>
      </c>
      <c r="AV695" s="16">
        <f>IF( 数据!AV695&lt;=6,(数据!AV695-1)*权重!AL$48,              IF(数据!AV695&lt;=10, 5*权重!AL$48+(数据!AV695-4)*权重!AL$50,                              5*权重!AL$48+4*权重!AL$50+(数据!AV695-10)*权重!AL$52              )  )</f>
        <v>2.9749999999999996</v>
      </c>
      <c r="AW695" s="16">
        <f>IF( 数据!AW695&lt;=6,(数据!AW695-1)*权重!AM$48,              IF(数据!AW695&lt;=10, 5*权重!AM$48+(数据!AW695-4)*权重!AM$50,                              5*权重!AM$48+4*权重!AM$50+(数据!AW695-10)*权重!AM$52              )  )</f>
        <v>4.5750000000000002</v>
      </c>
      <c r="AX695" s="16">
        <f>IF( 数据!AX695&lt;=6,(数据!AX695-1)*权重!AN$48,              IF(数据!AX695&lt;=10, 5*权重!AN$48+(数据!AX695-4)*权重!AN$50,                              5*权重!AN$48+4*权重!AN$50+(数据!AX695-10)*权重!AN$52              )  )</f>
        <v>22.074999999999999</v>
      </c>
      <c r="AY695" s="8">
        <v>2</v>
      </c>
      <c r="AZ695" s="8">
        <v>3</v>
      </c>
      <c r="BA695" s="8">
        <v>1</v>
      </c>
      <c r="BB695" s="8">
        <v>2</v>
      </c>
      <c r="BC695" s="8">
        <v>1</v>
      </c>
      <c r="BD695" s="8">
        <v>1</v>
      </c>
      <c r="BE695" s="8">
        <v>2</v>
      </c>
      <c r="BF695" s="8">
        <v>3</v>
      </c>
      <c r="BG695" s="8">
        <v>3</v>
      </c>
      <c r="BH695" s="8">
        <v>2</v>
      </c>
      <c r="BI695" s="8">
        <v>1</v>
      </c>
      <c r="BJ695" s="8" t="s">
        <v>26</v>
      </c>
      <c r="BK695" s="8" t="s">
        <v>20</v>
      </c>
      <c r="BL695" s="8">
        <v>14</v>
      </c>
      <c r="BM695" s="8" t="s">
        <v>26</v>
      </c>
      <c r="BN695" s="8"/>
      <c r="BO695" s="8">
        <v>12</v>
      </c>
      <c r="BP695" s="34">
        <v>46203</v>
      </c>
      <c r="BQ695" s="8" t="s">
        <v>21</v>
      </c>
      <c r="BR695" s="8" t="s">
        <v>156</v>
      </c>
    </row>
    <row r="696" spans="1:70" ht="15.5" thickBot="1" x14ac:dyDescent="0.35">
      <c r="A696" s="8" t="s">
        <v>26</v>
      </c>
      <c r="B696" s="16">
        <f t="shared" si="26"/>
        <v>332.21833333333331</v>
      </c>
      <c r="C696" s="8" t="s">
        <v>1059</v>
      </c>
      <c r="D696" s="8" t="s">
        <v>154</v>
      </c>
      <c r="E696" s="33">
        <v>1</v>
      </c>
      <c r="F696" s="8">
        <v>0</v>
      </c>
      <c r="G696" s="8" t="s">
        <v>634</v>
      </c>
      <c r="H696" s="8" t="s">
        <v>32</v>
      </c>
      <c r="I696" s="8">
        <v>34</v>
      </c>
      <c r="J696" s="8">
        <v>132</v>
      </c>
      <c r="K696" s="8">
        <v>134</v>
      </c>
      <c r="L696" s="16">
        <f>IF( 数据!L696&lt;=6,(数据!L696-1)*权重!B$48,              IF(数据!L696&lt;=12, 5*权重!B$48+(数据!L696-6)*权重!B$49,                              5*权重!B$48+6*权重!B$49+(数据!L696-12)*权重!B$51              )
 )</f>
        <v>3.4666666666666668</v>
      </c>
      <c r="M696" s="16">
        <f>IF( 数据!M696&lt;=6,(数据!M696-1)*权重!C$48,              IF(数据!M696&lt;=12, 5*权重!C$48+(数据!M696-6)*权重!C$49,                              5*权重!C$48+6*权重!C$49+(数据!M696-12)*权重!C$51              )
 )</f>
        <v>1.1599999999999999</v>
      </c>
      <c r="N696" s="16">
        <f>IF( 数据!N696&lt;=6,(数据!N696-1)*权重!D$48,              IF(数据!N696&lt;=12, 5*权重!D$48+(数据!N696-6)*权重!D$49,                              5*权重!D$48+6*权重!D$49+(数据!N696-12)*权重!D$51              )
 )</f>
        <v>0</v>
      </c>
      <c r="O696" s="16">
        <f>IF( 数据!O696&lt;=6,(数据!O696-1)*权重!E$48,              IF(数据!O696&lt;=12, 5*权重!E$48+(数据!O696-6)*权重!E$49,                              5*权重!E$48+6*权重!E$49+(数据!O696-12)*权重!E$51              )
 )</f>
        <v>0</v>
      </c>
      <c r="P696" s="16">
        <f>IF( 数据!P696&lt;=6,(数据!P696-1)*权重!F$48,              IF(数据!P696&lt;=12, 5*权重!F$48+(数据!P696-6)*权重!F$49,                              5*权重!F$48+6*权重!F$49+(数据!P696-12)*权重!F$51              )
 )</f>
        <v>-3.4999999999999996</v>
      </c>
      <c r="Q696" s="16">
        <f>IF( 数据!Q696&lt;=6,(数据!Q696-1)*权重!G$48,              IF(数据!Q696&lt;=12, 5*权重!G$48+(数据!Q696-6)*权重!G$49,                              5*权重!G$48+6*权重!G$49+(数据!Q696-12)*权重!G$51              )
 )</f>
        <v>0</v>
      </c>
      <c r="R696" s="16">
        <f>IF( 数据!R696&lt;=6,(数据!R696-1)*权重!H$48,              IF(数据!R696&lt;=12, 5*权重!H$48+(数据!R696-6)*权重!H$49,                              5*权重!H$48+6*权重!H$49+(数据!R696-12)*权重!H$51              )
 )</f>
        <v>0</v>
      </c>
      <c r="S696" s="16">
        <f>IF( 数据!S696&lt;=6,(数据!S696-1)*权重!I$48,              IF(数据!S696&lt;=12, 5*权重!I$48+(数据!S696-6)*权重!I$49,                              5*权重!I$48+6*权重!I$49+(数据!S696-12)*权重!I$51              )
 )</f>
        <v>1.2</v>
      </c>
      <c r="T696" s="16">
        <f>IF( 数据!T696&lt;=6,(数据!T696-1)*权重!J$48,              IF(数据!T696&lt;=12, 5*权重!J$48+(数据!T696-6)*权重!J$49,                              5*权重!J$48+6*权重!J$49+(数据!T696-12)*权重!J$51              )
 )</f>
        <v>0.7</v>
      </c>
      <c r="U696" s="16">
        <f>IF( 数据!U696&lt;=6,(数据!U696-1)*权重!K$48,              IF(数据!U696&lt;=12, 5*权重!K$48+(数据!U696-6)*权重!K$49,                              5*权重!K$48+6*权重!K$49+(数据!U696-12)*权重!K$51              )
 )</f>
        <v>0</v>
      </c>
      <c r="V696" s="16">
        <f>IF( 数据!V696&lt;=6,(数据!V696-1)*权重!L$48,              IF(数据!V696&lt;=12, 5*权重!L$48+(数据!V696-6)*权重!L$49,                              5*权重!L$48+6*权重!L$49+(数据!V696-12)*权重!L$51              )
 )</f>
        <v>0</v>
      </c>
      <c r="W696" s="16">
        <f>IF( 数据!W696&lt;=6,(数据!W696-1)*权重!M$48,              IF(数据!W696&lt;=12, 5*权重!M$48+(数据!W696-6)*权重!M$49,                              5*权重!M$48+6*权重!M$49+(数据!W696-12)*权重!M$51              )
 )</f>
        <v>-0.5</v>
      </c>
      <c r="X696" s="16">
        <f>IF( 数据!X696&lt;=6,(数据!X696-1)*权重!N$48,              IF(数据!X696&lt;=12, 5*权重!N$48+(数据!X696-6)*权重!N$49,                              5*权重!N$48+6*权重!N$49+(数据!X696-12)*权重!N$51              )
 )</f>
        <v>2.1333333333333333</v>
      </c>
      <c r="Y696" s="16">
        <f>IF( 数据!Y696&lt;=6,(数据!Y696-1)*权重!O$48,              IF(数据!Y696&lt;=12, 5*权重!O$48+(数据!Y696-6)*权重!O$49,                              5*权重!O$48+6*权重!O$49+(数据!Y696-12)*权重!O$51              )
 )</f>
        <v>0</v>
      </c>
      <c r="Z696" s="16">
        <f>IF( 数据!Z696&lt;=6,(数据!Z696-1)*权重!P$48,              IF(数据!Z696&lt;=10, 5*权重!P$48+(数据!Z696-4)*权重!P$50,                              5*权重!P$48+4*权重!P$50+(数据!Z696-10)*权重!P$52              )  )</f>
        <v>-1.4750000000000001</v>
      </c>
      <c r="AA696" s="16">
        <f>IF( 数据!AA696&lt;=6,(数据!AA696-1)*权重!Q$48,              IF(数据!AA696&lt;=12, 5*权重!Q$48+(数据!AA696-6)*权重!Q$49,                              5*权重!Q$48+6*权重!Q$49+(数据!AA696-12)*权重!Q$51              )
 )</f>
        <v>5.166666666666667</v>
      </c>
      <c r="AB696" s="16">
        <f>IF( 数据!AB696&lt;=6,(数据!AB696-1)*权重!R$48,              IF(数据!AB696&lt;=10, 5*权重!R$48+(数据!AB696-4)*权重!R$50,                              5*权重!R$48+4*权重!R$50+(数据!AB696-10)*权重!R$52              )  )</f>
        <v>54.5</v>
      </c>
      <c r="AC696" s="16">
        <f>IF( 数据!AC696&lt;=6,(数据!AC696-1)*权重!S$48,              IF(数据!AC696&lt;=12, 5*权重!S$48+(数据!AC696-6)*权重!S$49,                              5*权重!S$48+6*权重!S$49+(数据!AC696-12)*权重!S$51              )
 )</f>
        <v>20.183333333333334</v>
      </c>
      <c r="AD696" s="16">
        <f>IF( 数据!AD696&lt;=6,(数据!AD696-1)*权重!T$48,              IF(数据!AD696&lt;=12, 5*权重!T$48+(数据!AD696-6)*权重!T$49,                              5*权重!T$48+6*权重!T$49+(数据!AD696-12)*权重!T$51              )
 )</f>
        <v>-1.5999999999999996</v>
      </c>
      <c r="AE696" s="16">
        <f>IF( 数据!AE696&lt;=6,(数据!AE696-1)*权重!U$48,              IF(数据!AE696&lt;=10, 5*权重!U$48+(数据!AE696-4)*权重!U$50,                              5*权重!U$48+4*权重!U$50+(数据!AE696-10)*权重!U$52              )  )</f>
        <v>-0.99999999999999956</v>
      </c>
      <c r="AF696" s="16">
        <f>IF( 数据!AF696&lt;=6,(数据!AF696-1)*权重!V$48,              IF(数据!AF696&lt;=10, 5*权重!V$48+(数据!AF696-4)*权重!V$50,                              5*权重!V$48+4*权重!V$50+(数据!AF696-10)*权重!V$52              )  )</f>
        <v>6.8250000000000011</v>
      </c>
      <c r="AG696" s="16">
        <f>IF( 数据!AG696&lt;=6,(数据!AG696-1)*权重!W$48,              IF(数据!AG696&lt;=12, 5*权重!W$48+(数据!AG696-6)*权重!W$49,                              5*权重!W$48+6*权重!W$49+(数据!AG696-12)*权重!W$51              )
 )</f>
        <v>3.3</v>
      </c>
      <c r="AH696" s="16">
        <f>IF( 数据!AH696&lt;=6,(数据!AH696-1)*权重!X$48,              IF(数据!AH696&lt;=10, 5*权重!X$48+(数据!AH696-4)*权重!X$50,                              5*权重!X$48+4*权重!X$50+(数据!AH696-10)*权重!X$52              )  )</f>
        <v>0.17500000000000004</v>
      </c>
      <c r="AI696" s="16">
        <f>IF( 数据!AI696&lt;=6,(数据!AI696-1)*权重!Y$48,              IF(数据!AI696&lt;=12, 5*权重!Y$48+(数据!AI696-6)*权重!Y$49,                              5*权重!Y$48+6*权重!Y$49+(数据!AI696-12)*权重!Y$51              )
 )</f>
        <v>0.13333333333333336</v>
      </c>
      <c r="AJ696" s="16">
        <f>IF( 数据!AJ696&lt;=6,(数据!AJ696-1)*权重!Z$48,              IF(数据!AJ696&lt;=10, 5*权重!Z$48+(数据!AJ696-4)*权重!Z$50,                              5*权重!Z$48+4*权重!Z$50+(数据!AJ696-10)*权重!Z$52              )  )</f>
        <v>8.6625000000000014</v>
      </c>
      <c r="AK696" s="16">
        <f>IF( 数据!AK696&lt;=6,(数据!AK696-1)*权重!AA$48,              IF(数据!AK696&lt;=10, 5*权重!AA$48+(数据!AK696-4)*权重!AA$50,                              5*权重!AA$48+4*权重!AA$50+(数据!AK696-10)*权重!AA$52              )  )</f>
        <v>-1.2750000000000001</v>
      </c>
      <c r="AL696" s="16">
        <f>IF( 数据!AL696&lt;=6,(数据!AL696-1)*权重!AB$48,              IF(数据!AL696&lt;=12, 5*权重!AB$48+(数据!AL696-6)*权重!AB$49,                              5*权重!AB$48+6*权重!AB$49+(数据!AL696-12)*权重!AB$51              )
 )</f>
        <v>12.6</v>
      </c>
      <c r="AM696" s="16">
        <f>IF( 数据!AM696&lt;=6,(数据!AM696-1)*权重!AC$48,              IF(数据!AM696&lt;=12, 5*权重!AC$48+(数据!AM696-6)*权重!AC$49,                              5*权重!AC$48+6*权重!AC$49+(数据!AM696-12)*权重!AC$51              )
 )</f>
        <v>9.6</v>
      </c>
      <c r="AN696" s="16">
        <f>IF( 数据!AN696&lt;=6,(数据!AN696-1)*权重!AD$48,              IF(数据!AN696&lt;=12, 5*权重!AD$48+(数据!AN696-6)*权重!AD$49,                              5*权重!AD$48+6*权重!AD$49+(数据!AN696-12)*权重!AD$51              )
 )</f>
        <v>39.041666666666664</v>
      </c>
      <c r="AO696" s="16">
        <f>IF( 数据!AO696&lt;=6,(数据!AO696-1)*权重!AE$48,              IF(数据!AO696&lt;=12, 5*权重!AE$48+(数据!AO696-6)*权重!AE$49,                              5*权重!AE$48+6*权重!AE$49+(数据!AO696-12)*权重!AE$51              )
 )</f>
        <v>25.5</v>
      </c>
      <c r="AP696" s="16">
        <f>IF( 数据!AP696&lt;=6,(数据!AP696-1)*权重!AF$48,              IF(数据!AP696&lt;=12, 5*权重!AF$48+(数据!AP696-6)*权重!AF$49,                              5*权重!AF$48+6*权重!AF$49+(数据!AP696-12)*权重!AF$51              )
 )</f>
        <v>14.166666666666666</v>
      </c>
      <c r="AQ696" s="16">
        <f>IF( 数据!AQ696&lt;=6,(数据!AQ696-1)*权重!AG$48,              IF(数据!AQ696&lt;=12, 5*权重!AG$48+(数据!AQ696-6)*权重!AG$49,                              5*权重!AG$48+6*权重!AG$49+(数据!AQ696-12)*权重!AG$51              )
 )</f>
        <v>16.966666666666669</v>
      </c>
      <c r="AR696" s="16">
        <f>IF( 数据!AR696&lt;=6,(数据!AR696-1)*权重!AH$48,              IF(数据!AR696&lt;=12, 5*权重!AH$48+(数据!AR696-6)*权重!AH$49,                              5*权重!AH$48+6*权重!AH$49+(数据!AR696-12)*权重!AH$51              )
 )</f>
        <v>13.399999999999999</v>
      </c>
      <c r="AS696" s="16">
        <f>IF( 数据!AS696&lt;=6,(数据!AS696-1)*权重!AI$48,              IF(数据!AS696&lt;=12, 5*权重!AI$48+(数据!AS696-6)*权重!AI$49,                              5*权重!AI$48+6*权重!AI$49+(数据!AS696-12)*权重!AI$51              )
 )</f>
        <v>8.5500000000000007</v>
      </c>
      <c r="AT696" s="16">
        <f>IF( 数据!AT696&lt;=6,(数据!AT696-1)*权重!AJ$48,              IF(数据!AT696&lt;=12, 5*权重!AJ$48+(数据!AT696-6)*权重!AJ$49,                              5*权重!AJ$48+6*权重!AJ$49+(数据!AT696-12)*权重!AJ$51              )
 )</f>
        <v>48.3125</v>
      </c>
      <c r="AU696" s="16">
        <f>IF( 数据!AU696&lt;=6,(数据!AU696-1)*权重!AK$48,              IF(数据!AU696&lt;=12, 5*权重!AK$48+(数据!AU696-6)*权重!AK$49,                              5*权重!AK$48+6*权重!AK$49+(数据!AU696-12)*权重!AK$51              )
 )</f>
        <v>14.799999999999999</v>
      </c>
      <c r="AV696" s="16">
        <f>IF( 数据!AV696&lt;=6,(数据!AV696-1)*权重!AL$48,              IF(数据!AV696&lt;=10, 5*权重!AL$48+(数据!AV696-4)*权重!AL$50,                              5*权重!AL$48+4*权重!AL$50+(数据!AV696-10)*权重!AL$52              )  )</f>
        <v>3.8250000000000002</v>
      </c>
      <c r="AW696" s="16">
        <f>IF( 数据!AW696&lt;=6,(数据!AW696-1)*权重!AM$48,              IF(数据!AW696&lt;=10, 5*权重!AM$48+(数据!AW696-4)*权重!AM$50,                              5*权重!AM$48+4*权重!AM$50+(数据!AW696-10)*权重!AM$52              )  )</f>
        <v>3.45</v>
      </c>
      <c r="AX696" s="16">
        <f>IF( 数据!AX696&lt;=6,(数据!AX696-1)*权重!AN$48,              IF(数据!AX696&lt;=10, 5*权重!AN$48+(数据!AX696-4)*权重!AN$50,                              5*权重!AN$48+4*权重!AN$50+(数据!AX696-10)*权重!AN$52              )  )</f>
        <v>23.75</v>
      </c>
      <c r="AY696" s="8">
        <v>16</v>
      </c>
      <c r="AZ696" s="8">
        <v>15</v>
      </c>
      <c r="BA696" s="8">
        <v>14</v>
      </c>
      <c r="BB696" s="8">
        <v>14</v>
      </c>
      <c r="BC696" s="8">
        <v>10</v>
      </c>
      <c r="BD696" s="8">
        <v>13</v>
      </c>
      <c r="BE696" s="8">
        <v>14</v>
      </c>
      <c r="BF696" s="8">
        <v>13</v>
      </c>
      <c r="BG696" s="8">
        <v>10</v>
      </c>
      <c r="BH696" s="8">
        <v>12</v>
      </c>
      <c r="BI696" s="8">
        <v>15</v>
      </c>
      <c r="BJ696" s="8" t="s">
        <v>26</v>
      </c>
      <c r="BK696" s="8" t="s">
        <v>20</v>
      </c>
      <c r="BL696" s="8">
        <v>18</v>
      </c>
      <c r="BM696" s="8" t="s">
        <v>26</v>
      </c>
      <c r="BN696" s="8"/>
      <c r="BO696" s="8" t="s">
        <v>26</v>
      </c>
      <c r="BP696" s="34">
        <v>46568</v>
      </c>
      <c r="BQ696" s="8" t="s">
        <v>21</v>
      </c>
      <c r="BR696" s="8" t="s">
        <v>156</v>
      </c>
    </row>
    <row r="697" spans="1:70" ht="15.5" thickBot="1" x14ac:dyDescent="0.35">
      <c r="A697" s="8" t="s">
        <v>26</v>
      </c>
      <c r="B697" s="16">
        <f t="shared" si="26"/>
        <v>418.63749999999993</v>
      </c>
      <c r="C697" s="8" t="s">
        <v>1060</v>
      </c>
      <c r="D697" s="8" t="s">
        <v>154</v>
      </c>
      <c r="E697" s="33">
        <v>1</v>
      </c>
      <c r="F697" s="8">
        <v>0</v>
      </c>
      <c r="G697" s="8" t="s">
        <v>33</v>
      </c>
      <c r="H697" s="8" t="s">
        <v>313</v>
      </c>
      <c r="I697" s="8">
        <v>22</v>
      </c>
      <c r="J697" s="8">
        <v>138</v>
      </c>
      <c r="K697" s="8">
        <v>156</v>
      </c>
      <c r="L697" s="16">
        <f>IF( 数据!L697&lt;=6,(数据!L697-1)*权重!B$48,              IF(数据!L697&lt;=12, 5*权重!B$48+(数据!L697-6)*权重!B$49,                              5*权重!B$48+6*权重!B$49+(数据!L697-12)*权重!B$51              )
 )</f>
        <v>3</v>
      </c>
      <c r="M697" s="16">
        <f>IF( 数据!M697&lt;=6,(数据!M697-1)*权重!C$48,              IF(数据!M697&lt;=12, 5*权重!C$48+(数据!M697-6)*权重!C$49,                              5*权重!C$48+6*权重!C$49+(数据!M697-12)*权重!C$51              )
 )</f>
        <v>1.7</v>
      </c>
      <c r="N697" s="16">
        <f>IF( 数据!N697&lt;=6,(数据!N697-1)*权重!D$48,              IF(数据!N697&lt;=12, 5*权重!D$48+(数据!N697-6)*权重!D$49,                              5*权重!D$48+6*权重!D$49+(数据!N697-12)*权重!D$51              )
 )</f>
        <v>0.8</v>
      </c>
      <c r="O697" s="16">
        <f>IF( 数据!O697&lt;=6,(数据!O697-1)*权重!E$48,              IF(数据!O697&lt;=12, 5*权重!E$48+(数据!O697-6)*权重!E$49,                              5*权重!E$48+6*权重!E$49+(数据!O697-12)*权重!E$51              )
 )</f>
        <v>0</v>
      </c>
      <c r="P697" s="16">
        <f>IF( 数据!P697&lt;=6,(数据!P697-1)*权重!F$48,              IF(数据!P697&lt;=12, 5*权重!F$48+(数据!P697-6)*权重!F$49,                              5*权重!F$48+6*权重!F$49+(数据!P697-12)*权重!F$51              )
 )</f>
        <v>-2.3499999999999996</v>
      </c>
      <c r="Q697" s="16">
        <f>IF( 数据!Q697&lt;=6,(数据!Q697-1)*权重!G$48,              IF(数据!Q697&lt;=12, 5*权重!G$48+(数据!Q697-6)*权重!G$49,                              5*权重!G$48+6*权重!G$49+(数据!Q697-12)*权重!G$51              )
 )</f>
        <v>0</v>
      </c>
      <c r="R697" s="16">
        <f>IF( 数据!R697&lt;=6,(数据!R697-1)*权重!H$48,              IF(数据!R697&lt;=12, 5*权重!H$48+(数据!R697-6)*权重!H$49,                              5*权重!H$48+6*权重!H$49+(数据!R697-12)*权重!H$51              )
 )</f>
        <v>0</v>
      </c>
      <c r="S697" s="16">
        <f>IF( 数据!S697&lt;=6,(数据!S697-1)*权重!I$48,              IF(数据!S697&lt;=12, 5*权重!I$48+(数据!S697-6)*权重!I$49,                              5*权重!I$48+6*权重!I$49+(数据!S697-12)*权重!I$51              )
 )</f>
        <v>17.933333333333334</v>
      </c>
      <c r="T697" s="16">
        <f>IF( 数据!T697&lt;=6,(数据!T697-1)*权重!J$48,              IF(数据!T697&lt;=12, 5*权重!J$48+(数据!T697-6)*权重!J$49,                              5*权重!J$48+6*权重!J$49+(数据!T697-12)*权重!J$51              )
 )</f>
        <v>3.5</v>
      </c>
      <c r="U697" s="16">
        <f>IF( 数据!U697&lt;=6,(数据!U697-1)*权重!K$48,              IF(数据!U697&lt;=12, 5*权重!K$48+(数据!U697-6)*权重!K$49,                              5*权重!K$48+6*权重!K$49+(数据!U697-12)*权重!K$51              )
 )</f>
        <v>0</v>
      </c>
      <c r="V697" s="16">
        <f>IF( 数据!V697&lt;=6,(数据!V697-1)*权重!L$48,              IF(数据!V697&lt;=12, 5*权重!L$48+(数据!V697-6)*权重!L$49,                              5*权重!L$48+6*权重!L$49+(数据!V697-12)*权重!L$51              )
 )</f>
        <v>8.8333333333333339</v>
      </c>
      <c r="W697" s="16">
        <f>IF( 数据!W697&lt;=6,(数据!W697-1)*权重!M$48,              IF(数据!W697&lt;=12, 5*权重!M$48+(数据!W697-6)*权重!M$49,                              5*权重!M$48+6*权重!M$49+(数据!W697-12)*权重!M$51              )
 )</f>
        <v>1.4</v>
      </c>
      <c r="X697" s="16">
        <f>IF( 数据!X697&lt;=6,(数据!X697-1)*权重!N$48,              IF(数据!X697&lt;=12, 5*权重!N$48+(数据!X697-6)*权重!N$49,                              5*权重!N$48+6*权重!N$49+(数据!X697-12)*权重!N$51              )
 )</f>
        <v>2.7333333333333329</v>
      </c>
      <c r="Y697" s="16">
        <f>IF( 数据!Y697&lt;=6,(数据!Y697-1)*权重!O$48,              IF(数据!Y697&lt;=12, 5*权重!O$48+(数据!Y697-6)*权重!O$49,                              5*权重!O$48+6*权重!O$49+(数据!Y697-12)*权重!O$51              )
 )</f>
        <v>1.7</v>
      </c>
      <c r="Z697" s="16">
        <f>IF( 数据!Z697&lt;=6,(数据!Z697-1)*权重!P$48,              IF(数据!Z697&lt;=10, 5*权重!P$48+(数据!Z697-4)*权重!P$50,                              5*权重!P$48+4*权重!P$50+(数据!Z697-10)*权重!P$52              )  )</f>
        <v>-0.90000000000000013</v>
      </c>
      <c r="AA697" s="16">
        <f>IF( 数据!AA697&lt;=6,(数据!AA697-1)*权重!Q$48,              IF(数据!AA697&lt;=12, 5*权重!Q$48+(数据!AA697-6)*权重!Q$49,                              5*权重!Q$48+6*权重!Q$49+(数据!AA697-12)*权重!Q$51              )
 )</f>
        <v>7.1</v>
      </c>
      <c r="AB697" s="16">
        <f>IF( 数据!AB697&lt;=6,(数据!AB697-1)*权重!R$48,              IF(数据!AB697&lt;=10, 5*权重!R$48+(数据!AB697-4)*权重!R$50,                              5*权重!R$48+4*权重!R$50+(数据!AB697-10)*权重!R$52              )  )</f>
        <v>55.25</v>
      </c>
      <c r="AC697" s="16">
        <f>IF( 数据!AC697&lt;=6,(数据!AC697-1)*权重!S$48,              IF(数据!AC697&lt;=12, 5*权重!S$48+(数据!AC697-6)*权重!S$49,                              5*权重!S$48+6*权重!S$49+(数据!AC697-12)*权重!S$51              )
 )</f>
        <v>20.183333333333334</v>
      </c>
      <c r="AD697" s="16">
        <f>IF( 数据!AD697&lt;=6,(数据!AD697-1)*权重!T$48,              IF(数据!AD697&lt;=12, 5*权重!T$48+(数据!AD697-6)*权重!T$49,                              5*权重!T$48+6*权重!T$49+(数据!AD697-12)*权重!T$51              )
 )</f>
        <v>-1.5999999999999996</v>
      </c>
      <c r="AE697" s="16">
        <f>IF( 数据!AE697&lt;=6,(数据!AE697-1)*权重!U$48,              IF(数据!AE697&lt;=10, 5*权重!U$48+(数据!AE697-4)*权重!U$50,                              5*权重!U$48+4*权重!U$50+(数据!AE697-10)*权重!U$52              )  )</f>
        <v>-2.9999999999999996</v>
      </c>
      <c r="AF697" s="16">
        <f>IF( 数据!AF697&lt;=6,(数据!AF697-1)*权重!V$48,              IF(数据!AF697&lt;=10, 5*权重!V$48+(数据!AF697-4)*权重!V$50,                              5*权重!V$48+4*权重!V$50+(数据!AF697-10)*权重!V$52              )  )</f>
        <v>7.0875000000000004</v>
      </c>
      <c r="AG697" s="16">
        <f>IF( 数据!AG697&lt;=6,(数据!AG697-1)*权重!W$48,              IF(数据!AG697&lt;=12, 5*权重!W$48+(数据!AG697-6)*权重!W$49,                              5*权重!W$48+6*权重!W$49+(数据!AG697-12)*权重!W$51              )
 )</f>
        <v>3.0999999999999996</v>
      </c>
      <c r="AH697" s="16">
        <f>IF( 数据!AH697&lt;=6,(数据!AH697-1)*权重!X$48,              IF(数据!AH697&lt;=10, 5*权重!X$48+(数据!AH697-4)*权重!X$50,                              5*权重!X$48+4*权重!X$50+(数据!AH697-10)*权重!X$52              )  )</f>
        <v>-0.27500000000000002</v>
      </c>
      <c r="AI697" s="16">
        <f>IF( 数据!AI697&lt;=6,(数据!AI697-1)*权重!Y$48,              IF(数据!AI697&lt;=12, 5*权重!Y$48+(数据!AI697-6)*权重!Y$49,                              5*权重!Y$48+6*权重!Y$49+(数据!AI697-12)*权重!Y$51              )
 )</f>
        <v>0.8</v>
      </c>
      <c r="AJ697" s="16">
        <f>IF( 数据!AJ697&lt;=6,(数据!AJ697-1)*权重!Z$48,              IF(数据!AJ697&lt;=10, 5*权重!Z$48+(数据!AJ697-4)*权重!Z$50,                              5*权重!Z$48+4*权重!Z$50+(数据!AJ697-10)*权重!Z$52              )  )</f>
        <v>9.8375000000000004</v>
      </c>
      <c r="AK697" s="16">
        <f>IF( 数据!AK697&lt;=6,(数据!AK697-1)*权重!AA$48,              IF(数据!AK697&lt;=10, 5*权重!AA$48+(数据!AK697-4)*权重!AA$50,                              5*权重!AA$48+4*权重!AA$50+(数据!AK697-10)*权重!AA$52              )  )</f>
        <v>-1.4500000000000002</v>
      </c>
      <c r="AL697" s="16">
        <f>IF( 数据!AL697&lt;=6,(数据!AL697-1)*权重!AB$48,              IF(数据!AL697&lt;=12, 5*权重!AB$48+(数据!AL697-6)*权重!AB$49,                              5*权重!AB$48+6*权重!AB$49+(数据!AL697-12)*权重!AB$51              )
 )</f>
        <v>13.5</v>
      </c>
      <c r="AM697" s="16">
        <f>IF( 数据!AM697&lt;=6,(数据!AM697-1)*权重!AC$48,              IF(数据!AM697&lt;=12, 5*权重!AC$48+(数据!AM697-6)*权重!AC$49,                              5*权重!AC$48+6*权重!AC$49+(数据!AM697-12)*权重!AC$51              )
 )</f>
        <v>9.2333333333333343</v>
      </c>
      <c r="AN697" s="16">
        <f>IF( 数据!AN697&lt;=6,(数据!AN697-1)*权重!AD$48,              IF(数据!AN697&lt;=12, 5*权重!AD$48+(数据!AN697-6)*权重!AD$49,                              5*权重!AD$48+6*权重!AD$49+(数据!AN697-12)*权重!AD$51              )
 )</f>
        <v>72.604166666666671</v>
      </c>
      <c r="AO697" s="16">
        <f>IF( 数据!AO697&lt;=6,(数据!AO697-1)*权重!AE$48,              IF(数据!AO697&lt;=12, 5*权重!AE$48+(数据!AO697-6)*权重!AE$49,                              5*权重!AE$48+6*权重!AE$49+(数据!AO697-12)*权重!AE$51              )
 )</f>
        <v>15.1</v>
      </c>
      <c r="AP697" s="16">
        <f>IF( 数据!AP697&lt;=6,(数据!AP697-1)*权重!AF$48,              IF(数据!AP697&lt;=12, 5*权重!AF$48+(数据!AP697-6)*权重!AF$49,                              5*权重!AF$48+6*权重!AF$49+(数据!AP697-12)*权重!AF$51              )
 )</f>
        <v>15.433333333333334</v>
      </c>
      <c r="AQ697" s="16">
        <f>IF( 数据!AQ697&lt;=6,(数据!AQ697-1)*权重!AG$48,              IF(数据!AQ697&lt;=12, 5*权重!AG$48+(数据!AQ697-6)*权重!AG$49,                              5*权重!AG$48+6*权重!AG$49+(数据!AQ697-12)*权重!AG$51              )
 )</f>
        <v>18.316666666666666</v>
      </c>
      <c r="AR697" s="16">
        <f>IF( 数据!AR697&lt;=6,(数据!AR697-1)*权重!AH$48,              IF(数据!AR697&lt;=12, 5*权重!AH$48+(数据!AR697-6)*权重!AH$49,                              5*权重!AH$48+6*权重!AH$49+(数据!AR697-12)*权重!AH$51              )
 )</f>
        <v>14.566666666666665</v>
      </c>
      <c r="AS697" s="16">
        <f>IF( 数据!AS697&lt;=6,(数据!AS697-1)*权重!AI$48,              IF(数据!AS697&lt;=12, 5*权重!AI$48+(数据!AS697-6)*权重!AI$49,                              5*权重!AI$48+6*权重!AI$49+(数据!AS697-12)*权重!AI$51              )
 )</f>
        <v>6.6500000000000012</v>
      </c>
      <c r="AT697" s="16">
        <f>IF( 数据!AT697&lt;=6,(数据!AT697-1)*权重!AJ$48,              IF(数据!AT697&lt;=12, 5*权重!AJ$48+(数据!AT697-6)*权重!AJ$49,                              5*权重!AJ$48+6*权重!AJ$49+(数据!AT697-12)*权重!AJ$51              )
 )</f>
        <v>76.75</v>
      </c>
      <c r="AU697" s="16">
        <f>IF( 数据!AU697&lt;=6,(数据!AU697-1)*权重!AK$48,              IF(数据!AU697&lt;=12, 5*权重!AK$48+(数据!AU697-6)*权重!AK$49,                              5*权重!AK$48+6*权重!AK$49+(数据!AU697-12)*权重!AK$51              )
 )</f>
        <v>13.899999999999999</v>
      </c>
      <c r="AV697" s="16">
        <f>IF( 数据!AV697&lt;=6,(数据!AV697-1)*权重!AL$48,              IF(数据!AV697&lt;=10, 5*权重!AL$48+(数据!AV697-4)*权重!AL$50,                              5*权重!AL$48+4*权重!AL$50+(数据!AV697-10)*权重!AL$52              )  )</f>
        <v>2.9749999999999996</v>
      </c>
      <c r="AW697" s="16">
        <f>IF( 数据!AW697&lt;=6,(数据!AW697-1)*权重!AM$48,              IF(数据!AW697&lt;=10, 5*权重!AM$48+(数据!AW697-4)*权重!AM$50,                              5*权重!AM$48+4*权重!AM$50+(数据!AW697-10)*权重!AM$52              )  )</f>
        <v>3.8250000000000002</v>
      </c>
      <c r="AX697" s="16">
        <f>IF( 数据!AX697&lt;=6,(数据!AX697-1)*权重!AN$48,              IF(数据!AX697&lt;=10, 5*权重!AN$48+(数据!AX697-4)*权重!AN$50,                              5*权重!AN$48+4*权重!AN$50+(数据!AX697-10)*权重!AN$52              )  )</f>
        <v>20.399999999999999</v>
      </c>
      <c r="AY697" s="8">
        <v>3</v>
      </c>
      <c r="AZ697" s="8">
        <v>3</v>
      </c>
      <c r="BA697" s="8">
        <v>3</v>
      </c>
      <c r="BB697" s="8">
        <v>3</v>
      </c>
      <c r="BC697" s="8">
        <v>2</v>
      </c>
      <c r="BD697" s="8">
        <v>1</v>
      </c>
      <c r="BE697" s="8">
        <v>3</v>
      </c>
      <c r="BF697" s="8">
        <v>2</v>
      </c>
      <c r="BG697" s="8">
        <v>1</v>
      </c>
      <c r="BH697" s="8">
        <v>2</v>
      </c>
      <c r="BI697" s="8">
        <v>2</v>
      </c>
      <c r="BJ697" s="8" t="s">
        <v>26</v>
      </c>
      <c r="BK697" s="8" t="s">
        <v>20</v>
      </c>
      <c r="BL697" s="8">
        <v>11</v>
      </c>
      <c r="BM697" s="8" t="s">
        <v>26</v>
      </c>
      <c r="BN697" s="8"/>
      <c r="BO697" s="8">
        <v>16</v>
      </c>
      <c r="BP697" s="34">
        <v>47664</v>
      </c>
      <c r="BQ697" s="8" t="s">
        <v>21</v>
      </c>
      <c r="BR697" s="8" t="s">
        <v>156</v>
      </c>
    </row>
    <row r="698" spans="1:70" ht="15.5" thickBot="1" x14ac:dyDescent="0.35">
      <c r="A698" s="8" t="s">
        <v>26</v>
      </c>
      <c r="B698" s="16">
        <f t="shared" si="26"/>
        <v>411.87833333333327</v>
      </c>
      <c r="C698" s="8" t="s">
        <v>1061</v>
      </c>
      <c r="D698" s="8" t="s">
        <v>154</v>
      </c>
      <c r="E698" s="33">
        <v>1</v>
      </c>
      <c r="F698" s="8">
        <v>0</v>
      </c>
      <c r="G698" s="8" t="s">
        <v>20</v>
      </c>
      <c r="H698" s="8" t="s">
        <v>463</v>
      </c>
      <c r="I698" s="8">
        <v>27</v>
      </c>
      <c r="J698" s="8">
        <v>143</v>
      </c>
      <c r="K698" s="8">
        <v>148</v>
      </c>
      <c r="L698" s="16">
        <f>IF( 数据!L698&lt;=6,(数据!L698-1)*权重!B$48,              IF(数据!L698&lt;=12, 5*权重!B$48+(数据!L698-6)*权重!B$49,                              5*权重!B$48+6*权重!B$49+(数据!L698-12)*权重!B$51              )
 )</f>
        <v>3</v>
      </c>
      <c r="M698" s="16">
        <f>IF( 数据!M698&lt;=6,(数据!M698-1)*权重!C$48,              IF(数据!M698&lt;=12, 5*权重!C$48+(数据!M698-6)*权重!C$49,                              5*权重!C$48+6*权重!C$49+(数据!M698-12)*权重!C$51              )
 )</f>
        <v>1.3333333333333335</v>
      </c>
      <c r="N698" s="16">
        <f>IF( 数据!N698&lt;=6,(数据!N698-1)*权重!D$48,              IF(数据!N698&lt;=12, 5*权重!D$48+(数据!N698-6)*权重!D$49,                              5*权重!D$48+6*权重!D$49+(数据!N698-12)*权重!D$51              )
 )</f>
        <v>-0.27999999999999992</v>
      </c>
      <c r="O698" s="16">
        <f>IF( 数据!O698&lt;=6,(数据!O698-1)*权重!E$48,              IF(数据!O698&lt;=12, 5*权重!E$48+(数据!O698-6)*权重!E$49,                              5*权重!E$48+6*权重!E$49+(数据!O698-12)*权重!E$51              )
 )</f>
        <v>0</v>
      </c>
      <c r="P698" s="16">
        <f>IF( 数据!P698&lt;=6,(数据!P698-1)*权重!F$48,              IF(数据!P698&lt;=12, 5*权重!F$48+(数据!P698-6)*权重!F$49,                              5*权重!F$48+6*权重!F$49+(数据!P698-12)*权重!F$51              )
 )</f>
        <v>-3.5166666666666662</v>
      </c>
      <c r="Q698" s="16">
        <f>IF( 数据!Q698&lt;=6,(数据!Q698-1)*权重!G$48,              IF(数据!Q698&lt;=12, 5*权重!G$48+(数据!Q698-6)*权重!G$49,                              5*权重!G$48+6*权重!G$49+(数据!Q698-12)*权重!G$51              )
 )</f>
        <v>0</v>
      </c>
      <c r="R698" s="16">
        <f>IF( 数据!R698&lt;=6,(数据!R698-1)*权重!H$48,              IF(数据!R698&lt;=12, 5*权重!H$48+(数据!R698-6)*权重!H$49,                              5*权重!H$48+6*权重!H$49+(数据!R698-12)*权重!H$51              )
 )</f>
        <v>0</v>
      </c>
      <c r="S698" s="16">
        <f>IF( 数据!S698&lt;=6,(数据!S698-1)*权重!I$48,              IF(数据!S698&lt;=12, 5*权重!I$48+(数据!S698-6)*权重!I$49,                              5*权重!I$48+6*权重!I$49+(数据!S698-12)*权重!I$51              )
 )</f>
        <v>15.2</v>
      </c>
      <c r="T698" s="16">
        <f>IF( 数据!T698&lt;=6,(数据!T698-1)*权重!J$48,              IF(数据!T698&lt;=12, 5*权重!J$48+(数据!T698-6)*权重!J$49,                              5*权重!J$48+6*权重!J$49+(数据!T698-12)*权重!J$51              )
 )</f>
        <v>0.79999999999999982</v>
      </c>
      <c r="U698" s="16">
        <f>IF( 数据!U698&lt;=6,(数据!U698-1)*权重!K$48,              IF(数据!U698&lt;=12, 5*权重!K$48+(数据!U698-6)*权重!K$49,                              5*权重!K$48+6*权重!K$49+(数据!U698-12)*权重!K$51              )
 )</f>
        <v>0</v>
      </c>
      <c r="V698" s="16">
        <f>IF( 数据!V698&lt;=6,(数据!V698-1)*权重!L$48,              IF(数据!V698&lt;=12, 5*权重!L$48+(数据!V698-6)*权重!L$49,                              5*权重!L$48+6*权重!L$49+(数据!V698-12)*权重!L$51              )
 )</f>
        <v>6.0333333333333341</v>
      </c>
      <c r="W698" s="16">
        <f>IF( 数据!W698&lt;=6,(数据!W698-1)*权重!M$48,              IF(数据!W698&lt;=12, 5*权重!M$48+(数据!W698-6)*权重!M$49,                              5*权重!M$48+6*权重!M$49+(数据!W698-12)*权重!M$51              )
 )</f>
        <v>-0.51666666666666661</v>
      </c>
      <c r="X698" s="16">
        <f>IF( 数据!X698&lt;=6,(数据!X698-1)*权重!N$48,              IF(数据!X698&lt;=12, 5*权重!N$48+(数据!X698-6)*权重!N$49,                              5*权重!N$48+6*权重!N$49+(数据!X698-12)*权重!N$51              )
 )</f>
        <v>1.7999999999999998</v>
      </c>
      <c r="Y698" s="16">
        <f>IF( 数据!Y698&lt;=6,(数据!Y698-1)*权重!O$48,              IF(数据!Y698&lt;=12, 5*权重!O$48+(数据!Y698-6)*权重!O$49,                              5*权重!O$48+6*权重!O$49+(数据!Y698-12)*权重!O$51              )
 )</f>
        <v>1.5333333333333332</v>
      </c>
      <c r="Z698" s="16">
        <f>IF( 数据!Z698&lt;=6,(数据!Z698-1)*权重!P$48,              IF(数据!Z698&lt;=10, 5*权重!P$48+(数据!Z698-4)*权重!P$50,                              5*权重!P$48+4*权重!P$50+(数据!Z698-10)*权重!P$52              )  )</f>
        <v>-1.425</v>
      </c>
      <c r="AA698" s="16">
        <f>IF( 数据!AA698&lt;=6,(数据!AA698-1)*权重!Q$48,              IF(数据!AA698&lt;=12, 5*权重!Q$48+(数据!AA698-6)*权重!Q$49,                              5*权重!Q$48+6*权重!Q$49+(数据!AA698-12)*权重!Q$51              )
 )</f>
        <v>5.166666666666667</v>
      </c>
      <c r="AB698" s="16">
        <f>IF( 数据!AB698&lt;=6,(数据!AB698-1)*权重!R$48,              IF(数据!AB698&lt;=10, 5*权重!R$48+(数据!AB698-4)*权重!R$50,                              5*权重!R$48+4*权重!R$50+(数据!AB698-10)*权重!R$52              )  )</f>
        <v>59</v>
      </c>
      <c r="AC698" s="16">
        <f>IF( 数据!AC698&lt;=6,(数据!AC698-1)*权重!S$48,              IF(数据!AC698&lt;=12, 5*权重!S$48+(数据!AC698-6)*权重!S$49,                              5*权重!S$48+6*权重!S$49+(数据!AC698-12)*权重!S$51              )
 )</f>
        <v>21.55</v>
      </c>
      <c r="AD698" s="16">
        <f>IF( 数据!AD698&lt;=6,(数据!AD698-1)*权重!T$48,              IF(数据!AD698&lt;=12, 5*权重!T$48+(数据!AD698-6)*权重!T$49,                              5*权重!T$48+6*权重!T$49+(数据!AD698-12)*权重!T$51              )
 )</f>
        <v>-1.5999999999999996</v>
      </c>
      <c r="AE698" s="16">
        <f>IF( 数据!AE698&lt;=6,(数据!AE698-1)*权重!U$48,              IF(数据!AE698&lt;=10, 5*权重!U$48+(数据!AE698-4)*权重!U$50,                              5*权重!U$48+4*权重!U$50+(数据!AE698-10)*权重!U$52              )  )</f>
        <v>-1.7999999999999994</v>
      </c>
      <c r="AF698" s="16">
        <f>IF( 数据!AF698&lt;=6,(数据!AF698-1)*权重!V$48,              IF(数据!AF698&lt;=10, 5*权重!V$48+(数据!AF698-4)*权重!V$50,                              5*权重!V$48+4*权重!V$50+(数据!AF698-10)*权重!V$52              )  )</f>
        <v>7.8750000000000009</v>
      </c>
      <c r="AG698" s="16">
        <f>IF( 数据!AG698&lt;=6,(数据!AG698-1)*权重!W$48,              IF(数据!AG698&lt;=12, 5*权重!W$48+(数据!AG698-6)*权重!W$49,                              5*权重!W$48+6*权重!W$49+(数据!AG698-12)*权重!W$51              )
 )</f>
        <v>3.75</v>
      </c>
      <c r="AH698" s="16">
        <f>IF( 数据!AH698&lt;=6,(数据!AH698-1)*权重!X$48,              IF(数据!AH698&lt;=10, 5*权重!X$48+(数据!AH698-4)*权重!X$50,                              5*权重!X$48+4*权重!X$50+(数据!AH698-10)*权重!X$52              )  )</f>
        <v>0.28749999999999998</v>
      </c>
      <c r="AI698" s="16">
        <f>IF( 数据!AI698&lt;=6,(数据!AI698-1)*权重!Y$48,              IF(数据!AI698&lt;=12, 5*权重!Y$48+(数据!AI698-6)*权重!Y$49,                              5*权重!Y$48+6*权重!Y$49+(数据!AI698-12)*权重!Y$51              )
 )</f>
        <v>0</v>
      </c>
      <c r="AJ698" s="16">
        <f>IF( 数据!AJ698&lt;=6,(数据!AJ698-1)*权重!Z$48,              IF(数据!AJ698&lt;=10, 5*权重!Z$48+(数据!AJ698-4)*权重!Z$50,                              5*权重!Z$48+4*权重!Z$50+(数据!AJ698-10)*权重!Z$52              )  )</f>
        <v>10.425000000000001</v>
      </c>
      <c r="AK698" s="16">
        <f>IF( 数据!AK698&lt;=6,(数据!AK698-1)*权重!AA$48,              IF(数据!AK698&lt;=10, 5*权重!AA$48+(数据!AK698-4)*权重!AA$50,                              5*权重!AA$48+4*权重!AA$50+(数据!AK698-10)*权重!AA$52              )  )</f>
        <v>-0.75000000000000022</v>
      </c>
      <c r="AL698" s="16">
        <f>IF( 数据!AL698&lt;=6,(数据!AL698-1)*权重!AB$48,              IF(数据!AL698&lt;=12, 5*权重!AB$48+(数据!AL698-6)*权重!AB$49,                              5*权重!AB$48+6*权重!AB$49+(数据!AL698-12)*权重!AB$51              )
 )</f>
        <v>13.5</v>
      </c>
      <c r="AM698" s="16">
        <f>IF( 数据!AM698&lt;=6,(数据!AM698-1)*权重!AC$48,              IF(数据!AM698&lt;=12, 5*权重!AC$48+(数据!AM698-6)*权重!AC$49,                              5*权重!AC$48+6*权重!AC$49+(数据!AM698-12)*权重!AC$51              )
 )</f>
        <v>8.5</v>
      </c>
      <c r="AN698" s="16">
        <f>IF( 数据!AN698&lt;=6,(数据!AN698-1)*权重!AD$48,              IF(数据!AN698&lt;=12, 5*权重!AD$48+(数据!AN698-6)*权重!AD$49,                              5*权重!AD$48+6*权重!AD$49+(数据!AN698-12)*权重!AD$51              )
 )</f>
        <v>72.604166666666671</v>
      </c>
      <c r="AO698" s="16">
        <f>IF( 数据!AO698&lt;=6,(数据!AO698-1)*权重!AE$48,              IF(数据!AO698&lt;=12, 5*权重!AE$48+(数据!AO698-6)*权重!AE$49,                              5*权重!AE$48+6*权重!AE$49+(数据!AO698-12)*权重!AE$51              )
 )</f>
        <v>12.5</v>
      </c>
      <c r="AP698" s="16">
        <f>IF( 数据!AP698&lt;=6,(数据!AP698-1)*权重!AF$48,              IF(数据!AP698&lt;=12, 5*权重!AF$48+(数据!AP698-6)*权重!AF$49,                              5*权重!AF$48+6*权重!AF$49+(数据!AP698-12)*权重!AF$51              )
 )</f>
        <v>14.466666666666667</v>
      </c>
      <c r="AQ698" s="16">
        <f>IF( 数据!AQ698&lt;=6,(数据!AQ698-1)*权重!AG$48,              IF(数据!AQ698&lt;=12, 5*权重!AG$48+(数据!AQ698-6)*权重!AG$49,                              5*权重!AG$48+6*权重!AG$49+(数据!AQ698-12)*权重!AG$51              )
 )</f>
        <v>19.866666666666667</v>
      </c>
      <c r="AR698" s="16">
        <f>IF( 数据!AR698&lt;=6,(数据!AR698-1)*权重!AH$48,              IF(数据!AR698&lt;=12, 5*权重!AH$48+(数据!AR698-6)*权重!AH$49,                              5*权重!AH$48+6*权重!AH$49+(数据!AR698-12)*权重!AH$51              )
 )</f>
        <v>16.899999999999999</v>
      </c>
      <c r="AS698" s="16">
        <f>IF( 数据!AS698&lt;=6,(数据!AS698-1)*权重!AI$48,              IF(数据!AS698&lt;=12, 5*权重!AI$48+(数据!AS698-6)*权重!AI$49,                              5*权重!AI$48+6*权重!AI$49+(数据!AS698-12)*权重!AI$51              )
 )</f>
        <v>6.6500000000000012</v>
      </c>
      <c r="AT698" s="16">
        <f>IF( 数据!AT698&lt;=6,(数据!AT698-1)*权重!AJ$48,              IF(数据!AT698&lt;=12, 5*权重!AJ$48+(数据!AT698-6)*权重!AJ$49,                              5*权重!AJ$48+6*权重!AJ$49+(数据!AT698-12)*权重!AJ$51              )
 )</f>
        <v>71.875</v>
      </c>
      <c r="AU698" s="16">
        <f>IF( 数据!AU698&lt;=6,(数据!AU698-1)*权重!AK$48,              IF(数据!AU698&lt;=12, 5*权重!AK$48+(数据!AU698-6)*权重!AK$49,                              5*权重!AK$48+6*权重!AK$49+(数据!AU698-12)*权重!AK$51              )
 )</f>
        <v>14.499999999999998</v>
      </c>
      <c r="AV698" s="16">
        <f>IF( 数据!AV698&lt;=6,(数据!AV698-1)*权重!AL$48,              IF(数据!AV698&lt;=10, 5*权重!AL$48+(数据!AV698-4)*权重!AL$50,                              5*权重!AL$48+4*权重!AL$50+(数据!AV698-10)*权重!AL$52              )  )</f>
        <v>3.4</v>
      </c>
      <c r="AW698" s="16">
        <f>IF( 数据!AW698&lt;=6,(数据!AW698-1)*权重!AM$48,              IF(数据!AW698&lt;=10, 5*权重!AM$48+(数据!AW698-4)*权重!AM$50,                              5*权重!AM$48+4*权重!AM$50+(数据!AW698-10)*权重!AM$52              )  )</f>
        <v>3.8250000000000002</v>
      </c>
      <c r="AX698" s="16">
        <f>IF( 数据!AX698&lt;=6,(数据!AX698-1)*权重!AN$48,              IF(数据!AX698&lt;=10, 5*权重!AN$48+(数据!AX698-4)*权重!AN$50,                              5*权重!AN$48+4*权重!AN$50+(数据!AX698-10)*权重!AN$52              )  )</f>
        <v>25.424999999999997</v>
      </c>
      <c r="AY698" s="8">
        <v>1</v>
      </c>
      <c r="AZ698" s="8">
        <v>2</v>
      </c>
      <c r="BA698" s="8">
        <v>1</v>
      </c>
      <c r="BB698" s="8">
        <v>2</v>
      </c>
      <c r="BC698" s="8">
        <v>3</v>
      </c>
      <c r="BD698" s="8">
        <v>3</v>
      </c>
      <c r="BE698" s="8">
        <v>2</v>
      </c>
      <c r="BF698" s="8">
        <v>1</v>
      </c>
      <c r="BG698" s="8">
        <v>2</v>
      </c>
      <c r="BH698" s="8">
        <v>1</v>
      </c>
      <c r="BI698" s="8">
        <v>1</v>
      </c>
      <c r="BJ698" s="8" t="s">
        <v>26</v>
      </c>
      <c r="BK698" s="8" t="s">
        <v>20</v>
      </c>
      <c r="BL698" s="8">
        <v>17</v>
      </c>
      <c r="BM698" s="8" t="s">
        <v>26</v>
      </c>
      <c r="BN698" s="8"/>
      <c r="BO698" s="8">
        <v>14</v>
      </c>
      <c r="BP698" s="34">
        <v>46934</v>
      </c>
      <c r="BQ698" s="8" t="s">
        <v>21</v>
      </c>
      <c r="BR698" s="8" t="s">
        <v>156</v>
      </c>
    </row>
    <row r="699" spans="1:70" ht="15.5" thickBot="1" x14ac:dyDescent="0.35">
      <c r="A699" s="8" t="s">
        <v>26</v>
      </c>
      <c r="B699" s="16">
        <f t="shared" si="26"/>
        <v>401.0474999999999</v>
      </c>
      <c r="C699" s="8" t="s">
        <v>1062</v>
      </c>
      <c r="D699" s="8" t="s">
        <v>154</v>
      </c>
      <c r="E699" s="33">
        <v>1</v>
      </c>
      <c r="F699" s="8">
        <v>0</v>
      </c>
      <c r="G699" s="8" t="s">
        <v>296</v>
      </c>
      <c r="H699" s="8" t="s">
        <v>315</v>
      </c>
      <c r="I699" s="8">
        <v>21</v>
      </c>
      <c r="J699" s="8">
        <v>136</v>
      </c>
      <c r="K699" s="8">
        <v>160</v>
      </c>
      <c r="L699" s="16">
        <f>IF( 数据!L699&lt;=6,(数据!L699-1)*权重!B$48,              IF(数据!L699&lt;=12, 5*权重!B$48+(数据!L699-6)*权重!B$49,                              5*权重!B$48+6*权重!B$49+(数据!L699-12)*权重!B$51              )
 )</f>
        <v>3.9333333333333331</v>
      </c>
      <c r="M699" s="16">
        <f>IF( 数据!M699&lt;=6,(数据!M699-1)*权重!C$48,              IF(数据!M699&lt;=12, 5*权重!C$48+(数据!M699-6)*权重!C$49,                              5*权重!C$48+6*权重!C$49+(数据!M699-12)*权重!C$51              )
 )</f>
        <v>1.3</v>
      </c>
      <c r="N699" s="16">
        <f>IF( 数据!N699&lt;=6,(数据!N699-1)*权重!D$48,              IF(数据!N699&lt;=12, 5*权重!D$48+(数据!N699-6)*权重!D$49,                              5*权重!D$48+6*权重!D$49+(数据!N699-12)*权重!D$51              )
 )</f>
        <v>-1.4999999999999902E-2</v>
      </c>
      <c r="O699" s="16">
        <f>IF( 数据!O699&lt;=6,(数据!O699-1)*权重!E$48,              IF(数据!O699&lt;=12, 5*权重!E$48+(数据!O699-6)*权重!E$49,                              5*权重!E$48+6*权重!E$49+(数据!O699-12)*权重!E$51              )
 )</f>
        <v>0</v>
      </c>
      <c r="P699" s="16">
        <f>IF( 数据!P699&lt;=6,(数据!P699-1)*权重!F$48,              IF(数据!P699&lt;=12, 5*权重!F$48+(数据!P699-6)*权重!F$49,                              5*权重!F$48+6*权重!F$49+(数据!P699-12)*权重!F$51              )
 )</f>
        <v>-1.583333333333333</v>
      </c>
      <c r="Q699" s="16">
        <f>IF( 数据!Q699&lt;=6,(数据!Q699-1)*权重!G$48,              IF(数据!Q699&lt;=12, 5*权重!G$48+(数据!Q699-6)*权重!G$49,                              5*权重!G$48+6*权重!G$49+(数据!Q699-12)*权重!G$51              )
 )</f>
        <v>0</v>
      </c>
      <c r="R699" s="16">
        <f>IF( 数据!R699&lt;=6,(数据!R699-1)*权重!H$48,              IF(数据!R699&lt;=12, 5*权重!H$48+(数据!R699-6)*权重!H$49,                              5*权重!H$48+6*权重!H$49+(数据!R699-12)*权重!H$51              )
 )</f>
        <v>0</v>
      </c>
      <c r="S699" s="16">
        <f>IF( 数据!S699&lt;=6,(数据!S699-1)*权重!I$48,              IF(数据!S699&lt;=12, 5*权重!I$48+(数据!S699-6)*权重!I$49,                              5*权重!I$48+6*权重!I$49+(数据!S699-12)*权重!I$51              )
 )</f>
        <v>19.299999999999997</v>
      </c>
      <c r="T699" s="16">
        <f>IF( 数据!T699&lt;=6,(数据!T699-1)*权重!J$48,              IF(数据!T699&lt;=12, 5*权重!J$48+(数据!T699-6)*权重!J$49,                              5*权重!J$48+6*权重!J$49+(数据!T699-12)*权重!J$51              )
 )</f>
        <v>0.41666666666666652</v>
      </c>
      <c r="U699" s="16">
        <f>IF( 数据!U699&lt;=6,(数据!U699-1)*权重!K$48,              IF(数据!U699&lt;=12, 5*权重!K$48+(数据!U699-6)*权重!K$49,                              5*权重!K$48+6*权重!K$49+(数据!U699-12)*权重!K$51              )
 )</f>
        <v>0</v>
      </c>
      <c r="V699" s="16">
        <f>IF( 数据!V699&lt;=6,(数据!V699-1)*权重!L$48,              IF(数据!V699&lt;=12, 5*权重!L$48+(数据!V699-6)*权重!L$49,                              5*权重!L$48+6*权重!L$49+(数据!V699-12)*权重!L$51              )
 )</f>
        <v>6.7666666666666675</v>
      </c>
      <c r="W699" s="16">
        <f>IF( 数据!W699&lt;=6,(数据!W699-1)*权重!M$48,              IF(数据!W699&lt;=12, 5*权重!M$48+(数据!W699-6)*权重!M$49,                              5*权重!M$48+6*权重!M$49+(数据!W699-12)*权重!M$51              )
 )</f>
        <v>2.0333333333333332</v>
      </c>
      <c r="X699" s="16">
        <f>IF( 数据!X699&lt;=6,(数据!X699-1)*权重!N$48,              IF(数据!X699&lt;=12, 5*权重!N$48+(数据!X699-6)*权重!N$49,                              5*权重!N$48+6*权重!N$49+(数据!X699-12)*权重!N$51              )
 )</f>
        <v>1.8833333333333333</v>
      </c>
      <c r="Y699" s="16">
        <f>IF( 数据!Y699&lt;=6,(数据!Y699-1)*权重!O$48,              IF(数据!Y699&lt;=12, 5*权重!O$48+(数据!Y699-6)*权重!O$49,                              5*权重!O$48+6*权重!O$49+(数据!Y699-12)*权重!O$51              )
 )</f>
        <v>1.7</v>
      </c>
      <c r="Z699" s="16">
        <f>IF( 数据!Z699&lt;=6,(数据!Z699-1)*权重!P$48,              IF(数据!Z699&lt;=10, 5*权重!P$48+(数据!Z699-4)*权重!P$50,                              5*权重!P$48+4*权重!P$50+(数据!Z699-10)*权重!P$52              )  )</f>
        <v>-0.37500000000000022</v>
      </c>
      <c r="AA699" s="16">
        <f>IF( 数据!AA699&lt;=6,(数据!AA699-1)*权重!Q$48,              IF(数据!AA699&lt;=12, 5*权重!Q$48+(数据!AA699-6)*权重!Q$49,                              5*权重!Q$48+6*权重!Q$49+(数据!AA699-12)*权重!Q$51              )
 )</f>
        <v>5.3666666666666663</v>
      </c>
      <c r="AB699" s="16">
        <f>IF( 数据!AB699&lt;=6,(数据!AB699-1)*权重!R$48,              IF(数据!AB699&lt;=10, 5*权重!R$48+(数据!AB699-4)*权重!R$50,                              5*权重!R$48+4*权重!R$50+(数据!AB699-10)*权重!R$52              )  )</f>
        <v>54.5</v>
      </c>
      <c r="AC699" s="16">
        <f>IF( 数据!AC699&lt;=6,(数据!AC699-1)*权重!S$48,              IF(数据!AC699&lt;=12, 5*权重!S$48+(数据!AC699-6)*权重!S$49,                              5*权重!S$48+6*权重!S$49+(数据!AC699-12)*权重!S$51              )
 )</f>
        <v>18</v>
      </c>
      <c r="AD699" s="16">
        <f>IF( 数据!AD699&lt;=6,(数据!AD699-1)*权重!T$48,              IF(数据!AD699&lt;=12, 5*权重!T$48+(数据!AD699-6)*权重!T$49,                              5*权重!T$48+6*权重!T$49+(数据!AD699-12)*权重!T$51              )
 )</f>
        <v>-1.5999999999999996</v>
      </c>
      <c r="AE699" s="16">
        <f>IF( 数据!AE699&lt;=6,(数据!AE699-1)*权重!U$48,              IF(数据!AE699&lt;=10, 5*权重!U$48+(数据!AE699-4)*权重!U$50,                              5*权重!U$48+4*权重!U$50+(数据!AE699-10)*权重!U$52              )  )</f>
        <v>-2.4499999999999993</v>
      </c>
      <c r="AF699" s="16">
        <f>IF( 数据!AF699&lt;=6,(数据!AF699-1)*权重!V$48,              IF(数据!AF699&lt;=10, 5*权重!V$48+(数据!AF699-4)*权重!V$50,                              5*权重!V$48+4*权重!V$50+(数据!AF699-10)*权重!V$52              )  )</f>
        <v>6.3000000000000007</v>
      </c>
      <c r="AG699" s="16">
        <f>IF( 数据!AG699&lt;=6,(数据!AG699-1)*权重!W$48,              IF(数据!AG699&lt;=12, 5*权重!W$48+(数据!AG699-6)*权重!W$49,                              5*权重!W$48+6*权重!W$49+(数据!AG699-12)*权重!W$51              )
 )</f>
        <v>3.3</v>
      </c>
      <c r="AH699" s="16">
        <f>IF( 数据!AH699&lt;=6,(数据!AH699-1)*权重!X$48,              IF(数据!AH699&lt;=10, 5*权重!X$48+(数据!AH699-4)*权重!X$50,                              5*权重!X$48+4*权重!X$50+(数据!AH699-10)*权重!X$52              )  )</f>
        <v>-0.38750000000000001</v>
      </c>
      <c r="AI699" s="16">
        <f>IF( 数据!AI699&lt;=6,(数据!AI699-1)*权重!Y$48,              IF(数据!AI699&lt;=12, 5*权重!Y$48+(数据!AI699-6)*权重!Y$49,                              5*权重!Y$48+6*权重!Y$49+(数据!AI699-12)*权重!Y$51              )
 )</f>
        <v>0</v>
      </c>
      <c r="AJ699" s="16">
        <f>IF( 数据!AJ699&lt;=6,(数据!AJ699-1)*权重!Z$48,              IF(数据!AJ699&lt;=10, 5*权重!Z$48+(数据!AJ699-4)*权重!Z$50,                              5*权重!Z$48+4*权重!Z$50+(数据!AJ699-10)*权重!Z$52              )  )</f>
        <v>8.0750000000000011</v>
      </c>
      <c r="AK699" s="16">
        <f>IF( 数据!AK699&lt;=6,(数据!AK699-1)*权重!AA$48,              IF(数据!AK699&lt;=10, 5*权重!AA$48+(数据!AK699-4)*权重!AA$50,                              5*权重!AA$48+4*权重!AA$50+(数据!AK699-10)*权重!AA$52              )  )</f>
        <v>-1.4500000000000002</v>
      </c>
      <c r="AL699" s="16">
        <f>IF( 数据!AL699&lt;=6,(数据!AL699-1)*权重!AB$48,              IF(数据!AL699&lt;=12, 5*权重!AB$48+(数据!AL699-6)*权重!AB$49,                              5*权重!AB$48+6*权重!AB$49+(数据!AL699-12)*权重!AB$51              )
 )</f>
        <v>12.6</v>
      </c>
      <c r="AM699" s="16">
        <f>IF( 数据!AM699&lt;=6,(数据!AM699-1)*权重!AC$48,              IF(数据!AM699&lt;=12, 5*权重!AC$48+(数据!AM699-6)*权重!AC$49,                              5*权重!AC$48+6*权重!AC$49+(数据!AM699-12)*权重!AC$51              )
 )</f>
        <v>8.8666666666666671</v>
      </c>
      <c r="AN699" s="16">
        <f>IF( 数据!AN699&lt;=6,(数据!AN699-1)*权重!AD$48,              IF(数据!AN699&lt;=12, 5*权重!AD$48+(数据!AN699-6)*权重!AD$49,                              5*权重!AD$48+6*权重!AD$49+(数据!AN699-12)*权重!AD$51              )
 )</f>
        <v>77.333333333333329</v>
      </c>
      <c r="AO699" s="16">
        <f>IF( 数据!AO699&lt;=6,(数据!AO699-1)*权重!AE$48,              IF(数据!AO699&lt;=12, 5*权重!AE$48+(数据!AO699-6)*权重!AE$49,                              5*权重!AE$48+6*权重!AE$49+(数据!AO699-12)*权重!AE$51              )
 )</f>
        <v>15.1</v>
      </c>
      <c r="AP699" s="16">
        <f>IF( 数据!AP699&lt;=6,(数据!AP699-1)*权重!AF$48,              IF(数据!AP699&lt;=12, 5*权重!AF$48+(数据!AP699-6)*权重!AF$49,                              5*权重!AF$48+6*权重!AF$49+(数据!AP699-12)*权重!AF$51              )
 )</f>
        <v>17.366666666666667</v>
      </c>
      <c r="AQ699" s="16">
        <f>IF( 数据!AQ699&lt;=6,(数据!AQ699-1)*权重!AG$48,              IF(数据!AQ699&lt;=12, 5*权重!AG$48+(数据!AQ699-6)*权重!AG$49,                              5*权重!AG$48+6*权重!AG$49+(数据!AQ699-12)*权重!AG$51              )
 )</f>
        <v>18.316666666666666</v>
      </c>
      <c r="AR699" s="16">
        <f>IF( 数据!AR699&lt;=6,(数据!AR699-1)*权重!AH$48,              IF(数据!AR699&lt;=12, 5*权重!AH$48+(数据!AR699-6)*权重!AH$49,                              5*权重!AH$48+6*权重!AH$49+(数据!AR699-12)*权重!AH$51              )
 )</f>
        <v>13.399999999999999</v>
      </c>
      <c r="AS699" s="16">
        <f>IF( 数据!AS699&lt;=6,(数据!AS699-1)*权重!AI$48,              IF(数据!AS699&lt;=12, 5*权重!AI$48+(数据!AS699-6)*权重!AI$49,                              5*权重!AI$48+6*权重!AI$49+(数据!AS699-12)*权重!AI$51              )
 )</f>
        <v>5.7000000000000011</v>
      </c>
      <c r="AT699" s="16">
        <f>IF( 数据!AT699&lt;=6,(数据!AT699-1)*权重!AJ$48,              IF(数据!AT699&lt;=12, 5*权重!AJ$48+(数据!AT699-6)*权重!AJ$49,                              5*权重!AJ$48+6*权重!AJ$49+(数据!AT699-12)*权重!AJ$51              )
 )</f>
        <v>76.75</v>
      </c>
      <c r="AU699" s="16">
        <f>IF( 数据!AU699&lt;=6,(数据!AU699-1)*权重!AK$48,              IF(数据!AU699&lt;=12, 5*权重!AK$48+(数据!AU699-6)*权重!AK$49,                              5*权重!AK$48+6*权重!AK$49+(数据!AU699-12)*权重!AK$51              )
 )</f>
        <v>4.7</v>
      </c>
      <c r="AV699" s="16">
        <f>IF( 数据!AV699&lt;=6,(数据!AV699-1)*权重!AL$48,              IF(数据!AV699&lt;=10, 5*权重!AL$48+(数据!AV699-4)*权重!AL$50,                              5*权重!AL$48+4*权重!AL$50+(数据!AV699-10)*权重!AL$52              )  )</f>
        <v>2.5499999999999998</v>
      </c>
      <c r="AW699" s="16">
        <f>IF( 数据!AW699&lt;=6,(数据!AW699-1)*权重!AM$48,              IF(数据!AW699&lt;=10, 5*权重!AM$48+(数据!AW699-4)*权重!AM$50,                              5*权重!AM$48+4*权重!AM$50+(数据!AW699-10)*权重!AM$52              )  )</f>
        <v>2.95</v>
      </c>
      <c r="AX699" s="16">
        <f>IF( 数据!AX699&lt;=6,(数据!AX699-1)*权重!AN$48,              IF(数据!AX699&lt;=10, 5*权重!AN$48+(数据!AX699-4)*权重!AN$50,                              5*权重!AN$48+4*权重!AN$50+(数据!AX699-10)*权重!AN$52              )  )</f>
        <v>20.399999999999999</v>
      </c>
      <c r="AY699" s="8">
        <v>2</v>
      </c>
      <c r="AZ699" s="8">
        <v>2</v>
      </c>
      <c r="BA699" s="8">
        <v>4</v>
      </c>
      <c r="BB699" s="8">
        <v>3</v>
      </c>
      <c r="BC699" s="8">
        <v>2</v>
      </c>
      <c r="BD699" s="8">
        <v>1</v>
      </c>
      <c r="BE699" s="8">
        <v>3</v>
      </c>
      <c r="BF699" s="8">
        <v>1</v>
      </c>
      <c r="BG699" s="8">
        <v>1</v>
      </c>
      <c r="BH699" s="8">
        <v>1</v>
      </c>
      <c r="BI699" s="8">
        <v>4</v>
      </c>
      <c r="BJ699" s="8" t="s">
        <v>26</v>
      </c>
      <c r="BK699" s="8" t="s">
        <v>20</v>
      </c>
      <c r="BL699" s="8">
        <v>10</v>
      </c>
      <c r="BM699" s="8" t="s">
        <v>26</v>
      </c>
      <c r="BN699" s="8"/>
      <c r="BO699" s="8" t="s">
        <v>26</v>
      </c>
      <c r="BP699" s="34">
        <v>47664</v>
      </c>
      <c r="BQ699" s="8" t="s">
        <v>21</v>
      </c>
      <c r="BR699" s="8" t="s">
        <v>156</v>
      </c>
    </row>
    <row r="700" spans="1:70" ht="15.5" thickBot="1" x14ac:dyDescent="0.35">
      <c r="A700" s="8" t="s">
        <v>26</v>
      </c>
      <c r="B700" s="16">
        <f t="shared" si="26"/>
        <v>442.48249999999996</v>
      </c>
      <c r="C700" s="8" t="s">
        <v>1063</v>
      </c>
      <c r="D700" s="8" t="s">
        <v>154</v>
      </c>
      <c r="E700" s="33">
        <v>1</v>
      </c>
      <c r="F700" s="8">
        <v>0</v>
      </c>
      <c r="G700" s="8" t="s">
        <v>20</v>
      </c>
      <c r="H700" s="8" t="s">
        <v>138</v>
      </c>
      <c r="I700" s="8">
        <v>22</v>
      </c>
      <c r="J700" s="8">
        <v>145</v>
      </c>
      <c r="K700" s="8">
        <v>160</v>
      </c>
      <c r="L700" s="16">
        <f>IF( 数据!L700&lt;=6,(数据!L700-1)*权重!B$48,              IF(数据!L700&lt;=12, 5*权重!B$48+(数据!L700-6)*权重!B$49,                              5*权重!B$48+6*权重!B$49+(数据!L700-12)*权重!B$51              )
 )</f>
        <v>3.0833333333333335</v>
      </c>
      <c r="M700" s="16">
        <f>IF( 数据!M700&lt;=6,(数据!M700-1)*权重!C$48,              IF(数据!M700&lt;=12, 5*权重!C$48+(数据!M700-6)*权重!C$49,                              5*权重!C$48+6*权重!C$49+(数据!M700-12)*权重!C$51              )
 )</f>
        <v>1.3</v>
      </c>
      <c r="N700" s="16">
        <f>IF( 数据!N700&lt;=6,(数据!N700-1)*权重!D$48,              IF(数据!N700&lt;=12, 5*权重!D$48+(数据!N700-6)*权重!D$49,                              5*权重!D$48+6*权重!D$49+(数据!N700-12)*权重!D$51              )
 )</f>
        <v>0.52833333333333332</v>
      </c>
      <c r="O700" s="16">
        <f>IF( 数据!O700&lt;=6,(数据!O700-1)*权重!E$48,              IF(数据!O700&lt;=12, 5*权重!E$48+(数据!O700-6)*权重!E$49,                              5*权重!E$48+6*权重!E$49+(数据!O700-12)*权重!E$51              )
 )</f>
        <v>0</v>
      </c>
      <c r="P700" s="16">
        <f>IF( 数据!P700&lt;=6,(数据!P700-1)*权重!F$48,              IF(数据!P700&lt;=12, 5*权重!F$48+(数据!P700-6)*权重!F$49,                              5*权重!F$48+6*权重!F$49+(数据!P700-12)*权重!F$51              )
 )</f>
        <v>-3.1166666666666663</v>
      </c>
      <c r="Q700" s="16">
        <f>IF( 数据!Q700&lt;=6,(数据!Q700-1)*权重!G$48,              IF(数据!Q700&lt;=12, 5*权重!G$48+(数据!Q700-6)*权重!G$49,                              5*权重!G$48+6*权重!G$49+(数据!Q700-12)*权重!G$51              )
 )</f>
        <v>0</v>
      </c>
      <c r="R700" s="16">
        <f>IF( 数据!R700&lt;=6,(数据!R700-1)*权重!H$48,              IF(数据!R700&lt;=12, 5*权重!H$48+(数据!R700-6)*权重!H$49,                              5*权重!H$48+6*权重!H$49+(数据!R700-12)*权重!H$51              )
 )</f>
        <v>0</v>
      </c>
      <c r="S700" s="16">
        <f>IF( 数据!S700&lt;=6,(数据!S700-1)*权重!I$48,              IF(数据!S700&lt;=12, 5*权重!I$48+(数据!S700-6)*权重!I$49,                              5*权重!I$48+6*权重!I$49+(数据!S700-12)*权重!I$51              )
 )</f>
        <v>16.566666666666666</v>
      </c>
      <c r="T700" s="16">
        <f>IF( 数据!T700&lt;=6,(数据!T700-1)*权重!J$48,              IF(数据!T700&lt;=12, 5*权重!J$48+(数据!T700-6)*权重!J$49,                              5*权重!J$48+6*权重!J$49+(数据!T700-12)*权重!J$51              )
 )</f>
        <v>2.2666666666666666</v>
      </c>
      <c r="U700" s="16">
        <f>IF( 数据!U700&lt;=6,(数据!U700-1)*权重!K$48,              IF(数据!U700&lt;=12, 5*权重!K$48+(数据!U700-6)*权重!K$49,                              5*权重!K$48+6*权重!K$49+(数据!U700-12)*权重!K$51              )
 )</f>
        <v>0</v>
      </c>
      <c r="V700" s="16">
        <f>IF( 数据!V700&lt;=6,(数据!V700-1)*权重!L$48,              IF(数据!V700&lt;=12, 5*权重!L$48+(数据!V700-6)*权重!L$49,                              5*权重!L$48+6*权重!L$49+(数据!V700-12)*权重!L$51              )
 )</f>
        <v>8.8333333333333339</v>
      </c>
      <c r="W700" s="16">
        <f>IF( 数据!W700&lt;=6,(数据!W700-1)*权重!M$48,              IF(数据!W700&lt;=12, 5*权重!M$48+(数据!W700-6)*权重!M$49,                              5*权重!M$48+6*权重!M$49+(数据!W700-12)*权重!M$51              )
 )</f>
        <v>-0.5</v>
      </c>
      <c r="X700" s="16">
        <f>IF( 数据!X700&lt;=6,(数据!X700-1)*权重!N$48,              IF(数据!X700&lt;=12, 5*权重!N$48+(数据!X700-6)*权重!N$49,                              5*权重!N$48+6*权重!N$49+(数据!X700-12)*权重!N$51              )
 )</f>
        <v>2.2666666666666666</v>
      </c>
      <c r="Y700" s="16">
        <f>IF( 数据!Y700&lt;=6,(数据!Y700-1)*权重!O$48,              IF(数据!Y700&lt;=12, 5*权重!O$48+(数据!Y700-6)*权重!O$49,                              5*权重!O$48+6*权重!O$49+(数据!Y700-12)*权重!O$51              )
 )</f>
        <v>1.7</v>
      </c>
      <c r="Z700" s="16">
        <f>IF( 数据!Z700&lt;=6,(数据!Z700-1)*权重!P$48,              IF(数据!Z700&lt;=10, 5*权重!P$48+(数据!Z700-4)*权重!P$50,                              5*权重!P$48+4*权重!P$50+(数据!Z700-10)*权重!P$52              )  )</f>
        <v>-1.0750000000000002</v>
      </c>
      <c r="AA700" s="16">
        <f>IF( 数据!AA700&lt;=6,(数据!AA700-1)*权重!Q$48,              IF(数据!AA700&lt;=12, 5*权重!Q$48+(数据!AA700-6)*权重!Q$49,                              5*权重!Q$48+6*权重!Q$49+(数据!AA700-12)*权重!Q$51              )
 )</f>
        <v>6.2333333333333325</v>
      </c>
      <c r="AB700" s="16">
        <f>IF( 数据!AB700&lt;=6,(数据!AB700-1)*权重!R$48,              IF(数据!AB700&lt;=10, 5*权重!R$48+(数据!AB700-4)*权重!R$50,                              5*权重!R$48+4*权重!R$50+(数据!AB700-10)*权重!R$52              )  )</f>
        <v>57.5</v>
      </c>
      <c r="AC700" s="16">
        <f>IF( 数据!AC700&lt;=6,(数据!AC700-1)*权重!S$48,              IF(数据!AC700&lt;=12, 5*权重!S$48+(数据!AC700-6)*权重!S$49,                              5*权重!S$48+6*权重!S$49+(数据!AC700-12)*权重!S$51              )
 )</f>
        <v>18.75</v>
      </c>
      <c r="AD700" s="16">
        <f>IF( 数据!AD700&lt;=6,(数据!AD700-1)*权重!T$48,              IF(数据!AD700&lt;=12, 5*权重!T$48+(数据!AD700-6)*权重!T$49,                              5*权重!T$48+6*权重!T$49+(数据!AD700-12)*权重!T$51              )
 )</f>
        <v>-0.83333333333333304</v>
      </c>
      <c r="AE700" s="16">
        <f>IF( 数据!AE700&lt;=6,(数据!AE700-1)*权重!U$48,              IF(数据!AE700&lt;=10, 5*权重!U$48+(数据!AE700-4)*权重!U$50,                              5*权重!U$48+4*权重!U$50+(数据!AE700-10)*权重!U$52              )  )</f>
        <v>-2.5999999999999996</v>
      </c>
      <c r="AF700" s="16">
        <f>IF( 数据!AF700&lt;=6,(数据!AF700-1)*权重!V$48,              IF(数据!AF700&lt;=10, 5*权重!V$48+(数据!AF700-4)*权重!V$50,                              5*权重!V$48+4*权重!V$50+(数据!AF700-10)*权重!V$52              )  )</f>
        <v>6.8250000000000011</v>
      </c>
      <c r="AG700" s="16">
        <f>IF( 数据!AG700&lt;=6,(数据!AG700-1)*权重!W$48,              IF(数据!AG700&lt;=12, 5*权重!W$48+(数据!AG700-6)*权重!W$49,                              5*权重!W$48+6*权重!W$49+(数据!AG700-12)*权重!W$51              )
 )</f>
        <v>3.75</v>
      </c>
      <c r="AH700" s="16">
        <f>IF( 数据!AH700&lt;=6,(数据!AH700-1)*权重!X$48,              IF(数据!AH700&lt;=10, 5*权重!X$48+(数据!AH700-4)*权重!X$50,                              5*权重!X$48+4*权重!X$50+(数据!AH700-10)*权重!X$52              )  )</f>
        <v>-0.16249999999999998</v>
      </c>
      <c r="AI700" s="16">
        <f>IF( 数据!AI700&lt;=6,(数据!AI700-1)*权重!Y$48,              IF(数据!AI700&lt;=12, 5*权重!Y$48+(数据!AI700-6)*权重!Y$49,                              5*权重!Y$48+6*权重!Y$49+(数据!AI700-12)*权重!Y$51              )
 )</f>
        <v>0.53333333333333333</v>
      </c>
      <c r="AJ700" s="16">
        <f>IF( 数据!AJ700&lt;=6,(数据!AJ700-1)*权重!Z$48,              IF(数据!AJ700&lt;=10, 5*权重!Z$48+(数据!AJ700-4)*权重!Z$50,                              5*权重!Z$48+4*权重!Z$50+(数据!AJ700-10)*权重!Z$52              )  )</f>
        <v>10.425000000000001</v>
      </c>
      <c r="AK700" s="16">
        <f>IF( 数据!AK700&lt;=6,(数据!AK700-1)*权重!AA$48,              IF(数据!AK700&lt;=10, 5*权重!AA$48+(数据!AK700-4)*权重!AA$50,                              5*权重!AA$48+4*权重!AA$50+(数据!AK700-10)*权重!AA$52              )  )</f>
        <v>-1.2750000000000001</v>
      </c>
      <c r="AL700" s="16">
        <f>IF( 数据!AL700&lt;=6,(数据!AL700-1)*权重!AB$48,              IF(数据!AL700&lt;=12, 5*权重!AB$48+(数据!AL700-6)*权重!AB$49,                              5*权重!AB$48+6*权重!AB$49+(数据!AL700-12)*权重!AB$51              )
 )</f>
        <v>13.5</v>
      </c>
      <c r="AM700" s="16">
        <f>IF( 数据!AM700&lt;=6,(数据!AM700-1)*权重!AC$48,              IF(数据!AM700&lt;=12, 5*权重!AC$48+(数据!AM700-6)*权重!AC$49,                              5*权重!AC$48+6*权重!AC$49+(数据!AM700-12)*权重!AC$51              )
 )</f>
        <v>8.5</v>
      </c>
      <c r="AN700" s="16">
        <f>IF( 数据!AN700&lt;=6,(数据!AN700-1)*权重!AD$48,              IF(数据!AN700&lt;=12, 5*权重!AD$48+(数据!AN700-6)*权重!AD$49,                              5*权重!AD$48+6*权重!AD$49+(数据!AN700-12)*权重!AD$51              )
 )</f>
        <v>86.791666666666657</v>
      </c>
      <c r="AO700" s="16">
        <f>IF( 数据!AO700&lt;=6,(数据!AO700-1)*权重!AE$48,              IF(数据!AO700&lt;=12, 5*权重!AE$48+(数据!AO700-6)*权重!AE$49,                              5*权重!AE$48+6*权重!AE$49+(数据!AO700-12)*权重!AE$51              )
 )</f>
        <v>15.1</v>
      </c>
      <c r="AP700" s="16">
        <f>IF( 数据!AP700&lt;=6,(数据!AP700-1)*权重!AF$48,              IF(数据!AP700&lt;=12, 5*权重!AF$48+(数据!AP700-6)*权重!AF$49,                              5*权重!AF$48+6*权重!AF$49+(数据!AP700-12)*权重!AF$51              )
 )</f>
        <v>17.366666666666667</v>
      </c>
      <c r="AQ700" s="16">
        <f>IF( 数据!AQ700&lt;=6,(数据!AQ700-1)*权重!AG$48,              IF(数据!AQ700&lt;=12, 5*权重!AG$48+(数据!AQ700-6)*权重!AG$49,                              5*权重!AG$48+6*权重!AG$49+(数据!AQ700-12)*权重!AG$51              )
 )</f>
        <v>19.350000000000001</v>
      </c>
      <c r="AR700" s="16">
        <f>IF( 数据!AR700&lt;=6,(数据!AR700-1)*权重!AH$48,              IF(数据!AR700&lt;=12, 5*权重!AH$48+(数据!AR700-6)*权重!AH$49,                              5*权重!AH$48+6*权重!AH$49+(数据!AR700-12)*权重!AH$51              )
 )</f>
        <v>11.716666666666665</v>
      </c>
      <c r="AS700" s="16">
        <f>IF( 数据!AS700&lt;=6,(数据!AS700-1)*权重!AI$48,              IF(数据!AS700&lt;=12, 5*权重!AI$48+(数据!AS700-6)*权重!AI$49,                              5*权重!AI$48+6*权重!AI$49+(数据!AS700-12)*权重!AI$51              )
 )</f>
        <v>3.1333333333333337</v>
      </c>
      <c r="AT700" s="16">
        <f>IF( 数据!AT700&lt;=6,(数据!AT700-1)*权重!AJ$48,              IF(数据!AT700&lt;=12, 5*权重!AJ$48+(数据!AT700-6)*权重!AJ$49,                              5*权重!AJ$48+6*权重!AJ$49+(数据!AT700-12)*权重!AJ$51              )
 )</f>
        <v>91.375</v>
      </c>
      <c r="AU700" s="16">
        <f>IF( 数据!AU700&lt;=6,(数据!AU700-1)*权重!AK$48,              IF(数据!AU700&lt;=12, 5*权重!AK$48+(数据!AU700-6)*权重!AK$49,                              5*权重!AK$48+6*权重!AK$49+(数据!AU700-12)*权重!AK$51              )
 )</f>
        <v>15.399999999999999</v>
      </c>
      <c r="AV700" s="16">
        <f>IF( 数据!AV700&lt;=6,(数据!AV700-1)*权重!AL$48,              IF(数据!AV700&lt;=10, 5*权重!AL$48+(数据!AV700-4)*权重!AL$50,                              5*权重!AL$48+4*权重!AL$50+(数据!AV700-10)*权重!AL$52              )  )</f>
        <v>2.9749999999999996</v>
      </c>
      <c r="AW700" s="16">
        <f>IF( 数据!AW700&lt;=6,(数据!AW700-1)*权重!AM$48,              IF(数据!AW700&lt;=10, 5*权重!AM$48+(数据!AW700-4)*权重!AM$50,                              5*权重!AM$48+4*权重!AM$50+(数据!AW700-10)*权重!AM$52              )  )</f>
        <v>4.2</v>
      </c>
      <c r="AX700" s="16">
        <f>IF( 数据!AX700&lt;=6,(数据!AX700-1)*权重!AN$48,              IF(数据!AX700&lt;=10, 5*权重!AN$48+(数据!AX700-4)*权重!AN$50,                              5*权重!AN$48+4*权重!AN$50+(数据!AX700-10)*权重!AN$52              )  )</f>
        <v>22.074999999999999</v>
      </c>
      <c r="AY700" s="8">
        <v>1</v>
      </c>
      <c r="AZ700" s="8">
        <v>3</v>
      </c>
      <c r="BA700" s="8">
        <v>3</v>
      </c>
      <c r="BB700" s="8">
        <v>2</v>
      </c>
      <c r="BC700" s="8">
        <v>3</v>
      </c>
      <c r="BD700" s="8">
        <v>1</v>
      </c>
      <c r="BE700" s="8">
        <v>3</v>
      </c>
      <c r="BF700" s="8">
        <v>3</v>
      </c>
      <c r="BG700" s="8">
        <v>1</v>
      </c>
      <c r="BH700" s="8">
        <v>1</v>
      </c>
      <c r="BI700" s="8">
        <v>1</v>
      </c>
      <c r="BJ700" s="8" t="s">
        <v>26</v>
      </c>
      <c r="BK700" s="8" t="s">
        <v>20</v>
      </c>
      <c r="BL700" s="8">
        <v>18</v>
      </c>
      <c r="BM700" s="8" t="s">
        <v>26</v>
      </c>
      <c r="BN700" s="8"/>
      <c r="BO700" s="8">
        <v>20</v>
      </c>
      <c r="BP700" s="34">
        <v>47299</v>
      </c>
      <c r="BQ700" s="8" t="s">
        <v>21</v>
      </c>
      <c r="BR700" s="8" t="s">
        <v>156</v>
      </c>
    </row>
    <row r="701" spans="1:70" ht="15.5" thickBot="1" x14ac:dyDescent="0.35">
      <c r="A701" s="8" t="s">
        <v>26</v>
      </c>
      <c r="B701" s="16">
        <f t="shared" si="26"/>
        <v>443.10166666666669</v>
      </c>
      <c r="C701" s="8" t="s">
        <v>1064</v>
      </c>
      <c r="D701" s="8" t="s">
        <v>154</v>
      </c>
      <c r="E701" s="33">
        <v>1</v>
      </c>
      <c r="F701" s="8">
        <v>0</v>
      </c>
      <c r="G701" s="8" t="s">
        <v>20</v>
      </c>
      <c r="H701" s="8" t="s">
        <v>138</v>
      </c>
      <c r="I701" s="8">
        <v>23</v>
      </c>
      <c r="J701" s="8">
        <v>150</v>
      </c>
      <c r="K701" s="8">
        <v>160</v>
      </c>
      <c r="L701" s="16">
        <f>IF( 数据!L701&lt;=6,(数据!L701-1)*权重!B$48,              IF(数据!L701&lt;=12, 5*权重!B$48+(数据!L701-6)*权重!B$49,                              5*权重!B$48+6*权重!B$49+(数据!L701-12)*权重!B$51              )
 )</f>
        <v>3.1666666666666665</v>
      </c>
      <c r="M701" s="16">
        <f>IF( 数据!M701&lt;=6,(数据!M701-1)*权重!C$48,              IF(数据!M701&lt;=12, 5*权重!C$48+(数据!M701-6)*权重!C$49,                              5*权重!C$48+6*权重!C$49+(数据!M701-12)*权重!C$51              )
 )</f>
        <v>1.7</v>
      </c>
      <c r="N701" s="16">
        <f>IF( 数据!N701&lt;=6,(数据!N701-1)*权重!D$48,              IF(数据!N701&lt;=12, 5*权重!D$48+(数据!N701-6)*权重!D$49,                              5*权重!D$48+6*权重!D$49+(数据!N701-12)*权重!D$51              )
 )</f>
        <v>0.52833333333333332</v>
      </c>
      <c r="O701" s="16">
        <f>IF( 数据!O701&lt;=6,(数据!O701-1)*权重!E$48,              IF(数据!O701&lt;=12, 5*权重!E$48+(数据!O701-6)*权重!E$49,                              5*权重!E$48+6*权重!E$49+(数据!O701-12)*权重!E$51              )
 )</f>
        <v>0</v>
      </c>
      <c r="P701" s="16">
        <f>IF( 数据!P701&lt;=6,(数据!P701-1)*权重!F$48,              IF(数据!P701&lt;=12, 5*权重!F$48+(数据!P701-6)*权重!F$49,                              5*权重!F$48+6*权重!F$49+(数据!P701-12)*权重!F$51              )
 )</f>
        <v>-3.4999999999999996</v>
      </c>
      <c r="Q701" s="16">
        <f>IF( 数据!Q701&lt;=6,(数据!Q701-1)*权重!G$48,              IF(数据!Q701&lt;=12, 5*权重!G$48+(数据!Q701-6)*权重!G$49,                              5*权重!G$48+6*权重!G$49+(数据!Q701-12)*权重!G$51              )
 )</f>
        <v>0</v>
      </c>
      <c r="R701" s="16">
        <f>IF( 数据!R701&lt;=6,(数据!R701-1)*权重!H$48,              IF(数据!R701&lt;=12, 5*权重!H$48+(数据!R701-6)*权重!H$49,                              5*权重!H$48+6*权重!H$49+(数据!R701-12)*权重!H$51              )
 )</f>
        <v>0</v>
      </c>
      <c r="S701" s="16">
        <f>IF( 数据!S701&lt;=6,(数据!S701-1)*权重!I$48,              IF(数据!S701&lt;=12, 5*权重!I$48+(数据!S701-6)*权重!I$49,                              5*权重!I$48+6*权重!I$49+(数据!S701-12)*权重!I$51              )
 )</f>
        <v>16.566666666666666</v>
      </c>
      <c r="T701" s="16">
        <f>IF( 数据!T701&lt;=6,(数据!T701-1)*权重!J$48,              IF(数据!T701&lt;=12, 5*权重!J$48+(数据!T701-6)*权重!J$49,                              5*权重!J$48+6*权重!J$49+(数据!T701-12)*权重!J$51              )
 )</f>
        <v>2.2666666666666666</v>
      </c>
      <c r="U701" s="16">
        <f>IF( 数据!U701&lt;=6,(数据!U701-1)*权重!K$48,              IF(数据!U701&lt;=12, 5*权重!K$48+(数据!U701-6)*权重!K$49,                              5*权重!K$48+6*权重!K$49+(数据!U701-12)*权重!K$51              )
 )</f>
        <v>0</v>
      </c>
      <c r="V701" s="16">
        <f>IF( 数据!V701&lt;=6,(数据!V701-1)*权重!L$48,              IF(数据!V701&lt;=12, 5*权重!L$48+(数据!V701-6)*权重!L$49,                              5*权重!L$48+6*权重!L$49+(数据!V701-12)*权重!L$51              )
 )</f>
        <v>7.5000000000000009</v>
      </c>
      <c r="W701" s="16">
        <f>IF( 数据!W701&lt;=6,(数据!W701-1)*权重!M$48,              IF(数据!W701&lt;=12, 5*权重!M$48+(数据!W701-6)*权重!M$49,                              5*权重!M$48+6*权重!M$49+(数据!W701-12)*权重!M$51              )
 )</f>
        <v>-0.51666666666666661</v>
      </c>
      <c r="X701" s="16">
        <f>IF( 数据!X701&lt;=6,(数据!X701-1)*权重!N$48,              IF(数据!X701&lt;=12, 5*权重!N$48+(数据!X701-6)*权重!N$49,                              5*权重!N$48+6*权重!N$49+(数据!X701-12)*权重!N$51              )
 )</f>
        <v>1.9666666666666666</v>
      </c>
      <c r="Y701" s="16">
        <f>IF( 数据!Y701&lt;=6,(数据!Y701-1)*权重!O$48,              IF(数据!Y701&lt;=12, 5*权重!O$48+(数据!Y701-6)*权重!O$49,                              5*权重!O$48+6*权重!O$49+(数据!Y701-12)*权重!O$51              )
 )</f>
        <v>2.5333333333333332</v>
      </c>
      <c r="Z701" s="16">
        <f>IF( 数据!Z701&lt;=6,(数据!Z701-1)*权重!P$48,              IF(数据!Z701&lt;=10, 5*权重!P$48+(数据!Z701-4)*权重!P$50,                              5*权重!P$48+4*权重!P$50+(数据!Z701-10)*权重!P$52              )  )</f>
        <v>-0.90000000000000013</v>
      </c>
      <c r="AA701" s="16">
        <f>IF( 数据!AA701&lt;=6,(数据!AA701-1)*权重!Q$48,              IF(数据!AA701&lt;=12, 5*权重!Q$48+(数据!AA701-6)*权重!Q$49,                              5*权重!Q$48+6*权重!Q$49+(数据!AA701-12)*权重!Q$51              )
 )</f>
        <v>6.2333333333333325</v>
      </c>
      <c r="AB701" s="16">
        <f>IF( 数据!AB701&lt;=6,(数据!AB701-1)*权重!R$48,              IF(数据!AB701&lt;=10, 5*权重!R$48+(数据!AB701-4)*权重!R$50,                              5*权重!R$48+4*权重!R$50+(数据!AB701-10)*权重!R$52              )  )</f>
        <v>54.5</v>
      </c>
      <c r="AC701" s="16">
        <f>IF( 数据!AC701&lt;=6,(数据!AC701-1)*权重!S$48,              IF(数据!AC701&lt;=12, 5*权重!S$48+(数据!AC701-6)*权重!S$49,                              5*权重!S$48+6*权重!S$49+(数据!AC701-12)*权重!S$51              )
 )</f>
        <v>18</v>
      </c>
      <c r="AD701" s="16">
        <f>IF( 数据!AD701&lt;=6,(数据!AD701-1)*权重!T$48,              IF(数据!AD701&lt;=12, 5*权重!T$48+(数据!AD701-6)*权重!T$49,                              5*权重!T$48+6*权重!T$49+(数据!AD701-12)*权重!T$51              )
 )</f>
        <v>-0.83333333333333304</v>
      </c>
      <c r="AE701" s="16">
        <f>IF( 数据!AE701&lt;=6,(数据!AE701-1)*权重!U$48,              IF(数据!AE701&lt;=10, 5*权重!U$48+(数据!AE701-4)*权重!U$50,                              5*权重!U$48+4*权重!U$50+(数据!AE701-10)*权重!U$52              )  )</f>
        <v>-2.46</v>
      </c>
      <c r="AF701" s="16">
        <f>IF( 数据!AF701&lt;=6,(数据!AF701-1)*权重!V$48,              IF(数据!AF701&lt;=10, 5*权重!V$48+(数据!AF701-4)*权重!V$50,                              5*权重!V$48+4*权重!V$50+(数据!AF701-10)*权重!V$52              )  )</f>
        <v>7.0875000000000004</v>
      </c>
      <c r="AG701" s="16">
        <f>IF( 数据!AG701&lt;=6,(数据!AG701-1)*权重!W$48,              IF(数据!AG701&lt;=12, 5*权重!W$48+(数据!AG701-6)*权重!W$49,                              5*权重!W$48+6*权重!W$49+(数据!AG701-12)*权重!W$51              )
 )</f>
        <v>4.4000000000000004</v>
      </c>
      <c r="AH701" s="16">
        <f>IF( 数据!AH701&lt;=6,(数据!AH701-1)*权重!X$48,              IF(数据!AH701&lt;=10, 5*权重!X$48+(数据!AH701-4)*权重!X$50,                              5*权重!X$48+4*权重!X$50+(数据!AH701-10)*权重!X$52              )  )</f>
        <v>-0.38750000000000001</v>
      </c>
      <c r="AI701" s="16">
        <f>IF( 数据!AI701&lt;=6,(数据!AI701-1)*权重!Y$48,              IF(数据!AI701&lt;=12, 5*权重!Y$48+(数据!AI701-6)*权重!Y$49,                              5*权重!Y$48+6*权重!Y$49+(数据!AI701-12)*权重!Y$51              )
 )</f>
        <v>0.26666666666666666</v>
      </c>
      <c r="AJ701" s="16">
        <f>IF( 数据!AJ701&lt;=6,(数据!AJ701-1)*权重!Z$48,              IF(数据!AJ701&lt;=10, 5*权重!Z$48+(数据!AJ701-4)*权重!Z$50,                              5*权重!Z$48+4*权重!Z$50+(数据!AJ701-10)*权重!Z$52              )  )</f>
        <v>7.4875000000000007</v>
      </c>
      <c r="AK701" s="16">
        <f>IF( 数据!AK701&lt;=6,(数据!AK701-1)*权重!AA$48,              IF(数据!AK701&lt;=10, 5*权重!AA$48+(数据!AK701-4)*权重!AA$50,                              5*权重!AA$48+4*权重!AA$50+(数据!AK701-10)*权重!AA$52              )  )</f>
        <v>-1.4500000000000002</v>
      </c>
      <c r="AL701" s="16">
        <f>IF( 数据!AL701&lt;=6,(数据!AL701-1)*权重!AB$48,              IF(数据!AL701&lt;=12, 5*权重!AB$48+(数据!AL701-6)*权重!AB$49,                              5*权重!AB$48+6*权重!AB$49+(数据!AL701-12)*权重!AB$51              )
 )</f>
        <v>13.5</v>
      </c>
      <c r="AM701" s="16">
        <f>IF( 数据!AM701&lt;=6,(数据!AM701-1)*权重!AC$48,              IF(数据!AM701&lt;=12, 5*权重!AC$48+(数据!AM701-6)*权重!AC$49,                              5*权重!AC$48+6*权重!AC$49+(数据!AM701-12)*权重!AC$51              )
 )</f>
        <v>8.3666666666666671</v>
      </c>
      <c r="AN701" s="16">
        <f>IF( 数据!AN701&lt;=6,(数据!AN701-1)*权重!AD$48,              IF(数据!AN701&lt;=12, 5*权重!AD$48+(数据!AN701-6)*权重!AD$49,                              5*权重!AD$48+6*权重!AD$49+(数据!AN701-12)*权重!AD$51              )
 )</f>
        <v>100.97916666666666</v>
      </c>
      <c r="AO701" s="16">
        <f>IF( 数据!AO701&lt;=6,(数据!AO701-1)*权重!AE$48,              IF(数据!AO701&lt;=12, 5*权重!AE$48+(数据!AO701-6)*权重!AE$49,                              5*权重!AE$48+6*权重!AE$49+(数据!AO701-12)*权重!AE$51              )
 )</f>
        <v>12.5</v>
      </c>
      <c r="AP701" s="16">
        <f>IF( 数据!AP701&lt;=6,(数据!AP701-1)*权重!AF$48,              IF(数据!AP701&lt;=12, 5*权重!AF$48+(数据!AP701-6)*权重!AF$49,                              5*权重!AF$48+6*权重!AF$49+(数据!AP701-12)*权重!AF$51              )
 )</f>
        <v>17.366666666666667</v>
      </c>
      <c r="AQ701" s="16">
        <f>IF( 数据!AQ701&lt;=6,(数据!AQ701-1)*权重!AG$48,              IF(数据!AQ701&lt;=12, 5*权重!AG$48+(数据!AQ701-6)*权重!AG$49,                              5*权重!AG$48+6*权重!AG$49+(数据!AQ701-12)*权重!AG$51              )
 )</f>
        <v>17.8</v>
      </c>
      <c r="AR701" s="16">
        <f>IF( 数据!AR701&lt;=6,(数据!AR701-1)*权重!AH$48,              IF(数据!AR701&lt;=12, 5*权重!AH$48+(数据!AR701-6)*权重!AH$49,                              5*权重!AH$48+6*权重!AH$49+(数据!AR701-12)*权重!AH$51              )
 )</f>
        <v>10.033333333333333</v>
      </c>
      <c r="AS701" s="16">
        <f>IF( 数据!AS701&lt;=6,(数据!AS701-1)*权重!AI$48,              IF(数据!AS701&lt;=12, 5*权重!AI$48+(数据!AS701-6)*权重!AI$49,                              5*权重!AI$48+6*权重!AI$49+(数据!AS701-12)*权重!AI$51              )
 )</f>
        <v>1.8500000000000005</v>
      </c>
      <c r="AT701" s="16">
        <f>IF( 数据!AT701&lt;=6,(数据!AT701-1)*权重!AJ$48,              IF(数据!AT701&lt;=12, 5*权重!AJ$48+(数据!AT701-6)*权重!AJ$49,                              5*权重!AJ$48+6*权重!AJ$49+(数据!AT701-12)*权重!AJ$51              )
 )</f>
        <v>96.25</v>
      </c>
      <c r="AU701" s="16">
        <f>IF( 数据!AU701&lt;=6,(数据!AU701-1)*权重!AK$48,              IF(数据!AU701&lt;=12, 5*权重!AK$48+(数据!AU701-6)*权重!AK$49,                              5*权重!AK$48+6*权重!AK$49+(数据!AU701-12)*权重!AK$51              )
 )</f>
        <v>13.899999999999999</v>
      </c>
      <c r="AV701" s="16">
        <f>IF( 数据!AV701&lt;=6,(数据!AV701-1)*权重!AL$48,              IF(数据!AV701&lt;=10, 5*权重!AL$48+(数据!AV701-4)*权重!AL$50,                              5*权重!AL$48+4*权重!AL$50+(数据!AV701-10)*权重!AL$52              )  )</f>
        <v>2.5499999999999998</v>
      </c>
      <c r="AW701" s="16">
        <f>IF( 数据!AW701&lt;=6,(数据!AW701-1)*权重!AM$48,              IF(数据!AW701&lt;=10, 5*权重!AM$48+(数据!AW701-4)*权重!AM$50,                              5*权重!AM$48+4*权重!AM$50+(数据!AW701-10)*权重!AM$52              )  )</f>
        <v>3.45</v>
      </c>
      <c r="AX701" s="16">
        <f>IF( 数据!AX701&lt;=6,(数据!AX701-1)*权重!AN$48,              IF(数据!AX701&lt;=10, 5*权重!AN$48+(数据!AX701-4)*权重!AN$50,                              5*权重!AN$48+4*权重!AN$50+(数据!AX701-10)*权重!AN$52              )  )</f>
        <v>20.399999999999999</v>
      </c>
      <c r="AY701" s="8">
        <v>3</v>
      </c>
      <c r="AZ701" s="8">
        <v>1</v>
      </c>
      <c r="BA701" s="8">
        <v>1</v>
      </c>
      <c r="BB701" s="8">
        <v>3</v>
      </c>
      <c r="BC701" s="8">
        <v>1</v>
      </c>
      <c r="BD701" s="8">
        <v>1</v>
      </c>
      <c r="BE701" s="8">
        <v>1</v>
      </c>
      <c r="BF701" s="8">
        <v>2</v>
      </c>
      <c r="BG701" s="8">
        <v>1</v>
      </c>
      <c r="BH701" s="8">
        <v>3</v>
      </c>
      <c r="BI701" s="8">
        <v>3</v>
      </c>
      <c r="BJ701" s="8" t="s">
        <v>26</v>
      </c>
      <c r="BK701" s="8" t="s">
        <v>20</v>
      </c>
      <c r="BL701" s="8">
        <v>7</v>
      </c>
      <c r="BM701" s="8" t="s">
        <v>26</v>
      </c>
      <c r="BN701" s="8"/>
      <c r="BO701" s="8">
        <v>47</v>
      </c>
      <c r="BP701" s="34">
        <v>46568</v>
      </c>
      <c r="BQ701" s="8" t="s">
        <v>21</v>
      </c>
      <c r="BR701" s="8" t="s">
        <v>156</v>
      </c>
    </row>
    <row r="702" spans="1:70" ht="15.5" thickBot="1" x14ac:dyDescent="0.35">
      <c r="A702" s="8" t="s">
        <v>26</v>
      </c>
      <c r="B702" s="16">
        <f t="shared" si="26"/>
        <v>384.97749999999991</v>
      </c>
      <c r="C702" s="8" t="s">
        <v>1065</v>
      </c>
      <c r="D702" s="8" t="s">
        <v>154</v>
      </c>
      <c r="E702" s="33">
        <v>1</v>
      </c>
      <c r="F702" s="8">
        <v>0</v>
      </c>
      <c r="G702" s="8" t="s">
        <v>634</v>
      </c>
      <c r="H702" s="8" t="s">
        <v>226</v>
      </c>
      <c r="I702" s="8">
        <v>20</v>
      </c>
      <c r="J702" s="8">
        <v>110</v>
      </c>
      <c r="K702" s="8">
        <v>125</v>
      </c>
      <c r="L702" s="16">
        <f>IF( 数据!L702&lt;=6,(数据!L702-1)*权重!B$48,              IF(数据!L702&lt;=12, 5*权重!B$48+(数据!L702-6)*权重!B$49,                              5*权重!B$48+6*权重!B$49+(数据!L702-12)*权重!B$51              )
 )</f>
        <v>3</v>
      </c>
      <c r="M702" s="16">
        <f>IF( 数据!M702&lt;=6,(数据!M702-1)*权重!C$48,              IF(数据!M702&lt;=12, 5*权重!C$48+(数据!M702-6)*权重!C$49,                              5*权重!C$48+6*权重!C$49+(数据!M702-12)*权重!C$51              )
 )</f>
        <v>2.1</v>
      </c>
      <c r="N702" s="16">
        <f>IF( 数据!N702&lt;=6,(数据!N702-1)*权重!D$48,              IF(数据!N702&lt;=12, 5*权重!D$48+(数据!N702-6)*权重!D$49,                              5*权重!D$48+6*权重!D$49+(数据!N702-12)*权重!D$51              )
 )</f>
        <v>-0.82999999999999985</v>
      </c>
      <c r="O702" s="16">
        <f>IF( 数据!O702&lt;=6,(数据!O702-1)*权重!E$48,              IF(数据!O702&lt;=12, 5*权重!E$48+(数据!O702-6)*权重!E$49,                              5*权重!E$48+6*权重!E$49+(数据!O702-12)*权重!E$51              )
 )</f>
        <v>0</v>
      </c>
      <c r="P702" s="16">
        <f>IF( 数据!P702&lt;=6,(数据!P702-1)*权重!F$48,              IF(数据!P702&lt;=12, 5*权重!F$48+(数据!P702-6)*权重!F$49,                              5*权重!F$48+6*权重!F$49+(数据!P702-12)*权重!F$51              )
 )</f>
        <v>-3.4999999999999996</v>
      </c>
      <c r="Q702" s="16">
        <f>IF( 数据!Q702&lt;=6,(数据!Q702-1)*权重!G$48,              IF(数据!Q702&lt;=12, 5*权重!G$48+(数据!Q702-6)*权重!G$49,                              5*权重!G$48+6*权重!G$49+(数据!Q702-12)*权重!G$51              )
 )</f>
        <v>0</v>
      </c>
      <c r="R702" s="16">
        <f>IF( 数据!R702&lt;=6,(数据!R702-1)*权重!H$48,              IF(数据!R702&lt;=12, 5*权重!H$48+(数据!R702-6)*权重!H$49,                              5*权重!H$48+6*权重!H$49+(数据!R702-12)*权重!H$51              )
 )</f>
        <v>0</v>
      </c>
      <c r="S702" s="16">
        <f>IF( 数据!S702&lt;=6,(数据!S702-1)*权重!I$48,              IF(数据!S702&lt;=12, 5*权重!I$48+(数据!S702-6)*权重!I$49,                              5*权重!I$48+6*权重!I$49+(数据!S702-12)*权重!I$51              )
 )</f>
        <v>13.666666666666666</v>
      </c>
      <c r="T702" s="16">
        <f>IF( 数据!T702&lt;=6,(数据!T702-1)*权重!J$48,              IF(数据!T702&lt;=12, 5*权重!J$48+(数据!T702-6)*权重!J$49,                              5*权重!J$48+6*权重!J$49+(数据!T702-12)*权重!J$51              )
 )</f>
        <v>0.29999999999999982</v>
      </c>
      <c r="U702" s="16">
        <f>IF( 数据!U702&lt;=6,(数据!U702-1)*权重!K$48,              IF(数据!U702&lt;=12, 5*权重!K$48+(数据!U702-6)*权重!K$49,                              5*权重!K$48+6*权重!K$49+(数据!U702-12)*权重!K$51              )
 )</f>
        <v>0</v>
      </c>
      <c r="V702" s="16">
        <f>IF( 数据!V702&lt;=6,(数据!V702-1)*权重!L$48,              IF(数据!V702&lt;=12, 5*权重!L$48+(数据!V702-6)*权重!L$49,                              5*权重!L$48+6*权重!L$49+(数据!V702-12)*权重!L$51              )
 )</f>
        <v>5.3000000000000007</v>
      </c>
      <c r="W702" s="16">
        <f>IF( 数据!W702&lt;=6,(数据!W702-1)*权重!M$48,              IF(数据!W702&lt;=12, 5*权重!M$48+(数据!W702-6)*权重!M$49,                              5*权重!M$48+6*权重!M$49+(数据!W702-12)*权重!M$51              )
 )</f>
        <v>-0.5</v>
      </c>
      <c r="X702" s="16">
        <f>IF( 数据!X702&lt;=6,(数据!X702-1)*权重!N$48,              IF(数据!X702&lt;=12, 5*权重!N$48+(数据!X702-6)*权重!N$49,                              5*权重!N$48+6*权重!N$49+(数据!X702-12)*权重!N$51              )
 )</f>
        <v>2.2666666666666666</v>
      </c>
      <c r="Y702" s="16">
        <f>IF( 数据!Y702&lt;=6,(数据!Y702-1)*权重!O$48,              IF(数据!Y702&lt;=12, 5*权重!O$48+(数据!Y702-6)*权重!O$49,                              5*权重!O$48+6*权重!O$49+(数据!Y702-12)*权重!O$51              )
 )</f>
        <v>1.2</v>
      </c>
      <c r="Z702" s="16">
        <f>IF( 数据!Z702&lt;=6,(数据!Z702-1)*权重!P$48,              IF(数据!Z702&lt;=10, 5*权重!P$48+(数据!Z702-4)*权重!P$50,                              5*权重!P$48+4*权重!P$50+(数据!Z702-10)*权重!P$52              )  )</f>
        <v>-1.6</v>
      </c>
      <c r="AA702" s="16">
        <f>IF( 数据!AA702&lt;=6,(数据!AA702-1)*权重!Q$48,              IF(数据!AA702&lt;=12, 5*权重!Q$48+(数据!AA702-6)*权重!Q$49,                              5*权重!Q$48+6*权重!Q$49+(数据!AA702-12)*权重!Q$51              )
 )</f>
        <v>5.166666666666667</v>
      </c>
      <c r="AB702" s="16">
        <f>IF( 数据!AB702&lt;=6,(数据!AB702-1)*权重!R$48,              IF(数据!AB702&lt;=10, 5*权重!R$48+(数据!AB702-4)*权重!R$50,                              5*权重!R$48+4*权重!R$50+(数据!AB702-10)*权重!R$52              )  )</f>
        <v>55.25</v>
      </c>
      <c r="AC702" s="16">
        <f>IF( 数据!AC702&lt;=6,(数据!AC702-1)*权重!S$48,              IF(数据!AC702&lt;=12, 5*权重!S$48+(数据!AC702-6)*权重!S$49,                              5*权重!S$48+6*权重!S$49+(数据!AC702-12)*权重!S$51              )
 )</f>
        <v>18.75</v>
      </c>
      <c r="AD702" s="16">
        <f>IF( 数据!AD702&lt;=6,(数据!AD702-1)*权重!T$48,              IF(数据!AD702&lt;=12, 5*权重!T$48+(数据!AD702-6)*权重!T$49,                              5*权重!T$48+6*权重!T$49+(数据!AD702-12)*权重!T$51              )
 )</f>
        <v>-6.666666666666643E-2</v>
      </c>
      <c r="AE702" s="16">
        <f>IF( 数据!AE702&lt;=6,(数据!AE702-1)*权重!U$48,              IF(数据!AE702&lt;=10, 5*权重!U$48+(数据!AE702-4)*权重!U$50,                              5*权重!U$48+4*权重!U$50+(数据!AE702-10)*权重!U$52              )  )</f>
        <v>-2.1999999999999993</v>
      </c>
      <c r="AF702" s="16">
        <f>IF( 数据!AF702&lt;=6,(数据!AF702-1)*权重!V$48,              IF(数据!AF702&lt;=10, 5*权重!V$48+(数据!AF702-4)*权重!V$50,                              5*权重!V$48+4*权重!V$50+(数据!AF702-10)*权重!V$52              )  )</f>
        <v>7.0875000000000004</v>
      </c>
      <c r="AG702" s="16">
        <f>IF( 数据!AG702&lt;=6,(数据!AG702-1)*权重!W$48,              IF(数据!AG702&lt;=12, 5*权重!W$48+(数据!AG702-6)*权重!W$49,                              5*权重!W$48+6*权重!W$49+(数据!AG702-12)*权重!W$51              )
 )</f>
        <v>3.75</v>
      </c>
      <c r="AH702" s="16">
        <f>IF( 数据!AH702&lt;=6,(数据!AH702-1)*权重!X$48,              IF(数据!AH702&lt;=10, 5*权重!X$48+(数据!AH702-4)*权重!X$50,                              5*权重!X$48+4*权重!X$50+(数据!AH702-10)*权重!X$52              )  )</f>
        <v>-0.27500000000000002</v>
      </c>
      <c r="AI702" s="16">
        <f>IF( 数据!AI702&lt;=6,(数据!AI702-1)*权重!Y$48,              IF(数据!AI702&lt;=12, 5*权重!Y$48+(数据!AI702-6)*权重!Y$49,                              5*权重!Y$48+6*权重!Y$49+(数据!AI702-12)*权重!Y$51              )
 )</f>
        <v>0.13333333333333336</v>
      </c>
      <c r="AJ702" s="16">
        <f>IF( 数据!AJ702&lt;=6,(数据!AJ702-1)*权重!Z$48,              IF(数据!AJ702&lt;=10, 5*权重!Z$48+(数据!AJ702-4)*权重!Z$50,                              5*权重!Z$48+4*权重!Z$50+(数据!AJ702-10)*权重!Z$52              )  )</f>
        <v>8.6625000000000014</v>
      </c>
      <c r="AK702" s="16">
        <f>IF( 数据!AK702&lt;=6,(数据!AK702-1)*权重!AA$48,              IF(数据!AK702&lt;=10, 5*权重!AA$48+(数据!AK702-4)*权重!AA$50,                              5*权重!AA$48+4*权重!AA$50+(数据!AK702-10)*权重!AA$52              )  )</f>
        <v>-1.2750000000000001</v>
      </c>
      <c r="AL702" s="16">
        <f>IF( 数据!AL702&lt;=6,(数据!AL702-1)*权重!AB$48,              IF(数据!AL702&lt;=12, 5*权重!AB$48+(数据!AL702-6)*权重!AB$49,                              5*权重!AB$48+6*权重!AB$49+(数据!AL702-12)*权重!AB$51              )
 )</f>
        <v>12.6</v>
      </c>
      <c r="AM702" s="16">
        <f>IF( 数据!AM702&lt;=6,(数据!AM702-1)*权重!AC$48,              IF(数据!AM702&lt;=12, 5*权重!AC$48+(数据!AM702-6)*权重!AC$49,                              5*权重!AC$48+6*权重!AC$49+(数据!AM702-12)*权重!AC$51              )
 )</f>
        <v>8.3666666666666671</v>
      </c>
      <c r="AN702" s="16">
        <f>IF( 数据!AN702&lt;=6,(数据!AN702-1)*权重!AD$48,              IF(数据!AN702&lt;=12, 5*权重!AD$48+(数据!AN702-6)*权重!AD$49,                              5*权重!AD$48+6*权重!AD$49+(数据!AN702-12)*权重!AD$51              )
 )</f>
        <v>72.604166666666671</v>
      </c>
      <c r="AO702" s="16">
        <f>IF( 数据!AO702&lt;=6,(数据!AO702-1)*权重!AE$48,              IF(数据!AO702&lt;=12, 5*权重!AE$48+(数据!AO702-6)*权重!AE$49,                              5*权重!AE$48+6*权重!AE$49+(数据!AO702-12)*权重!AE$51              )
 )</f>
        <v>15.1</v>
      </c>
      <c r="AP702" s="16">
        <f>IF( 数据!AP702&lt;=6,(数据!AP702-1)*权重!AF$48,              IF(数据!AP702&lt;=12, 5*权重!AF$48+(数据!AP702-6)*权重!AF$49,                              5*权重!AF$48+6*权重!AF$49+(数据!AP702-12)*权重!AF$51              )
 )</f>
        <v>15.433333333333334</v>
      </c>
      <c r="AQ702" s="16">
        <f>IF( 数据!AQ702&lt;=6,(数据!AQ702-1)*权重!AG$48,              IF(数据!AQ702&lt;=12, 5*权重!AG$48+(数据!AQ702-6)*权重!AG$49,                              5*权重!AG$48+6*权重!AG$49+(数据!AQ702-12)*权重!AG$51              )
 )</f>
        <v>17.8</v>
      </c>
      <c r="AR702" s="16">
        <f>IF( 数据!AR702&lt;=6,(数据!AR702-1)*权重!AH$48,              IF(数据!AR702&lt;=12, 5*权重!AH$48+(数据!AR702-6)*权重!AH$49,                              5*权重!AH$48+6*权重!AH$49+(数据!AR702-12)*权重!AH$51              )
 )</f>
        <v>14.566666666666665</v>
      </c>
      <c r="AS702" s="16">
        <f>IF( 数据!AS702&lt;=6,(数据!AS702-1)*权重!AI$48,              IF(数据!AS702&lt;=12, 5*权重!AI$48+(数据!AS702-6)*权重!AI$49,                              5*权重!AI$48+6*权重!AI$49+(数据!AS702-12)*权重!AI$51              )
 )</f>
        <v>6.6500000000000012</v>
      </c>
      <c r="AT702" s="16">
        <f>IF( 数据!AT702&lt;=6,(数据!AT702-1)*权重!AJ$48,              IF(数据!AT702&lt;=12, 5*权重!AJ$48+(数据!AT702-6)*权重!AJ$49,                              5*权重!AJ$48+6*权重!AJ$49+(数据!AT702-12)*权重!AJ$51              )
 )</f>
        <v>76.75</v>
      </c>
      <c r="AU702" s="16">
        <f>IF( 数据!AU702&lt;=6,(数据!AU702-1)*权重!AK$48,              IF(数据!AU702&lt;=12, 5*权重!AK$48+(数据!AU702-6)*权重!AK$49,                              5*权重!AK$48+6*权重!AK$49+(数据!AU702-12)*权重!AK$51              )
 )</f>
        <v>2.8200000000000003</v>
      </c>
      <c r="AV702" s="16">
        <f>IF( 数据!AV702&lt;=6,(数据!AV702-1)*权重!AL$48,              IF(数据!AV702&lt;=10, 5*权重!AL$48+(数据!AV702-4)*权重!AL$50,                              5*权重!AL$48+4*权重!AL$50+(数据!AV702-10)*权重!AL$52              )  )</f>
        <v>2.5499999999999998</v>
      </c>
      <c r="AW702" s="16">
        <f>IF( 数据!AW702&lt;=6,(数据!AW702-1)*权重!AM$48,              IF(数据!AW702&lt;=10, 5*权重!AM$48+(数据!AW702-4)*权重!AM$50,                              5*权重!AM$48+4*权重!AM$50+(数据!AW702-10)*权重!AM$52              )  )</f>
        <v>2.95</v>
      </c>
      <c r="AX702" s="16">
        <f>IF( 数据!AX702&lt;=6,(数据!AX702-1)*权重!AN$48,              IF(数据!AX702&lt;=10, 5*权重!AN$48+(数据!AX702-4)*权重!AN$50,                              5*权重!AN$48+4*权重!AN$50+(数据!AX702-10)*权重!AN$52              )  )</f>
        <v>20.399999999999999</v>
      </c>
      <c r="AY702" s="8">
        <v>2</v>
      </c>
      <c r="AZ702" s="8">
        <v>4</v>
      </c>
      <c r="BA702" s="8">
        <v>2</v>
      </c>
      <c r="BB702" s="8">
        <v>2</v>
      </c>
      <c r="BC702" s="8">
        <v>3</v>
      </c>
      <c r="BD702" s="8">
        <v>2</v>
      </c>
      <c r="BE702" s="8">
        <v>2</v>
      </c>
      <c r="BF702" s="8">
        <v>3</v>
      </c>
      <c r="BG702" s="8">
        <v>1</v>
      </c>
      <c r="BH702" s="8">
        <v>2</v>
      </c>
      <c r="BI702" s="8">
        <v>1</v>
      </c>
      <c r="BJ702" s="8" t="s">
        <v>26</v>
      </c>
      <c r="BK702" s="8" t="s">
        <v>20</v>
      </c>
      <c r="BL702" s="8">
        <v>12</v>
      </c>
      <c r="BM702" s="8" t="s">
        <v>26</v>
      </c>
      <c r="BN702" s="8"/>
      <c r="BO702" s="8" t="s">
        <v>26</v>
      </c>
      <c r="BP702" s="34">
        <v>46934</v>
      </c>
      <c r="BQ702" s="8" t="s">
        <v>21</v>
      </c>
      <c r="BR702" s="8" t="s">
        <v>156</v>
      </c>
    </row>
    <row r="703" spans="1:70" ht="15.5" thickBot="1" x14ac:dyDescent="0.35">
      <c r="A703" s="8" t="s">
        <v>26</v>
      </c>
      <c r="B703" s="16">
        <f t="shared" si="26"/>
        <v>378.22</v>
      </c>
      <c r="C703" s="8" t="s">
        <v>1066</v>
      </c>
      <c r="D703" s="8" t="s">
        <v>154</v>
      </c>
      <c r="E703" s="33">
        <v>1</v>
      </c>
      <c r="F703" s="8">
        <v>0</v>
      </c>
      <c r="G703" s="8" t="s">
        <v>228</v>
      </c>
      <c r="H703" s="8" t="s">
        <v>31</v>
      </c>
      <c r="I703" s="8">
        <v>21</v>
      </c>
      <c r="J703" s="8">
        <v>110</v>
      </c>
      <c r="K703" s="8">
        <v>146</v>
      </c>
      <c r="L703" s="16">
        <f>IF( 数据!L703&lt;=6,(数据!L703-1)*权重!B$48,              IF(数据!L703&lt;=12, 5*权重!B$48+(数据!L703-6)*权重!B$49,                              5*权重!B$48+6*权重!B$49+(数据!L703-12)*权重!B$51              )
 )</f>
        <v>3.4666666666666668</v>
      </c>
      <c r="M703" s="16">
        <f>IF( 数据!M703&lt;=6,(数据!M703-1)*权重!C$48,              IF(数据!M703&lt;=12, 5*权重!C$48+(数据!M703-6)*权重!C$49,                              5*权重!C$48+6*权重!C$49+(数据!M703-12)*权重!C$51              )
 )</f>
        <v>2.5</v>
      </c>
      <c r="N703" s="16">
        <f>IF( 数据!N703&lt;=6,(数据!N703-1)*权重!D$48,              IF(数据!N703&lt;=12, 5*权重!D$48+(数据!N703-6)*权重!D$49,                              5*权重!D$48+6*权重!D$49+(数据!N703-12)*权重!D$51              )
 )</f>
        <v>-0.82999999999999985</v>
      </c>
      <c r="O703" s="16">
        <f>IF( 数据!O703&lt;=6,(数据!O703-1)*权重!E$48,              IF(数据!O703&lt;=12, 5*权重!E$48+(数据!O703-6)*权重!E$49,                              5*权重!E$48+6*权重!E$49+(数据!O703-12)*权重!E$51              )
 )</f>
        <v>0</v>
      </c>
      <c r="P703" s="16">
        <f>IF( 数据!P703&lt;=6,(数据!P703-1)*权重!F$48,              IF(数据!P703&lt;=12, 5*权重!F$48+(数据!P703-6)*权重!F$49,                              5*权重!F$48+6*权重!F$49+(数据!P703-12)*权重!F$51              )
 )</f>
        <v>-3.5166666666666662</v>
      </c>
      <c r="Q703" s="16">
        <f>IF( 数据!Q703&lt;=6,(数据!Q703-1)*权重!G$48,              IF(数据!Q703&lt;=12, 5*权重!G$48+(数据!Q703-6)*权重!G$49,                              5*权重!G$48+6*权重!G$49+(数据!Q703-12)*权重!G$51              )
 )</f>
        <v>0</v>
      </c>
      <c r="R703" s="16">
        <f>IF( 数据!R703&lt;=6,(数据!R703-1)*权重!H$48,              IF(数据!R703&lt;=12, 5*权重!H$48+(数据!R703-6)*权重!H$49,                              5*权重!H$48+6*权重!H$49+(数据!R703-12)*权重!H$51              )
 )</f>
        <v>0</v>
      </c>
      <c r="S703" s="16">
        <f>IF( 数据!S703&lt;=6,(数据!S703-1)*权重!I$48,              IF(数据!S703&lt;=12, 5*权重!I$48+(数据!S703-6)*权重!I$49,                              5*权重!I$48+6*权重!I$49+(数据!S703-12)*权重!I$51              )
 )</f>
        <v>12.133333333333333</v>
      </c>
      <c r="T703" s="16">
        <f>IF( 数据!T703&lt;=6,(数据!T703-1)*权重!J$48,              IF(数据!T703&lt;=12, 5*权重!J$48+(数据!T703-6)*权重!J$49,                              5*权重!J$48+6*权重!J$49+(数据!T703-12)*权重!J$51              )
 )</f>
        <v>0.29999999999999982</v>
      </c>
      <c r="U703" s="16">
        <f>IF( 数据!U703&lt;=6,(数据!U703-1)*权重!K$48,              IF(数据!U703&lt;=12, 5*权重!K$48+(数据!U703-6)*权重!K$49,                              5*权重!K$48+6*权重!K$49+(数据!U703-12)*权重!K$51              )
 )</f>
        <v>0</v>
      </c>
      <c r="V703" s="16">
        <f>IF( 数据!V703&lt;=6,(数据!V703-1)*权重!L$48,              IF(数据!V703&lt;=12, 5*权重!L$48+(数据!V703-6)*权重!L$49,                              5*权重!L$48+6*权重!L$49+(数据!V703-12)*权重!L$51              )
 )</f>
        <v>5.3000000000000007</v>
      </c>
      <c r="W703" s="16">
        <f>IF( 数据!W703&lt;=6,(数据!W703-1)*权重!M$48,              IF(数据!W703&lt;=12, 5*权重!M$48+(数据!W703-6)*权重!M$49,                              5*权重!M$48+6*权重!M$49+(数据!W703-12)*权重!M$51              )
 )</f>
        <v>-0.51666666666666661</v>
      </c>
      <c r="X703" s="16">
        <f>IF( 数据!X703&lt;=6,(数据!X703-1)*权重!N$48,              IF(数据!X703&lt;=12, 5*权重!N$48+(数据!X703-6)*权重!N$49,                              5*权重!N$48+6*权重!N$49+(数据!X703-12)*权重!N$51              )
 )</f>
        <v>2.2666666666666666</v>
      </c>
      <c r="Y703" s="16">
        <f>IF( 数据!Y703&lt;=6,(数据!Y703-1)*权重!O$48,              IF(数据!Y703&lt;=12, 5*权重!O$48+(数据!Y703-6)*权重!O$49,                              5*权重!O$48+6*权重!O$49+(数据!Y703-12)*权重!O$51              )
 )</f>
        <v>1.2</v>
      </c>
      <c r="Z703" s="16">
        <f>IF( 数据!Z703&lt;=6,(数据!Z703-1)*权重!P$48,              IF(数据!Z703&lt;=10, 5*权重!P$48+(数据!Z703-4)*权重!P$50,                              5*权重!P$48+4*权重!P$50+(数据!Z703-10)*权重!P$52              )  )</f>
        <v>-1.6</v>
      </c>
      <c r="AA703" s="16">
        <f>IF( 数据!AA703&lt;=6,(数据!AA703-1)*权重!Q$48,              IF(数据!AA703&lt;=12, 5*权重!Q$48+(数据!AA703-6)*权重!Q$49,                              5*权重!Q$48+6*权重!Q$49+(数据!AA703-12)*权重!Q$51              )
 )</f>
        <v>5.166666666666667</v>
      </c>
      <c r="AB703" s="16">
        <f>IF( 数据!AB703&lt;=6,(数据!AB703-1)*权重!R$48,              IF(数据!AB703&lt;=10, 5*权重!R$48+(数据!AB703-4)*权重!R$50,                              5*权重!R$48+4*权重!R$50+(数据!AB703-10)*权重!R$52              )  )</f>
        <v>55.25</v>
      </c>
      <c r="AC703" s="16">
        <f>IF( 数据!AC703&lt;=6,(数据!AC703-1)*权重!S$48,              IF(数据!AC703&lt;=12, 5*权重!S$48+(数据!AC703-6)*权重!S$49,                              5*权重!S$48+6*权重!S$49+(数据!AC703-12)*权重!S$51              )
 )</f>
        <v>18.75</v>
      </c>
      <c r="AD703" s="16">
        <f>IF( 数据!AD703&lt;=6,(数据!AD703-1)*权重!T$48,              IF(数据!AD703&lt;=12, 5*权重!T$48+(数据!AD703-6)*权重!T$49,                              5*权重!T$48+6*权重!T$49+(数据!AD703-12)*权重!T$51              )
 )</f>
        <v>-6.666666666666643E-2</v>
      </c>
      <c r="AE703" s="16">
        <f>IF( 数据!AE703&lt;=6,(数据!AE703-1)*权重!U$48,              IF(数据!AE703&lt;=10, 5*权重!U$48+(数据!AE703-4)*权重!U$50,                              5*权重!U$48+4*权重!U$50+(数据!AE703-10)*权重!U$52              )  )</f>
        <v>-2.1999999999999993</v>
      </c>
      <c r="AF703" s="16">
        <f>IF( 数据!AF703&lt;=6,(数据!AF703-1)*权重!V$48,              IF(数据!AF703&lt;=10, 5*权重!V$48+(数据!AF703-4)*权重!V$50,                              5*权重!V$48+4*权重!V$50+(数据!AF703-10)*权重!V$52              )  )</f>
        <v>7.8750000000000009</v>
      </c>
      <c r="AG703" s="16">
        <f>IF( 数据!AG703&lt;=6,(数据!AG703-1)*权重!W$48,              IF(数据!AG703&lt;=12, 5*权重!W$48+(数据!AG703-6)*权重!W$49,                              5*权重!W$48+6*权重!W$49+(数据!AG703-12)*权重!W$51              )
 )</f>
        <v>3.0999999999999996</v>
      </c>
      <c r="AH703" s="16">
        <f>IF( 数据!AH703&lt;=6,(数据!AH703-1)*权重!X$48,              IF(数据!AH703&lt;=10, 5*权重!X$48+(数据!AH703-4)*权重!X$50,                              5*权重!X$48+4*权重!X$50+(数据!AH703-10)*权重!X$52              )  )</f>
        <v>-0.27500000000000002</v>
      </c>
      <c r="AI703" s="16">
        <f>IF( 数据!AI703&lt;=6,(数据!AI703-1)*权重!Y$48,              IF(数据!AI703&lt;=12, 5*权重!Y$48+(数据!AI703-6)*权重!Y$49,                              5*权重!Y$48+6*权重!Y$49+(数据!AI703-12)*权重!Y$51              )
 )</f>
        <v>0.16666666666666669</v>
      </c>
      <c r="AJ703" s="16">
        <f>IF( 数据!AJ703&lt;=6,(数据!AJ703-1)*权重!Z$48,              IF(数据!AJ703&lt;=10, 5*权重!Z$48+(数据!AJ703-4)*权重!Z$50,                              5*权重!Z$48+4*权重!Z$50+(数据!AJ703-10)*权重!Z$52              )  )</f>
        <v>8.6625000000000014</v>
      </c>
      <c r="AK703" s="16">
        <f>IF( 数据!AK703&lt;=6,(数据!AK703-1)*权重!AA$48,              IF(数据!AK703&lt;=10, 5*权重!AA$48+(数据!AK703-4)*权重!AA$50,                              5*权重!AA$48+4*权重!AA$50+(数据!AK703-10)*权重!AA$52              )  )</f>
        <v>-1.1000000000000001</v>
      </c>
      <c r="AL703" s="16">
        <f>IF( 数据!AL703&lt;=6,(数据!AL703-1)*权重!AB$48,              IF(数据!AL703&lt;=12, 5*权重!AB$48+(数据!AL703-6)*权重!AB$49,                              5*权重!AB$48+6*权重!AB$49+(数据!AL703-12)*权重!AB$51              )
 )</f>
        <v>13.5</v>
      </c>
      <c r="AM703" s="16">
        <f>IF( 数据!AM703&lt;=6,(数据!AM703-1)*权重!AC$48,              IF(数据!AM703&lt;=12, 5*权重!AC$48+(数据!AM703-6)*权重!AC$49,                              5*权重!AC$48+6*权重!AC$49+(数据!AM703-12)*权重!AC$51              )
 )</f>
        <v>8.5</v>
      </c>
      <c r="AN703" s="16">
        <f>IF( 数据!AN703&lt;=6,(数据!AN703-1)*权重!AD$48,              IF(数据!AN703&lt;=12, 5*权重!AD$48+(数据!AN703-6)*权重!AD$49,                              5*权重!AD$48+6*权重!AD$49+(数据!AN703-12)*权重!AD$51              )
 )</f>
        <v>60.666666666666664</v>
      </c>
      <c r="AO703" s="16">
        <f>IF( 数据!AO703&lt;=6,(数据!AO703-1)*权重!AE$48,              IF(数据!AO703&lt;=12, 5*权重!AE$48+(数据!AO703-6)*权重!AE$49,                              5*权重!AE$48+6*权重!AE$49+(数据!AO703-12)*权重!AE$51              )
 )</f>
        <v>17.7</v>
      </c>
      <c r="AP703" s="16">
        <f>IF( 数据!AP703&lt;=6,(数据!AP703-1)*权重!AF$48,              IF(数据!AP703&lt;=12, 5*权重!AF$48+(数据!AP703-6)*权重!AF$49,                              5*权重!AF$48+6*权重!AF$49+(数据!AP703-12)*权重!AF$51              )
 )</f>
        <v>13.833333333333334</v>
      </c>
      <c r="AQ703" s="16">
        <f>IF( 数据!AQ703&lt;=6,(数据!AQ703-1)*权重!AG$48,              IF(数据!AQ703&lt;=12, 5*权重!AG$48+(数据!AQ703-6)*权重!AG$49,                              5*权重!AG$48+6*权重!AG$49+(数据!AQ703-12)*权重!AG$51              )
 )</f>
        <v>16.966666666666669</v>
      </c>
      <c r="AR703" s="16">
        <f>IF( 数据!AR703&lt;=6,(数据!AR703-1)*权重!AH$48,              IF(数据!AR703&lt;=12, 5*权重!AH$48+(数据!AR703-6)*权重!AH$49,                              5*权重!AH$48+6*权重!AH$49+(数据!AR703-12)*权重!AH$51              )
 )</f>
        <v>15.733333333333333</v>
      </c>
      <c r="AS703" s="16">
        <f>IF( 数据!AS703&lt;=6,(数据!AS703-1)*权重!AI$48,              IF(数据!AS703&lt;=12, 5*权重!AI$48+(数据!AS703-6)*权重!AI$49,                              5*权重!AI$48+6*权重!AI$49+(数据!AS703-12)*权重!AI$51              )
 )</f>
        <v>7.6000000000000014</v>
      </c>
      <c r="AT703" s="16">
        <f>IF( 数据!AT703&lt;=6,(数据!AT703-1)*权重!AJ$48,              IF(数据!AT703&lt;=12, 5*权重!AJ$48+(数据!AT703-6)*权重!AJ$49,                              5*权重!AJ$48+6*权重!AJ$49+(数据!AT703-12)*权重!AJ$51              )
 )</f>
        <v>67</v>
      </c>
      <c r="AU703" s="16">
        <f>IF( 数据!AU703&lt;=6,(数据!AU703-1)*权重!AK$48,              IF(数据!AU703&lt;=12, 5*权重!AK$48+(数据!AU703-6)*权重!AK$49,                              5*权重!AK$48+6*权重!AK$49+(数据!AU703-12)*权重!AK$51              )
 )</f>
        <v>14.2</v>
      </c>
      <c r="AV703" s="16">
        <f>IF( 数据!AV703&lt;=6,(数据!AV703-1)*权重!AL$48,              IF(数据!AV703&lt;=10, 5*权重!AL$48+(数据!AV703-4)*权重!AL$50,                              5*权重!AL$48+4*权重!AL$50+(数据!AV703-10)*权重!AL$52              )  )</f>
        <v>2.5499999999999998</v>
      </c>
      <c r="AW703" s="16">
        <f>IF( 数据!AW703&lt;=6,(数据!AW703-1)*权重!AM$48,              IF(数据!AW703&lt;=10, 5*权重!AM$48+(数据!AW703-4)*权重!AM$50,                              5*权重!AM$48+4*权重!AM$50+(数据!AW703-10)*权重!AM$52              )  )</f>
        <v>2.7</v>
      </c>
      <c r="AX703" s="16">
        <f>IF( 数据!AX703&lt;=6,(数据!AX703-1)*权重!AN$48,              IF(数据!AX703&lt;=10, 5*权重!AN$48+(数据!AX703-4)*权重!AN$50,                              5*权重!AN$48+4*权重!AN$50+(数据!AX703-10)*权重!AN$52              )  )</f>
        <v>21.237499999999997</v>
      </c>
      <c r="AY703" s="8">
        <v>3</v>
      </c>
      <c r="AZ703" s="8">
        <v>3</v>
      </c>
      <c r="BA703" s="8">
        <v>2</v>
      </c>
      <c r="BB703" s="8">
        <v>3</v>
      </c>
      <c r="BC703" s="8">
        <v>3</v>
      </c>
      <c r="BD703" s="8">
        <v>3</v>
      </c>
      <c r="BE703" s="8">
        <v>1</v>
      </c>
      <c r="BF703" s="8">
        <v>2</v>
      </c>
      <c r="BG703" s="8">
        <v>3</v>
      </c>
      <c r="BH703" s="8">
        <v>3</v>
      </c>
      <c r="BI703" s="8">
        <v>2</v>
      </c>
      <c r="BJ703" s="8" t="s">
        <v>26</v>
      </c>
      <c r="BK703" s="8" t="s">
        <v>20</v>
      </c>
      <c r="BL703" s="8">
        <v>12</v>
      </c>
      <c r="BM703" s="8" t="s">
        <v>26</v>
      </c>
      <c r="BN703" s="8"/>
      <c r="BO703" s="8" t="s">
        <v>26</v>
      </c>
      <c r="BP703" s="34">
        <v>46203</v>
      </c>
      <c r="BQ703" s="8" t="s">
        <v>21</v>
      </c>
      <c r="BR703" s="8" t="s">
        <v>156</v>
      </c>
    </row>
    <row r="704" spans="1:70" ht="15.5" thickBot="1" x14ac:dyDescent="0.35">
      <c r="A704" s="8" t="s">
        <v>26</v>
      </c>
      <c r="B704" s="16">
        <f t="shared" si="26"/>
        <v>419.67583333333329</v>
      </c>
      <c r="C704" s="8" t="s">
        <v>1067</v>
      </c>
      <c r="D704" s="8" t="s">
        <v>154</v>
      </c>
      <c r="E704" s="33">
        <v>1</v>
      </c>
      <c r="F704" s="8">
        <v>0</v>
      </c>
      <c r="G704" s="8" t="s">
        <v>20</v>
      </c>
      <c r="H704" s="8" t="s">
        <v>369</v>
      </c>
      <c r="I704" s="8">
        <v>19</v>
      </c>
      <c r="J704" s="8">
        <v>112</v>
      </c>
      <c r="K704" s="8">
        <v>134</v>
      </c>
      <c r="L704" s="16">
        <f>IF( 数据!L704&lt;=6,(数据!L704-1)*权重!B$48,              IF(数据!L704&lt;=12, 5*权重!B$48+(数据!L704-6)*权重!B$49,                              5*权重!B$48+6*权重!B$49+(数据!L704-12)*权重!B$51              )
 )</f>
        <v>3.25</v>
      </c>
      <c r="M704" s="16">
        <f>IF( 数据!M704&lt;=6,(数据!M704-1)*权重!C$48,              IF(数据!M704&lt;=12, 5*权重!C$48+(数据!M704-6)*权重!C$49,                              5*权重!C$48+6*权重!C$49+(数据!M704-12)*权重!C$51              )
 )</f>
        <v>0.90000000000000013</v>
      </c>
      <c r="N704" s="16">
        <f>IF( 数据!N704&lt;=6,(数据!N704-1)*权重!D$48,              IF(数据!N704&lt;=12, 5*权重!D$48+(数据!N704-6)*权重!D$49,                              5*权重!D$48+6*权重!D$49+(数据!N704-12)*权重!D$51              )
 )</f>
        <v>-0.28666666666666663</v>
      </c>
      <c r="O704" s="16">
        <f>IF( 数据!O704&lt;=6,(数据!O704-1)*权重!E$48,              IF(数据!O704&lt;=12, 5*权重!E$48+(数据!O704-6)*权重!E$49,                              5*权重!E$48+6*权重!E$49+(数据!O704-12)*权重!E$51              )
 )</f>
        <v>0</v>
      </c>
      <c r="P704" s="16">
        <f>IF( 数据!P704&lt;=6,(数据!P704-1)*权重!F$48,              IF(数据!P704&lt;=12, 5*权重!F$48+(数据!P704-6)*权重!F$49,                              5*权重!F$48+6*权重!F$49+(数据!P704-12)*权重!F$51              )
 )</f>
        <v>-3.5333333333333328</v>
      </c>
      <c r="Q704" s="16">
        <f>IF( 数据!Q704&lt;=6,(数据!Q704-1)*权重!G$48,              IF(数据!Q704&lt;=12, 5*权重!G$48+(数据!Q704-6)*权重!G$49,                              5*权重!G$48+6*权重!G$49+(数据!Q704-12)*权重!G$51              )
 )</f>
        <v>0</v>
      </c>
      <c r="R704" s="16">
        <f>IF( 数据!R704&lt;=6,(数据!R704-1)*权重!H$48,              IF(数据!R704&lt;=12, 5*权重!H$48+(数据!R704-6)*权重!H$49,                              5*权重!H$48+6*权重!H$49+(数据!R704-12)*权重!H$51              )
 )</f>
        <v>0</v>
      </c>
      <c r="S704" s="16">
        <f>IF( 数据!S704&lt;=6,(数据!S704-1)*权重!I$48,              IF(数据!S704&lt;=12, 5*权重!I$48+(数据!S704-6)*权重!I$49,                              5*权重!I$48+6*权重!I$49+(数据!S704-12)*权重!I$51              )
 )</f>
        <v>15.2</v>
      </c>
      <c r="T704" s="16">
        <f>IF( 数据!T704&lt;=6,(数据!T704-1)*权重!J$48,              IF(数据!T704&lt;=12, 5*权重!J$48+(数据!T704-6)*权重!J$49,                              5*权重!J$48+6*权重!J$49+(数据!T704-12)*权重!J$51              )
 )</f>
        <v>0.29999999999999982</v>
      </c>
      <c r="U704" s="16">
        <f>IF( 数据!U704&lt;=6,(数据!U704-1)*权重!K$48,              IF(数据!U704&lt;=12, 5*权重!K$48+(数据!U704-6)*权重!K$49,                              5*权重!K$48+6*权重!K$49+(数据!U704-12)*权重!K$51              )
 )</f>
        <v>0</v>
      </c>
      <c r="V704" s="16">
        <f>IF( 数据!V704&lt;=6,(数据!V704-1)*权重!L$48,              IF(数据!V704&lt;=12, 5*权重!L$48+(数据!V704-6)*权重!L$49,                              5*权重!L$48+6*权重!L$49+(数据!V704-12)*权重!L$51              )
 )</f>
        <v>5.6666666666666679</v>
      </c>
      <c r="W704" s="16">
        <f>IF( 数据!W704&lt;=6,(数据!W704-1)*权重!M$48,              IF(数据!W704&lt;=12, 5*权重!M$48+(数据!W704-6)*权重!M$49,                              5*权重!M$48+6*权重!M$49+(数据!W704-12)*权重!M$51              )
 )</f>
        <v>-0.53333333333333333</v>
      </c>
      <c r="X704" s="16">
        <f>IF( 数据!X704&lt;=6,(数据!X704-1)*权重!N$48,              IF(数据!X704&lt;=12, 5*权重!N$48+(数据!X704-6)*权重!N$49,                              5*权重!N$48+6*权重!N$49+(数据!X704-12)*权重!N$51              )
 )</f>
        <v>1.7999999999999998</v>
      </c>
      <c r="Y704" s="16">
        <f>IF( 数据!Y704&lt;=6,(数据!Y704-1)*权重!O$48,              IF(数据!Y704&lt;=12, 5*权重!O$48+(数据!Y704-6)*权重!O$49,                              5*权重!O$48+6*权重!O$49+(数据!Y704-12)*权重!O$51              )
 )</f>
        <v>1.45</v>
      </c>
      <c r="Z704" s="16">
        <f>IF( 数据!Z704&lt;=6,(数据!Z704-1)*权重!P$48,              IF(数据!Z704&lt;=10, 5*权重!P$48+(数据!Z704-4)*权重!P$50,                              5*权重!P$48+4*权重!P$50+(数据!Z704-10)*权重!P$52              )  )</f>
        <v>-1.25</v>
      </c>
      <c r="AA704" s="16">
        <f>IF( 数据!AA704&lt;=6,(数据!AA704-1)*权重!Q$48,              IF(数据!AA704&lt;=12, 5*权重!Q$48+(数据!AA704-6)*权重!Q$49,                              5*权重!Q$48+6*权重!Q$49+(数据!AA704-12)*权重!Q$51              )
 )</f>
        <v>5.3666666666666663</v>
      </c>
      <c r="AB704" s="16">
        <f>IF( 数据!AB704&lt;=6,(数据!AB704-1)*权重!R$48,              IF(数据!AB704&lt;=10, 5*权重!R$48+(数据!AB704-4)*权重!R$50,                              5*权重!R$48+4*权重!R$50+(数据!AB704-10)*权重!R$52              )  )</f>
        <v>56.75</v>
      </c>
      <c r="AC704" s="16">
        <f>IF( 数据!AC704&lt;=6,(数据!AC704-1)*权重!S$48,              IF(数据!AC704&lt;=12, 5*权重!S$48+(数据!AC704-6)*权重!S$49,                              5*权重!S$48+6*权重!S$49+(数据!AC704-12)*权重!S$51              )
 )</f>
        <v>17.25</v>
      </c>
      <c r="AD704" s="16">
        <f>IF( 数据!AD704&lt;=6,(数据!AD704-1)*权重!T$48,              IF(数据!AD704&lt;=12, 5*权重!T$48+(数据!AD704-6)*权重!T$49,                              5*权重!T$48+6*权重!T$49+(数据!AD704-12)*权重!T$51              )
 )</f>
        <v>1.4666666666666668</v>
      </c>
      <c r="AE704" s="16">
        <f>IF( 数据!AE704&lt;=6,(数据!AE704-1)*权重!U$48,              IF(数据!AE704&lt;=10, 5*权重!U$48+(数据!AE704-4)*权重!U$50,                              5*权重!U$48+4*权重!U$50+(数据!AE704-10)*权重!U$52              )  )</f>
        <v>-2.4499999999999993</v>
      </c>
      <c r="AF704" s="16">
        <f>IF( 数据!AF704&lt;=6,(数据!AF704-1)*权重!V$48,              IF(数据!AF704&lt;=10, 5*权重!V$48+(数据!AF704-4)*权重!V$50,                              5*权重!V$48+4*权重!V$50+(数据!AF704-10)*权重!V$52              )  )</f>
        <v>7.8750000000000009</v>
      </c>
      <c r="AG704" s="16">
        <f>IF( 数据!AG704&lt;=6,(数据!AG704-1)*权重!W$48,              IF(数据!AG704&lt;=12, 5*权重!W$48+(数据!AG704-6)*权重!W$49,                              5*权重!W$48+6*权重!W$49+(数据!AG704-12)*权重!W$51              )
 )</f>
        <v>5.05</v>
      </c>
      <c r="AH704" s="16">
        <f>IF( 数据!AH704&lt;=6,(数据!AH704-1)*权重!X$48,              IF(数据!AH704&lt;=10, 5*权重!X$48+(数据!AH704-4)*权重!X$50,                              5*权重!X$48+4*权重!X$50+(数据!AH704-10)*权重!X$52              )  )</f>
        <v>-0.27500000000000002</v>
      </c>
      <c r="AI704" s="16">
        <f>IF( 数据!AI704&lt;=6,(数据!AI704-1)*权重!Y$48,              IF(数据!AI704&lt;=12, 5*权重!Y$48+(数据!AI704-6)*权重!Y$49,                              5*权重!Y$48+6*权重!Y$49+(数据!AI704-12)*权重!Y$51              )
 )</f>
        <v>3.3333333333333354E-2</v>
      </c>
      <c r="AJ704" s="16">
        <f>IF( 数据!AJ704&lt;=6,(数据!AJ704-1)*权重!Z$48,              IF(数据!AJ704&lt;=10, 5*权重!Z$48+(数据!AJ704-4)*权重!Z$50,                              5*权重!Z$48+4*权重!Z$50+(数据!AJ704-10)*权重!Z$52              )  )</f>
        <v>8.6625000000000014</v>
      </c>
      <c r="AK704" s="16">
        <f>IF( 数据!AK704&lt;=6,(数据!AK704-1)*权重!AA$48,              IF(数据!AK704&lt;=10, 5*权重!AA$48+(数据!AK704-4)*权重!AA$50,                              5*权重!AA$48+4*权重!AA$50+(数据!AK704-10)*权重!AA$52              )  )</f>
        <v>-0.92500000000000004</v>
      </c>
      <c r="AL704" s="16">
        <f>IF( 数据!AL704&lt;=6,(数据!AL704-1)*权重!AB$48,              IF(数据!AL704&lt;=12, 5*权重!AB$48+(数据!AL704-6)*权重!AB$49,                              5*权重!AB$48+6*权重!AB$49+(数据!AL704-12)*权重!AB$51              )
 )</f>
        <v>11.716666666666665</v>
      </c>
      <c r="AM704" s="16">
        <f>IF( 数据!AM704&lt;=6,(数据!AM704-1)*权重!AC$48,              IF(数据!AM704&lt;=12, 5*权重!AC$48+(数据!AM704-6)*权重!AC$49,                              5*权重!AC$48+6*权重!AC$49+(数据!AM704-12)*权重!AC$51              )
 )</f>
        <v>7.9666666666666668</v>
      </c>
      <c r="AN704" s="16">
        <f>IF( 数据!AN704&lt;=6,(数据!AN704-1)*权重!AD$48,              IF(数据!AN704&lt;=12, 5*权重!AD$48+(数据!AN704-6)*权重!AD$49,                              5*权重!AD$48+6*权重!AD$49+(数据!AN704-12)*权重!AD$51              )
 )</f>
        <v>77.333333333333329</v>
      </c>
      <c r="AO704" s="16">
        <f>IF( 数据!AO704&lt;=6,(数据!AO704-1)*权重!AE$48,              IF(数据!AO704&lt;=12, 5*权重!AE$48+(数据!AO704-6)*权重!AE$49,                              5*权重!AE$48+6*权重!AE$49+(数据!AO704-12)*权重!AE$51              )
 )</f>
        <v>17.7</v>
      </c>
      <c r="AP704" s="16">
        <f>IF( 数据!AP704&lt;=6,(数据!AP704-1)*权重!AF$48,              IF(数据!AP704&lt;=12, 5*权重!AF$48+(数据!AP704-6)*权重!AF$49,                              5*权重!AF$48+6*权重!AF$49+(数据!AP704-12)*权重!AF$51              )
 )</f>
        <v>13.5</v>
      </c>
      <c r="AQ704" s="16">
        <f>IF( 数据!AQ704&lt;=6,(数据!AQ704-1)*权重!AG$48,              IF(数据!AQ704&lt;=12, 5*权重!AG$48+(数据!AQ704-6)*权重!AG$49,                              5*权重!AG$48+6*权重!AG$49+(数据!AQ704-12)*权重!AG$51              )
 )</f>
        <v>18.316666666666666</v>
      </c>
      <c r="AR704" s="16">
        <f>IF( 数据!AR704&lt;=6,(数据!AR704-1)*权重!AH$48,              IF(数据!AR704&lt;=12, 5*权重!AH$48+(数据!AR704-6)*权重!AH$49,                              5*权重!AH$48+6*权重!AH$49+(数据!AR704-12)*权重!AH$51              )
 )</f>
        <v>15.733333333333333</v>
      </c>
      <c r="AS704" s="16">
        <f>IF( 数据!AS704&lt;=6,(数据!AS704-1)*权重!AI$48,              IF(数据!AS704&lt;=12, 5*权重!AI$48+(数据!AS704-6)*权重!AI$49,                              5*权重!AI$48+6*权重!AI$49+(数据!AS704-12)*权重!AI$51              )
 )</f>
        <v>9.5000000000000018</v>
      </c>
      <c r="AT704" s="16">
        <f>IF( 数据!AT704&lt;=6,(数据!AT704-1)*权重!AJ$48,              IF(数据!AT704&lt;=12, 5*权重!AJ$48+(数据!AT704-6)*权重!AJ$49,                              5*权重!AJ$48+6*权重!AJ$49+(数据!AT704-12)*权重!AJ$51              )
 )</f>
        <v>86.5</v>
      </c>
      <c r="AU704" s="16">
        <f>IF( 数据!AU704&lt;=6,(数据!AU704-1)*权重!AK$48,              IF(数据!AU704&lt;=12, 5*权重!AK$48+(数据!AU704-6)*权重!AK$49,                              5*权重!AK$48+6*权重!AK$49+(数据!AU704-12)*权重!AK$51              )
 )</f>
        <v>12.366666666666667</v>
      </c>
      <c r="AV704" s="16">
        <f>IF( 数据!AV704&lt;=6,(数据!AV704-1)*权重!AL$48,              IF(数据!AV704&lt;=10, 5*权重!AL$48+(数据!AV704-4)*权重!AL$50,                              5*权重!AL$48+4*权重!AL$50+(数据!AV704-10)*权重!AL$52              )  )</f>
        <v>2.2999999999999998</v>
      </c>
      <c r="AW704" s="16">
        <f>IF( 数据!AW704&lt;=6,(数据!AW704-1)*权重!AM$48,              IF(数据!AW704&lt;=10, 5*权重!AM$48+(数据!AW704-4)*权重!AM$50,                              5*权重!AM$48+4*权重!AM$50+(数据!AW704-10)*权重!AM$52              )  )</f>
        <v>4.5750000000000002</v>
      </c>
      <c r="AX704" s="16">
        <f>IF( 数据!AX704&lt;=6,(数据!AX704-1)*权重!AN$48,              IF(数据!AX704&lt;=10, 5*权重!AN$48+(数据!AX704-4)*权重!AN$50,                              5*权重!AN$48+4*权重!AN$50+(数据!AX704-10)*权重!AN$52              )  )</f>
        <v>20.399999999999999</v>
      </c>
      <c r="AY704" s="8">
        <v>1</v>
      </c>
      <c r="AZ704" s="8">
        <v>3</v>
      </c>
      <c r="BA704" s="8">
        <v>1</v>
      </c>
      <c r="BB704" s="8">
        <v>3</v>
      </c>
      <c r="BC704" s="8">
        <v>3</v>
      </c>
      <c r="BD704" s="8">
        <v>3</v>
      </c>
      <c r="BE704" s="8">
        <v>2</v>
      </c>
      <c r="BF704" s="8">
        <v>3</v>
      </c>
      <c r="BG704" s="8">
        <v>2</v>
      </c>
      <c r="BH704" s="8">
        <v>3</v>
      </c>
      <c r="BI704" s="8">
        <v>2</v>
      </c>
      <c r="BJ704" s="8" t="s">
        <v>26</v>
      </c>
      <c r="BK704" s="8" t="s">
        <v>20</v>
      </c>
      <c r="BL704" s="8">
        <v>8</v>
      </c>
      <c r="BM704" s="8" t="s">
        <v>26</v>
      </c>
      <c r="BN704" s="8"/>
      <c r="BO704" s="8" t="s">
        <v>26</v>
      </c>
      <c r="BP704" s="34">
        <v>46934</v>
      </c>
      <c r="BQ704" s="8" t="s">
        <v>21</v>
      </c>
      <c r="BR704" s="8" t="s">
        <v>156</v>
      </c>
    </row>
    <row r="705" spans="1:1" x14ac:dyDescent="0.3">
      <c r="A705" s="48" t="s">
        <v>1068</v>
      </c>
    </row>
  </sheetData>
  <phoneticPr fontId="1" type="noConversion"/>
  <conditionalFormatting sqref="B2:B25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:K25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8:B52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55:B78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81:B101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04:B129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32:B154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:K1048576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57:B177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80:B202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05:B227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:B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30:B252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55:B278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81:B303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06:B330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33:B358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61:B383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86:B410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13:B437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40:B466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69:B494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97:B517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520:B542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545:B568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571:B59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598:B621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624:B65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654:B67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680:B70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:J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0"/>
  <sheetViews>
    <sheetView zoomScaleNormal="100" workbookViewId="0">
      <selection activeCell="J23" sqref="J23"/>
    </sheetView>
  </sheetViews>
  <sheetFormatPr defaultColWidth="8.58203125" defaultRowHeight="14" x14ac:dyDescent="0.3"/>
  <cols>
    <col min="1" max="16384" width="8.58203125" style="1"/>
  </cols>
  <sheetData>
    <row r="1" spans="1:69" ht="14.5" thickBot="1" x14ac:dyDescent="0.35">
      <c r="A1" s="2" t="s">
        <v>0</v>
      </c>
      <c r="B1" s="2"/>
      <c r="C1" s="2" t="s">
        <v>2</v>
      </c>
      <c r="D1" s="2" t="s">
        <v>3</v>
      </c>
      <c r="E1" s="2"/>
      <c r="F1" s="2" t="s">
        <v>14</v>
      </c>
      <c r="G1" s="2" t="s">
        <v>12</v>
      </c>
      <c r="H1" s="2" t="s">
        <v>1</v>
      </c>
      <c r="I1" s="2" t="s">
        <v>4</v>
      </c>
      <c r="J1" s="2" t="s">
        <v>5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9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1</v>
      </c>
      <c r="AA1" s="2" t="s">
        <v>10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7</v>
      </c>
      <c r="AN1" s="2" t="s">
        <v>8</v>
      </c>
      <c r="AO1" s="2" t="s">
        <v>59</v>
      </c>
      <c r="AP1" s="2" t="s">
        <v>60</v>
      </c>
      <c r="AQ1" s="2" t="s">
        <v>61</v>
      </c>
      <c r="AR1" s="2" t="s">
        <v>62</v>
      </c>
      <c r="AS1" s="2" t="s">
        <v>6</v>
      </c>
      <c r="AT1" s="2" t="s">
        <v>63</v>
      </c>
      <c r="AU1" s="2" t="s">
        <v>213</v>
      </c>
      <c r="AV1" s="2" t="s">
        <v>214</v>
      </c>
      <c r="AW1" s="2" t="s">
        <v>215</v>
      </c>
      <c r="AX1" s="2" t="s">
        <v>140</v>
      </c>
      <c r="AY1" s="2" t="s">
        <v>141</v>
      </c>
      <c r="AZ1" s="2" t="s">
        <v>142</v>
      </c>
      <c r="BA1" s="2" t="s">
        <v>143</v>
      </c>
      <c r="BB1" s="2" t="s">
        <v>144</v>
      </c>
      <c r="BC1" s="2" t="s">
        <v>145</v>
      </c>
      <c r="BD1" s="2" t="s">
        <v>146</v>
      </c>
      <c r="BE1" s="2" t="s">
        <v>147</v>
      </c>
      <c r="BF1" s="2" t="s">
        <v>148</v>
      </c>
      <c r="BG1" s="2" t="s">
        <v>149</v>
      </c>
      <c r="BH1" s="2" t="s">
        <v>150</v>
      </c>
      <c r="BI1" s="2" t="s">
        <v>18</v>
      </c>
      <c r="BJ1" s="2" t="s">
        <v>16</v>
      </c>
      <c r="BK1" s="2" t="s">
        <v>11</v>
      </c>
      <c r="BL1" s="2" t="s">
        <v>13</v>
      </c>
      <c r="BM1" s="2" t="s">
        <v>17</v>
      </c>
      <c r="BN1" s="2" t="s">
        <v>151</v>
      </c>
      <c r="BO1" s="2" t="s">
        <v>15</v>
      </c>
      <c r="BP1" s="2" t="s">
        <v>152</v>
      </c>
      <c r="BQ1" s="2" t="s">
        <v>153</v>
      </c>
    </row>
    <row r="2" spans="1:69" ht="15.5" thickBot="1" x14ac:dyDescent="0.35">
      <c r="A2" s="3" t="s">
        <v>26</v>
      </c>
      <c r="B2" s="3"/>
      <c r="C2" s="3" t="s">
        <v>216</v>
      </c>
      <c r="D2" s="3" t="s">
        <v>154</v>
      </c>
      <c r="E2" s="4">
        <v>1</v>
      </c>
      <c r="F2" s="3">
        <v>0</v>
      </c>
      <c r="G2" s="3" t="s">
        <v>28</v>
      </c>
      <c r="H2" s="3" t="s">
        <v>138</v>
      </c>
      <c r="I2" s="3">
        <v>30</v>
      </c>
      <c r="J2" s="3">
        <v>155</v>
      </c>
      <c r="K2" s="3">
        <v>14</v>
      </c>
      <c r="L2" s="3">
        <v>12</v>
      </c>
      <c r="M2" s="3">
        <v>6</v>
      </c>
      <c r="N2" s="3">
        <v>13</v>
      </c>
      <c r="O2" s="3">
        <v>16</v>
      </c>
      <c r="P2" s="3">
        <v>14</v>
      </c>
      <c r="Q2" s="3">
        <v>4</v>
      </c>
      <c r="R2" s="3">
        <v>15</v>
      </c>
      <c r="S2" s="3">
        <v>4</v>
      </c>
      <c r="T2" s="3">
        <v>12</v>
      </c>
      <c r="U2" s="3">
        <v>14</v>
      </c>
      <c r="V2" s="3">
        <v>15</v>
      </c>
      <c r="W2" s="3">
        <v>6</v>
      </c>
      <c r="X2" s="3">
        <v>13</v>
      </c>
      <c r="Y2" s="3">
        <v>15</v>
      </c>
      <c r="Z2" s="3">
        <v>9</v>
      </c>
      <c r="AA2" s="3">
        <v>14</v>
      </c>
      <c r="AB2" s="3">
        <v>14</v>
      </c>
      <c r="AC2" s="3">
        <v>14</v>
      </c>
      <c r="AD2" s="3">
        <v>8</v>
      </c>
      <c r="AE2" s="3">
        <v>13</v>
      </c>
      <c r="AF2" s="3">
        <v>15</v>
      </c>
      <c r="AG2" s="3">
        <v>14</v>
      </c>
      <c r="AH2" s="3">
        <v>15</v>
      </c>
      <c r="AI2" s="3">
        <v>15</v>
      </c>
      <c r="AJ2" s="3">
        <v>13</v>
      </c>
      <c r="AK2" s="3">
        <v>14</v>
      </c>
      <c r="AL2" s="3">
        <v>14</v>
      </c>
      <c r="AM2" s="3">
        <v>16</v>
      </c>
      <c r="AN2" s="3">
        <v>6</v>
      </c>
      <c r="AO2" s="3">
        <v>13</v>
      </c>
      <c r="AP2" s="3">
        <v>13</v>
      </c>
      <c r="AQ2" s="3">
        <v>13</v>
      </c>
      <c r="AR2" s="3">
        <v>9</v>
      </c>
      <c r="AS2" s="3">
        <v>14</v>
      </c>
      <c r="AT2" s="3">
        <v>12</v>
      </c>
      <c r="AU2" s="3">
        <v>13</v>
      </c>
      <c r="AV2" s="3">
        <v>15</v>
      </c>
      <c r="AW2" s="3">
        <v>13</v>
      </c>
      <c r="AX2" s="3">
        <v>4</v>
      </c>
      <c r="AY2" s="3">
        <v>1</v>
      </c>
      <c r="AZ2" s="3">
        <v>1</v>
      </c>
      <c r="BA2" s="3">
        <v>2</v>
      </c>
      <c r="BB2" s="3">
        <v>2</v>
      </c>
      <c r="BC2" s="3">
        <v>1</v>
      </c>
      <c r="BD2" s="3">
        <v>3</v>
      </c>
      <c r="BE2" s="3">
        <v>1</v>
      </c>
      <c r="BF2" s="3">
        <v>4</v>
      </c>
      <c r="BG2" s="3">
        <v>1</v>
      </c>
      <c r="BH2" s="3">
        <v>2</v>
      </c>
      <c r="BI2" s="3" t="s">
        <v>26</v>
      </c>
      <c r="BJ2" s="3" t="s">
        <v>20</v>
      </c>
      <c r="BK2" s="3">
        <v>12</v>
      </c>
      <c r="BL2" s="3" t="s">
        <v>26</v>
      </c>
      <c r="BM2" s="3"/>
      <c r="BN2" s="3">
        <v>89</v>
      </c>
      <c r="BO2" s="5">
        <v>46203</v>
      </c>
      <c r="BP2" s="3" t="s">
        <v>21</v>
      </c>
      <c r="BQ2" s="3" t="s">
        <v>156</v>
      </c>
    </row>
    <row r="3" spans="1:69" ht="23" thickBot="1" x14ac:dyDescent="0.35">
      <c r="A3" s="3" t="s">
        <v>26</v>
      </c>
      <c r="B3" s="3"/>
      <c r="C3" s="3" t="s">
        <v>219</v>
      </c>
      <c r="D3" s="3" t="s">
        <v>154</v>
      </c>
      <c r="E3" s="4">
        <v>1</v>
      </c>
      <c r="F3" s="3">
        <v>0</v>
      </c>
      <c r="G3" s="3" t="s">
        <v>20</v>
      </c>
      <c r="H3" s="3" t="s">
        <v>25</v>
      </c>
      <c r="I3" s="3">
        <v>24</v>
      </c>
      <c r="J3" s="3">
        <v>157</v>
      </c>
      <c r="K3" s="3">
        <v>12</v>
      </c>
      <c r="L3" s="3">
        <v>11</v>
      </c>
      <c r="M3" s="3">
        <v>5</v>
      </c>
      <c r="N3" s="3">
        <v>11</v>
      </c>
      <c r="O3" s="3">
        <v>15</v>
      </c>
      <c r="P3" s="3">
        <v>13</v>
      </c>
      <c r="Q3" s="3">
        <v>3</v>
      </c>
      <c r="R3" s="3">
        <v>16</v>
      </c>
      <c r="S3" s="3">
        <v>5</v>
      </c>
      <c r="T3" s="3">
        <v>10</v>
      </c>
      <c r="U3" s="3">
        <v>14</v>
      </c>
      <c r="V3" s="3">
        <v>14</v>
      </c>
      <c r="W3" s="3">
        <v>11</v>
      </c>
      <c r="X3" s="3">
        <v>9</v>
      </c>
      <c r="Y3" s="3">
        <v>15</v>
      </c>
      <c r="Z3" s="3">
        <v>7</v>
      </c>
      <c r="AA3" s="3">
        <v>17</v>
      </c>
      <c r="AB3" s="3">
        <v>12</v>
      </c>
      <c r="AC3" s="3">
        <v>13</v>
      </c>
      <c r="AD3" s="3">
        <v>7</v>
      </c>
      <c r="AE3" s="3">
        <v>14</v>
      </c>
      <c r="AF3" s="3">
        <v>13</v>
      </c>
      <c r="AG3" s="3">
        <v>16</v>
      </c>
      <c r="AH3" s="3">
        <v>15</v>
      </c>
      <c r="AI3" s="3">
        <v>17</v>
      </c>
      <c r="AJ3" s="3">
        <v>14</v>
      </c>
      <c r="AK3" s="3">
        <v>14</v>
      </c>
      <c r="AL3" s="3">
        <v>13</v>
      </c>
      <c r="AM3" s="3">
        <v>17</v>
      </c>
      <c r="AN3" s="3">
        <v>11</v>
      </c>
      <c r="AO3" s="3">
        <v>16</v>
      </c>
      <c r="AP3" s="3">
        <v>15</v>
      </c>
      <c r="AQ3" s="3">
        <v>14</v>
      </c>
      <c r="AR3" s="3">
        <v>11</v>
      </c>
      <c r="AS3" s="3">
        <v>16</v>
      </c>
      <c r="AT3" s="3">
        <v>15</v>
      </c>
      <c r="AU3" s="3">
        <v>14</v>
      </c>
      <c r="AV3" s="3">
        <v>13</v>
      </c>
      <c r="AW3" s="3">
        <v>15</v>
      </c>
      <c r="AX3" s="3">
        <v>1</v>
      </c>
      <c r="AY3" s="3">
        <v>2</v>
      </c>
      <c r="AZ3" s="3">
        <v>1</v>
      </c>
      <c r="BA3" s="3">
        <v>2</v>
      </c>
      <c r="BB3" s="3">
        <v>2</v>
      </c>
      <c r="BC3" s="3">
        <v>3</v>
      </c>
      <c r="BD3" s="3">
        <v>2</v>
      </c>
      <c r="BE3" s="3">
        <v>3</v>
      </c>
      <c r="BF3" s="3">
        <v>3</v>
      </c>
      <c r="BG3" s="3">
        <v>3</v>
      </c>
      <c r="BH3" s="3">
        <v>2</v>
      </c>
      <c r="BI3" s="3" t="s">
        <v>26</v>
      </c>
      <c r="BJ3" s="3" t="s">
        <v>20</v>
      </c>
      <c r="BK3" s="3">
        <v>17</v>
      </c>
      <c r="BL3" s="3" t="s">
        <v>26</v>
      </c>
      <c r="BM3" s="3"/>
      <c r="BN3" s="3">
        <v>32</v>
      </c>
      <c r="BO3" s="5">
        <v>46568</v>
      </c>
      <c r="BP3" s="3" t="s">
        <v>21</v>
      </c>
      <c r="BQ3" s="3" t="s">
        <v>156</v>
      </c>
    </row>
    <row r="4" spans="1:69" ht="15.5" thickBot="1" x14ac:dyDescent="0.35">
      <c r="A4" s="3" t="s">
        <v>26</v>
      </c>
      <c r="B4" s="3"/>
      <c r="C4" s="3" t="s">
        <v>238</v>
      </c>
      <c r="D4" s="3" t="s">
        <v>154</v>
      </c>
      <c r="E4" s="4">
        <v>1</v>
      </c>
      <c r="F4" s="3">
        <v>0</v>
      </c>
      <c r="G4" s="3" t="s">
        <v>239</v>
      </c>
      <c r="H4" s="3" t="s">
        <v>221</v>
      </c>
      <c r="I4" s="3">
        <v>26</v>
      </c>
      <c r="J4" s="3">
        <v>161</v>
      </c>
      <c r="K4" s="3">
        <v>16</v>
      </c>
      <c r="L4" s="3">
        <v>10</v>
      </c>
      <c r="M4" s="3">
        <v>15</v>
      </c>
      <c r="N4" s="3">
        <v>12</v>
      </c>
      <c r="O4" s="3">
        <v>15</v>
      </c>
      <c r="P4" s="3">
        <v>9</v>
      </c>
      <c r="Q4" s="3">
        <v>2</v>
      </c>
      <c r="R4" s="3">
        <v>13</v>
      </c>
      <c r="S4" s="3">
        <v>15</v>
      </c>
      <c r="T4" s="3">
        <v>8</v>
      </c>
      <c r="U4" s="3">
        <v>11</v>
      </c>
      <c r="V4" s="3">
        <v>16</v>
      </c>
      <c r="W4" s="3">
        <v>14</v>
      </c>
      <c r="X4" s="3">
        <v>13</v>
      </c>
      <c r="Y4" s="3">
        <v>10</v>
      </c>
      <c r="Z4" s="3">
        <v>15</v>
      </c>
      <c r="AA4" s="3">
        <v>15</v>
      </c>
      <c r="AB4" s="3">
        <v>16</v>
      </c>
      <c r="AC4" s="3">
        <v>16</v>
      </c>
      <c r="AD4" s="3">
        <v>12</v>
      </c>
      <c r="AE4" s="3">
        <v>14</v>
      </c>
      <c r="AF4" s="3">
        <v>15</v>
      </c>
      <c r="AG4" s="3">
        <v>17</v>
      </c>
      <c r="AH4" s="3">
        <v>13</v>
      </c>
      <c r="AI4" s="3">
        <v>13</v>
      </c>
      <c r="AJ4" s="3">
        <v>13</v>
      </c>
      <c r="AK4" s="3">
        <v>18</v>
      </c>
      <c r="AL4" s="3">
        <v>16</v>
      </c>
      <c r="AM4" s="3">
        <v>12</v>
      </c>
      <c r="AN4" s="3">
        <v>11</v>
      </c>
      <c r="AO4" s="3">
        <v>15</v>
      </c>
      <c r="AP4" s="3">
        <v>15</v>
      </c>
      <c r="AQ4" s="3">
        <v>12</v>
      </c>
      <c r="AR4" s="3">
        <v>14</v>
      </c>
      <c r="AS4" s="3">
        <v>11</v>
      </c>
      <c r="AT4" s="3">
        <v>15</v>
      </c>
      <c r="AU4" s="3">
        <v>16</v>
      </c>
      <c r="AV4" s="3">
        <v>15</v>
      </c>
      <c r="AW4" s="3">
        <v>15</v>
      </c>
      <c r="AX4" s="3">
        <v>3</v>
      </c>
      <c r="AY4" s="3">
        <v>1</v>
      </c>
      <c r="AZ4" s="3">
        <v>4</v>
      </c>
      <c r="BA4" s="3">
        <v>2</v>
      </c>
      <c r="BB4" s="3">
        <v>3</v>
      </c>
      <c r="BC4" s="3">
        <v>2</v>
      </c>
      <c r="BD4" s="3">
        <v>3</v>
      </c>
      <c r="BE4" s="3">
        <v>2</v>
      </c>
      <c r="BF4" s="3">
        <v>2</v>
      </c>
      <c r="BG4" s="3">
        <v>4</v>
      </c>
      <c r="BH4" s="3">
        <v>4</v>
      </c>
      <c r="BI4" s="3" t="s">
        <v>26</v>
      </c>
      <c r="BJ4" s="3" t="s">
        <v>20</v>
      </c>
      <c r="BK4" s="3">
        <v>15</v>
      </c>
      <c r="BL4" s="3" t="s">
        <v>26</v>
      </c>
      <c r="BM4" s="3"/>
      <c r="BN4" s="3">
        <v>7</v>
      </c>
      <c r="BO4" s="5">
        <v>47299</v>
      </c>
      <c r="BP4" s="3" t="s">
        <v>21</v>
      </c>
      <c r="BQ4" s="3" t="s">
        <v>156</v>
      </c>
    </row>
    <row r="5" spans="1:69" ht="15.5" thickBot="1" x14ac:dyDescent="0.35">
      <c r="A5" s="3" t="s">
        <v>26</v>
      </c>
      <c r="B5" s="3"/>
      <c r="C5" s="3" t="s">
        <v>233</v>
      </c>
      <c r="D5" s="3" t="s">
        <v>154</v>
      </c>
      <c r="E5" s="4">
        <v>1</v>
      </c>
      <c r="F5" s="3">
        <v>0</v>
      </c>
      <c r="G5" s="3" t="s">
        <v>20</v>
      </c>
      <c r="H5" s="3" t="s">
        <v>31</v>
      </c>
      <c r="I5" s="3">
        <v>24</v>
      </c>
      <c r="J5" s="3">
        <v>176</v>
      </c>
      <c r="K5" s="3">
        <v>13</v>
      </c>
      <c r="L5" s="3">
        <v>10</v>
      </c>
      <c r="M5" s="3">
        <v>16</v>
      </c>
      <c r="N5" s="3">
        <v>10</v>
      </c>
      <c r="O5" s="3">
        <v>16</v>
      </c>
      <c r="P5" s="3">
        <v>5</v>
      </c>
      <c r="Q5" s="3">
        <v>6</v>
      </c>
      <c r="R5" s="3">
        <v>12</v>
      </c>
      <c r="S5" s="3">
        <v>18</v>
      </c>
      <c r="T5" s="3">
        <v>5</v>
      </c>
      <c r="U5" s="3">
        <v>9</v>
      </c>
      <c r="V5" s="3">
        <v>15</v>
      </c>
      <c r="W5" s="3">
        <v>16</v>
      </c>
      <c r="X5" s="3">
        <v>11</v>
      </c>
      <c r="Y5" s="3">
        <v>11</v>
      </c>
      <c r="Z5" s="3">
        <v>16</v>
      </c>
      <c r="AA5" s="3">
        <v>15</v>
      </c>
      <c r="AB5" s="3">
        <v>15</v>
      </c>
      <c r="AC5" s="3">
        <v>16</v>
      </c>
      <c r="AD5" s="3">
        <v>10</v>
      </c>
      <c r="AE5" s="3">
        <v>15</v>
      </c>
      <c r="AF5" s="3">
        <v>12</v>
      </c>
      <c r="AG5" s="3">
        <v>17</v>
      </c>
      <c r="AH5" s="3">
        <v>8</v>
      </c>
      <c r="AI5" s="3">
        <v>16</v>
      </c>
      <c r="AJ5" s="3">
        <v>15</v>
      </c>
      <c r="AK5" s="3">
        <v>18</v>
      </c>
      <c r="AL5" s="3">
        <v>19</v>
      </c>
      <c r="AM5" s="3">
        <v>14</v>
      </c>
      <c r="AN5" s="3">
        <v>16</v>
      </c>
      <c r="AO5" s="3">
        <v>16</v>
      </c>
      <c r="AP5" s="3">
        <v>16</v>
      </c>
      <c r="AQ5" s="3">
        <v>16</v>
      </c>
      <c r="AR5" s="3">
        <v>17</v>
      </c>
      <c r="AS5" s="3">
        <v>15</v>
      </c>
      <c r="AT5" s="3">
        <v>16</v>
      </c>
      <c r="AU5" s="3">
        <v>18</v>
      </c>
      <c r="AV5" s="3">
        <v>16</v>
      </c>
      <c r="AW5" s="3">
        <v>18</v>
      </c>
      <c r="AX5" s="3">
        <v>1</v>
      </c>
      <c r="AY5" s="3">
        <v>3</v>
      </c>
      <c r="AZ5" s="3">
        <v>3</v>
      </c>
      <c r="BA5" s="3">
        <v>3</v>
      </c>
      <c r="BB5" s="3">
        <v>3</v>
      </c>
      <c r="BC5" s="3">
        <v>3</v>
      </c>
      <c r="BD5" s="3">
        <v>4</v>
      </c>
      <c r="BE5" s="3">
        <v>1</v>
      </c>
      <c r="BF5" s="3">
        <v>2</v>
      </c>
      <c r="BG5" s="3">
        <v>1</v>
      </c>
      <c r="BH5" s="3">
        <v>2</v>
      </c>
      <c r="BI5" s="3" t="s">
        <v>26</v>
      </c>
      <c r="BJ5" s="3" t="s">
        <v>20</v>
      </c>
      <c r="BK5" s="3">
        <v>18</v>
      </c>
      <c r="BL5" s="3" t="s">
        <v>26</v>
      </c>
      <c r="BM5" s="3"/>
      <c r="BN5" s="3">
        <v>3</v>
      </c>
      <c r="BO5" s="5">
        <v>47664</v>
      </c>
      <c r="BP5" s="3" t="s">
        <v>21</v>
      </c>
      <c r="BQ5" s="3" t="s">
        <v>156</v>
      </c>
    </row>
    <row r="6" spans="1:69" ht="15.5" thickBot="1" x14ac:dyDescent="0.35">
      <c r="A6" s="3" t="s">
        <v>26</v>
      </c>
      <c r="B6" s="3"/>
      <c r="C6" s="3" t="s">
        <v>223</v>
      </c>
      <c r="D6" s="3" t="s">
        <v>154</v>
      </c>
      <c r="E6" s="4">
        <v>1</v>
      </c>
      <c r="F6" s="3">
        <v>0</v>
      </c>
      <c r="G6" s="3" t="s">
        <v>19</v>
      </c>
      <c r="H6" s="3" t="s">
        <v>27</v>
      </c>
      <c r="I6" s="3">
        <v>23</v>
      </c>
      <c r="J6" s="3">
        <v>181</v>
      </c>
      <c r="K6" s="3">
        <v>13</v>
      </c>
      <c r="L6" s="3">
        <v>15</v>
      </c>
      <c r="M6" s="3">
        <v>8</v>
      </c>
      <c r="N6" s="3">
        <v>15</v>
      </c>
      <c r="O6" s="3">
        <v>17</v>
      </c>
      <c r="P6" s="3">
        <v>18</v>
      </c>
      <c r="Q6" s="3">
        <v>6</v>
      </c>
      <c r="R6" s="3">
        <v>17</v>
      </c>
      <c r="S6" s="3">
        <v>10</v>
      </c>
      <c r="T6" s="3">
        <v>14</v>
      </c>
      <c r="U6" s="3">
        <v>15</v>
      </c>
      <c r="V6" s="3">
        <v>16</v>
      </c>
      <c r="W6" s="3">
        <v>9</v>
      </c>
      <c r="X6" s="3">
        <v>17</v>
      </c>
      <c r="Y6" s="3">
        <v>16</v>
      </c>
      <c r="Z6" s="3">
        <v>10</v>
      </c>
      <c r="AA6" s="3">
        <v>16</v>
      </c>
      <c r="AB6" s="3">
        <v>14</v>
      </c>
      <c r="AC6" s="3">
        <v>16</v>
      </c>
      <c r="AD6" s="3">
        <v>13</v>
      </c>
      <c r="AE6" s="3">
        <v>13</v>
      </c>
      <c r="AF6" s="3">
        <v>15</v>
      </c>
      <c r="AG6" s="3">
        <v>17</v>
      </c>
      <c r="AH6" s="3">
        <v>17</v>
      </c>
      <c r="AI6" s="3">
        <v>17</v>
      </c>
      <c r="AJ6" s="3">
        <v>12</v>
      </c>
      <c r="AK6" s="3">
        <v>16</v>
      </c>
      <c r="AL6" s="3">
        <v>15</v>
      </c>
      <c r="AM6" s="3">
        <v>17</v>
      </c>
      <c r="AN6" s="3">
        <v>9</v>
      </c>
      <c r="AO6" s="3">
        <v>15</v>
      </c>
      <c r="AP6" s="3">
        <v>17</v>
      </c>
      <c r="AQ6" s="3">
        <v>18</v>
      </c>
      <c r="AR6" s="3">
        <v>13</v>
      </c>
      <c r="AS6" s="3">
        <v>15</v>
      </c>
      <c r="AT6" s="3">
        <v>18</v>
      </c>
      <c r="AU6" s="3">
        <v>17</v>
      </c>
      <c r="AV6" s="3">
        <v>15</v>
      </c>
      <c r="AW6" s="3">
        <v>18</v>
      </c>
      <c r="AX6" s="3">
        <v>1</v>
      </c>
      <c r="AY6" s="3">
        <v>3</v>
      </c>
      <c r="AZ6" s="3">
        <v>3</v>
      </c>
      <c r="BA6" s="3">
        <v>1</v>
      </c>
      <c r="BB6" s="3">
        <v>1</v>
      </c>
      <c r="BC6" s="3">
        <v>2</v>
      </c>
      <c r="BD6" s="3">
        <v>1</v>
      </c>
      <c r="BE6" s="3">
        <v>2</v>
      </c>
      <c r="BF6" s="3">
        <v>2</v>
      </c>
      <c r="BG6" s="3">
        <v>2</v>
      </c>
      <c r="BH6" s="3">
        <v>2</v>
      </c>
      <c r="BI6" s="3" t="s">
        <v>26</v>
      </c>
      <c r="BJ6" s="3" t="s">
        <v>20</v>
      </c>
      <c r="BK6" s="3">
        <v>17</v>
      </c>
      <c r="BL6" s="3" t="s">
        <v>26</v>
      </c>
      <c r="BM6" s="3"/>
      <c r="BN6" s="3">
        <v>31</v>
      </c>
      <c r="BO6" s="5">
        <v>48029</v>
      </c>
      <c r="BP6" s="3" t="s">
        <v>21</v>
      </c>
      <c r="BQ6" s="3" t="s">
        <v>156</v>
      </c>
    </row>
    <row r="7" spans="1:69" ht="15.5" thickBot="1" x14ac:dyDescent="0.35">
      <c r="A7" s="3" t="s">
        <v>26</v>
      </c>
      <c r="B7" s="3"/>
      <c r="C7" s="3" t="s">
        <v>220</v>
      </c>
      <c r="D7" s="3" t="s">
        <v>154</v>
      </c>
      <c r="E7" s="4">
        <v>1</v>
      </c>
      <c r="F7" s="3">
        <v>0</v>
      </c>
      <c r="G7" s="3" t="s">
        <v>155</v>
      </c>
      <c r="H7" s="3" t="s">
        <v>221</v>
      </c>
      <c r="I7" s="3">
        <v>31</v>
      </c>
      <c r="J7" s="3">
        <v>145</v>
      </c>
      <c r="K7" s="3">
        <v>13</v>
      </c>
      <c r="L7" s="3">
        <v>10</v>
      </c>
      <c r="M7" s="3">
        <v>14</v>
      </c>
      <c r="N7" s="3">
        <v>8</v>
      </c>
      <c r="O7" s="3">
        <v>14</v>
      </c>
      <c r="P7" s="3">
        <v>9</v>
      </c>
      <c r="Q7" s="3">
        <v>9</v>
      </c>
      <c r="R7" s="3">
        <v>12</v>
      </c>
      <c r="S7" s="3">
        <v>15</v>
      </c>
      <c r="T7" s="3">
        <v>9</v>
      </c>
      <c r="U7" s="3">
        <v>9</v>
      </c>
      <c r="V7" s="3">
        <v>14</v>
      </c>
      <c r="W7" s="3">
        <v>13</v>
      </c>
      <c r="X7" s="3">
        <v>9</v>
      </c>
      <c r="Y7" s="3">
        <v>10</v>
      </c>
      <c r="Z7" s="3">
        <v>16</v>
      </c>
      <c r="AA7" s="3">
        <v>16</v>
      </c>
      <c r="AB7" s="3">
        <v>15</v>
      </c>
      <c r="AC7" s="3">
        <v>15</v>
      </c>
      <c r="AD7" s="3">
        <v>15</v>
      </c>
      <c r="AE7" s="3">
        <v>15</v>
      </c>
      <c r="AF7" s="3">
        <v>13</v>
      </c>
      <c r="AG7" s="3">
        <v>16</v>
      </c>
      <c r="AH7" s="3">
        <v>12</v>
      </c>
      <c r="AI7" s="3">
        <v>15</v>
      </c>
      <c r="AJ7" s="3">
        <v>15</v>
      </c>
      <c r="AK7" s="3">
        <v>15</v>
      </c>
      <c r="AL7" s="3">
        <v>15</v>
      </c>
      <c r="AM7" s="3">
        <v>12</v>
      </c>
      <c r="AN7" s="3">
        <v>14</v>
      </c>
      <c r="AO7" s="3">
        <v>11</v>
      </c>
      <c r="AP7" s="3">
        <v>16</v>
      </c>
      <c r="AQ7" s="3">
        <v>13</v>
      </c>
      <c r="AR7" s="3">
        <v>12</v>
      </c>
      <c r="AS7" s="3">
        <v>12</v>
      </c>
      <c r="AT7" s="3">
        <v>14</v>
      </c>
      <c r="AU7" s="3">
        <v>15</v>
      </c>
      <c r="AV7" s="3">
        <v>15</v>
      </c>
      <c r="AW7" s="3">
        <v>14</v>
      </c>
      <c r="AX7" s="3">
        <v>3</v>
      </c>
      <c r="AY7" s="3">
        <v>2</v>
      </c>
      <c r="AZ7" s="3">
        <v>1</v>
      </c>
      <c r="BA7" s="3">
        <v>3</v>
      </c>
      <c r="BB7" s="3">
        <v>2</v>
      </c>
      <c r="BC7" s="3">
        <v>1</v>
      </c>
      <c r="BD7" s="3">
        <v>1</v>
      </c>
      <c r="BE7" s="3">
        <v>1</v>
      </c>
      <c r="BF7" s="3">
        <v>2</v>
      </c>
      <c r="BG7" s="3">
        <v>2</v>
      </c>
      <c r="BH7" s="3">
        <v>3</v>
      </c>
      <c r="BI7" s="3" t="s">
        <v>26</v>
      </c>
      <c r="BJ7" s="3" t="s">
        <v>20</v>
      </c>
      <c r="BK7" s="3">
        <v>14</v>
      </c>
      <c r="BL7" s="3" t="s">
        <v>26</v>
      </c>
      <c r="BM7" s="3"/>
      <c r="BN7" s="3">
        <v>15</v>
      </c>
      <c r="BO7" s="5">
        <v>46934</v>
      </c>
      <c r="BP7" s="3" t="s">
        <v>21</v>
      </c>
      <c r="BQ7" s="3" t="s">
        <v>156</v>
      </c>
    </row>
    <row r="8" spans="1:69" ht="15.5" thickBot="1" x14ac:dyDescent="0.35">
      <c r="A8" s="3" t="s">
        <v>26</v>
      </c>
      <c r="B8" s="3"/>
      <c r="C8" s="3" t="s">
        <v>244</v>
      </c>
      <c r="D8" s="3" t="s">
        <v>154</v>
      </c>
      <c r="E8" s="4">
        <v>1</v>
      </c>
      <c r="F8" s="3">
        <v>0</v>
      </c>
      <c r="G8" s="3" t="s">
        <v>33</v>
      </c>
      <c r="H8" s="3" t="s">
        <v>226</v>
      </c>
      <c r="I8" s="3">
        <v>20</v>
      </c>
      <c r="J8" s="3">
        <v>145</v>
      </c>
      <c r="K8" s="3">
        <v>13</v>
      </c>
      <c r="L8" s="3">
        <v>10</v>
      </c>
      <c r="M8" s="3">
        <v>15</v>
      </c>
      <c r="N8" s="3">
        <v>8</v>
      </c>
      <c r="O8" s="3">
        <v>11</v>
      </c>
      <c r="P8" s="3">
        <v>4</v>
      </c>
      <c r="Q8" s="3">
        <v>11</v>
      </c>
      <c r="R8" s="3">
        <v>11</v>
      </c>
      <c r="S8" s="3">
        <v>17</v>
      </c>
      <c r="T8" s="3">
        <v>7</v>
      </c>
      <c r="U8" s="3">
        <v>7</v>
      </c>
      <c r="V8" s="3">
        <v>12</v>
      </c>
      <c r="W8" s="3">
        <v>13</v>
      </c>
      <c r="X8" s="3">
        <v>8</v>
      </c>
      <c r="Y8" s="3">
        <v>10</v>
      </c>
      <c r="Z8" s="3">
        <v>13</v>
      </c>
      <c r="AA8" s="3">
        <v>15</v>
      </c>
      <c r="AB8" s="3">
        <v>13</v>
      </c>
      <c r="AC8" s="3">
        <v>13</v>
      </c>
      <c r="AD8" s="3">
        <v>10</v>
      </c>
      <c r="AE8" s="3">
        <v>15</v>
      </c>
      <c r="AF8" s="3">
        <v>13</v>
      </c>
      <c r="AG8" s="3">
        <v>14</v>
      </c>
      <c r="AH8" s="3">
        <v>7</v>
      </c>
      <c r="AI8" s="3">
        <v>13</v>
      </c>
      <c r="AJ8" s="3">
        <v>15</v>
      </c>
      <c r="AK8" s="3">
        <v>15</v>
      </c>
      <c r="AL8" s="3">
        <v>13</v>
      </c>
      <c r="AM8" s="3">
        <v>14</v>
      </c>
      <c r="AN8" s="3">
        <v>15</v>
      </c>
      <c r="AO8" s="3">
        <v>14</v>
      </c>
      <c r="AP8" s="3">
        <v>14</v>
      </c>
      <c r="AQ8" s="3">
        <v>13</v>
      </c>
      <c r="AR8" s="3">
        <v>15</v>
      </c>
      <c r="AS8" s="3">
        <v>17</v>
      </c>
      <c r="AT8" s="3">
        <v>16</v>
      </c>
      <c r="AU8" s="3">
        <v>13</v>
      </c>
      <c r="AV8" s="3">
        <v>13</v>
      </c>
      <c r="AW8" s="3">
        <v>15</v>
      </c>
      <c r="AX8" s="3">
        <v>3</v>
      </c>
      <c r="AY8" s="3">
        <v>3</v>
      </c>
      <c r="AZ8" s="3">
        <v>1</v>
      </c>
      <c r="BA8" s="3">
        <v>1</v>
      </c>
      <c r="BB8" s="3">
        <v>2</v>
      </c>
      <c r="BC8" s="3">
        <v>2</v>
      </c>
      <c r="BD8" s="3">
        <v>2</v>
      </c>
      <c r="BE8" s="3">
        <v>3</v>
      </c>
      <c r="BF8" s="3">
        <v>3</v>
      </c>
      <c r="BG8" s="3">
        <v>3</v>
      </c>
      <c r="BH8" s="3">
        <v>2</v>
      </c>
      <c r="BI8" s="3" t="s">
        <v>26</v>
      </c>
      <c r="BJ8" s="3" t="s">
        <v>20</v>
      </c>
      <c r="BK8" s="3">
        <v>16</v>
      </c>
      <c r="BL8" s="3" t="s">
        <v>26</v>
      </c>
      <c r="BM8" s="3"/>
      <c r="BN8" s="3" t="s">
        <v>26</v>
      </c>
      <c r="BO8" s="5">
        <v>47664</v>
      </c>
      <c r="BP8" s="3" t="s">
        <v>21</v>
      </c>
      <c r="BQ8" s="3" t="s">
        <v>156</v>
      </c>
    </row>
    <row r="9" spans="1:69" ht="15.5" thickBot="1" x14ac:dyDescent="0.35">
      <c r="A9" s="3" t="s">
        <v>26</v>
      </c>
      <c r="B9" s="3"/>
      <c r="C9" s="3" t="s">
        <v>237</v>
      </c>
      <c r="D9" s="3" t="s">
        <v>154</v>
      </c>
      <c r="E9" s="4">
        <v>1</v>
      </c>
      <c r="F9" s="3">
        <v>0</v>
      </c>
      <c r="G9" s="3" t="s">
        <v>29</v>
      </c>
      <c r="H9" s="3" t="s">
        <v>221</v>
      </c>
      <c r="I9" s="3">
        <v>29</v>
      </c>
      <c r="J9" s="3">
        <v>154</v>
      </c>
      <c r="K9" s="3">
        <v>15</v>
      </c>
      <c r="L9" s="3">
        <v>11</v>
      </c>
      <c r="M9" s="3">
        <v>14</v>
      </c>
      <c r="N9" s="3">
        <v>10</v>
      </c>
      <c r="O9" s="3">
        <v>15</v>
      </c>
      <c r="P9" s="3">
        <v>8</v>
      </c>
      <c r="Q9" s="3">
        <v>8</v>
      </c>
      <c r="R9" s="3">
        <v>14</v>
      </c>
      <c r="S9" s="3">
        <v>13</v>
      </c>
      <c r="T9" s="3">
        <v>10</v>
      </c>
      <c r="U9" s="3">
        <v>13</v>
      </c>
      <c r="V9" s="3">
        <v>14</v>
      </c>
      <c r="W9" s="3">
        <v>15</v>
      </c>
      <c r="X9" s="3">
        <v>12</v>
      </c>
      <c r="Y9" s="3">
        <v>13</v>
      </c>
      <c r="Z9" s="3">
        <v>14</v>
      </c>
      <c r="AA9" s="3">
        <v>15</v>
      </c>
      <c r="AB9" s="3">
        <v>15</v>
      </c>
      <c r="AC9" s="3">
        <v>15</v>
      </c>
      <c r="AD9" s="3">
        <v>12</v>
      </c>
      <c r="AE9" s="3">
        <v>15</v>
      </c>
      <c r="AF9" s="3">
        <v>15</v>
      </c>
      <c r="AG9" s="3">
        <v>16</v>
      </c>
      <c r="AH9" s="3">
        <v>14</v>
      </c>
      <c r="AI9" s="3">
        <v>16</v>
      </c>
      <c r="AJ9" s="3">
        <v>15</v>
      </c>
      <c r="AK9" s="3">
        <v>15</v>
      </c>
      <c r="AL9" s="3">
        <v>13</v>
      </c>
      <c r="AM9" s="3">
        <v>12</v>
      </c>
      <c r="AN9" s="3">
        <v>15</v>
      </c>
      <c r="AO9" s="3">
        <v>15</v>
      </c>
      <c r="AP9" s="3">
        <v>17</v>
      </c>
      <c r="AQ9" s="3">
        <v>13</v>
      </c>
      <c r="AR9" s="3">
        <v>16</v>
      </c>
      <c r="AS9" s="3">
        <v>13</v>
      </c>
      <c r="AT9" s="3">
        <v>16</v>
      </c>
      <c r="AU9" s="3">
        <v>14</v>
      </c>
      <c r="AV9" s="3">
        <v>15</v>
      </c>
      <c r="AW9" s="3">
        <v>16</v>
      </c>
      <c r="AX9" s="3">
        <v>4</v>
      </c>
      <c r="AY9" s="3">
        <v>1</v>
      </c>
      <c r="AZ9" s="3">
        <v>3</v>
      </c>
      <c r="BA9" s="3">
        <v>1</v>
      </c>
      <c r="BB9" s="3">
        <v>3</v>
      </c>
      <c r="BC9" s="3">
        <v>2</v>
      </c>
      <c r="BD9" s="3">
        <v>3</v>
      </c>
      <c r="BE9" s="3">
        <v>2</v>
      </c>
      <c r="BF9" s="3">
        <v>3</v>
      </c>
      <c r="BG9" s="3">
        <v>3</v>
      </c>
      <c r="BH9" s="3">
        <v>1</v>
      </c>
      <c r="BI9" s="3" t="s">
        <v>26</v>
      </c>
      <c r="BJ9" s="3" t="s">
        <v>20</v>
      </c>
      <c r="BK9" s="3">
        <v>15</v>
      </c>
      <c r="BL9" s="3" t="s">
        <v>26</v>
      </c>
      <c r="BM9" s="3"/>
      <c r="BN9" s="3">
        <v>21</v>
      </c>
      <c r="BO9" s="5">
        <v>46934</v>
      </c>
      <c r="BP9" s="3" t="s">
        <v>21</v>
      </c>
      <c r="BQ9" s="3" t="s">
        <v>156</v>
      </c>
    </row>
    <row r="10" spans="1:69" ht="15.5" thickBot="1" x14ac:dyDescent="0.35">
      <c r="A10" s="3" t="s">
        <v>26</v>
      </c>
      <c r="B10" s="3"/>
      <c r="C10" s="3" t="s">
        <v>230</v>
      </c>
      <c r="D10" s="3" t="s">
        <v>154</v>
      </c>
      <c r="E10" s="4">
        <v>1</v>
      </c>
      <c r="F10" s="3">
        <v>0</v>
      </c>
      <c r="G10" s="3" t="s">
        <v>28</v>
      </c>
      <c r="H10" s="3" t="s">
        <v>30</v>
      </c>
      <c r="I10" s="3">
        <v>24</v>
      </c>
      <c r="J10" s="3">
        <v>158</v>
      </c>
      <c r="K10" s="3">
        <v>15</v>
      </c>
      <c r="L10" s="3">
        <v>12</v>
      </c>
      <c r="M10" s="3">
        <v>15</v>
      </c>
      <c r="N10" s="3">
        <v>8</v>
      </c>
      <c r="O10" s="3">
        <v>15</v>
      </c>
      <c r="P10" s="3">
        <v>4</v>
      </c>
      <c r="Q10" s="3">
        <v>10</v>
      </c>
      <c r="R10" s="3">
        <v>13</v>
      </c>
      <c r="S10" s="3">
        <v>16</v>
      </c>
      <c r="T10" s="3">
        <v>7</v>
      </c>
      <c r="U10" s="3">
        <v>6</v>
      </c>
      <c r="V10" s="3">
        <v>14</v>
      </c>
      <c r="W10" s="3">
        <v>14</v>
      </c>
      <c r="X10" s="3">
        <v>7</v>
      </c>
      <c r="Y10" s="3">
        <v>12</v>
      </c>
      <c r="Z10" s="3">
        <v>15</v>
      </c>
      <c r="AA10" s="3">
        <v>15</v>
      </c>
      <c r="AB10" s="3">
        <v>15</v>
      </c>
      <c r="AC10" s="3">
        <v>15</v>
      </c>
      <c r="AD10" s="3">
        <v>12</v>
      </c>
      <c r="AE10" s="3">
        <v>14</v>
      </c>
      <c r="AF10" s="3">
        <v>12</v>
      </c>
      <c r="AG10" s="3">
        <v>16</v>
      </c>
      <c r="AH10" s="3">
        <v>14</v>
      </c>
      <c r="AI10" s="3">
        <v>16</v>
      </c>
      <c r="AJ10" s="3">
        <v>16</v>
      </c>
      <c r="AK10" s="3">
        <v>16</v>
      </c>
      <c r="AL10" s="3">
        <v>15</v>
      </c>
      <c r="AM10" s="3">
        <v>14</v>
      </c>
      <c r="AN10" s="3">
        <v>13</v>
      </c>
      <c r="AO10" s="3">
        <v>14</v>
      </c>
      <c r="AP10" s="3">
        <v>15</v>
      </c>
      <c r="AQ10" s="3">
        <v>13</v>
      </c>
      <c r="AR10" s="3">
        <v>14</v>
      </c>
      <c r="AS10" s="3">
        <v>15</v>
      </c>
      <c r="AT10" s="3">
        <v>14</v>
      </c>
      <c r="AU10" s="3">
        <v>16</v>
      </c>
      <c r="AV10" s="3">
        <v>14</v>
      </c>
      <c r="AW10" s="3">
        <v>16</v>
      </c>
      <c r="AX10" s="3">
        <v>2</v>
      </c>
      <c r="AY10" s="3">
        <v>2</v>
      </c>
      <c r="AZ10" s="3">
        <v>1</v>
      </c>
      <c r="BA10" s="3">
        <v>3</v>
      </c>
      <c r="BB10" s="3">
        <v>2</v>
      </c>
      <c r="BC10" s="3">
        <v>1</v>
      </c>
      <c r="BD10" s="3">
        <v>3</v>
      </c>
      <c r="BE10" s="3">
        <v>1</v>
      </c>
      <c r="BF10" s="3">
        <v>2</v>
      </c>
      <c r="BG10" s="3">
        <v>1</v>
      </c>
      <c r="BH10" s="3">
        <v>3</v>
      </c>
      <c r="BI10" s="3" t="s">
        <v>26</v>
      </c>
      <c r="BJ10" s="3" t="s">
        <v>20</v>
      </c>
      <c r="BK10" s="3">
        <v>16</v>
      </c>
      <c r="BL10" s="3" t="s">
        <v>26</v>
      </c>
      <c r="BM10" s="3"/>
      <c r="BN10" s="3">
        <v>6</v>
      </c>
      <c r="BO10" s="5">
        <v>46934</v>
      </c>
      <c r="BP10" s="3" t="s">
        <v>21</v>
      </c>
      <c r="BQ10" s="3" t="s">
        <v>156</v>
      </c>
    </row>
    <row r="11" spans="1:69" ht="15.5" thickBot="1" x14ac:dyDescent="0.35">
      <c r="A11" s="3" t="s">
        <v>26</v>
      </c>
      <c r="B11" s="3"/>
      <c r="C11" s="3" t="s">
        <v>247</v>
      </c>
      <c r="D11" s="3" t="s">
        <v>154</v>
      </c>
      <c r="E11" s="4">
        <v>1</v>
      </c>
      <c r="F11" s="3">
        <v>-125</v>
      </c>
      <c r="G11" s="3" t="s">
        <v>239</v>
      </c>
      <c r="H11" s="3" t="s">
        <v>139</v>
      </c>
      <c r="I11" s="3">
        <v>16</v>
      </c>
      <c r="J11" s="3">
        <v>108</v>
      </c>
      <c r="K11" s="3">
        <v>11</v>
      </c>
      <c r="L11" s="3">
        <v>10</v>
      </c>
      <c r="M11" s="3">
        <v>7</v>
      </c>
      <c r="N11" s="3">
        <v>12</v>
      </c>
      <c r="O11" s="3">
        <v>14</v>
      </c>
      <c r="P11" s="3">
        <v>12</v>
      </c>
      <c r="Q11" s="3">
        <v>8</v>
      </c>
      <c r="R11" s="3">
        <v>14</v>
      </c>
      <c r="S11" s="3">
        <v>7</v>
      </c>
      <c r="T11" s="3">
        <v>12</v>
      </c>
      <c r="U11" s="3">
        <v>10</v>
      </c>
      <c r="V11" s="3">
        <v>13</v>
      </c>
      <c r="W11" s="3">
        <v>8</v>
      </c>
      <c r="X11" s="3">
        <v>10</v>
      </c>
      <c r="Y11" s="3">
        <v>16</v>
      </c>
      <c r="Z11" s="3">
        <v>9</v>
      </c>
      <c r="AA11" s="3">
        <v>15</v>
      </c>
      <c r="AB11" s="3">
        <v>9</v>
      </c>
      <c r="AC11" s="3">
        <v>14</v>
      </c>
      <c r="AD11" s="3">
        <v>4</v>
      </c>
      <c r="AE11" s="3">
        <v>9</v>
      </c>
      <c r="AF11" s="3">
        <v>13</v>
      </c>
      <c r="AG11" s="3">
        <v>10</v>
      </c>
      <c r="AH11" s="3">
        <v>14</v>
      </c>
      <c r="AI11" s="3">
        <v>16</v>
      </c>
      <c r="AJ11" s="3">
        <v>4</v>
      </c>
      <c r="AK11" s="3">
        <v>14</v>
      </c>
      <c r="AL11" s="3">
        <v>11</v>
      </c>
      <c r="AM11" s="3">
        <v>15</v>
      </c>
      <c r="AN11" s="3">
        <v>10</v>
      </c>
      <c r="AO11" s="3">
        <v>14</v>
      </c>
      <c r="AP11" s="3">
        <v>11</v>
      </c>
      <c r="AQ11" s="3">
        <v>11</v>
      </c>
      <c r="AR11" s="3">
        <v>9</v>
      </c>
      <c r="AS11" s="3">
        <v>13</v>
      </c>
      <c r="AT11" s="3">
        <v>13</v>
      </c>
      <c r="AU11" s="3">
        <v>13</v>
      </c>
      <c r="AV11" s="3">
        <v>2</v>
      </c>
      <c r="AW11" s="3">
        <v>11</v>
      </c>
      <c r="AX11" s="3">
        <v>2</v>
      </c>
      <c r="AY11" s="3">
        <v>3</v>
      </c>
      <c r="AZ11" s="3">
        <v>1</v>
      </c>
      <c r="BA11" s="3">
        <v>1</v>
      </c>
      <c r="BB11" s="3">
        <v>3</v>
      </c>
      <c r="BC11" s="3">
        <v>4</v>
      </c>
      <c r="BD11" s="3">
        <v>1</v>
      </c>
      <c r="BE11" s="3">
        <v>1</v>
      </c>
      <c r="BF11" s="3">
        <v>2</v>
      </c>
      <c r="BG11" s="3">
        <v>3</v>
      </c>
      <c r="BH11" s="3">
        <v>3</v>
      </c>
      <c r="BI11" s="3" t="s">
        <v>26</v>
      </c>
      <c r="BJ11" s="3" t="s">
        <v>20</v>
      </c>
      <c r="BK11" s="3">
        <v>14</v>
      </c>
      <c r="BL11" s="3" t="s">
        <v>26</v>
      </c>
      <c r="BM11" s="3"/>
      <c r="BN11" s="3" t="s">
        <v>26</v>
      </c>
      <c r="BO11" s="5">
        <v>46934</v>
      </c>
      <c r="BP11" s="3" t="s">
        <v>21</v>
      </c>
      <c r="BQ11" s="3" t="s">
        <v>156</v>
      </c>
    </row>
    <row r="12" spans="1:69" ht="15.5" thickBot="1" x14ac:dyDescent="0.35">
      <c r="A12" s="3" t="s">
        <v>26</v>
      </c>
      <c r="B12" s="3"/>
      <c r="C12" s="3" t="s">
        <v>231</v>
      </c>
      <c r="D12" s="3" t="s">
        <v>154</v>
      </c>
      <c r="E12" s="4">
        <v>1</v>
      </c>
      <c r="F12" s="3">
        <v>0</v>
      </c>
      <c r="G12" s="3" t="s">
        <v>157</v>
      </c>
      <c r="H12" s="3" t="s">
        <v>137</v>
      </c>
      <c r="I12" s="3">
        <v>23</v>
      </c>
      <c r="J12" s="3">
        <v>154</v>
      </c>
      <c r="K12" s="3">
        <v>13</v>
      </c>
      <c r="L12" s="3">
        <v>13</v>
      </c>
      <c r="M12" s="3">
        <v>3</v>
      </c>
      <c r="N12" s="3">
        <v>11</v>
      </c>
      <c r="O12" s="3">
        <v>15</v>
      </c>
      <c r="P12" s="3">
        <v>13</v>
      </c>
      <c r="Q12" s="3">
        <v>3</v>
      </c>
      <c r="R12" s="3">
        <v>17</v>
      </c>
      <c r="S12" s="3">
        <v>5</v>
      </c>
      <c r="T12" s="3">
        <v>10</v>
      </c>
      <c r="U12" s="3">
        <v>13</v>
      </c>
      <c r="V12" s="3">
        <v>16</v>
      </c>
      <c r="W12" s="3">
        <v>11</v>
      </c>
      <c r="X12" s="3">
        <v>13</v>
      </c>
      <c r="Y12" s="3">
        <v>16</v>
      </c>
      <c r="Z12" s="3">
        <v>5</v>
      </c>
      <c r="AA12" s="3">
        <v>13</v>
      </c>
      <c r="AB12" s="3">
        <v>11</v>
      </c>
      <c r="AC12" s="3">
        <v>14</v>
      </c>
      <c r="AD12" s="3">
        <v>5</v>
      </c>
      <c r="AE12" s="3">
        <v>9</v>
      </c>
      <c r="AF12" s="3">
        <v>14</v>
      </c>
      <c r="AG12" s="3">
        <v>12</v>
      </c>
      <c r="AH12" s="3">
        <v>15</v>
      </c>
      <c r="AI12" s="3">
        <v>12</v>
      </c>
      <c r="AJ12" s="3">
        <v>13</v>
      </c>
      <c r="AK12" s="3">
        <v>12</v>
      </c>
      <c r="AL12" s="3">
        <v>15</v>
      </c>
      <c r="AM12" s="3">
        <v>15</v>
      </c>
      <c r="AN12" s="3">
        <v>13</v>
      </c>
      <c r="AO12" s="3">
        <v>15</v>
      </c>
      <c r="AP12" s="3">
        <v>13</v>
      </c>
      <c r="AQ12" s="3">
        <v>16</v>
      </c>
      <c r="AR12" s="3">
        <v>14</v>
      </c>
      <c r="AS12" s="3">
        <v>16</v>
      </c>
      <c r="AT12" s="3">
        <v>15</v>
      </c>
      <c r="AU12" s="3">
        <v>12</v>
      </c>
      <c r="AV12" s="3">
        <v>12</v>
      </c>
      <c r="AW12" s="3">
        <v>12</v>
      </c>
      <c r="AX12" s="3">
        <v>1</v>
      </c>
      <c r="AY12" s="3">
        <v>1</v>
      </c>
      <c r="AZ12" s="3">
        <v>3</v>
      </c>
      <c r="BA12" s="3">
        <v>1</v>
      </c>
      <c r="BB12" s="3">
        <v>1</v>
      </c>
      <c r="BC12" s="3">
        <v>3</v>
      </c>
      <c r="BD12" s="3">
        <v>1</v>
      </c>
      <c r="BE12" s="3">
        <v>1</v>
      </c>
      <c r="BF12" s="3">
        <v>2</v>
      </c>
      <c r="BG12" s="3">
        <v>1</v>
      </c>
      <c r="BH12" s="3">
        <v>3</v>
      </c>
      <c r="BI12" s="3" t="s">
        <v>26</v>
      </c>
      <c r="BJ12" s="3" t="s">
        <v>20</v>
      </c>
      <c r="BK12" s="3">
        <v>12</v>
      </c>
      <c r="BL12" s="3" t="s">
        <v>26</v>
      </c>
      <c r="BM12" s="3"/>
      <c r="BN12" s="3">
        <v>16</v>
      </c>
      <c r="BO12" s="5">
        <v>47664</v>
      </c>
      <c r="BP12" s="3" t="s">
        <v>21</v>
      </c>
      <c r="BQ12" s="3" t="s">
        <v>156</v>
      </c>
    </row>
    <row r="13" spans="1:69" ht="15.5" thickBot="1" x14ac:dyDescent="0.35">
      <c r="A13" s="3" t="s">
        <v>26</v>
      </c>
      <c r="B13" s="3"/>
      <c r="C13" s="3" t="s">
        <v>245</v>
      </c>
      <c r="D13" s="3" t="s">
        <v>154</v>
      </c>
      <c r="E13" s="4">
        <v>1</v>
      </c>
      <c r="F13" s="3">
        <v>0</v>
      </c>
      <c r="G13" s="3" t="s">
        <v>155</v>
      </c>
      <c r="H13" s="3" t="s">
        <v>246</v>
      </c>
      <c r="I13" s="3">
        <v>18</v>
      </c>
      <c r="J13" s="3">
        <v>145</v>
      </c>
      <c r="K13" s="3">
        <v>14</v>
      </c>
      <c r="L13" s="3">
        <v>12</v>
      </c>
      <c r="M13" s="3">
        <v>10</v>
      </c>
      <c r="N13" s="3">
        <v>10</v>
      </c>
      <c r="O13" s="3">
        <v>15</v>
      </c>
      <c r="P13" s="3">
        <v>10</v>
      </c>
      <c r="Q13" s="3">
        <v>7</v>
      </c>
      <c r="R13" s="3">
        <v>15</v>
      </c>
      <c r="S13" s="3">
        <v>13</v>
      </c>
      <c r="T13" s="3">
        <v>10</v>
      </c>
      <c r="U13" s="3">
        <v>9</v>
      </c>
      <c r="V13" s="3">
        <v>15</v>
      </c>
      <c r="W13" s="3">
        <v>8</v>
      </c>
      <c r="X13" s="3">
        <v>10</v>
      </c>
      <c r="Y13" s="3">
        <v>13</v>
      </c>
      <c r="Z13" s="3">
        <v>10</v>
      </c>
      <c r="AA13" s="3">
        <v>14</v>
      </c>
      <c r="AB13" s="3">
        <v>12</v>
      </c>
      <c r="AC13" s="3">
        <v>12</v>
      </c>
      <c r="AD13" s="3">
        <v>9</v>
      </c>
      <c r="AE13" s="3">
        <v>14</v>
      </c>
      <c r="AF13" s="3">
        <v>13</v>
      </c>
      <c r="AG13" s="3">
        <v>15</v>
      </c>
      <c r="AH13" s="3">
        <v>12</v>
      </c>
      <c r="AI13" s="3">
        <v>14</v>
      </c>
      <c r="AJ13" s="3">
        <v>13</v>
      </c>
      <c r="AK13" s="3">
        <v>12</v>
      </c>
      <c r="AL13" s="3">
        <v>14</v>
      </c>
      <c r="AM13" s="3">
        <v>16</v>
      </c>
      <c r="AN13" s="3">
        <v>10</v>
      </c>
      <c r="AO13" s="3">
        <v>16</v>
      </c>
      <c r="AP13" s="3">
        <v>14</v>
      </c>
      <c r="AQ13" s="3">
        <v>17</v>
      </c>
      <c r="AR13" s="3">
        <v>15</v>
      </c>
      <c r="AS13" s="3">
        <v>14</v>
      </c>
      <c r="AT13" s="3">
        <v>17</v>
      </c>
      <c r="AU13" s="3">
        <v>14</v>
      </c>
      <c r="AV13" s="3">
        <v>16</v>
      </c>
      <c r="AW13" s="3">
        <v>18</v>
      </c>
      <c r="AX13" s="3">
        <v>1</v>
      </c>
      <c r="AY13" s="3">
        <v>3</v>
      </c>
      <c r="AZ13" s="3">
        <v>2</v>
      </c>
      <c r="BA13" s="3">
        <v>3</v>
      </c>
      <c r="BB13" s="3">
        <v>2</v>
      </c>
      <c r="BC13" s="3">
        <v>2</v>
      </c>
      <c r="BD13" s="3">
        <v>2</v>
      </c>
      <c r="BE13" s="3">
        <v>1</v>
      </c>
      <c r="BF13" s="3">
        <v>2</v>
      </c>
      <c r="BG13" s="3">
        <v>3</v>
      </c>
      <c r="BH13" s="3">
        <v>1</v>
      </c>
      <c r="BI13" s="3" t="s">
        <v>26</v>
      </c>
      <c r="BJ13" s="3" t="s">
        <v>20</v>
      </c>
      <c r="BK13" s="3">
        <v>14</v>
      </c>
      <c r="BL13" s="3" t="s">
        <v>26</v>
      </c>
      <c r="BM13" s="3"/>
      <c r="BN13" s="3" t="s">
        <v>26</v>
      </c>
      <c r="BO13" s="5">
        <v>47664</v>
      </c>
      <c r="BP13" s="3" t="s">
        <v>21</v>
      </c>
      <c r="BQ13" s="3" t="s">
        <v>156</v>
      </c>
    </row>
    <row r="14" spans="1:69" ht="15.5" thickBot="1" x14ac:dyDescent="0.35">
      <c r="A14" s="3" t="s">
        <v>26</v>
      </c>
      <c r="B14" s="3"/>
      <c r="C14" s="3" t="s">
        <v>222</v>
      </c>
      <c r="D14" s="3" t="s">
        <v>154</v>
      </c>
      <c r="E14" s="4">
        <v>1</v>
      </c>
      <c r="F14" s="3">
        <v>0</v>
      </c>
      <c r="G14" s="3" t="s">
        <v>33</v>
      </c>
      <c r="H14" s="3" t="s">
        <v>221</v>
      </c>
      <c r="I14" s="3">
        <v>26</v>
      </c>
      <c r="J14" s="3">
        <v>182</v>
      </c>
      <c r="K14" s="3">
        <v>15</v>
      </c>
      <c r="L14" s="3">
        <v>15</v>
      </c>
      <c r="M14" s="3">
        <v>15</v>
      </c>
      <c r="N14" s="3">
        <v>11</v>
      </c>
      <c r="O14" s="3">
        <v>15</v>
      </c>
      <c r="P14" s="3">
        <v>20</v>
      </c>
      <c r="Q14" s="3">
        <v>15</v>
      </c>
      <c r="R14" s="3">
        <v>14</v>
      </c>
      <c r="S14" s="3">
        <v>17</v>
      </c>
      <c r="T14" s="3">
        <v>17</v>
      </c>
      <c r="U14" s="3">
        <v>11</v>
      </c>
      <c r="V14" s="3">
        <v>16</v>
      </c>
      <c r="W14" s="3">
        <v>14</v>
      </c>
      <c r="X14" s="3">
        <v>12</v>
      </c>
      <c r="Y14" s="3">
        <v>10</v>
      </c>
      <c r="Z14" s="3">
        <v>16</v>
      </c>
      <c r="AA14" s="3">
        <v>17</v>
      </c>
      <c r="AB14" s="3">
        <v>15</v>
      </c>
      <c r="AC14" s="3">
        <v>18</v>
      </c>
      <c r="AD14" s="3">
        <v>16</v>
      </c>
      <c r="AE14" s="3">
        <v>13</v>
      </c>
      <c r="AF14" s="3">
        <v>14</v>
      </c>
      <c r="AG14" s="3">
        <v>19</v>
      </c>
      <c r="AH14" s="3">
        <v>16</v>
      </c>
      <c r="AI14" s="3">
        <v>18</v>
      </c>
      <c r="AJ14" s="3">
        <v>16</v>
      </c>
      <c r="AK14" s="3">
        <v>18</v>
      </c>
      <c r="AL14" s="3">
        <v>17</v>
      </c>
      <c r="AM14" s="3">
        <v>13</v>
      </c>
      <c r="AN14" s="3">
        <v>14</v>
      </c>
      <c r="AO14" s="3">
        <v>15</v>
      </c>
      <c r="AP14" s="3">
        <v>17</v>
      </c>
      <c r="AQ14" s="3">
        <v>15</v>
      </c>
      <c r="AR14" s="3">
        <v>14</v>
      </c>
      <c r="AS14" s="3">
        <v>13</v>
      </c>
      <c r="AT14" s="3">
        <v>18</v>
      </c>
      <c r="AU14" s="3">
        <v>19</v>
      </c>
      <c r="AV14" s="3">
        <v>16</v>
      </c>
      <c r="AW14" s="3">
        <v>16</v>
      </c>
      <c r="AX14" s="3">
        <v>2</v>
      </c>
      <c r="AY14" s="3">
        <v>4</v>
      </c>
      <c r="AZ14" s="3">
        <v>1</v>
      </c>
      <c r="BA14" s="3">
        <v>3</v>
      </c>
      <c r="BB14" s="3">
        <v>2</v>
      </c>
      <c r="BC14" s="3">
        <v>3</v>
      </c>
      <c r="BD14" s="3">
        <v>3</v>
      </c>
      <c r="BE14" s="3">
        <v>3</v>
      </c>
      <c r="BF14" s="3">
        <v>2</v>
      </c>
      <c r="BG14" s="3">
        <v>2</v>
      </c>
      <c r="BH14" s="3">
        <v>3</v>
      </c>
      <c r="BI14" s="3" t="s">
        <v>26</v>
      </c>
      <c r="BJ14" s="3" t="s">
        <v>20</v>
      </c>
      <c r="BK14" s="3">
        <v>18</v>
      </c>
      <c r="BL14" s="3" t="s">
        <v>26</v>
      </c>
      <c r="BM14" s="3"/>
      <c r="BN14" s="3">
        <v>10</v>
      </c>
      <c r="BO14" s="5">
        <v>46934</v>
      </c>
      <c r="BP14" s="3" t="s">
        <v>21</v>
      </c>
      <c r="BQ14" s="3" t="s">
        <v>156</v>
      </c>
    </row>
    <row r="15" spans="1:69" ht="15.5" thickBot="1" x14ac:dyDescent="0.35">
      <c r="A15" s="3" t="s">
        <v>26</v>
      </c>
      <c r="B15" s="3"/>
      <c r="C15" s="3" t="s">
        <v>224</v>
      </c>
      <c r="D15" s="3" t="s">
        <v>154</v>
      </c>
      <c r="E15" s="4">
        <v>1</v>
      </c>
      <c r="F15" s="3">
        <v>0</v>
      </c>
      <c r="G15" s="3" t="s">
        <v>33</v>
      </c>
      <c r="H15" s="3" t="s">
        <v>32</v>
      </c>
      <c r="I15" s="3">
        <v>29</v>
      </c>
      <c r="J15" s="3">
        <v>160</v>
      </c>
      <c r="K15" s="3">
        <v>12</v>
      </c>
      <c r="L15" s="3">
        <v>1</v>
      </c>
      <c r="M15" s="3">
        <v>2</v>
      </c>
      <c r="N15" s="3">
        <v>3</v>
      </c>
      <c r="O15" s="3">
        <v>12</v>
      </c>
      <c r="P15" s="3">
        <v>5</v>
      </c>
      <c r="Q15" s="3">
        <v>1</v>
      </c>
      <c r="R15" s="3">
        <v>1</v>
      </c>
      <c r="S15" s="3">
        <v>2</v>
      </c>
      <c r="T15" s="3">
        <v>8</v>
      </c>
      <c r="U15" s="3">
        <v>1</v>
      </c>
      <c r="V15" s="3">
        <v>12</v>
      </c>
      <c r="W15" s="3">
        <v>8</v>
      </c>
      <c r="X15" s="3">
        <v>1</v>
      </c>
      <c r="Y15" s="3">
        <v>13</v>
      </c>
      <c r="Z15" s="3">
        <v>13</v>
      </c>
      <c r="AA15" s="3">
        <v>13</v>
      </c>
      <c r="AB15" s="3">
        <v>13</v>
      </c>
      <c r="AC15" s="3">
        <v>12</v>
      </c>
      <c r="AD15" s="3">
        <v>12</v>
      </c>
      <c r="AE15" s="3">
        <v>12</v>
      </c>
      <c r="AF15" s="3">
        <v>15</v>
      </c>
      <c r="AG15" s="3">
        <v>12</v>
      </c>
      <c r="AH15" s="3">
        <v>6</v>
      </c>
      <c r="AI15" s="3">
        <v>16</v>
      </c>
      <c r="AJ15" s="3">
        <v>13</v>
      </c>
      <c r="AK15" s="3">
        <v>14</v>
      </c>
      <c r="AL15" s="3">
        <v>14</v>
      </c>
      <c r="AM15" s="3">
        <v>12</v>
      </c>
      <c r="AN15" s="3">
        <v>12</v>
      </c>
      <c r="AO15" s="3">
        <v>14</v>
      </c>
      <c r="AP15" s="3">
        <v>12</v>
      </c>
      <c r="AQ15" s="3">
        <v>11</v>
      </c>
      <c r="AR15" s="3">
        <v>11</v>
      </c>
      <c r="AS15" s="3">
        <v>10</v>
      </c>
      <c r="AT15" s="3">
        <v>16</v>
      </c>
      <c r="AU15" s="3">
        <v>17</v>
      </c>
      <c r="AV15" s="3">
        <v>13</v>
      </c>
      <c r="AW15" s="3">
        <v>16</v>
      </c>
      <c r="AX15" s="3">
        <v>16</v>
      </c>
      <c r="AY15" s="3">
        <v>15</v>
      </c>
      <c r="AZ15" s="3">
        <v>19</v>
      </c>
      <c r="BA15" s="3">
        <v>13</v>
      </c>
      <c r="BB15" s="3">
        <v>12</v>
      </c>
      <c r="BC15" s="3">
        <v>16</v>
      </c>
      <c r="BD15" s="3">
        <v>15</v>
      </c>
      <c r="BE15" s="3">
        <v>15</v>
      </c>
      <c r="BF15" s="3">
        <v>13</v>
      </c>
      <c r="BG15" s="3">
        <v>14</v>
      </c>
      <c r="BH15" s="3">
        <v>13</v>
      </c>
      <c r="BI15" s="3" t="s">
        <v>26</v>
      </c>
      <c r="BJ15" s="3" t="s">
        <v>20</v>
      </c>
      <c r="BK15" s="3">
        <v>13</v>
      </c>
      <c r="BL15" s="3" t="s">
        <v>26</v>
      </c>
      <c r="BM15" s="3"/>
      <c r="BN15" s="3" t="s">
        <v>26</v>
      </c>
      <c r="BO15" s="5">
        <v>46934</v>
      </c>
      <c r="BP15" s="3" t="s">
        <v>21</v>
      </c>
      <c r="BQ15" s="3" t="s">
        <v>156</v>
      </c>
    </row>
    <row r="16" spans="1:69" ht="15.5" thickBot="1" x14ac:dyDescent="0.35">
      <c r="A16" s="3" t="s">
        <v>26</v>
      </c>
      <c r="B16" s="3"/>
      <c r="C16" s="3" t="s">
        <v>232</v>
      </c>
      <c r="D16" s="3" t="s">
        <v>154</v>
      </c>
      <c r="E16" s="4">
        <v>1</v>
      </c>
      <c r="F16" s="3">
        <v>0</v>
      </c>
      <c r="G16" s="3" t="s">
        <v>155</v>
      </c>
      <c r="H16" s="3" t="s">
        <v>158</v>
      </c>
      <c r="I16" s="3">
        <v>23</v>
      </c>
      <c r="J16" s="3">
        <v>155</v>
      </c>
      <c r="K16" s="3">
        <v>15</v>
      </c>
      <c r="L16" s="3">
        <v>12</v>
      </c>
      <c r="M16" s="3">
        <v>14</v>
      </c>
      <c r="N16" s="3">
        <v>7</v>
      </c>
      <c r="O16" s="3">
        <v>15</v>
      </c>
      <c r="P16" s="3">
        <v>4</v>
      </c>
      <c r="Q16" s="3">
        <v>14</v>
      </c>
      <c r="R16" s="3">
        <v>13</v>
      </c>
      <c r="S16" s="3">
        <v>15</v>
      </c>
      <c r="T16" s="3">
        <v>6</v>
      </c>
      <c r="U16" s="3">
        <v>9</v>
      </c>
      <c r="V16" s="3">
        <v>14</v>
      </c>
      <c r="W16" s="3">
        <v>14</v>
      </c>
      <c r="X16" s="3">
        <v>12</v>
      </c>
      <c r="Y16" s="3">
        <v>13</v>
      </c>
      <c r="Z16" s="3">
        <v>15</v>
      </c>
      <c r="AA16" s="3">
        <v>14</v>
      </c>
      <c r="AB16" s="3">
        <v>14</v>
      </c>
      <c r="AC16" s="3">
        <v>15</v>
      </c>
      <c r="AD16" s="3">
        <v>10</v>
      </c>
      <c r="AE16" s="3">
        <v>15</v>
      </c>
      <c r="AF16" s="3">
        <v>13</v>
      </c>
      <c r="AG16" s="3">
        <v>16</v>
      </c>
      <c r="AH16" s="3">
        <v>13</v>
      </c>
      <c r="AI16" s="3">
        <v>15</v>
      </c>
      <c r="AJ16" s="3">
        <v>13</v>
      </c>
      <c r="AK16" s="3">
        <v>17</v>
      </c>
      <c r="AL16" s="3">
        <v>15</v>
      </c>
      <c r="AM16" s="3">
        <v>14</v>
      </c>
      <c r="AN16" s="3">
        <v>14</v>
      </c>
      <c r="AO16" s="3">
        <v>14</v>
      </c>
      <c r="AP16" s="3">
        <v>15</v>
      </c>
      <c r="AQ16" s="3">
        <v>14</v>
      </c>
      <c r="AR16" s="3">
        <v>14</v>
      </c>
      <c r="AS16" s="3">
        <v>14</v>
      </c>
      <c r="AT16" s="3">
        <v>15</v>
      </c>
      <c r="AU16" s="3">
        <v>15</v>
      </c>
      <c r="AV16" s="3">
        <v>14</v>
      </c>
      <c r="AW16" s="3">
        <v>16</v>
      </c>
      <c r="AX16" s="3">
        <v>2</v>
      </c>
      <c r="AY16" s="3">
        <v>1</v>
      </c>
      <c r="AZ16" s="3">
        <v>3</v>
      </c>
      <c r="BA16" s="3">
        <v>1</v>
      </c>
      <c r="BB16" s="3">
        <v>1</v>
      </c>
      <c r="BC16" s="3">
        <v>3</v>
      </c>
      <c r="BD16" s="3">
        <v>1</v>
      </c>
      <c r="BE16" s="3">
        <v>3</v>
      </c>
      <c r="BF16" s="3">
        <v>1</v>
      </c>
      <c r="BG16" s="3">
        <v>3</v>
      </c>
      <c r="BH16" s="3">
        <v>3</v>
      </c>
      <c r="BI16" s="3" t="s">
        <v>26</v>
      </c>
      <c r="BJ16" s="3" t="s">
        <v>20</v>
      </c>
      <c r="BK16" s="3">
        <v>17</v>
      </c>
      <c r="BL16" s="3" t="s">
        <v>26</v>
      </c>
      <c r="BM16" s="3"/>
      <c r="BN16" s="3" t="s">
        <v>26</v>
      </c>
      <c r="BO16" s="5">
        <v>47299</v>
      </c>
      <c r="BP16" s="3" t="s">
        <v>21</v>
      </c>
      <c r="BQ16" s="3" t="s">
        <v>156</v>
      </c>
    </row>
    <row r="17" spans="1:69" ht="15.5" thickBot="1" x14ac:dyDescent="0.35">
      <c r="A17" s="3" t="s">
        <v>26</v>
      </c>
      <c r="B17" s="3"/>
      <c r="C17" s="3" t="s">
        <v>217</v>
      </c>
      <c r="D17" s="3" t="s">
        <v>154</v>
      </c>
      <c r="E17" s="4">
        <v>1</v>
      </c>
      <c r="F17" s="3">
        <v>0</v>
      </c>
      <c r="G17" s="3" t="s">
        <v>19</v>
      </c>
      <c r="H17" s="3" t="s">
        <v>25</v>
      </c>
      <c r="I17" s="3">
        <v>28</v>
      </c>
      <c r="J17" s="3">
        <v>154</v>
      </c>
      <c r="K17" s="3">
        <v>13</v>
      </c>
      <c r="L17" s="3">
        <v>12</v>
      </c>
      <c r="M17" s="3">
        <v>7</v>
      </c>
      <c r="N17" s="3">
        <v>13</v>
      </c>
      <c r="O17" s="3">
        <v>16</v>
      </c>
      <c r="P17" s="3">
        <v>8</v>
      </c>
      <c r="Q17" s="3">
        <v>4</v>
      </c>
      <c r="R17" s="3">
        <v>16</v>
      </c>
      <c r="S17" s="3">
        <v>8</v>
      </c>
      <c r="T17" s="3">
        <v>11</v>
      </c>
      <c r="U17" s="3">
        <v>13</v>
      </c>
      <c r="V17" s="3">
        <v>15</v>
      </c>
      <c r="W17" s="3">
        <v>14</v>
      </c>
      <c r="X17" s="3">
        <v>11</v>
      </c>
      <c r="Y17" s="3">
        <v>15</v>
      </c>
      <c r="Z17" s="3">
        <v>10</v>
      </c>
      <c r="AA17" s="3">
        <v>18</v>
      </c>
      <c r="AB17" s="3">
        <v>14</v>
      </c>
      <c r="AC17" s="3">
        <v>15</v>
      </c>
      <c r="AD17" s="3">
        <v>11</v>
      </c>
      <c r="AE17" s="3">
        <v>14</v>
      </c>
      <c r="AF17" s="3">
        <v>14</v>
      </c>
      <c r="AG17" s="3">
        <v>18</v>
      </c>
      <c r="AH17" s="3">
        <v>16</v>
      </c>
      <c r="AI17" s="3">
        <v>15</v>
      </c>
      <c r="AJ17" s="3">
        <v>14</v>
      </c>
      <c r="AK17" s="3">
        <v>16</v>
      </c>
      <c r="AL17" s="3">
        <v>13</v>
      </c>
      <c r="AM17" s="3">
        <v>14</v>
      </c>
      <c r="AN17" s="3">
        <v>10</v>
      </c>
      <c r="AO17" s="3">
        <v>14</v>
      </c>
      <c r="AP17" s="3">
        <v>13</v>
      </c>
      <c r="AQ17" s="3">
        <v>15</v>
      </c>
      <c r="AR17" s="3">
        <v>13</v>
      </c>
      <c r="AS17" s="3">
        <v>13</v>
      </c>
      <c r="AT17" s="3">
        <v>10</v>
      </c>
      <c r="AU17" s="3">
        <v>13</v>
      </c>
      <c r="AV17" s="3">
        <v>14</v>
      </c>
      <c r="AW17" s="3">
        <v>14</v>
      </c>
      <c r="AX17" s="3">
        <v>2</v>
      </c>
      <c r="AY17" s="3">
        <v>4</v>
      </c>
      <c r="AZ17" s="3">
        <v>1</v>
      </c>
      <c r="BA17" s="3">
        <v>3</v>
      </c>
      <c r="BB17" s="3">
        <v>3</v>
      </c>
      <c r="BC17" s="3">
        <v>2</v>
      </c>
      <c r="BD17" s="3">
        <v>2</v>
      </c>
      <c r="BE17" s="3">
        <v>1</v>
      </c>
      <c r="BF17" s="3">
        <v>2</v>
      </c>
      <c r="BG17" s="3">
        <v>3</v>
      </c>
      <c r="BH17" s="3">
        <v>3</v>
      </c>
      <c r="BI17" s="3" t="s">
        <v>26</v>
      </c>
      <c r="BJ17" s="3" t="s">
        <v>20</v>
      </c>
      <c r="BK17" s="3">
        <v>14</v>
      </c>
      <c r="BL17" s="3" t="s">
        <v>26</v>
      </c>
      <c r="BM17" s="3"/>
      <c r="BN17" s="3">
        <v>85</v>
      </c>
      <c r="BO17" s="5">
        <v>46568</v>
      </c>
      <c r="BP17" s="3" t="s">
        <v>21</v>
      </c>
      <c r="BQ17" s="3" t="s">
        <v>156</v>
      </c>
    </row>
    <row r="18" spans="1:69" ht="14.5" thickBot="1" x14ac:dyDescent="0.35">
      <c r="A18" s="3" t="s">
        <v>26</v>
      </c>
      <c r="B18" s="3"/>
      <c r="C18" s="3" t="s">
        <v>218</v>
      </c>
      <c r="D18" s="3" t="s">
        <v>154</v>
      </c>
      <c r="E18" s="4">
        <v>1</v>
      </c>
      <c r="F18" s="3">
        <v>0</v>
      </c>
      <c r="G18" s="3" t="s">
        <v>28</v>
      </c>
      <c r="H18" s="3" t="s">
        <v>31</v>
      </c>
      <c r="I18" s="3">
        <v>27</v>
      </c>
      <c r="J18" s="3">
        <v>170</v>
      </c>
      <c r="K18" s="3">
        <v>13</v>
      </c>
      <c r="L18" s="3">
        <v>7</v>
      </c>
      <c r="M18" s="3">
        <v>16</v>
      </c>
      <c r="N18" s="3">
        <v>7</v>
      </c>
      <c r="O18" s="3">
        <v>13</v>
      </c>
      <c r="P18" s="3">
        <v>4</v>
      </c>
      <c r="Q18" s="3">
        <v>7</v>
      </c>
      <c r="R18" s="3">
        <v>10</v>
      </c>
      <c r="S18" s="3">
        <v>18</v>
      </c>
      <c r="T18" s="3">
        <v>4</v>
      </c>
      <c r="U18" s="3">
        <v>8</v>
      </c>
      <c r="V18" s="3">
        <v>12</v>
      </c>
      <c r="W18" s="3">
        <v>19</v>
      </c>
      <c r="X18" s="3">
        <v>7</v>
      </c>
      <c r="Y18" s="3">
        <v>8</v>
      </c>
      <c r="Z18" s="3">
        <v>15</v>
      </c>
      <c r="AA18" s="3">
        <v>14</v>
      </c>
      <c r="AB18" s="3">
        <v>13</v>
      </c>
      <c r="AC18" s="3">
        <v>15</v>
      </c>
      <c r="AD18" s="3">
        <v>13</v>
      </c>
      <c r="AE18" s="3">
        <v>17</v>
      </c>
      <c r="AF18" s="3">
        <v>13</v>
      </c>
      <c r="AG18" s="3">
        <v>17</v>
      </c>
      <c r="AH18" s="3">
        <v>9</v>
      </c>
      <c r="AI18" s="3">
        <v>19</v>
      </c>
      <c r="AJ18" s="3">
        <v>18</v>
      </c>
      <c r="AK18" s="3">
        <v>15</v>
      </c>
      <c r="AL18" s="3">
        <v>13</v>
      </c>
      <c r="AM18" s="3">
        <v>13</v>
      </c>
      <c r="AN18" s="3">
        <v>17</v>
      </c>
      <c r="AO18" s="3">
        <v>15</v>
      </c>
      <c r="AP18" s="3">
        <v>16</v>
      </c>
      <c r="AQ18" s="3">
        <v>14</v>
      </c>
      <c r="AR18" s="3">
        <v>19</v>
      </c>
      <c r="AS18" s="3">
        <v>15</v>
      </c>
      <c r="AT18" s="3">
        <v>15</v>
      </c>
      <c r="AU18" s="3">
        <v>17</v>
      </c>
      <c r="AV18" s="3">
        <v>12</v>
      </c>
      <c r="AW18" s="3">
        <v>15</v>
      </c>
      <c r="AX18" s="3">
        <v>3</v>
      </c>
      <c r="AY18" s="3">
        <v>2</v>
      </c>
      <c r="AZ18" s="3">
        <v>2</v>
      </c>
      <c r="BA18" s="3">
        <v>1</v>
      </c>
      <c r="BB18" s="3">
        <v>1</v>
      </c>
      <c r="BC18" s="3">
        <v>3</v>
      </c>
      <c r="BD18" s="3">
        <v>4</v>
      </c>
      <c r="BE18" s="3">
        <v>1</v>
      </c>
      <c r="BF18" s="3">
        <v>3</v>
      </c>
      <c r="BG18" s="3">
        <v>3</v>
      </c>
      <c r="BH18" s="3">
        <v>2</v>
      </c>
      <c r="BI18" s="3" t="s">
        <v>26</v>
      </c>
      <c r="BJ18" s="3" t="s">
        <v>20</v>
      </c>
      <c r="BK18" s="3">
        <v>15</v>
      </c>
      <c r="BL18" s="3" t="s">
        <v>26</v>
      </c>
      <c r="BM18" s="3"/>
      <c r="BN18" s="3">
        <v>15</v>
      </c>
      <c r="BO18" s="5">
        <v>47299</v>
      </c>
      <c r="BP18" s="3" t="s">
        <v>21</v>
      </c>
      <c r="BQ18" s="3" t="s">
        <v>156</v>
      </c>
    </row>
    <row r="19" spans="1:69" ht="15.5" thickBot="1" x14ac:dyDescent="0.35">
      <c r="A19" s="3" t="s">
        <v>26</v>
      </c>
      <c r="B19" s="3"/>
      <c r="C19" s="3" t="s">
        <v>225</v>
      </c>
      <c r="D19" s="3" t="s">
        <v>154</v>
      </c>
      <c r="E19" s="4">
        <v>1</v>
      </c>
      <c r="F19" s="3">
        <v>0</v>
      </c>
      <c r="G19" s="3" t="s">
        <v>20</v>
      </c>
      <c r="H19" s="3" t="s">
        <v>226</v>
      </c>
      <c r="I19" s="3">
        <v>27</v>
      </c>
      <c r="J19" s="3">
        <v>155</v>
      </c>
      <c r="K19" s="3">
        <v>14</v>
      </c>
      <c r="L19" s="3">
        <v>13</v>
      </c>
      <c r="M19" s="3">
        <v>15</v>
      </c>
      <c r="N19" s="3">
        <v>5</v>
      </c>
      <c r="O19" s="3">
        <v>14</v>
      </c>
      <c r="P19" s="3">
        <v>5</v>
      </c>
      <c r="Q19" s="3">
        <v>9</v>
      </c>
      <c r="R19" s="3">
        <v>12</v>
      </c>
      <c r="S19" s="3">
        <v>15</v>
      </c>
      <c r="T19" s="3">
        <v>3</v>
      </c>
      <c r="U19" s="3">
        <v>8</v>
      </c>
      <c r="V19" s="3">
        <v>14</v>
      </c>
      <c r="W19" s="3">
        <v>14</v>
      </c>
      <c r="X19" s="3">
        <v>9</v>
      </c>
      <c r="Y19" s="3">
        <v>13</v>
      </c>
      <c r="Z19" s="3">
        <v>16</v>
      </c>
      <c r="AA19" s="3">
        <v>14</v>
      </c>
      <c r="AB19" s="3">
        <v>15</v>
      </c>
      <c r="AC19" s="3">
        <v>15</v>
      </c>
      <c r="AD19" s="3">
        <v>11</v>
      </c>
      <c r="AE19" s="3">
        <v>13</v>
      </c>
      <c r="AF19" s="3">
        <v>13</v>
      </c>
      <c r="AG19" s="3">
        <v>16</v>
      </c>
      <c r="AH19" s="3">
        <v>13</v>
      </c>
      <c r="AI19" s="3">
        <v>14</v>
      </c>
      <c r="AJ19" s="3">
        <v>15</v>
      </c>
      <c r="AK19" s="3">
        <v>17</v>
      </c>
      <c r="AL19" s="3">
        <v>16</v>
      </c>
      <c r="AM19" s="3">
        <v>14</v>
      </c>
      <c r="AN19" s="3">
        <v>14</v>
      </c>
      <c r="AO19" s="3">
        <v>12</v>
      </c>
      <c r="AP19" s="3">
        <v>15</v>
      </c>
      <c r="AQ19" s="3">
        <v>13</v>
      </c>
      <c r="AR19" s="3">
        <v>14</v>
      </c>
      <c r="AS19" s="3">
        <v>14</v>
      </c>
      <c r="AT19" s="3">
        <v>13</v>
      </c>
      <c r="AU19" s="3">
        <v>14</v>
      </c>
      <c r="AV19" s="3">
        <v>12</v>
      </c>
      <c r="AW19" s="3">
        <v>14</v>
      </c>
      <c r="AX19" s="3">
        <v>2</v>
      </c>
      <c r="AY19" s="3">
        <v>4</v>
      </c>
      <c r="AZ19" s="3">
        <v>2</v>
      </c>
      <c r="BA19" s="3">
        <v>2</v>
      </c>
      <c r="BB19" s="3">
        <v>2</v>
      </c>
      <c r="BC19" s="3">
        <v>2</v>
      </c>
      <c r="BD19" s="3">
        <v>1</v>
      </c>
      <c r="BE19" s="3">
        <v>2</v>
      </c>
      <c r="BF19" s="3">
        <v>3</v>
      </c>
      <c r="BG19" s="3">
        <v>3</v>
      </c>
      <c r="BH19" s="3">
        <v>3</v>
      </c>
      <c r="BI19" s="3" t="s">
        <v>26</v>
      </c>
      <c r="BJ19" s="3" t="s">
        <v>20</v>
      </c>
      <c r="BK19" s="3">
        <v>15</v>
      </c>
      <c r="BL19" s="3" t="s">
        <v>26</v>
      </c>
      <c r="BM19" s="3"/>
      <c r="BN19" s="3">
        <v>5</v>
      </c>
      <c r="BO19" s="5">
        <v>46934</v>
      </c>
      <c r="BP19" s="3" t="s">
        <v>21</v>
      </c>
      <c r="BQ19" s="3" t="s">
        <v>156</v>
      </c>
    </row>
    <row r="20" spans="1:69" ht="15.5" thickBot="1" x14ac:dyDescent="0.35">
      <c r="A20" s="3" t="s">
        <v>26</v>
      </c>
      <c r="B20" s="3"/>
      <c r="C20" s="3" t="s">
        <v>240</v>
      </c>
      <c r="D20" s="3" t="s">
        <v>154</v>
      </c>
      <c r="E20" s="4">
        <v>1</v>
      </c>
      <c r="F20" s="3">
        <v>0</v>
      </c>
      <c r="G20" s="3" t="s">
        <v>33</v>
      </c>
      <c r="H20" s="3" t="s">
        <v>23</v>
      </c>
      <c r="I20" s="3">
        <v>23</v>
      </c>
      <c r="J20" s="3">
        <v>152</v>
      </c>
      <c r="K20" s="3">
        <v>14</v>
      </c>
      <c r="L20" s="3">
        <v>11</v>
      </c>
      <c r="M20" s="3">
        <v>15</v>
      </c>
      <c r="N20" s="3">
        <v>10</v>
      </c>
      <c r="O20" s="3">
        <v>13</v>
      </c>
      <c r="P20" s="3">
        <v>5</v>
      </c>
      <c r="Q20" s="3">
        <v>14</v>
      </c>
      <c r="R20" s="3">
        <v>12</v>
      </c>
      <c r="S20" s="3">
        <v>17</v>
      </c>
      <c r="T20" s="3">
        <v>5</v>
      </c>
      <c r="U20" s="3">
        <v>7</v>
      </c>
      <c r="V20" s="3">
        <v>12</v>
      </c>
      <c r="W20" s="3">
        <v>13</v>
      </c>
      <c r="X20" s="3">
        <v>7</v>
      </c>
      <c r="Y20" s="3">
        <v>11</v>
      </c>
      <c r="Z20" s="3">
        <v>14</v>
      </c>
      <c r="AA20" s="3">
        <v>18</v>
      </c>
      <c r="AB20" s="3">
        <v>14</v>
      </c>
      <c r="AC20" s="3">
        <v>13</v>
      </c>
      <c r="AD20" s="3">
        <v>11</v>
      </c>
      <c r="AE20" s="3">
        <v>17</v>
      </c>
      <c r="AF20" s="3">
        <v>13</v>
      </c>
      <c r="AG20" s="3">
        <v>15</v>
      </c>
      <c r="AH20" s="3">
        <v>11</v>
      </c>
      <c r="AI20" s="3">
        <v>18</v>
      </c>
      <c r="AJ20" s="3">
        <v>18</v>
      </c>
      <c r="AK20" s="3">
        <v>14</v>
      </c>
      <c r="AL20" s="3">
        <v>14</v>
      </c>
      <c r="AM20" s="3">
        <v>14</v>
      </c>
      <c r="AN20" s="3">
        <v>15</v>
      </c>
      <c r="AO20" s="3">
        <v>16</v>
      </c>
      <c r="AP20" s="3">
        <v>15</v>
      </c>
      <c r="AQ20" s="3">
        <v>15</v>
      </c>
      <c r="AR20" s="3">
        <v>15</v>
      </c>
      <c r="AS20" s="3">
        <v>16</v>
      </c>
      <c r="AT20" s="3">
        <v>14</v>
      </c>
      <c r="AU20" s="3">
        <v>15</v>
      </c>
      <c r="AV20" s="3">
        <v>14</v>
      </c>
      <c r="AW20" s="3">
        <v>14</v>
      </c>
      <c r="AX20" s="3">
        <v>2</v>
      </c>
      <c r="AY20" s="3">
        <v>2</v>
      </c>
      <c r="AZ20" s="3">
        <v>2</v>
      </c>
      <c r="BA20" s="3">
        <v>1</v>
      </c>
      <c r="BB20" s="3">
        <v>2</v>
      </c>
      <c r="BC20" s="3">
        <v>3</v>
      </c>
      <c r="BD20" s="3">
        <v>2</v>
      </c>
      <c r="BE20" s="3">
        <v>1</v>
      </c>
      <c r="BF20" s="3">
        <v>2</v>
      </c>
      <c r="BG20" s="3">
        <v>1</v>
      </c>
      <c r="BH20" s="3">
        <v>1</v>
      </c>
      <c r="BI20" s="3" t="s">
        <v>26</v>
      </c>
      <c r="BJ20" s="3" t="s">
        <v>20</v>
      </c>
      <c r="BK20" s="3">
        <v>13</v>
      </c>
      <c r="BL20" s="3" t="s">
        <v>26</v>
      </c>
      <c r="BM20" s="3"/>
      <c r="BN20" s="3">
        <v>2</v>
      </c>
      <c r="BO20" s="5">
        <v>46203</v>
      </c>
      <c r="BP20" s="3" t="s">
        <v>21</v>
      </c>
      <c r="BQ20" s="3" t="s">
        <v>156</v>
      </c>
    </row>
    <row r="21" spans="1:69" ht="15.5" thickBot="1" x14ac:dyDescent="0.35">
      <c r="A21" s="3" t="s">
        <v>26</v>
      </c>
      <c r="B21" s="3"/>
      <c r="C21" s="3" t="s">
        <v>241</v>
      </c>
      <c r="D21" s="3" t="s">
        <v>154</v>
      </c>
      <c r="E21" s="4">
        <v>1</v>
      </c>
      <c r="F21" s="3">
        <v>0</v>
      </c>
      <c r="G21" s="3" t="s">
        <v>19</v>
      </c>
      <c r="H21" s="3" t="s">
        <v>242</v>
      </c>
      <c r="I21" s="3">
        <v>26</v>
      </c>
      <c r="J21" s="3">
        <v>157</v>
      </c>
      <c r="K21" s="3">
        <v>16</v>
      </c>
      <c r="L21" s="3">
        <v>10</v>
      </c>
      <c r="M21" s="3">
        <v>8</v>
      </c>
      <c r="N21" s="3">
        <v>13</v>
      </c>
      <c r="O21" s="3">
        <v>17</v>
      </c>
      <c r="P21" s="3">
        <v>10</v>
      </c>
      <c r="Q21" s="3">
        <v>8</v>
      </c>
      <c r="R21" s="3">
        <v>15</v>
      </c>
      <c r="S21" s="3">
        <v>10</v>
      </c>
      <c r="T21" s="3">
        <v>11</v>
      </c>
      <c r="U21" s="3">
        <v>13</v>
      </c>
      <c r="V21" s="3">
        <v>16</v>
      </c>
      <c r="W21" s="3">
        <v>15</v>
      </c>
      <c r="X21" s="3">
        <v>11</v>
      </c>
      <c r="Y21" s="3">
        <v>14</v>
      </c>
      <c r="Z21" s="3">
        <v>11</v>
      </c>
      <c r="AA21" s="3">
        <v>14</v>
      </c>
      <c r="AB21" s="3">
        <v>11</v>
      </c>
      <c r="AC21" s="3">
        <v>14</v>
      </c>
      <c r="AD21" s="3">
        <v>7</v>
      </c>
      <c r="AE21" s="3">
        <v>11</v>
      </c>
      <c r="AF21" s="3">
        <v>15</v>
      </c>
      <c r="AG21" s="3">
        <v>15</v>
      </c>
      <c r="AH21" s="3">
        <v>17</v>
      </c>
      <c r="AI21" s="3">
        <v>14</v>
      </c>
      <c r="AJ21" s="3">
        <v>12</v>
      </c>
      <c r="AK21" s="3">
        <v>16</v>
      </c>
      <c r="AL21" s="3">
        <v>13</v>
      </c>
      <c r="AM21" s="3">
        <v>13</v>
      </c>
      <c r="AN21" s="3">
        <v>14</v>
      </c>
      <c r="AO21" s="3">
        <v>14</v>
      </c>
      <c r="AP21" s="3">
        <v>15</v>
      </c>
      <c r="AQ21" s="3">
        <v>15</v>
      </c>
      <c r="AR21" s="3">
        <v>14</v>
      </c>
      <c r="AS21" s="3">
        <v>14</v>
      </c>
      <c r="AT21" s="3">
        <v>17</v>
      </c>
      <c r="AU21" s="3">
        <v>14</v>
      </c>
      <c r="AV21" s="3">
        <v>13</v>
      </c>
      <c r="AW21" s="3">
        <v>13</v>
      </c>
      <c r="AX21" s="3">
        <v>3</v>
      </c>
      <c r="AY21" s="3">
        <v>1</v>
      </c>
      <c r="AZ21" s="3">
        <v>1</v>
      </c>
      <c r="BA21" s="3">
        <v>1</v>
      </c>
      <c r="BB21" s="3">
        <v>4</v>
      </c>
      <c r="BC21" s="3">
        <v>1</v>
      </c>
      <c r="BD21" s="3">
        <v>1</v>
      </c>
      <c r="BE21" s="3">
        <v>1</v>
      </c>
      <c r="BF21" s="3">
        <v>3</v>
      </c>
      <c r="BG21" s="3">
        <v>3</v>
      </c>
      <c r="BH21" s="3">
        <v>2</v>
      </c>
      <c r="BI21" s="3" t="s">
        <v>26</v>
      </c>
      <c r="BJ21" s="3" t="s">
        <v>20</v>
      </c>
      <c r="BK21" s="3">
        <v>15</v>
      </c>
      <c r="BL21" s="3" t="s">
        <v>26</v>
      </c>
      <c r="BM21" s="3"/>
      <c r="BN21" s="3">
        <v>55</v>
      </c>
      <c r="BO21" s="5">
        <v>46934</v>
      </c>
      <c r="BP21" s="3" t="s">
        <v>21</v>
      </c>
      <c r="BQ21" s="3" t="s">
        <v>156</v>
      </c>
    </row>
    <row r="22" spans="1:69" ht="15.5" thickBot="1" x14ac:dyDescent="0.35">
      <c r="A22" s="3" t="s">
        <v>26</v>
      </c>
      <c r="B22" s="3"/>
      <c r="C22" s="3" t="s">
        <v>243</v>
      </c>
      <c r="D22" s="3" t="s">
        <v>154</v>
      </c>
      <c r="E22" s="4">
        <v>1</v>
      </c>
      <c r="F22" s="3">
        <v>0</v>
      </c>
      <c r="G22" s="3" t="s">
        <v>33</v>
      </c>
      <c r="H22" s="3" t="s">
        <v>24</v>
      </c>
      <c r="I22" s="3">
        <v>27</v>
      </c>
      <c r="J22" s="3">
        <v>153</v>
      </c>
      <c r="K22" s="3">
        <v>13</v>
      </c>
      <c r="L22" s="3">
        <v>10</v>
      </c>
      <c r="M22" s="3">
        <v>6</v>
      </c>
      <c r="N22" s="3">
        <v>15</v>
      </c>
      <c r="O22" s="3">
        <v>13</v>
      </c>
      <c r="P22" s="3">
        <v>6</v>
      </c>
      <c r="Q22" s="3">
        <v>6</v>
      </c>
      <c r="R22" s="3">
        <v>14</v>
      </c>
      <c r="S22" s="3">
        <v>8</v>
      </c>
      <c r="T22" s="3">
        <v>7</v>
      </c>
      <c r="U22" s="3">
        <v>16</v>
      </c>
      <c r="V22" s="3">
        <v>14</v>
      </c>
      <c r="W22" s="3">
        <v>13</v>
      </c>
      <c r="X22" s="3">
        <v>12</v>
      </c>
      <c r="Y22" s="3">
        <v>13</v>
      </c>
      <c r="Z22" s="3">
        <v>8</v>
      </c>
      <c r="AA22" s="3">
        <v>19</v>
      </c>
      <c r="AB22" s="3">
        <v>13</v>
      </c>
      <c r="AC22" s="3">
        <v>13</v>
      </c>
      <c r="AD22" s="3">
        <v>7</v>
      </c>
      <c r="AE22" s="3">
        <v>17</v>
      </c>
      <c r="AF22" s="3">
        <v>13</v>
      </c>
      <c r="AG22" s="3">
        <v>16</v>
      </c>
      <c r="AH22" s="3">
        <v>13</v>
      </c>
      <c r="AI22" s="3">
        <v>18</v>
      </c>
      <c r="AJ22" s="3">
        <v>16</v>
      </c>
      <c r="AK22" s="3">
        <v>12</v>
      </c>
      <c r="AL22" s="3">
        <v>14</v>
      </c>
      <c r="AM22" s="3">
        <v>14</v>
      </c>
      <c r="AN22" s="3">
        <v>14</v>
      </c>
      <c r="AO22" s="3">
        <v>16</v>
      </c>
      <c r="AP22" s="3">
        <v>18</v>
      </c>
      <c r="AQ22" s="3">
        <v>18</v>
      </c>
      <c r="AR22" s="3">
        <v>18</v>
      </c>
      <c r="AS22" s="3">
        <v>16</v>
      </c>
      <c r="AT22" s="3">
        <v>17</v>
      </c>
      <c r="AU22" s="3">
        <v>13</v>
      </c>
      <c r="AV22" s="3">
        <v>11</v>
      </c>
      <c r="AW22" s="3">
        <v>14</v>
      </c>
      <c r="AX22" s="3">
        <v>2</v>
      </c>
      <c r="AY22" s="3">
        <v>3</v>
      </c>
      <c r="AZ22" s="3">
        <v>2</v>
      </c>
      <c r="BA22" s="3">
        <v>3</v>
      </c>
      <c r="BB22" s="3">
        <v>1</v>
      </c>
      <c r="BC22" s="3">
        <v>2</v>
      </c>
      <c r="BD22" s="3">
        <v>4</v>
      </c>
      <c r="BE22" s="3">
        <v>2</v>
      </c>
      <c r="BF22" s="3">
        <v>4</v>
      </c>
      <c r="BG22" s="3">
        <v>3</v>
      </c>
      <c r="BH22" s="3">
        <v>3</v>
      </c>
      <c r="BI22" s="3" t="s">
        <v>26</v>
      </c>
      <c r="BJ22" s="3" t="s">
        <v>20</v>
      </c>
      <c r="BK22" s="3">
        <v>12</v>
      </c>
      <c r="BL22" s="3" t="s">
        <v>26</v>
      </c>
      <c r="BM22" s="3"/>
      <c r="BN22" s="3">
        <v>68</v>
      </c>
      <c r="BO22" s="5">
        <v>47664</v>
      </c>
      <c r="BP22" s="3" t="s">
        <v>21</v>
      </c>
      <c r="BQ22" s="3" t="s">
        <v>156</v>
      </c>
    </row>
    <row r="23" spans="1:69" ht="15.5" thickBot="1" x14ac:dyDescent="0.35">
      <c r="A23" s="3" t="s">
        <v>26</v>
      </c>
      <c r="B23" s="3"/>
      <c r="C23" s="3" t="s">
        <v>234</v>
      </c>
      <c r="D23" s="3" t="s">
        <v>154</v>
      </c>
      <c r="E23" s="4">
        <v>1</v>
      </c>
      <c r="F23" s="3">
        <v>0</v>
      </c>
      <c r="G23" s="3" t="s">
        <v>20</v>
      </c>
      <c r="H23" s="3" t="s">
        <v>235</v>
      </c>
      <c r="I23" s="3">
        <v>26</v>
      </c>
      <c r="J23" s="3">
        <v>176</v>
      </c>
      <c r="K23" s="3">
        <v>18</v>
      </c>
      <c r="L23" s="3">
        <v>15</v>
      </c>
      <c r="M23" s="3">
        <v>9</v>
      </c>
      <c r="N23" s="3">
        <v>14</v>
      </c>
      <c r="O23" s="3">
        <v>19</v>
      </c>
      <c r="P23" s="3">
        <v>16</v>
      </c>
      <c r="Q23" s="3">
        <v>3</v>
      </c>
      <c r="R23" s="3">
        <v>17</v>
      </c>
      <c r="S23" s="3">
        <v>10</v>
      </c>
      <c r="T23" s="3">
        <v>14</v>
      </c>
      <c r="U23" s="3">
        <v>13</v>
      </c>
      <c r="V23" s="3">
        <v>18</v>
      </c>
      <c r="W23" s="3">
        <v>8</v>
      </c>
      <c r="X23" s="3">
        <v>16</v>
      </c>
      <c r="Y23" s="3">
        <v>16</v>
      </c>
      <c r="Z23" s="3">
        <v>10</v>
      </c>
      <c r="AA23" s="3">
        <v>15</v>
      </c>
      <c r="AB23" s="3">
        <v>15</v>
      </c>
      <c r="AC23" s="3">
        <v>17</v>
      </c>
      <c r="AD23" s="3">
        <v>15</v>
      </c>
      <c r="AE23" s="3">
        <v>9</v>
      </c>
      <c r="AF23" s="3">
        <v>19</v>
      </c>
      <c r="AG23" s="3">
        <v>19</v>
      </c>
      <c r="AH23" s="3">
        <v>17</v>
      </c>
      <c r="AI23" s="3">
        <v>16</v>
      </c>
      <c r="AJ23" s="3">
        <v>10</v>
      </c>
      <c r="AK23" s="3">
        <v>18</v>
      </c>
      <c r="AL23" s="3">
        <v>16</v>
      </c>
      <c r="AM23" s="3">
        <v>13</v>
      </c>
      <c r="AN23" s="3">
        <v>9</v>
      </c>
      <c r="AO23" s="3">
        <v>15</v>
      </c>
      <c r="AP23" s="3">
        <v>15</v>
      </c>
      <c r="AQ23" s="3">
        <v>16</v>
      </c>
      <c r="AR23" s="3">
        <v>11</v>
      </c>
      <c r="AS23" s="3">
        <v>13</v>
      </c>
      <c r="AT23" s="3">
        <v>13</v>
      </c>
      <c r="AU23" s="3">
        <v>14</v>
      </c>
      <c r="AV23" s="3">
        <v>13</v>
      </c>
      <c r="AW23" s="3">
        <v>15</v>
      </c>
      <c r="AX23" s="3">
        <v>1</v>
      </c>
      <c r="AY23" s="3">
        <v>1</v>
      </c>
      <c r="AZ23" s="3">
        <v>2</v>
      </c>
      <c r="BA23" s="3">
        <v>1</v>
      </c>
      <c r="BB23" s="3">
        <v>3</v>
      </c>
      <c r="BC23" s="3">
        <v>3</v>
      </c>
      <c r="BD23" s="3">
        <v>1</v>
      </c>
      <c r="BE23" s="3">
        <v>3</v>
      </c>
      <c r="BF23" s="3">
        <v>2</v>
      </c>
      <c r="BG23" s="3">
        <v>2</v>
      </c>
      <c r="BH23" s="3">
        <v>2</v>
      </c>
      <c r="BI23" s="3" t="s">
        <v>26</v>
      </c>
      <c r="BJ23" s="3" t="s">
        <v>20</v>
      </c>
      <c r="BK23" s="3">
        <v>20</v>
      </c>
      <c r="BL23" s="3" t="s">
        <v>26</v>
      </c>
      <c r="BM23" s="3"/>
      <c r="BN23" s="3">
        <v>47</v>
      </c>
      <c r="BO23" s="5">
        <v>46934</v>
      </c>
      <c r="BP23" s="3" t="s">
        <v>21</v>
      </c>
      <c r="BQ23" s="3" t="s">
        <v>156</v>
      </c>
    </row>
    <row r="24" spans="1:69" ht="15.5" thickBot="1" x14ac:dyDescent="0.35">
      <c r="A24" s="3" t="s">
        <v>26</v>
      </c>
      <c r="B24" s="3"/>
      <c r="C24" s="3" t="s">
        <v>227</v>
      </c>
      <c r="D24" s="3" t="s">
        <v>154</v>
      </c>
      <c r="E24" s="4">
        <v>1</v>
      </c>
      <c r="F24" s="3">
        <v>0</v>
      </c>
      <c r="G24" s="3" t="s">
        <v>228</v>
      </c>
      <c r="H24" s="3" t="s">
        <v>229</v>
      </c>
      <c r="I24" s="3">
        <v>26</v>
      </c>
      <c r="J24" s="3">
        <v>155</v>
      </c>
      <c r="K24" s="3">
        <v>15</v>
      </c>
      <c r="L24" s="3">
        <v>13</v>
      </c>
      <c r="M24" s="3">
        <v>6</v>
      </c>
      <c r="N24" s="3">
        <v>12</v>
      </c>
      <c r="O24" s="3">
        <v>16</v>
      </c>
      <c r="P24" s="3">
        <v>14</v>
      </c>
      <c r="Q24" s="3">
        <v>4</v>
      </c>
      <c r="R24" s="3">
        <v>17</v>
      </c>
      <c r="S24" s="3">
        <v>7</v>
      </c>
      <c r="T24" s="3">
        <v>14</v>
      </c>
      <c r="U24" s="3">
        <v>13</v>
      </c>
      <c r="V24" s="3">
        <v>15</v>
      </c>
      <c r="W24" s="3">
        <v>6</v>
      </c>
      <c r="X24" s="3">
        <v>15</v>
      </c>
      <c r="Y24" s="3">
        <v>18</v>
      </c>
      <c r="Z24" s="3">
        <v>10</v>
      </c>
      <c r="AA24" s="3">
        <v>12</v>
      </c>
      <c r="AB24" s="3">
        <v>12</v>
      </c>
      <c r="AC24" s="3">
        <v>14</v>
      </c>
      <c r="AD24" s="3">
        <v>11</v>
      </c>
      <c r="AE24" s="3">
        <v>10</v>
      </c>
      <c r="AF24" s="3">
        <v>16</v>
      </c>
      <c r="AG24" s="3">
        <v>15</v>
      </c>
      <c r="AH24" s="3">
        <v>16</v>
      </c>
      <c r="AI24" s="3">
        <v>14</v>
      </c>
      <c r="AJ24" s="3">
        <v>8</v>
      </c>
      <c r="AK24" s="3">
        <v>15</v>
      </c>
      <c r="AL24" s="3">
        <v>15</v>
      </c>
      <c r="AM24" s="3">
        <v>14</v>
      </c>
      <c r="AN24" s="3">
        <v>9</v>
      </c>
      <c r="AO24" s="3">
        <v>15</v>
      </c>
      <c r="AP24" s="3">
        <v>13</v>
      </c>
      <c r="AQ24" s="3">
        <v>16</v>
      </c>
      <c r="AR24" s="3">
        <v>12</v>
      </c>
      <c r="AS24" s="3">
        <v>13</v>
      </c>
      <c r="AT24" s="3">
        <v>13</v>
      </c>
      <c r="AU24" s="3">
        <v>14</v>
      </c>
      <c r="AV24" s="3">
        <v>16</v>
      </c>
      <c r="AW24" s="3">
        <v>15</v>
      </c>
      <c r="AX24" s="3">
        <v>3</v>
      </c>
      <c r="AY24" s="3">
        <v>1</v>
      </c>
      <c r="AZ24" s="3">
        <v>2</v>
      </c>
      <c r="BA24" s="3">
        <v>1</v>
      </c>
      <c r="BB24" s="3">
        <v>1</v>
      </c>
      <c r="BC24" s="3">
        <v>3</v>
      </c>
      <c r="BD24" s="3">
        <v>3</v>
      </c>
      <c r="BE24" s="3">
        <v>2</v>
      </c>
      <c r="BF24" s="3">
        <v>4</v>
      </c>
      <c r="BG24" s="3">
        <v>2</v>
      </c>
      <c r="BH24" s="3">
        <v>2</v>
      </c>
      <c r="BI24" s="3" t="s">
        <v>26</v>
      </c>
      <c r="BJ24" s="3" t="s">
        <v>20</v>
      </c>
      <c r="BK24" s="3">
        <v>15</v>
      </c>
      <c r="BL24" s="3" t="s">
        <v>26</v>
      </c>
      <c r="BM24" s="3"/>
      <c r="BN24" s="3">
        <v>40</v>
      </c>
      <c r="BO24" s="5">
        <v>47664</v>
      </c>
      <c r="BP24" s="3" t="s">
        <v>21</v>
      </c>
      <c r="BQ24" s="3" t="s">
        <v>156</v>
      </c>
    </row>
    <row r="25" spans="1:69" ht="15.5" thickBot="1" x14ac:dyDescent="0.35">
      <c r="A25" s="3" t="s">
        <v>26</v>
      </c>
      <c r="B25" s="3"/>
      <c r="C25" s="3" t="s">
        <v>236</v>
      </c>
      <c r="D25" s="3" t="s">
        <v>154</v>
      </c>
      <c r="E25" s="4">
        <v>1</v>
      </c>
      <c r="F25" s="3">
        <v>0</v>
      </c>
      <c r="G25" s="3" t="s">
        <v>29</v>
      </c>
      <c r="H25" s="3" t="s">
        <v>32</v>
      </c>
      <c r="I25" s="3">
        <v>30</v>
      </c>
      <c r="J25" s="3">
        <v>145</v>
      </c>
      <c r="K25" s="3">
        <v>11</v>
      </c>
      <c r="L25" s="3">
        <v>2</v>
      </c>
      <c r="M25" s="3">
        <v>1</v>
      </c>
      <c r="N25" s="3">
        <v>2</v>
      </c>
      <c r="O25" s="3">
        <v>11</v>
      </c>
      <c r="P25" s="3">
        <v>4</v>
      </c>
      <c r="Q25" s="3">
        <v>1</v>
      </c>
      <c r="R25" s="3">
        <v>1</v>
      </c>
      <c r="S25" s="3">
        <v>3</v>
      </c>
      <c r="T25" s="3">
        <v>6</v>
      </c>
      <c r="U25" s="3">
        <v>2</v>
      </c>
      <c r="V25" s="3">
        <v>11</v>
      </c>
      <c r="W25" s="3">
        <v>5</v>
      </c>
      <c r="X25" s="3">
        <v>2</v>
      </c>
      <c r="Y25" s="3">
        <v>2</v>
      </c>
      <c r="Z25" s="3">
        <v>13</v>
      </c>
      <c r="AA25" s="3">
        <v>10</v>
      </c>
      <c r="AB25" s="3">
        <v>16</v>
      </c>
      <c r="AC25" s="3">
        <v>14</v>
      </c>
      <c r="AD25" s="3">
        <v>10</v>
      </c>
      <c r="AE25" s="3">
        <v>8</v>
      </c>
      <c r="AF25" s="3">
        <v>11</v>
      </c>
      <c r="AG25" s="3">
        <v>13</v>
      </c>
      <c r="AH25" s="3">
        <v>5</v>
      </c>
      <c r="AI25" s="3">
        <v>13</v>
      </c>
      <c r="AJ25" s="3">
        <v>10</v>
      </c>
      <c r="AK25" s="3">
        <v>14</v>
      </c>
      <c r="AL25" s="3">
        <v>14</v>
      </c>
      <c r="AM25" s="3">
        <v>9</v>
      </c>
      <c r="AN25" s="3">
        <v>14</v>
      </c>
      <c r="AO25" s="3">
        <v>16</v>
      </c>
      <c r="AP25" s="3">
        <v>12</v>
      </c>
      <c r="AQ25" s="3">
        <v>13</v>
      </c>
      <c r="AR25" s="3">
        <v>12</v>
      </c>
      <c r="AS25" s="3">
        <v>12</v>
      </c>
      <c r="AT25" s="3">
        <v>12</v>
      </c>
      <c r="AU25" s="3">
        <v>13</v>
      </c>
      <c r="AV25" s="3">
        <v>12</v>
      </c>
      <c r="AW25" s="3">
        <v>10</v>
      </c>
      <c r="AX25" s="3">
        <v>12</v>
      </c>
      <c r="AY25" s="3">
        <v>15</v>
      </c>
      <c r="AZ25" s="3">
        <v>17</v>
      </c>
      <c r="BA25" s="3">
        <v>13</v>
      </c>
      <c r="BB25" s="3">
        <v>13</v>
      </c>
      <c r="BC25" s="3">
        <v>15</v>
      </c>
      <c r="BD25" s="3">
        <v>13</v>
      </c>
      <c r="BE25" s="3">
        <v>15</v>
      </c>
      <c r="BF25" s="3">
        <v>5</v>
      </c>
      <c r="BG25" s="3">
        <v>14</v>
      </c>
      <c r="BH25" s="3">
        <v>13</v>
      </c>
      <c r="BI25" s="3" t="s">
        <v>26</v>
      </c>
      <c r="BJ25" s="3" t="s">
        <v>20</v>
      </c>
      <c r="BK25" s="3">
        <v>15</v>
      </c>
      <c r="BL25" s="3" t="s">
        <v>26</v>
      </c>
      <c r="BM25" s="3"/>
      <c r="BN25" s="3" t="s">
        <v>26</v>
      </c>
      <c r="BO25" s="5">
        <v>47299</v>
      </c>
      <c r="BP25" s="3" t="s">
        <v>21</v>
      </c>
      <c r="BQ25" s="3" t="s">
        <v>156</v>
      </c>
    </row>
    <row r="26" spans="1:69" ht="14.5" thickBot="1" x14ac:dyDescent="0.35">
      <c r="A26" s="8"/>
      <c r="B26" s="8"/>
      <c r="C26" s="8"/>
      <c r="D26" s="8"/>
      <c r="E26" s="3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34"/>
      <c r="BM26" s="8"/>
      <c r="BN26" s="8"/>
    </row>
    <row r="27" spans="1:69" ht="14.5" thickBot="1" x14ac:dyDescent="0.35">
      <c r="A27" s="8"/>
      <c r="B27" s="8"/>
      <c r="C27" s="8"/>
      <c r="D27" s="8"/>
      <c r="E27" s="33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34"/>
      <c r="BM27" s="8"/>
      <c r="BN27" s="8"/>
    </row>
    <row r="28" spans="1:69" ht="14.5" thickBot="1" x14ac:dyDescent="0.35">
      <c r="A28" s="8"/>
      <c r="B28" s="8"/>
      <c r="C28" s="8"/>
      <c r="D28" s="8"/>
      <c r="E28" s="33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34"/>
      <c r="BM28" s="8"/>
      <c r="BN28" s="8"/>
    </row>
    <row r="29" spans="1:69" ht="14.5" thickBot="1" x14ac:dyDescent="0.35">
      <c r="A29" s="8"/>
      <c r="B29" s="8"/>
      <c r="C29" s="8"/>
      <c r="D29" s="8"/>
      <c r="E29" s="33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34"/>
      <c r="BM29" s="8"/>
      <c r="BN29" s="8"/>
    </row>
    <row r="30" spans="1:69" ht="14.5" thickBot="1" x14ac:dyDescent="0.35">
      <c r="A30" s="8"/>
      <c r="B30" s="8"/>
      <c r="C30" s="8"/>
      <c r="D30" s="8"/>
      <c r="E30" s="33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34"/>
      <c r="BM30" s="8"/>
      <c r="BN30" s="8"/>
    </row>
    <row r="31" spans="1:69" ht="14.5" thickBot="1" x14ac:dyDescent="0.35">
      <c r="A31" s="8"/>
      <c r="B31" s="8"/>
      <c r="C31" s="8"/>
      <c r="D31" s="8"/>
      <c r="E31" s="33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34"/>
      <c r="BM31" s="8"/>
      <c r="BN31" s="8"/>
    </row>
    <row r="32" spans="1:69" ht="14.5" thickBot="1" x14ac:dyDescent="0.35">
      <c r="A32" s="8"/>
      <c r="B32" s="8"/>
      <c r="C32" s="8"/>
      <c r="D32" s="8"/>
      <c r="E32" s="33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34"/>
      <c r="BM32" s="8"/>
      <c r="BN32" s="8"/>
    </row>
    <row r="33" spans="1:45" ht="14.5" thickBot="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ht="14.5" thickBot="1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1:45" ht="14.5" thickBot="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ht="14.5" thickBo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</row>
    <row r="37" spans="1:45" ht="14.5" thickBo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spans="1:45" ht="14.5" thickBot="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ht="14.5" thickBo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spans="1:45" ht="14.5" thickBot="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spans="1:45" ht="14.5" thickBo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pans="1:45" ht="14.5" thickBot="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ht="14.5" thickBot="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</row>
    <row r="44" spans="1:45" ht="14.5" thickBot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spans="1:45" ht="14.5" thickBo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ht="14.5" thickBot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1:45" ht="14.5" thickBo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ht="14.5" thickBo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45" ht="14.5" thickBo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spans="1:45" ht="14.5" thickBo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ht="14.5" thickBo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 spans="1:45" ht="14.5" thickBo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</row>
    <row r="53" spans="1:45" ht="14.5" thickBo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 spans="1:45" ht="14.5" thickBo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ht="14.5" thickBo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</row>
    <row r="56" spans="1:45" ht="14.5" thickBo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</row>
    <row r="57" spans="1:45" ht="14.5" thickBo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ht="14.5" thickBo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 spans="1:45" ht="14.5" thickBo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ht="14.5" thickBo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 spans="1:45" ht="14.5" thickBo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</row>
    <row r="62" spans="1:45" ht="14.5" thickBo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ht="14.5" thickBo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</row>
    <row r="64" spans="1:45" ht="14.5" thickBo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</row>
    <row r="65" spans="1:45" ht="14.5" thickBo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</row>
    <row r="66" spans="1:45" ht="14.5" thickBo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ht="14.5" thickBo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</row>
    <row r="68" spans="1:45" ht="14.5" thickBo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</row>
    <row r="69" spans="1:45" ht="14.5" thickBo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ht="14.5" thickBo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</row>
    <row r="71" spans="1:45" ht="14.5" thickBo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ht="14.5" thickBo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</row>
    <row r="73" spans="1:45" ht="14.5" thickBo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</row>
    <row r="74" spans="1:45" ht="14.5" thickBo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ht="14.5" thickBo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</row>
    <row r="76" spans="1:45" ht="14.5" thickBo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</row>
    <row r="77" spans="1:45" ht="14.5" thickBo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</row>
    <row r="78" spans="1:45" ht="14.5" thickBo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80" spans="1:45" x14ac:dyDescent="0.3">
      <c r="A80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8"/>
  <sheetViews>
    <sheetView zoomScale="160" zoomScaleNormal="160" workbookViewId="0">
      <selection activeCell="J23" sqref="J23"/>
    </sheetView>
  </sheetViews>
  <sheetFormatPr defaultRowHeight="14" x14ac:dyDescent="0.3"/>
  <sheetData>
    <row r="1" spans="1:66" s="1" customFormat="1" ht="14.5" thickBot="1" x14ac:dyDescent="0.35">
      <c r="A1" s="7"/>
      <c r="B1" s="35" t="s">
        <v>248</v>
      </c>
      <c r="C1" s="7" t="s">
        <v>2</v>
      </c>
      <c r="D1" s="7" t="s">
        <v>3</v>
      </c>
      <c r="E1" s="7"/>
      <c r="F1" s="7" t="s">
        <v>14</v>
      </c>
      <c r="G1" s="7" t="s">
        <v>12</v>
      </c>
      <c r="H1" s="7" t="s">
        <v>1</v>
      </c>
      <c r="I1" s="7" t="s">
        <v>4</v>
      </c>
      <c r="J1" s="7" t="s">
        <v>5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39</v>
      </c>
      <c r="Q1" s="7" t="s">
        <v>40</v>
      </c>
      <c r="R1" s="7" t="s">
        <v>9</v>
      </c>
      <c r="S1" s="7" t="s">
        <v>41</v>
      </c>
      <c r="T1" s="7" t="s">
        <v>42</v>
      </c>
      <c r="U1" s="7" t="s">
        <v>43</v>
      </c>
      <c r="V1" s="7" t="s">
        <v>44</v>
      </c>
      <c r="W1" s="7" t="s">
        <v>45</v>
      </c>
      <c r="X1" s="7" t="s">
        <v>46</v>
      </c>
      <c r="Y1" s="7" t="s">
        <v>47</v>
      </c>
      <c r="Z1" s="7" t="s">
        <v>1</v>
      </c>
      <c r="AA1" s="7" t="s">
        <v>10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7" t="s">
        <v>54</v>
      </c>
      <c r="AI1" s="7" t="s">
        <v>55</v>
      </c>
      <c r="AJ1" s="7" t="s">
        <v>56</v>
      </c>
      <c r="AK1" s="7" t="s">
        <v>57</v>
      </c>
      <c r="AL1" s="7" t="s">
        <v>58</v>
      </c>
      <c r="AM1" s="7" t="s">
        <v>7</v>
      </c>
      <c r="AN1" s="7" t="s">
        <v>8</v>
      </c>
      <c r="AO1" s="7" t="s">
        <v>59</v>
      </c>
      <c r="AP1" s="7" t="s">
        <v>60</v>
      </c>
      <c r="AQ1" s="7" t="s">
        <v>61</v>
      </c>
      <c r="AR1" s="7" t="s">
        <v>62</v>
      </c>
      <c r="AS1" s="7" t="s">
        <v>6</v>
      </c>
      <c r="AT1" s="7" t="s">
        <v>63</v>
      </c>
      <c r="AU1" s="7" t="s">
        <v>213</v>
      </c>
      <c r="AV1" s="7" t="s">
        <v>214</v>
      </c>
      <c r="AW1" s="7" t="s">
        <v>215</v>
      </c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.5" thickBot="1" x14ac:dyDescent="0.35">
      <c r="A2" s="36"/>
      <c r="B2" s="16">
        <f>SUM(K2:AW2)</f>
        <v>0</v>
      </c>
      <c r="C2" s="3" t="s">
        <v>216</v>
      </c>
      <c r="D2" s="3" t="s">
        <v>154</v>
      </c>
      <c r="E2" s="4">
        <v>1</v>
      </c>
      <c r="F2" s="3">
        <v>0</v>
      </c>
      <c r="G2" s="3" t="s">
        <v>28</v>
      </c>
      <c r="H2" s="3" t="s">
        <v>138</v>
      </c>
      <c r="I2" s="3">
        <v>30</v>
      </c>
      <c r="J2" s="3">
        <v>155</v>
      </c>
      <c r="K2" s="16">
        <f>来源1!K2*权重!B$3</f>
        <v>0</v>
      </c>
      <c r="L2" s="16">
        <f>来源1!L2*权重!C$3</f>
        <v>0</v>
      </c>
      <c r="M2" s="16">
        <f>来源1!M2*权重!D$3</f>
        <v>0</v>
      </c>
      <c r="N2" s="16">
        <f>来源1!N2*权重!E$3</f>
        <v>0</v>
      </c>
      <c r="O2" s="16">
        <f>来源1!O2*权重!F$3</f>
        <v>0</v>
      </c>
      <c r="P2" s="16">
        <f>来源1!P2*权重!G$3</f>
        <v>0</v>
      </c>
      <c r="Q2" s="16">
        <f>来源1!Q2*权重!H$3</f>
        <v>0</v>
      </c>
      <c r="R2" s="16">
        <f>来源1!R2*权重!I$3</f>
        <v>0</v>
      </c>
      <c r="S2" s="16">
        <f>来源1!S2*权重!J$3</f>
        <v>0</v>
      </c>
      <c r="T2" s="16">
        <f>来源1!T2*权重!K$3</f>
        <v>0</v>
      </c>
      <c r="U2" s="16">
        <f>来源1!U2*权重!L$3</f>
        <v>0</v>
      </c>
      <c r="V2" s="16">
        <f>来源1!V2*权重!M$3</f>
        <v>0</v>
      </c>
      <c r="W2" s="16">
        <f>来源1!W2*权重!N$3</f>
        <v>0</v>
      </c>
      <c r="X2" s="16">
        <f>来源1!X2*权重!O$3</f>
        <v>0</v>
      </c>
      <c r="Y2" s="16">
        <f>来源1!Y2*权重!P$3</f>
        <v>0</v>
      </c>
      <c r="Z2" s="16">
        <f>来源1!Z2*权重!Q$3</f>
        <v>0</v>
      </c>
      <c r="AA2" s="16">
        <f>来源1!AA2*权重!R$3</f>
        <v>0</v>
      </c>
      <c r="AB2" s="16">
        <f>来源1!AB2*权重!S$3</f>
        <v>0</v>
      </c>
      <c r="AC2" s="16">
        <f>来源1!AC2*权重!T$3</f>
        <v>0</v>
      </c>
      <c r="AD2" s="16">
        <f>来源1!AD2*权重!U$3</f>
        <v>0</v>
      </c>
      <c r="AE2" s="16">
        <f>来源1!AE2*权重!V$3</f>
        <v>0</v>
      </c>
      <c r="AF2" s="16">
        <f>来源1!AF2*权重!W$3</f>
        <v>0</v>
      </c>
      <c r="AG2" s="16">
        <f>来源1!AG2*权重!X$3</f>
        <v>0</v>
      </c>
      <c r="AH2" s="16">
        <f>来源1!AH2*权重!Y$3</f>
        <v>0</v>
      </c>
      <c r="AI2" s="16">
        <f>来源1!AI2*权重!Z$3</f>
        <v>0</v>
      </c>
      <c r="AJ2" s="16">
        <f>来源1!AJ2*权重!AA$3</f>
        <v>0</v>
      </c>
      <c r="AK2" s="16">
        <f>来源1!AK2*权重!AB$3</f>
        <v>0</v>
      </c>
      <c r="AL2" s="16">
        <f>来源1!AL2*权重!AC$3</f>
        <v>0</v>
      </c>
      <c r="AM2" s="16">
        <f>来源1!AM2*权重!AD$3</f>
        <v>0</v>
      </c>
      <c r="AN2" s="16">
        <f>来源1!AN2*权重!AE$3</f>
        <v>0</v>
      </c>
      <c r="AO2" s="16">
        <f>来源1!AO2*权重!AF$3</f>
        <v>0</v>
      </c>
      <c r="AP2" s="16">
        <f>来源1!AP2*权重!AG$3</f>
        <v>0</v>
      </c>
      <c r="AQ2" s="16">
        <f>来源1!AQ2*权重!AH$3</f>
        <v>0</v>
      </c>
      <c r="AR2" s="16">
        <f>来源1!AR2*权重!AI$3</f>
        <v>0</v>
      </c>
      <c r="AS2" s="16">
        <f>来源1!AS2*权重!AJ$3</f>
        <v>0</v>
      </c>
      <c r="AT2" s="16">
        <f>来源1!AT2*权重!AK$3</f>
        <v>0</v>
      </c>
      <c r="AU2" s="16">
        <f>来源1!AU2*权重!AL$3</f>
        <v>0</v>
      </c>
      <c r="AV2" s="16">
        <f>来源1!AV2*权重!AM$3</f>
        <v>0</v>
      </c>
      <c r="AW2" s="16">
        <f>来源1!AW2*权重!AN$3</f>
        <v>0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5"/>
      <c r="BM2" s="3"/>
      <c r="BN2" s="3"/>
    </row>
    <row r="3" spans="1:66" ht="23" thickBot="1" x14ac:dyDescent="0.35">
      <c r="A3" s="36"/>
      <c r="B3" s="16">
        <f t="shared" ref="B3:B25" si="0">SUM(K3:AW3)</f>
        <v>0</v>
      </c>
      <c r="C3" s="3" t="s">
        <v>219</v>
      </c>
      <c r="D3" s="3" t="s">
        <v>154</v>
      </c>
      <c r="E3" s="4">
        <v>1</v>
      </c>
      <c r="F3" s="3">
        <v>0</v>
      </c>
      <c r="G3" s="3" t="s">
        <v>20</v>
      </c>
      <c r="H3" s="3" t="s">
        <v>25</v>
      </c>
      <c r="I3" s="3">
        <v>24</v>
      </c>
      <c r="J3" s="3">
        <v>157</v>
      </c>
      <c r="K3" s="16">
        <f>来源1!K3*权重!B$3</f>
        <v>0</v>
      </c>
      <c r="L3" s="16">
        <f>来源1!L3*权重!C$3</f>
        <v>0</v>
      </c>
      <c r="M3" s="16">
        <f>来源1!M3*权重!D$3</f>
        <v>0</v>
      </c>
      <c r="N3" s="16">
        <f>来源1!N3*权重!E$3</f>
        <v>0</v>
      </c>
      <c r="O3" s="16">
        <f>来源1!O3*权重!F$3</f>
        <v>0</v>
      </c>
      <c r="P3" s="16">
        <f>来源1!P3*权重!G$3</f>
        <v>0</v>
      </c>
      <c r="Q3" s="16">
        <f>来源1!Q3*权重!H$3</f>
        <v>0</v>
      </c>
      <c r="R3" s="16">
        <f>来源1!R3*权重!I$3</f>
        <v>0</v>
      </c>
      <c r="S3" s="16">
        <f>来源1!S3*权重!J$3</f>
        <v>0</v>
      </c>
      <c r="T3" s="16">
        <f>来源1!T3*权重!K$3</f>
        <v>0</v>
      </c>
      <c r="U3" s="16">
        <f>来源1!U3*权重!L$3</f>
        <v>0</v>
      </c>
      <c r="V3" s="16">
        <f>来源1!V3*权重!M$3</f>
        <v>0</v>
      </c>
      <c r="W3" s="16">
        <f>来源1!W3*权重!N$3</f>
        <v>0</v>
      </c>
      <c r="X3" s="16">
        <f>来源1!X3*权重!O$3</f>
        <v>0</v>
      </c>
      <c r="Y3" s="16">
        <f>来源1!Y3*权重!P$3</f>
        <v>0</v>
      </c>
      <c r="Z3" s="16">
        <f>来源1!Z3*权重!Q$3</f>
        <v>0</v>
      </c>
      <c r="AA3" s="16">
        <f>来源1!AA3*权重!R$3</f>
        <v>0</v>
      </c>
      <c r="AB3" s="16">
        <f>来源1!AB3*权重!S$3</f>
        <v>0</v>
      </c>
      <c r="AC3" s="16">
        <f>来源1!AC3*权重!T$3</f>
        <v>0</v>
      </c>
      <c r="AD3" s="16">
        <f>来源1!AD3*权重!U$3</f>
        <v>0</v>
      </c>
      <c r="AE3" s="16">
        <f>来源1!AE3*权重!V$3</f>
        <v>0</v>
      </c>
      <c r="AF3" s="16">
        <f>来源1!AF3*权重!W$3</f>
        <v>0</v>
      </c>
      <c r="AG3" s="16">
        <f>来源1!AG3*权重!X$3</f>
        <v>0</v>
      </c>
      <c r="AH3" s="16">
        <f>来源1!AH3*权重!Y$3</f>
        <v>0</v>
      </c>
      <c r="AI3" s="16">
        <f>来源1!AI3*权重!Z$3</f>
        <v>0</v>
      </c>
      <c r="AJ3" s="16">
        <f>来源1!AJ3*权重!AA$3</f>
        <v>0</v>
      </c>
      <c r="AK3" s="16">
        <f>来源1!AK3*权重!AB$3</f>
        <v>0</v>
      </c>
      <c r="AL3" s="16">
        <f>来源1!AL3*权重!AC$3</f>
        <v>0</v>
      </c>
      <c r="AM3" s="16">
        <f>来源1!AM3*权重!AD$3</f>
        <v>0</v>
      </c>
      <c r="AN3" s="16">
        <f>来源1!AN3*权重!AE$3</f>
        <v>0</v>
      </c>
      <c r="AO3" s="16">
        <f>来源1!AO3*权重!AF$3</f>
        <v>0</v>
      </c>
      <c r="AP3" s="16">
        <f>来源1!AP3*权重!AG$3</f>
        <v>0</v>
      </c>
      <c r="AQ3" s="16">
        <f>来源1!AQ3*权重!AH$3</f>
        <v>0</v>
      </c>
      <c r="AR3" s="16">
        <f>来源1!AR3*权重!AI$3</f>
        <v>0</v>
      </c>
      <c r="AS3" s="16">
        <f>来源1!AS3*权重!AJ$3</f>
        <v>0</v>
      </c>
      <c r="AT3" s="16">
        <f>来源1!AT3*权重!AK$3</f>
        <v>0</v>
      </c>
      <c r="AU3" s="16">
        <f>来源1!AU3*权重!AL$3</f>
        <v>0</v>
      </c>
      <c r="AV3" s="16">
        <f>来源1!AV3*权重!AM$3</f>
        <v>0</v>
      </c>
      <c r="AW3" s="16">
        <f>来源1!AW3*权重!AN$3</f>
        <v>0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5"/>
      <c r="BM3" s="3"/>
      <c r="BN3" s="3"/>
    </row>
    <row r="4" spans="1:66" ht="15.5" thickBot="1" x14ac:dyDescent="0.35">
      <c r="A4" s="36"/>
      <c r="B4" s="16">
        <f t="shared" si="0"/>
        <v>0</v>
      </c>
      <c r="C4" s="3" t="s">
        <v>238</v>
      </c>
      <c r="D4" s="3" t="s">
        <v>154</v>
      </c>
      <c r="E4" s="4">
        <v>1</v>
      </c>
      <c r="F4" s="3">
        <v>0</v>
      </c>
      <c r="G4" s="3" t="s">
        <v>239</v>
      </c>
      <c r="H4" s="3" t="s">
        <v>221</v>
      </c>
      <c r="I4" s="3">
        <v>26</v>
      </c>
      <c r="J4" s="3">
        <v>161</v>
      </c>
      <c r="K4" s="16">
        <f>来源1!K4*权重!B$3</f>
        <v>0</v>
      </c>
      <c r="L4" s="16">
        <f>来源1!L4*权重!C$3</f>
        <v>0</v>
      </c>
      <c r="M4" s="16">
        <f>来源1!M4*权重!D$3</f>
        <v>0</v>
      </c>
      <c r="N4" s="16">
        <f>来源1!N4*权重!E$3</f>
        <v>0</v>
      </c>
      <c r="O4" s="16">
        <f>来源1!O4*权重!F$3</f>
        <v>0</v>
      </c>
      <c r="P4" s="16">
        <f>来源1!P4*权重!G$3</f>
        <v>0</v>
      </c>
      <c r="Q4" s="16">
        <f>来源1!Q4*权重!H$3</f>
        <v>0</v>
      </c>
      <c r="R4" s="16">
        <f>来源1!R4*权重!I$3</f>
        <v>0</v>
      </c>
      <c r="S4" s="16">
        <f>来源1!S4*权重!J$3</f>
        <v>0</v>
      </c>
      <c r="T4" s="16">
        <f>来源1!T4*权重!K$3</f>
        <v>0</v>
      </c>
      <c r="U4" s="16">
        <f>来源1!U4*权重!L$3</f>
        <v>0</v>
      </c>
      <c r="V4" s="16">
        <f>来源1!V4*权重!M$3</f>
        <v>0</v>
      </c>
      <c r="W4" s="16">
        <f>来源1!W4*权重!N$3</f>
        <v>0</v>
      </c>
      <c r="X4" s="16">
        <f>来源1!X4*权重!O$3</f>
        <v>0</v>
      </c>
      <c r="Y4" s="16">
        <f>来源1!Y4*权重!P$3</f>
        <v>0</v>
      </c>
      <c r="Z4" s="16">
        <f>来源1!Z4*权重!Q$3</f>
        <v>0</v>
      </c>
      <c r="AA4" s="16">
        <f>来源1!AA4*权重!R$3</f>
        <v>0</v>
      </c>
      <c r="AB4" s="16">
        <f>来源1!AB4*权重!S$3</f>
        <v>0</v>
      </c>
      <c r="AC4" s="16">
        <f>来源1!AC4*权重!T$3</f>
        <v>0</v>
      </c>
      <c r="AD4" s="16">
        <f>来源1!AD4*权重!U$3</f>
        <v>0</v>
      </c>
      <c r="AE4" s="16">
        <f>来源1!AE4*权重!V$3</f>
        <v>0</v>
      </c>
      <c r="AF4" s="16">
        <f>来源1!AF4*权重!W$3</f>
        <v>0</v>
      </c>
      <c r="AG4" s="16">
        <f>来源1!AG4*权重!X$3</f>
        <v>0</v>
      </c>
      <c r="AH4" s="16">
        <f>来源1!AH4*权重!Y$3</f>
        <v>0</v>
      </c>
      <c r="AI4" s="16">
        <f>来源1!AI4*权重!Z$3</f>
        <v>0</v>
      </c>
      <c r="AJ4" s="16">
        <f>来源1!AJ4*权重!AA$3</f>
        <v>0</v>
      </c>
      <c r="AK4" s="16">
        <f>来源1!AK4*权重!AB$3</f>
        <v>0</v>
      </c>
      <c r="AL4" s="16">
        <f>来源1!AL4*权重!AC$3</f>
        <v>0</v>
      </c>
      <c r="AM4" s="16">
        <f>来源1!AM4*权重!AD$3</f>
        <v>0</v>
      </c>
      <c r="AN4" s="16">
        <f>来源1!AN4*权重!AE$3</f>
        <v>0</v>
      </c>
      <c r="AO4" s="16">
        <f>来源1!AO4*权重!AF$3</f>
        <v>0</v>
      </c>
      <c r="AP4" s="16">
        <f>来源1!AP4*权重!AG$3</f>
        <v>0</v>
      </c>
      <c r="AQ4" s="16">
        <f>来源1!AQ4*权重!AH$3</f>
        <v>0</v>
      </c>
      <c r="AR4" s="16">
        <f>来源1!AR4*权重!AI$3</f>
        <v>0</v>
      </c>
      <c r="AS4" s="16">
        <f>来源1!AS4*权重!AJ$3</f>
        <v>0</v>
      </c>
      <c r="AT4" s="16">
        <f>来源1!AT4*权重!AK$3</f>
        <v>0</v>
      </c>
      <c r="AU4" s="16">
        <f>来源1!AU4*权重!AL$3</f>
        <v>0</v>
      </c>
      <c r="AV4" s="16">
        <f>来源1!AV4*权重!AM$3</f>
        <v>0</v>
      </c>
      <c r="AW4" s="16">
        <f>来源1!AW4*权重!AN$3</f>
        <v>0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5"/>
      <c r="BM4" s="3"/>
      <c r="BN4" s="3"/>
    </row>
    <row r="5" spans="1:66" ht="15.5" thickBot="1" x14ac:dyDescent="0.35">
      <c r="A5" s="36"/>
      <c r="B5" s="16">
        <f>SUM(K5:AW5)</f>
        <v>0</v>
      </c>
      <c r="C5" s="3" t="s">
        <v>233</v>
      </c>
      <c r="D5" s="3" t="s">
        <v>154</v>
      </c>
      <c r="E5" s="4">
        <v>1</v>
      </c>
      <c r="F5" s="3">
        <v>0</v>
      </c>
      <c r="G5" s="3" t="s">
        <v>20</v>
      </c>
      <c r="H5" s="3" t="s">
        <v>31</v>
      </c>
      <c r="I5" s="3">
        <v>24</v>
      </c>
      <c r="J5" s="3">
        <v>176</v>
      </c>
      <c r="K5" s="16">
        <f>来源1!K5*权重!B$3</f>
        <v>0</v>
      </c>
      <c r="L5" s="16">
        <f>来源1!L5*权重!C$3</f>
        <v>0</v>
      </c>
      <c r="M5" s="16">
        <f>来源1!M5*权重!D$3</f>
        <v>0</v>
      </c>
      <c r="N5" s="16">
        <f>来源1!N5*权重!E$3</f>
        <v>0</v>
      </c>
      <c r="O5" s="16">
        <f>来源1!O5*权重!F$3</f>
        <v>0</v>
      </c>
      <c r="P5" s="16">
        <f>来源1!P5*权重!G$3</f>
        <v>0</v>
      </c>
      <c r="Q5" s="16">
        <f>来源1!Q5*权重!H$3</f>
        <v>0</v>
      </c>
      <c r="R5" s="16">
        <f>来源1!R5*权重!I$3</f>
        <v>0</v>
      </c>
      <c r="S5" s="16">
        <f>来源1!S5*权重!J$3</f>
        <v>0</v>
      </c>
      <c r="T5" s="16">
        <f>来源1!T5*权重!K$3</f>
        <v>0</v>
      </c>
      <c r="U5" s="16">
        <f>来源1!U5*权重!L$3</f>
        <v>0</v>
      </c>
      <c r="V5" s="16">
        <f>来源1!V5*权重!M$3</f>
        <v>0</v>
      </c>
      <c r="W5" s="16">
        <f>来源1!W5*权重!N$3</f>
        <v>0</v>
      </c>
      <c r="X5" s="16">
        <f>来源1!X5*权重!O$3</f>
        <v>0</v>
      </c>
      <c r="Y5" s="16">
        <f>来源1!Y5*权重!P$3</f>
        <v>0</v>
      </c>
      <c r="Z5" s="16">
        <f>来源1!Z5*权重!Q$3</f>
        <v>0</v>
      </c>
      <c r="AA5" s="16">
        <f>来源1!AA5*权重!R$3</f>
        <v>0</v>
      </c>
      <c r="AB5" s="16">
        <f>来源1!AB5*权重!S$3</f>
        <v>0</v>
      </c>
      <c r="AC5" s="16">
        <f>来源1!AC5*权重!T$3</f>
        <v>0</v>
      </c>
      <c r="AD5" s="16">
        <f>来源1!AD5*权重!U$3</f>
        <v>0</v>
      </c>
      <c r="AE5" s="16">
        <f>来源1!AE5*权重!V$3</f>
        <v>0</v>
      </c>
      <c r="AF5" s="16">
        <f>来源1!AF5*权重!W$3</f>
        <v>0</v>
      </c>
      <c r="AG5" s="16">
        <f>来源1!AG5*权重!X$3</f>
        <v>0</v>
      </c>
      <c r="AH5" s="16">
        <f>来源1!AH5*权重!Y$3</f>
        <v>0</v>
      </c>
      <c r="AI5" s="16">
        <f>来源1!AI5*权重!Z$3</f>
        <v>0</v>
      </c>
      <c r="AJ5" s="16">
        <f>来源1!AJ5*权重!AA$3</f>
        <v>0</v>
      </c>
      <c r="AK5" s="16">
        <f>来源1!AK5*权重!AB$3</f>
        <v>0</v>
      </c>
      <c r="AL5" s="16">
        <f>来源1!AL5*权重!AC$3</f>
        <v>0</v>
      </c>
      <c r="AM5" s="16">
        <f>来源1!AM5*权重!AD$3</f>
        <v>0</v>
      </c>
      <c r="AN5" s="16">
        <f>来源1!AN5*权重!AE$3</f>
        <v>0</v>
      </c>
      <c r="AO5" s="16">
        <f>来源1!AO5*权重!AF$3</f>
        <v>0</v>
      </c>
      <c r="AP5" s="16">
        <f>来源1!AP5*权重!AG$3</f>
        <v>0</v>
      </c>
      <c r="AQ5" s="16">
        <f>来源1!AQ5*权重!AH$3</f>
        <v>0</v>
      </c>
      <c r="AR5" s="16">
        <f>来源1!AR5*权重!AI$3</f>
        <v>0</v>
      </c>
      <c r="AS5" s="16">
        <f>来源1!AS5*权重!AJ$3</f>
        <v>0</v>
      </c>
      <c r="AT5" s="16">
        <f>来源1!AT5*权重!AK$3</f>
        <v>0</v>
      </c>
      <c r="AU5" s="16">
        <f>来源1!AU5*权重!AL$3</f>
        <v>0</v>
      </c>
      <c r="AV5" s="16">
        <f>来源1!AV5*权重!AM$3</f>
        <v>0</v>
      </c>
      <c r="AW5" s="16">
        <f>来源1!AW5*权重!AN$3</f>
        <v>0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  <c r="BM5" s="3"/>
      <c r="BN5" s="3"/>
    </row>
    <row r="6" spans="1:66" ht="15.5" thickBot="1" x14ac:dyDescent="0.35">
      <c r="A6" s="36"/>
      <c r="B6" s="16">
        <f t="shared" si="0"/>
        <v>0</v>
      </c>
      <c r="C6" s="3" t="s">
        <v>223</v>
      </c>
      <c r="D6" s="3" t="s">
        <v>154</v>
      </c>
      <c r="E6" s="4">
        <v>1</v>
      </c>
      <c r="F6" s="3">
        <v>0</v>
      </c>
      <c r="G6" s="3" t="s">
        <v>19</v>
      </c>
      <c r="H6" s="3" t="s">
        <v>27</v>
      </c>
      <c r="I6" s="3">
        <v>23</v>
      </c>
      <c r="J6" s="3">
        <v>181</v>
      </c>
      <c r="K6" s="16">
        <f>来源1!K6*权重!B$3</f>
        <v>0</v>
      </c>
      <c r="L6" s="16">
        <f>来源1!L6*权重!C$3</f>
        <v>0</v>
      </c>
      <c r="M6" s="16">
        <f>来源1!M6*权重!D$3</f>
        <v>0</v>
      </c>
      <c r="N6" s="16">
        <f>来源1!N6*权重!E$3</f>
        <v>0</v>
      </c>
      <c r="O6" s="16">
        <f>来源1!O6*权重!F$3</f>
        <v>0</v>
      </c>
      <c r="P6" s="16">
        <f>来源1!P6*权重!G$3</f>
        <v>0</v>
      </c>
      <c r="Q6" s="16">
        <f>来源1!Q6*权重!H$3</f>
        <v>0</v>
      </c>
      <c r="R6" s="16">
        <f>来源1!R6*权重!I$3</f>
        <v>0</v>
      </c>
      <c r="S6" s="16">
        <f>来源1!S6*权重!J$3</f>
        <v>0</v>
      </c>
      <c r="T6" s="16">
        <f>来源1!T6*权重!K$3</f>
        <v>0</v>
      </c>
      <c r="U6" s="16">
        <f>来源1!U6*权重!L$3</f>
        <v>0</v>
      </c>
      <c r="V6" s="16">
        <f>来源1!V6*权重!M$3</f>
        <v>0</v>
      </c>
      <c r="W6" s="16">
        <f>来源1!W6*权重!N$3</f>
        <v>0</v>
      </c>
      <c r="X6" s="16">
        <f>来源1!X6*权重!O$3</f>
        <v>0</v>
      </c>
      <c r="Y6" s="16">
        <f>来源1!Y6*权重!P$3</f>
        <v>0</v>
      </c>
      <c r="Z6" s="16">
        <f>来源1!Z6*权重!Q$3</f>
        <v>0</v>
      </c>
      <c r="AA6" s="16">
        <f>来源1!AA6*权重!R$3</f>
        <v>0</v>
      </c>
      <c r="AB6" s="16">
        <f>来源1!AB6*权重!S$3</f>
        <v>0</v>
      </c>
      <c r="AC6" s="16">
        <f>来源1!AC6*权重!T$3</f>
        <v>0</v>
      </c>
      <c r="AD6" s="16">
        <f>来源1!AD6*权重!U$3</f>
        <v>0</v>
      </c>
      <c r="AE6" s="16">
        <f>来源1!AE6*权重!V$3</f>
        <v>0</v>
      </c>
      <c r="AF6" s="16">
        <f>来源1!AF6*权重!W$3</f>
        <v>0</v>
      </c>
      <c r="AG6" s="16">
        <f>来源1!AG6*权重!X$3</f>
        <v>0</v>
      </c>
      <c r="AH6" s="16">
        <f>来源1!AH6*权重!Y$3</f>
        <v>0</v>
      </c>
      <c r="AI6" s="16">
        <f>来源1!AI6*权重!Z$3</f>
        <v>0</v>
      </c>
      <c r="AJ6" s="16">
        <f>来源1!AJ6*权重!AA$3</f>
        <v>0</v>
      </c>
      <c r="AK6" s="16">
        <f>来源1!AK6*权重!AB$3</f>
        <v>0</v>
      </c>
      <c r="AL6" s="16">
        <f>来源1!AL6*权重!AC$3</f>
        <v>0</v>
      </c>
      <c r="AM6" s="16">
        <f>来源1!AM6*权重!AD$3</f>
        <v>0</v>
      </c>
      <c r="AN6" s="16">
        <f>来源1!AN6*权重!AE$3</f>
        <v>0</v>
      </c>
      <c r="AO6" s="16">
        <f>来源1!AO6*权重!AF$3</f>
        <v>0</v>
      </c>
      <c r="AP6" s="16">
        <f>来源1!AP6*权重!AG$3</f>
        <v>0</v>
      </c>
      <c r="AQ6" s="16">
        <f>来源1!AQ6*权重!AH$3</f>
        <v>0</v>
      </c>
      <c r="AR6" s="16">
        <f>来源1!AR6*权重!AI$3</f>
        <v>0</v>
      </c>
      <c r="AS6" s="16">
        <f>来源1!AS6*权重!AJ$3</f>
        <v>0</v>
      </c>
      <c r="AT6" s="16">
        <f>来源1!AT6*权重!AK$3</f>
        <v>0</v>
      </c>
      <c r="AU6" s="16">
        <f>来源1!AU6*权重!AL$3</f>
        <v>0</v>
      </c>
      <c r="AV6" s="16">
        <f>来源1!AV6*权重!AM$3</f>
        <v>0</v>
      </c>
      <c r="AW6" s="16">
        <f>来源1!AW6*权重!AN$3</f>
        <v>0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5"/>
      <c r="BM6" s="3"/>
      <c r="BN6" s="3"/>
    </row>
    <row r="7" spans="1:66" ht="15.5" thickBot="1" x14ac:dyDescent="0.35">
      <c r="A7" s="36"/>
      <c r="B7" s="16">
        <f t="shared" si="0"/>
        <v>0</v>
      </c>
      <c r="C7" s="3" t="s">
        <v>220</v>
      </c>
      <c r="D7" s="3" t="s">
        <v>154</v>
      </c>
      <c r="E7" s="4">
        <v>1</v>
      </c>
      <c r="F7" s="3">
        <v>0</v>
      </c>
      <c r="G7" s="3" t="s">
        <v>155</v>
      </c>
      <c r="H7" s="3" t="s">
        <v>221</v>
      </c>
      <c r="I7" s="3">
        <v>31</v>
      </c>
      <c r="J7" s="3">
        <v>145</v>
      </c>
      <c r="K7" s="16">
        <f>来源1!K7*权重!B$3</f>
        <v>0</v>
      </c>
      <c r="L7" s="16">
        <f>来源1!L7*权重!C$3</f>
        <v>0</v>
      </c>
      <c r="M7" s="16">
        <f>来源1!M7*权重!D$3</f>
        <v>0</v>
      </c>
      <c r="N7" s="16">
        <f>来源1!N7*权重!E$3</f>
        <v>0</v>
      </c>
      <c r="O7" s="16">
        <f>来源1!O7*权重!F$3</f>
        <v>0</v>
      </c>
      <c r="P7" s="16">
        <f>来源1!P7*权重!G$3</f>
        <v>0</v>
      </c>
      <c r="Q7" s="16">
        <f>来源1!Q7*权重!H$3</f>
        <v>0</v>
      </c>
      <c r="R7" s="16">
        <f>来源1!R7*权重!I$3</f>
        <v>0</v>
      </c>
      <c r="S7" s="16">
        <f>来源1!S7*权重!J$3</f>
        <v>0</v>
      </c>
      <c r="T7" s="16">
        <f>来源1!T7*权重!K$3</f>
        <v>0</v>
      </c>
      <c r="U7" s="16">
        <f>来源1!U7*权重!L$3</f>
        <v>0</v>
      </c>
      <c r="V7" s="16">
        <f>来源1!V7*权重!M$3</f>
        <v>0</v>
      </c>
      <c r="W7" s="16">
        <f>来源1!W7*权重!N$3</f>
        <v>0</v>
      </c>
      <c r="X7" s="16">
        <f>来源1!X7*权重!O$3</f>
        <v>0</v>
      </c>
      <c r="Y7" s="16">
        <f>来源1!Y7*权重!P$3</f>
        <v>0</v>
      </c>
      <c r="Z7" s="16">
        <f>来源1!Z7*权重!Q$3</f>
        <v>0</v>
      </c>
      <c r="AA7" s="16">
        <f>来源1!AA7*权重!R$3</f>
        <v>0</v>
      </c>
      <c r="AB7" s="16">
        <f>来源1!AB7*权重!S$3</f>
        <v>0</v>
      </c>
      <c r="AC7" s="16">
        <f>来源1!AC7*权重!T$3</f>
        <v>0</v>
      </c>
      <c r="AD7" s="16">
        <f>来源1!AD7*权重!U$3</f>
        <v>0</v>
      </c>
      <c r="AE7" s="16">
        <f>来源1!AE7*权重!V$3</f>
        <v>0</v>
      </c>
      <c r="AF7" s="16">
        <f>来源1!AF7*权重!W$3</f>
        <v>0</v>
      </c>
      <c r="AG7" s="16">
        <f>来源1!AG7*权重!X$3</f>
        <v>0</v>
      </c>
      <c r="AH7" s="16">
        <f>来源1!AH7*权重!Y$3</f>
        <v>0</v>
      </c>
      <c r="AI7" s="16">
        <f>来源1!AI7*权重!Z$3</f>
        <v>0</v>
      </c>
      <c r="AJ7" s="16">
        <f>来源1!AJ7*权重!AA$3</f>
        <v>0</v>
      </c>
      <c r="AK7" s="16">
        <f>来源1!AK7*权重!AB$3</f>
        <v>0</v>
      </c>
      <c r="AL7" s="16">
        <f>来源1!AL7*权重!AC$3</f>
        <v>0</v>
      </c>
      <c r="AM7" s="16">
        <f>来源1!AM7*权重!AD$3</f>
        <v>0</v>
      </c>
      <c r="AN7" s="16">
        <f>来源1!AN7*权重!AE$3</f>
        <v>0</v>
      </c>
      <c r="AO7" s="16">
        <f>来源1!AO7*权重!AF$3</f>
        <v>0</v>
      </c>
      <c r="AP7" s="16">
        <f>来源1!AP7*权重!AG$3</f>
        <v>0</v>
      </c>
      <c r="AQ7" s="16">
        <f>来源1!AQ7*权重!AH$3</f>
        <v>0</v>
      </c>
      <c r="AR7" s="16">
        <f>来源1!AR7*权重!AI$3</f>
        <v>0</v>
      </c>
      <c r="AS7" s="16">
        <f>来源1!AS7*权重!AJ$3</f>
        <v>0</v>
      </c>
      <c r="AT7" s="16">
        <f>来源1!AT7*权重!AK$3</f>
        <v>0</v>
      </c>
      <c r="AU7" s="16">
        <f>来源1!AU7*权重!AL$3</f>
        <v>0</v>
      </c>
      <c r="AV7" s="16">
        <f>来源1!AV7*权重!AM$3</f>
        <v>0</v>
      </c>
      <c r="AW7" s="16">
        <f>来源1!AW7*权重!AN$3</f>
        <v>0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5"/>
      <c r="BM7" s="3"/>
      <c r="BN7" s="3"/>
    </row>
    <row r="8" spans="1:66" ht="15.5" thickBot="1" x14ac:dyDescent="0.35">
      <c r="A8" s="36"/>
      <c r="B8" s="16">
        <f t="shared" si="0"/>
        <v>0</v>
      </c>
      <c r="C8" s="3" t="s">
        <v>244</v>
      </c>
      <c r="D8" s="3" t="s">
        <v>154</v>
      </c>
      <c r="E8" s="4">
        <v>1</v>
      </c>
      <c r="F8" s="3">
        <v>0</v>
      </c>
      <c r="G8" s="3" t="s">
        <v>33</v>
      </c>
      <c r="H8" s="3" t="s">
        <v>226</v>
      </c>
      <c r="I8" s="3">
        <v>20</v>
      </c>
      <c r="J8" s="3">
        <v>145</v>
      </c>
      <c r="K8" s="16">
        <f>来源1!K8*权重!B$3</f>
        <v>0</v>
      </c>
      <c r="L8" s="16">
        <f>来源1!L8*权重!C$3</f>
        <v>0</v>
      </c>
      <c r="M8" s="16">
        <f>来源1!M8*权重!D$3</f>
        <v>0</v>
      </c>
      <c r="N8" s="16">
        <f>来源1!N8*权重!E$3</f>
        <v>0</v>
      </c>
      <c r="O8" s="16">
        <f>来源1!O8*权重!F$3</f>
        <v>0</v>
      </c>
      <c r="P8" s="16">
        <f>来源1!P8*权重!G$3</f>
        <v>0</v>
      </c>
      <c r="Q8" s="16">
        <f>来源1!Q8*权重!H$3</f>
        <v>0</v>
      </c>
      <c r="R8" s="16">
        <f>来源1!R8*权重!I$3</f>
        <v>0</v>
      </c>
      <c r="S8" s="16">
        <f>来源1!S8*权重!J$3</f>
        <v>0</v>
      </c>
      <c r="T8" s="16">
        <f>来源1!T8*权重!K$3</f>
        <v>0</v>
      </c>
      <c r="U8" s="16">
        <f>来源1!U8*权重!L$3</f>
        <v>0</v>
      </c>
      <c r="V8" s="16">
        <f>来源1!V8*权重!M$3</f>
        <v>0</v>
      </c>
      <c r="W8" s="16">
        <f>来源1!W8*权重!N$3</f>
        <v>0</v>
      </c>
      <c r="X8" s="16">
        <f>来源1!X8*权重!O$3</f>
        <v>0</v>
      </c>
      <c r="Y8" s="16">
        <f>来源1!Y8*权重!P$3</f>
        <v>0</v>
      </c>
      <c r="Z8" s="16">
        <f>来源1!Z8*权重!Q$3</f>
        <v>0</v>
      </c>
      <c r="AA8" s="16">
        <f>来源1!AA8*权重!R$3</f>
        <v>0</v>
      </c>
      <c r="AB8" s="16">
        <f>来源1!AB8*权重!S$3</f>
        <v>0</v>
      </c>
      <c r="AC8" s="16">
        <f>来源1!AC8*权重!T$3</f>
        <v>0</v>
      </c>
      <c r="AD8" s="16">
        <f>来源1!AD8*权重!U$3</f>
        <v>0</v>
      </c>
      <c r="AE8" s="16">
        <f>来源1!AE8*权重!V$3</f>
        <v>0</v>
      </c>
      <c r="AF8" s="16">
        <f>来源1!AF8*权重!W$3</f>
        <v>0</v>
      </c>
      <c r="AG8" s="16">
        <f>来源1!AG8*权重!X$3</f>
        <v>0</v>
      </c>
      <c r="AH8" s="16">
        <f>来源1!AH8*权重!Y$3</f>
        <v>0</v>
      </c>
      <c r="AI8" s="16">
        <f>来源1!AI8*权重!Z$3</f>
        <v>0</v>
      </c>
      <c r="AJ8" s="16">
        <f>来源1!AJ8*权重!AA$3</f>
        <v>0</v>
      </c>
      <c r="AK8" s="16">
        <f>来源1!AK8*权重!AB$3</f>
        <v>0</v>
      </c>
      <c r="AL8" s="16">
        <f>来源1!AL8*权重!AC$3</f>
        <v>0</v>
      </c>
      <c r="AM8" s="16">
        <f>来源1!AM8*权重!AD$3</f>
        <v>0</v>
      </c>
      <c r="AN8" s="16">
        <f>来源1!AN8*权重!AE$3</f>
        <v>0</v>
      </c>
      <c r="AO8" s="16">
        <f>来源1!AO8*权重!AF$3</f>
        <v>0</v>
      </c>
      <c r="AP8" s="16">
        <f>来源1!AP8*权重!AG$3</f>
        <v>0</v>
      </c>
      <c r="AQ8" s="16">
        <f>来源1!AQ8*权重!AH$3</f>
        <v>0</v>
      </c>
      <c r="AR8" s="16">
        <f>来源1!AR8*权重!AI$3</f>
        <v>0</v>
      </c>
      <c r="AS8" s="16">
        <f>来源1!AS8*权重!AJ$3</f>
        <v>0</v>
      </c>
      <c r="AT8" s="16">
        <f>来源1!AT8*权重!AK$3</f>
        <v>0</v>
      </c>
      <c r="AU8" s="16">
        <f>来源1!AU8*权重!AL$3</f>
        <v>0</v>
      </c>
      <c r="AV8" s="16">
        <f>来源1!AV8*权重!AM$3</f>
        <v>0</v>
      </c>
      <c r="AW8" s="16">
        <f>来源1!AW8*权重!AN$3</f>
        <v>0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5"/>
      <c r="BM8" s="3"/>
      <c r="BN8" s="3"/>
    </row>
    <row r="9" spans="1:66" ht="15.5" thickBot="1" x14ac:dyDescent="0.35">
      <c r="A9" s="36"/>
      <c r="B9" s="16">
        <f t="shared" si="0"/>
        <v>0</v>
      </c>
      <c r="C9" s="3" t="s">
        <v>237</v>
      </c>
      <c r="D9" s="3" t="s">
        <v>154</v>
      </c>
      <c r="E9" s="4">
        <v>1</v>
      </c>
      <c r="F9" s="3">
        <v>0</v>
      </c>
      <c r="G9" s="3" t="s">
        <v>29</v>
      </c>
      <c r="H9" s="3" t="s">
        <v>221</v>
      </c>
      <c r="I9" s="3">
        <v>29</v>
      </c>
      <c r="J9" s="3">
        <v>154</v>
      </c>
      <c r="K9" s="16">
        <f>来源1!K9*权重!B$3</f>
        <v>0</v>
      </c>
      <c r="L9" s="16">
        <f>来源1!L9*权重!C$3</f>
        <v>0</v>
      </c>
      <c r="M9" s="16">
        <f>来源1!M9*权重!D$3</f>
        <v>0</v>
      </c>
      <c r="N9" s="16">
        <f>来源1!N9*权重!E$3</f>
        <v>0</v>
      </c>
      <c r="O9" s="16">
        <f>来源1!O9*权重!F$3</f>
        <v>0</v>
      </c>
      <c r="P9" s="16">
        <f>来源1!P9*权重!G$3</f>
        <v>0</v>
      </c>
      <c r="Q9" s="16">
        <f>来源1!Q9*权重!H$3</f>
        <v>0</v>
      </c>
      <c r="R9" s="16">
        <f>来源1!R9*权重!I$3</f>
        <v>0</v>
      </c>
      <c r="S9" s="16">
        <f>来源1!S9*权重!J$3</f>
        <v>0</v>
      </c>
      <c r="T9" s="16">
        <f>来源1!T9*权重!K$3</f>
        <v>0</v>
      </c>
      <c r="U9" s="16">
        <f>来源1!U9*权重!L$3</f>
        <v>0</v>
      </c>
      <c r="V9" s="16">
        <f>来源1!V9*权重!M$3</f>
        <v>0</v>
      </c>
      <c r="W9" s="16">
        <f>来源1!W9*权重!N$3</f>
        <v>0</v>
      </c>
      <c r="X9" s="16">
        <f>来源1!X9*权重!O$3</f>
        <v>0</v>
      </c>
      <c r="Y9" s="16">
        <f>来源1!Y9*权重!P$3</f>
        <v>0</v>
      </c>
      <c r="Z9" s="16">
        <f>来源1!Z9*权重!Q$3</f>
        <v>0</v>
      </c>
      <c r="AA9" s="16">
        <f>来源1!AA9*权重!R$3</f>
        <v>0</v>
      </c>
      <c r="AB9" s="16">
        <f>来源1!AB9*权重!S$3</f>
        <v>0</v>
      </c>
      <c r="AC9" s="16">
        <f>来源1!AC9*权重!T$3</f>
        <v>0</v>
      </c>
      <c r="AD9" s="16">
        <f>来源1!AD9*权重!U$3</f>
        <v>0</v>
      </c>
      <c r="AE9" s="16">
        <f>来源1!AE9*权重!V$3</f>
        <v>0</v>
      </c>
      <c r="AF9" s="16">
        <f>来源1!AF9*权重!W$3</f>
        <v>0</v>
      </c>
      <c r="AG9" s="16">
        <f>来源1!AG9*权重!X$3</f>
        <v>0</v>
      </c>
      <c r="AH9" s="16">
        <f>来源1!AH9*权重!Y$3</f>
        <v>0</v>
      </c>
      <c r="AI9" s="16">
        <f>来源1!AI9*权重!Z$3</f>
        <v>0</v>
      </c>
      <c r="AJ9" s="16">
        <f>来源1!AJ9*权重!AA$3</f>
        <v>0</v>
      </c>
      <c r="AK9" s="16">
        <f>来源1!AK9*权重!AB$3</f>
        <v>0</v>
      </c>
      <c r="AL9" s="16">
        <f>来源1!AL9*权重!AC$3</f>
        <v>0</v>
      </c>
      <c r="AM9" s="16">
        <f>来源1!AM9*权重!AD$3</f>
        <v>0</v>
      </c>
      <c r="AN9" s="16">
        <f>来源1!AN9*权重!AE$3</f>
        <v>0</v>
      </c>
      <c r="AO9" s="16">
        <f>来源1!AO9*权重!AF$3</f>
        <v>0</v>
      </c>
      <c r="AP9" s="16">
        <f>来源1!AP9*权重!AG$3</f>
        <v>0</v>
      </c>
      <c r="AQ9" s="16">
        <f>来源1!AQ9*权重!AH$3</f>
        <v>0</v>
      </c>
      <c r="AR9" s="16">
        <f>来源1!AR9*权重!AI$3</f>
        <v>0</v>
      </c>
      <c r="AS9" s="16">
        <f>来源1!AS9*权重!AJ$3</f>
        <v>0</v>
      </c>
      <c r="AT9" s="16">
        <f>来源1!AT9*权重!AK$3</f>
        <v>0</v>
      </c>
      <c r="AU9" s="16">
        <f>来源1!AU9*权重!AL$3</f>
        <v>0</v>
      </c>
      <c r="AV9" s="16">
        <f>来源1!AV9*权重!AM$3</f>
        <v>0</v>
      </c>
      <c r="AW9" s="16">
        <f>来源1!AW9*权重!AN$3</f>
        <v>0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5"/>
      <c r="BM9" s="3"/>
      <c r="BN9" s="3"/>
    </row>
    <row r="10" spans="1:66" ht="15.5" thickBot="1" x14ac:dyDescent="0.35">
      <c r="A10" s="36"/>
      <c r="B10" s="16">
        <f t="shared" si="0"/>
        <v>0</v>
      </c>
      <c r="C10" s="3" t="s">
        <v>230</v>
      </c>
      <c r="D10" s="3" t="s">
        <v>154</v>
      </c>
      <c r="E10" s="4">
        <v>1</v>
      </c>
      <c r="F10" s="3">
        <v>0</v>
      </c>
      <c r="G10" s="3" t="s">
        <v>28</v>
      </c>
      <c r="H10" s="3" t="s">
        <v>30</v>
      </c>
      <c r="I10" s="3">
        <v>24</v>
      </c>
      <c r="J10" s="3">
        <v>158</v>
      </c>
      <c r="K10" s="16">
        <f>来源1!K10*权重!B$3</f>
        <v>0</v>
      </c>
      <c r="L10" s="16">
        <f>来源1!L10*权重!C$3</f>
        <v>0</v>
      </c>
      <c r="M10" s="16">
        <f>来源1!M10*权重!D$3</f>
        <v>0</v>
      </c>
      <c r="N10" s="16">
        <f>来源1!N10*权重!E$3</f>
        <v>0</v>
      </c>
      <c r="O10" s="16">
        <f>来源1!O10*权重!F$3</f>
        <v>0</v>
      </c>
      <c r="P10" s="16">
        <f>来源1!P10*权重!G$3</f>
        <v>0</v>
      </c>
      <c r="Q10" s="16">
        <f>来源1!Q10*权重!H$3</f>
        <v>0</v>
      </c>
      <c r="R10" s="16">
        <f>来源1!R10*权重!I$3</f>
        <v>0</v>
      </c>
      <c r="S10" s="16">
        <f>来源1!S10*权重!J$3</f>
        <v>0</v>
      </c>
      <c r="T10" s="16">
        <f>来源1!T10*权重!K$3</f>
        <v>0</v>
      </c>
      <c r="U10" s="16">
        <f>来源1!U10*权重!L$3</f>
        <v>0</v>
      </c>
      <c r="V10" s="16">
        <f>来源1!V10*权重!M$3</f>
        <v>0</v>
      </c>
      <c r="W10" s="16">
        <f>来源1!W10*权重!N$3</f>
        <v>0</v>
      </c>
      <c r="X10" s="16">
        <f>来源1!X10*权重!O$3</f>
        <v>0</v>
      </c>
      <c r="Y10" s="16">
        <f>来源1!Y10*权重!P$3</f>
        <v>0</v>
      </c>
      <c r="Z10" s="16">
        <f>来源1!Z10*权重!Q$3</f>
        <v>0</v>
      </c>
      <c r="AA10" s="16">
        <f>来源1!AA10*权重!R$3</f>
        <v>0</v>
      </c>
      <c r="AB10" s="16">
        <f>来源1!AB10*权重!S$3</f>
        <v>0</v>
      </c>
      <c r="AC10" s="16">
        <f>来源1!AC10*权重!T$3</f>
        <v>0</v>
      </c>
      <c r="AD10" s="16">
        <f>来源1!AD10*权重!U$3</f>
        <v>0</v>
      </c>
      <c r="AE10" s="16">
        <f>来源1!AE10*权重!V$3</f>
        <v>0</v>
      </c>
      <c r="AF10" s="16">
        <f>来源1!AF10*权重!W$3</f>
        <v>0</v>
      </c>
      <c r="AG10" s="16">
        <f>来源1!AG10*权重!X$3</f>
        <v>0</v>
      </c>
      <c r="AH10" s="16">
        <f>来源1!AH10*权重!Y$3</f>
        <v>0</v>
      </c>
      <c r="AI10" s="16">
        <f>来源1!AI10*权重!Z$3</f>
        <v>0</v>
      </c>
      <c r="AJ10" s="16">
        <f>来源1!AJ10*权重!AA$3</f>
        <v>0</v>
      </c>
      <c r="AK10" s="16">
        <f>来源1!AK10*权重!AB$3</f>
        <v>0</v>
      </c>
      <c r="AL10" s="16">
        <f>来源1!AL10*权重!AC$3</f>
        <v>0</v>
      </c>
      <c r="AM10" s="16">
        <f>来源1!AM10*权重!AD$3</f>
        <v>0</v>
      </c>
      <c r="AN10" s="16">
        <f>来源1!AN10*权重!AE$3</f>
        <v>0</v>
      </c>
      <c r="AO10" s="16">
        <f>来源1!AO10*权重!AF$3</f>
        <v>0</v>
      </c>
      <c r="AP10" s="16">
        <f>来源1!AP10*权重!AG$3</f>
        <v>0</v>
      </c>
      <c r="AQ10" s="16">
        <f>来源1!AQ10*权重!AH$3</f>
        <v>0</v>
      </c>
      <c r="AR10" s="16">
        <f>来源1!AR10*权重!AI$3</f>
        <v>0</v>
      </c>
      <c r="AS10" s="16">
        <f>来源1!AS10*权重!AJ$3</f>
        <v>0</v>
      </c>
      <c r="AT10" s="16">
        <f>来源1!AT10*权重!AK$3</f>
        <v>0</v>
      </c>
      <c r="AU10" s="16">
        <f>来源1!AU10*权重!AL$3</f>
        <v>0</v>
      </c>
      <c r="AV10" s="16">
        <f>来源1!AV10*权重!AM$3</f>
        <v>0</v>
      </c>
      <c r="AW10" s="16">
        <f>来源1!AW10*权重!AN$3</f>
        <v>0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5"/>
      <c r="BM10" s="3"/>
      <c r="BN10" s="3"/>
    </row>
    <row r="11" spans="1:66" ht="15.5" thickBot="1" x14ac:dyDescent="0.35">
      <c r="A11" s="36"/>
      <c r="B11" s="16">
        <f t="shared" si="0"/>
        <v>0</v>
      </c>
      <c r="C11" s="3" t="s">
        <v>247</v>
      </c>
      <c r="D11" s="3" t="s">
        <v>154</v>
      </c>
      <c r="E11" s="4">
        <v>1</v>
      </c>
      <c r="F11" s="3">
        <v>-125</v>
      </c>
      <c r="G11" s="3" t="s">
        <v>239</v>
      </c>
      <c r="H11" s="3" t="s">
        <v>139</v>
      </c>
      <c r="I11" s="3">
        <v>16</v>
      </c>
      <c r="J11" s="3">
        <v>108</v>
      </c>
      <c r="K11" s="16">
        <f>来源1!K11*权重!B$3</f>
        <v>0</v>
      </c>
      <c r="L11" s="16">
        <f>来源1!L11*权重!C$3</f>
        <v>0</v>
      </c>
      <c r="M11" s="16">
        <f>来源1!M11*权重!D$3</f>
        <v>0</v>
      </c>
      <c r="N11" s="16">
        <f>来源1!N11*权重!E$3</f>
        <v>0</v>
      </c>
      <c r="O11" s="16">
        <f>来源1!O11*权重!F$3</f>
        <v>0</v>
      </c>
      <c r="P11" s="16">
        <f>来源1!P11*权重!G$3</f>
        <v>0</v>
      </c>
      <c r="Q11" s="16">
        <f>来源1!Q11*权重!H$3</f>
        <v>0</v>
      </c>
      <c r="R11" s="16">
        <f>来源1!R11*权重!I$3</f>
        <v>0</v>
      </c>
      <c r="S11" s="16">
        <f>来源1!S11*权重!J$3</f>
        <v>0</v>
      </c>
      <c r="T11" s="16">
        <f>来源1!T11*权重!K$3</f>
        <v>0</v>
      </c>
      <c r="U11" s="16">
        <f>来源1!U11*权重!L$3</f>
        <v>0</v>
      </c>
      <c r="V11" s="16">
        <f>来源1!V11*权重!M$3</f>
        <v>0</v>
      </c>
      <c r="W11" s="16">
        <f>来源1!W11*权重!N$3</f>
        <v>0</v>
      </c>
      <c r="X11" s="16">
        <f>来源1!X11*权重!O$3</f>
        <v>0</v>
      </c>
      <c r="Y11" s="16">
        <f>来源1!Y11*权重!P$3</f>
        <v>0</v>
      </c>
      <c r="Z11" s="16">
        <f>来源1!Z11*权重!Q$3</f>
        <v>0</v>
      </c>
      <c r="AA11" s="16">
        <f>来源1!AA11*权重!R$3</f>
        <v>0</v>
      </c>
      <c r="AB11" s="16">
        <f>来源1!AB11*权重!S$3</f>
        <v>0</v>
      </c>
      <c r="AC11" s="16">
        <f>来源1!AC11*权重!T$3</f>
        <v>0</v>
      </c>
      <c r="AD11" s="16">
        <f>来源1!AD11*权重!U$3</f>
        <v>0</v>
      </c>
      <c r="AE11" s="16">
        <f>来源1!AE11*权重!V$3</f>
        <v>0</v>
      </c>
      <c r="AF11" s="16">
        <f>来源1!AF11*权重!W$3</f>
        <v>0</v>
      </c>
      <c r="AG11" s="16">
        <f>来源1!AG11*权重!X$3</f>
        <v>0</v>
      </c>
      <c r="AH11" s="16">
        <f>来源1!AH11*权重!Y$3</f>
        <v>0</v>
      </c>
      <c r="AI11" s="16">
        <f>来源1!AI11*权重!Z$3</f>
        <v>0</v>
      </c>
      <c r="AJ11" s="16">
        <f>来源1!AJ11*权重!AA$3</f>
        <v>0</v>
      </c>
      <c r="AK11" s="16">
        <f>来源1!AK11*权重!AB$3</f>
        <v>0</v>
      </c>
      <c r="AL11" s="16">
        <f>来源1!AL11*权重!AC$3</f>
        <v>0</v>
      </c>
      <c r="AM11" s="16">
        <f>来源1!AM11*权重!AD$3</f>
        <v>0</v>
      </c>
      <c r="AN11" s="16">
        <f>来源1!AN11*权重!AE$3</f>
        <v>0</v>
      </c>
      <c r="AO11" s="16">
        <f>来源1!AO11*权重!AF$3</f>
        <v>0</v>
      </c>
      <c r="AP11" s="16">
        <f>来源1!AP11*权重!AG$3</f>
        <v>0</v>
      </c>
      <c r="AQ11" s="16">
        <f>来源1!AQ11*权重!AH$3</f>
        <v>0</v>
      </c>
      <c r="AR11" s="16">
        <f>来源1!AR11*权重!AI$3</f>
        <v>0</v>
      </c>
      <c r="AS11" s="16">
        <f>来源1!AS11*权重!AJ$3</f>
        <v>0</v>
      </c>
      <c r="AT11" s="16">
        <f>来源1!AT11*权重!AK$3</f>
        <v>0</v>
      </c>
      <c r="AU11" s="16">
        <f>来源1!AU11*权重!AL$3</f>
        <v>0</v>
      </c>
      <c r="AV11" s="16">
        <f>来源1!AV11*权重!AM$3</f>
        <v>0</v>
      </c>
      <c r="AW11" s="16">
        <f>来源1!AW11*权重!AN$3</f>
        <v>0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5"/>
      <c r="BM11" s="3"/>
      <c r="BN11" s="3"/>
    </row>
    <row r="12" spans="1:66" ht="15.5" thickBot="1" x14ac:dyDescent="0.35">
      <c r="A12" s="36"/>
      <c r="B12" s="16">
        <f t="shared" si="0"/>
        <v>0</v>
      </c>
      <c r="C12" s="3" t="s">
        <v>231</v>
      </c>
      <c r="D12" s="3" t="s">
        <v>154</v>
      </c>
      <c r="E12" s="4">
        <v>1</v>
      </c>
      <c r="F12" s="3">
        <v>0</v>
      </c>
      <c r="G12" s="3" t="s">
        <v>157</v>
      </c>
      <c r="H12" s="3" t="s">
        <v>137</v>
      </c>
      <c r="I12" s="3">
        <v>23</v>
      </c>
      <c r="J12" s="3">
        <v>154</v>
      </c>
      <c r="K12" s="16">
        <f>来源1!K12*权重!B$3</f>
        <v>0</v>
      </c>
      <c r="L12" s="16">
        <f>来源1!L12*权重!C$3</f>
        <v>0</v>
      </c>
      <c r="M12" s="16">
        <f>来源1!M12*权重!D$3</f>
        <v>0</v>
      </c>
      <c r="N12" s="16">
        <f>来源1!N12*权重!E$3</f>
        <v>0</v>
      </c>
      <c r="O12" s="16">
        <f>来源1!O12*权重!F$3</f>
        <v>0</v>
      </c>
      <c r="P12" s="16">
        <f>来源1!P12*权重!G$3</f>
        <v>0</v>
      </c>
      <c r="Q12" s="16">
        <f>来源1!Q12*权重!H$3</f>
        <v>0</v>
      </c>
      <c r="R12" s="16">
        <f>来源1!R12*权重!I$3</f>
        <v>0</v>
      </c>
      <c r="S12" s="16">
        <f>来源1!S12*权重!J$3</f>
        <v>0</v>
      </c>
      <c r="T12" s="16">
        <f>来源1!T12*权重!K$3</f>
        <v>0</v>
      </c>
      <c r="U12" s="16">
        <f>来源1!U12*权重!L$3</f>
        <v>0</v>
      </c>
      <c r="V12" s="16">
        <f>来源1!V12*权重!M$3</f>
        <v>0</v>
      </c>
      <c r="W12" s="16">
        <f>来源1!W12*权重!N$3</f>
        <v>0</v>
      </c>
      <c r="X12" s="16">
        <f>来源1!X12*权重!O$3</f>
        <v>0</v>
      </c>
      <c r="Y12" s="16">
        <f>来源1!Y12*权重!P$3</f>
        <v>0</v>
      </c>
      <c r="Z12" s="16">
        <f>来源1!Z12*权重!Q$3</f>
        <v>0</v>
      </c>
      <c r="AA12" s="16">
        <f>来源1!AA12*权重!R$3</f>
        <v>0</v>
      </c>
      <c r="AB12" s="16">
        <f>来源1!AB12*权重!S$3</f>
        <v>0</v>
      </c>
      <c r="AC12" s="16">
        <f>来源1!AC12*权重!T$3</f>
        <v>0</v>
      </c>
      <c r="AD12" s="16">
        <f>来源1!AD12*权重!U$3</f>
        <v>0</v>
      </c>
      <c r="AE12" s="16">
        <f>来源1!AE12*权重!V$3</f>
        <v>0</v>
      </c>
      <c r="AF12" s="16">
        <f>来源1!AF12*权重!W$3</f>
        <v>0</v>
      </c>
      <c r="AG12" s="16">
        <f>来源1!AG12*权重!X$3</f>
        <v>0</v>
      </c>
      <c r="AH12" s="16">
        <f>来源1!AH12*权重!Y$3</f>
        <v>0</v>
      </c>
      <c r="AI12" s="16">
        <f>来源1!AI12*权重!Z$3</f>
        <v>0</v>
      </c>
      <c r="AJ12" s="16">
        <f>来源1!AJ12*权重!AA$3</f>
        <v>0</v>
      </c>
      <c r="AK12" s="16">
        <f>来源1!AK12*权重!AB$3</f>
        <v>0</v>
      </c>
      <c r="AL12" s="16">
        <f>来源1!AL12*权重!AC$3</f>
        <v>0</v>
      </c>
      <c r="AM12" s="16">
        <f>来源1!AM12*权重!AD$3</f>
        <v>0</v>
      </c>
      <c r="AN12" s="16">
        <f>来源1!AN12*权重!AE$3</f>
        <v>0</v>
      </c>
      <c r="AO12" s="16">
        <f>来源1!AO12*权重!AF$3</f>
        <v>0</v>
      </c>
      <c r="AP12" s="16">
        <f>来源1!AP12*权重!AG$3</f>
        <v>0</v>
      </c>
      <c r="AQ12" s="16">
        <f>来源1!AQ12*权重!AH$3</f>
        <v>0</v>
      </c>
      <c r="AR12" s="16">
        <f>来源1!AR12*权重!AI$3</f>
        <v>0</v>
      </c>
      <c r="AS12" s="16">
        <f>来源1!AS12*权重!AJ$3</f>
        <v>0</v>
      </c>
      <c r="AT12" s="16">
        <f>来源1!AT12*权重!AK$3</f>
        <v>0</v>
      </c>
      <c r="AU12" s="16">
        <f>来源1!AU12*权重!AL$3</f>
        <v>0</v>
      </c>
      <c r="AV12" s="16">
        <f>来源1!AV12*权重!AM$3</f>
        <v>0</v>
      </c>
      <c r="AW12" s="16">
        <f>来源1!AW12*权重!AN$3</f>
        <v>0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5"/>
      <c r="BM12" s="3"/>
      <c r="BN12" s="3"/>
    </row>
    <row r="13" spans="1:66" ht="15.5" thickBot="1" x14ac:dyDescent="0.35">
      <c r="A13" s="36"/>
      <c r="B13" s="16">
        <f t="shared" si="0"/>
        <v>0</v>
      </c>
      <c r="C13" s="3" t="s">
        <v>245</v>
      </c>
      <c r="D13" s="3" t="s">
        <v>154</v>
      </c>
      <c r="E13" s="4">
        <v>1</v>
      </c>
      <c r="F13" s="3">
        <v>0</v>
      </c>
      <c r="G13" s="3" t="s">
        <v>155</v>
      </c>
      <c r="H13" s="3" t="s">
        <v>246</v>
      </c>
      <c r="I13" s="3">
        <v>18</v>
      </c>
      <c r="J13" s="3">
        <v>145</v>
      </c>
      <c r="K13" s="16">
        <f>来源1!K13*权重!B$3</f>
        <v>0</v>
      </c>
      <c r="L13" s="16">
        <f>来源1!L13*权重!C$3</f>
        <v>0</v>
      </c>
      <c r="M13" s="16">
        <f>来源1!M13*权重!D$3</f>
        <v>0</v>
      </c>
      <c r="N13" s="16">
        <f>来源1!N13*权重!E$3</f>
        <v>0</v>
      </c>
      <c r="O13" s="16">
        <f>来源1!O13*权重!F$3</f>
        <v>0</v>
      </c>
      <c r="P13" s="16">
        <f>来源1!P13*权重!G$3</f>
        <v>0</v>
      </c>
      <c r="Q13" s="16">
        <f>来源1!Q13*权重!H$3</f>
        <v>0</v>
      </c>
      <c r="R13" s="16">
        <f>来源1!R13*权重!I$3</f>
        <v>0</v>
      </c>
      <c r="S13" s="16">
        <f>来源1!S13*权重!J$3</f>
        <v>0</v>
      </c>
      <c r="T13" s="16">
        <f>来源1!T13*权重!K$3</f>
        <v>0</v>
      </c>
      <c r="U13" s="16">
        <f>来源1!U13*权重!L$3</f>
        <v>0</v>
      </c>
      <c r="V13" s="16">
        <f>来源1!V13*权重!M$3</f>
        <v>0</v>
      </c>
      <c r="W13" s="16">
        <f>来源1!W13*权重!N$3</f>
        <v>0</v>
      </c>
      <c r="X13" s="16">
        <f>来源1!X13*权重!O$3</f>
        <v>0</v>
      </c>
      <c r="Y13" s="16">
        <f>来源1!Y13*权重!P$3</f>
        <v>0</v>
      </c>
      <c r="Z13" s="16">
        <f>来源1!Z13*权重!Q$3</f>
        <v>0</v>
      </c>
      <c r="AA13" s="16">
        <f>来源1!AA13*权重!R$3</f>
        <v>0</v>
      </c>
      <c r="AB13" s="16">
        <f>来源1!AB13*权重!S$3</f>
        <v>0</v>
      </c>
      <c r="AC13" s="16">
        <f>来源1!AC13*权重!T$3</f>
        <v>0</v>
      </c>
      <c r="AD13" s="16">
        <f>来源1!AD13*权重!U$3</f>
        <v>0</v>
      </c>
      <c r="AE13" s="16">
        <f>来源1!AE13*权重!V$3</f>
        <v>0</v>
      </c>
      <c r="AF13" s="16">
        <f>来源1!AF13*权重!W$3</f>
        <v>0</v>
      </c>
      <c r="AG13" s="16">
        <f>来源1!AG13*权重!X$3</f>
        <v>0</v>
      </c>
      <c r="AH13" s="16">
        <f>来源1!AH13*权重!Y$3</f>
        <v>0</v>
      </c>
      <c r="AI13" s="16">
        <f>来源1!AI13*权重!Z$3</f>
        <v>0</v>
      </c>
      <c r="AJ13" s="16">
        <f>来源1!AJ13*权重!AA$3</f>
        <v>0</v>
      </c>
      <c r="AK13" s="16">
        <f>来源1!AK13*权重!AB$3</f>
        <v>0</v>
      </c>
      <c r="AL13" s="16">
        <f>来源1!AL13*权重!AC$3</f>
        <v>0</v>
      </c>
      <c r="AM13" s="16">
        <f>来源1!AM13*权重!AD$3</f>
        <v>0</v>
      </c>
      <c r="AN13" s="16">
        <f>来源1!AN13*权重!AE$3</f>
        <v>0</v>
      </c>
      <c r="AO13" s="16">
        <f>来源1!AO13*权重!AF$3</f>
        <v>0</v>
      </c>
      <c r="AP13" s="16">
        <f>来源1!AP13*权重!AG$3</f>
        <v>0</v>
      </c>
      <c r="AQ13" s="16">
        <f>来源1!AQ13*权重!AH$3</f>
        <v>0</v>
      </c>
      <c r="AR13" s="16">
        <f>来源1!AR13*权重!AI$3</f>
        <v>0</v>
      </c>
      <c r="AS13" s="16">
        <f>来源1!AS13*权重!AJ$3</f>
        <v>0</v>
      </c>
      <c r="AT13" s="16">
        <f>来源1!AT13*权重!AK$3</f>
        <v>0</v>
      </c>
      <c r="AU13" s="16">
        <f>来源1!AU13*权重!AL$3</f>
        <v>0</v>
      </c>
      <c r="AV13" s="16">
        <f>来源1!AV13*权重!AM$3</f>
        <v>0</v>
      </c>
      <c r="AW13" s="16">
        <f>来源1!AW13*权重!AN$3</f>
        <v>0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5"/>
      <c r="BM13" s="3"/>
      <c r="BN13" s="3"/>
    </row>
    <row r="14" spans="1:66" ht="15.5" thickBot="1" x14ac:dyDescent="0.35">
      <c r="A14" s="36"/>
      <c r="B14" s="16">
        <f t="shared" si="0"/>
        <v>0</v>
      </c>
      <c r="C14" s="3" t="s">
        <v>222</v>
      </c>
      <c r="D14" s="3" t="s">
        <v>154</v>
      </c>
      <c r="E14" s="4">
        <v>1</v>
      </c>
      <c r="F14" s="3">
        <v>0</v>
      </c>
      <c r="G14" s="3" t="s">
        <v>33</v>
      </c>
      <c r="H14" s="3" t="s">
        <v>221</v>
      </c>
      <c r="I14" s="3">
        <v>26</v>
      </c>
      <c r="J14" s="3">
        <v>182</v>
      </c>
      <c r="K14" s="16">
        <f>来源1!K14*权重!B$3</f>
        <v>0</v>
      </c>
      <c r="L14" s="16">
        <f>来源1!L14*权重!C$3</f>
        <v>0</v>
      </c>
      <c r="M14" s="16">
        <f>来源1!M14*权重!D$3</f>
        <v>0</v>
      </c>
      <c r="N14" s="16">
        <f>来源1!N14*权重!E$3</f>
        <v>0</v>
      </c>
      <c r="O14" s="16">
        <f>来源1!O14*权重!F$3</f>
        <v>0</v>
      </c>
      <c r="P14" s="16">
        <f>来源1!P14*权重!G$3</f>
        <v>0</v>
      </c>
      <c r="Q14" s="16">
        <f>来源1!Q14*权重!H$3</f>
        <v>0</v>
      </c>
      <c r="R14" s="16">
        <f>来源1!R14*权重!I$3</f>
        <v>0</v>
      </c>
      <c r="S14" s="16">
        <f>来源1!S14*权重!J$3</f>
        <v>0</v>
      </c>
      <c r="T14" s="16">
        <f>来源1!T14*权重!K$3</f>
        <v>0</v>
      </c>
      <c r="U14" s="16">
        <f>来源1!U14*权重!L$3</f>
        <v>0</v>
      </c>
      <c r="V14" s="16">
        <f>来源1!V14*权重!M$3</f>
        <v>0</v>
      </c>
      <c r="W14" s="16">
        <f>来源1!W14*权重!N$3</f>
        <v>0</v>
      </c>
      <c r="X14" s="16">
        <f>来源1!X14*权重!O$3</f>
        <v>0</v>
      </c>
      <c r="Y14" s="16">
        <f>来源1!Y14*权重!P$3</f>
        <v>0</v>
      </c>
      <c r="Z14" s="16">
        <f>来源1!Z14*权重!Q$3</f>
        <v>0</v>
      </c>
      <c r="AA14" s="16">
        <f>来源1!AA14*权重!R$3</f>
        <v>0</v>
      </c>
      <c r="AB14" s="16">
        <f>来源1!AB14*权重!S$3</f>
        <v>0</v>
      </c>
      <c r="AC14" s="16">
        <f>来源1!AC14*权重!T$3</f>
        <v>0</v>
      </c>
      <c r="AD14" s="16">
        <f>来源1!AD14*权重!U$3</f>
        <v>0</v>
      </c>
      <c r="AE14" s="16">
        <f>来源1!AE14*权重!V$3</f>
        <v>0</v>
      </c>
      <c r="AF14" s="16">
        <f>来源1!AF14*权重!W$3</f>
        <v>0</v>
      </c>
      <c r="AG14" s="16">
        <f>来源1!AG14*权重!X$3</f>
        <v>0</v>
      </c>
      <c r="AH14" s="16">
        <f>来源1!AH14*权重!Y$3</f>
        <v>0</v>
      </c>
      <c r="AI14" s="16">
        <f>来源1!AI14*权重!Z$3</f>
        <v>0</v>
      </c>
      <c r="AJ14" s="16">
        <f>来源1!AJ14*权重!AA$3</f>
        <v>0</v>
      </c>
      <c r="AK14" s="16">
        <f>来源1!AK14*权重!AB$3</f>
        <v>0</v>
      </c>
      <c r="AL14" s="16">
        <f>来源1!AL14*权重!AC$3</f>
        <v>0</v>
      </c>
      <c r="AM14" s="16">
        <f>来源1!AM14*权重!AD$3</f>
        <v>0</v>
      </c>
      <c r="AN14" s="16">
        <f>来源1!AN14*权重!AE$3</f>
        <v>0</v>
      </c>
      <c r="AO14" s="16">
        <f>来源1!AO14*权重!AF$3</f>
        <v>0</v>
      </c>
      <c r="AP14" s="16">
        <f>来源1!AP14*权重!AG$3</f>
        <v>0</v>
      </c>
      <c r="AQ14" s="16">
        <f>来源1!AQ14*权重!AH$3</f>
        <v>0</v>
      </c>
      <c r="AR14" s="16">
        <f>来源1!AR14*权重!AI$3</f>
        <v>0</v>
      </c>
      <c r="AS14" s="16">
        <f>来源1!AS14*权重!AJ$3</f>
        <v>0</v>
      </c>
      <c r="AT14" s="16">
        <f>来源1!AT14*权重!AK$3</f>
        <v>0</v>
      </c>
      <c r="AU14" s="16">
        <f>来源1!AU14*权重!AL$3</f>
        <v>0</v>
      </c>
      <c r="AV14" s="16">
        <f>来源1!AV14*权重!AM$3</f>
        <v>0</v>
      </c>
      <c r="AW14" s="16">
        <f>来源1!AW14*权重!AN$3</f>
        <v>0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5"/>
      <c r="BM14" s="3"/>
      <c r="BN14" s="3"/>
    </row>
    <row r="15" spans="1:66" ht="15.5" thickBot="1" x14ac:dyDescent="0.35">
      <c r="A15" s="36"/>
      <c r="B15" s="16">
        <f t="shared" si="0"/>
        <v>0</v>
      </c>
      <c r="C15" s="3" t="s">
        <v>224</v>
      </c>
      <c r="D15" s="3" t="s">
        <v>154</v>
      </c>
      <c r="E15" s="4">
        <v>1</v>
      </c>
      <c r="F15" s="3">
        <v>0</v>
      </c>
      <c r="G15" s="3" t="s">
        <v>33</v>
      </c>
      <c r="H15" s="37" t="s">
        <v>32</v>
      </c>
      <c r="I15" s="3">
        <v>29</v>
      </c>
      <c r="J15" s="3">
        <v>160</v>
      </c>
      <c r="K15" s="16">
        <f>来源1!K15*权重!B$3</f>
        <v>0</v>
      </c>
      <c r="L15" s="16">
        <f>来源1!L15*权重!C$3</f>
        <v>0</v>
      </c>
      <c r="M15" s="16">
        <f>来源1!M15*权重!D$3</f>
        <v>0</v>
      </c>
      <c r="N15" s="16">
        <f>来源1!N15*权重!E$3</f>
        <v>0</v>
      </c>
      <c r="O15" s="16">
        <f>来源1!O15*权重!F$3</f>
        <v>0</v>
      </c>
      <c r="P15" s="16">
        <f>来源1!P15*权重!G$3</f>
        <v>0</v>
      </c>
      <c r="Q15" s="16">
        <f>来源1!Q15*权重!H$3</f>
        <v>0</v>
      </c>
      <c r="R15" s="16">
        <f>来源1!R15*权重!I$3</f>
        <v>0</v>
      </c>
      <c r="S15" s="16">
        <f>来源1!S15*权重!J$3</f>
        <v>0</v>
      </c>
      <c r="T15" s="16">
        <f>来源1!T15*权重!K$3</f>
        <v>0</v>
      </c>
      <c r="U15" s="16">
        <f>来源1!U15*权重!L$3</f>
        <v>0</v>
      </c>
      <c r="V15" s="16">
        <f>来源1!V15*权重!M$3</f>
        <v>0</v>
      </c>
      <c r="W15" s="16">
        <f>来源1!W15*权重!N$3</f>
        <v>0</v>
      </c>
      <c r="X15" s="16">
        <f>来源1!X15*权重!O$3</f>
        <v>0</v>
      </c>
      <c r="Y15" s="16">
        <f>来源1!Y15*权重!P$3</f>
        <v>0</v>
      </c>
      <c r="Z15" s="16">
        <f>来源1!Z15*权重!Q$3</f>
        <v>0</v>
      </c>
      <c r="AA15" s="16">
        <f>来源1!AA15*权重!R$3</f>
        <v>0</v>
      </c>
      <c r="AB15" s="16">
        <f>来源1!AB15*权重!S$3</f>
        <v>0</v>
      </c>
      <c r="AC15" s="16">
        <f>来源1!AC15*权重!T$3</f>
        <v>0</v>
      </c>
      <c r="AD15" s="16">
        <f>来源1!AD15*权重!U$3</f>
        <v>0</v>
      </c>
      <c r="AE15" s="16">
        <f>来源1!AE15*权重!V$3</f>
        <v>0</v>
      </c>
      <c r="AF15" s="16">
        <f>来源1!AF15*权重!W$3</f>
        <v>0</v>
      </c>
      <c r="AG15" s="16">
        <f>来源1!AG15*权重!X$3</f>
        <v>0</v>
      </c>
      <c r="AH15" s="16">
        <f>来源1!AH15*权重!Y$3</f>
        <v>0</v>
      </c>
      <c r="AI15" s="16">
        <f>来源1!AI15*权重!Z$3</f>
        <v>0</v>
      </c>
      <c r="AJ15" s="16">
        <f>来源1!AJ15*权重!AA$3</f>
        <v>0</v>
      </c>
      <c r="AK15" s="16">
        <f>来源1!AK15*权重!AB$3</f>
        <v>0</v>
      </c>
      <c r="AL15" s="16">
        <f>来源1!AL15*权重!AC$3</f>
        <v>0</v>
      </c>
      <c r="AM15" s="16">
        <f>来源1!AM15*权重!AD$3</f>
        <v>0</v>
      </c>
      <c r="AN15" s="16">
        <f>来源1!AN15*权重!AE$3</f>
        <v>0</v>
      </c>
      <c r="AO15" s="16">
        <f>来源1!AO15*权重!AF$3</f>
        <v>0</v>
      </c>
      <c r="AP15" s="16">
        <f>来源1!AP15*权重!AG$3</f>
        <v>0</v>
      </c>
      <c r="AQ15" s="16">
        <f>来源1!AQ15*权重!AH$3</f>
        <v>0</v>
      </c>
      <c r="AR15" s="16">
        <f>来源1!AR15*权重!AI$3</f>
        <v>0</v>
      </c>
      <c r="AS15" s="16">
        <f>来源1!AS15*权重!AJ$3</f>
        <v>0</v>
      </c>
      <c r="AT15" s="16">
        <f>来源1!AT15*权重!AK$3</f>
        <v>0</v>
      </c>
      <c r="AU15" s="16">
        <f>来源1!AU15*权重!AL$3</f>
        <v>0</v>
      </c>
      <c r="AV15" s="16">
        <f>来源1!AV15*权重!AM$3</f>
        <v>0</v>
      </c>
      <c r="AW15" s="16">
        <f>来源1!AW15*权重!AN$3</f>
        <v>0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5"/>
      <c r="BM15" s="3"/>
      <c r="BN15" s="3"/>
    </row>
    <row r="16" spans="1:66" ht="15.5" thickBot="1" x14ac:dyDescent="0.35">
      <c r="A16" s="36"/>
      <c r="B16" s="16">
        <f t="shared" si="0"/>
        <v>0</v>
      </c>
      <c r="C16" s="3" t="s">
        <v>232</v>
      </c>
      <c r="D16" s="3" t="s">
        <v>154</v>
      </c>
      <c r="E16" s="4">
        <v>1</v>
      </c>
      <c r="F16" s="3">
        <v>0</v>
      </c>
      <c r="G16" s="3" t="s">
        <v>155</v>
      </c>
      <c r="H16" s="3" t="s">
        <v>158</v>
      </c>
      <c r="I16" s="3">
        <v>23</v>
      </c>
      <c r="J16" s="3">
        <v>155</v>
      </c>
      <c r="K16" s="16">
        <f>来源1!K16*权重!B$3</f>
        <v>0</v>
      </c>
      <c r="L16" s="16">
        <f>来源1!L16*权重!C$3</f>
        <v>0</v>
      </c>
      <c r="M16" s="16">
        <f>来源1!M16*权重!D$3</f>
        <v>0</v>
      </c>
      <c r="N16" s="16">
        <f>来源1!N16*权重!E$3</f>
        <v>0</v>
      </c>
      <c r="O16" s="16">
        <f>来源1!O16*权重!F$3</f>
        <v>0</v>
      </c>
      <c r="P16" s="16">
        <f>来源1!P16*权重!G$3</f>
        <v>0</v>
      </c>
      <c r="Q16" s="16">
        <f>来源1!Q16*权重!H$3</f>
        <v>0</v>
      </c>
      <c r="R16" s="16">
        <f>来源1!R16*权重!I$3</f>
        <v>0</v>
      </c>
      <c r="S16" s="16">
        <f>来源1!S16*权重!J$3</f>
        <v>0</v>
      </c>
      <c r="T16" s="16">
        <f>来源1!T16*权重!K$3</f>
        <v>0</v>
      </c>
      <c r="U16" s="16">
        <f>来源1!U16*权重!L$3</f>
        <v>0</v>
      </c>
      <c r="V16" s="16">
        <f>来源1!V16*权重!M$3</f>
        <v>0</v>
      </c>
      <c r="W16" s="16">
        <f>来源1!W16*权重!N$3</f>
        <v>0</v>
      </c>
      <c r="X16" s="16">
        <f>来源1!X16*权重!O$3</f>
        <v>0</v>
      </c>
      <c r="Y16" s="16">
        <f>来源1!Y16*权重!P$3</f>
        <v>0</v>
      </c>
      <c r="Z16" s="16">
        <f>来源1!Z16*权重!Q$3</f>
        <v>0</v>
      </c>
      <c r="AA16" s="16">
        <f>来源1!AA16*权重!R$3</f>
        <v>0</v>
      </c>
      <c r="AB16" s="16">
        <f>来源1!AB16*权重!S$3</f>
        <v>0</v>
      </c>
      <c r="AC16" s="16">
        <f>来源1!AC16*权重!T$3</f>
        <v>0</v>
      </c>
      <c r="AD16" s="16">
        <f>来源1!AD16*权重!U$3</f>
        <v>0</v>
      </c>
      <c r="AE16" s="16">
        <f>来源1!AE16*权重!V$3</f>
        <v>0</v>
      </c>
      <c r="AF16" s="16">
        <f>来源1!AF16*权重!W$3</f>
        <v>0</v>
      </c>
      <c r="AG16" s="16">
        <f>来源1!AG16*权重!X$3</f>
        <v>0</v>
      </c>
      <c r="AH16" s="16">
        <f>来源1!AH16*权重!Y$3</f>
        <v>0</v>
      </c>
      <c r="AI16" s="16">
        <f>来源1!AI16*权重!Z$3</f>
        <v>0</v>
      </c>
      <c r="AJ16" s="16">
        <f>来源1!AJ16*权重!AA$3</f>
        <v>0</v>
      </c>
      <c r="AK16" s="16">
        <f>来源1!AK16*权重!AB$3</f>
        <v>0</v>
      </c>
      <c r="AL16" s="16">
        <f>来源1!AL16*权重!AC$3</f>
        <v>0</v>
      </c>
      <c r="AM16" s="16">
        <f>来源1!AM16*权重!AD$3</f>
        <v>0</v>
      </c>
      <c r="AN16" s="16">
        <f>来源1!AN16*权重!AE$3</f>
        <v>0</v>
      </c>
      <c r="AO16" s="16">
        <f>来源1!AO16*权重!AF$3</f>
        <v>0</v>
      </c>
      <c r="AP16" s="16">
        <f>来源1!AP16*权重!AG$3</f>
        <v>0</v>
      </c>
      <c r="AQ16" s="16">
        <f>来源1!AQ16*权重!AH$3</f>
        <v>0</v>
      </c>
      <c r="AR16" s="16">
        <f>来源1!AR16*权重!AI$3</f>
        <v>0</v>
      </c>
      <c r="AS16" s="16">
        <f>来源1!AS16*权重!AJ$3</f>
        <v>0</v>
      </c>
      <c r="AT16" s="16">
        <f>来源1!AT16*权重!AK$3</f>
        <v>0</v>
      </c>
      <c r="AU16" s="16">
        <f>来源1!AU16*权重!AL$3</f>
        <v>0</v>
      </c>
      <c r="AV16" s="16">
        <f>来源1!AV16*权重!AM$3</f>
        <v>0</v>
      </c>
      <c r="AW16" s="16">
        <f>来源1!AW16*权重!AN$3</f>
        <v>0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5"/>
      <c r="BM16" s="3"/>
      <c r="BN16" s="3"/>
    </row>
    <row r="17" spans="1:66" ht="15.5" thickBot="1" x14ac:dyDescent="0.35">
      <c r="A17" s="36"/>
      <c r="B17" s="16">
        <f t="shared" si="0"/>
        <v>0</v>
      </c>
      <c r="C17" s="3" t="s">
        <v>217</v>
      </c>
      <c r="D17" s="3" t="s">
        <v>154</v>
      </c>
      <c r="E17" s="4">
        <v>1</v>
      </c>
      <c r="F17" s="3">
        <v>0</v>
      </c>
      <c r="G17" s="3" t="s">
        <v>19</v>
      </c>
      <c r="H17" s="3" t="s">
        <v>25</v>
      </c>
      <c r="I17" s="3">
        <v>28</v>
      </c>
      <c r="J17" s="3">
        <v>154</v>
      </c>
      <c r="K17" s="16">
        <f>来源1!K17*权重!B$3</f>
        <v>0</v>
      </c>
      <c r="L17" s="16">
        <f>来源1!L17*权重!C$3</f>
        <v>0</v>
      </c>
      <c r="M17" s="16">
        <f>来源1!M17*权重!D$3</f>
        <v>0</v>
      </c>
      <c r="N17" s="16">
        <f>来源1!N17*权重!E$3</f>
        <v>0</v>
      </c>
      <c r="O17" s="16">
        <f>来源1!O17*权重!F$3</f>
        <v>0</v>
      </c>
      <c r="P17" s="16">
        <f>来源1!P17*权重!G$3</f>
        <v>0</v>
      </c>
      <c r="Q17" s="16">
        <f>来源1!Q17*权重!H$3</f>
        <v>0</v>
      </c>
      <c r="R17" s="16">
        <f>来源1!R17*权重!I$3</f>
        <v>0</v>
      </c>
      <c r="S17" s="16">
        <f>来源1!S17*权重!J$3</f>
        <v>0</v>
      </c>
      <c r="T17" s="16">
        <f>来源1!T17*权重!K$3</f>
        <v>0</v>
      </c>
      <c r="U17" s="16">
        <f>来源1!U17*权重!L$3</f>
        <v>0</v>
      </c>
      <c r="V17" s="16">
        <f>来源1!V17*权重!M$3</f>
        <v>0</v>
      </c>
      <c r="W17" s="16">
        <f>来源1!W17*权重!N$3</f>
        <v>0</v>
      </c>
      <c r="X17" s="16">
        <f>来源1!X17*权重!O$3</f>
        <v>0</v>
      </c>
      <c r="Y17" s="16">
        <f>来源1!Y17*权重!P$3</f>
        <v>0</v>
      </c>
      <c r="Z17" s="16">
        <f>来源1!Z17*权重!Q$3</f>
        <v>0</v>
      </c>
      <c r="AA17" s="16">
        <f>来源1!AA17*权重!R$3</f>
        <v>0</v>
      </c>
      <c r="AB17" s="16">
        <f>来源1!AB17*权重!S$3</f>
        <v>0</v>
      </c>
      <c r="AC17" s="16">
        <f>来源1!AC17*权重!T$3</f>
        <v>0</v>
      </c>
      <c r="AD17" s="16">
        <f>来源1!AD17*权重!U$3</f>
        <v>0</v>
      </c>
      <c r="AE17" s="16">
        <f>来源1!AE17*权重!V$3</f>
        <v>0</v>
      </c>
      <c r="AF17" s="16">
        <f>来源1!AF17*权重!W$3</f>
        <v>0</v>
      </c>
      <c r="AG17" s="16">
        <f>来源1!AG17*权重!X$3</f>
        <v>0</v>
      </c>
      <c r="AH17" s="16">
        <f>来源1!AH17*权重!Y$3</f>
        <v>0</v>
      </c>
      <c r="AI17" s="16">
        <f>来源1!AI17*权重!Z$3</f>
        <v>0</v>
      </c>
      <c r="AJ17" s="16">
        <f>来源1!AJ17*权重!AA$3</f>
        <v>0</v>
      </c>
      <c r="AK17" s="16">
        <f>来源1!AK17*权重!AB$3</f>
        <v>0</v>
      </c>
      <c r="AL17" s="16">
        <f>来源1!AL17*权重!AC$3</f>
        <v>0</v>
      </c>
      <c r="AM17" s="16">
        <f>来源1!AM17*权重!AD$3</f>
        <v>0</v>
      </c>
      <c r="AN17" s="16">
        <f>来源1!AN17*权重!AE$3</f>
        <v>0</v>
      </c>
      <c r="AO17" s="16">
        <f>来源1!AO17*权重!AF$3</f>
        <v>0</v>
      </c>
      <c r="AP17" s="16">
        <f>来源1!AP17*权重!AG$3</f>
        <v>0</v>
      </c>
      <c r="AQ17" s="16">
        <f>来源1!AQ17*权重!AH$3</f>
        <v>0</v>
      </c>
      <c r="AR17" s="16">
        <f>来源1!AR17*权重!AI$3</f>
        <v>0</v>
      </c>
      <c r="AS17" s="16">
        <f>来源1!AS17*权重!AJ$3</f>
        <v>0</v>
      </c>
      <c r="AT17" s="16">
        <f>来源1!AT17*权重!AK$3</f>
        <v>0</v>
      </c>
      <c r="AU17" s="16">
        <f>来源1!AU17*权重!AL$3</f>
        <v>0</v>
      </c>
      <c r="AV17" s="16">
        <f>来源1!AV17*权重!AM$3</f>
        <v>0</v>
      </c>
      <c r="AW17" s="16">
        <f>来源1!AW17*权重!AN$3</f>
        <v>0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5"/>
      <c r="BM17" s="3"/>
      <c r="BN17" s="3"/>
    </row>
    <row r="18" spans="1:66" ht="14.5" thickBot="1" x14ac:dyDescent="0.35">
      <c r="A18" s="36"/>
      <c r="B18" s="16">
        <f t="shared" si="0"/>
        <v>0</v>
      </c>
      <c r="C18" s="3" t="s">
        <v>218</v>
      </c>
      <c r="D18" s="3" t="s">
        <v>154</v>
      </c>
      <c r="E18" s="4">
        <v>1</v>
      </c>
      <c r="F18" s="3">
        <v>0</v>
      </c>
      <c r="G18" s="3" t="s">
        <v>28</v>
      </c>
      <c r="H18" s="3" t="s">
        <v>31</v>
      </c>
      <c r="I18" s="3">
        <v>27</v>
      </c>
      <c r="J18" s="3">
        <v>170</v>
      </c>
      <c r="K18" s="16">
        <f>来源1!K18*权重!B$3</f>
        <v>0</v>
      </c>
      <c r="L18" s="16">
        <f>来源1!L18*权重!C$3</f>
        <v>0</v>
      </c>
      <c r="M18" s="16">
        <f>来源1!M18*权重!D$3</f>
        <v>0</v>
      </c>
      <c r="N18" s="16">
        <f>来源1!N18*权重!E$3</f>
        <v>0</v>
      </c>
      <c r="O18" s="16">
        <f>来源1!O18*权重!F$3</f>
        <v>0</v>
      </c>
      <c r="P18" s="16">
        <f>来源1!P18*权重!G$3</f>
        <v>0</v>
      </c>
      <c r="Q18" s="16">
        <f>来源1!Q18*权重!H$3</f>
        <v>0</v>
      </c>
      <c r="R18" s="16">
        <f>来源1!R18*权重!I$3</f>
        <v>0</v>
      </c>
      <c r="S18" s="16">
        <f>来源1!S18*权重!J$3</f>
        <v>0</v>
      </c>
      <c r="T18" s="16">
        <f>来源1!T18*权重!K$3</f>
        <v>0</v>
      </c>
      <c r="U18" s="16">
        <f>来源1!U18*权重!L$3</f>
        <v>0</v>
      </c>
      <c r="V18" s="16">
        <f>来源1!V18*权重!M$3</f>
        <v>0</v>
      </c>
      <c r="W18" s="16">
        <f>来源1!W18*权重!N$3</f>
        <v>0</v>
      </c>
      <c r="X18" s="16">
        <f>来源1!X18*权重!O$3</f>
        <v>0</v>
      </c>
      <c r="Y18" s="16">
        <f>来源1!Y18*权重!P$3</f>
        <v>0</v>
      </c>
      <c r="Z18" s="16">
        <f>来源1!Z18*权重!Q$3</f>
        <v>0</v>
      </c>
      <c r="AA18" s="16">
        <f>来源1!AA18*权重!R$3</f>
        <v>0</v>
      </c>
      <c r="AB18" s="16">
        <f>来源1!AB18*权重!S$3</f>
        <v>0</v>
      </c>
      <c r="AC18" s="16">
        <f>来源1!AC18*权重!T$3</f>
        <v>0</v>
      </c>
      <c r="AD18" s="16">
        <f>来源1!AD18*权重!U$3</f>
        <v>0</v>
      </c>
      <c r="AE18" s="16">
        <f>来源1!AE18*权重!V$3</f>
        <v>0</v>
      </c>
      <c r="AF18" s="16">
        <f>来源1!AF18*权重!W$3</f>
        <v>0</v>
      </c>
      <c r="AG18" s="16">
        <f>来源1!AG18*权重!X$3</f>
        <v>0</v>
      </c>
      <c r="AH18" s="16">
        <f>来源1!AH18*权重!Y$3</f>
        <v>0</v>
      </c>
      <c r="AI18" s="16">
        <f>来源1!AI18*权重!Z$3</f>
        <v>0</v>
      </c>
      <c r="AJ18" s="16">
        <f>来源1!AJ18*权重!AA$3</f>
        <v>0</v>
      </c>
      <c r="AK18" s="16">
        <f>来源1!AK18*权重!AB$3</f>
        <v>0</v>
      </c>
      <c r="AL18" s="16">
        <f>来源1!AL18*权重!AC$3</f>
        <v>0</v>
      </c>
      <c r="AM18" s="16">
        <f>来源1!AM18*权重!AD$3</f>
        <v>0</v>
      </c>
      <c r="AN18" s="16">
        <f>来源1!AN18*权重!AE$3</f>
        <v>0</v>
      </c>
      <c r="AO18" s="16">
        <f>来源1!AO18*权重!AF$3</f>
        <v>0</v>
      </c>
      <c r="AP18" s="16">
        <f>来源1!AP18*权重!AG$3</f>
        <v>0</v>
      </c>
      <c r="AQ18" s="16">
        <f>来源1!AQ18*权重!AH$3</f>
        <v>0</v>
      </c>
      <c r="AR18" s="16">
        <f>来源1!AR18*权重!AI$3</f>
        <v>0</v>
      </c>
      <c r="AS18" s="16">
        <f>来源1!AS18*权重!AJ$3</f>
        <v>0</v>
      </c>
      <c r="AT18" s="16">
        <f>来源1!AT18*权重!AK$3</f>
        <v>0</v>
      </c>
      <c r="AU18" s="16">
        <f>来源1!AU18*权重!AL$3</f>
        <v>0</v>
      </c>
      <c r="AV18" s="16">
        <f>来源1!AV18*权重!AM$3</f>
        <v>0</v>
      </c>
      <c r="AW18" s="16">
        <f>来源1!AW18*权重!AN$3</f>
        <v>0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5"/>
      <c r="BM18" s="3"/>
      <c r="BN18" s="3"/>
    </row>
    <row r="19" spans="1:66" ht="15.5" thickBot="1" x14ac:dyDescent="0.35">
      <c r="A19" s="36"/>
      <c r="B19" s="16">
        <f t="shared" si="0"/>
        <v>0</v>
      </c>
      <c r="C19" s="3" t="s">
        <v>225</v>
      </c>
      <c r="D19" s="3" t="s">
        <v>154</v>
      </c>
      <c r="E19" s="4">
        <v>1</v>
      </c>
      <c r="F19" s="3">
        <v>0</v>
      </c>
      <c r="G19" s="3" t="s">
        <v>20</v>
      </c>
      <c r="H19" s="3" t="s">
        <v>226</v>
      </c>
      <c r="I19" s="3">
        <v>27</v>
      </c>
      <c r="J19" s="3">
        <v>155</v>
      </c>
      <c r="K19" s="16">
        <f>来源1!K19*权重!B$3</f>
        <v>0</v>
      </c>
      <c r="L19" s="16">
        <f>来源1!L19*权重!C$3</f>
        <v>0</v>
      </c>
      <c r="M19" s="16">
        <f>来源1!M19*权重!D$3</f>
        <v>0</v>
      </c>
      <c r="N19" s="16">
        <f>来源1!N19*权重!E$3</f>
        <v>0</v>
      </c>
      <c r="O19" s="16">
        <f>来源1!O19*权重!F$3</f>
        <v>0</v>
      </c>
      <c r="P19" s="16">
        <f>来源1!P19*权重!G$3</f>
        <v>0</v>
      </c>
      <c r="Q19" s="16">
        <f>来源1!Q19*权重!H$3</f>
        <v>0</v>
      </c>
      <c r="R19" s="16">
        <f>来源1!R19*权重!I$3</f>
        <v>0</v>
      </c>
      <c r="S19" s="16">
        <f>来源1!S19*权重!J$3</f>
        <v>0</v>
      </c>
      <c r="T19" s="16">
        <f>来源1!T19*权重!K$3</f>
        <v>0</v>
      </c>
      <c r="U19" s="16">
        <f>来源1!U19*权重!L$3</f>
        <v>0</v>
      </c>
      <c r="V19" s="16">
        <f>来源1!V19*权重!M$3</f>
        <v>0</v>
      </c>
      <c r="W19" s="16">
        <f>来源1!W19*权重!N$3</f>
        <v>0</v>
      </c>
      <c r="X19" s="16">
        <f>来源1!X19*权重!O$3</f>
        <v>0</v>
      </c>
      <c r="Y19" s="16">
        <f>来源1!Y19*权重!P$3</f>
        <v>0</v>
      </c>
      <c r="Z19" s="16">
        <f>来源1!Z19*权重!Q$3</f>
        <v>0</v>
      </c>
      <c r="AA19" s="16">
        <f>来源1!AA19*权重!R$3</f>
        <v>0</v>
      </c>
      <c r="AB19" s="16">
        <f>来源1!AB19*权重!S$3</f>
        <v>0</v>
      </c>
      <c r="AC19" s="16">
        <f>来源1!AC19*权重!T$3</f>
        <v>0</v>
      </c>
      <c r="AD19" s="16">
        <f>来源1!AD19*权重!U$3</f>
        <v>0</v>
      </c>
      <c r="AE19" s="16">
        <f>来源1!AE19*权重!V$3</f>
        <v>0</v>
      </c>
      <c r="AF19" s="16">
        <f>来源1!AF19*权重!W$3</f>
        <v>0</v>
      </c>
      <c r="AG19" s="16">
        <f>来源1!AG19*权重!X$3</f>
        <v>0</v>
      </c>
      <c r="AH19" s="16">
        <f>来源1!AH19*权重!Y$3</f>
        <v>0</v>
      </c>
      <c r="AI19" s="16">
        <f>来源1!AI19*权重!Z$3</f>
        <v>0</v>
      </c>
      <c r="AJ19" s="16">
        <f>来源1!AJ19*权重!AA$3</f>
        <v>0</v>
      </c>
      <c r="AK19" s="16">
        <f>来源1!AK19*权重!AB$3</f>
        <v>0</v>
      </c>
      <c r="AL19" s="16">
        <f>来源1!AL19*权重!AC$3</f>
        <v>0</v>
      </c>
      <c r="AM19" s="16">
        <f>来源1!AM19*权重!AD$3</f>
        <v>0</v>
      </c>
      <c r="AN19" s="16">
        <f>来源1!AN19*权重!AE$3</f>
        <v>0</v>
      </c>
      <c r="AO19" s="16">
        <f>来源1!AO19*权重!AF$3</f>
        <v>0</v>
      </c>
      <c r="AP19" s="16">
        <f>来源1!AP19*权重!AG$3</f>
        <v>0</v>
      </c>
      <c r="AQ19" s="16">
        <f>来源1!AQ19*权重!AH$3</f>
        <v>0</v>
      </c>
      <c r="AR19" s="16">
        <f>来源1!AR19*权重!AI$3</f>
        <v>0</v>
      </c>
      <c r="AS19" s="16">
        <f>来源1!AS19*权重!AJ$3</f>
        <v>0</v>
      </c>
      <c r="AT19" s="16">
        <f>来源1!AT19*权重!AK$3</f>
        <v>0</v>
      </c>
      <c r="AU19" s="16">
        <f>来源1!AU19*权重!AL$3</f>
        <v>0</v>
      </c>
      <c r="AV19" s="16">
        <f>来源1!AV19*权重!AM$3</f>
        <v>0</v>
      </c>
      <c r="AW19" s="16">
        <f>来源1!AW19*权重!AN$3</f>
        <v>0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5"/>
      <c r="BM19" s="3"/>
      <c r="BN19" s="3"/>
    </row>
    <row r="20" spans="1:66" ht="15.5" thickBot="1" x14ac:dyDescent="0.35">
      <c r="A20" s="36"/>
      <c r="B20" s="16">
        <f t="shared" si="0"/>
        <v>0</v>
      </c>
      <c r="C20" s="3" t="s">
        <v>240</v>
      </c>
      <c r="D20" s="3" t="s">
        <v>154</v>
      </c>
      <c r="E20" s="4">
        <v>1</v>
      </c>
      <c r="F20" s="3">
        <v>0</v>
      </c>
      <c r="G20" s="3" t="s">
        <v>33</v>
      </c>
      <c r="H20" s="3" t="s">
        <v>23</v>
      </c>
      <c r="I20" s="3">
        <v>23</v>
      </c>
      <c r="J20" s="3">
        <v>152</v>
      </c>
      <c r="K20" s="16">
        <f>来源1!K20*权重!B$3</f>
        <v>0</v>
      </c>
      <c r="L20" s="16">
        <f>来源1!L20*权重!C$3</f>
        <v>0</v>
      </c>
      <c r="M20" s="16">
        <f>来源1!M20*权重!D$3</f>
        <v>0</v>
      </c>
      <c r="N20" s="16">
        <f>来源1!N20*权重!E$3</f>
        <v>0</v>
      </c>
      <c r="O20" s="16">
        <f>来源1!O20*权重!F$3</f>
        <v>0</v>
      </c>
      <c r="P20" s="16">
        <f>来源1!P20*权重!G$3</f>
        <v>0</v>
      </c>
      <c r="Q20" s="16">
        <f>来源1!Q20*权重!H$3</f>
        <v>0</v>
      </c>
      <c r="R20" s="16">
        <f>来源1!R20*权重!I$3</f>
        <v>0</v>
      </c>
      <c r="S20" s="16">
        <f>来源1!S20*权重!J$3</f>
        <v>0</v>
      </c>
      <c r="T20" s="16">
        <f>来源1!T20*权重!K$3</f>
        <v>0</v>
      </c>
      <c r="U20" s="16">
        <f>来源1!U20*权重!L$3</f>
        <v>0</v>
      </c>
      <c r="V20" s="16">
        <f>来源1!V20*权重!M$3</f>
        <v>0</v>
      </c>
      <c r="W20" s="16">
        <f>来源1!W20*权重!N$3</f>
        <v>0</v>
      </c>
      <c r="X20" s="16">
        <f>来源1!X20*权重!O$3</f>
        <v>0</v>
      </c>
      <c r="Y20" s="16">
        <f>来源1!Y20*权重!P$3</f>
        <v>0</v>
      </c>
      <c r="Z20" s="16">
        <f>来源1!Z20*权重!Q$3</f>
        <v>0</v>
      </c>
      <c r="AA20" s="16">
        <f>来源1!AA20*权重!R$3</f>
        <v>0</v>
      </c>
      <c r="AB20" s="16">
        <f>来源1!AB20*权重!S$3</f>
        <v>0</v>
      </c>
      <c r="AC20" s="16">
        <f>来源1!AC20*权重!T$3</f>
        <v>0</v>
      </c>
      <c r="AD20" s="16">
        <f>来源1!AD20*权重!U$3</f>
        <v>0</v>
      </c>
      <c r="AE20" s="16">
        <f>来源1!AE20*权重!V$3</f>
        <v>0</v>
      </c>
      <c r="AF20" s="16">
        <f>来源1!AF20*权重!W$3</f>
        <v>0</v>
      </c>
      <c r="AG20" s="16">
        <f>来源1!AG20*权重!X$3</f>
        <v>0</v>
      </c>
      <c r="AH20" s="16">
        <f>来源1!AH20*权重!Y$3</f>
        <v>0</v>
      </c>
      <c r="AI20" s="16">
        <f>来源1!AI20*权重!Z$3</f>
        <v>0</v>
      </c>
      <c r="AJ20" s="16">
        <f>来源1!AJ20*权重!AA$3</f>
        <v>0</v>
      </c>
      <c r="AK20" s="16">
        <f>来源1!AK20*权重!AB$3</f>
        <v>0</v>
      </c>
      <c r="AL20" s="16">
        <f>来源1!AL20*权重!AC$3</f>
        <v>0</v>
      </c>
      <c r="AM20" s="16">
        <f>来源1!AM20*权重!AD$3</f>
        <v>0</v>
      </c>
      <c r="AN20" s="16">
        <f>来源1!AN20*权重!AE$3</f>
        <v>0</v>
      </c>
      <c r="AO20" s="16">
        <f>来源1!AO20*权重!AF$3</f>
        <v>0</v>
      </c>
      <c r="AP20" s="16">
        <f>来源1!AP20*权重!AG$3</f>
        <v>0</v>
      </c>
      <c r="AQ20" s="16">
        <f>来源1!AQ20*权重!AH$3</f>
        <v>0</v>
      </c>
      <c r="AR20" s="16">
        <f>来源1!AR20*权重!AI$3</f>
        <v>0</v>
      </c>
      <c r="AS20" s="16">
        <f>来源1!AS20*权重!AJ$3</f>
        <v>0</v>
      </c>
      <c r="AT20" s="16">
        <f>来源1!AT20*权重!AK$3</f>
        <v>0</v>
      </c>
      <c r="AU20" s="16">
        <f>来源1!AU20*权重!AL$3</f>
        <v>0</v>
      </c>
      <c r="AV20" s="16">
        <f>来源1!AV20*权重!AM$3</f>
        <v>0</v>
      </c>
      <c r="AW20" s="16">
        <f>来源1!AW20*权重!AN$3</f>
        <v>0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5"/>
      <c r="BM20" s="3"/>
      <c r="BN20" s="3"/>
    </row>
    <row r="21" spans="1:66" ht="15.5" thickBot="1" x14ac:dyDescent="0.35">
      <c r="A21" s="36"/>
      <c r="B21" s="16">
        <f t="shared" si="0"/>
        <v>0</v>
      </c>
      <c r="C21" s="3" t="s">
        <v>241</v>
      </c>
      <c r="D21" s="3" t="s">
        <v>154</v>
      </c>
      <c r="E21" s="4">
        <v>1</v>
      </c>
      <c r="F21" s="3">
        <v>0</v>
      </c>
      <c r="G21" s="3" t="s">
        <v>19</v>
      </c>
      <c r="H21" s="3" t="s">
        <v>242</v>
      </c>
      <c r="I21" s="3">
        <v>26</v>
      </c>
      <c r="J21" s="3">
        <v>157</v>
      </c>
      <c r="K21" s="16">
        <f>来源1!K21*权重!B$3</f>
        <v>0</v>
      </c>
      <c r="L21" s="16">
        <f>来源1!L21*权重!C$3</f>
        <v>0</v>
      </c>
      <c r="M21" s="16">
        <f>来源1!M21*权重!D$3</f>
        <v>0</v>
      </c>
      <c r="N21" s="16">
        <f>来源1!N21*权重!E$3</f>
        <v>0</v>
      </c>
      <c r="O21" s="16">
        <f>来源1!O21*权重!F$3</f>
        <v>0</v>
      </c>
      <c r="P21" s="16">
        <f>来源1!P21*权重!G$3</f>
        <v>0</v>
      </c>
      <c r="Q21" s="16">
        <f>来源1!Q21*权重!H$3</f>
        <v>0</v>
      </c>
      <c r="R21" s="16">
        <f>来源1!R21*权重!I$3</f>
        <v>0</v>
      </c>
      <c r="S21" s="16">
        <f>来源1!S21*权重!J$3</f>
        <v>0</v>
      </c>
      <c r="T21" s="16">
        <f>来源1!T21*权重!K$3</f>
        <v>0</v>
      </c>
      <c r="U21" s="16">
        <f>来源1!U21*权重!L$3</f>
        <v>0</v>
      </c>
      <c r="V21" s="16">
        <f>来源1!V21*权重!M$3</f>
        <v>0</v>
      </c>
      <c r="W21" s="16">
        <f>来源1!W21*权重!N$3</f>
        <v>0</v>
      </c>
      <c r="X21" s="16">
        <f>来源1!X21*权重!O$3</f>
        <v>0</v>
      </c>
      <c r="Y21" s="16">
        <f>来源1!Y21*权重!P$3</f>
        <v>0</v>
      </c>
      <c r="Z21" s="16">
        <f>来源1!Z21*权重!Q$3</f>
        <v>0</v>
      </c>
      <c r="AA21" s="16">
        <f>来源1!AA21*权重!R$3</f>
        <v>0</v>
      </c>
      <c r="AB21" s="16">
        <f>来源1!AB21*权重!S$3</f>
        <v>0</v>
      </c>
      <c r="AC21" s="16">
        <f>来源1!AC21*权重!T$3</f>
        <v>0</v>
      </c>
      <c r="AD21" s="16">
        <f>来源1!AD21*权重!U$3</f>
        <v>0</v>
      </c>
      <c r="AE21" s="16">
        <f>来源1!AE21*权重!V$3</f>
        <v>0</v>
      </c>
      <c r="AF21" s="16">
        <f>来源1!AF21*权重!W$3</f>
        <v>0</v>
      </c>
      <c r="AG21" s="16">
        <f>来源1!AG21*权重!X$3</f>
        <v>0</v>
      </c>
      <c r="AH21" s="16">
        <f>来源1!AH21*权重!Y$3</f>
        <v>0</v>
      </c>
      <c r="AI21" s="16">
        <f>来源1!AI21*权重!Z$3</f>
        <v>0</v>
      </c>
      <c r="AJ21" s="16">
        <f>来源1!AJ21*权重!AA$3</f>
        <v>0</v>
      </c>
      <c r="AK21" s="16">
        <f>来源1!AK21*权重!AB$3</f>
        <v>0</v>
      </c>
      <c r="AL21" s="16">
        <f>来源1!AL21*权重!AC$3</f>
        <v>0</v>
      </c>
      <c r="AM21" s="16">
        <f>来源1!AM21*权重!AD$3</f>
        <v>0</v>
      </c>
      <c r="AN21" s="16">
        <f>来源1!AN21*权重!AE$3</f>
        <v>0</v>
      </c>
      <c r="AO21" s="16">
        <f>来源1!AO21*权重!AF$3</f>
        <v>0</v>
      </c>
      <c r="AP21" s="16">
        <f>来源1!AP21*权重!AG$3</f>
        <v>0</v>
      </c>
      <c r="AQ21" s="16">
        <f>来源1!AQ21*权重!AH$3</f>
        <v>0</v>
      </c>
      <c r="AR21" s="16">
        <f>来源1!AR21*权重!AI$3</f>
        <v>0</v>
      </c>
      <c r="AS21" s="16">
        <f>来源1!AS21*权重!AJ$3</f>
        <v>0</v>
      </c>
      <c r="AT21" s="16">
        <f>来源1!AT21*权重!AK$3</f>
        <v>0</v>
      </c>
      <c r="AU21" s="16">
        <f>来源1!AU21*权重!AL$3</f>
        <v>0</v>
      </c>
      <c r="AV21" s="16">
        <f>来源1!AV21*权重!AM$3</f>
        <v>0</v>
      </c>
      <c r="AW21" s="16">
        <f>来源1!AW21*权重!AN$3</f>
        <v>0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5"/>
      <c r="BM21" s="3"/>
      <c r="BN21" s="3"/>
    </row>
    <row r="22" spans="1:66" ht="15.5" thickBot="1" x14ac:dyDescent="0.35">
      <c r="A22" s="36"/>
      <c r="B22" s="16">
        <f t="shared" si="0"/>
        <v>0</v>
      </c>
      <c r="C22" s="3" t="s">
        <v>243</v>
      </c>
      <c r="D22" s="3" t="s">
        <v>154</v>
      </c>
      <c r="E22" s="4">
        <v>1</v>
      </c>
      <c r="F22" s="3">
        <v>0</v>
      </c>
      <c r="G22" s="3" t="s">
        <v>33</v>
      </c>
      <c r="H22" s="3" t="s">
        <v>24</v>
      </c>
      <c r="I22" s="3">
        <v>27</v>
      </c>
      <c r="J22" s="3">
        <v>153</v>
      </c>
      <c r="K22" s="16">
        <f>来源1!K22*权重!B$3</f>
        <v>0</v>
      </c>
      <c r="L22" s="16">
        <f>来源1!L22*权重!C$3</f>
        <v>0</v>
      </c>
      <c r="M22" s="16">
        <f>来源1!M22*权重!D$3</f>
        <v>0</v>
      </c>
      <c r="N22" s="16">
        <f>来源1!N22*权重!E$3</f>
        <v>0</v>
      </c>
      <c r="O22" s="16">
        <f>来源1!O22*权重!F$3</f>
        <v>0</v>
      </c>
      <c r="P22" s="16">
        <f>来源1!P22*权重!G$3</f>
        <v>0</v>
      </c>
      <c r="Q22" s="16">
        <f>来源1!Q22*权重!H$3</f>
        <v>0</v>
      </c>
      <c r="R22" s="16">
        <f>来源1!R22*权重!I$3</f>
        <v>0</v>
      </c>
      <c r="S22" s="16">
        <f>来源1!S22*权重!J$3</f>
        <v>0</v>
      </c>
      <c r="T22" s="16">
        <f>来源1!T22*权重!K$3</f>
        <v>0</v>
      </c>
      <c r="U22" s="16">
        <f>来源1!U22*权重!L$3</f>
        <v>0</v>
      </c>
      <c r="V22" s="16">
        <f>来源1!V22*权重!M$3</f>
        <v>0</v>
      </c>
      <c r="W22" s="16">
        <f>来源1!W22*权重!N$3</f>
        <v>0</v>
      </c>
      <c r="X22" s="16">
        <f>来源1!X22*权重!O$3</f>
        <v>0</v>
      </c>
      <c r="Y22" s="16">
        <f>来源1!Y22*权重!P$3</f>
        <v>0</v>
      </c>
      <c r="Z22" s="16">
        <f>来源1!Z22*权重!Q$3</f>
        <v>0</v>
      </c>
      <c r="AA22" s="16">
        <f>来源1!AA22*权重!R$3</f>
        <v>0</v>
      </c>
      <c r="AB22" s="16">
        <f>来源1!AB22*权重!S$3</f>
        <v>0</v>
      </c>
      <c r="AC22" s="16">
        <f>来源1!AC22*权重!T$3</f>
        <v>0</v>
      </c>
      <c r="AD22" s="16">
        <f>来源1!AD22*权重!U$3</f>
        <v>0</v>
      </c>
      <c r="AE22" s="16">
        <f>来源1!AE22*权重!V$3</f>
        <v>0</v>
      </c>
      <c r="AF22" s="16">
        <f>来源1!AF22*权重!W$3</f>
        <v>0</v>
      </c>
      <c r="AG22" s="16">
        <f>来源1!AG22*权重!X$3</f>
        <v>0</v>
      </c>
      <c r="AH22" s="16">
        <f>来源1!AH22*权重!Y$3</f>
        <v>0</v>
      </c>
      <c r="AI22" s="16">
        <f>来源1!AI22*权重!Z$3</f>
        <v>0</v>
      </c>
      <c r="AJ22" s="16">
        <f>来源1!AJ22*权重!AA$3</f>
        <v>0</v>
      </c>
      <c r="AK22" s="16">
        <f>来源1!AK22*权重!AB$3</f>
        <v>0</v>
      </c>
      <c r="AL22" s="16">
        <f>来源1!AL22*权重!AC$3</f>
        <v>0</v>
      </c>
      <c r="AM22" s="16">
        <f>来源1!AM22*权重!AD$3</f>
        <v>0</v>
      </c>
      <c r="AN22" s="16">
        <f>来源1!AN22*权重!AE$3</f>
        <v>0</v>
      </c>
      <c r="AO22" s="16">
        <f>来源1!AO22*权重!AF$3</f>
        <v>0</v>
      </c>
      <c r="AP22" s="16">
        <f>来源1!AP22*权重!AG$3</f>
        <v>0</v>
      </c>
      <c r="AQ22" s="16">
        <f>来源1!AQ22*权重!AH$3</f>
        <v>0</v>
      </c>
      <c r="AR22" s="16">
        <f>来源1!AR22*权重!AI$3</f>
        <v>0</v>
      </c>
      <c r="AS22" s="16">
        <f>来源1!AS22*权重!AJ$3</f>
        <v>0</v>
      </c>
      <c r="AT22" s="16">
        <f>来源1!AT22*权重!AK$3</f>
        <v>0</v>
      </c>
      <c r="AU22" s="16">
        <f>来源1!AU22*权重!AL$3</f>
        <v>0</v>
      </c>
      <c r="AV22" s="16">
        <f>来源1!AV22*权重!AM$3</f>
        <v>0</v>
      </c>
      <c r="AW22" s="16">
        <f>来源1!AW22*权重!AN$3</f>
        <v>0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5"/>
      <c r="BM22" s="3"/>
      <c r="BN22" s="3"/>
    </row>
    <row r="23" spans="1:66" ht="15.5" thickBot="1" x14ac:dyDescent="0.35">
      <c r="A23" s="36"/>
      <c r="B23" s="16">
        <f t="shared" si="0"/>
        <v>0</v>
      </c>
      <c r="C23" s="3" t="s">
        <v>234</v>
      </c>
      <c r="D23" s="3" t="s">
        <v>154</v>
      </c>
      <c r="E23" s="4">
        <v>1</v>
      </c>
      <c r="F23" s="3">
        <v>0</v>
      </c>
      <c r="G23" s="3" t="s">
        <v>20</v>
      </c>
      <c r="H23" s="3" t="s">
        <v>235</v>
      </c>
      <c r="I23" s="3">
        <v>26</v>
      </c>
      <c r="J23" s="3">
        <v>176</v>
      </c>
      <c r="K23" s="16">
        <f>来源1!K23*权重!B$3</f>
        <v>0</v>
      </c>
      <c r="L23" s="16">
        <f>来源1!L23*权重!C$3</f>
        <v>0</v>
      </c>
      <c r="M23" s="16">
        <f>来源1!M23*权重!D$3</f>
        <v>0</v>
      </c>
      <c r="N23" s="16">
        <f>来源1!N23*权重!E$3</f>
        <v>0</v>
      </c>
      <c r="O23" s="16">
        <f>来源1!O23*权重!F$3</f>
        <v>0</v>
      </c>
      <c r="P23" s="16">
        <f>来源1!P23*权重!G$3</f>
        <v>0</v>
      </c>
      <c r="Q23" s="16">
        <f>来源1!Q23*权重!H$3</f>
        <v>0</v>
      </c>
      <c r="R23" s="16">
        <f>来源1!R23*权重!I$3</f>
        <v>0</v>
      </c>
      <c r="S23" s="16">
        <f>来源1!S23*权重!J$3</f>
        <v>0</v>
      </c>
      <c r="T23" s="16">
        <f>来源1!T23*权重!K$3</f>
        <v>0</v>
      </c>
      <c r="U23" s="16">
        <f>来源1!U23*权重!L$3</f>
        <v>0</v>
      </c>
      <c r="V23" s="16">
        <f>来源1!V23*权重!M$3</f>
        <v>0</v>
      </c>
      <c r="W23" s="16">
        <f>来源1!W23*权重!N$3</f>
        <v>0</v>
      </c>
      <c r="X23" s="16">
        <f>来源1!X23*权重!O$3</f>
        <v>0</v>
      </c>
      <c r="Y23" s="16">
        <f>来源1!Y23*权重!P$3</f>
        <v>0</v>
      </c>
      <c r="Z23" s="16">
        <f>来源1!Z23*权重!Q$3</f>
        <v>0</v>
      </c>
      <c r="AA23" s="16">
        <f>来源1!AA23*权重!R$3</f>
        <v>0</v>
      </c>
      <c r="AB23" s="16">
        <f>来源1!AB23*权重!S$3</f>
        <v>0</v>
      </c>
      <c r="AC23" s="16">
        <f>来源1!AC23*权重!T$3</f>
        <v>0</v>
      </c>
      <c r="AD23" s="16">
        <f>来源1!AD23*权重!U$3</f>
        <v>0</v>
      </c>
      <c r="AE23" s="16">
        <f>来源1!AE23*权重!V$3</f>
        <v>0</v>
      </c>
      <c r="AF23" s="16">
        <f>来源1!AF23*权重!W$3</f>
        <v>0</v>
      </c>
      <c r="AG23" s="16">
        <f>来源1!AG23*权重!X$3</f>
        <v>0</v>
      </c>
      <c r="AH23" s="16">
        <f>来源1!AH23*权重!Y$3</f>
        <v>0</v>
      </c>
      <c r="AI23" s="16">
        <f>来源1!AI23*权重!Z$3</f>
        <v>0</v>
      </c>
      <c r="AJ23" s="16">
        <f>来源1!AJ23*权重!AA$3</f>
        <v>0</v>
      </c>
      <c r="AK23" s="16">
        <f>来源1!AK23*权重!AB$3</f>
        <v>0</v>
      </c>
      <c r="AL23" s="16">
        <f>来源1!AL23*权重!AC$3</f>
        <v>0</v>
      </c>
      <c r="AM23" s="16">
        <f>来源1!AM23*权重!AD$3</f>
        <v>0</v>
      </c>
      <c r="AN23" s="16">
        <f>来源1!AN23*权重!AE$3</f>
        <v>0</v>
      </c>
      <c r="AO23" s="16">
        <f>来源1!AO23*权重!AF$3</f>
        <v>0</v>
      </c>
      <c r="AP23" s="16">
        <f>来源1!AP23*权重!AG$3</f>
        <v>0</v>
      </c>
      <c r="AQ23" s="16">
        <f>来源1!AQ23*权重!AH$3</f>
        <v>0</v>
      </c>
      <c r="AR23" s="16">
        <f>来源1!AR23*权重!AI$3</f>
        <v>0</v>
      </c>
      <c r="AS23" s="16">
        <f>来源1!AS23*权重!AJ$3</f>
        <v>0</v>
      </c>
      <c r="AT23" s="16">
        <f>来源1!AT23*权重!AK$3</f>
        <v>0</v>
      </c>
      <c r="AU23" s="16">
        <f>来源1!AU23*权重!AL$3</f>
        <v>0</v>
      </c>
      <c r="AV23" s="16">
        <f>来源1!AV23*权重!AM$3</f>
        <v>0</v>
      </c>
      <c r="AW23" s="16">
        <f>来源1!AW23*权重!AN$3</f>
        <v>0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5"/>
      <c r="BM23" s="3"/>
      <c r="BN23" s="3"/>
    </row>
    <row r="24" spans="1:66" ht="15.5" thickBot="1" x14ac:dyDescent="0.35">
      <c r="A24" s="36"/>
      <c r="B24" s="16">
        <f t="shared" si="0"/>
        <v>0</v>
      </c>
      <c r="C24" s="3" t="s">
        <v>227</v>
      </c>
      <c r="D24" s="3" t="s">
        <v>154</v>
      </c>
      <c r="E24" s="4">
        <v>1</v>
      </c>
      <c r="F24" s="3">
        <v>0</v>
      </c>
      <c r="G24" s="3" t="s">
        <v>228</v>
      </c>
      <c r="H24" s="3" t="s">
        <v>229</v>
      </c>
      <c r="I24" s="3">
        <v>26</v>
      </c>
      <c r="J24" s="3">
        <v>155</v>
      </c>
      <c r="K24" s="16">
        <f>来源1!K24*权重!B$3</f>
        <v>0</v>
      </c>
      <c r="L24" s="16">
        <f>来源1!L24*权重!C$3</f>
        <v>0</v>
      </c>
      <c r="M24" s="16">
        <f>来源1!M24*权重!D$3</f>
        <v>0</v>
      </c>
      <c r="N24" s="16">
        <f>来源1!N24*权重!E$3</f>
        <v>0</v>
      </c>
      <c r="O24" s="16">
        <f>来源1!O24*权重!F$3</f>
        <v>0</v>
      </c>
      <c r="P24" s="16">
        <f>来源1!P24*权重!G$3</f>
        <v>0</v>
      </c>
      <c r="Q24" s="16">
        <f>来源1!Q24*权重!H$3</f>
        <v>0</v>
      </c>
      <c r="R24" s="16">
        <f>来源1!R24*权重!I$3</f>
        <v>0</v>
      </c>
      <c r="S24" s="16">
        <f>来源1!S24*权重!J$3</f>
        <v>0</v>
      </c>
      <c r="T24" s="16">
        <f>来源1!T24*权重!K$3</f>
        <v>0</v>
      </c>
      <c r="U24" s="16">
        <f>来源1!U24*权重!L$3</f>
        <v>0</v>
      </c>
      <c r="V24" s="16">
        <f>来源1!V24*权重!M$3</f>
        <v>0</v>
      </c>
      <c r="W24" s="16">
        <f>来源1!W24*权重!N$3</f>
        <v>0</v>
      </c>
      <c r="X24" s="16">
        <f>来源1!X24*权重!O$3</f>
        <v>0</v>
      </c>
      <c r="Y24" s="16">
        <f>来源1!Y24*权重!P$3</f>
        <v>0</v>
      </c>
      <c r="Z24" s="16">
        <f>来源1!Z24*权重!Q$3</f>
        <v>0</v>
      </c>
      <c r="AA24" s="16">
        <f>来源1!AA24*权重!R$3</f>
        <v>0</v>
      </c>
      <c r="AB24" s="16">
        <f>来源1!AB24*权重!S$3</f>
        <v>0</v>
      </c>
      <c r="AC24" s="16">
        <f>来源1!AC24*权重!T$3</f>
        <v>0</v>
      </c>
      <c r="AD24" s="16">
        <f>来源1!AD24*权重!U$3</f>
        <v>0</v>
      </c>
      <c r="AE24" s="16">
        <f>来源1!AE24*权重!V$3</f>
        <v>0</v>
      </c>
      <c r="AF24" s="16">
        <f>来源1!AF24*权重!W$3</f>
        <v>0</v>
      </c>
      <c r="AG24" s="16">
        <f>来源1!AG24*权重!X$3</f>
        <v>0</v>
      </c>
      <c r="AH24" s="16">
        <f>来源1!AH24*权重!Y$3</f>
        <v>0</v>
      </c>
      <c r="AI24" s="16">
        <f>来源1!AI24*权重!Z$3</f>
        <v>0</v>
      </c>
      <c r="AJ24" s="16">
        <f>来源1!AJ24*权重!AA$3</f>
        <v>0</v>
      </c>
      <c r="AK24" s="16">
        <f>来源1!AK24*权重!AB$3</f>
        <v>0</v>
      </c>
      <c r="AL24" s="16">
        <f>来源1!AL24*权重!AC$3</f>
        <v>0</v>
      </c>
      <c r="AM24" s="16">
        <f>来源1!AM24*权重!AD$3</f>
        <v>0</v>
      </c>
      <c r="AN24" s="16">
        <f>来源1!AN24*权重!AE$3</f>
        <v>0</v>
      </c>
      <c r="AO24" s="16">
        <f>来源1!AO24*权重!AF$3</f>
        <v>0</v>
      </c>
      <c r="AP24" s="16">
        <f>来源1!AP24*权重!AG$3</f>
        <v>0</v>
      </c>
      <c r="AQ24" s="16">
        <f>来源1!AQ24*权重!AH$3</f>
        <v>0</v>
      </c>
      <c r="AR24" s="16">
        <f>来源1!AR24*权重!AI$3</f>
        <v>0</v>
      </c>
      <c r="AS24" s="16">
        <f>来源1!AS24*权重!AJ$3</f>
        <v>0</v>
      </c>
      <c r="AT24" s="16">
        <f>来源1!AT24*权重!AK$3</f>
        <v>0</v>
      </c>
      <c r="AU24" s="16">
        <f>来源1!AU24*权重!AL$3</f>
        <v>0</v>
      </c>
      <c r="AV24" s="16">
        <f>来源1!AV24*权重!AM$3</f>
        <v>0</v>
      </c>
      <c r="AW24" s="16">
        <f>来源1!AW24*权重!AN$3</f>
        <v>0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5"/>
      <c r="BM24" s="3"/>
      <c r="BN24" s="3"/>
    </row>
    <row r="25" spans="1:66" ht="15.5" thickBot="1" x14ac:dyDescent="0.35">
      <c r="A25" s="36"/>
      <c r="B25" s="16">
        <f t="shared" si="0"/>
        <v>0</v>
      </c>
      <c r="C25" s="3" t="s">
        <v>236</v>
      </c>
      <c r="D25" s="3" t="s">
        <v>154</v>
      </c>
      <c r="E25" s="4">
        <v>1</v>
      </c>
      <c r="F25" s="3">
        <v>0</v>
      </c>
      <c r="G25" s="3" t="s">
        <v>29</v>
      </c>
      <c r="H25" s="37" t="s">
        <v>32</v>
      </c>
      <c r="I25" s="3">
        <v>30</v>
      </c>
      <c r="J25" s="3">
        <v>145</v>
      </c>
      <c r="K25" s="16">
        <f>来源1!K25*权重!B$3</f>
        <v>0</v>
      </c>
      <c r="L25" s="16">
        <f>来源1!L25*权重!C$3</f>
        <v>0</v>
      </c>
      <c r="M25" s="16">
        <f>来源1!M25*权重!D$3</f>
        <v>0</v>
      </c>
      <c r="N25" s="16">
        <f>来源1!N25*权重!E$3</f>
        <v>0</v>
      </c>
      <c r="O25" s="16">
        <f>来源1!O25*权重!F$3</f>
        <v>0</v>
      </c>
      <c r="P25" s="16">
        <f>来源1!P25*权重!G$3</f>
        <v>0</v>
      </c>
      <c r="Q25" s="16">
        <f>来源1!Q25*权重!H$3</f>
        <v>0</v>
      </c>
      <c r="R25" s="16">
        <f>来源1!R25*权重!I$3</f>
        <v>0</v>
      </c>
      <c r="S25" s="16">
        <f>来源1!S25*权重!J$3</f>
        <v>0</v>
      </c>
      <c r="T25" s="16">
        <f>来源1!T25*权重!K$3</f>
        <v>0</v>
      </c>
      <c r="U25" s="16">
        <f>来源1!U25*权重!L$3</f>
        <v>0</v>
      </c>
      <c r="V25" s="16">
        <f>来源1!V25*权重!M$3</f>
        <v>0</v>
      </c>
      <c r="W25" s="16">
        <f>来源1!W25*权重!N$3</f>
        <v>0</v>
      </c>
      <c r="X25" s="16">
        <f>来源1!X25*权重!O$3</f>
        <v>0</v>
      </c>
      <c r="Y25" s="16">
        <f>来源1!Y25*权重!P$3</f>
        <v>0</v>
      </c>
      <c r="Z25" s="16">
        <f>来源1!Z25*权重!Q$3</f>
        <v>0</v>
      </c>
      <c r="AA25" s="16">
        <f>来源1!AA25*权重!R$3</f>
        <v>0</v>
      </c>
      <c r="AB25" s="16">
        <f>来源1!AB25*权重!S$3</f>
        <v>0</v>
      </c>
      <c r="AC25" s="16">
        <f>来源1!AC25*权重!T$3</f>
        <v>0</v>
      </c>
      <c r="AD25" s="16">
        <f>来源1!AD25*权重!U$3</f>
        <v>0</v>
      </c>
      <c r="AE25" s="16">
        <f>来源1!AE25*权重!V$3</f>
        <v>0</v>
      </c>
      <c r="AF25" s="16">
        <f>来源1!AF25*权重!W$3</f>
        <v>0</v>
      </c>
      <c r="AG25" s="16">
        <f>来源1!AG25*权重!X$3</f>
        <v>0</v>
      </c>
      <c r="AH25" s="16">
        <f>来源1!AH25*权重!Y$3</f>
        <v>0</v>
      </c>
      <c r="AI25" s="16">
        <f>来源1!AI25*权重!Z$3</f>
        <v>0</v>
      </c>
      <c r="AJ25" s="16">
        <f>来源1!AJ25*权重!AA$3</f>
        <v>0</v>
      </c>
      <c r="AK25" s="16">
        <f>来源1!AK25*权重!AB$3</f>
        <v>0</v>
      </c>
      <c r="AL25" s="16">
        <f>来源1!AL25*权重!AC$3</f>
        <v>0</v>
      </c>
      <c r="AM25" s="16">
        <f>来源1!AM25*权重!AD$3</f>
        <v>0</v>
      </c>
      <c r="AN25" s="16">
        <f>来源1!AN25*权重!AE$3</f>
        <v>0</v>
      </c>
      <c r="AO25" s="16">
        <f>来源1!AO25*权重!AF$3</f>
        <v>0</v>
      </c>
      <c r="AP25" s="16">
        <f>来源1!AP25*权重!AG$3</f>
        <v>0</v>
      </c>
      <c r="AQ25" s="16">
        <f>来源1!AQ25*权重!AH$3</f>
        <v>0</v>
      </c>
      <c r="AR25" s="16">
        <f>来源1!AR25*权重!AI$3</f>
        <v>0</v>
      </c>
      <c r="AS25" s="16">
        <f>来源1!AS25*权重!AJ$3</f>
        <v>0</v>
      </c>
      <c r="AT25" s="16">
        <f>来源1!AT25*权重!AK$3</f>
        <v>0</v>
      </c>
      <c r="AU25" s="16">
        <f>来源1!AU25*权重!AL$3</f>
        <v>0</v>
      </c>
      <c r="AV25" s="16">
        <f>来源1!AV25*权重!AM$3</f>
        <v>0</v>
      </c>
      <c r="AW25" s="16">
        <f>来源1!AW25*权重!AN$3</f>
        <v>0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5"/>
      <c r="BM25" s="3"/>
      <c r="BN25" s="3"/>
    </row>
    <row r="26" spans="1:66" ht="14.5" thickBot="1" x14ac:dyDescent="0.35">
      <c r="A26" s="3"/>
      <c r="B26" s="16"/>
      <c r="C26" s="3"/>
      <c r="D26" s="3"/>
      <c r="E26" s="4"/>
      <c r="F26" s="3"/>
      <c r="G26" s="3"/>
      <c r="H26" s="3"/>
      <c r="I26" s="3"/>
      <c r="J26" s="3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5"/>
      <c r="BM26" s="3"/>
      <c r="BN26" s="3"/>
    </row>
    <row r="27" spans="1:66" ht="14.5" thickBot="1" x14ac:dyDescent="0.35">
      <c r="A27" s="3"/>
      <c r="B27" s="16"/>
      <c r="C27" s="3"/>
      <c r="D27" s="3"/>
      <c r="E27" s="4"/>
      <c r="F27" s="3"/>
      <c r="G27" s="3"/>
      <c r="H27" s="3"/>
      <c r="I27" s="3"/>
      <c r="J27" s="3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5"/>
      <c r="BM27" s="3"/>
      <c r="BN27" s="3"/>
    </row>
    <row r="28" spans="1:66" ht="14.5" thickBot="1" x14ac:dyDescent="0.35">
      <c r="A28" s="3"/>
      <c r="B28" s="16"/>
      <c r="C28" s="3"/>
      <c r="D28" s="3"/>
      <c r="E28" s="4"/>
      <c r="F28" s="3"/>
      <c r="G28" s="3"/>
      <c r="H28" s="3"/>
      <c r="I28" s="3"/>
      <c r="J28" s="3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5"/>
      <c r="BM28" s="3"/>
      <c r="BN28" s="3"/>
    </row>
    <row r="29" spans="1:66" ht="14.5" thickBot="1" x14ac:dyDescent="0.35">
      <c r="A29" s="3"/>
      <c r="B29" s="16"/>
      <c r="C29" s="3"/>
      <c r="D29" s="3"/>
      <c r="E29" s="4"/>
      <c r="F29" s="3"/>
      <c r="G29" s="3"/>
      <c r="H29" s="3"/>
      <c r="I29" s="3"/>
      <c r="J29" s="3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5"/>
      <c r="BM29" s="3"/>
      <c r="BN29" s="3"/>
    </row>
    <row r="30" spans="1:66" ht="14.5" thickBot="1" x14ac:dyDescent="0.35">
      <c r="A30" s="3"/>
      <c r="B30" s="16"/>
      <c r="C30" s="3"/>
      <c r="D30" s="3"/>
      <c r="E30" s="4"/>
      <c r="F30" s="3"/>
      <c r="G30" s="3"/>
      <c r="H30" s="3"/>
      <c r="I30" s="3"/>
      <c r="J30" s="3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5"/>
      <c r="BM30" s="3"/>
      <c r="BN30" s="3"/>
    </row>
    <row r="31" spans="1:66" ht="14.5" thickBot="1" x14ac:dyDescent="0.35">
      <c r="A31" s="3"/>
      <c r="B31" s="16"/>
      <c r="C31" s="3"/>
      <c r="D31" s="3"/>
      <c r="E31" s="4"/>
      <c r="F31" s="3"/>
      <c r="G31" s="3"/>
      <c r="H31" s="3"/>
      <c r="I31" s="3"/>
      <c r="J31" s="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5"/>
      <c r="BM31" s="3"/>
      <c r="BN31" s="3"/>
    </row>
    <row r="32" spans="1:66" ht="14.5" thickBot="1" x14ac:dyDescent="0.35">
      <c r="A32" s="3"/>
      <c r="B32" s="16"/>
      <c r="C32" s="3"/>
      <c r="D32" s="3"/>
      <c r="E32" s="4"/>
      <c r="F32" s="3"/>
      <c r="G32" s="3"/>
      <c r="H32" s="3"/>
      <c r="I32" s="3"/>
      <c r="J32" s="3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5"/>
      <c r="BM32" s="3"/>
      <c r="BN32" s="3"/>
    </row>
    <row r="33" spans="1:44" ht="14.5" thickBot="1" x14ac:dyDescent="0.35">
      <c r="A33" s="17"/>
      <c r="B33" s="3"/>
      <c r="C33" s="3"/>
      <c r="D33" s="3"/>
      <c r="E33" s="3"/>
      <c r="F33" s="3"/>
      <c r="G33" s="3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3"/>
    </row>
    <row r="34" spans="1:44" ht="14.5" thickBot="1" x14ac:dyDescent="0.35">
      <c r="A34" s="17"/>
      <c r="B34" s="3"/>
      <c r="C34" s="3"/>
      <c r="D34" s="3"/>
      <c r="E34" s="3"/>
      <c r="F34" s="3"/>
      <c r="G34" s="3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3"/>
    </row>
    <row r="35" spans="1:44" ht="14.5" thickBot="1" x14ac:dyDescent="0.35">
      <c r="A35" s="17"/>
      <c r="B35" s="3"/>
      <c r="C35" s="3"/>
      <c r="D35" s="3"/>
      <c r="E35" s="3"/>
      <c r="F35" s="3"/>
      <c r="G35" s="3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3"/>
    </row>
    <row r="36" spans="1:44" ht="14.5" thickBot="1" x14ac:dyDescent="0.35">
      <c r="A36" s="17"/>
      <c r="B36" s="3"/>
      <c r="C36" s="3"/>
      <c r="D36" s="3"/>
      <c r="E36" s="3"/>
      <c r="F36" s="3"/>
      <c r="G36" s="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3"/>
    </row>
    <row r="37" spans="1:44" ht="14.5" thickBot="1" x14ac:dyDescent="0.35">
      <c r="A37" s="17"/>
      <c r="B37" s="3"/>
      <c r="C37" s="3"/>
      <c r="D37" s="3"/>
      <c r="E37" s="3"/>
      <c r="F37" s="3"/>
      <c r="G37" s="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3"/>
    </row>
    <row r="38" spans="1:44" ht="14.5" thickBot="1" x14ac:dyDescent="0.35">
      <c r="A38" s="17"/>
      <c r="B38" s="3"/>
      <c r="C38" s="3"/>
      <c r="D38" s="3"/>
      <c r="E38" s="3"/>
      <c r="F38" s="3"/>
      <c r="G38" s="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3"/>
    </row>
    <row r="39" spans="1:44" ht="14.5" thickBot="1" x14ac:dyDescent="0.35">
      <c r="A39" s="17"/>
      <c r="B39" s="3"/>
      <c r="C39" s="3"/>
      <c r="D39" s="3"/>
      <c r="E39" s="3"/>
      <c r="F39" s="3"/>
      <c r="G39" s="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3"/>
    </row>
    <row r="40" spans="1:44" ht="14.5" thickBot="1" x14ac:dyDescent="0.35">
      <c r="A40" s="17"/>
      <c r="B40" s="3"/>
      <c r="C40" s="3"/>
      <c r="D40" s="3"/>
      <c r="E40" s="3"/>
      <c r="F40" s="3"/>
      <c r="G40" s="3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3"/>
    </row>
    <row r="41" spans="1:44" ht="14.5" thickBot="1" x14ac:dyDescent="0.35">
      <c r="A41" s="17"/>
      <c r="B41" s="3"/>
      <c r="C41" s="3"/>
      <c r="D41" s="3"/>
      <c r="E41" s="3"/>
      <c r="F41" s="3"/>
      <c r="G41" s="3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3"/>
    </row>
    <row r="42" spans="1:44" ht="14.5" thickBot="1" x14ac:dyDescent="0.35">
      <c r="A42" s="17"/>
      <c r="B42" s="3"/>
      <c r="C42" s="3"/>
      <c r="D42" s="3"/>
      <c r="E42" s="3"/>
      <c r="F42" s="3"/>
      <c r="G42" s="3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3"/>
    </row>
    <row r="43" spans="1:44" ht="14.5" thickBot="1" x14ac:dyDescent="0.35">
      <c r="A43" s="17"/>
      <c r="B43" s="3"/>
      <c r="C43" s="3"/>
      <c r="D43" s="3"/>
      <c r="E43" s="3"/>
      <c r="F43" s="3"/>
      <c r="G43" s="3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3"/>
    </row>
    <row r="44" spans="1:44" ht="14.5" thickBot="1" x14ac:dyDescent="0.35">
      <c r="A44" s="17"/>
      <c r="B44" s="3"/>
      <c r="C44" s="3"/>
      <c r="D44" s="3"/>
      <c r="E44" s="3"/>
      <c r="F44" s="3"/>
      <c r="G44" s="3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3"/>
    </row>
    <row r="45" spans="1:44" ht="14.5" thickBot="1" x14ac:dyDescent="0.35">
      <c r="A45" s="17"/>
      <c r="B45" s="3"/>
      <c r="C45" s="3"/>
      <c r="D45" s="3"/>
      <c r="E45" s="3"/>
      <c r="F45" s="3"/>
      <c r="G45" s="3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3"/>
    </row>
    <row r="46" spans="1:44" ht="14.5" thickBot="1" x14ac:dyDescent="0.35">
      <c r="A46" s="17"/>
      <c r="B46" s="3"/>
      <c r="C46" s="3"/>
      <c r="D46" s="3"/>
      <c r="E46" s="3"/>
      <c r="F46" s="3"/>
      <c r="G46" s="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"/>
    </row>
    <row r="47" spans="1:44" ht="14.5" thickBot="1" x14ac:dyDescent="0.35">
      <c r="A47" s="17"/>
      <c r="B47" s="3"/>
      <c r="C47" s="3"/>
      <c r="D47" s="3"/>
      <c r="E47" s="3"/>
      <c r="F47" s="3"/>
      <c r="G47" s="3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"/>
    </row>
    <row r="48" spans="1:44" ht="14.5" thickBot="1" x14ac:dyDescent="0.35">
      <c r="A48" s="17"/>
      <c r="B48" s="3"/>
      <c r="C48" s="3"/>
      <c r="D48" s="3"/>
      <c r="E48" s="3"/>
      <c r="F48" s="3"/>
      <c r="G48" s="3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"/>
    </row>
    <row r="49" spans="1:44" ht="14.5" thickBot="1" x14ac:dyDescent="0.35">
      <c r="A49" s="17"/>
      <c r="B49" s="3"/>
      <c r="C49" s="3"/>
      <c r="D49" s="3"/>
      <c r="E49" s="3"/>
      <c r="F49" s="3"/>
      <c r="G49" s="3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3"/>
    </row>
    <row r="50" spans="1:44" ht="14.5" thickBot="1" x14ac:dyDescent="0.35">
      <c r="A50" s="17"/>
      <c r="B50" s="3"/>
      <c r="C50" s="3"/>
      <c r="D50" s="3"/>
      <c r="E50" s="3"/>
      <c r="F50" s="3"/>
      <c r="G50" s="3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3"/>
    </row>
    <row r="51" spans="1:44" ht="14.5" thickBot="1" x14ac:dyDescent="0.35">
      <c r="A51" s="17"/>
      <c r="B51" s="3"/>
      <c r="C51" s="3"/>
      <c r="D51" s="3"/>
      <c r="E51" s="3"/>
      <c r="F51" s="3"/>
      <c r="G51" s="3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</row>
    <row r="52" spans="1:44" ht="14.5" thickBot="1" x14ac:dyDescent="0.35">
      <c r="A52" s="17"/>
      <c r="B52" s="3"/>
      <c r="C52" s="3"/>
      <c r="D52" s="3"/>
      <c r="E52" s="3"/>
      <c r="F52" s="3"/>
      <c r="G52" s="3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</row>
    <row r="53" spans="1:44" ht="14.5" thickBot="1" x14ac:dyDescent="0.35">
      <c r="A53" s="17"/>
      <c r="B53" s="3"/>
      <c r="C53" s="3"/>
      <c r="D53" s="3"/>
      <c r="E53" s="3"/>
      <c r="F53" s="3"/>
      <c r="G53" s="3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 spans="1:44" ht="14.5" thickBot="1" x14ac:dyDescent="0.35">
      <c r="A54" s="17"/>
      <c r="B54" s="3"/>
      <c r="C54" s="3"/>
      <c r="D54" s="3"/>
      <c r="E54" s="3"/>
      <c r="F54" s="3"/>
      <c r="G54" s="3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</row>
    <row r="55" spans="1:44" ht="14.5" thickBot="1" x14ac:dyDescent="0.35">
      <c r="A55" s="17"/>
      <c r="B55" s="3"/>
      <c r="C55" s="3"/>
      <c r="D55" s="3"/>
      <c r="E55" s="3"/>
      <c r="F55" s="3"/>
      <c r="G55" s="3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</row>
    <row r="56" spans="1:44" ht="14.5" thickBot="1" x14ac:dyDescent="0.35">
      <c r="A56" s="17"/>
      <c r="B56" s="3"/>
      <c r="C56" s="3"/>
      <c r="D56" s="3"/>
      <c r="E56" s="3"/>
      <c r="F56" s="3"/>
      <c r="G56" s="3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</row>
    <row r="57" spans="1:44" ht="14.5" thickBot="1" x14ac:dyDescent="0.35">
      <c r="A57" s="17"/>
      <c r="B57" s="3"/>
      <c r="C57" s="3"/>
      <c r="D57" s="3"/>
      <c r="E57" s="3"/>
      <c r="F57" s="3"/>
      <c r="G57" s="3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</row>
    <row r="58" spans="1:44" ht="14.5" thickBot="1" x14ac:dyDescent="0.35">
      <c r="A58" s="17"/>
      <c r="B58" s="3"/>
      <c r="C58" s="3"/>
      <c r="D58" s="3"/>
      <c r="E58" s="3"/>
      <c r="F58" s="3"/>
      <c r="G58" s="3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</row>
    <row r="59" spans="1:44" ht="14.5" thickBot="1" x14ac:dyDescent="0.35">
      <c r="A59" s="17"/>
      <c r="B59" s="3"/>
      <c r="C59" s="3"/>
      <c r="D59" s="3"/>
      <c r="E59" s="3"/>
      <c r="F59" s="3"/>
      <c r="G59" s="3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 spans="1:44" ht="14.5" thickBot="1" x14ac:dyDescent="0.35">
      <c r="A60" s="17"/>
      <c r="B60" s="3"/>
      <c r="C60" s="3"/>
      <c r="D60" s="3"/>
      <c r="E60" s="3"/>
      <c r="F60" s="3"/>
      <c r="G60" s="3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1" spans="1:44" ht="14.5" thickBot="1" x14ac:dyDescent="0.35">
      <c r="A61" s="17"/>
      <c r="B61" s="3"/>
      <c r="C61" s="3"/>
      <c r="D61" s="3"/>
      <c r="E61" s="3"/>
      <c r="F61" s="3"/>
      <c r="G61" s="3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</row>
    <row r="62" spans="1:44" ht="14.5" thickBot="1" x14ac:dyDescent="0.35">
      <c r="A62" s="17"/>
      <c r="B62" s="3"/>
      <c r="C62" s="3"/>
      <c r="D62" s="3"/>
      <c r="E62" s="3"/>
      <c r="F62" s="3"/>
      <c r="G62" s="3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 spans="1:44" ht="14.5" thickBot="1" x14ac:dyDescent="0.35">
      <c r="A63" s="17"/>
      <c r="B63" s="3"/>
      <c r="C63" s="3"/>
      <c r="D63" s="3"/>
      <c r="E63" s="3"/>
      <c r="F63" s="3"/>
      <c r="G63" s="3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</row>
    <row r="64" spans="1:44" ht="14.5" thickBot="1" x14ac:dyDescent="0.35">
      <c r="A64" s="17"/>
      <c r="B64" s="3"/>
      <c r="C64" s="3"/>
      <c r="D64" s="3"/>
      <c r="E64" s="3"/>
      <c r="F64" s="3"/>
      <c r="G64" s="3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</row>
    <row r="65" spans="1:43" ht="14.5" thickBot="1" x14ac:dyDescent="0.35">
      <c r="A65" s="17"/>
      <c r="B65" s="3"/>
      <c r="C65" s="3"/>
      <c r="D65" s="3"/>
      <c r="E65" s="3"/>
      <c r="F65" s="3"/>
      <c r="G65" s="3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</row>
    <row r="66" spans="1:43" ht="14.5" thickBot="1" x14ac:dyDescent="0.35">
      <c r="A66" s="17"/>
      <c r="B66" s="3"/>
      <c r="C66" s="3"/>
      <c r="D66" s="3"/>
      <c r="E66" s="3"/>
      <c r="F66" s="3"/>
      <c r="G66" s="3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</row>
    <row r="67" spans="1:43" ht="14.5" thickBot="1" x14ac:dyDescent="0.35">
      <c r="A67" s="17"/>
      <c r="B67" s="3"/>
      <c r="C67" s="3"/>
      <c r="D67" s="3"/>
      <c r="E67" s="3"/>
      <c r="F67" s="3"/>
      <c r="G67" s="3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</row>
    <row r="68" spans="1:43" ht="14.5" thickBot="1" x14ac:dyDescent="0.35">
      <c r="A68" s="17"/>
      <c r="B68" s="3"/>
      <c r="C68" s="3"/>
      <c r="D68" s="3"/>
      <c r="E68" s="3"/>
      <c r="F68" s="3"/>
      <c r="G68" s="3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69" spans="1:43" ht="14.5" thickBot="1" x14ac:dyDescent="0.35">
      <c r="A69" s="17"/>
      <c r="B69" s="3"/>
      <c r="C69" s="3"/>
      <c r="D69" s="3"/>
      <c r="E69" s="3"/>
      <c r="F69" s="3"/>
      <c r="G69" s="3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</row>
    <row r="70" spans="1:43" ht="14.5" thickBot="1" x14ac:dyDescent="0.35">
      <c r="A70" s="17"/>
      <c r="B70" s="3"/>
      <c r="C70" s="3"/>
      <c r="D70" s="3"/>
      <c r="E70" s="3"/>
      <c r="F70" s="3"/>
      <c r="G70" s="3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</row>
    <row r="71" spans="1:43" ht="14.5" thickBot="1" x14ac:dyDescent="0.35">
      <c r="A71" s="17"/>
      <c r="B71" s="3"/>
      <c r="C71" s="3"/>
      <c r="D71" s="3"/>
      <c r="E71" s="3"/>
      <c r="F71" s="3"/>
      <c r="G71" s="3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</row>
    <row r="72" spans="1:43" ht="14.5" thickBot="1" x14ac:dyDescent="0.35">
      <c r="A72" s="17"/>
      <c r="B72" s="3"/>
      <c r="C72" s="3"/>
      <c r="D72" s="3"/>
      <c r="E72" s="3"/>
      <c r="F72" s="3"/>
      <c r="G72" s="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</row>
    <row r="73" spans="1:43" ht="14.5" thickBot="1" x14ac:dyDescent="0.35">
      <c r="A73" s="17"/>
      <c r="B73" s="3"/>
      <c r="C73" s="3"/>
      <c r="D73" s="3"/>
      <c r="E73" s="3"/>
      <c r="F73" s="3"/>
      <c r="G73" s="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</row>
    <row r="74" spans="1:43" ht="14.5" thickBot="1" x14ac:dyDescent="0.35">
      <c r="A74" s="17"/>
      <c r="B74" s="3"/>
      <c r="C74" s="3"/>
      <c r="D74" s="3"/>
      <c r="E74" s="3"/>
      <c r="F74" s="3"/>
      <c r="G74" s="3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</row>
    <row r="75" spans="1:43" ht="14.5" thickBot="1" x14ac:dyDescent="0.35">
      <c r="A75" s="17"/>
      <c r="B75" s="3"/>
      <c r="C75" s="3"/>
      <c r="D75" s="3"/>
      <c r="E75" s="3"/>
      <c r="F75" s="3"/>
      <c r="G75" s="3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</row>
    <row r="76" spans="1:43" ht="14.5" thickBot="1" x14ac:dyDescent="0.35">
      <c r="A76" s="17"/>
      <c r="B76" s="3"/>
      <c r="C76" s="3"/>
      <c r="D76" s="3"/>
      <c r="E76" s="3"/>
      <c r="F76" s="3"/>
      <c r="G76" s="3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</row>
    <row r="77" spans="1:43" ht="14.5" thickBot="1" x14ac:dyDescent="0.35">
      <c r="A77" s="17"/>
      <c r="B77" s="3"/>
      <c r="C77" s="3"/>
      <c r="D77" s="3"/>
      <c r="E77" s="3"/>
      <c r="F77" s="3"/>
      <c r="G77" s="3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</row>
    <row r="78" spans="1:43" ht="14.5" thickBot="1" x14ac:dyDescent="0.35">
      <c r="A78" s="17"/>
      <c r="B78" s="3"/>
      <c r="C78" s="3"/>
      <c r="D78" s="3"/>
      <c r="E78" s="3"/>
      <c r="F78" s="3"/>
      <c r="G78" s="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</row>
  </sheetData>
  <phoneticPr fontId="1" type="noConversion"/>
  <conditionalFormatting sqref="A2:A2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3:A78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B3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:J2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权重</vt:lpstr>
      <vt:lpstr>数据</vt:lpstr>
      <vt:lpstr>分数 </vt:lpstr>
      <vt:lpstr>来源1</vt:lpstr>
      <vt:lpstr>分数1 阿森纳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2026-04-02T12:41:46Z</dcterms:modified>
</cp:coreProperties>
</file>